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U23770\Documents\Task (RISA Marine Analysis) 20Jun2022\WA-OCEAN (production)\"/>
    </mc:Choice>
  </mc:AlternateContent>
  <xr:revisionPtr revIDLastSave="0" documentId="13_ncr:1_{04D22ADF-D15F-4982-A05B-22BE0693FCE2}" xr6:coauthVersionLast="47" xr6:coauthVersionMax="47" xr10:uidLastSave="{00000000-0000-0000-0000-000000000000}"/>
  <bookViews>
    <workbookView xWindow="1080" yWindow="1080" windowWidth="24555" windowHeight="14955" tabRatio="749" xr2:uid="{00000000-000D-0000-FFFF-FFFF00000000}"/>
  </bookViews>
  <sheets>
    <sheet name="Pgm Notes" sheetId="20" r:id="rId1"/>
    <sheet name="Input" sheetId="14" r:id="rId2"/>
    <sheet name="Calculation" sheetId="19" r:id="rId3"/>
    <sheet name="File" sheetId="12" state="hidden" r:id="rId4"/>
    <sheet name="Units" sheetId="3" state="hidden" r:id="rId5"/>
    <sheet name="Combination" sheetId="15" state="hidden" r:id="rId6"/>
    <sheet name="Section" sheetId="13" state="hidden" r:id="rId7"/>
    <sheet name="Material" sheetId="6" state="hidden" r:id="rId8"/>
    <sheet name="Node" sheetId="1" state="hidden" r:id="rId9"/>
    <sheet name="Boundary" sheetId="2" state="hidden" r:id="rId10"/>
    <sheet name="Shape" sheetId="5" state="hidden" r:id="rId11"/>
    <sheet name="Member" sheetId="4" state="hidden" r:id="rId12"/>
    <sheet name="Basic" sheetId="7" state="hidden" r:id="rId13"/>
    <sheet name="Nodal" sheetId="8" state="hidden" r:id="rId14"/>
    <sheet name="Point" sheetId="9" state="hidden" r:id="rId15"/>
    <sheet name="Distributed" sheetId="10" state="hidden" r:id="rId16"/>
  </sheets>
  <functionGroups builtInGroupCount="19"/>
  <definedNames>
    <definedName name="_xlnm._FilterDatabase" localSheetId="12" hidden="1">Basic!$R$16:$S$16</definedName>
    <definedName name="_xlnm._FilterDatabase" localSheetId="15" hidden="1">Distributed!$B$23:$M$6016</definedName>
    <definedName name="_xlnm._FilterDatabase" localSheetId="3" hidden="1">File!#REF!</definedName>
    <definedName name="_xlnm._FilterDatabase" localSheetId="11" hidden="1">Member!$B$41:$AB$1613</definedName>
    <definedName name="_xlnm._FilterDatabase" localSheetId="13" hidden="1">Nodal!$B$20:$H$2617</definedName>
    <definedName name="_xlnm._FilterDatabase" localSheetId="8" hidden="1">Node!$B$17:$M$4836</definedName>
    <definedName name="AreaCount">Basic!$H$6</definedName>
    <definedName name="AreaFileMarker">Basic!$H$7</definedName>
    <definedName name="AxisMessage1">Input!$B$53</definedName>
    <definedName name="AxisMessage2">Input!$B$54</definedName>
    <definedName name="AxisOption">Input!$C$53</definedName>
    <definedName name="BasicCount">Basic!$C$6</definedName>
    <definedName name="BasicFileMarker">Basic!$C$7</definedName>
    <definedName name="BasicTable">Basic!$B$15:$O$361</definedName>
    <definedName name="BasisMessage">Input!$B$87</definedName>
    <definedName name="BasisOption">Input!$C$87</definedName>
    <definedName name="BLCacceleration">Input!$C$212:$C$255</definedName>
    <definedName name="BLCaccFPU">Input!$C$212:$C$219</definedName>
    <definedName name="BLCshift">Input!$C$204:$C$207</definedName>
    <definedName name="BoundaryCount">Boundary!$C$6</definedName>
    <definedName name="BoundaryFileMarker">Boundary!$C$7</definedName>
    <definedName name="BoundaryTable">Boundary!$B$22:$Q$42</definedName>
    <definedName name="Calc00">Calculation!$B$7</definedName>
    <definedName name="Calc01">Calculation!$B$21</definedName>
    <definedName name="Calc02">Calculation!$B$49</definedName>
    <definedName name="Calc03">Calculation!$B$90</definedName>
    <definedName name="Calc04">Calculation!$B$113</definedName>
    <definedName name="Calc05">Calculation!$B$150</definedName>
    <definedName name="Calc06">Calculation!$B$182</definedName>
    <definedName name="Calc07">Calculation!$B$260</definedName>
    <definedName name="Calc08">Calculation!$B$285</definedName>
    <definedName name="Calc09">Calculation!#REF!</definedName>
    <definedName name="Calc10">Calculation!$B$365</definedName>
    <definedName name="Calc11">Calculation!$B$409</definedName>
    <definedName name="CalcStatus">Input!$B$355</definedName>
    <definedName name="case">Calculation!#REF!</definedName>
    <definedName name="cgTable1">Calculation!$C$39:$C$43</definedName>
    <definedName name="cgTable2">Calculation!$C$172:$C$176</definedName>
    <definedName name="clcTable">Input!$B$278:$J$350</definedName>
    <definedName name="CombinationCount">Combination!$D$6</definedName>
    <definedName name="CombinationFileMarker">Combination!$D$7</definedName>
    <definedName name="CombinationTable">Combination!$B$11:$W$6440</definedName>
    <definedName name="corAPU">Calculation!$C$246:$C$248</definedName>
    <definedName name="corASU">Calculation!$C$252:$C$254</definedName>
    <definedName name="corFPU">Calculation!$C$234:$C$236</definedName>
    <definedName name="corFSU">Calculation!$C$240:$C$242</definedName>
    <definedName name="DeadComb">Input!$C$28</definedName>
    <definedName name="DeadLoadMessage">Input!$B$195</definedName>
    <definedName name="DeadLoadOption">Input!$C$195</definedName>
    <definedName name="DisributedTable">Distributed!$B$24</definedName>
    <definedName name="DistributedCount">Distributed!$C$6</definedName>
    <definedName name="DistributedFileMarker">Distributed!$C$7</definedName>
    <definedName name="DistributedTable">Distributed!$B$24:$Q$1853</definedName>
    <definedName name="EnvelopeMessage">Input!$B$94</definedName>
    <definedName name="EnvelopeOption">Input!$C$94</definedName>
    <definedName name="FileCount">File!$C$6</definedName>
    <definedName name="FilePath">Input!$C$23</definedName>
    <definedName name="FileStatus">Input!$C$24</definedName>
    <definedName name="FileTable">File!$B$9:$B$14407</definedName>
    <definedName name="gravity">Calculation!$C$287</definedName>
    <definedName name="InertiaComb">Input!$C$30</definedName>
    <definedName name="InertiaCombTable">Calculation!$C$159:$G$168</definedName>
    <definedName name="Input00">Input!$B$7</definedName>
    <definedName name="Input01">Input!$B$21</definedName>
    <definedName name="Input02">Input!$B$36</definedName>
    <definedName name="Input03">Input!$B$68</definedName>
    <definedName name="Input04">Input!$B$110</definedName>
    <definedName name="Input05">Input!$B$137</definedName>
    <definedName name="Input06">Input!$B$175</definedName>
    <definedName name="Input07">Input!$B$200</definedName>
    <definedName name="Input08">Input!$B$259</definedName>
    <definedName name="Input09">Input!$B$354</definedName>
    <definedName name="InputMatrix">Calculation!$L$122:$O$125</definedName>
    <definedName name="InvertedMatrix">Calculation!$L$128:$O$131</definedName>
    <definedName name="LoadFactorIndex">Calculation!$C$426</definedName>
    <definedName name="MassCombTable">Calculation!$C$26:$G$35</definedName>
    <definedName name="MaterialCount">Material!$C$6</definedName>
    <definedName name="MaterialFileMarker">Material!$C$7</definedName>
    <definedName name="MaterialTable">Material!$B$22:$E$316</definedName>
    <definedName name="MemberCount">Member!$C$6</definedName>
    <definedName name="MemberFileMarker">Member!$C$7</definedName>
    <definedName name="MemberTable">Member!$B$42:$AB$462</definedName>
    <definedName name="MergeTolerance">Units!$C$9</definedName>
    <definedName name="NodalCount">Nodal!$C$6</definedName>
    <definedName name="NodalFileMarker">Nodal!$C$7</definedName>
    <definedName name="NodalTable">Nodal!$B$21:$I$6450</definedName>
    <definedName name="NodeCount">Node!$C$6</definedName>
    <definedName name="NodeFileMarker">Node!$C$7</definedName>
    <definedName name="NodeList">Input!$C$106</definedName>
    <definedName name="NodeTable">Node!$B$18:$P$569</definedName>
    <definedName name="OutputCLC">Calculation!$C$262</definedName>
    <definedName name="OutputRow">Calculation!$C$264</definedName>
    <definedName name="PointCount">Point!$C$6</definedName>
    <definedName name="PointFileMarker">Point!$C$7</definedName>
    <definedName name="PointTable">Point!$B$22:$M$71</definedName>
    <definedName name="PositionMessage">Input!$B$155</definedName>
    <definedName name="PositionOption">Input!$C$155</definedName>
    <definedName name="PositionShift">Calculation!$C$255:$C$255</definedName>
    <definedName name="_xlnm.Print_Area" localSheetId="1">Input!$A$23:$K$325</definedName>
    <definedName name="_xlnm.Print_Titles" localSheetId="1">Input!$2:$4</definedName>
    <definedName name="RisaLength">Units!$U$3</definedName>
    <definedName name="RotationMessage">Input!$B$188</definedName>
    <definedName name="RotationOption">Input!$C$188</definedName>
    <definedName name="SameLC">Calculation!$C$154</definedName>
    <definedName name="Seafastening">Input!$C$159</definedName>
    <definedName name="SectionCount">Section!$C$6</definedName>
    <definedName name="SectionFileMarker">Section!$C$7</definedName>
    <definedName name="SectionTable">Section!$B$21:$I$94</definedName>
    <definedName name="ShapeCount">Shape!$C$6</definedName>
    <definedName name="ShapeFileMarker">Shape!$C$7</definedName>
    <definedName name="ShapeTable">Shape!$B$44:$AC$65</definedName>
    <definedName name="shiftAPU">Calculation!$G$135:$G$137</definedName>
    <definedName name="shiftASU">Calculation!$G$142:$G$144</definedName>
    <definedName name="shiftFPU">Calculation!$G$121:$G$123</definedName>
    <definedName name="shiftFSU">Calculation!$G$128:$G$130</definedName>
    <definedName name="ShiftRef">Input!$C$204:$D$207</definedName>
    <definedName name="TranslationMessage">Input!$B$179</definedName>
    <definedName name="TranslationOption">Input!$C$179</definedName>
    <definedName name="TravelMessage">Input!$B$152</definedName>
    <definedName name="TravelOption">Input!$C$152</definedName>
    <definedName name="uomInternal">Units!$E$12:$E$25</definedName>
    <definedName name="uomRISA">Units!$C$12:$C$25</definedName>
    <definedName name="UserLength">Units!$E$13</definedName>
    <definedName name="UserMetricOption">Input!$C$33</definedName>
    <definedName name="version">Units!$C$7</definedName>
    <definedName name="WeightCLCtable">Input!$C$263:$D$266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19" l="1" a="1"/>
  <c r="D35" i="19" s="1"/>
  <c r="E35" i="19"/>
  <c r="D34" i="19" a="1"/>
  <c r="D34" i="19" s="1"/>
  <c r="E34" i="19"/>
  <c r="C349" i="14"/>
  <c r="C280" i="14"/>
  <c r="C281" i="14" s="1"/>
  <c r="C282" i="14" s="1"/>
  <c r="C283" i="14" s="1"/>
  <c r="C284" i="14" s="1"/>
  <c r="C285" i="14" s="1"/>
  <c r="C286" i="14" s="1"/>
  <c r="C287" i="14" s="1"/>
  <c r="C288" i="14" s="1"/>
  <c r="C289" i="14" s="1"/>
  <c r="C290" i="14" s="1"/>
  <c r="C291" i="14" s="1"/>
  <c r="C292" i="14" s="1"/>
  <c r="C293" i="14" s="1"/>
  <c r="C294" i="14" s="1"/>
  <c r="C295" i="14" s="1"/>
  <c r="C296" i="14" s="1"/>
  <c r="C297" i="14" s="1"/>
  <c r="C298" i="14" s="1"/>
  <c r="C299" i="14" s="1"/>
  <c r="C300" i="14" s="1"/>
  <c r="C301" i="14" s="1"/>
  <c r="C302" i="14" s="1"/>
  <c r="C303" i="14" s="1"/>
  <c r="C304" i="14" s="1"/>
  <c r="C305" i="14" s="1"/>
  <c r="C306" i="14" s="1"/>
  <c r="C307" i="14" s="1"/>
  <c r="C308" i="14" s="1"/>
  <c r="C309" i="14" s="1"/>
  <c r="C310" i="14" s="1"/>
  <c r="C311" i="14" s="1"/>
  <c r="C312" i="14" s="1"/>
  <c r="C313" i="14" s="1"/>
  <c r="C314" i="14" s="1"/>
  <c r="C315" i="14" s="1"/>
  <c r="C316" i="14" s="1"/>
  <c r="C317" i="14" s="1"/>
  <c r="C318" i="14" s="1"/>
  <c r="C319" i="14" s="1"/>
  <c r="C320" i="14" s="1"/>
  <c r="C321" i="14" s="1"/>
  <c r="C322" i="14" s="1"/>
  <c r="C323" i="14" s="1"/>
  <c r="C324" i="14" s="1"/>
  <c r="C325" i="14" s="1"/>
  <c r="C326" i="14" s="1"/>
  <c r="C327" i="14" s="1"/>
  <c r="C328" i="14" s="1"/>
  <c r="C329" i="14" s="1"/>
  <c r="C330" i="14" s="1"/>
  <c r="C331" i="14" s="1"/>
  <c r="C332" i="14" s="1"/>
  <c r="C333" i="14" s="1"/>
  <c r="C334" i="14" s="1"/>
  <c r="C335" i="14" s="1"/>
  <c r="C336" i="14" s="1"/>
  <c r="C337" i="14" s="1"/>
  <c r="C338" i="14" s="1"/>
  <c r="C339" i="14" s="1"/>
  <c r="C340" i="14" s="1"/>
  <c r="C341" i="14" s="1"/>
  <c r="C342" i="14" s="1"/>
  <c r="C343" i="14" s="1"/>
  <c r="C344" i="14" s="1"/>
  <c r="C345" i="14" s="1"/>
  <c r="C346" i="14" s="1"/>
  <c r="C347" i="14" s="1"/>
  <c r="C348" i="14" s="1"/>
  <c r="C330" i="19" l="1"/>
  <c r="C329" i="19"/>
  <c r="C328" i="19"/>
  <c r="C325" i="19"/>
  <c r="C324" i="19"/>
  <c r="C323" i="19"/>
  <c r="C340" i="19"/>
  <c r="C339" i="19"/>
  <c r="C338" i="19"/>
  <c r="C310" i="19"/>
  <c r="C309" i="19"/>
  <c r="C308" i="19"/>
  <c r="C299" i="19"/>
  <c r="C300" i="19"/>
  <c r="C388" i="19"/>
  <c r="B388" i="19"/>
  <c r="G383" i="19"/>
  <c r="E382" i="19"/>
  <c r="C381" i="19"/>
  <c r="G147" i="14"/>
  <c r="G146" i="14"/>
  <c r="D106" i="14" l="1"/>
  <c r="E106" i="14" s="1"/>
  <c r="N163" i="14"/>
  <c r="N160" i="14"/>
  <c r="H147" i="14"/>
  <c r="H146" i="14"/>
  <c r="H144" i="14"/>
  <c r="H143" i="14"/>
  <c r="R163" i="14"/>
  <c r="R160" i="14"/>
  <c r="J169" i="14"/>
  <c r="H167" i="14"/>
  <c r="C115" i="19"/>
  <c r="V163" i="14" l="1" a="1"/>
  <c r="V163" i="14" s="1"/>
  <c r="F170" i="14" s="1"/>
  <c r="R161" i="14"/>
  <c r="R162" i="14"/>
  <c r="N161" i="14"/>
  <c r="P163" i="14"/>
  <c r="P162" i="14" s="1"/>
  <c r="N162" i="14"/>
  <c r="P160" i="14"/>
  <c r="C192" i="19"/>
  <c r="C201" i="19"/>
  <c r="C185" i="19"/>
  <c r="C190" i="19"/>
  <c r="C189" i="19"/>
  <c r="C186" i="19"/>
  <c r="C226" i="19" s="1"/>
  <c r="B186" i="19"/>
  <c r="C222" i="19"/>
  <c r="C221" i="19"/>
  <c r="C220" i="19"/>
  <c r="H231" i="19" s="1"/>
  <c r="C219" i="19"/>
  <c r="H230" i="19" s="1"/>
  <c r="C218" i="19"/>
  <c r="H229" i="19" s="1"/>
  <c r="C217" i="19"/>
  <c r="H228" i="19" s="1"/>
  <c r="C208" i="19"/>
  <c r="C207" i="19"/>
  <c r="C216" i="19"/>
  <c r="C213" i="19"/>
  <c r="C212" i="19"/>
  <c r="C211" i="19"/>
  <c r="C199" i="19"/>
  <c r="C204" i="19" s="1"/>
  <c r="C198" i="19"/>
  <c r="C203" i="19" s="1"/>
  <c r="C197" i="19"/>
  <c r="C202" i="19" s="1"/>
  <c r="B185" i="19"/>
  <c r="C152" i="19"/>
  <c r="C153" i="19"/>
  <c r="D168" i="19" a="1"/>
  <c r="D168" i="19" s="1"/>
  <c r="D167" i="19" a="1"/>
  <c r="D167" i="19" s="1"/>
  <c r="D166" i="19" a="1"/>
  <c r="D166" i="19" s="1"/>
  <c r="D165" i="19" a="1"/>
  <c r="D165" i="19" s="1"/>
  <c r="D164" i="19" a="1"/>
  <c r="D164" i="19" s="1"/>
  <c r="D163" i="19" a="1"/>
  <c r="D163" i="19" s="1"/>
  <c r="D162" i="19" a="1"/>
  <c r="D162" i="19" s="1"/>
  <c r="D161" i="19" a="1"/>
  <c r="D161" i="19" s="1"/>
  <c r="D160" i="19" a="1"/>
  <c r="D160" i="19" s="1"/>
  <c r="C168" i="19" a="1"/>
  <c r="C168" i="19" s="1"/>
  <c r="C167" i="19" a="1"/>
  <c r="C167" i="19" s="1"/>
  <c r="C166" i="19" a="1"/>
  <c r="C166" i="19" s="1"/>
  <c r="C165" i="19" a="1"/>
  <c r="C165" i="19" s="1"/>
  <c r="C164" i="19" a="1"/>
  <c r="C164" i="19" s="1"/>
  <c r="C163" i="19" a="1"/>
  <c r="C163" i="19" s="1"/>
  <c r="C162" i="19"/>
  <c r="G162" i="19" s="1"/>
  <c r="C161" i="19" a="1"/>
  <c r="C161" i="19" s="1"/>
  <c r="C160" i="19" a="1"/>
  <c r="C160" i="19" s="1"/>
  <c r="D159" i="19" a="1"/>
  <c r="D159" i="19" s="1"/>
  <c r="C159" i="19" a="1"/>
  <c r="C159" i="19" s="1"/>
  <c r="C156" i="19" a="1"/>
  <c r="C156" i="19" s="1"/>
  <c r="E107" i="19"/>
  <c r="E106" i="19"/>
  <c r="E105" i="19"/>
  <c r="C31" i="14"/>
  <c r="D30" i="14" s="1" a="1"/>
  <c r="D30" i="14" s="1"/>
  <c r="B196" i="14"/>
  <c r="C367" i="19"/>
  <c r="D266" i="14"/>
  <c r="D265" i="14"/>
  <c r="D264" i="14"/>
  <c r="D263" i="14"/>
  <c r="D207" i="14"/>
  <c r="E207" i="14" s="1"/>
  <c r="D206" i="14"/>
  <c r="E206" i="14" s="1"/>
  <c r="D205" i="14"/>
  <c r="E205" i="14" s="1"/>
  <c r="D204" i="14"/>
  <c r="E204" i="14" s="1"/>
  <c r="G75" i="19"/>
  <c r="C23" i="19" a="1"/>
  <c r="C23" i="19" s="1"/>
  <c r="D33" i="19" a="1"/>
  <c r="D33" i="19" s="1"/>
  <c r="D32" i="19" a="1"/>
  <c r="D32" i="19" s="1"/>
  <c r="D31" i="19" a="1"/>
  <c r="D31" i="19" s="1"/>
  <c r="D30" i="19" a="1"/>
  <c r="D30" i="19" s="1"/>
  <c r="D29" i="19" a="1"/>
  <c r="D29" i="19" s="1"/>
  <c r="D28" i="19" a="1"/>
  <c r="D28" i="19" s="1"/>
  <c r="D27" i="19" a="1"/>
  <c r="D27" i="19" s="1"/>
  <c r="C35" i="19" a="1"/>
  <c r="C35" i="19" s="1"/>
  <c r="C34" i="19" a="1"/>
  <c r="C34" i="19" s="1"/>
  <c r="C33" i="19" a="1"/>
  <c r="C33" i="19" s="1"/>
  <c r="C32" i="19" a="1"/>
  <c r="C32" i="19" s="1"/>
  <c r="C31" i="19" a="1"/>
  <c r="C31" i="19" s="1"/>
  <c r="C30" i="19" a="1"/>
  <c r="C30" i="19" s="1"/>
  <c r="C29" i="19"/>
  <c r="C28" i="19" a="1"/>
  <c r="C28" i="19" s="1"/>
  <c r="C27" i="19" a="1"/>
  <c r="C27" i="19" s="1"/>
  <c r="D26" i="19" a="1"/>
  <c r="D26" i="19" s="1"/>
  <c r="C26" i="19" a="1"/>
  <c r="C26" i="19" s="1"/>
  <c r="E26" i="19" s="1"/>
  <c r="D250" i="14"/>
  <c r="E250" i="14" s="1"/>
  <c r="D249" i="14"/>
  <c r="E249" i="14" s="1"/>
  <c r="D248" i="14"/>
  <c r="E248" i="14" s="1"/>
  <c r="D238" i="14"/>
  <c r="E238" i="14" s="1"/>
  <c r="D237" i="14"/>
  <c r="E237" i="14" s="1"/>
  <c r="D236" i="14"/>
  <c r="E236" i="14" s="1"/>
  <c r="D226" i="14"/>
  <c r="E226" i="14" s="1"/>
  <c r="D225" i="14"/>
  <c r="E225" i="14" s="1"/>
  <c r="D224" i="14"/>
  <c r="E224" i="14" s="1"/>
  <c r="B115" i="19"/>
  <c r="D255" i="14"/>
  <c r="E255" i="14" s="1"/>
  <c r="D254" i="14"/>
  <c r="E254" i="14" s="1"/>
  <c r="D253" i="14"/>
  <c r="E253" i="14" s="1"/>
  <c r="D243" i="14"/>
  <c r="E243" i="14" s="1"/>
  <c r="D242" i="14"/>
  <c r="E242" i="14" s="1"/>
  <c r="D241" i="14"/>
  <c r="E241" i="14" s="1"/>
  <c r="D231" i="14"/>
  <c r="E231" i="14" s="1"/>
  <c r="D230" i="14"/>
  <c r="E230" i="14" s="1"/>
  <c r="D229" i="14"/>
  <c r="E229" i="14" s="1"/>
  <c r="V160" i="14" l="1" a="1"/>
  <c r="V160" i="14" s="1"/>
  <c r="G171" i="14" s="1"/>
  <c r="V162" i="14" a="1"/>
  <c r="V162" i="14" s="1"/>
  <c r="F168" i="14" s="1"/>
  <c r="F169" i="14" s="1"/>
  <c r="G245" i="19"/>
  <c r="G233" i="19"/>
  <c r="G251" i="19"/>
  <c r="G239" i="19"/>
  <c r="I235" i="19"/>
  <c r="I253" i="19"/>
  <c r="I247" i="19"/>
  <c r="I241" i="19"/>
  <c r="C194" i="19"/>
  <c r="E235" i="19" s="1"/>
  <c r="P161" i="14"/>
  <c r="V161" i="14" s="1" a="1"/>
  <c r="V161" i="14" s="1"/>
  <c r="I171" i="14" s="1"/>
  <c r="C193" i="19"/>
  <c r="C235" i="19"/>
  <c r="F229" i="19"/>
  <c r="F228" i="19"/>
  <c r="F231" i="19"/>
  <c r="C241" i="19"/>
  <c r="C247" i="19"/>
  <c r="C253" i="19"/>
  <c r="F230" i="19"/>
  <c r="C154" i="19"/>
  <c r="F167" i="19"/>
  <c r="G167" i="19"/>
  <c r="F160" i="19"/>
  <c r="G160" i="19"/>
  <c r="E166" i="19"/>
  <c r="F166" i="19"/>
  <c r="G166" i="19"/>
  <c r="G164" i="19"/>
  <c r="F164" i="19"/>
  <c r="E164" i="19"/>
  <c r="G163" i="19"/>
  <c r="F163" i="19"/>
  <c r="E163" i="19"/>
  <c r="G161" i="19"/>
  <c r="F161" i="19"/>
  <c r="E161" i="19"/>
  <c r="E165" i="19"/>
  <c r="G165" i="19"/>
  <c r="F165" i="19"/>
  <c r="G168" i="19"/>
  <c r="F168" i="19"/>
  <c r="E168" i="19"/>
  <c r="E159" i="19"/>
  <c r="F159" i="19"/>
  <c r="G159" i="19"/>
  <c r="E162" i="19"/>
  <c r="F162" i="19"/>
  <c r="E160" i="19"/>
  <c r="E167" i="19"/>
  <c r="H171" i="14" l="1"/>
  <c r="I231" i="19"/>
  <c r="C231" i="19" s="1" a="1"/>
  <c r="C231" i="19" s="1"/>
  <c r="E248" i="19" s="1"/>
  <c r="G231" i="19"/>
  <c r="E241" i="19"/>
  <c r="G229" i="19"/>
  <c r="C229" i="19" s="1" a="1"/>
  <c r="C229" i="19" s="1"/>
  <c r="E247" i="19"/>
  <c r="E253" i="19"/>
  <c r="G228" i="19"/>
  <c r="C228" i="19" s="1" a="1"/>
  <c r="C228" i="19" s="1"/>
  <c r="G255" i="19"/>
  <c r="G249" i="19"/>
  <c r="G243" i="19"/>
  <c r="G237" i="19"/>
  <c r="I230" i="19"/>
  <c r="G230" i="19"/>
  <c r="C298" i="19"/>
  <c r="C295" i="19"/>
  <c r="C294" i="19"/>
  <c r="C293" i="19"/>
  <c r="C312" i="19"/>
  <c r="B312" i="19"/>
  <c r="C342" i="19"/>
  <c r="B342" i="19"/>
  <c r="F249" i="19" l="1"/>
  <c r="H249" i="19" s="1"/>
  <c r="F255" i="19"/>
  <c r="H255" i="19" s="1"/>
  <c r="E254" i="19"/>
  <c r="E252" i="19" s="1"/>
  <c r="E242" i="19"/>
  <c r="E240" i="19" s="1"/>
  <c r="C230" i="19" a="1"/>
  <c r="C230" i="19" s="1"/>
  <c r="C236" i="19" s="1"/>
  <c r="C246" i="19"/>
  <c r="E236" i="19"/>
  <c r="E234" i="19" s="1"/>
  <c r="E246" i="19"/>
  <c r="C252" i="19"/>
  <c r="C254" i="19"/>
  <c r="C248" i="19"/>
  <c r="D219" i="14"/>
  <c r="E219" i="14" s="1"/>
  <c r="D218" i="14"/>
  <c r="E218" i="14" s="1"/>
  <c r="D217" i="14"/>
  <c r="E217" i="14" s="1"/>
  <c r="D214" i="14"/>
  <c r="E214" i="14" s="1"/>
  <c r="D213" i="14"/>
  <c r="E213" i="14" s="1"/>
  <c r="D212" i="14"/>
  <c r="E212" i="14" s="1"/>
  <c r="C29" i="14"/>
  <c r="D28" i="14" s="1" a="1"/>
  <c r="D28" i="14" s="1"/>
  <c r="C234" i="19" l="1"/>
  <c r="C240" i="19"/>
  <c r="C242" i="19"/>
  <c r="F237" i="19"/>
  <c r="H237" i="19" s="1"/>
  <c r="F243" i="19"/>
  <c r="H243" i="19" s="1"/>
  <c r="G77" i="19"/>
  <c r="G76" i="19"/>
  <c r="C264" i="19" l="1" a="1"/>
  <c r="C264" i="19" s="1"/>
  <c r="C279" i="19" s="1"/>
  <c r="B102" i="19" l="1"/>
  <c r="C102" i="19"/>
  <c r="C100" i="19"/>
  <c r="C99" i="19"/>
  <c r="C98" i="19"/>
  <c r="B79" i="19"/>
  <c r="C79" i="19"/>
  <c r="B52" i="19" l="1"/>
  <c r="C51" i="19"/>
  <c r="B51" i="19"/>
  <c r="C277" i="19" l="1" a="1"/>
  <c r="C277" i="19" s="1"/>
  <c r="C281" i="19" s="1" a="1"/>
  <c r="C281" i="19" s="1"/>
  <c r="E277" i="19" l="1"/>
  <c r="C274" i="19" a="1"/>
  <c r="C274" i="19" s="1"/>
  <c r="F340" i="19" s="1"/>
  <c r="H340" i="19" s="1"/>
  <c r="E352" i="19" s="1"/>
  <c r="C273" i="19" a="1"/>
  <c r="C273" i="19" s="1"/>
  <c r="F339" i="19" s="1"/>
  <c r="H339" i="19" s="1"/>
  <c r="E351" i="19" s="1"/>
  <c r="C272" i="19" a="1"/>
  <c r="C272" i="19" s="1"/>
  <c r="F338" i="19" s="1"/>
  <c r="H338" i="19" s="1"/>
  <c r="E350" i="19" s="1"/>
  <c r="C269" i="19" a="1"/>
  <c r="C269" i="19" s="1"/>
  <c r="F295" i="19" s="1"/>
  <c r="H295" i="19" s="1"/>
  <c r="C305" i="19" s="1"/>
  <c r="C268" i="19" a="1"/>
  <c r="C268" i="19" s="1"/>
  <c r="F294" i="19" s="1"/>
  <c r="H294" i="19" s="1"/>
  <c r="C304" i="19" s="1"/>
  <c r="C267" i="19" a="1"/>
  <c r="C267" i="19" s="1"/>
  <c r="C280" i="19" l="1"/>
  <c r="F293" i="19"/>
  <c r="H293" i="19" s="1"/>
  <c r="C303" i="19" s="1"/>
  <c r="E23" i="3" l="1"/>
  <c r="E22" i="3"/>
  <c r="E17" i="3"/>
  <c r="E16" i="3"/>
  <c r="B2" i="14" l="1"/>
  <c r="F325" i="19" l="1"/>
  <c r="F324" i="19"/>
  <c r="F323" i="19"/>
  <c r="F310" i="19"/>
  <c r="F309" i="19"/>
  <c r="F308" i="19"/>
  <c r="H325" i="19" l="1"/>
  <c r="C335" i="19" s="1"/>
  <c r="H308" i="19"/>
  <c r="E315" i="19" s="1"/>
  <c r="H310" i="19"/>
  <c r="H324" i="19"/>
  <c r="C334" i="19" s="1"/>
  <c r="H309" i="19"/>
  <c r="H323" i="19"/>
  <c r="C333" i="19" s="1"/>
  <c r="C347" i="19" l="1"/>
  <c r="E347" i="19" s="1"/>
  <c r="C345" i="19"/>
  <c r="E345" i="19" s="1"/>
  <c r="C346" i="19"/>
  <c r="E346" i="19" s="1"/>
  <c r="E317" i="19"/>
  <c r="E316" i="19"/>
  <c r="C67" i="19" l="1"/>
  <c r="C66" i="19"/>
  <c r="C71" i="19" s="1"/>
  <c r="C65" i="19"/>
  <c r="C70" i="19" s="1"/>
  <c r="C57" i="19"/>
  <c r="C56" i="19"/>
  <c r="C55" i="19"/>
  <c r="C62" i="19"/>
  <c r="C61" i="19"/>
  <c r="C60" i="19"/>
  <c r="C72" i="19" l="1"/>
  <c r="C77" i="19" s="1"/>
  <c r="C84" i="19" s="1"/>
  <c r="C75" i="19"/>
  <c r="C82" i="19" s="1"/>
  <c r="C76" i="19"/>
  <c r="C83" i="19" s="1"/>
  <c r="B2" i="19" l="1"/>
  <c r="B2" i="10" l="1"/>
  <c r="B2" i="9"/>
  <c r="B2" i="8"/>
  <c r="B2" i="7"/>
  <c r="B2" i="4"/>
  <c r="B2" i="5"/>
  <c r="B2" i="2"/>
  <c r="B2" i="6"/>
  <c r="B2" i="13"/>
  <c r="B2" i="15"/>
  <c r="B2" i="3"/>
  <c r="B2" i="1" l="1"/>
  <c r="B2" i="12" l="1"/>
  <c r="F99" i="14" l="1"/>
  <c r="F98" i="14"/>
  <c r="F97" i="14"/>
  <c r="G97" i="14" l="1"/>
  <c r="G99" i="14"/>
  <c r="H99" i="14" s="1"/>
  <c r="G98" i="14"/>
  <c r="H98" i="14" l="1"/>
  <c r="C94" i="19" s="1"/>
  <c r="C106" i="19" s="1"/>
  <c r="H97" i="14"/>
  <c r="C93" i="19" s="1"/>
  <c r="C105" i="19" s="1"/>
  <c r="C95" i="19"/>
  <c r="C107" i="19" s="1"/>
  <c r="E123" i="19" l="1"/>
  <c r="E137" i="19"/>
  <c r="E130" i="19"/>
  <c r="E144" i="19"/>
  <c r="E142" i="19"/>
  <c r="E121" i="19"/>
  <c r="E135" i="19"/>
  <c r="E128" i="19"/>
  <c r="E143" i="19"/>
  <c r="E122" i="19"/>
  <c r="E136" i="19"/>
  <c r="E129" i="19"/>
  <c r="C33" i="14"/>
  <c r="J375" i="19" l="1"/>
  <c r="G375" i="19"/>
  <c r="J374" i="19"/>
  <c r="G376" i="19"/>
  <c r="G374" i="19"/>
  <c r="J376" i="19"/>
  <c r="D107" i="19"/>
  <c r="D93" i="19"/>
  <c r="D76" i="19"/>
  <c r="D62" i="19"/>
  <c r="D374" i="19"/>
  <c r="D84" i="19"/>
  <c r="D75" i="19"/>
  <c r="D61" i="19"/>
  <c r="D105" i="19"/>
  <c r="D83" i="19"/>
  <c r="D72" i="19"/>
  <c r="D82" i="19"/>
  <c r="D56" i="19"/>
  <c r="H76" i="19"/>
  <c r="D55" i="19"/>
  <c r="D66" i="19"/>
  <c r="D77" i="19"/>
  <c r="D106" i="19"/>
  <c r="D60" i="19"/>
  <c r="D100" i="19"/>
  <c r="D71" i="19"/>
  <c r="D57" i="19"/>
  <c r="D70" i="19"/>
  <c r="D67" i="19"/>
  <c r="D95" i="19"/>
  <c r="D375" i="19"/>
  <c r="D65" i="19"/>
  <c r="D99" i="19"/>
  <c r="H77" i="19"/>
  <c r="H75" i="19"/>
  <c r="D98" i="19"/>
  <c r="D376" i="19"/>
  <c r="D94" i="19"/>
  <c r="D371" i="19"/>
  <c r="D369" i="19"/>
  <c r="D370" i="19"/>
  <c r="D43" i="19"/>
  <c r="H136" i="19"/>
  <c r="D40" i="19"/>
  <c r="H130" i="19"/>
  <c r="H128" i="19"/>
  <c r="D39" i="19"/>
  <c r="H129" i="19"/>
  <c r="D174" i="19"/>
  <c r="H123" i="19"/>
  <c r="D176" i="19"/>
  <c r="H144" i="19"/>
  <c r="H143" i="19"/>
  <c r="D173" i="19"/>
  <c r="H142" i="19"/>
  <c r="H122" i="19"/>
  <c r="H135" i="19"/>
  <c r="D172" i="19"/>
  <c r="H137" i="19"/>
  <c r="H121" i="19"/>
  <c r="D41" i="19"/>
  <c r="I147" i="14"/>
  <c r="I146" i="14"/>
  <c r="I144" i="14"/>
  <c r="I143" i="14"/>
  <c r="D241" i="19"/>
  <c r="D228" i="19"/>
  <c r="D213" i="19"/>
  <c r="D199" i="19"/>
  <c r="D254" i="19"/>
  <c r="D240" i="19"/>
  <c r="D222" i="19"/>
  <c r="D212" i="19"/>
  <c r="D198" i="19"/>
  <c r="D253" i="19"/>
  <c r="D236" i="19"/>
  <c r="D221" i="19"/>
  <c r="D211" i="19"/>
  <c r="D197" i="19"/>
  <c r="D252" i="19"/>
  <c r="D235" i="19"/>
  <c r="D220" i="19"/>
  <c r="D208" i="19"/>
  <c r="D190" i="19"/>
  <c r="D248" i="19"/>
  <c r="D234" i="19"/>
  <c r="D219" i="19"/>
  <c r="D207" i="19"/>
  <c r="D189" i="19"/>
  <c r="D194" i="19"/>
  <c r="D247" i="19"/>
  <c r="D231" i="19"/>
  <c r="D218" i="19"/>
  <c r="D204" i="19"/>
  <c r="D242" i="19"/>
  <c r="D229" i="19"/>
  <c r="D216" i="19"/>
  <c r="D202" i="19"/>
  <c r="D193" i="19"/>
  <c r="D246" i="19"/>
  <c r="D230" i="19"/>
  <c r="D217" i="19"/>
  <c r="D203" i="19"/>
  <c r="I310" i="19"/>
  <c r="H315" i="19"/>
  <c r="D309" i="19"/>
  <c r="I309" i="19"/>
  <c r="F317" i="19"/>
  <c r="D308" i="19"/>
  <c r="D414" i="19"/>
  <c r="I308" i="19"/>
  <c r="F316" i="19"/>
  <c r="D413" i="19"/>
  <c r="D305" i="19"/>
  <c r="F315" i="19"/>
  <c r="D412" i="19"/>
  <c r="D304" i="19"/>
  <c r="D317" i="19"/>
  <c r="D422" i="19"/>
  <c r="D303" i="19"/>
  <c r="D316" i="19"/>
  <c r="H317" i="19"/>
  <c r="D315" i="19"/>
  <c r="H316" i="19"/>
  <c r="D310" i="19"/>
  <c r="F181" i="14"/>
  <c r="C181" i="14"/>
  <c r="I295" i="19"/>
  <c r="I294" i="19"/>
  <c r="I293" i="19"/>
  <c r="D293" i="19"/>
  <c r="D295" i="19"/>
  <c r="D294" i="19"/>
  <c r="D102" i="14"/>
  <c r="D104" i="14"/>
  <c r="D103" i="14"/>
  <c r="D33" i="14"/>
  <c r="D159" i="14"/>
  <c r="D171" i="14"/>
  <c r="D167" i="14"/>
  <c r="D170" i="14"/>
  <c r="D166" i="14"/>
  <c r="D287" i="19"/>
  <c r="C287" i="19"/>
  <c r="D128" i="14"/>
  <c r="D127" i="14"/>
  <c r="D64" i="14"/>
  <c r="D63" i="14"/>
  <c r="D163" i="14"/>
  <c r="D62" i="14"/>
  <c r="D162" i="14"/>
  <c r="D90" i="14"/>
  <c r="D132" i="14"/>
  <c r="D131" i="14"/>
  <c r="D92" i="14"/>
  <c r="D91" i="14"/>
  <c r="D133" i="14"/>
  <c r="D58" i="14"/>
  <c r="D57" i="14"/>
  <c r="D59" i="14"/>
  <c r="C422" i="19" l="1"/>
  <c r="C370" i="19"/>
  <c r="F375" i="19" s="1"/>
  <c r="C371" i="19"/>
  <c r="F376" i="19" s="1"/>
  <c r="C369" i="19"/>
  <c r="F374" i="19" s="1"/>
  <c r="C121" i="19"/>
  <c r="G121" i="19" s="1"/>
  <c r="C128" i="19"/>
  <c r="G128" i="19" s="1"/>
  <c r="C142" i="19"/>
  <c r="G142" i="19" s="1"/>
  <c r="C135" i="19"/>
  <c r="G135" i="19" s="1"/>
  <c r="C122" i="19"/>
  <c r="G122" i="19" s="1"/>
  <c r="C129" i="19"/>
  <c r="G129" i="19" s="1"/>
  <c r="C136" i="19"/>
  <c r="G136" i="19" s="1"/>
  <c r="C143" i="19"/>
  <c r="G143" i="19" s="1"/>
  <c r="C123" i="19"/>
  <c r="G123" i="19" s="1"/>
  <c r="C137" i="19"/>
  <c r="G137" i="19" s="1"/>
  <c r="C144" i="19"/>
  <c r="G144" i="19" s="1"/>
  <c r="C130" i="19"/>
  <c r="G130" i="19" s="1"/>
  <c r="C315" i="19"/>
  <c r="G315" i="19" s="1"/>
  <c r="C316" i="19"/>
  <c r="G316" i="19" s="1"/>
  <c r="C317" i="19"/>
  <c r="G317" i="19" s="1"/>
  <c r="C352" i="19"/>
  <c r="G352" i="19" s="1"/>
  <c r="I358" i="19" l="1"/>
  <c r="C375" i="19"/>
  <c r="I375" i="19" s="1"/>
  <c r="C393" i="19" s="1"/>
  <c r="I359" i="19"/>
  <c r="C376" i="19"/>
  <c r="I376" i="19" s="1"/>
  <c r="I383" i="19" s="1"/>
  <c r="I357" i="19"/>
  <c r="C374" i="19"/>
  <c r="I374" i="19" s="1"/>
  <c r="E393" i="19" s="1"/>
  <c r="H393" i="19" s="1"/>
  <c r="C396" i="19"/>
  <c r="E396" i="19"/>
  <c r="C358" i="19"/>
  <c r="C382" i="19" s="1"/>
  <c r="E357" i="19"/>
  <c r="E381" i="19" s="1"/>
  <c r="C351" i="19"/>
  <c r="G351" i="19" s="1"/>
  <c r="C350" i="19"/>
  <c r="G350" i="19" s="1"/>
  <c r="G30" i="19"/>
  <c r="F30" i="19"/>
  <c r="E30" i="19"/>
  <c r="G26" i="19"/>
  <c r="G35" i="19"/>
  <c r="F35" i="19"/>
  <c r="F29" i="19"/>
  <c r="E29" i="19"/>
  <c r="G29" i="19"/>
  <c r="E28" i="19"/>
  <c r="G28" i="19"/>
  <c r="F28" i="19"/>
  <c r="E33" i="19"/>
  <c r="G33" i="19"/>
  <c r="F33" i="19"/>
  <c r="G32" i="19"/>
  <c r="F32" i="19"/>
  <c r="E32" i="19"/>
  <c r="G27" i="19"/>
  <c r="E27" i="19"/>
  <c r="G34" i="19"/>
  <c r="F34" i="19"/>
  <c r="G31" i="19"/>
  <c r="F31" i="19"/>
  <c r="E31" i="19"/>
  <c r="E391" i="19" l="1"/>
  <c r="H396" i="19"/>
  <c r="C418" i="19" s="1"/>
  <c r="C392" i="19"/>
  <c r="I382" i="19"/>
  <c r="I403" i="19"/>
  <c r="C414" i="19"/>
  <c r="C391" i="19"/>
  <c r="I381" i="19"/>
  <c r="E395" i="19"/>
  <c r="H395" i="19" s="1"/>
  <c r="C417" i="19" s="1"/>
  <c r="C397" i="19"/>
  <c r="E392" i="19"/>
  <c r="H392" i="19" s="1"/>
  <c r="E397" i="19"/>
  <c r="H397" i="19" s="1"/>
  <c r="C419" i="19" s="1"/>
  <c r="C395" i="19"/>
  <c r="E359" i="19"/>
  <c r="E383" i="19" s="1"/>
  <c r="G358" i="19"/>
  <c r="G382" i="19" s="1"/>
  <c r="C359" i="19"/>
  <c r="C383" i="19" s="1"/>
  <c r="G357" i="19"/>
  <c r="G381" i="19" s="1"/>
  <c r="H391" i="19" l="1"/>
  <c r="C412" i="19" s="1"/>
  <c r="G401" i="19"/>
  <c r="C403" i="19"/>
  <c r="I402" i="19"/>
  <c r="C413" i="19"/>
  <c r="C428" i="19" s="1"/>
  <c r="E401" i="19"/>
  <c r="C402" i="19"/>
  <c r="E403" i="19"/>
  <c r="G402" i="19"/>
  <c r="I401" i="19" l="1"/>
  <c r="C429" i="19"/>
  <c r="C427" i="19"/>
  <c r="C431" i="19" l="1"/>
  <c r="D40" i="4"/>
  <c r="E40" i="4" s="1"/>
  <c r="F40" i="4" s="1"/>
  <c r="G40" i="4" s="1"/>
  <c r="H40" i="4" s="1"/>
  <c r="I40" i="4" s="1"/>
  <c r="J40" i="4" s="1"/>
  <c r="K40" i="4" s="1"/>
  <c r="L40" i="4" s="1"/>
  <c r="M40" i="4" s="1"/>
  <c r="N40" i="4" s="1"/>
  <c r="O40" i="4" s="1"/>
  <c r="P40" i="4" s="1"/>
  <c r="Q40" i="4" s="1"/>
  <c r="R40" i="4" s="1"/>
  <c r="S40" i="4" s="1"/>
  <c r="T40" i="4" s="1"/>
  <c r="U40" i="4" s="1"/>
  <c r="V40" i="4" s="1"/>
  <c r="W40" i="4" s="1"/>
  <c r="X40" i="4" s="1"/>
  <c r="Y40" i="4" s="1"/>
  <c r="Z40" i="4" s="1"/>
  <c r="AA40" i="4" s="1"/>
  <c r="AB40" i="4" s="1"/>
  <c r="C430" i="19" l="1"/>
  <c r="C432" i="19"/>
  <c r="T82" i="7"/>
  <c r="T81" i="7"/>
  <c r="T80" i="7"/>
  <c r="T79" i="7"/>
  <c r="T78" i="7"/>
  <c r="T77" i="7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F27" i="19" s="1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F26" i="19" s="1"/>
  <c r="AG20" i="3" l="1"/>
  <c r="AG13" i="3"/>
  <c r="D24" i="3"/>
  <c r="E21" i="6" s="1"/>
  <c r="D25" i="3"/>
  <c r="D23" i="3"/>
  <c r="D22" i="3"/>
  <c r="AG5" i="3"/>
  <c r="E20" i="3" s="1"/>
  <c r="AG3" i="3"/>
  <c r="X15" i="3"/>
  <c r="X14" i="3"/>
  <c r="X13" i="3"/>
  <c r="X12" i="3"/>
  <c r="D20" i="3"/>
  <c r="M21" i="2" s="1"/>
  <c r="O21" i="2" s="1"/>
  <c r="D18" i="3"/>
  <c r="J21" i="2" s="1"/>
  <c r="D19" i="3"/>
  <c r="U23" i="3"/>
  <c r="U24" i="3" s="1"/>
  <c r="X18" i="3" s="1"/>
  <c r="U22" i="3"/>
  <c r="X17" i="3" s="1"/>
  <c r="U21" i="3"/>
  <c r="X16" i="3" s="1"/>
  <c r="U10" i="3"/>
  <c r="E19" i="3" s="1"/>
  <c r="D13" i="3"/>
  <c r="R25" i="3"/>
  <c r="R24" i="3"/>
  <c r="R20" i="3"/>
  <c r="AG8" i="3" s="1"/>
  <c r="R19" i="3"/>
  <c r="R18" i="3"/>
  <c r="R16" i="3"/>
  <c r="AG7" i="3" s="1"/>
  <c r="R15" i="3"/>
  <c r="AG6" i="3" s="1"/>
  <c r="R12" i="3"/>
  <c r="R11" i="3"/>
  <c r="R13" i="3" s="1"/>
  <c r="D17" i="3"/>
  <c r="D16" i="3"/>
  <c r="AA7" i="3"/>
  <c r="AA4" i="3"/>
  <c r="D15" i="3"/>
  <c r="X3" i="3"/>
  <c r="E15" i="3" s="1"/>
  <c r="U3" i="3"/>
  <c r="E14" i="3" s="1"/>
  <c r="R4" i="3"/>
  <c r="R3" i="3"/>
  <c r="E13" i="3" s="1"/>
  <c r="D14" i="3"/>
  <c r="B18" i="3"/>
  <c r="B17" i="3"/>
  <c r="B16" i="3"/>
  <c r="B15" i="3"/>
  <c r="B14" i="3"/>
  <c r="B13" i="3"/>
  <c r="H21" i="2"/>
  <c r="G21" i="2"/>
  <c r="F21" i="2"/>
  <c r="E21" i="2"/>
  <c r="D21" i="2"/>
  <c r="AG21" i="3" l="1"/>
  <c r="AG18" i="3" s="1"/>
  <c r="E24" i="3"/>
  <c r="M17" i="1"/>
  <c r="U11" i="3"/>
  <c r="X10" i="3" s="1"/>
  <c r="E18" i="3" s="1"/>
  <c r="U12" i="3"/>
  <c r="U13" i="3" s="1"/>
  <c r="X11" i="3" s="1"/>
  <c r="C17" i="1"/>
  <c r="AG4" i="3"/>
  <c r="R22" i="3"/>
  <c r="AG10" i="3" s="1"/>
  <c r="R21" i="3"/>
  <c r="AG9" i="3" s="1"/>
  <c r="AG15" i="3"/>
  <c r="U25" i="3"/>
  <c r="X19" i="3" s="1"/>
  <c r="AG22" i="3"/>
  <c r="AG19" i="3" s="1"/>
  <c r="AG14" i="3"/>
  <c r="AG16" i="3" s="1"/>
  <c r="AG17" i="3"/>
  <c r="K21" i="2"/>
  <c r="L21" i="2"/>
  <c r="D17" i="1"/>
  <c r="E17" i="1"/>
  <c r="N21" i="2"/>
  <c r="E263" i="14" a="1"/>
  <c r="E263" i="14" s="1"/>
  <c r="E264" i="14" a="1"/>
  <c r="E264" i="14" s="1"/>
  <c r="E265" i="14" a="1"/>
  <c r="E265" i="14" s="1"/>
  <c r="E266" i="14" a="1"/>
  <c r="E266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<sst xmlns="http://schemas.openxmlformats.org/spreadsheetml/2006/main" count="26049" uniqueCount="17780">
  <si>
    <t>Y trans spring</t>
  </si>
  <si>
    <t>Z trans spring</t>
  </si>
  <si>
    <t>X trans spring</t>
  </si>
  <si>
    <t>Boundary Codes</t>
  </si>
  <si>
    <t>free</t>
  </si>
  <si>
    <t>fixed, no reaction</t>
  </si>
  <si>
    <t>spring</t>
  </si>
  <si>
    <t>fixed, reaction</t>
  </si>
  <si>
    <t>compression spring</t>
  </si>
  <si>
    <t>tension spring</t>
  </si>
  <si>
    <t>-##</t>
  </si>
  <si>
    <t>slave, master is ##</t>
  </si>
  <si>
    <t>Diaphragm Codes</t>
  </si>
  <si>
    <t>not detached</t>
  </si>
  <si>
    <t>detached</t>
  </si>
  <si>
    <t>feet</t>
  </si>
  <si>
    <t>inches</t>
  </si>
  <si>
    <t>meters</t>
  </si>
  <si>
    <t>in</t>
  </si>
  <si>
    <t>cm</t>
  </si>
  <si>
    <t>mm</t>
  </si>
  <si>
    <t>kips</t>
  </si>
  <si>
    <t>lbs</t>
  </si>
  <si>
    <t>kN</t>
  </si>
  <si>
    <t>N</t>
  </si>
  <si>
    <t>mt</t>
  </si>
  <si>
    <t>kg</t>
  </si>
  <si>
    <t xml:space="preserve"> ??</t>
  </si>
  <si>
    <t>2) length</t>
  </si>
  <si>
    <t>3) dimensions</t>
  </si>
  <si>
    <t>4) deflections</t>
  </si>
  <si>
    <t>5) forces</t>
  </si>
  <si>
    <t>6) moments</t>
  </si>
  <si>
    <t>7) t. springs</t>
  </si>
  <si>
    <t>10) surface forces</t>
  </si>
  <si>
    <t>11) stress</t>
  </si>
  <si>
    <t>12) material str</t>
  </si>
  <si>
    <t>k-ft</t>
  </si>
  <si>
    <t>k-in</t>
  </si>
  <si>
    <t>lb-ft</t>
  </si>
  <si>
    <t>lb-in</t>
  </si>
  <si>
    <t>kN-m</t>
  </si>
  <si>
    <t>kN-cm</t>
  </si>
  <si>
    <t>kN-mm</t>
  </si>
  <si>
    <t>N-m</t>
  </si>
  <si>
    <t>N-cm</t>
  </si>
  <si>
    <t>N-mm</t>
  </si>
  <si>
    <t>mt-m</t>
  </si>
  <si>
    <t>mt-cm</t>
  </si>
  <si>
    <t>mt-mm</t>
  </si>
  <si>
    <t>kg-m</t>
  </si>
  <si>
    <t>kg-cm</t>
  </si>
  <si>
    <t>kg-mm</t>
  </si>
  <si>
    <t>k/in</t>
  </si>
  <si>
    <t>lb/in</t>
  </si>
  <si>
    <t>kN/cm</t>
  </si>
  <si>
    <t>kN/mm</t>
  </si>
  <si>
    <t>N/cm</t>
  </si>
  <si>
    <t>N/mm</t>
  </si>
  <si>
    <t>mt/cm</t>
  </si>
  <si>
    <t>mt/mm</t>
  </si>
  <si>
    <t>kg/cm</t>
  </si>
  <si>
    <t>kg/mm</t>
  </si>
  <si>
    <t>ksf</t>
  </si>
  <si>
    <t>psf</t>
  </si>
  <si>
    <t>psi</t>
  </si>
  <si>
    <t>MPa</t>
  </si>
  <si>
    <t>kPa</t>
  </si>
  <si>
    <t>Pa</t>
  </si>
  <si>
    <t>mt/m2</t>
  </si>
  <si>
    <t>kg/m2</t>
  </si>
  <si>
    <t>kg/mm2</t>
  </si>
  <si>
    <t>ksi</t>
  </si>
  <si>
    <t>13) weight den</t>
  </si>
  <si>
    <t>k/ft3</t>
  </si>
  <si>
    <t>k/in3</t>
  </si>
  <si>
    <t>lb/ft3</t>
  </si>
  <si>
    <t>lb/in3</t>
  </si>
  <si>
    <t>mt/m3</t>
  </si>
  <si>
    <t>mt/cm3</t>
  </si>
  <si>
    <t>mt/mm3</t>
  </si>
  <si>
    <t>kg/m3</t>
  </si>
  <si>
    <t>kg/cm3</t>
  </si>
  <si>
    <t>kg/mm3</t>
  </si>
  <si>
    <t>first section set</t>
  </si>
  <si>
    <t>second section set</t>
  </si>
  <si>
    <t>third section set</t>
  </si>
  <si>
    <t>fourth section set</t>
  </si>
  <si>
    <t>General</t>
  </si>
  <si>
    <t>Hot Rolled</t>
  </si>
  <si>
    <t>Cold Formed</t>
  </si>
  <si>
    <t>Wood</t>
  </si>
  <si>
    <t>Concrete</t>
  </si>
  <si>
    <t>Aluminum</t>
  </si>
  <si>
    <t>etc.</t>
  </si>
  <si>
    <t>Both Ways</t>
  </si>
  <si>
    <t>Tension Only</t>
  </si>
  <si>
    <t>Euler Buckling</t>
  </si>
  <si>
    <t>Compression Only</t>
  </si>
  <si>
    <t>Inactive Code:</t>
  </si>
  <si>
    <t>active</t>
  </si>
  <si>
    <t>exclude</t>
  </si>
  <si>
    <t>inactive</t>
  </si>
  <si>
    <t>Physical Code:</t>
  </si>
  <si>
    <t>unchecked</t>
  </si>
  <si>
    <t>TOM Code:</t>
  </si>
  <si>
    <t>Seismic Code:</t>
  </si>
  <si>
    <t>none</t>
  </si>
  <si>
    <t>OCBF</t>
  </si>
  <si>
    <t>SCBF</t>
  </si>
  <si>
    <t>OMF</t>
  </si>
  <si>
    <t>IMF</t>
  </si>
  <si>
    <t>SMF-RBS</t>
  </si>
  <si>
    <t>Typical</t>
  </si>
  <si>
    <t>first design rule</t>
  </si>
  <si>
    <t>second design rule</t>
  </si>
  <si>
    <t>third design rule</t>
  </si>
  <si>
    <t>rectangle</t>
  </si>
  <si>
    <t>Z</t>
  </si>
  <si>
    <t>T</t>
  </si>
  <si>
    <t>L</t>
  </si>
  <si>
    <t>prop 1</t>
  </si>
  <si>
    <t>prop 2</t>
  </si>
  <si>
    <t>prop 3</t>
  </si>
  <si>
    <t>prop 4</t>
  </si>
  <si>
    <t>prop 5</t>
  </si>
  <si>
    <t>prop 6</t>
  </si>
  <si>
    <t>prop 7</t>
  </si>
  <si>
    <t>prop 8</t>
  </si>
  <si>
    <t>prop 9</t>
  </si>
  <si>
    <t>prop 10</t>
  </si>
  <si>
    <t>prop 11</t>
  </si>
  <si>
    <t>prop 12</t>
  </si>
  <si>
    <t>prop 13</t>
  </si>
  <si>
    <t>prop 14</t>
  </si>
  <si>
    <t>prop 15</t>
  </si>
  <si>
    <t>prop 16</t>
  </si>
  <si>
    <t>prop 17</t>
  </si>
  <si>
    <t>prop 18</t>
  </si>
  <si>
    <t>prop 19</t>
  </si>
  <si>
    <t>prop 20</t>
  </si>
  <si>
    <t>prop 21</t>
  </si>
  <si>
    <t>prop 22</t>
  </si>
  <si>
    <t>prop 23</t>
  </si>
  <si>
    <t>prop 24</t>
  </si>
  <si>
    <t>area</t>
  </si>
  <si>
    <t>depth</t>
  </si>
  <si>
    <t>Iyy</t>
  </si>
  <si>
    <t>Zzz</t>
  </si>
  <si>
    <t>Zyy</t>
  </si>
  <si>
    <t>J</t>
  </si>
  <si>
    <t>Cw</t>
  </si>
  <si>
    <t>??</t>
  </si>
  <si>
    <t>channel</t>
  </si>
  <si>
    <t>basic load case is determined from BLC list order &amp; count.</t>
  </si>
  <si>
    <t>Direction Code:</t>
  </si>
  <si>
    <t>Load Type Code:</t>
  </si>
  <si>
    <t>Location Code:</t>
  </si>
  <si>
    <t>minus indicates percentage</t>
  </si>
  <si>
    <t>PX</t>
  </si>
  <si>
    <t>PY</t>
  </si>
  <si>
    <t>PZ</t>
  </si>
  <si>
    <t>Mx</t>
  </si>
  <si>
    <t>global X</t>
  </si>
  <si>
    <t>global Y</t>
  </si>
  <si>
    <t>global Z</t>
  </si>
  <si>
    <t>global</t>
  </si>
  <si>
    <t>-</t>
  </si>
  <si>
    <t>Prop 2</t>
  </si>
  <si>
    <t>Prop 3</t>
  </si>
  <si>
    <t>Prop 4</t>
  </si>
  <si>
    <t>Prop 5</t>
  </si>
  <si>
    <t>Prop 6</t>
  </si>
  <si>
    <t>Prop 13</t>
  </si>
  <si>
    <t>Prop 12</t>
  </si>
  <si>
    <t>Prop 14</t>
  </si>
  <si>
    <t>Prop 15</t>
  </si>
  <si>
    <t>Prop 16</t>
  </si>
  <si>
    <t>Prop 17</t>
  </si>
  <si>
    <t>Prop 18</t>
  </si>
  <si>
    <t>Prop 19</t>
  </si>
  <si>
    <t>Prop 20</t>
  </si>
  <si>
    <t>Prop 21</t>
  </si>
  <si>
    <t>Prop 22</t>
  </si>
  <si>
    <t>Prop 23</t>
  </si>
  <si>
    <t>Prop 24</t>
  </si>
  <si>
    <t>Item Count =</t>
  </si>
  <si>
    <t>Zxx</t>
  </si>
  <si>
    <t>square tube</t>
  </si>
  <si>
    <t>round tube / pipe</t>
  </si>
  <si>
    <t>single angle</t>
  </si>
  <si>
    <t>double angle</t>
  </si>
  <si>
    <t>tee</t>
  </si>
  <si>
    <t>H shape</t>
  </si>
  <si>
    <t>Rotation
(deg)</t>
  </si>
  <si>
    <t>T/C Code:</t>
  </si>
  <si>
    <t>Release Code:</t>
  </si>
  <si>
    <t>I
Offset</t>
  </si>
  <si>
    <t>J
Offset</t>
  </si>
  <si>
    <t>Physical
Code</t>
  </si>
  <si>
    <t>TOM
Code</t>
  </si>
  <si>
    <t>Inactive
Code</t>
  </si>
  <si>
    <t>Seismic
Code</t>
  </si>
  <si>
    <t>Node
Number</t>
  </si>
  <si>
    <t>Direction
Code</t>
  </si>
  <si>
    <t>Magnitude</t>
  </si>
  <si>
    <t>Load
Type</t>
  </si>
  <si>
    <t>Member
Number</t>
  </si>
  <si>
    <t>Location
Code</t>
  </si>
  <si>
    <t>Start
Magnitude</t>
  </si>
  <si>
    <t>End
Magnitude</t>
  </si>
  <si>
    <t>Start
Location</t>
  </si>
  <si>
    <t>End
Location</t>
  </si>
  <si>
    <t>8) linear forces</t>
  </si>
  <si>
    <t>9) r. springs</t>
  </si>
  <si>
    <t>13) weight density</t>
  </si>
  <si>
    <t>k/ft</t>
  </si>
  <si>
    <t>k-ft/rad</t>
  </si>
  <si>
    <t>k-in/rad</t>
  </si>
  <si>
    <t>lb/ft</t>
  </si>
  <si>
    <t>kN-m/rad</t>
  </si>
  <si>
    <t>kN-cm/rad</t>
  </si>
  <si>
    <t>kN/m</t>
  </si>
  <si>
    <t>kN-mm/rad</t>
  </si>
  <si>
    <t>mt-m/rad</t>
  </si>
  <si>
    <t>mt-cm/rad</t>
  </si>
  <si>
    <t>N/m</t>
  </si>
  <si>
    <t>mt-mm/rad</t>
  </si>
  <si>
    <t>mt/m</t>
  </si>
  <si>
    <t>kg/m</t>
  </si>
  <si>
    <t>m</t>
  </si>
  <si>
    <t>kN/m2</t>
  </si>
  <si>
    <t>kN/m3</t>
  </si>
  <si>
    <t>(kN/m2)</t>
  </si>
  <si>
    <t>(m)</t>
  </si>
  <si>
    <t>(kN)</t>
  </si>
  <si>
    <t>BLC</t>
  </si>
  <si>
    <t>local x</t>
  </si>
  <si>
    <t>local y</t>
  </si>
  <si>
    <t>local z</t>
  </si>
  <si>
    <t>Start/End Locations:</t>
  </si>
  <si>
    <t>positive = actual length</t>
  </si>
  <si>
    <t>negative = percentage</t>
  </si>
  <si>
    <t>start &amp; end zero = full length</t>
  </si>
  <si>
    <t>Length</t>
  </si>
  <si>
    <t>Vertical</t>
  </si>
  <si>
    <t>(kN/m)</t>
  </si>
  <si>
    <t>round</t>
  </si>
  <si>
    <t>solid rectangle</t>
  </si>
  <si>
    <t>solid round</t>
  </si>
  <si>
    <t>width</t>
  </si>
  <si>
    <t>OD</t>
  </si>
  <si>
    <t>rz</t>
  </si>
  <si>
    <t>diameter</t>
  </si>
  <si>
    <t>gap</t>
  </si>
  <si>
    <t>X</t>
  </si>
  <si>
    <t>R2</t>
  </si>
  <si>
    <t>R3</t>
  </si>
  <si>
    <t>Y</t>
  </si>
  <si>
    <t>Y (up)</t>
  </si>
  <si>
    <t>RISA</t>
  </si>
  <si>
    <t>SAP2000</t>
  </si>
  <si>
    <t>local support element</t>
  </si>
  <si>
    <t>Z (up)</t>
  </si>
  <si>
    <t>R1 (up)</t>
  </si>
  <si>
    <t>Global Axes Conversion</t>
  </si>
  <si>
    <t>Note: basic load case is determined from BLC list order &amp; count.</t>
  </si>
  <si>
    <t>mass</t>
  </si>
  <si>
    <t>convert from base 10 to base 2 and assemble as 12 digits</t>
  </si>
  <si>
    <t>interpretation</t>
  </si>
  <si>
    <t>I node, z rot, 0 = fixed, 1 = released</t>
  </si>
  <si>
    <t>I node, x trans; 0 = fixed, 1 = released</t>
  </si>
  <si>
    <t>I node, y trans; 0 = fixed, 1 = released</t>
  </si>
  <si>
    <t>I node, z trans; 0 = fixed, 1 = released</t>
  </si>
  <si>
    <t>I node, x rot; 0 = fixed, 1 = released</t>
  </si>
  <si>
    <t>I node, y rot, 0 = fixed, 1 = released</t>
  </si>
  <si>
    <t>J node, x trans; 0 = fixed, 1 = released</t>
  </si>
  <si>
    <t>J node, y trans; 0 = fixed, 1 = released</t>
  </si>
  <si>
    <t>J node, z trans; 0 = fixed, 1 = released</t>
  </si>
  <si>
    <t>J node, x rot; 0 = fixed, 1 = released</t>
  </si>
  <si>
    <t>J node, y rot, 0 = fixed, 1 = released</t>
  </si>
  <si>
    <t>J node, z rot, 0 = fixed, 1 = released</t>
  </si>
  <si>
    <t>BLC
Number</t>
  </si>
  <si>
    <t>Description</t>
  </si>
  <si>
    <t>Point Load
Count</t>
  </si>
  <si>
    <t>Dist Load
Count</t>
  </si>
  <si>
    <t>X
Gravity</t>
  </si>
  <si>
    <t>Y
Gravity</t>
  </si>
  <si>
    <t>Z
Gravity</t>
  </si>
  <si>
    <t>Nodal Load
Count</t>
  </si>
  <si>
    <t>TBD</t>
  </si>
  <si>
    <t>Label</t>
  </si>
  <si>
    <t>Weight Density</t>
  </si>
  <si>
    <t>X coord</t>
  </si>
  <si>
    <t>Y coord</t>
  </si>
  <si>
    <t>Z coord</t>
  </si>
  <si>
    <t>Temperature</t>
  </si>
  <si>
    <t>Axes Conversions</t>
  </si>
  <si>
    <t>B. code</t>
  </si>
  <si>
    <t>Node Reference</t>
  </si>
  <si>
    <t>X trans</t>
  </si>
  <si>
    <t>Y trans</t>
  </si>
  <si>
    <t>Z trans</t>
  </si>
  <si>
    <t>X rot</t>
  </si>
  <si>
    <t>Y rot</t>
  </si>
  <si>
    <t>Z rot</t>
  </si>
  <si>
    <t>X rot spring</t>
  </si>
  <si>
    <t>Y rot spring</t>
  </si>
  <si>
    <t>Z rot spring</t>
  </si>
  <si>
    <t>web thick</t>
  </si>
  <si>
    <t>wall thick</t>
  </si>
  <si>
    <t>flg width</t>
  </si>
  <si>
    <t>flg thick</t>
  </si>
  <si>
    <t>Canadian</t>
  </si>
  <si>
    <t>AISC</t>
  </si>
  <si>
    <t>British</t>
  </si>
  <si>
    <t>Euro</t>
  </si>
  <si>
    <t>Indian</t>
  </si>
  <si>
    <t>Chilean</t>
  </si>
  <si>
    <t>Australian</t>
  </si>
  <si>
    <t>Chinese</t>
  </si>
  <si>
    <t>Mexican</t>
  </si>
  <si>
    <t>Risa Section</t>
  </si>
  <si>
    <t>Category</t>
  </si>
  <si>
    <t>thick</t>
  </si>
  <si>
    <t>Member
Label</t>
  </si>
  <si>
    <t>I
Node</t>
  </si>
  <si>
    <t>J
Node</t>
  </si>
  <si>
    <t>K
Node</t>
  </si>
  <si>
    <t>T/C
Code</t>
  </si>
  <si>
    <t>Release
Code</t>
  </si>
  <si>
    <t>first material</t>
  </si>
  <si>
    <t>second material</t>
  </si>
  <si>
    <t>third material</t>
  </si>
  <si>
    <t>checked (top of member)</t>
  </si>
  <si>
    <t>checked (include intersecting nodes)</t>
  </si>
  <si>
    <t>digit #</t>
  </si>
  <si>
    <t xml:space="preserve">load </t>
  </si>
  <si>
    <t>displacement</t>
  </si>
  <si>
    <t>force, global X</t>
  </si>
  <si>
    <t>force, global Y</t>
  </si>
  <si>
    <t>force, global Z</t>
  </si>
  <si>
    <t>moment, about global X</t>
  </si>
  <si>
    <t>moment, about global Y</t>
  </si>
  <si>
    <t>moment, about global Z</t>
  </si>
  <si>
    <t>applicable basic load case is determined from BLC list order &amp; count.</t>
  </si>
  <si>
    <t>force, local X</t>
  </si>
  <si>
    <t>force, local Y</t>
  </si>
  <si>
    <t>force, local Z</t>
  </si>
  <si>
    <t>moment, local X</t>
  </si>
  <si>
    <t>moment, local Y</t>
  </si>
  <si>
    <t>moment, local Z</t>
  </si>
  <si>
    <t>plus indicates distance from I node</t>
  </si>
  <si>
    <t>Celsius</t>
  </si>
  <si>
    <t>Fahrenheit</t>
  </si>
  <si>
    <t>14) Temperature</t>
  </si>
  <si>
    <t>14) temperature</t>
  </si>
  <si>
    <t>1) consistent</t>
  </si>
  <si>
    <t>0 = units selected individually by the user</t>
  </si>
  <si>
    <t>1 = user has selected consistent units</t>
  </si>
  <si>
    <t>(note 1)</t>
  </si>
  <si>
    <t>(note 2)</t>
  </si>
  <si>
    <t>note 1: selection state is not used in this translation routine.</t>
  </si>
  <si>
    <t>(note 3)</t>
  </si>
  <si>
    <t>note 3: RISA Floor data is not used in this translation routine.</t>
  </si>
  <si>
    <t>note 2: Diaphragm option is not used in this translation routine.</t>
  </si>
  <si>
    <t>BLC ref</t>
  </si>
  <si>
    <t>BLC desc</t>
  </si>
  <si>
    <t>DL</t>
  </si>
  <si>
    <t>LL</t>
  </si>
  <si>
    <t>EL</t>
  </si>
  <si>
    <t>WL</t>
  </si>
  <si>
    <t>SL</t>
  </si>
  <si>
    <t>RLL</t>
  </si>
  <si>
    <t>LLS</t>
  </si>
  <si>
    <t>TL</t>
  </si>
  <si>
    <t>SNL</t>
  </si>
  <si>
    <t>HL</t>
  </si>
  <si>
    <t>RL</t>
  </si>
  <si>
    <t>PL</t>
  </si>
  <si>
    <t>EPL</t>
  </si>
  <si>
    <t>IL</t>
  </si>
  <si>
    <t>OL1</t>
  </si>
  <si>
    <t>OL2</t>
  </si>
  <si>
    <t>OL3</t>
  </si>
  <si>
    <t>OL4</t>
  </si>
  <si>
    <t>OL5</t>
  </si>
  <si>
    <t>OL6</t>
  </si>
  <si>
    <t>OL7</t>
  </si>
  <si>
    <t>OL8</t>
  </si>
  <si>
    <t>OL9</t>
  </si>
  <si>
    <t>OL10</t>
  </si>
  <si>
    <t>ELX</t>
  </si>
  <si>
    <t>ELY</t>
  </si>
  <si>
    <t>ELZ</t>
  </si>
  <si>
    <t>WLX</t>
  </si>
  <si>
    <t>WLY</t>
  </si>
  <si>
    <t>WLZ</t>
  </si>
  <si>
    <t>WL+X</t>
  </si>
  <si>
    <t>WL+Y</t>
  </si>
  <si>
    <t>WL+Z</t>
  </si>
  <si>
    <t>WL-X</t>
  </si>
  <si>
    <t>WL-Y</t>
  </si>
  <si>
    <t>WL-Z</t>
  </si>
  <si>
    <t>WLXP1</t>
  </si>
  <si>
    <t>WLXP2</t>
  </si>
  <si>
    <t>WLYP1</t>
  </si>
  <si>
    <t>WLYP2</t>
  </si>
  <si>
    <t>WLZP1</t>
  </si>
  <si>
    <t>WLZP2</t>
  </si>
  <si>
    <t>ELX+Y</t>
  </si>
  <si>
    <t>ELX-Y</t>
  </si>
  <si>
    <t>ELY+X</t>
  </si>
  <si>
    <t>ELY-X</t>
  </si>
  <si>
    <t>ELY+Z</t>
  </si>
  <si>
    <t>ELY-Z</t>
  </si>
  <si>
    <t>ELZ+Y</t>
  </si>
  <si>
    <t>ELZ-Y</t>
  </si>
  <si>
    <t>ELZ+X</t>
  </si>
  <si>
    <t>ELZ-X</t>
  </si>
  <si>
    <t>ELX+Z</t>
  </si>
  <si>
    <t>ELX-Z</t>
  </si>
  <si>
    <t>NL</t>
  </si>
  <si>
    <t>NLX</t>
  </si>
  <si>
    <t>NLY</t>
  </si>
  <si>
    <t>NLZ</t>
  </si>
  <si>
    <t>WLX+R</t>
  </si>
  <si>
    <t>WLY+R</t>
  </si>
  <si>
    <t>WLZ+R</t>
  </si>
  <si>
    <t>WLX-R</t>
  </si>
  <si>
    <t>WLY-R</t>
  </si>
  <si>
    <t>WLZ-R</t>
  </si>
  <si>
    <t>FL</t>
  </si>
  <si>
    <t>(none)</t>
  </si>
  <si>
    <t>String</t>
  </si>
  <si>
    <t>Factor</t>
  </si>
  <si>
    <t>Active</t>
  </si>
  <si>
    <t>Segments</t>
  </si>
  <si>
    <t>Segment Index</t>
  </si>
  <si>
    <t>Area</t>
  </si>
  <si>
    <t>(kN-m)</t>
  </si>
  <si>
    <t>(kN/m3)</t>
  </si>
  <si>
    <t>1)Consistent Code:</t>
  </si>
  <si>
    <t>deg</t>
  </si>
  <si>
    <t>s</t>
  </si>
  <si>
    <t>merge tolerance</t>
  </si>
  <si>
    <t>LC</t>
  </si>
  <si>
    <t>BLC 1</t>
  </si>
  <si>
    <t>BLC 2</t>
  </si>
  <si>
    <t>BLC 3</t>
  </si>
  <si>
    <t>BLC 4</t>
  </si>
  <si>
    <t>BLC 5</t>
  </si>
  <si>
    <t>BLC 6</t>
  </si>
  <si>
    <t>BLC 7</t>
  </si>
  <si>
    <t>BLC 8</t>
  </si>
  <si>
    <t>BLC 9</t>
  </si>
  <si>
    <t>BLC 10</t>
  </si>
  <si>
    <t xml:space="preserve">  about X axis</t>
  </si>
  <si>
    <t xml:space="preserve">  about Y axis</t>
  </si>
  <si>
    <t xml:space="preserve">  about Z axis</t>
  </si>
  <si>
    <t xml:space="preserve">  along longitudinal axis (surge)</t>
  </si>
  <si>
    <t xml:space="preserve">  along transverse axis (sway)</t>
  </si>
  <si>
    <t xml:space="preserve">  along vertical axis (heave)</t>
  </si>
  <si>
    <t xml:space="preserve">  about longitudinal axis (roll)</t>
  </si>
  <si>
    <t xml:space="preserve">  about transverse axis (pitch)</t>
  </si>
  <si>
    <t xml:space="preserve">  about vertical axis (yaw)</t>
  </si>
  <si>
    <t>period (s)</t>
  </si>
  <si>
    <t>Module Dimensions:</t>
  </si>
  <si>
    <t>Module Center of Gravity from Weight Report:</t>
  </si>
  <si>
    <t>Southwest bottom corner location:</t>
  </si>
  <si>
    <t xml:space="preserve">  X axis RISA-3D coordinate (WRx)</t>
  </si>
  <si>
    <t xml:space="preserve">  Y axis RISA-3D coordinate (WRy)</t>
  </si>
  <si>
    <t xml:space="preserve">  Z axis RISA-3D coordinate (WRz)</t>
  </si>
  <si>
    <t>pct</t>
  </si>
  <si>
    <t>L (pct)</t>
  </si>
  <si>
    <t xml:space="preserve">  X direction</t>
  </si>
  <si>
    <t xml:space="preserve">  Z direction</t>
  </si>
  <si>
    <t xml:space="preserve">  Y direction</t>
  </si>
  <si>
    <t>X = east</t>
  </si>
  <si>
    <t>X = north</t>
  </si>
  <si>
    <t>= Rx</t>
  </si>
  <si>
    <t>= Ry</t>
  </si>
  <si>
    <t>= Rz</t>
  </si>
  <si>
    <t>= Rz + Lz</t>
  </si>
  <si>
    <t xml:space="preserve">  X axis RISA-3D coordinate (SWBx)</t>
  </si>
  <si>
    <t xml:space="preserve">  Y axis RISA-3D coordinate (SWBy)</t>
  </si>
  <si>
    <t xml:space="preserve">  Z axis RISA-3D coordinate (SWBz)</t>
  </si>
  <si>
    <t xml:space="preserve">  Northward distance from SW corner (WRn)</t>
  </si>
  <si>
    <t xml:space="preserve">  Eastward distance from SW corner (WRe)</t>
  </si>
  <si>
    <t xml:space="preserve">  Vertical distance from SW corner (WRv)</t>
  </si>
  <si>
    <t>= SWBx + WRe</t>
  </si>
  <si>
    <t>= SWBy + WRv</t>
  </si>
  <si>
    <t>= SWBz - WRn</t>
  </si>
  <si>
    <t>= SWBx + WRn</t>
  </si>
  <si>
    <t>= SWBz + WRe</t>
  </si>
  <si>
    <t>Acceleration of Gravity (g)</t>
  </si>
  <si>
    <t xml:space="preserve">  X axis direction (Lx)</t>
  </si>
  <si>
    <t xml:space="preserve">  Y axis direction (Ly)</t>
  </si>
  <si>
    <t xml:space="preserve">  Z axis direction (Lz)</t>
  </si>
  <si>
    <t xml:space="preserve">  X axis RISA-3D coordinate (Rx)</t>
  </si>
  <si>
    <t xml:space="preserve">  Y axis RISA-3D coordinate (Ry)</t>
  </si>
  <si>
    <t xml:space="preserve">  Z axis RISA-3D coordinate (Rz)</t>
  </si>
  <si>
    <t xml:space="preserve">  X axis RISA-3D coordinate (R3x)</t>
  </si>
  <si>
    <t xml:space="preserve">  Y axis RISA-3D coordinate (R3y)</t>
  </si>
  <si>
    <t xml:space="preserve">  Z axis RISA-3D coordinate (R3z)</t>
  </si>
  <si>
    <t xml:space="preserve"> }</t>
  </si>
  <si>
    <t>Module Description:</t>
  </si>
  <si>
    <t>values should be greater than zero</t>
  </si>
  <si>
    <t>Module Bottom Corner Location from RISA-3D model:</t>
  </si>
  <si>
    <t>max</t>
  </si>
  <si>
    <t>Units of Measure</t>
  </si>
  <si>
    <t>Load Combinations</t>
  </si>
  <si>
    <t>Section Sets</t>
  </si>
  <si>
    <t>Materials</t>
  </si>
  <si>
    <t>Nodes</t>
  </si>
  <si>
    <t>Boundary Conditions</t>
  </si>
  <si>
    <t>Member Shapes</t>
  </si>
  <si>
    <t>Members</t>
  </si>
  <si>
    <t>Basic Load Cases</t>
  </si>
  <si>
    <t>Nodal Loads</t>
  </si>
  <si>
    <t>Point Loads</t>
  </si>
  <si>
    <t>Distributed Loads</t>
  </si>
  <si>
    <t>File Marker =</t>
  </si>
  <si>
    <t>Text</t>
  </si>
  <si>
    <t>result</t>
  </si>
  <si>
    <t>result = lessor value</t>
  </si>
  <si>
    <t>Dead Load</t>
  </si>
  <si>
    <t>Translation Accelerations:</t>
  </si>
  <si>
    <t>Rotational Accelerations:</t>
  </si>
  <si>
    <t>factor</t>
  </si>
  <si>
    <t xml:space="preserve">  about L (roll)</t>
  </si>
  <si>
    <t xml:space="preserve">  about T (pitch)</t>
  </si>
  <si>
    <t xml:space="preserve">  about V (yaw)</t>
  </si>
  <si>
    <t xml:space="preserve">  along L (surge)</t>
  </si>
  <si>
    <t xml:space="preserve">  along T (sway)</t>
  </si>
  <si>
    <t xml:space="preserve">  along V (heave)</t>
  </si>
  <si>
    <t>* LT +</t>
  </si>
  <si>
    <t>* LL +</t>
  </si>
  <si>
    <t>* LV +</t>
  </si>
  <si>
    <t>Resulting Force Equations (LTV orientation):</t>
  </si>
  <si>
    <t>Resulting Force Equations (XYZ orientation):</t>
  </si>
  <si>
    <t>X travel</t>
  </si>
  <si>
    <t>Z travel</t>
  </si>
  <si>
    <t>Selected Direction</t>
  </si>
  <si>
    <t xml:space="preserve">  along vertical (TAV)</t>
  </si>
  <si>
    <t xml:space="preserve">  about longitudinal (RAL)</t>
  </si>
  <si>
    <t xml:space="preserve">  along longitudinal (TAL)</t>
  </si>
  <si>
    <t xml:space="preserve">  along transverse ( TAT)</t>
  </si>
  <si>
    <t xml:space="preserve">  about transverse (RAT)</t>
  </si>
  <si>
    <t xml:space="preserve">  about vertical (RAV)</t>
  </si>
  <si>
    <t>LTV horizon-based orientation: L = horizontal, direction of travel; T = horizontal, to port; V = vertical, upward</t>
  </si>
  <si>
    <t>CG Envelope Size</t>
  </si>
  <si>
    <t xml:space="preserve">  X direction (ENVx)</t>
  </si>
  <si>
    <t xml:space="preserve">  Y direction (ENVy)</t>
  </si>
  <si>
    <t xml:space="preserve">  Z direction (ENVz)</t>
  </si>
  <si>
    <t>Positioning Envelope:</t>
  </si>
  <si>
    <t>Description:</t>
  </si>
  <si>
    <t>surge (+L)</t>
  </si>
  <si>
    <t>sway (+T)</t>
  </si>
  <si>
    <t>heave (+V)</t>
  </si>
  <si>
    <t>roll (@L)</t>
  </si>
  <si>
    <t>pitch (@T)</t>
  </si>
  <si>
    <t>yaw (@V)</t>
  </si>
  <si>
    <t xml:space="preserve">  Enter "m" for meters, or anything else for feet</t>
  </si>
  <si>
    <t>File Marker</t>
  </si>
  <si>
    <t>factored</t>
  </si>
  <si>
    <t xml:space="preserve">  about longitudinal</t>
  </si>
  <si>
    <t xml:space="preserve">  about transverse</t>
  </si>
  <si>
    <t xml:space="preserve">  about vertical</t>
  </si>
  <si>
    <t xml:space="preserve">  - units of measure &amp; stores to "Units" tab.</t>
  </si>
  <si>
    <t xml:space="preserve">  - tolerance data &amp; stores to "Units" tab</t>
  </si>
  <si>
    <t xml:space="preserve">  - materials data &amp; stores to "Material" tab</t>
  </si>
  <si>
    <t xml:space="preserve">   - section set data  stores to "Section" tab</t>
  </si>
  <si>
    <t xml:space="preserve">  - node data &amp; stores to "Node" tab</t>
  </si>
  <si>
    <t xml:space="preserve">  - boundary conditions &amp; stores to "Boundary" tab</t>
  </si>
  <si>
    <t xml:space="preserve">  - member shape data &amp; stores to "Shape" tab</t>
  </si>
  <si>
    <t xml:space="preserve">  - basic load case data &amp; stores to "Basic" tab</t>
  </si>
  <si>
    <t xml:space="preserve">  - nodal loads data &amp; stores to "Nodal" tab</t>
  </si>
  <si>
    <t xml:space="preserve">  - point loads data &amp; stores to "Point" tab</t>
  </si>
  <si>
    <t xml:space="preserve">  - distributed loads data &amp; stores to "Distributed" tab</t>
  </si>
  <si>
    <t xml:space="preserve">  - load combination data &amp; stores to "Combination" tab</t>
  </si>
  <si>
    <t>step 1: obtains filename and path from user</t>
  </si>
  <si>
    <t>step 5: calculates &amp; stores additional data:</t>
  </si>
  <si>
    <t xml:space="preserve">  - nodal load BLC reference &amp; stores to "Nodal" tab</t>
  </si>
  <si>
    <t xml:space="preserve">  - point load BLC reference &amp; stores to "Point" tab</t>
  </si>
  <si>
    <t xml:space="preserve">  - distributed load BLC reference &amp; stores to "Distributed" tab</t>
  </si>
  <si>
    <t xml:space="preserve">  - member length, verticality &amp; activation status &amp; stores to "Member" tab</t>
  </si>
  <si>
    <t>step 6: exits macro</t>
  </si>
  <si>
    <t xml:space="preserve">  - X, Y, and Z axies are a right-handed cartesian orientation.</t>
  </si>
  <si>
    <t xml:space="preserve">  - X axis is user-determined and either points north or east</t>
  </si>
  <si>
    <t xml:space="preserve">  - Y axis is always upward</t>
  </si>
  <si>
    <t xml:space="preserve">  - Z axis depends on X axis orientation and either points east or south</t>
  </si>
  <si>
    <t>user-selected</t>
  </si>
  <si>
    <t>internal</t>
  </si>
  <si>
    <t xml:space="preserve">  - Mass units are derived from g, force, and length (i.e. kN-s2/m or kip-s2/ft)</t>
  </si>
  <si>
    <t>1. The RISA-3D ".r3d" data file…</t>
  </si>
  <si>
    <t>step 2: clears all existing RISA-3D data (does not clear or alter user input)</t>
  </si>
  <si>
    <t>step 7: request a new file name from the user</t>
  </si>
  <si>
    <t xml:space="preserve">  - This means that a user-selected mixture of units is possible between the different categories of data.</t>
  </si>
  <si>
    <t xml:space="preserve">  - Uses units of measure as user-selected from within the spreadsheet.</t>
  </si>
  <si>
    <t>activation: button at the top of "Input" tab, labeled as "Retrieve RISA-3D Data".</t>
  </si>
  <si>
    <t>note 2: For data integrity purposes, the entire unedited .r3d text file is saved in the "File" tab.</t>
  </si>
  <si>
    <t xml:space="preserve">  - this is the same as executing the "Clear RISA-3D File Data" button.</t>
  </si>
  <si>
    <t>Area Load
Count</t>
  </si>
  <si>
    <t>Area Count =</t>
  </si>
  <si>
    <t xml:space="preserve">  - area load count, file marker &amp; stores to "Basic" tab</t>
  </si>
  <si>
    <t>=</t>
  </si>
  <si>
    <t xml:space="preserve">  - The file is stored internally as CurrentFile().</t>
  </si>
  <si>
    <t xml:space="preserve">  - The number of lines in CurrentFile() is stored internally as FileCount.</t>
  </si>
  <si>
    <t xml:space="preserve">  - CurrentFile() and FileCount will be modifed based on macro calculation results.</t>
  </si>
  <si>
    <t>Nominal translation accelerations:</t>
  </si>
  <si>
    <t>Nominal rotation accelerations:</t>
  </si>
  <si>
    <t>Units of Measure (for user-entered input)</t>
  </si>
  <si>
    <t>End of Table</t>
  </si>
  <si>
    <t xml:space="preserve">  - If you would rather copy &amp; paste, then press "cancel" when the macro asks for a file name.</t>
  </si>
  <si>
    <t xml:space="preserve">  - It is advised to use a different file name to avoid overwriting the original file.</t>
  </si>
  <si>
    <t>row #</t>
  </si>
  <si>
    <t xml:space="preserve">  - In all indicated basic load cases, existing loads will be deleted.</t>
  </si>
  <si>
    <t xml:space="preserve">  - In all indicated component load cases, first six load references and factors will be deleted and replaced.</t>
  </si>
  <si>
    <t>Echo of LC load cases and factors</t>
  </si>
  <si>
    <t>Shift from RISA-3D CG to Weight Report CG:</t>
  </si>
  <si>
    <t xml:space="preserve">  X axis RISA-3D coordinate (WRshiftX)</t>
  </si>
  <si>
    <t xml:space="preserve">  Y axis RISA-3D coordinate (WRshiftY)</t>
  </si>
  <si>
    <t xml:space="preserve">  Z axis RISA-3D coordinate (WRshiftZ)</t>
  </si>
  <si>
    <t>= WRx - R3x</t>
  </si>
  <si>
    <t>Component Combination Table row number</t>
  </si>
  <si>
    <t>return to top</t>
  </si>
  <si>
    <t>Calculation Tab, Table of Contents:</t>
  </si>
  <si>
    <t>Input Tab, Table of Contents</t>
  </si>
  <si>
    <t>Risa-3D File Path:</t>
  </si>
  <si>
    <t>Deck Dimensions:</t>
  </si>
  <si>
    <t>RISA-3D Load Combination row number</t>
  </si>
  <si>
    <t>value</t>
  </si>
  <si>
    <t>factor is from section 6 above</t>
  </si>
  <si>
    <t>from "Input" tab section 3</t>
  </si>
  <si>
    <t>from "Input" tab section 4</t>
  </si>
  <si>
    <t>(weight report reference point is the southwest bottom corner)</t>
  </si>
  <si>
    <t>Module Center of Gravity:</t>
  </si>
  <si>
    <t>usually taken from Weight Report</t>
  </si>
  <si>
    <t>Envelope Parameters:</t>
  </si>
  <si>
    <t>Specified Envelope Size:</t>
  </si>
  <si>
    <t>usually taken from Weight Report tracked value</t>
  </si>
  <si>
    <t>Associated BLC label:</t>
  </si>
  <si>
    <t>basis = false</t>
  </si>
  <si>
    <t>basis=true</t>
  </si>
  <si>
    <t>Size from Envelope Parameters:</t>
  </si>
  <si>
    <t>Size from Specified Values:</t>
  </si>
  <si>
    <t xml:space="preserve">  X direction (ECx2)</t>
  </si>
  <si>
    <t xml:space="preserve">  Z direction (ECz2)</t>
  </si>
  <si>
    <t xml:space="preserve">  Y direction (ECy2)</t>
  </si>
  <si>
    <t xml:space="preserve">  X direction (ECx3)</t>
  </si>
  <si>
    <t xml:space="preserve">  Y direction (ECy3)</t>
  </si>
  <si>
    <t xml:space="preserve">  Z direction (ECz3)</t>
  </si>
  <si>
    <t>value is from "Input" tab, section 7</t>
  </si>
  <si>
    <t xml:space="preserve">  X axis RISA-3D coordinate</t>
  </si>
  <si>
    <t xml:space="preserve">  Y axis RISA-3D coordinate</t>
  </si>
  <si>
    <t xml:space="preserve">  Z axis RISA-3D coordinate</t>
  </si>
  <si>
    <t>Computed Total Weight</t>
  </si>
  <si>
    <t xml:space="preserve">  - Recommend saving to a different name as the original file.</t>
  </si>
  <si>
    <t>CLC</t>
  </si>
  <si>
    <t>Resulting Load Factors:</t>
  </si>
  <si>
    <t xml:space="preserve">  Translation X</t>
  </si>
  <si>
    <t xml:space="preserve">  Translation Y</t>
  </si>
  <si>
    <t xml:space="preserve">  Translation Z</t>
  </si>
  <si>
    <t xml:space="preserve">  Rotation X</t>
  </si>
  <si>
    <t xml:space="preserve">  Rotation Y</t>
  </si>
  <si>
    <t xml:space="preserve">  Rotation Z</t>
  </si>
  <si>
    <t>= +RAX</t>
  </si>
  <si>
    <t>= +RAY</t>
  </si>
  <si>
    <t>= +RAZ</t>
  </si>
  <si>
    <t>shift</t>
  </si>
  <si>
    <t>When saving an updated .r3d file…</t>
  </si>
  <si>
    <t>from "Input" tab, section 7</t>
  </si>
  <si>
    <t xml:space="preserve">  - If an indicated basic load case description is blank, a default BLC description will be created.</t>
  </si>
  <si>
    <t>calculated CG</t>
  </si>
  <si>
    <t>End of notes.</t>
  </si>
  <si>
    <t>End of Calculation.</t>
  </si>
  <si>
    <t>Design List
Label</t>
  </si>
  <si>
    <t>Shape
Label</t>
  </si>
  <si>
    <t>Section Set Index:</t>
  </si>
  <si>
    <t>not a section set</t>
  </si>
  <si>
    <t>Section Set
Index</t>
  </si>
  <si>
    <t>Design Rule Index:</t>
  </si>
  <si>
    <t>Design Rule
Index</t>
  </si>
  <si>
    <t>Member
Category</t>
  </si>
  <si>
    <t>Member Category:</t>
  </si>
  <si>
    <t>Material Index:</t>
  </si>
  <si>
    <t>Material
Index</t>
  </si>
  <si>
    <t>not used</t>
  </si>
  <si>
    <t>Stainless</t>
  </si>
  <si>
    <t>Shape DB
Code</t>
  </si>
  <si>
    <t>Shape Database Code:</t>
  </si>
  <si>
    <t>Shape Type
Code</t>
  </si>
  <si>
    <t>Shape Type Code:</t>
  </si>
  <si>
    <t>Member
Category Code</t>
  </si>
  <si>
    <t>Member Category Code:</t>
  </si>
  <si>
    <t>NDS rectangular</t>
  </si>
  <si>
    <t>NDS round</t>
  </si>
  <si>
    <t>Tapered WF</t>
  </si>
  <si>
    <t>Arbitrary</t>
  </si>
  <si>
    <t>CU_SHAPE</t>
  </si>
  <si>
    <t>CS_SHAPE</t>
  </si>
  <si>
    <t>ZU_SHAPE</t>
  </si>
  <si>
    <t>ZS_SHAPE</t>
  </si>
  <si>
    <t>HU_SHAPE</t>
  </si>
  <si>
    <t>rectangular concrete</t>
  </si>
  <si>
    <t>round concrete</t>
  </si>
  <si>
    <t>CL_SHAPE</t>
  </si>
  <si>
    <t>CT_SHAPE</t>
  </si>
  <si>
    <t>general</t>
  </si>
  <si>
    <t>arbitrary</t>
  </si>
  <si>
    <t>SDT</t>
  </si>
  <si>
    <t>NDS</t>
  </si>
  <si>
    <t>concrete</t>
  </si>
  <si>
    <t>Japanese</t>
  </si>
  <si>
    <t>German</t>
  </si>
  <si>
    <t>Korean</t>
  </si>
  <si>
    <t>AISI</t>
  </si>
  <si>
    <t>AISI  Custom</t>
  </si>
  <si>
    <t>Property Assignments by Shape Type: (so far)</t>
  </si>
  <si>
    <t>Code</t>
  </si>
  <si>
    <t>desc</t>
  </si>
  <si>
    <t>sq. tube</t>
  </si>
  <si>
    <t>rd. tube</t>
  </si>
  <si>
    <t>dbl angle</t>
  </si>
  <si>
    <t>angle</t>
  </si>
  <si>
    <t>NDS rect</t>
  </si>
  <si>
    <t>NDS rd</t>
  </si>
  <si>
    <t>tap WF</t>
  </si>
  <si>
    <t>Prop 1
(A)</t>
  </si>
  <si>
    <t>Prop 8
(Izz)</t>
  </si>
  <si>
    <t>Prop 7
(Iyy)</t>
  </si>
  <si>
    <t>Prop 9
(Zyy)</t>
  </si>
  <si>
    <t>Prop 10
(Zzz)</t>
  </si>
  <si>
    <t>Prop 11
(J)</t>
  </si>
  <si>
    <t>Izz</t>
  </si>
  <si>
    <t>Member
Type</t>
  </si>
  <si>
    <t>Section Set
Label</t>
  </si>
  <si>
    <t>Shape Type
Label</t>
  </si>
  <si>
    <t>Member Type:</t>
  </si>
  <si>
    <t>beam</t>
  </si>
  <si>
    <t>column</t>
  </si>
  <si>
    <t>horizontal brace</t>
  </si>
  <si>
    <t>vertical brace</t>
  </si>
  <si>
    <t>first entry</t>
  </si>
  <si>
    <t>second entry</t>
  </si>
  <si>
    <t>third entry</t>
  </si>
  <si>
    <t>Material Label</t>
  </si>
  <si>
    <t>Member Category</t>
  </si>
  <si>
    <t>Member Index</t>
  </si>
  <si>
    <t>Input Period:</t>
  </si>
  <si>
    <t>calculated</t>
  </si>
  <si>
    <t>input</t>
  </si>
  <si>
    <t>Input Translaton Peak:</t>
  </si>
  <si>
    <t>Input Rotation Peak:</t>
  </si>
  <si>
    <t xml:space="preserve">  along longitudinal</t>
  </si>
  <si>
    <t xml:space="preserve">  along transverse</t>
  </si>
  <si>
    <t xml:space="preserve">  along vertical</t>
  </si>
  <si>
    <t>Program Notes</t>
  </si>
  <si>
    <t>.r3d File Listing</t>
  </si>
  <si>
    <t>(1) Change/Release Log:</t>
  </si>
  <si>
    <t>(2) Program Notes:</t>
  </si>
  <si>
    <t>(4) Units of Measure:</t>
  </si>
  <si>
    <t>step 4: reads the internally stored CurrentFile() and retrieves:</t>
  </si>
  <si>
    <t>name: OnRetrieve</t>
  </si>
  <si>
    <t>name: OnCalculate</t>
  </si>
  <si>
    <t xml:space="preserve">  - The '.r3d' file listing in the "File" tab will not be modified.</t>
  </si>
  <si>
    <t>activation: button at the bottom of the "Input" tab labeled "Save BLC data to '.r3d' file".</t>
  </si>
  <si>
    <t>step 3: reads RISA-3D '.r3d' text file, stores internally as CurrentFile() and stores a copy in "File" tab.</t>
  </si>
  <si>
    <t>BLC
Reference</t>
  </si>
  <si>
    <t>positive numbers refer to a basic load catgegory</t>
  </si>
  <si>
    <t>negative numbers reference area load results back to the BLC</t>
  </si>
  <si>
    <t>BLC reference (integer):</t>
  </si>
  <si>
    <t>RISA-3D stores this value in inches.</t>
  </si>
  <si>
    <t xml:space="preserve">  - With two exceptions, uses units of measure as user-selected from within RISA-3D</t>
  </si>
  <si>
    <t xml:space="preserve">  - The exceptions are shape properties and merge tolerance, with dimensions always in inches.</t>
  </si>
  <si>
    <t>Nominal Acceleration Coefficients:</t>
  </si>
  <si>
    <t>= (+RAX) / (NRC)</t>
  </si>
  <si>
    <t>= (+RAY) / (NRC)</t>
  </si>
  <si>
    <t>= (+RAZ) / (NRC)</t>
  </si>
  <si>
    <t>User Input Data</t>
  </si>
  <si>
    <t>Calculations</t>
  </si>
  <si>
    <t>= WRy - R3y</t>
  </si>
  <si>
    <t>= WRz - R3z</t>
  </si>
  <si>
    <t>Added capability to directly update a r3d file</t>
  </si>
  <si>
    <t>Separate spreadsheet tabs for notes, input, calculation, and results.</t>
  </si>
  <si>
    <t>More explicit incorporation of design margins.</t>
  </si>
  <si>
    <t>Improvements to input and calculation presentation (more bells &amp; whistles).</t>
  </si>
  <si>
    <t>Automated retrieval of BLC and LC row numbers.</t>
  </si>
  <si>
    <t>Revised the nominal rotational coefficient and minimum load to improve the precision of results.</t>
  </si>
  <si>
    <t>Changed macro cell references to range names.</t>
  </si>
  <si>
    <t xml:space="preserve"> - For nodal, point, and distributed loads, only designations in the global Y direction will be included.</t>
  </si>
  <si>
    <t xml:space="preserve"> - Plate and solid elements are not included.</t>
  </si>
  <si>
    <t>Within RISA-3D…</t>
  </si>
  <si>
    <t>-  Save the model.</t>
  </si>
  <si>
    <t>Within this spreadsheet…</t>
  </si>
  <si>
    <t>-  Press the "Retrieve RISA-3D Data" button and specify the Path/Filename when prompted.</t>
  </si>
  <si>
    <t>-  Press the "Calculate &amp; Save BLC Data to ".r3d" File" button.</t>
  </si>
  <si>
    <t>-  When prompted, enter a new Path/Filename and then press "Save".</t>
  </si>
  <si>
    <t>Within RISA-3D...</t>
  </si>
  <si>
    <t xml:space="preserve">  Open the new file name.</t>
  </si>
  <si>
    <t>-  Yellow highlighted cells are for user input.</t>
  </si>
  <si>
    <t>-  Edit or enter the data on the spreadsheet "Input" tab.</t>
  </si>
  <si>
    <t xml:space="preserve">  about X axis (NRX1:)</t>
  </si>
  <si>
    <t xml:space="preserve">  about Y axis (NRY1:)</t>
  </si>
  <si>
    <t xml:space="preserve">  about Z axis (NRZ1:)</t>
  </si>
  <si>
    <t xml:space="preserve">  about X axis (NRX3:)</t>
  </si>
  <si>
    <t xml:space="preserve">  about Y axis (NRY3:)</t>
  </si>
  <si>
    <t xml:space="preserve">  about Z axis (NRZ3:)</t>
  </si>
  <si>
    <t xml:space="preserve">  about X axis (NRX2:)</t>
  </si>
  <si>
    <t xml:space="preserve">  about Y axis (NRY2:)</t>
  </si>
  <si>
    <t xml:space="preserve">  about Z axis (NRZ2:)</t>
  </si>
  <si>
    <t xml:space="preserve">  about X axis (NRX4:)</t>
  </si>
  <si>
    <t xml:space="preserve">  about Y axis (NRY4:)</t>
  </si>
  <si>
    <t xml:space="preserve">  about Z axis (NRZ4:)</t>
  </si>
  <si>
    <r>
      <t xml:space="preserve">  </t>
    </r>
    <r>
      <rPr>
        <u/>
        <sz val="11"/>
        <color theme="1"/>
        <rFont val="Calibri"/>
        <family val="2"/>
        <scheme val="minor"/>
      </rPr>
      <t>Description</t>
    </r>
    <r>
      <rPr>
        <sz val="11"/>
        <color theme="1"/>
        <rFont val="Calibri"/>
        <family val="2"/>
        <scheme val="minor"/>
      </rPr>
      <t>: For user reference only.</t>
    </r>
  </si>
  <si>
    <t>(1) Input - General</t>
  </si>
  <si>
    <t>(2) Input - RISA-3D Model:</t>
  </si>
  <si>
    <t>(3) Input - Module Center of Gravity:</t>
  </si>
  <si>
    <t>(4) Input - Marine Vessel Data:</t>
  </si>
  <si>
    <t>(5) Input - Position of Module on Deck:</t>
  </si>
  <si>
    <t>(6) Input - Marine Accelerations:</t>
  </si>
  <si>
    <t>(7) Input - Basic Load Case Data</t>
  </si>
  <si>
    <t>(8) Input - Component Load Combination Data</t>
  </si>
  <si>
    <t>(9) Calculate BLCs and CLCs</t>
  </si>
  <si>
    <t>from "Input" tab, section 8</t>
  </si>
  <si>
    <t>Weight Shift Option:</t>
  </si>
  <si>
    <r>
      <t xml:space="preserve">  </t>
    </r>
    <r>
      <rPr>
        <u/>
        <sz val="11"/>
        <color theme="1"/>
        <rFont val="Calibri"/>
        <family val="2"/>
        <scheme val="minor"/>
      </rPr>
      <t>CLC row</t>
    </r>
    <r>
      <rPr>
        <sz val="11"/>
        <color theme="1"/>
        <rFont val="Calibri"/>
        <family val="2"/>
        <scheme val="minor"/>
      </rPr>
      <t>:  The macro will ignore rows without a valid entry. Blank entries with remaining factors may be useful for internal verification purposes.</t>
    </r>
  </si>
  <si>
    <t>Valid combination row number</t>
  </si>
  <si>
    <t>At least one non-zero acceleration</t>
  </si>
  <si>
    <t>LC row</t>
  </si>
  <si>
    <t xml:space="preserve">  To add or delete table rows, first select an internal (not first or last) yellow row and then insert or delete.</t>
  </si>
  <si>
    <t>from "Input" tab section 2</t>
  </si>
  <si>
    <t>This will be applied to the Dshift## component load combinations, and will be used below to calculate the shifted center of rotation.</t>
  </si>
  <si>
    <t>travel in X axis direction</t>
  </si>
  <si>
    <t>travel in Z axis direction</t>
  </si>
  <si>
    <t>CG envelope</t>
  </si>
  <si>
    <t>+X is fore</t>
  </si>
  <si>
    <t>+Y is up</t>
  </si>
  <si>
    <t>+Z is starboard</t>
  </si>
  <si>
    <t>+X is port</t>
  </si>
  <si>
    <t>+Z is fore</t>
  </si>
  <si>
    <t>R3D to WR</t>
  </si>
  <si>
    <t>total shift</t>
  </si>
  <si>
    <t>= true</t>
  </si>
  <si>
    <t>= false</t>
  </si>
  <si>
    <t xml:space="preserve">  along X axis (NTX1:)</t>
  </si>
  <si>
    <t xml:space="preserve">  along Y axis (NTY1:)</t>
  </si>
  <si>
    <t xml:space="preserve">  along Z axis (NTZ1:)</t>
  </si>
  <si>
    <t xml:space="preserve">  along X axis (NTX2:)</t>
  </si>
  <si>
    <t xml:space="preserve">  along Y axis (NTY2:)</t>
  </si>
  <si>
    <t xml:space="preserve">  along Z axis (NTZ:2)</t>
  </si>
  <si>
    <t xml:space="preserve">  along X axis (NTX3:)</t>
  </si>
  <si>
    <t xml:space="preserve">  along Y axis (NTY3:)</t>
  </si>
  <si>
    <t xml:space="preserve">  along Z axis (NTZ3:)</t>
  </si>
  <si>
    <t xml:space="preserve">  along X axis (NTX4:)</t>
  </si>
  <si>
    <t xml:space="preserve">  along Y axis (NTY4:)</t>
  </si>
  <si>
    <t xml:space="preserve">  along Z axis (NTZ4:)</t>
  </si>
  <si>
    <t>Activation:</t>
  </si>
  <si>
    <t>version 19 adds last integer for activation</t>
  </si>
  <si>
    <t>Point Load R3D format:</t>
  </si>
  <si>
    <t>(2 integers) + (2 float) + (2 integers) + (1 float) + (1 integer) + (2 float) + (1 integer)</t>
  </si>
  <si>
    <t>version 19 adds the last integer for activation</t>
  </si>
  <si>
    <t>Nodal Load R3D format:</t>
  </si>
  <si>
    <t>Distributed Load R3D Format:</t>
  </si>
  <si>
    <t>(2 integers) + (4 float) + (2 integers) + (2 float) + (1 integer) + (3 float) + (1 integer)</t>
  </si>
  <si>
    <t>3 (float)</t>
  </si>
  <si>
    <t>4 (int)</t>
  </si>
  <si>
    <t>5 (int)</t>
  </si>
  <si>
    <t>6 (int)</t>
  </si>
  <si>
    <t>(2 integers) + (1 float) + (4 integers)</t>
  </si>
  <si>
    <t>1 (int)</t>
  </si>
  <si>
    <t>2 (int)</t>
  </si>
  <si>
    <t>4 (float)</t>
  </si>
  <si>
    <t>7 (float)</t>
  </si>
  <si>
    <t>8 (int)</t>
  </si>
  <si>
    <t>5 (float)</t>
  </si>
  <si>
    <t>6 (float)</t>
  </si>
  <si>
    <t>7 (int)</t>
  </si>
  <si>
    <t>9 (float)</t>
  </si>
  <si>
    <t>10 (float)</t>
  </si>
  <si>
    <t>11 (int)</t>
  </si>
  <si>
    <t xml:space="preserve">Basic Load Case R3D Format: </t>
  </si>
  <si>
    <t>(1 integer) + (1 text) + (7 integers) + 3 float) + (1 integer) + (1 float)</t>
  </si>
  <si>
    <t>2 (text)</t>
  </si>
  <si>
    <t>3 (int)</t>
  </si>
  <si>
    <t>9 (int)</t>
  </si>
  <si>
    <t>11 (float)</t>
  </si>
  <si>
    <t>12 (float)</t>
  </si>
  <si>
    <t>13 (int)</t>
  </si>
  <si>
    <t>version 19 adds the last float for BLC scale factor</t>
  </si>
  <si>
    <t>14 (float)</t>
  </si>
  <si>
    <t>Activate</t>
  </si>
  <si>
    <t>9(float)</t>
  </si>
  <si>
    <t>10(float)</t>
  </si>
  <si>
    <t>11(int)</t>
  </si>
  <si>
    <t>12(float)</t>
  </si>
  <si>
    <t>13(float)</t>
  </si>
  <si>
    <t>14(float)</t>
  </si>
  <si>
    <t>15(int)</t>
  </si>
  <si>
    <t>RISA-3D version</t>
  </si>
  <si>
    <t>row</t>
  </si>
  <si>
    <t>Case FSU: Module CG shifted to fore/forward, starboard/right, and upward corner of CG envelope:</t>
  </si>
  <si>
    <t>Case FPU: Module CG shifted to fore/forward, port/left, and upward corner of CG envelope:</t>
  </si>
  <si>
    <t>Case APU: Module CG shifted to aft/behind, port/left, and upward corner of CG envelope:</t>
  </si>
  <si>
    <t>BLC row:</t>
  </si>
  <si>
    <t>Module Bottom Corner Location (from RISA-3D model):</t>
  </si>
  <si>
    <t>from "Input" tab, section 2</t>
  </si>
  <si>
    <t>This will be used by the macro to compute nominal marine inertia forces.</t>
  </si>
  <si>
    <t>This will be used below to compute shift values.</t>
  </si>
  <si>
    <t>shift direction</t>
  </si>
  <si>
    <t>value is assigned manually or by macro</t>
  </si>
  <si>
    <t>x</t>
  </si>
  <si>
    <t>[RISA-3D_INPUT_DATA]</t>
  </si>
  <si>
    <t>[VERSION_NUMBER] &lt;1&gt;</t>
  </si>
  <si>
    <t>[END_VERSION_NUMBER]</t>
  </si>
  <si>
    <t>[PROGRAM_INFO] &lt;1&gt;</t>
  </si>
  <si>
    <t>64;</t>
  </si>
  <si>
    <t>[END_PROGRAM_INFO]</t>
  </si>
  <si>
    <t>[DATA_INTEGRITY_KEY] &lt;1&gt;</t>
  </si>
  <si>
    <t>[END_DATA_INTEGRITY_KEY]</t>
  </si>
  <si>
    <t>[KEYID] &lt;1&gt;</t>
  </si>
  <si>
    <t>0;</t>
  </si>
  <si>
    <t>[END_KEYID]</t>
  </si>
  <si>
    <t>[OS_VERSION] &lt;1&gt;</t>
  </si>
  <si>
    <t>[END_OS_VERSION]</t>
  </si>
  <si>
    <t>[UNITS] &lt;1&gt;</t>
  </si>
  <si>
    <t>[END_UNITS]</t>
  </si>
  <si>
    <t>[GLOBAL_PARAMETERS]</t>
  </si>
  <si>
    <t>[.PROJECT_DESCRIPTION]</t>
  </si>
  <si>
    <t>[..MODEL_TITLE] &lt;1&gt;</t>
  </si>
  <si>
    <t>[..END_MODEL_TITLE]</t>
  </si>
  <si>
    <t>[..COMPANY_NAME] &lt;1&gt;</t>
  </si>
  <si>
    <t>[..END_COMPANY_NAME]</t>
  </si>
  <si>
    <t>[..DESIGNER_NAME] &lt;1&gt;</t>
  </si>
  <si>
    <t>[..END_DESIGNER_NAME]</t>
  </si>
  <si>
    <t>[.END_PROJECT_DESCRIPTION]</t>
  </si>
  <si>
    <t>[.SOLUTION_PARAMETERS] &lt;1&gt;</t>
  </si>
  <si>
    <t>[.END_SOLUTION_PARAMETERS]</t>
  </si>
  <si>
    <t>[.DESIGN_CODES] &lt;1&gt;</t>
  </si>
  <si>
    <t>[.END_DESIGN_CODES]</t>
  </si>
  <si>
    <t>[.WIND_PARAMETERS] &lt;1&gt;</t>
  </si>
  <si>
    <t>[..IS_WIND_PARAMETERS] &lt;1&gt;</t>
  </si>
  <si>
    <t>47.000000 2 2 1.000000 1.000000 1.200000 1.200000 1 1 0.010000 0.010000 1.000000 1.000000;</t>
  </si>
  <si>
    <t>[..END_IS_WIND_PARAMETERS]</t>
  </si>
  <si>
    <t>[..MEXI_WIND_PARAMETERS] &lt;1&gt;</t>
  </si>
  <si>
    <t>[..END_MEXI_WIND_PARAMETERS]</t>
  </si>
  <si>
    <t>[..NBC_2005_WIND_PARAMETERS] &lt;1&gt;</t>
  </si>
  <si>
    <t>[..END_NBC_2005_WIND_PARAMETERS]</t>
  </si>
  <si>
    <t>[.END_WIND_PARAMETERS]</t>
  </si>
  <si>
    <t>[.SEISMIC_PARAMETERS] &lt;1&gt;</t>
  </si>
  <si>
    <t>[..SEISMIC_DETAILING] &lt;1&gt;</t>
  </si>
  <si>
    <t>[..END_SEISMIC_DETAILING]</t>
  </si>
  <si>
    <t>[..IS_SEISMIC_PARAMETERS] &lt;1&gt;</t>
  </si>
  <si>
    <t>0.075000 0.075000 -1.000000 -1.000000 4.000000 4.000000 2 1 1.000000 5.000000;</t>
  </si>
  <si>
    <t>[..END_IS_SEISMIC_PARAMETERS]</t>
  </si>
  <si>
    <t>[..MEXICAN_SEISMIC_PARAMETERS] &lt;1&gt;</t>
  </si>
  <si>
    <t>-1.000000 -1.000000 2 2 0 0 2 0;</t>
  </si>
  <si>
    <t>[..END_MEXICAN_SEISMIC_PARAMETERS]</t>
  </si>
  <si>
    <t>[..NBC_2005_SEISMIC_PARAMETERS] &lt;1&gt;</t>
  </si>
  <si>
    <t>[..END_NBC_2005_SEISMIC_PARAMETERS]</t>
  </si>
  <si>
    <t>[.END_SEISMIC_PARAMETERS]</t>
  </si>
  <si>
    <t>[.NOTIONALLoad_PARAMETERS] &lt;1&gt;</t>
  </si>
  <si>
    <t xml:space="preserve">0.010000, 0.010000, -1, 12, -1, -1, -1, 0.000000, 0, 1; </t>
  </si>
  <si>
    <t>[.END_NOTIONALLoad_PARAMETERS]</t>
  </si>
  <si>
    <t>[.CONCRETE_PARAMETERS] &lt;1&gt;</t>
  </si>
  <si>
    <t>[.END_CONCRETE_PARAMETERS]</t>
  </si>
  <si>
    <t>[.FOOTING_PARAMETERS] &lt;1&gt;</t>
  </si>
  <si>
    <t>[.END_FOOTING_PARAMETERS]</t>
  </si>
  <si>
    <t>[.LC_GENERATOR_RLL_OPTIONS] &lt;1&gt;</t>
  </si>
  <si>
    <t>1 1 1;</t>
  </si>
  <si>
    <t>[.END_LC_GENERATOR_RLL_OPTIONS]</t>
  </si>
  <si>
    <t>[END_GLOBAL_PARAMETERS]</t>
  </si>
  <si>
    <t>[LABEL_LENGTHS] &lt;1&gt;</t>
  </si>
  <si>
    <t>[END_LABEL_LENGTHS]</t>
  </si>
  <si>
    <t>[NEW_PROJECT_GRID_DATA] &lt;1&gt;</t>
  </si>
  <si>
    <t>[.END_PROJECT_GRID_LINES]</t>
  </si>
  <si>
    <t>[END_NEW_PROJECT_GRID_DATA]</t>
  </si>
  <si>
    <t>[MATERIAL_PROPERTIES]</t>
  </si>
  <si>
    <t>[.END_GENERAL_MATERIAL]</t>
  </si>
  <si>
    <t>[.END_HR_STEEL_MATERIAL]</t>
  </si>
  <si>
    <t>[.END_CF_STEEL_MATERIAL]</t>
  </si>
  <si>
    <t>[.END_ALUMINUM_MATERIAL]</t>
  </si>
  <si>
    <t>[.END_WOOD_MATERIAL]</t>
  </si>
  <si>
    <t>[.END_CONCRETE_MATERIAL]</t>
  </si>
  <si>
    <t>[.END_MASONRY_MATERIAL]</t>
  </si>
  <si>
    <t>[.END_S_STEEL_MATERIAL]</t>
  </si>
  <si>
    <t>[END_MATERIAL_PROPERTIES]</t>
  </si>
  <si>
    <t>[SECTION_SETS]</t>
  </si>
  <si>
    <t>[.END_HR_STEEL_SECTION_SETS]</t>
  </si>
  <si>
    <t>[.END_CF_STEEL_SECTION_SETS]</t>
  </si>
  <si>
    <t>[.END_WOOD_SECTION_SETS]</t>
  </si>
  <si>
    <t>[.END_GENERAL_SECTION_SETS]</t>
  </si>
  <si>
    <t>[.END_CONCRETE_SECTION_SETS]</t>
  </si>
  <si>
    <t>[.END_ALUMINUM_SECTION_SETS]</t>
  </si>
  <si>
    <t>[.END_STAINLESS_SECTION_SETS]</t>
  </si>
  <si>
    <t>[END_SECTION_SETS]</t>
  </si>
  <si>
    <t>[WOOD_SCHEDULES] &lt;1&gt;</t>
  </si>
  <si>
    <t>[WOOD_SCHEDULE : 1] &lt;1&gt;</t>
  </si>
  <si>
    <t>[END_WOOD_SCHEDULE : 1]</t>
  </si>
  <si>
    <t>[END_WOOD_SCHEDULES]</t>
  </si>
  <si>
    <t>[WOOD_SCHEDULES_DATA] &lt;1&gt;</t>
  </si>
  <si>
    <t xml:space="preserve"> 1;</t>
  </si>
  <si>
    <t>[END_WOOD_SCHEDULES_DATA]</t>
  </si>
  <si>
    <t>[WOOD_HOLDDOWN_SERIES] &lt;1&gt;</t>
  </si>
  <si>
    <t>[WOOD_HOLDDOWN_SERIES : 1] &lt;1&gt;</t>
  </si>
  <si>
    <t>[END_WOOD_HOLDDOWN_SERIES : 1]</t>
  </si>
  <si>
    <t>[END_WOOD_HOLDDOWN_SERIES]</t>
  </si>
  <si>
    <t>[DESIGN_RULES]</t>
  </si>
  <si>
    <t>"Typical" -1.000000 -1.000000 -1.000000 -1.000000 1.000000 1.000000;</t>
  </si>
  <si>
    <t>[.END_SIZE_UC_RULES]</t>
  </si>
  <si>
    <t>"Typical" -1.000000 240.000000 -1.000000 360.000000 -1.000000 240.000000 -1 -1.000000 360.000000 -1 -1.000000 360.000000;</t>
  </si>
  <si>
    <t>[.END_DEFLECTION_RULES]</t>
  </si>
  <si>
    <t>[.END_REBAR_RULES]</t>
  </si>
  <si>
    <t>[.END_MASONRY_WALLPANEL_RULES]</t>
  </si>
  <si>
    <t>[.END_WOOD_WALLPANEL_RULES]</t>
  </si>
  <si>
    <t>[END_DESIGN_RULES]</t>
  </si>
  <si>
    <t>[MEMBER_DESIGN_RULES]</t>
  </si>
  <si>
    <t>[.END_MEMBER_SIZE_UC_RULES]</t>
  </si>
  <si>
    <t>[.END_MEMBER_DEFLECTION_RULES]</t>
  </si>
  <si>
    <t>[.END_MEMBER_REBAR_RULES]</t>
  </si>
  <si>
    <t>[END_MEMBER_DESIGN_RULES]</t>
  </si>
  <si>
    <t>[WALL_DESIGN_RULES]</t>
  </si>
  <si>
    <t>[.END_CONCRETE_WALLPANEL_RULES]</t>
  </si>
  <si>
    <t>1.000000 1.000000;</t>
  </si>
  <si>
    <t>[.END_UC_WALLPANEL_RULES]</t>
  </si>
  <si>
    <t>[END_WALL_DESIGN_RULES]</t>
  </si>
  <si>
    <t>[END_SEISMIC_DESIGN_RULES]</t>
  </si>
  <si>
    <t>[END_CONNECTION_RULES]</t>
  </si>
  <si>
    <t>[END_NODES]</t>
  </si>
  <si>
    <t>[END_BOUNDARY_CONDITIONS]</t>
  </si>
  <si>
    <t>[END_SHAPES_LIST]</t>
  </si>
  <si>
    <t xml:space="preserve">[END_CUSTOM_REPORT_SECTIONS_3D] </t>
  </si>
  <si>
    <t>[MEMBERS]</t>
  </si>
  <si>
    <t>[.END_MEMBERS_MAIN_DATA]</t>
  </si>
  <si>
    <t>[.END_MEMBERS_DESIGN_PARAMETERS]</t>
  </si>
  <si>
    <t>[.END_MEMBERS_SUPPLEMENTARY_DATA]</t>
  </si>
  <si>
    <t>[.END_MEMBERS_DETAILING_DATA]</t>
  </si>
  <si>
    <t>[END_MEMBERS]</t>
  </si>
  <si>
    <t>[END_BASIC_LOAD_CASES]</t>
  </si>
  <si>
    <t>[END_NODE_LOADS]</t>
  </si>
  <si>
    <t>[END_POINT_LOADS]</t>
  </si>
  <si>
    <t>[END_DIRECT_DISTRIBUTED_LOADS]</t>
  </si>
  <si>
    <t>[TIME_HISTORY_INPUT]</t>
  </si>
  <si>
    <t>0 0 0.000000 0.250000 0.500000 0.000000 0.000000 5.000000 0.000000 1.000000;</t>
  </si>
  <si>
    <t>[END_TIME_HISTORY_INPUT]</t>
  </si>
  <si>
    <t>[EIGENSOLUTION_DATA] &lt;1&gt;</t>
  </si>
  <si>
    <t>[END_EIGENSOLUTION_DATA]</t>
  </si>
  <si>
    <t>[RESPONSE_SPECTRA_DATA] &lt;1&gt;</t>
  </si>
  <si>
    <t>[END_RESPONSE_SPECTRA_DATA]</t>
  </si>
  <si>
    <t>[SPECTRA_SCALING_FACTOR] &lt;1&gt;</t>
  </si>
  <si>
    <t>[END_SPECTRA_SCALING_FACTOR]</t>
  </si>
  <si>
    <t>"                       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</si>
  <si>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[END_LOAD_COMBINATIONS]</t>
  </si>
  <si>
    <t>[END_SAVED_SELECTION_STATES]</t>
  </si>
  <si>
    <t>[FILE_INFORMATION]</t>
  </si>
  <si>
    <t>[.FILE_SOURCE] &lt;1&gt;</t>
  </si>
  <si>
    <t>2;</t>
  </si>
  <si>
    <t>[.END_FILE_SOURCE]</t>
  </si>
  <si>
    <t>[.FILE_TYPE] &lt;1&gt;</t>
  </si>
  <si>
    <t>[.END_FILE_TYPE]</t>
  </si>
  <si>
    <t>[END_FILE_INFORMATION]</t>
  </si>
  <si>
    <t>[RISA_3D_FINISH]</t>
  </si>
  <si>
    <t>[FINISH]</t>
  </si>
  <si>
    <t>Wide Flange</t>
  </si>
  <si>
    <t>None</t>
  </si>
  <si>
    <t>9. Nested LCs for the mass combination are not handled.</t>
  </si>
  <si>
    <t xml:space="preserve"> - Only mass designated in the "Y" axis will be included.</t>
  </si>
  <si>
    <t>- Only hot rolled and general materials are considered.</t>
  </si>
  <si>
    <t>BLC
LF</t>
  </si>
  <si>
    <t>Case ASU: Module shifted to aft/behind and starboard/right corner of CG envelope:</t>
  </si>
  <si>
    <t>Translations:</t>
  </si>
  <si>
    <t>Rotations:</t>
  </si>
  <si>
    <t>acceleration (rad/s2)</t>
  </si>
  <si>
    <t>ampl (deg)</t>
  </si>
  <si>
    <t>Center of Gravity Shift:</t>
  </si>
  <si>
    <t>rad/s2</t>
  </si>
  <si>
    <t>to be used</t>
  </si>
  <si>
    <t>to be used = "input" if using coefficients</t>
  </si>
  <si>
    <t>to be used = "calculated" if using peak &amp; period</t>
  </si>
  <si>
    <t xml:space="preserve">  along Y axis</t>
  </si>
  <si>
    <t xml:space="preserve">  along Z axis</t>
  </si>
  <si>
    <t xml:space="preserve">  along X axis</t>
  </si>
  <si>
    <t>Rotation Accelerations:</t>
  </si>
  <si>
    <t>= +TAX</t>
  </si>
  <si>
    <t>= +TAY</t>
  </si>
  <si>
    <t>= +TAZ</t>
  </si>
  <si>
    <t xml:space="preserve"> - Area and surface loads will not be considered.</t>
  </si>
  <si>
    <t>"DR1                             " -1.000000 -1.000000 -1.000000 -1.000000 1.000000 1.000000;</t>
  </si>
  <si>
    <t>(2) Calc - Weight Report CG Shift</t>
  </si>
  <si>
    <t>(3) Calc - CG Envelope Size</t>
  </si>
  <si>
    <t>(4) Calc - CG Shift</t>
  </si>
  <si>
    <t>1.000000 1.000000 1.000000 1.000000 0;</t>
  </si>
  <si>
    <t>[END_AREA_LOADS]</t>
  </si>
  <si>
    <t>3003-H14</t>
  </si>
  <si>
    <t>A276 S316</t>
  </si>
  <si>
    <t>CF1A</t>
  </si>
  <si>
    <t>AL1A</t>
  </si>
  <si>
    <t>RISA-3D Dead Weight Load Combination (Dship:)</t>
  </si>
  <si>
    <t>Dead Load Combination Label</t>
  </si>
  <si>
    <t>(1) Calc - Module Dead Weight &amp; CG</t>
  </si>
  <si>
    <t>Inertia Load Combination Label</t>
  </si>
  <si>
    <t>Dead Weight Load Combination</t>
  </si>
  <si>
    <t>Inertia Weight Load Combination</t>
  </si>
  <si>
    <t>Same Load combination?</t>
  </si>
  <si>
    <t>RISA-3D Inertia Weight Load Combination (Iship:)</t>
  </si>
  <si>
    <t>[.ALUMINUM_MATERIAL] &lt;6&gt;</t>
  </si>
  <si>
    <t>[.S_STEEL_MATERIAL] &lt;3&gt;</t>
  </si>
  <si>
    <t>6061-T6</t>
  </si>
  <si>
    <t>6063-T5</t>
  </si>
  <si>
    <t>6063-T6</t>
  </si>
  <si>
    <t>5052-H34</t>
  </si>
  <si>
    <t>6061-T6 W</t>
  </si>
  <si>
    <t>A276 S321</t>
  </si>
  <si>
    <t>A276 S304</t>
  </si>
  <si>
    <t>2. This spreadsheet (WA-OCEAN) was authored by W. L. Bounds</t>
  </si>
  <si>
    <t>Incorporated RISA-3D version 19 data changes.</t>
  </si>
  <si>
    <t>Revised to incorporate separate pipe stress loads</t>
  </si>
  <si>
    <t>4. The user needs to read &amp; understand the documentation: 'Implementation of RISA-3D for Marine Transport of Modules'.</t>
  </si>
  <si>
    <t>5. Design margins are described in 'FHSB-033, Design Margins for Large Modules'.</t>
  </si>
  <si>
    <t>8. At least one RISA-3D load combination is required prior to loading into WA-OCEAN.</t>
  </si>
  <si>
    <t>(3) User Sequence:</t>
  </si>
  <si>
    <t xml:space="preserve">  - This means that all user-entered spreadsheet data is either fully metric or fully imperial.</t>
  </si>
  <si>
    <t>Rx</t>
  </si>
  <si>
    <t>Ry</t>
  </si>
  <si>
    <t>Rz</t>
  </si>
  <si>
    <t>Rz + Lz</t>
  </si>
  <si>
    <t>Vessel Deck Dimensions:</t>
  </si>
  <si>
    <t>Vessel Center of Rotation:</t>
  </si>
  <si>
    <t>Module Positioning Data:</t>
  </si>
  <si>
    <t xml:space="preserve">  X direction (Lx)</t>
  </si>
  <si>
    <t xml:space="preserve">  Z direction (Lz)</t>
  </si>
  <si>
    <t>from "Input" tab, section 4</t>
  </si>
  <si>
    <t>from "Input" tab, section 5</t>
  </si>
  <si>
    <t>From position option =</t>
  </si>
  <si>
    <t>+X travel</t>
  </si>
  <si>
    <t>+Z travel</t>
  </si>
  <si>
    <t>Module Positioning Orientation:</t>
  </si>
  <si>
    <t>(5) Calc - Inertia Weight</t>
  </si>
  <si>
    <t>(6) Calc - Center of Rotation</t>
  </si>
  <si>
    <t>(7) Calc - Retrieve from CLC Table</t>
  </si>
  <si>
    <t>option 1</t>
  </si>
  <si>
    <t>option 2</t>
  </si>
  <si>
    <t>option 3</t>
  </si>
  <si>
    <t>option 4</t>
  </si>
  <si>
    <t>Lx</t>
  </si>
  <si>
    <t>Lz</t>
  </si>
  <si>
    <t>Module Plan Size (XYZ orientation):</t>
  </si>
  <si>
    <t>Module Aft Starboard Base Location:</t>
  </si>
  <si>
    <t xml:space="preserve">  X axis RISA-3D coordinate (ASB-X)</t>
  </si>
  <si>
    <t xml:space="preserve">  Y axis RISA-3D coordinate (ASB-Y)</t>
  </si>
  <si>
    <t xml:space="preserve">  Z axis RISA-3D coordinate (ASB-Z)</t>
  </si>
  <si>
    <t xml:space="preserve">  Northward distance from SWB corner (WRn)</t>
  </si>
  <si>
    <t xml:space="preserve">  Eastward distance from SWB corner (WRe)</t>
  </si>
  <si>
    <t xml:space="preserve">  Vertical distance from SWB corner (WRv)</t>
  </si>
  <si>
    <t>Dimension to Center of Rotation:</t>
  </si>
  <si>
    <t>Iship might be different than Dship if pipe stress loads are tallied separately.</t>
  </si>
  <si>
    <t>(1) Position FP (fore, port)  front, left</t>
  </si>
  <si>
    <t>(2) Position FS (fore, starboard)  front, right</t>
  </si>
  <si>
    <t>(3) Position AP (aft, port)  rear, left</t>
  </si>
  <si>
    <t>(4) Position AS (aft, starboard)  rear, right</t>
  </si>
  <si>
    <t>Center of Rotation from FP Position (fore, port)</t>
  </si>
  <si>
    <t>Center of Rotation from FS Position (fore, starboard)</t>
  </si>
  <si>
    <t>Center of Rotation from AP Position (aft, port)</t>
  </si>
  <si>
    <t>Center of Rotation from AS Position (aft, starboard)</t>
  </si>
  <si>
    <t>Height of Module above Deck: (height of seafastening)</t>
  </si>
  <si>
    <t>Associated LC label:</t>
  </si>
  <si>
    <t>envelope</t>
  </si>
  <si>
    <t>Opt 2</t>
  </si>
  <si>
    <t>Opt 3</t>
  </si>
  <si>
    <t>Opt 4</t>
  </si>
  <si>
    <t>chosen</t>
  </si>
  <si>
    <t>left</t>
  </si>
  <si>
    <t>right</t>
  </si>
  <si>
    <t>top</t>
  </si>
  <si>
    <t>bottom</t>
  </si>
  <si>
    <t>zero</t>
  </si>
  <si>
    <t>0 0 0 0 0 0.000000 0.000000 0.000000 0.000000 0.000000 0.000000 0.000000 0.000000 0 0.280000;</t>
  </si>
  <si>
    <t>[.CF_STEEL_MATERIAL] &lt;2&gt;</t>
  </si>
  <si>
    <t>[.MASONRY_MATERIAL] &lt;3&gt;</t>
  </si>
  <si>
    <t>"Typical                         " -1.000000 -1.000000 -1.000000 -1.000000 1.000000 1.000000;</t>
  </si>
  <si>
    <t>[.MASONRY_WALLPANEL_RULES] &lt;1&gt;</t>
  </si>
  <si>
    <t>[.WOOD_WALLPANEL_RULES] &lt;1&gt;</t>
  </si>
  <si>
    <t>[.CONCRETE_WALLPANEL_RULES] &lt;1&gt;</t>
  </si>
  <si>
    <t>[.UC_WALLPANEL_RULES] &lt;1&gt;</t>
  </si>
  <si>
    <t>[CUSTOM_REPORT_SECTIONS_3D] &lt;3&gt;</t>
  </si>
  <si>
    <t>"temp                                                                                                                                                                                                                                                               " "temp                                                                                                                                                                                                                                                               " 7580 0 -1 0;</t>
  </si>
  <si>
    <t>"temp                                                                                                                                                                                                                                                               " "temp                                                                                                                                                                                                                                                               " 7582 2 -1 0;</t>
  </si>
  <si>
    <t>-1.000000 -1.000000 -1.000000 -1.000000 2 1.000000 1.000000 1.000000 1.000000 1.000000 1.000000 1.000000 1.000000 1.000000 1.000000 1.000000 1.000000;</t>
  </si>
  <si>
    <t>RIGID</t>
  </si>
  <si>
    <t>A36 Gr.36</t>
  </si>
  <si>
    <t>DF</t>
  </si>
  <si>
    <t>SP</t>
  </si>
  <si>
    <t>HF</t>
  </si>
  <si>
    <t>SPF</t>
  </si>
  <si>
    <t>24F-1.8E DF Balanced</t>
  </si>
  <si>
    <t>24F-1.8E DF Unbalanced</t>
  </si>
  <si>
    <t>24F-1.8E SP Balanced</t>
  </si>
  <si>
    <t>24F-1.8E SP Unbalanced</t>
  </si>
  <si>
    <t>Conc3000NW</t>
  </si>
  <si>
    <t>Conc3500NW</t>
  </si>
  <si>
    <t>Conc4000NW</t>
  </si>
  <si>
    <t>Conc3000LW</t>
  </si>
  <si>
    <t>Conc3500LW</t>
  </si>
  <si>
    <t>Conc4000LW</t>
  </si>
  <si>
    <t>WOOD1A</t>
  </si>
  <si>
    <t>2X6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</si>
  <si>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</si>
  <si>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</si>
  <si>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</si>
  <si>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</si>
  <si>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</si>
  <si>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</si>
  <si>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</si>
  <si>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</si>
  <si>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</si>
  <si>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</si>
  <si>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</si>
  <si>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</si>
  <si>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</si>
  <si>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</si>
  <si>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N19</t>
  </si>
  <si>
    <t>N20</t>
  </si>
  <si>
    <t>N21</t>
  </si>
  <si>
    <t>N22</t>
  </si>
  <si>
    <t>N23</t>
  </si>
  <si>
    <t>N24</t>
  </si>
  <si>
    <t>N25</t>
  </si>
  <si>
    <t>N26</t>
  </si>
  <si>
    <t>N27</t>
  </si>
  <si>
    <t>N28</t>
  </si>
  <si>
    <t>N29</t>
  </si>
  <si>
    <t>N30</t>
  </si>
  <si>
    <t>N31</t>
  </si>
  <si>
    <t>N32</t>
  </si>
  <si>
    <t>N35</t>
  </si>
  <si>
    <t>N36</t>
  </si>
  <si>
    <t>N37</t>
  </si>
  <si>
    <t>N38</t>
  </si>
  <si>
    <t>N39</t>
  </si>
  <si>
    <t>N40</t>
  </si>
  <si>
    <t>N41</t>
  </si>
  <si>
    <t>N42</t>
  </si>
  <si>
    <t>N43</t>
  </si>
  <si>
    <t>N44</t>
  </si>
  <si>
    <t>N45</t>
  </si>
  <si>
    <t>N46</t>
  </si>
  <si>
    <t>N47</t>
  </si>
  <si>
    <t>N48</t>
  </si>
  <si>
    <t>N51</t>
  </si>
  <si>
    <t>N52</t>
  </si>
  <si>
    <t>N53</t>
  </si>
  <si>
    <t>N54</t>
  </si>
  <si>
    <t>N55</t>
  </si>
  <si>
    <t>N56</t>
  </si>
  <si>
    <t>N57</t>
  </si>
  <si>
    <t>N58</t>
  </si>
  <si>
    <t>N59</t>
  </si>
  <si>
    <t>N60</t>
  </si>
  <si>
    <t>N61</t>
  </si>
  <si>
    <t>N62</t>
  </si>
  <si>
    <t>N63</t>
  </si>
  <si>
    <t>N64</t>
  </si>
  <si>
    <t>N67</t>
  </si>
  <si>
    <t>N68</t>
  </si>
  <si>
    <t>N69</t>
  </si>
  <si>
    <t>N70</t>
  </si>
  <si>
    <t>N71</t>
  </si>
  <si>
    <t>N72</t>
  </si>
  <si>
    <t>N73</t>
  </si>
  <si>
    <t>N74</t>
  </si>
  <si>
    <t>N75</t>
  </si>
  <si>
    <t>N76</t>
  </si>
  <si>
    <t>N77</t>
  </si>
  <si>
    <t>N78</t>
  </si>
  <si>
    <t>N79</t>
  </si>
  <si>
    <t>N80</t>
  </si>
  <si>
    <t>N83</t>
  </si>
  <si>
    <t>N84</t>
  </si>
  <si>
    <t>N85</t>
  </si>
  <si>
    <t>N86</t>
  </si>
  <si>
    <t>N87</t>
  </si>
  <si>
    <t>N88</t>
  </si>
  <si>
    <t>N89</t>
  </si>
  <si>
    <t>N90</t>
  </si>
  <si>
    <t>N91</t>
  </si>
  <si>
    <t>N92</t>
  </si>
  <si>
    <t>N93</t>
  </si>
  <si>
    <t>N94</t>
  </si>
  <si>
    <t>N95</t>
  </si>
  <si>
    <t>N96</t>
  </si>
  <si>
    <t>N99</t>
  </si>
  <si>
    <t>N100</t>
  </si>
  <si>
    <t>N101</t>
  </si>
  <si>
    <t>N102</t>
  </si>
  <si>
    <t>N103</t>
  </si>
  <si>
    <t>N104</t>
  </si>
  <si>
    <t>N105</t>
  </si>
  <si>
    <t>N106</t>
  </si>
  <si>
    <t>N107</t>
  </si>
  <si>
    <t>N108</t>
  </si>
  <si>
    <t>N109</t>
  </si>
  <si>
    <t>N110</t>
  </si>
  <si>
    <t>N111</t>
  </si>
  <si>
    <t>N112</t>
  </si>
  <si>
    <t>N115</t>
  </si>
  <si>
    <t>N116</t>
  </si>
  <si>
    <t>N117</t>
  </si>
  <si>
    <t>N118</t>
  </si>
  <si>
    <t>N119</t>
  </si>
  <si>
    <t>N120</t>
  </si>
  <si>
    <t>N121</t>
  </si>
  <si>
    <t>N122</t>
  </si>
  <si>
    <t>N123</t>
  </si>
  <si>
    <t>N124</t>
  </si>
  <si>
    <t>N125</t>
  </si>
  <si>
    <t>N126</t>
  </si>
  <si>
    <t>N127</t>
  </si>
  <si>
    <t>N128</t>
  </si>
  <si>
    <t>N131</t>
  </si>
  <si>
    <t>N132</t>
  </si>
  <si>
    <t>N133</t>
  </si>
  <si>
    <t>N134</t>
  </si>
  <si>
    <t>N135</t>
  </si>
  <si>
    <t>N136</t>
  </si>
  <si>
    <t>N137</t>
  </si>
  <si>
    <t>N138</t>
  </si>
  <si>
    <t>N139</t>
  </si>
  <si>
    <t>N140</t>
  </si>
  <si>
    <t>N141</t>
  </si>
  <si>
    <t>N142</t>
  </si>
  <si>
    <t>N143</t>
  </si>
  <si>
    <t>N144</t>
  </si>
  <si>
    <t>N145</t>
  </si>
  <si>
    <t>N146</t>
  </si>
  <si>
    <t>N147</t>
  </si>
  <si>
    <t>N148</t>
  </si>
  <si>
    <t>N149</t>
  </si>
  <si>
    <t>N150</t>
  </si>
  <si>
    <t>N151</t>
  </si>
  <si>
    <t>N152</t>
  </si>
  <si>
    <t>N153</t>
  </si>
  <si>
    <t>N154</t>
  </si>
  <si>
    <t>N155</t>
  </si>
  <si>
    <t>N156</t>
  </si>
  <si>
    <t>N157</t>
  </si>
  <si>
    <t>N158</t>
  </si>
  <si>
    <t>N159</t>
  </si>
  <si>
    <t>N160</t>
  </si>
  <si>
    <t>N161</t>
  </si>
  <si>
    <t>N162</t>
  </si>
  <si>
    <t>N163</t>
  </si>
  <si>
    <t>N183</t>
  </si>
  <si>
    <t>N184</t>
  </si>
  <si>
    <t>N185</t>
  </si>
  <si>
    <t>N186</t>
  </si>
  <si>
    <t>N189</t>
  </si>
  <si>
    <t>N190</t>
  </si>
  <si>
    <t>N191</t>
  </si>
  <si>
    <t>N192</t>
  </si>
  <si>
    <t>N193</t>
  </si>
  <si>
    <t>N194</t>
  </si>
  <si>
    <t>N195</t>
  </si>
  <si>
    <t>N196</t>
  </si>
  <si>
    <t>N197</t>
  </si>
  <si>
    <t>N198</t>
  </si>
  <si>
    <t>N199</t>
  </si>
  <si>
    <t>N200</t>
  </si>
  <si>
    <t>N201</t>
  </si>
  <si>
    <t>N202</t>
  </si>
  <si>
    <t>N203</t>
  </si>
  <si>
    <t>N204</t>
  </si>
  <si>
    <t>N205</t>
  </si>
  <si>
    <t>N210</t>
  </si>
  <si>
    <t>N211</t>
  </si>
  <si>
    <t>N212</t>
  </si>
  <si>
    <t>N213</t>
  </si>
  <si>
    <t>N214</t>
  </si>
  <si>
    <t>N215</t>
  </si>
  <si>
    <t>N216</t>
  </si>
  <si>
    <t>N217</t>
  </si>
  <si>
    <t>N218</t>
  </si>
  <si>
    <t>N219</t>
  </si>
  <si>
    <t>N221</t>
  </si>
  <si>
    <t>N222</t>
  </si>
  <si>
    <t>N223</t>
  </si>
  <si>
    <t>N224</t>
  </si>
  <si>
    <t>N225</t>
  </si>
  <si>
    <t>N226</t>
  </si>
  <si>
    <t>N227</t>
  </si>
  <si>
    <t>N228</t>
  </si>
  <si>
    <t>N229</t>
  </si>
  <si>
    <t>N230</t>
  </si>
  <si>
    <t>N231</t>
  </si>
  <si>
    <t>N232</t>
  </si>
  <si>
    <t>N233</t>
  </si>
  <si>
    <t>N234</t>
  </si>
  <si>
    <t>N235</t>
  </si>
  <si>
    <t>N236</t>
  </si>
  <si>
    <t>N237</t>
  </si>
  <si>
    <t>N238</t>
  </si>
  <si>
    <t>N239</t>
  </si>
  <si>
    <t>N240</t>
  </si>
  <si>
    <t>N241</t>
  </si>
  <si>
    <t>N242</t>
  </si>
  <si>
    <t>N243</t>
  </si>
  <si>
    <t>N244</t>
  </si>
  <si>
    <t>N245</t>
  </si>
  <si>
    <t>N246</t>
  </si>
  <si>
    <t>N247</t>
  </si>
  <si>
    <t>N248</t>
  </si>
  <si>
    <t>N249</t>
  </si>
  <si>
    <t>N250</t>
  </si>
  <si>
    <t>N251</t>
  </si>
  <si>
    <t>N252</t>
  </si>
  <si>
    <t>N253</t>
  </si>
  <si>
    <t>N254</t>
  </si>
  <si>
    <t>N255</t>
  </si>
  <si>
    <t>N256</t>
  </si>
  <si>
    <t>N257</t>
  </si>
  <si>
    <t>N258</t>
  </si>
  <si>
    <t>N259</t>
  </si>
  <si>
    <t>N260</t>
  </si>
  <si>
    <t>N261</t>
  </si>
  <si>
    <t>N262</t>
  </si>
  <si>
    <t>N263</t>
  </si>
  <si>
    <t>N264</t>
  </si>
  <si>
    <t>N265</t>
  </si>
  <si>
    <t>N266</t>
  </si>
  <si>
    <t>N267</t>
  </si>
  <si>
    <t>N268</t>
  </si>
  <si>
    <t>N269</t>
  </si>
  <si>
    <t>N270</t>
  </si>
  <si>
    <t>N271</t>
  </si>
  <si>
    <t>N272</t>
  </si>
  <si>
    <t>N273</t>
  </si>
  <si>
    <t>N274</t>
  </si>
  <si>
    <t>N275</t>
  </si>
  <si>
    <t>N276</t>
  </si>
  <si>
    <t>N277</t>
  </si>
  <si>
    <t>N278</t>
  </si>
  <si>
    <t>N279</t>
  </si>
  <si>
    <t>N280</t>
  </si>
  <si>
    <t>N281</t>
  </si>
  <si>
    <t>N282</t>
  </si>
  <si>
    <t>N283</t>
  </si>
  <si>
    <t>N284</t>
  </si>
  <si>
    <t>N285</t>
  </si>
  <si>
    <t>N286</t>
  </si>
  <si>
    <t>N287</t>
  </si>
  <si>
    <t>N288</t>
  </si>
  <si>
    <t>N289</t>
  </si>
  <si>
    <t>N290</t>
  </si>
  <si>
    <t>N291</t>
  </si>
  <si>
    <t>N292</t>
  </si>
  <si>
    <t>N293</t>
  </si>
  <si>
    <t>N294</t>
  </si>
  <si>
    <t>N295</t>
  </si>
  <si>
    <t>N296</t>
  </si>
  <si>
    <t>N297</t>
  </si>
  <si>
    <t>N298</t>
  </si>
  <si>
    <t>N299</t>
  </si>
  <si>
    <t>N300</t>
  </si>
  <si>
    <t>N301</t>
  </si>
  <si>
    <t>N302</t>
  </si>
  <si>
    <t>N303</t>
  </si>
  <si>
    <t>N304</t>
  </si>
  <si>
    <t>N305</t>
  </si>
  <si>
    <t>N306</t>
  </si>
  <si>
    <t>N307</t>
  </si>
  <si>
    <t>N308</t>
  </si>
  <si>
    <t>N309</t>
  </si>
  <si>
    <t>N310</t>
  </si>
  <si>
    <t>N311</t>
  </si>
  <si>
    <t>N312</t>
  </si>
  <si>
    <t>N313</t>
  </si>
  <si>
    <t>N314</t>
  </si>
  <si>
    <t>N315</t>
  </si>
  <si>
    <t>N316</t>
  </si>
  <si>
    <t>N317</t>
  </si>
  <si>
    <t>N319</t>
  </si>
  <si>
    <t>N321</t>
  </si>
  <si>
    <t>N323</t>
  </si>
  <si>
    <t>N324</t>
  </si>
  <si>
    <t>N325</t>
  </si>
  <si>
    <t>N327</t>
  </si>
  <si>
    <t>N329</t>
  </si>
  <si>
    <t>N331</t>
  </si>
  <si>
    <t>N332</t>
  </si>
  <si>
    <t>N333</t>
  </si>
  <si>
    <t>N334</t>
  </si>
  <si>
    <t>N335</t>
  </si>
  <si>
    <t>N336</t>
  </si>
  <si>
    <t>N337</t>
  </si>
  <si>
    <t>N338</t>
  </si>
  <si>
    <t>N339</t>
  </si>
  <si>
    <t>N340</t>
  </si>
  <si>
    <t>N341</t>
  </si>
  <si>
    <t>N342</t>
  </si>
  <si>
    <t>N344</t>
  </si>
  <si>
    <t>N345</t>
  </si>
  <si>
    <t>N346</t>
  </si>
  <si>
    <t>N348</t>
  </si>
  <si>
    <t>N349</t>
  </si>
  <si>
    <t>N350</t>
  </si>
  <si>
    <t>N352</t>
  </si>
  <si>
    <t>N353</t>
  </si>
  <si>
    <t>N354</t>
  </si>
  <si>
    <t>N356</t>
  </si>
  <si>
    <t>N357</t>
  </si>
  <si>
    <t>N358</t>
  </si>
  <si>
    <t>N360</t>
  </si>
  <si>
    <t>N361</t>
  </si>
  <si>
    <t>N362</t>
  </si>
  <si>
    <t>N364</t>
  </si>
  <si>
    <t>N365</t>
  </si>
  <si>
    <t>N366</t>
  </si>
  <si>
    <t>N367</t>
  </si>
  <si>
    <t>N368</t>
  </si>
  <si>
    <t>N369</t>
  </si>
  <si>
    <t>N370</t>
  </si>
  <si>
    <t>N371</t>
  </si>
  <si>
    <t>N372</t>
  </si>
  <si>
    <t>N373</t>
  </si>
  <si>
    <t>N374</t>
  </si>
  <si>
    <t>N375</t>
  </si>
  <si>
    <t>N376</t>
  </si>
  <si>
    <t>N377</t>
  </si>
  <si>
    <t>N378</t>
  </si>
  <si>
    <t>N379</t>
  </si>
  <si>
    <t>N380</t>
  </si>
  <si>
    <t>N381</t>
  </si>
  <si>
    <t>N382</t>
  </si>
  <si>
    <t>N383</t>
  </si>
  <si>
    <t>N384</t>
  </si>
  <si>
    <t>N385</t>
  </si>
  <si>
    <t>N386</t>
  </si>
  <si>
    <t>N388</t>
  </si>
  <si>
    <t>N389</t>
  </si>
  <si>
    <t>N390</t>
  </si>
  <si>
    <t>N392</t>
  </si>
  <si>
    <t>N393</t>
  </si>
  <si>
    <t>N394</t>
  </si>
  <si>
    <t>N396</t>
  </si>
  <si>
    <t>N397</t>
  </si>
  <si>
    <t>N398</t>
  </si>
  <si>
    <t>N400</t>
  </si>
  <si>
    <t>N401</t>
  </si>
  <si>
    <t>N402</t>
  </si>
  <si>
    <t>N404</t>
  </si>
  <si>
    <t>N405</t>
  </si>
  <si>
    <t>N406</t>
  </si>
  <si>
    <t>N408</t>
  </si>
  <si>
    <t>N409</t>
  </si>
  <si>
    <t>N410</t>
  </si>
  <si>
    <t>N411</t>
  </si>
  <si>
    <t>N412</t>
  </si>
  <si>
    <t>N413</t>
  </si>
  <si>
    <t>N414</t>
  </si>
  <si>
    <t>N415</t>
  </si>
  <si>
    <t>N416</t>
  </si>
  <si>
    <t>N417</t>
  </si>
  <si>
    <t>N418</t>
  </si>
  <si>
    <t>N419</t>
  </si>
  <si>
    <t>N420</t>
  </si>
  <si>
    <t>N421</t>
  </si>
  <si>
    <t>N422</t>
  </si>
  <si>
    <t>N423</t>
  </si>
  <si>
    <t>N424</t>
  </si>
  <si>
    <t>N425</t>
  </si>
  <si>
    <t>N426</t>
  </si>
  <si>
    <t>N427</t>
  </si>
  <si>
    <t>N428</t>
  </si>
  <si>
    <t>N429</t>
  </si>
  <si>
    <t>N430</t>
  </si>
  <si>
    <t>N432</t>
  </si>
  <si>
    <t>N433</t>
  </si>
  <si>
    <t>N434</t>
  </si>
  <si>
    <t>N436</t>
  </si>
  <si>
    <t>N437</t>
  </si>
  <si>
    <t>N438</t>
  </si>
  <si>
    <t>N440</t>
  </si>
  <si>
    <t>N441</t>
  </si>
  <si>
    <t>N442</t>
  </si>
  <si>
    <t>N444</t>
  </si>
  <si>
    <t>N445</t>
  </si>
  <si>
    <t>N446</t>
  </si>
  <si>
    <t>N448</t>
  </si>
  <si>
    <t>N449</t>
  </si>
  <si>
    <t>N450</t>
  </si>
  <si>
    <t>N452</t>
  </si>
  <si>
    <t>N453</t>
  </si>
  <si>
    <t>N454</t>
  </si>
  <si>
    <t>N455</t>
  </si>
  <si>
    <t>N456</t>
  </si>
  <si>
    <t>N457</t>
  </si>
  <si>
    <t>N458</t>
  </si>
  <si>
    <t>N459</t>
  </si>
  <si>
    <t>N460</t>
  </si>
  <si>
    <t>N461</t>
  </si>
  <si>
    <t>N462</t>
  </si>
  <si>
    <t>N463</t>
  </si>
  <si>
    <t>N464</t>
  </si>
  <si>
    <t>N465</t>
  </si>
  <si>
    <t>N466</t>
  </si>
  <si>
    <t>N467</t>
  </si>
  <si>
    <t>N468</t>
  </si>
  <si>
    <t>N469</t>
  </si>
  <si>
    <t>N470</t>
  </si>
  <si>
    <t>N471</t>
  </si>
  <si>
    <t>N472</t>
  </si>
  <si>
    <t>N473</t>
  </si>
  <si>
    <t>N474</t>
  </si>
  <si>
    <t>N476</t>
  </si>
  <si>
    <t>N477</t>
  </si>
  <si>
    <t>N478</t>
  </si>
  <si>
    <t>N480</t>
  </si>
  <si>
    <t>N481</t>
  </si>
  <si>
    <t>N482</t>
  </si>
  <si>
    <t>N484</t>
  </si>
  <si>
    <t>N485</t>
  </si>
  <si>
    <t>N486</t>
  </si>
  <si>
    <t>N488</t>
  </si>
  <si>
    <t>N489</t>
  </si>
  <si>
    <t>N490</t>
  </si>
  <si>
    <t>N492</t>
  </si>
  <si>
    <t>N493</t>
  </si>
  <si>
    <t>N494</t>
  </si>
  <si>
    <t>N496</t>
  </si>
  <si>
    <t>N497</t>
  </si>
  <si>
    <t>N498</t>
  </si>
  <si>
    <t>N499</t>
  </si>
  <si>
    <t>N500</t>
  </si>
  <si>
    <t>N501</t>
  </si>
  <si>
    <t>N502</t>
  </si>
  <si>
    <t>N503</t>
  </si>
  <si>
    <t>N504</t>
  </si>
  <si>
    <t>N505</t>
  </si>
  <si>
    <t>N506</t>
  </si>
  <si>
    <t>N507</t>
  </si>
  <si>
    <t>N508</t>
  </si>
  <si>
    <t>N509</t>
  </si>
  <si>
    <t>N510</t>
  </si>
  <si>
    <t>N511</t>
  </si>
  <si>
    <t>N512</t>
  </si>
  <si>
    <t>N513</t>
  </si>
  <si>
    <t>N514</t>
  </si>
  <si>
    <t>N515</t>
  </si>
  <si>
    <t>N516</t>
  </si>
  <si>
    <t>N517</t>
  </si>
  <si>
    <t>N518</t>
  </si>
  <si>
    <t>N520</t>
  </si>
  <si>
    <t>N521</t>
  </si>
  <si>
    <t>N522</t>
  </si>
  <si>
    <t>N524</t>
  </si>
  <si>
    <t>N525</t>
  </si>
  <si>
    <t>N526</t>
  </si>
  <si>
    <t>N528</t>
  </si>
  <si>
    <t>N529</t>
  </si>
  <si>
    <t>N530</t>
  </si>
  <si>
    <t>N532</t>
  </si>
  <si>
    <t>N533</t>
  </si>
  <si>
    <t>N534</t>
  </si>
  <si>
    <t>N536</t>
  </si>
  <si>
    <t>N537</t>
  </si>
  <si>
    <t>N538</t>
  </si>
  <si>
    <t>N540</t>
  </si>
  <si>
    <t>N541</t>
  </si>
  <si>
    <t>Opt 1</t>
  </si>
  <si>
    <t>opt 1</t>
  </si>
  <si>
    <t>opt 2</t>
  </si>
  <si>
    <t>opt 3</t>
  </si>
  <si>
    <t>opt 4</t>
  </si>
  <si>
    <t>Standardize Positioning Data by Converting to Option 3:</t>
  </si>
  <si>
    <t>19.04;</t>
  </si>
  <si>
    <t>Microsoft Windows NT 10.0.18363.0</t>
  </si>
  <si>
    <t>[..MODEL_NOTES] &lt;1&gt;</t>
  </si>
  <si>
    <t>[..END_MODEL_NOTES]</t>
  </si>
  <si>
    <t>32 32 32 32 32 32 32 32 32 32 32 32 32 79 200 200 32 32 36 32 10 32 32 32;</t>
  </si>
  <si>
    <t>[.ORTHOTROPIC_MATERIAL] &lt;1&gt;</t>
  </si>
  <si>
    <t>[.END_ORTHOTROPIC_MATERIAL]</t>
  </si>
  <si>
    <t>"A276 S316                       " 28000.000000 10780.000000 0.300000 0.930000 0.500000 30.000000 -1 75.000000 0;</t>
  </si>
  <si>
    <t>"A276 S321                       " 29000.000000 11165.000000 0.300000 0.730000 0.480000 65.000000 -1 94.000000 0;</t>
  </si>
  <si>
    <t>"A276 S304                       " 28000.000000 10780.000000 0.300000 0.930000 0.490000 30.000000 -1 75.000000 0;</t>
  </si>
  <si>
    <t>[COLDFORM_SCHEDULES] &lt;1&gt;</t>
  </si>
  <si>
    <t>[COLDFORM_SCHEDULE : 1] &lt;1&gt;</t>
  </si>
  <si>
    <t>"CFS Fiberboard Sheathing        " "AISI 2015 Fiberboard            " "1/2_FIB@4/6_33                  " "Type I- Segmented               " "Fiberboard                      " "No                              " 0 0.500000 4.000000 -1 33.000000 0 0.035417 0.000000;</t>
  </si>
  <si>
    <t>[END_COLDFORM_SCHEDULE : 1]</t>
  </si>
  <si>
    <t>[END_COLDFORM_SCHEDULES]</t>
  </si>
  <si>
    <t>[COLDFORM_SCHEDULES_DATA] &lt;1&gt;</t>
  </si>
  <si>
    <t>[END_COLDFORM_SCHEDULES_DATA]</t>
  </si>
  <si>
    <t>[.END_CF_WALLPANEL_RULES]</t>
  </si>
  <si>
    <t>[.CF_WALLPANEL_RULES] &lt;1&gt;</t>
  </si>
  <si>
    <t>"OCBF                            " 2 1 0 5 0 0.000000 0.000000 0 0 0 2 2 2;</t>
  </si>
  <si>
    <t>"OMF                             " 2 1 0 2 0 1.000000 12.000000 0 0 2 2 2 2;</t>
  </si>
  <si>
    <t>[.END_MEMBERS_BRB_DATA]</t>
  </si>
  <si>
    <t>-1 -1 0 0 -1.000000 -1.000000 | 0 | 0 | 0 | 0 | 0 | 0 | 0 0.000000 0.000000 -1.000000 0.000000 0 0 0 0 0;</t>
  </si>
  <si>
    <t>[.END_MEMBERS_DESIGN_CALCMODE_PARAMETERS]</t>
  </si>
  <si>
    <t>[NUM_RF_BLC] &lt;1&gt;</t>
  </si>
  <si>
    <t>27;</t>
  </si>
  <si>
    <t>[END_NUM_RF_BLC]</t>
  </si>
  <si>
    <t>gen_Conc3NW</t>
  </si>
  <si>
    <t>gen_Conc4NW</t>
  </si>
  <si>
    <t>gen_Conc3LW</t>
  </si>
  <si>
    <t>gen_Conc4LW</t>
  </si>
  <si>
    <t>gen_Alum</t>
  </si>
  <si>
    <t>gen_Steel</t>
  </si>
  <si>
    <t>A572 Gr.50</t>
  </si>
  <si>
    <t>A992</t>
  </si>
  <si>
    <t>SS1A</t>
  </si>
  <si>
    <t>SX</t>
  </si>
  <si>
    <t>SZ</t>
  </si>
  <si>
    <t>L79</t>
  </si>
  <si>
    <t>L80</t>
  </si>
  <si>
    <t>L81</t>
  </si>
  <si>
    <t>L82</t>
  </si>
  <si>
    <t>L85</t>
  </si>
  <si>
    <t>L86</t>
  </si>
  <si>
    <t>L88</t>
  </si>
  <si>
    <t>121 89 -1.000000 76 0 -1 1;</t>
  </si>
  <si>
    <t>103 89 -1.000000 76 0 -1 1;</t>
  </si>
  <si>
    <t>63 89 -1.000000 76 0 -1 1;</t>
  </si>
  <si>
    <t>45 89 -1.000000 76 0 -1 1;</t>
  </si>
  <si>
    <t>27 89 -1.000000 76 0 -1 1;</t>
  </si>
  <si>
    <t>104 89 -1.000000 76 0 -1 1;</t>
  </si>
  <si>
    <t>64 89 -1.000000 76 0 -1 1;</t>
  </si>
  <si>
    <t>46 89 -1.000000 76 0 -1 1;</t>
  </si>
  <si>
    <t>28 89 -1.000000 76 0 -1 1;</t>
  </si>
  <si>
    <t>14 89 -1.000000 76 0 -1 1;</t>
  </si>
  <si>
    <t>32 89 -1.000000 76 0 -1 1;</t>
  </si>
  <si>
    <t>50 89 -1.000000 76 0 -1 1;</t>
  </si>
  <si>
    <t>90 89 -1.000000 76 0 -1 1;</t>
  </si>
  <si>
    <t>108 89 -1.000000 76 0 -1 1;</t>
  </si>
  <si>
    <t>109 89 -1.000000 76 0 -1 1;</t>
  </si>
  <si>
    <t>122 89 -1.000000 76 0 -1 1;</t>
  </si>
  <si>
    <t>91 89 -1.000000 76 0 -1 1;</t>
  </si>
  <si>
    <t>73 89 -1.000000 76 0 -1 1;</t>
  </si>
  <si>
    <t>51 89 -1.000000 76 0 -1 1;</t>
  </si>
  <si>
    <t>33 89 -1.000000 76 0 -1 1;</t>
  </si>
  <si>
    <t>17 89 -1.000000 76 0 -1 1;</t>
  </si>
  <si>
    <t>48 89 -1.000000 76 0 -1 1;</t>
  </si>
  <si>
    <t>35 89 -1.000000 76 0 -1 1;</t>
  </si>
  <si>
    <t>66 89 -1.000000 76 0 -1 1;</t>
  </si>
  <si>
    <t>53 89 -1.000000 76 0 -1 1;</t>
  </si>
  <si>
    <t>65 89 -1.000000 76 0 -1 1;</t>
  </si>
  <si>
    <t>52 89 -1.000000 76 0 -1 1;</t>
  </si>
  <si>
    <t>87 89 -1.000000 76 0 -1 1;</t>
  </si>
  <si>
    <t>74 89 -1.000000 76 0 -1 1;</t>
  </si>
  <si>
    <t>88 89 -1.000000 76 0 -1 1;</t>
  </si>
  <si>
    <t>75 89 -1.000000 76 0 -1 1;</t>
  </si>
  <si>
    <t>105 89 -1.000000 76 0 -1 1;</t>
  </si>
  <si>
    <t>106 89 -1.000000 76 0 -1 1;</t>
  </si>
  <si>
    <t>92 89 -1.000000 76 0 -1 1;</t>
  </si>
  <si>
    <t>93 89 -1.000000 76 0 -1 1;</t>
  </si>
  <si>
    <t>123 89 -1.000000 76 0 -1 1;</t>
  </si>
  <si>
    <t>110 89 -1.000000 76 0 -1 1;</t>
  </si>
  <si>
    <t>124 89 -1.000000 76 0 -1 1;</t>
  </si>
  <si>
    <t>111 89 -1.000000 76 0 -1 1;</t>
  </si>
  <si>
    <t>"{ Transportation Loading, DNV-ST-N001 (2016-06) }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</si>
  <si>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Temporary Steel</t>
  </si>
  <si>
    <t>Grillage Steel</t>
  </si>
  <si>
    <t>Seafastening Steel</t>
  </si>
  <si>
    <t>Stowage Load</t>
  </si>
  <si>
    <t>---</t>
  </si>
  <si>
    <t>** MARINE TRANSPORT **</t>
  </si>
  <si>
    <t>Vessel Hog</t>
  </si>
  <si>
    <t>Vessel Sag</t>
  </si>
  <si>
    <t>NTX1: along X axis</t>
  </si>
  <si>
    <t>NTY1: along Y axis</t>
  </si>
  <si>
    <t>NTZ1: along Z axis</t>
  </si>
  <si>
    <t>NRX1: about X axis</t>
  </si>
  <si>
    <t>NRY1: about Y axis</t>
  </si>
  <si>
    <t>NRZ1: about Z axis</t>
  </si>
  <si>
    <t>NTX2: along X axis</t>
  </si>
  <si>
    <t>NTY2: along Y axis</t>
  </si>
  <si>
    <t>NTZ2: along Z axis</t>
  </si>
  <si>
    <t>NRX2: about X axis</t>
  </si>
  <si>
    <t>NRY2: about Y axis</t>
  </si>
  <si>
    <t>NRZ2: about Z axis</t>
  </si>
  <si>
    <t>NTX3: along X axis</t>
  </si>
  <si>
    <t>NTY3: along Y axis</t>
  </si>
  <si>
    <t>NTZ3: along Z axis</t>
  </si>
  <si>
    <t>NRX3: about X axis</t>
  </si>
  <si>
    <t>NRY3: about Y axis</t>
  </si>
  <si>
    <t>NRZ3: about Z axis</t>
  </si>
  <si>
    <t>NTX4: along X axis</t>
  </si>
  <si>
    <t>NTY4: along Y axis</t>
  </si>
  <si>
    <t>NTZ4: along Z axis</t>
  </si>
  <si>
    <t>NRX4: about X axis</t>
  </si>
  <si>
    <t>NRY4: about Y axis</t>
  </si>
  <si>
    <t>NRZ4: about Z axis</t>
  </si>
  <si>
    <t>{ Transportation Loading, DNV-ST-N001 (2016-06) }</t>
  </si>
  <si>
    <t>Dship: unshifted transportation dead weight</t>
  </si>
  <si>
    <t>Iship: unshifted transportation inertia weight</t>
  </si>
  <si>
    <t>+WML: Longitudinal wind from behind</t>
  </si>
  <si>
    <t>-WML: Longitudinal wind from front</t>
  </si>
  <si>
    <t>+WMT: Transverse wind from right</t>
  </si>
  <si>
    <t>-WMT: Transverse wind from left</t>
  </si>
  <si>
    <t>Bh: vessel hog</t>
  </si>
  <si>
    <t>Bs: vessel sag</t>
  </si>
  <si>
    <t>BLC row number for node list (CGshift:)</t>
  </si>
  <si>
    <t>Replaced CG shift calc to limit participating nodes</t>
  </si>
  <si>
    <t xml:space="preserve">  translation (NTAC)</t>
  </si>
  <si>
    <t xml:space="preserve">  rotation (NRAC)</t>
  </si>
  <si>
    <t>Replaced marine loading calc with distributed load approach</t>
  </si>
  <si>
    <t>Total Vertical Reaction</t>
  </si>
  <si>
    <r>
      <t xml:space="preserve">  </t>
    </r>
    <r>
      <rPr>
        <u/>
        <sz val="11"/>
        <color theme="1"/>
        <rFont val="Calibri"/>
        <family val="2"/>
        <scheme val="minor"/>
      </rPr>
      <t>Inertia Load Factors</t>
    </r>
    <r>
      <rPr>
        <sz val="11"/>
        <color theme="1"/>
        <rFont val="Calibri"/>
        <family val="2"/>
        <scheme val="minor"/>
      </rPr>
      <t>: Multiplier for inertia. Positive values apply force/moment in positive axis direction/rotation.</t>
    </r>
  </si>
  <si>
    <t>Inertia Load Factors</t>
  </si>
  <si>
    <t>3. The spreadsheet works with RISA-3D, versions 17, 18 and 19. Version 20 has not been tested.</t>
  </si>
  <si>
    <t>44 4 4 4 0 0 0 -1 0.000000 0.000000 0.000000 0.000000 0.000000 0.000000 -1 -1 0.000000 0.000000 0.000000 0.000000 0.000000 0.000000;</t>
  </si>
  <si>
    <t>71 4 4 4 0 0 0 -1 0.000000 0.000000 0.000000 0.000000 0.000000 0.000000 -1 -1 0.000000 0.000000 0.000000 0.000000 0.000000 0.000000;</t>
  </si>
  <si>
    <t>This information is presented for user validation purposes.</t>
  </si>
  <si>
    <t>Computed Center of Gravity Results: (as determined by the macro)</t>
  </si>
  <si>
    <t>6. The direction of inertia forces is specified in the direction of the force itself, and not in the direction of acceleration.</t>
  </si>
  <si>
    <t>12. Except where explicitly prompted otherwise, do not add/remove any spreadsheet rows or columns.</t>
  </si>
  <si>
    <t>2. Spreadsheet tabs "Input" and "Calculation" data…</t>
  </si>
  <si>
    <t xml:space="preserve">  - Units of measure are indicated.</t>
  </si>
  <si>
    <t xml:space="preserve">  - Units of measure are as specified from within RISA-3D.</t>
  </si>
  <si>
    <t xml:space="preserve">  - Units of measure are partially indicated.</t>
  </si>
  <si>
    <t>This information is used to compute a center of gravity shift.</t>
  </si>
  <si>
    <t>This will be used by the macro to comput center of gravity shift forces.</t>
  </si>
  <si>
    <t>(Head Sea, position FP)</t>
  </si>
  <si>
    <t>(Head Sea, position FS)</t>
  </si>
  <si>
    <t>(Head Sea, position AP)</t>
  </si>
  <si>
    <t>(Head Sea, position AS)</t>
  </si>
  <si>
    <t>(Beam Sea, position FP)</t>
  </si>
  <si>
    <t>(Beam Sea, position FS)</t>
  </si>
  <si>
    <t>(Beam Sea, position AP)</t>
  </si>
  <si>
    <t>(Beam Sea, position AS)</t>
  </si>
  <si>
    <t>(Quartering Sea, position FP)</t>
  </si>
  <si>
    <t>(Quartering Sea, position FS)</t>
  </si>
  <si>
    <t>(Quartering Sea, position AP)</t>
  </si>
  <si>
    <t>(Quartering Sea, position AS)</t>
  </si>
  <si>
    <t>FPU</t>
  </si>
  <si>
    <t>FSU</t>
  </si>
  <si>
    <t>APU</t>
  </si>
  <si>
    <t>ASU</t>
  </si>
  <si>
    <t>"(Head Sea, position FS)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</si>
  <si>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"(Head Sea, position AP)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</si>
  <si>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"(Head Sea, position AS)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</si>
  <si>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"(Beam Sea, position FP)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</si>
  <si>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"(Beam Sea, position FS)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</si>
  <si>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"(Beam Sea, position AP)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</si>
  <si>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"(Beam Sea, position AS)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</si>
  <si>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"(Quartering Sea, position FP)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</si>
  <si>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"(Quartering Sea, position FS)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</si>
  <si>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"(Quartering Sea, position AP)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</si>
  <si>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"(Quartering Sea, position AS)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</si>
  <si>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Valid deck position</t>
  </si>
  <si>
    <t>Part B - Component Inertia Combinations</t>
  </si>
  <si>
    <t xml:space="preserve">  - If an indicated component load case does not exist, an error message will result.</t>
  </si>
  <si>
    <t>This will equal "#REF!" if there is no data.</t>
  </si>
  <si>
    <t xml:space="preserve">  FPU shift (FPU:)</t>
  </si>
  <si>
    <t xml:space="preserve">  FSU shift (FSU:)</t>
  </si>
  <si>
    <t xml:space="preserve">  APU shift(APU:)</t>
  </si>
  <si>
    <t xml:space="preserve">  ASU shift (ASU:)</t>
  </si>
  <si>
    <t>(Wind Load)</t>
  </si>
  <si>
    <t>+X direction</t>
  </si>
  <si>
    <t>-X direction</t>
  </si>
  <si>
    <t>+Z direction</t>
  </si>
  <si>
    <t>-Z direction</t>
  </si>
  <si>
    <t>(Deck Deflection)</t>
  </si>
  <si>
    <t>(CG shift loads)</t>
  </si>
  <si>
    <t>FPU: fore/port/up</t>
  </si>
  <si>
    <t>APU: aft/port/up</t>
  </si>
  <si>
    <t>ASU: aft/stbd/up</t>
  </si>
  <si>
    <t>(module position FP)</t>
  </si>
  <si>
    <t>(Nominal Translational Inertia)</t>
  </si>
  <si>
    <t>(Nominal Rotational Inertia)</t>
  </si>
  <si>
    <t>(module position FS)</t>
  </si>
  <si>
    <t>(module position AP)</t>
  </si>
  <si>
    <t>(module position AS)</t>
  </si>
  <si>
    <t>FSU: fore/stbd/up</t>
  </si>
  <si>
    <t>FP</t>
  </si>
  <si>
    <t>FS</t>
  </si>
  <si>
    <t>AP</t>
  </si>
  <si>
    <t>AS</t>
  </si>
  <si>
    <t>(to CR)</t>
  </si>
  <si>
    <t>(to bow)</t>
  </si>
  <si>
    <t xml:space="preserve">  FPU: fore/port/up (DshipFPU:)</t>
  </si>
  <si>
    <t xml:space="preserve">  FSU: fore/starboard/up (DshipFSU:)</t>
  </si>
  <si>
    <t xml:space="preserve">  APU: aft/port/up (DshipAPU:)</t>
  </si>
  <si>
    <t xml:space="preserve">  ASU: aft/starboard/up (DshipASU:)</t>
  </si>
  <si>
    <t>Part A - Shifted Weight RISA-3D Load Combinations at each CG envelope corner:</t>
  </si>
  <si>
    <t>Envelope</t>
  </si>
  <si>
    <r>
      <t xml:space="preserve">  </t>
    </r>
    <r>
      <rPr>
        <u/>
        <sz val="11"/>
        <color theme="1"/>
        <rFont val="Calibri"/>
        <family val="2"/>
        <scheme val="minor"/>
      </rPr>
      <t>Envelope Shift (CG and positioning)</t>
    </r>
    <r>
      <rPr>
        <sz val="11"/>
        <color theme="1"/>
        <rFont val="Calibri"/>
        <family val="2"/>
        <scheme val="minor"/>
      </rPr>
      <t>: Entry values are FPU, FSU, APU, and ASU.</t>
    </r>
  </si>
  <si>
    <t>Replaced dead load shift to match STAAD and SAP2000 approach</t>
  </si>
  <si>
    <t xml:space="preserve">  Longitudinal (DL)</t>
  </si>
  <si>
    <t xml:space="preserve">  Transverse (DT)</t>
  </si>
  <si>
    <t xml:space="preserve">  Longitudinal (BL)</t>
  </si>
  <si>
    <t xml:space="preserve">  Transverse (BT)</t>
  </si>
  <si>
    <t xml:space="preserve">  Vertical (BV)</t>
  </si>
  <si>
    <t xml:space="preserve">  Longitudinal (PEL)</t>
  </si>
  <si>
    <t xml:space="preserve">  Transverse (PET)</t>
  </si>
  <si>
    <t>DL =</t>
  </si>
  <si>
    <t>DT =</t>
  </si>
  <si>
    <t>Convert from LTV to XYZ Orientation</t>
  </si>
  <si>
    <t>if period = 0</t>
  </si>
  <si>
    <t>Translation Accelerations in LTV Orientation:</t>
  </si>
  <si>
    <t>Calculated Translation Accelerations:</t>
  </si>
  <si>
    <t>Input Translation Accelerations:</t>
  </si>
  <si>
    <t>Resulting Translation Accelerations:</t>
  </si>
  <si>
    <t>Rotation Accelerations in LTV Orientation:</t>
  </si>
  <si>
    <t>Calculated Rotation Accelerations:</t>
  </si>
  <si>
    <t>Input Rotation Accelerations:</t>
  </si>
  <si>
    <t>Resulting Rotation Angles:</t>
  </si>
  <si>
    <t>Resulting Rotation Accelerations:</t>
  </si>
  <si>
    <t xml:space="preserve">  about longitudinal (ROL)</t>
  </si>
  <si>
    <t xml:space="preserve">  about transverse (ROT)</t>
  </si>
  <si>
    <t xml:space="preserve">  about vertical (ROV)</t>
  </si>
  <si>
    <t>rad</t>
  </si>
  <si>
    <t>Include dead load rotation effect:</t>
  </si>
  <si>
    <t xml:space="preserve">  along L axis (TRL)</t>
  </si>
  <si>
    <t xml:space="preserve">  along T axis (TRT)</t>
  </si>
  <si>
    <t xml:space="preserve">  along V axis (TRV)</t>
  </si>
  <si>
    <t>TRL = 0</t>
  </si>
  <si>
    <t>TRT = 0</t>
  </si>
  <si>
    <t>TRV = 0</t>
  </si>
  <si>
    <t xml:space="preserve">  TAX =</t>
  </si>
  <si>
    <t xml:space="preserve">  TAY =</t>
  </si>
  <si>
    <t xml:space="preserve">  TAZ =</t>
  </si>
  <si>
    <t>+TAL'</t>
  </si>
  <si>
    <t>+TAV'</t>
  </si>
  <si>
    <t>-TAT'</t>
  </si>
  <si>
    <t>+TAT'</t>
  </si>
  <si>
    <t xml:space="preserve">  RAX =</t>
  </si>
  <si>
    <t xml:space="preserve">  RAY =</t>
  </si>
  <si>
    <t xml:space="preserve">  RAZ =</t>
  </si>
  <si>
    <t>+RAL</t>
  </si>
  <si>
    <t>+RAV</t>
  </si>
  <si>
    <t>-RAT</t>
  </si>
  <si>
    <t>RAT</t>
  </si>
  <si>
    <t>Combined Translation Accelerations:</t>
  </si>
  <si>
    <t xml:space="preserve">  along longitudinal (TAL')</t>
  </si>
  <si>
    <t xml:space="preserve">  along transverse ( TAT')</t>
  </si>
  <si>
    <t xml:space="preserve">  along vertical (TAV')</t>
  </si>
  <si>
    <t>TAL' = TAL + TRL</t>
  </si>
  <si>
    <t>TAT' = TAT + TRT</t>
  </si>
  <si>
    <t>TAV' = TAV + TRV</t>
  </si>
  <si>
    <t>"FALSE"</t>
  </si>
  <si>
    <t>"TRUE"</t>
  </si>
  <si>
    <t>FL = (CM) {     (0) LL      + (-RAV) LT  + (+RAT) LV + (TAL') }</t>
  </si>
  <si>
    <t>FT = (CM) { (+RAV) LL  +     (0) LT      +  (-RAL) LV + (TAT') }</t>
  </si>
  <si>
    <t>FV = (CM) { (-RAT) LL + (+RAL) LT  +       (0) LV     + (TAV') }</t>
  </si>
  <si>
    <t>Fx = (CM) {     (0) Lx    + (-RAZ) Ly + (+RAY) Lz + (TAX) }</t>
  </si>
  <si>
    <t>Fy = (CM) { (+RAZ) Lx   +    (0) Ly    + (-RAX) Lz + (TAY) }</t>
  </si>
  <si>
    <t>Fz = (CM) { (-RAY) Lx      +  (+RAX) Ly + (0) Lz + (TAZ) }</t>
  </si>
  <si>
    <t>* Lx +</t>
  </si>
  <si>
    <t>* Ly +</t>
  </si>
  <si>
    <t>* Lz +</t>
  </si>
  <si>
    <t>(8) Calc - Acceleration-Induced Inertia Forces</t>
  </si>
  <si>
    <t>(9) Dead Load Rotation Effect</t>
  </si>
  <si>
    <t>These accelerations will be combined with the dead load rotation in step 9.</t>
  </si>
  <si>
    <t>These accelerations will be used to calculate component load factors in step 11.</t>
  </si>
  <si>
    <t>(10) Calc - Component Load Factors</t>
  </si>
  <si>
    <t>= (+TAX) / (NTC)</t>
  </si>
  <si>
    <t>= (+TAY) / (NTC)</t>
  </si>
  <si>
    <t>= (+TAZ) / (NTC)</t>
  </si>
  <si>
    <t>+X axis is east; +Z axis is south.</t>
  </si>
  <si>
    <t>RISA-3D Coordinate reference is NW corner.</t>
  </si>
  <si>
    <t>Module Position 1 (aft, starboard):</t>
  </si>
  <si>
    <t>Module Position 2 (fore, port)</t>
  </si>
  <si>
    <t>M1L</t>
  </si>
  <si>
    <t>M1T</t>
  </si>
  <si>
    <t>M2L</t>
  </si>
  <si>
    <t>M2T</t>
  </si>
  <si>
    <t xml:space="preserve">  Vertical (MV)</t>
  </si>
  <si>
    <t xml:space="preserve">  Longitudinal (M1L)</t>
  </si>
  <si>
    <t xml:space="preserve">  Transverse (M1T)</t>
  </si>
  <si>
    <t xml:space="preserve">  Longitudinal (M2L)</t>
  </si>
  <si>
    <t xml:space="preserve">  Transverse (M2T)</t>
  </si>
  <si>
    <t>DL- M1L-LL-PL</t>
  </si>
  <si>
    <t>DT-M1T-LT-PT</t>
  </si>
  <si>
    <t>M1T - PT</t>
  </si>
  <si>
    <t>M1L - PL</t>
  </si>
  <si>
    <t>DL/2-LL/2-PL</t>
  </si>
  <si>
    <t>DT/2-LT/2-PT</t>
  </si>
  <si>
    <t>DL-M2L-LL</t>
  </si>
  <si>
    <t>DT-M2T-LT</t>
  </si>
  <si>
    <t>Position Options:</t>
  </si>
  <si>
    <t>1) specified position with envelope</t>
  </si>
  <si>
    <t>2) position at deck center with envelope</t>
  </si>
  <si>
    <t>3) envelope from two specified positions</t>
  </si>
  <si>
    <t>4) envelope from deck corners</t>
  </si>
  <si>
    <t>Module Plan Size (LTV orientation):</t>
  </si>
  <si>
    <t xml:space="preserve">  parallel with travel (LL)</t>
  </si>
  <si>
    <t xml:space="preserve">  perpedicular with travel (LT)</t>
  </si>
  <si>
    <t xml:space="preserve">  Height of Seafastening (MV)</t>
  </si>
  <si>
    <t>M1L - PEL</t>
  </si>
  <si>
    <t>M1T - PET</t>
  </si>
  <si>
    <t>M1L + PEL</t>
  </si>
  <si>
    <t>DT/2 - LT/2 - PET</t>
  </si>
  <si>
    <t>DL/2 - LL/2 - PEL</t>
  </si>
  <si>
    <t>DL/2 - LL/2 + PEL</t>
  </si>
  <si>
    <t>DT/2 - LT/2 + PET</t>
  </si>
  <si>
    <t>DL - LL</t>
  </si>
  <si>
    <t>DT - LT</t>
  </si>
  <si>
    <t>ASB-X - M2L + BL</t>
  </si>
  <si>
    <t>ASB-Y - MBV - BV</t>
  </si>
  <si>
    <t>ASB-Z + M2T - BT</t>
  </si>
  <si>
    <t>ASB-X - M2T + BT</t>
  </si>
  <si>
    <t>ASB-Z - M2L + BL</t>
  </si>
  <si>
    <t>ASB-Z + M1T - BT</t>
  </si>
  <si>
    <t>ASB-X - M1T + BT</t>
  </si>
  <si>
    <t>ASB-X - M1L + BL</t>
  </si>
  <si>
    <t>ASB-Z - M1L + BL</t>
  </si>
  <si>
    <t>CG envelope size is based on parameters.</t>
  </si>
  <si>
    <t>Module is traveling in the Z axis direction.</t>
  </si>
  <si>
    <t>"(Dship, by shift corner)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</si>
  <si>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"DshipFPU: fore/port/up 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</si>
  <si>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"DshipFSU: fore/stbd/up 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</si>
  <si>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"DshipAPU: aft/port/up  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</si>
  <si>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"DshipASU: aft/stbd/up  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</si>
  <si>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"(Head Sea, position FP)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</si>
  <si>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(Dship, by shift corner)</t>
  </si>
  <si>
    <t>DshipFPU: fore/port/up</t>
  </si>
  <si>
    <t>DshipFSU: fore/stbd/up</t>
  </si>
  <si>
    <t>DshipAPU: aft/port/up</t>
  </si>
  <si>
    <t>DshipASU: aft/stbd/up</t>
  </si>
  <si>
    <t>Important Note: This section is for magnitudes only.</t>
  </si>
  <si>
    <t>Sign will be internally adjusted to produce a positive deformation.</t>
  </si>
  <si>
    <t>-value</t>
  </si>
  <si>
    <t xml:space="preserve">  then accel = 0</t>
  </si>
  <si>
    <t>acceleration is from "Input" tab, section 7</t>
  </si>
  <si>
    <t>acceleration is reversed to produce a positive inertia force</t>
  </si>
  <si>
    <t>Accelerations are made negative in order to produce a positive inertia force.</t>
  </si>
  <si>
    <t xml:space="preserve">  else accel = 4 pi^2 peak / period^2</t>
  </si>
  <si>
    <t xml:space="preserve">  FL = -1 * (component mass)   {</t>
  </si>
  <si>
    <t xml:space="preserve">  FT = -1 * (component mass)   {</t>
  </si>
  <si>
    <t xml:space="preserve">  FV = -1 * (component mass)   {</t>
  </si>
  <si>
    <t>FL = -(CM) {     (0) LL      + (-RAV) LT  + (+RAT) LV + (TAL) }</t>
  </si>
  <si>
    <t>FT = -(CM) { (+RAV) LL  +     (0) LT      +  (-RAL) LV + (TAT) }</t>
  </si>
  <si>
    <t>FV = -(CM) { (-RAT) LL + (+RAL) LT  +       (0) LV     + (TAV) }</t>
  </si>
  <si>
    <t>TRL = -gravity * sin (ROT)</t>
  </si>
  <si>
    <t>TRT = +gravity * sin (ROL)</t>
  </si>
  <si>
    <t>TRV = -gravity [1 - cos (ROT) * cos (ROL) ]</t>
  </si>
  <si>
    <t>Q1 is 42</t>
  </si>
  <si>
    <t>+value</t>
  </si>
  <si>
    <t>-calculated</t>
  </si>
  <si>
    <t>previous</t>
  </si>
  <si>
    <t>DL rotation</t>
  </si>
  <si>
    <t>combined</t>
  </si>
  <si>
    <t>+</t>
  </si>
  <si>
    <t xml:space="preserve">  Fx = -1 * (component mass)   {</t>
  </si>
  <si>
    <t xml:space="preserve">  Fy = -1 * (component mass)   {</t>
  </si>
  <si>
    <t xml:space="preserve">  Fz = -1 * (component mass)   {</t>
  </si>
  <si>
    <t>C:\Users\bou23770\Documents\Data (RISA-3D)\Validation (WA-OCEAN) LNGC module\Module 3UC710EBR (Dallas Testing v19).r3d</t>
  </si>
  <si>
    <t>3041191690191600000000;</t>
  </si>
  <si>
    <t>0 2 2 2 2 4 3 4 2 5 2 2 7 1;</t>
  </si>
  <si>
    <t>LNGC - 3UC710E</t>
  </si>
  <si>
    <t>Fluor</t>
  </si>
  <si>
    <t>W. Bounds</t>
  </si>
  <si>
    <t>[..JOB_NUMBER] &lt;1&gt;</t>
  </si>
  <si>
    <t>WA-OCEAN development</t>
  </si>
  <si>
    <t>[..END_JOB_NUMBER]</t>
  </si>
  <si>
    <t>This file is used for the validation of the WA-OCEAN spreadsheet.</t>
  </si>
  <si>
    <t>0.005000 92903.412000 6 5 1 1 2 0.120000 0 9.807000 1 304.801000 0 1 1 0 3 1 0 1;</t>
  </si>
  <si>
    <t>404 0 3 0 18 0 6 1 3 0 0 404 1 0 0 1 1 1 1 0 1 1 0 0;</t>
  </si>
  <si>
    <t>4 90.000000 2 1 0.000000 0.000000 0.000000 0.850000 14 -100.500000 1 0 0.900000 0.020000 0.850000 1.000000;</t>
  </si>
  <si>
    <t>1 0 0.000000 0.015000 0.000000 0.000000 0.000000 0 1 1.000000;</t>
  </si>
  <si>
    <t>10 0.000000 0.000000 0.000000 0.000000 1.000000 1.000000 3 3 1.000000 0 0.540000 0.360000 1.000000 1.000000 1.000000 -1 20 -100.500000 0 5.000000 0.750000 0.750000 0.540000 0.360000 1.000000 1.000000 1.000000 1.000000 3 4.000000 4.000000 1;</t>
  </si>
  <si>
    <t xml:space="preserve">2 2 0 0.400000 0.770000 0.230000 0.230000 0.230000 0.170000 1.500000 1.300000 1.000000 1.000000 1.000000; </t>
  </si>
  <si>
    <t>0 0 101.600000 50.800102 4 1 1 2 0.650000 4 8.000000 0 1.000000 0 0 0;</t>
  </si>
  <si>
    <t>0.000000 20.684101 27578.801467 413.682022 0.001800 0.007500 1.500000 38.100076 88.900178 88.900178 0 0 0 0 0 1 1.000000;</t>
  </si>
  <si>
    <t>100.500000;</t>
  </si>
  <si>
    <t>[.PROJECT_GRID_LINES] &lt;13&gt;</t>
  </si>
  <si>
    <t>"1                               " -3.550000 -2.000000 100.500000 -3.550000 16.000000 100.500000 3;</t>
  </si>
  <si>
    <t>"2                               " 0.000000 -2.000000 100.500000 0.000000 16.000000 100.500000 3;</t>
  </si>
  <si>
    <t>"3                               " 9.000000 -2.000000 100.500000 9.000000 16.000000 100.500000 3;</t>
  </si>
  <si>
    <t>"4                               " 15.000000 -2.000000 100.500000 15.000000 16.000000 100.500000 3;</t>
  </si>
  <si>
    <t>"5                               " 24.000000 -2.000000 100.500000 24.000000 16.000000 100.500000 3;</t>
  </si>
  <si>
    <t>"6                               " 33.000000 -2.000000 100.500000 33.000000 16.000000 100.500000 3;</t>
  </si>
  <si>
    <t>"7                               " 42.000000 -2.000000 100.500000 42.000000 16.000000 100.500000 3;</t>
  </si>
  <si>
    <t>"8                               " 51.000000 -2.000000 100.500000 51.000000 16.000000 100.500000 3;</t>
  </si>
  <si>
    <t>"9                               " 53.300000 -2.000000 100.500000 53.300000 16.000000 100.500000 3;</t>
  </si>
  <si>
    <t>"A                               " -4.500000 0.000000 100.500000 55.500000 0.000000 100.500000 3;</t>
  </si>
  <si>
    <t>"B                               " -4.500000 6.000000 100.500000 55.500000 6.000000 100.500000 3;</t>
  </si>
  <si>
    <t>"C                               " -4.500000 9.000000 100.500000 55.500000 9.000000 100.500000 3;</t>
  </si>
  <si>
    <t>"D                               " -4.500000 15.000000 100.500000 55.500000 15.000000 100.500000 3;</t>
  </si>
  <si>
    <t>[.GENERAL_MATERIAL] &lt;12&gt;</t>
  </si>
  <si>
    <t>"gen_Conc3NW                     " 21752.780000 9459.528903 0.150000 1.080000 2322.662855 -1 0 -1;</t>
  </si>
  <si>
    <t>"gen_Conc4NW                     " 25124.288137 10921.205381 0.150000 1.080000 2322.662855 -1 0 -1;</t>
  </si>
  <si>
    <t>"gen_Conc3LW                     " 14375.450265 6246.598532 0.150000 1.080000 1762.004078 -1 0 -1;</t>
  </si>
  <si>
    <t>"gen_Conc4LW                     " 16602.438483 7218.751284 0.150000 1.080000 1762.004078 -1 0 -1;</t>
  </si>
  <si>
    <t>"gen_Alum                        " 73083.823889 28109.693396 0.300000 2.322000 2771.177061 -1 0 -1;</t>
  </si>
  <si>
    <t>"gen_Steel                       " 199946.310638 76903.487892 0.300000 1.170000 7848.998613 -1 0 -1;</t>
  </si>
  <si>
    <t>"RIGID-THERMAL                   " 1000000.000000 0.000000 0.300000 1.170000 0.000000 -1 0 -1;</t>
  </si>
  <si>
    <t>"RIGID                           " 1000000.000000 0.000000 0.300000 1.170000 0.000000 -1 0 -1;</t>
  </si>
  <si>
    <t>"GM8                             " 21752.780000 0.000000 0.300000 0.000000 0.000000 -1 0 -1;</t>
  </si>
  <si>
    <t>"Vessel_1                        " 175000.000000 67307.700000 0.300000 1.170000 0.000000 -1 0 -1;</t>
  </si>
  <si>
    <t>"Vessel_2                        " 168000.000000 64730.800000 0.300000 1.170000 7848.998613 -1 0 -1;</t>
  </si>
  <si>
    <t>"SPMT-SPINE                      " 200000.000000 76903.488000 0.300000 1.170000 7848.998613 -1 0 -1;</t>
  </si>
  <si>
    <t>"ortho_Steel                     " 199947.961502 199947.961502 76904.122848 76904.122848 76904.122848 0.300000 1.170000 7849.047053 -1;</t>
  </si>
  <si>
    <t>[.HR_STEEL_MATERIAL] &lt;6&gt;</t>
  </si>
  <si>
    <t>"A36 Gr.36                       " 200000.000000 76923.000000 0.300000 1.170000 7850.000000 248.000000 -1 1.500000 410.000000 1.200000;</t>
  </si>
  <si>
    <t>"A572 Gr.50                      " 200000.000000 76923.000000 0.300000 1.170000 7850.000000 345.000000 -1 1.100000 450.000000 1.100000;</t>
  </si>
  <si>
    <t>"A992                            " 200000.000000 76923.000000 0.300000 1.170000 7850.000000 345.000000 -1 1.100000 450.000000 1.100000;</t>
  </si>
  <si>
    <t>"G40.21 Gr.300W                  " 200000.000000 76923.000000 0.300000 1.170000 7850.000000 300.000000 -1 1.300000 450.000000 1.200000;</t>
  </si>
  <si>
    <t>"G40.21 Gr.350W                  " 200000.000000 76923.000000 0.300000 1.170000 7850.000000 345.000000 -1 1.100000 450.000000 1.100000;</t>
  </si>
  <si>
    <t>"Dummy                           " 200000.000000 76923.000000 0.300000 0.000000 0.000000 248.000000 -1 1.500000 410.000000 1.200000;</t>
  </si>
  <si>
    <t>"A570 Gr.33                      " 203393.660822 78227.270362 0.300000 1.170000 7848.998613 227.525112 358.524419 -1;</t>
  </si>
  <si>
    <t>"A607 C1 Gr.55                   " 203393.660822 78227.270362 0.300000 1.170000 7848.998613 379.208520 482.629026 -1;</t>
  </si>
  <si>
    <t>"3003-H14                        " 69636.473705 26113.677639 0.330000 2.340000 2767.973388 0 1.000000  130.999307 110.315206 89.631105 82.736404 141.000000 -1;</t>
  </si>
  <si>
    <t>"6061-T6                         " 69636.473705 26113.677639 0.330000 2.340000 2767.973388 1 1.000000  261.998614 241.314513 241.314513 165.472809 141.000000 -1;</t>
  </si>
  <si>
    <t>"6063-T5                         " 69636.473705 26113.677639 0.330000 2.340000 2767.973388 1 1.000000  151.683408 110.315206 110.315206 89.631105 141.000000 -1;</t>
  </si>
  <si>
    <t>"6063-T6                         " 69636.473705 26113.677639 0.330000 2.340000 2767.973388 1 1.000000  206.841011 172.367509 172.367509 130.999307 141.000000 -1;</t>
  </si>
  <si>
    <t>"5052-H34                        " 70325.943742 26113.677639 0.330000 2.340000 2767.973388 0 1.000000  234.419812 179.262210 165.472809 137.894007 141.000000 -1;</t>
  </si>
  <si>
    <t>"6061-T6 W                       " 69636.473705 26113.677639 0.330000 2.340000 2767.973388 0 1.000000  165.472809 103.420506 103.420506 103.420506 141.000000 -1;</t>
  </si>
  <si>
    <t>[.WOOD_MATERIAL] &lt;250&gt;</t>
  </si>
  <si>
    <t>"DF/SPine                        " "Com Species Group I DF,SP       " 0 47 2 0 1.000000 0.300000 0.540000 560.642758 0 -1 0 "Visually Graded                 ";</t>
  </si>
  <si>
    <t>"HF/Spruce Fir                   " "Com Species Group II HF,SPF     " 0 48 2 0 1.000000 0.300000 0.540000 560.642758 0 -1 0 "Visually Graded                 ";</t>
  </si>
  <si>
    <t>"DF                              " "Douglas Fir-Larch               " 0 6 2 0 1.000000 0.300000 0.540000 560.642758 0 -1 0 "Visually Graded                 ";</t>
  </si>
  <si>
    <t>"SP                              " "Southern Pine                   " 0 31 2 0 1.000000 0.300000 0.540000 560.642758 0 -1 0 "Visually Graded                 ";</t>
  </si>
  <si>
    <t>"HF                              " "Hem-Fir                         " 0 15 2 0 1.000000 0.300000 0.540000 560.642758 0 -1 0 "Visually Graded                 ";</t>
  </si>
  <si>
    <t>"SPF                             " "Spruce-Pine-fir                 " 0 32 2 0 1.000000 0.300000 0.540000 560.642758 0 -1 0 "Visually Graded                 ";</t>
  </si>
  <si>
    <t>"24F-1.8E DF Balanced            " "24F-1.8E_DF_BAL                 " 1 1 1 0 1.000000 0.300000 0.540000 560.642758 1 -1 1 "Table 5A                        ";</t>
  </si>
  <si>
    <t>"24F-1.8E DF Unbalanced          " "24F-1.8E_DF_UNBAL               " 1 1 1 0 1.000000 0.300000 0.540000 560.642758 1 -1 1 "Table 5A                        ";</t>
  </si>
  <si>
    <t>"24F-1.8E SP Balanced            " "24F-1.8E_SP_BAL                 " 1 1 1 0 1.000000 0.300000 0.540000 560.642758 1 -1 1 "Table 5A                        ";</t>
  </si>
  <si>
    <t>"24F-1.8E SP Unbalanced          " "24F-1.8E_SP_UNBAL               " 1 1 1 0 1.000000 0.300000 0.540000 560.642758 1 -1 1 "Table 5A                        ";</t>
  </si>
  <si>
    <t>"LVL-PRL Commercial 2250F        " "LVL_PRL_1.5E_2250F              " 1 1 1 0 1.000000 0.300000 0.540000 560.642758 0 -1 3 "                                ";</t>
  </si>
  <si>
    <t>"LVL-PRL Commercial 2900F        " "LVL_PRL_2.0E_2900F              " 1 1 1 0 1.000000 0.300000 0.540000 560.642758 0 -1 3 "                                ";</t>
  </si>
  <si>
    <t>"24F-1.8E DF Balanced_1          " "24F-1.8E_DF_BAL                 " 1 1 1 0 1.000000 0.300000 0.540000 560.642758 1 -1 1 "Table 5A                        ";</t>
  </si>
  <si>
    <t>"24F-1.8E DF Unbalanced_1        " "24F-1.8E_DF_UNBAL               " 1 1 1 0 1.000000 0.300000 0.540000 560.642758 1 -1 1 "Table 5A                        ";</t>
  </si>
  <si>
    <t>"24F-1.8E SP Balanced_1          " "24F-1.8E_SP_BAL                 " 1 1 1 0 1.000000 0.300000 0.540000 560.642758 1 -1 1 "Table 5A                        ";</t>
  </si>
  <si>
    <t>"24F-1.8E SP Unbalanced_1        " "24F-1.8E_SP_UNBAL               " 1 1 1 0 1.000000 0.300000 0.540000 560.642758 1 -1 1 "Table 5A                        ";</t>
  </si>
  <si>
    <t>"24F-1.8E DF Balanced_2          " "24F-1.8E_DF_BAL                 " 1 1 1 0 1.000000 0.300000 0.540000 560.642758 1 -1 1 "Table 5A                        ";</t>
  </si>
  <si>
    <t>"24F-1.8E DF Unbalanced_2        " "24F-1.8E_DF_UNBAL               " 1 1 1 0 1.000000 0.300000 0.540000 560.642758 1 -1 1 "Table 5A                        ";</t>
  </si>
  <si>
    <t>"24F-1.8E SP Balanced_2          " "24F-1.8E_SP_BAL                 " 1 1 1 0 1.000000 0.300000 0.540000 560.642758 1 -1 1 "Table 5A                        ";</t>
  </si>
  <si>
    <t>"24F-1.8E SP Unbalanced_2        " "24F-1.8E_SP_UNBAL               " 1 1 1 0 1.000000 0.300000 0.540000 560.642758 1 -1 1 "Table 5A                        ";</t>
  </si>
  <si>
    <t>"24F-1.8E DF Balanced_1_1        " "24F-1.8E_DF_BAL                 " 1 1 1 0 1.000000 0.300000 0.540000 560.642758 1 -1 1 "Table 5A                        ";</t>
  </si>
  <si>
    <t>"24F-1.8E DF Unbalanced_1_1      " "24F-1.8E_DF_UNBAL               " 1 1 1 0 1.000000 0.300000 0.540000 560.642758 1 -1 1 "Table 5A                        ";</t>
  </si>
  <si>
    <t>"24F-1.8E SP Balanced_1_1        " "24F-1.8E_SP_BAL                 " 1 1 1 0 1.000000 0.300000 0.540000 560.642758 1 -1 1 "Table 5A                        ";</t>
  </si>
  <si>
    <t>"24F-1.8E SP Unbalanced_1_1      " "24F-1.8E_SP_UNBAL               " 1 1 1 0 1.000000 0.300000 0.540000 560.642758 1 -1 1 "Table 5A                        ";</t>
  </si>
  <si>
    <t>"24F-1.8E DF Balanced_3          " "24F-1.8E_DF_BAL                 " 1 1 1 0 1.000000 0.300000 0.540000 560.642758 1 -1 1 "Table 5A                        ";</t>
  </si>
  <si>
    <t>"24F-1.8E DF Unbalanced_3        " "24F-1.8E_DF_UNBAL               " 1 1 1 0 1.000000 0.300000 0.540000 560.642758 1 -1 1 "Table 5A                        ";</t>
  </si>
  <si>
    <t>"24F-1.8E SP Balanced_3          " "24F-1.8E_SP_BAL                 " 1 1 1 0 1.000000 0.300000 0.540000 560.642758 1 -1 1 "Table 5A                        ";</t>
  </si>
  <si>
    <t>"24F-1.8E SP Unbalanced_3        " "24F-1.8E_SP_UNBAL               " 1 1 1 0 1.000000 0.300000 0.540000 560.642758 1 -1 1 "Table 5A                        ";</t>
  </si>
  <si>
    <t>"24F-1.8E DF Balanced_1_2        " "24F-1.8E_DF_BAL                 " 1 1 1 0 1.000000 0.300000 0.540000 560.642758 1 -1 1 "Table 5A                        ";</t>
  </si>
  <si>
    <t>"24F-1.8E DF Unbalanced_1_2      " "24F-1.8E_DF_UNBAL               " 1 1 1 0 1.000000 0.300000 0.540000 560.642758 1 -1 1 "Table 5A                        ";</t>
  </si>
  <si>
    <t>"24F-1.8E SP Balanced_1_2        " "24F-1.8E_SP_BAL                 " 1 1 1 0 1.000000 0.300000 0.540000 560.642758 1 -1 1 "Table 5A                        ";</t>
  </si>
  <si>
    <t>"24F-1.8E SP Unbalanced_1_2      " "24F-1.8E_SP_UNBAL               " 1 1 1 0 1.000000 0.300000 0.540000 560.642758 1 -1 1 "Table 5A                        ";</t>
  </si>
  <si>
    <t>"24F-1.8E DF Balanced_2_1        " "24F-1.8E_DF_BAL                 " 1 1 1 0 1.000000 0.300000 0.540000 560.642758 1 -1 1 "Table 5A                        ";</t>
  </si>
  <si>
    <t>"24F-1.8E DF Unbalanced_2_1      " "24F-1.8E_DF_UNBAL               " 1 1 1 0 1.000000 0.300000 0.540000 560.642758 1 -1 1 "Table 5A                        ";</t>
  </si>
  <si>
    <t>"24F-1.8E SP Balanced_2_1        " "24F-1.8E_SP_BAL                 " 1 1 1 0 1.000000 0.300000 0.540000 560.642758 1 -1 1 "Table 5A                        ";</t>
  </si>
  <si>
    <t>"24F-1.8E SP Unbalanced_2_1      " "24F-1.8E_SP_UNBAL               " 1 1 1 0 1.000000 0.300000 0.540000 560.642758 1 -1 1 "Table 5A                        ";</t>
  </si>
  <si>
    <t>"24F-1.8E DF Balanced_1_1_1      " "24F-1.8E_DF_BAL                 " 1 1 1 0 1.000000 0.300000 0.540000 560.642758 1 -1 1 "Table 5A                        ";</t>
  </si>
  <si>
    <t>"24F-1.8E DF Unbalanced_1_1_1    " "24F-1.8E_DF_UNBAL               " 1 1 1 0 1.000000 0.300000 0.540000 560.642758 1 -1 1 "Table 5A                        ";</t>
  </si>
  <si>
    <t>"24F-1.8E SP Balanced_1_1_1      " "24F-1.8E_SP_BAL                 " 1 1 1 0 1.000000 0.300000 0.540000 560.642758 1 -1 1 "Table 5A                        ";</t>
  </si>
  <si>
    <t>"24F-1.8E SP Unbalanced_1_1_1    " "24F-1.8E_SP_UNBAL               " 1 1 1 0 1.000000 0.300000 0.540000 560.642758 1 -1 1 "Table 5A                        ";</t>
  </si>
  <si>
    <t>"24F-1.8E DF Balanced_3_1        " "24F-1.8E_DF_BAL                 " 1 1 1 0 1.000000 0.300000 0.540000 560.642758 1 -1 1 "Table 5A                        ";</t>
  </si>
  <si>
    <t>"24F-1.8E DF Unbalanced_3_1      " "24F-1.8E_DF_UNBAL               " 1 1 1 0 1.000000 0.300000 0.540000 560.642758 1 -1 1 "Table 5A                        ";</t>
  </si>
  <si>
    <t>"24F-1.8E SP Balanced_3_1        " "24F-1.8E_SP_BAL                 " 1 1 1 0 1.000000 0.300000 0.540000 560.642758 1 -1 1 "Table 5A                        ";</t>
  </si>
  <si>
    <t>"24F-1.8E SP Unbalanced_3_1      " "24F-1.8E_SP_UNBAL               " 1 1 1 0 1.000000 0.300000 0.540000 560.642758 1 -1 1 "Table 5A                        ";</t>
  </si>
  <si>
    <t>"24F-1.8E DF Balanced_1_2_1      " "24F-1.8E_DF_BAL                 " 1 1 1 0 1.000000 0.300000 0.540000 560.642758 1 -1 1 "Table 5A                        ";</t>
  </si>
  <si>
    <t>"24F-1.8E DF Unbalanced_1_2_1    " "24F-1.8E_DF_UNBAL               " 1 1 1 0 1.000000 0.300000 0.540000 560.642758 1 -1 1 "Table 5A                        ";</t>
  </si>
  <si>
    <t>"24F-1.8E SP Balanced_1_2_1      " "24F-1.8E_SP_BAL                 " 1 1 1 0 1.000000 0.300000 0.540000 560.642758 1 -1 1 "Table 5A                        ";</t>
  </si>
  <si>
    <t>"24F-1.8E SP Unbalanced_1_2_1    " "24F-1.8E_SP_UNBAL               " 1 1 1 0 1.000000 0.300000 0.540000 560.642758 1 -1 1 "Table 5A                        ";</t>
  </si>
  <si>
    <t>"24F-1.8E DF Balanced_2_1_1      " "24F-1.8E_DF_BAL                 " 1 1 1 0 1.000000 0.300000 0.540000 560.642758 1 -1 1 "Table 5A                        ";</t>
  </si>
  <si>
    <t>"24F-1.8E DF Unbalanced_2_1_1    " "24F-1.8E_DF_UNBAL               " 1 1 1 0 1.000000 0.300000 0.540000 560.642758 1 -1 1 "Table 5A                        ";</t>
  </si>
  <si>
    <t>"24F-1.8E SP Balanced_2_1_1      " "24F-1.8E_SP_BAL                 " 1 1 1 0 1.000000 0.300000 0.540000 560.642758 1 -1 1 "Table 5A                        ";</t>
  </si>
  <si>
    <t>"24F-1.8E SP Unbalanced_2_1_1    " "24F-1.8E_SP_UNBAL               " 1 1 1 0 1.000000 0.300000 0.540000 560.642758 1 -1 1 "Table 5A                        ";</t>
  </si>
  <si>
    <t>"24F-1.8E DF Balanced_1_1_1_1    " "24F-1.8E_DF_BAL                 " 1 1 1 0 1.000000 0.300000 0.540000 560.642758 1 -1 1 "Table 5A                        ";</t>
  </si>
  <si>
    <t>"24F-1.8E DF Unbalanced_1_1_1_1  " "24F-1.8E_DF_UNBAL               " 1 1 1 0 1.000000 0.300000 0.540000 560.642758 1 -1 1 "Table 5A                        ";</t>
  </si>
  <si>
    <t>"24F-1.8E SP Balanced_1_1_1_1    " "24F-1.8E_SP_BAL                 " 1 1 1 0 1.000000 0.300000 0.540000 560.642758 1 -1 1 "Table 5A                        ";</t>
  </si>
  <si>
    <t>"24F-1.8E SP Unbalanced_1_1_1_1  " "24F-1.8E_SP_UNBAL               " 1 1 1 0 1.000000 0.300000 0.540000 560.642758 1 -1 1 "Table 5A                        ";</t>
  </si>
  <si>
    <t>"24F-1.8E DF Balanced_4          " "24F-1.8E_DF_BAL                 " 1 1 1 0 1.000000 0.300000 0.540000 560.642758 1 -1 1 "Table 5A                        ";</t>
  </si>
  <si>
    <t>"24F-1.8E DF Unbalanced_4        " "24F-1.8E_DF_UNBAL               " 1 1 1 0 1.000000 0.300000 0.540000 560.642758 1 -1 1 "Table 5A                        ";</t>
  </si>
  <si>
    <t>"24F-1.8E SP Balanced_4          " "24F-1.8E_SP_BAL                 " 1 1 1 0 1.000000 0.300000 0.540000 560.642758 1 -1 1 "Table 5A                        ";</t>
  </si>
  <si>
    <t>"24F-1.8E SP Unbalanced_4        " "24F-1.8E_SP_UNBAL               " 1 1 1 0 1.000000 0.300000 0.540000 560.642758 1 -1 1 "Table 5A                        ";</t>
  </si>
  <si>
    <t>"24F-1.8E DF Balanced_1_3        " "24F-1.8E_DF_BAL                 " 1 1 1 0 1.000000 0.300000 0.540000 560.642758 1 -1 1 "Table 5A                        ";</t>
  </si>
  <si>
    <t>"24F-1.8E DF Unbalanced_1_3      " "24F-1.8E_DF_UNBAL               " 1 1 1 0 1.000000 0.300000 0.540000 560.642758 1 -1 1 "Table 5A                        ";</t>
  </si>
  <si>
    <t>"24F-1.8E SP Balanced_1_3        " "24F-1.8E_SP_BAL                 " 1 1 1 0 1.000000 0.300000 0.540000 560.642758 1 -1 1 "Table 5A                        ";</t>
  </si>
  <si>
    <t>"24F-1.8E SP Unbalanced_1_3      " "24F-1.8E_SP_UNBAL               " 1 1 1 0 1.000000 0.300000 0.540000 560.642758 1 -1 1 "Table 5A                        ";</t>
  </si>
  <si>
    <t>"24F-1.8E DF Balanced_2_2        " "24F-1.8E_DF_BAL                 " 1 1 1 0 1.000000 0.300000 0.540000 560.642758 1 -1 1 "Table 5A                        ";</t>
  </si>
  <si>
    <t>"24F-1.8E DF Unbalanced_2_2      " "24F-1.8E_DF_UNBAL               " 1 1 1 0 1.000000 0.300000 0.540000 560.642758 1 -1 1 "Table 5A                        ";</t>
  </si>
  <si>
    <t>"24F-1.8E SP Balanced_2_2        " "24F-1.8E_SP_BAL                 " 1 1 1 0 1.000000 0.300000 0.540000 560.642758 1 -1 1 "Table 5A                        ";</t>
  </si>
  <si>
    <t>"24F-1.8E SP Unbalanced_2_2      " "24F-1.8E_SP_UNBAL               " 1 1 1 0 1.000000 0.300000 0.540000 560.642758 1 -1 1 "Table 5A                        ";</t>
  </si>
  <si>
    <t>"24F-1.8E DF Balanced_1_1_2      " "24F-1.8E_DF_BAL                 " 1 1 1 0 1.000000 0.300000 0.540000 560.642758 1 -1 1 "Table 5A                        ";</t>
  </si>
  <si>
    <t>"24F-1.8E DF Unbalanced_1_1_2    " "24F-1.8E_DF_UNBAL               " 1 1 1 0 1.000000 0.300000 0.540000 560.642758 1 -1 1 "Table 5A                        ";</t>
  </si>
  <si>
    <t>"24F-1.8E SP Balanced_1_1_2      " "24F-1.8E_SP_BAL                 " 1 1 1 0 1.000000 0.300000 0.540000 560.642758 1 -1 1 "Table 5A                        ";</t>
  </si>
  <si>
    <t>"24F-1.8E SP Unbalanced_1_1_2    " "24F-1.8E_SP_UNBAL               " 1 1 1 0 1.000000 0.300000 0.540000 560.642758 1 -1 1 "Table 5A                        ";</t>
  </si>
  <si>
    <t>"24F-1.8E DF Balanced_5          " "24F-1.8E_DF_BAL                 " 1 1 1 0 1.000000 0.300000 0.540000 560.642758 1 -1 1 "Table 5A                        ";</t>
  </si>
  <si>
    <t>"24F-1.8E DF Unbalanced_5        " "24F-1.8E_DF_UNBAL               " 1 1 1 0 1.000000 0.300000 0.540000 560.642758 1 -1 1 "Table 5A                        ";</t>
  </si>
  <si>
    <t>"24F-1.8E SP Balanced_5          " "24F-1.8E_SP_BAL                 " 1 1 1 0 1.000000 0.300000 0.540000 560.642758 1 -1 1 "Table 5A                        ";</t>
  </si>
  <si>
    <t>"24F-1.8E SP Unbalanced_5        " "24F-1.8E_SP_UNBAL               " 1 1 1 0 1.000000 0.300000 0.540000 560.642758 1 -1 1 "Table 5A                        ";</t>
  </si>
  <si>
    <t>"24F-1.8E DF Balanced_1_4        " "24F-1.8E_DF_BAL                 " 1 1 1 0 1.000000 0.300000 0.540000 560.642758 1 -1 1 "Table 5A                        ";</t>
  </si>
  <si>
    <t>"24F-1.8E DF Unbalanced_1_4      " "24F-1.8E_DF_UNBAL               " 1 1 1 0 1.000000 0.300000 0.540000 560.642758 1 -1 1 "Table 5A                        ";</t>
  </si>
  <si>
    <t>"24F-1.8E SP Balanced_1_4        " "24F-1.8E_SP_BAL                 " 1 1 1 0 1.000000 0.300000 0.540000 560.642758 1 -1 1 "Table 5A                        ";</t>
  </si>
  <si>
    <t>"24F-1.8E SP Unbalanced_1_4      " "24F-1.8E_SP_UNBAL               " 1 1 1 0 1.000000 0.300000 0.540000 560.642758 1 -1 1 "Table 5A                        ";</t>
  </si>
  <si>
    <t>"24F-1.8E DF Balanced_2_3        " "24F-1.8E_DF_BAL                 " 1 1 1 0 1.000000 0.300000 0.540000 560.642758 1 -1 1 "Table 5A                        ";</t>
  </si>
  <si>
    <t>"24F-1.8E DF Unbalanced_2_3      " "24F-1.8E_DF_UNBAL               " 1 1 1 0 1.000000 0.300000 0.540000 560.642758 1 -1 1 "Table 5A                        ";</t>
  </si>
  <si>
    <t>"24F-1.8E SP Balanced_2_3        " "24F-1.8E_SP_BAL                 " 1 1 1 0 1.000000 0.300000 0.540000 560.642758 1 -1 1 "Table 5A                        ";</t>
  </si>
  <si>
    <t>"24F-1.8E SP Unbalanced_2_3      " "24F-1.8E_SP_UNBAL               " 1 1 1 0 1.000000 0.300000 0.540000 560.642758 1 -1 1 "Table 5A                        ";</t>
  </si>
  <si>
    <t>"24F-1.8E DF Balanced_1_1_3      " "24F-1.8E_DF_BAL                 " 1 1 1 0 1.000000 0.300000 0.540000 560.642758 1 -1 1 "Table 5A                        ";</t>
  </si>
  <si>
    <t>"24F-1.8E DF Unbalanced_1_1_3    " "24F-1.8E_DF_UNBAL               " 1 1 1 0 1.000000 0.300000 0.540000 560.642758 1 -1 1 "Table 5A                        ";</t>
  </si>
  <si>
    <t>"24F-1.8E SP Balanced_1_1_3      " "24F-1.8E_SP_BAL                 " 1 1 1 0 1.000000 0.300000 0.540000 560.642758 1 -1 1 "Table 5A                        ";</t>
  </si>
  <si>
    <t>"24F-1.8E SP Unbalanced_1_1_3    " "24F-1.8E_SP_UNBAL               " 1 1 1 0 1.000000 0.300000 0.540000 560.642758 1 -1 1 "Table 5A                        ";</t>
  </si>
  <si>
    <t>"24F-1.8E DF Balanced_3_2        " "24F-1.8E_DF_BAL                 " 1 1 1 0 1.000000 0.300000 0.540000 560.642758 1 -1 1 "Table 5A                        ";</t>
  </si>
  <si>
    <t>"24F-1.8E DF Unbalanced_3_2      " "24F-1.8E_DF_UNBAL               " 1 1 1 0 1.000000 0.300000 0.540000 560.642758 1 -1 1 "Table 5A                        ";</t>
  </si>
  <si>
    <t>"24F-1.8E SP Balanced_3_2        " "24F-1.8E_SP_BAL                 " 1 1 1 0 1.000000 0.300000 0.540000 560.642758 1 -1 1 "Table 5A                        ";</t>
  </si>
  <si>
    <t>"24F-1.8E SP Unbalanced_3_2      " "24F-1.8E_SP_UNBAL               " 1 1 1 0 1.000000 0.300000 0.540000 560.642758 1 -1 1 "Table 5A                        ";</t>
  </si>
  <si>
    <t>"24F-1.8E DF Balanced_1_2_2      " "24F-1.8E_DF_BAL                 " 1 1 1 0 1.000000 0.300000 0.540000 560.642758 1 -1 1 "Table 5A                        ";</t>
  </si>
  <si>
    <t>"24F-1.8E DF Unbalanced_1_2_2    " "24F-1.8E_DF_UNBAL               " 1 1 1 0 1.000000 0.300000 0.540000 560.642758 1 -1 1 "Table 5A                        ";</t>
  </si>
  <si>
    <t>"24F-1.8E SP Balanced_1_2_2      " "24F-1.8E_SP_BAL                 " 1 1 1 0 1.000000 0.300000 0.540000 560.642758 1 -1 1 "Table 5A                        ";</t>
  </si>
  <si>
    <t>"24F-1.8E SP Unbalanced_1_2_2    " "24F-1.8E_SP_UNBAL               " 1 1 1 0 1.000000 0.300000 0.540000 560.642758 1 -1 1 "Table 5A                        ";</t>
  </si>
  <si>
    <t>"24F-1.8E DF Balanced_2_1_2      " "24F-1.8E_DF_BAL                 " 1 1 1 0 1.000000 0.300000 0.540000 560.642758 1 -1 1 "Table 5A                        ";</t>
  </si>
  <si>
    <t>"24F-1.8E DF Unbalanced_2_1_2    " "24F-1.8E_DF_UNBAL               " 1 1 1 0 1.000000 0.300000 0.540000 560.642758 1 -1 1 "Table 5A                        ";</t>
  </si>
  <si>
    <t>"24F-1.8E SP Balanced_2_1_2      " "24F-1.8E_SP_BAL                 " 1 1 1 0 1.000000 0.300000 0.540000 560.642758 1 -1 1 "Table 5A                        ";</t>
  </si>
  <si>
    <t>"24F-1.8E SP Unbalanced_2_1_2    " "24F-1.8E_SP_UNBAL               " 1 1 1 0 1.000000 0.300000 0.540000 560.642758 1 -1 1 "Table 5A                        ";</t>
  </si>
  <si>
    <t>"24F-1.8E DF Balanced_1_1_1_2    " "24F-1.8E_DF_BAL                 " 1 1 1 0 1.000000 0.300000 0.540000 560.642758 1 -1 1 "Table 5A                        ";</t>
  </si>
  <si>
    <t>"24F-1.8E DF Unbalanced_1_1_1_2  " "24F-1.8E_DF_UNBAL               " 1 1 1 0 1.000000 0.300000 0.540000 560.642758 1 -1 1 "Table 5A                        ";</t>
  </si>
  <si>
    <t>"24F-1.8E SP Balanced_1_1_1_2    " "24F-1.8E_SP_BAL                 " 1 1 1 0 1.000000 0.300000 0.540000 560.642758 1 -1 1 "Table 5A                        ";</t>
  </si>
  <si>
    <t>"24F-1.8E SP Unbalanced_1_1_1_2  " "24F-1.8E_SP_UNBAL               " 1 1 1 0 1.000000 0.300000 0.540000 560.642758 1 -1 1 "Table 5A                        ";</t>
  </si>
  <si>
    <t>"24F-1.8E DF Balanced_3_1_1      " "24F-1.8E_DF_BAL                 " 1 1 1 0 1.000000 0.300000 0.540000 560.642758 1 -1 1 "Table 5A                        ";</t>
  </si>
  <si>
    <t>"24F-1.8E DF Unbalanced_3_1_1    " "24F-1.8E_DF_UNBAL               " 1 1 1 0 1.000000 0.300000 0.540000 560.642758 1 -1 1 "Table 5A                        ";</t>
  </si>
  <si>
    <t>"24F-1.8E SP Balanced_3_1_1      " "24F-1.8E_SP_BAL                 " 1 1 1 0 1.000000 0.300000 0.540000 560.642758 1 -1 1 "Table 5A                        ";</t>
  </si>
  <si>
    <t>"24F-1.8E SP Unbalanced_3_1_1    " "24F-1.8E_SP_UNBAL               " 1 1 1 0 1.000000 0.300000 0.540000 560.642758 1 -1 1 "Table 5A                        ";</t>
  </si>
  <si>
    <t>"24F-1.8E DF Balanced_1_2_1_1    " "24F-1.8E_DF_BAL                 " 1 1 1 0 1.000000 0.300000 0.540000 560.642758 1 -1 1 "Table 5A                        ";</t>
  </si>
  <si>
    <t>"24F-1.8E DF Unbalanced_1_2_1_1  " "24F-1.8E_DF_UNBAL               " 1 1 1 0 1.000000 0.300000 0.540000 560.642758 1 -1 1 "Table 5A                        ";</t>
  </si>
  <si>
    <t>"24F-1.8E SP Balanced_1_2_1_1    " "24F-1.8E_SP_BAL                 " 1 1 1 0 1.000000 0.300000 0.540000 560.642758 1 -1 1 "Table 5A                        ";</t>
  </si>
  <si>
    <t>"24F-1.8E SP Unbalanced_1_2_1_1  " "24F-1.8E_SP_UNBAL               " 1 1 1 0 1.000000 0.300000 0.540000 560.642758 1 -1 1 "Table 5A                        ";</t>
  </si>
  <si>
    <t>"24F-1.8E DF Balanced_2_1_1_1    " "24F-1.8E_DF_BAL                 " 1 1 1 0 1.000000 0.300000 0.540000 560.642758 1 -1 1 "Table 5A                        ";</t>
  </si>
  <si>
    <t>"24F-1.8E DF Unbalanced_2_1_1_1  " "24F-1.8E_DF_UNBAL               " 1 1 1 0 1.000000 0.300000 0.540000 560.642758 1 -1 1 "Table 5A                        ";</t>
  </si>
  <si>
    <t>"24F-1.8E SP Balanced_2_1_1_1    " "24F-1.8E_SP_BAL                 " 1 1 1 0 1.000000 0.300000 0.540000 560.642758 1 -1 1 "Table 5A                        ";</t>
  </si>
  <si>
    <t>"24F-1.8E SP Unbalanced_2_1_1_1  " "24F-1.8E_SP_UNBAL               " 1 1 1 0 1.000000 0.300000 0.540000 560.642758 1 -1 1 "Table 5A                        ";</t>
  </si>
  <si>
    <t>"24F-1.8E DF Balanced_1_1_1_1_1  " "24F-1.8E_DF_BAL                 " 1 1 1 0 1.000000 0.300000 0.540000 560.642758 1 -1 1 "Table 5A                        ";</t>
  </si>
  <si>
    <t>"24F-1.8E DF Unbalanced_1_1_1_1_1" "24F-1.8E_DF_UNBAL               " 1 1 1 0 1.000000 0.300000 0.540000 560.642758 1 -1 1 "Table 5A                        ";</t>
  </si>
  <si>
    <t>"24F-1.8E SP Balanced_1_1_1_1_1  " "24F-1.8E_SP_BAL                 " 1 1 1 0 1.000000 0.300000 0.540000 560.642758 1 -1 1 "Table 5A                        ";</t>
  </si>
  <si>
    <t>"24F-1.8E SP Unbalanced_1_1_1_1_1" "24F-1.8E_SP_UNBAL               " 1 1 1 0 1.000000 0.300000 0.540000 560.642758 1 -1 1 "Table 5A                        ";</t>
  </si>
  <si>
    <t>"24F-1.8E DF Balanced_4_1        " "24F-1.8E_DF_BAL                 " 1 1 1 0 1.000000 0.300000 0.540000 560.642758 1 -1 1 "Table 5A                        ";</t>
  </si>
  <si>
    <t>"24F-1.8E DF Unbalanced_4_1      " "24F-1.8E_DF_UNBAL               " 1 1 1 0 1.000000 0.300000 0.540000 560.642758 1 -1 1 "Table 5A                        ";</t>
  </si>
  <si>
    <t>"24F-1.8E SP Balanced_4_1        " "24F-1.8E_SP_BAL                 " 1 1 1 0 1.000000 0.300000 0.540000 560.642758 1 -1 1 "Table 5A                        ";</t>
  </si>
  <si>
    <t>"24F-1.8E SP Unbalanced_4_1      " "24F-1.8E_SP_UNBAL               " 1 1 1 0 1.000000 0.300000 0.540000 560.642758 1 -1 1 "Table 5A                        ";</t>
  </si>
  <si>
    <t>"24F-1.8E DF Balanced_1_3_1      " "24F-1.8E_DF_BAL                 " 1 1 1 0 1.000000 0.300000 0.540000 560.642758 1 -1 1 "Table 5A                        ";</t>
  </si>
  <si>
    <t>"24F-1.8E DF Unbalanced_1_3_1    " "24F-1.8E_DF_UNBAL               " 1 1 1 0 1.000000 0.300000 0.540000 560.642758 1 -1 1 "Table 5A                        ";</t>
  </si>
  <si>
    <t>"24F-1.8E SP Balanced_1_3_1      " "24F-1.8E_SP_BAL                 " 1 1 1 0 1.000000 0.300000 0.540000 560.642758 1 -1 1 "Table 5A                        ";</t>
  </si>
  <si>
    <t>"24F-1.8E SP Unbalanced_1_3_1    " "24F-1.8E_SP_UNBAL               " 1 1 1 0 1.000000 0.300000 0.540000 560.642758 1 -1 1 "Table 5A                        ";</t>
  </si>
  <si>
    <t>"24F-1.8E DF Balanced_2_2_1      " "24F-1.8E_DF_BAL                 " 1 1 1 0 1.000000 0.300000 0.540000 560.642758 1 -1 1 "Table 5A                        ";</t>
  </si>
  <si>
    <t>"24F-1.8E DF Unbalanced_2_2_1    " "24F-1.8E_DF_UNBAL               " 1 1 1 0 1.000000 0.300000 0.540000 560.642758 1 -1 1 "Table 5A                        ";</t>
  </si>
  <si>
    <t>"24F-1.8E SP Balanced_2_2_1      " "24F-1.8E_SP_BAL                 " 1 1 1 0 1.000000 0.300000 0.540000 560.642758 1 -1 1 "Table 5A                        ";</t>
  </si>
  <si>
    <t>"24F-1.8E SP Unbalanced_2_2_1    " "24F-1.8E_SP_UNBAL               " 1 1 1 0 1.000000 0.300000 0.540000 560.642758 1 -1 1 "Table 5A                        ";</t>
  </si>
  <si>
    <t>"24F-1.8E DF Balanced_1_1_2_1    " "24F-1.8E_DF_BAL                 " 1 1 1 0 1.000000 0.300000 0.540000 560.642758 1 -1 1 "Table 5A                        ";</t>
  </si>
  <si>
    <t>"24F-1.8E DF Unbalanced_1_1_2_1  " "24F-1.8E_DF_UNBAL               " 1 1 1 0 1.000000 0.300000 0.540000 560.642758 1 -1 1 "Table 5A                        ";</t>
  </si>
  <si>
    <t>"24F-1.8E SP Balanced_1_1_2_1    " "24F-1.8E_SP_BAL                 " 1 1 1 0 1.000000 0.300000 0.540000 560.642758 1 -1 1 "Table 5A                        ";</t>
  </si>
  <si>
    <t>"24F-1.8E SP Unbalanced_1_1_2_1  " "24F-1.8E_SP_UNBAL               " 1 1 1 0 1.000000 0.300000 0.540000 560.642758 1 -1 1 "Table 5A                        ";</t>
  </si>
  <si>
    <t>"24F-1.8E DF Balanced_3_2_2      " "24F-1.8E_DF_BAL                 " 1 1 1 0 1.000000 0.300000 0.540000 560.642758 1 -1 1 "Table 5A                        ";</t>
  </si>
  <si>
    <t>"24F-1.8E DF Unbalanced_3_2_2    " "24F-1.8E_DF_UNBAL               " 1 1 1 0 1.000000 0.300000 0.540000 560.642758 1 -1 1 "Table 5A                        ";</t>
  </si>
  <si>
    <t>"24F-1.8E SP Balanced_3_2_2      " "24F-1.8E_SP_BAL                 " 1 1 1 0 1.000000 0.300000 0.540000 560.642758 1 -1 1 "Table 5A                        ";</t>
  </si>
  <si>
    <t>"24F-1.8E SP Unbalanced_3_2_2    " "24F-1.8E_SP_UNBAL               " 1 1 1 0 1.000000 0.300000 0.540000 560.642758 1 -1 1 "Table 5A                        ";</t>
  </si>
  <si>
    <t>"24F-1.8E DF Balanced_1_2_2_2    " "24F-1.8E_DF_BAL                 " 1 1 1 0 1.000000 0.300000 0.540000 560.642758 1 -1 1 "Table 5A                        ";</t>
  </si>
  <si>
    <t>"24F-1.8E DF Unbalanced_1_2_2_2  " "24F-1.8E_DF_UNBAL               " 1 1 1 0 1.000000 0.300000 0.540000 560.642758 1 -1 1 "Table 5A                        ";</t>
  </si>
  <si>
    <t>"24F-1.8E SP Balanced_1_2_2_2    " "24F-1.8E_SP_BAL                 " 1 1 1 0 1.000000 0.300000 0.540000 560.642758 1 -1 1 "Table 5A                        ";</t>
  </si>
  <si>
    <t>"24F-1.8E SP Unbalanced_1_2_2_2  " "24F-1.8E_SP_UNBAL               " 1 1 1 0 1.000000 0.300000 0.540000 560.642758 1 -1 1 "Table 5A                        ";</t>
  </si>
  <si>
    <t>"24F-1.8E DF Balanced_2_1_2_2    " "24F-1.8E_DF_BAL                 " 1 1 1 0 1.000000 0.300000 0.540000 560.642758 1 -1 1 "Table 5A                        ";</t>
  </si>
  <si>
    <t>"24F-1.8E DF Unbalanced_2_1_2_2  " "24F-1.8E_DF_UNBAL               " 1 1 1 0 1.000000 0.300000 0.540000 560.642758 1 -1 1 "Table 5A                        ";</t>
  </si>
  <si>
    <t>"24F-1.8E SP Balanced_2_1_2_2    " "24F-1.8E_SP_BAL                 " 1 1 1 0 1.000000 0.300000 0.540000 560.642758 1 -1 1 "Table 5A                        ";</t>
  </si>
  <si>
    <t>"24F-1.8E SP Unbalanced_2_1_2_2  " "24F-1.8E_SP_UNBAL               " 1 1 1 0 1.000000 0.300000 0.540000 560.642758 1 -1 1 "Table 5A                        ";</t>
  </si>
  <si>
    <t>"24F-1.8E DF Balanced_1_1_1_2_2  " "24F-1.8E_DF_BAL                 " 1 1 1 0 1.000000 0.300000 0.540000 560.642758 1 -1 1 "Table 5A                        ";</t>
  </si>
  <si>
    <t>"24F-1.8E DF Unbalanced_1_1_1_2_2" "24F-1.8E_DF_UNBAL               " 1 1 1 0 1.000000 0.300000 0.540000 560.642758 1 -1 1 "Table 5A                        ";</t>
  </si>
  <si>
    <t>"24F-1.8E SP Balanced_1_1_1_2_2  " "24F-1.8E_SP_BAL                 " 1 1 1 0 1.000000 0.300000 0.540000 560.642758 1 -1 1 "Table 5A                        ";</t>
  </si>
  <si>
    <t>"24F-1.8E SP Unbalanced_1_1_1_2_2" "24F-1.8E_SP_UNBAL               " 1 1 1 0 1.000000 0.300000 0.540000 560.642758 1 -1 1 "Table 5A                        ";</t>
  </si>
  <si>
    <t>"24F-1.8E DF Balanced_3_1_1_1    " "24F-1.8E_DF_BAL                 " 1 1 1 0 1.000000 0.300000 0.540000 560.642758 1 -1 1 "Table 5A                        ";</t>
  </si>
  <si>
    <t>"24F-1.8E DF Unbalanced_3_1_1_1  " "24F-1.8E_DF_UNBAL               " 1 1 1 0 1.000000 0.300000 0.540000 560.642758 1 -1 1 "Table 5A                        ";</t>
  </si>
  <si>
    <t>"24F-1.8E SP Balanced_3_1_1_1    " "24F-1.8E_SP_BAL                 " 1 1 1 0 1.000000 0.300000 0.540000 560.642758 1 -1 1 "Table 5A                        ";</t>
  </si>
  <si>
    <t>"24F-1.8E SP Unbalanced_3_1_1_1  " "24F-1.8E_SP_UNBAL               " 1 1 1 0 1.000000 0.300000 0.540000 560.642758 1 -1 1 "Table 5A                        ";</t>
  </si>
  <si>
    <t>"24F-1.8E DF Balanced_1_2_1_1_1  " "24F-1.8E_DF_BAL                 " 1 1 1 0 1.000000 0.300000 0.540000 560.642758 1 -1 1 "Table 5A                        ";</t>
  </si>
  <si>
    <t>"24F-1.8E DF Unbalanced_1_2_1_1_1" "24F-1.8E_DF_UNBAL               " 1 1 1 0 1.000000 0.300000 0.540000 560.642758 1 -1 1 "Table 5A                        ";</t>
  </si>
  <si>
    <t>"24F-1.8E SP Balanced_1_2_1_1_1  " "24F-1.8E_SP_BAL                 " 1 1 1 0 1.000000 0.300000 0.540000 560.642758 1 -1 1 "Table 5A                        ";</t>
  </si>
  <si>
    <t>"24F-1.8E SP Unbalanced_1_2_1_1_1" "24F-1.8E_SP_UNBAL               " 1 1 1 0 1.000000 0.300000 0.540000 560.642758 1 -1 1 "Table 5A                        ";</t>
  </si>
  <si>
    <t>"24F-1.8E DF Balanced_2_1_1_1_1  " "24F-1.8E_DF_BAL                 " 1 1 1 0 1.000000 0.300000 0.540000 560.642758 1 -1 1 "Table 5A                        ";</t>
  </si>
  <si>
    <t>"24F-1.8E DF Unbalanced_2_1_1_1_1" "24F-1.8E_DF_UNBAL               " 1 1 1 0 1.000000 0.300000 0.540000 560.642758 1 -1 1 "Table 5A                        ";</t>
  </si>
  <si>
    <t>"24F-1.8E SP Balanced_2_1_1_1_1  " "24F-1.8E_SP_BAL                 " 1 1 1 0 1.000000 0.300000 0.540000 560.642758 1 -1 1 "Table 5A                        ";</t>
  </si>
  <si>
    <t>"24F-1.8E SP Unbalanced_2_1_1_1_1" "24F-1.8E_SP_UNBAL               " 1 1 1 0 1.000000 0.300000 0.540000 560.642758 1 -1 1 "Table 5A                        ";</t>
  </si>
  <si>
    <t>"24F-1.8E DF Balanced_1_1_1_1_1_1" "24F-1.8E_DF_BAL                 " 1 1 1 0 1.000000 0.300000 0.540000 560.642758 1 -1 1 "Table 5A                        ";</t>
  </si>
  <si>
    <t>"24F-1.8E DF Unbalanced_1_1_4    " "24F-1.8E_DF_UNBAL               " 1 1 1 0 1.000000 0.300000 0.540000 560.642758 1 -1 1 "Table 5A                        ";</t>
  </si>
  <si>
    <t>"24F-1.8E SP Balanced_1_1_1_1_1_1" "24F-1.8E_SP_BAL                 " 1 1 1 0 1.000000 0.300000 0.540000 560.642758 1 -1 1 "Table 5A                        ";</t>
  </si>
  <si>
    <t>"24F-1.8E SP Unbalanced_1_1_4    " "24F-1.8E_SP_UNBAL               " 1 1 1 0 1.000000 0.300000 0.540000 560.642758 1 -1 1 "Table 5A                        ";</t>
  </si>
  <si>
    <t>"24F-1.8E DF Balanced_4_1_1      " "24F-1.8E_DF_BAL                 " 1 1 1 0 1.000000 0.300000 0.540000 560.642758 1 -1 1 "Table 5A                        ";</t>
  </si>
  <si>
    <t>"24F-1.8E DF Unbalanced_4_1_1    " "24F-1.8E_DF_UNBAL               " 1 1 1 0 1.000000 0.300000 0.540000 560.642758 1 -1 1 "Table 5A                        ";</t>
  </si>
  <si>
    <t>"24F-1.8E SP Balanced_4_1_1      " "24F-1.8E_SP_BAL                 " 1 1 1 0 1.000000 0.300000 0.540000 560.642758 1 -1 1 "Table 5A                        ";</t>
  </si>
  <si>
    <t>"24F-1.8E SP Unbalanced_4_1_1    " "24F-1.8E_SP_UNBAL               " 1 1 1 0 1.000000 0.300000 0.540000 560.642758 1 -1 1 "Table 5A                        ";</t>
  </si>
  <si>
    <t>"24F-1.8E DF Balanced_1_3_1_1    " "24F-1.8E_DF_BAL                 " 1 1 1 0 1.000000 0.300000 0.540000 560.642758 1 -1 1 "Table 5A                        ";</t>
  </si>
  <si>
    <t>"24F-1.8E DF Unbalanced_1_3_1_1  " "24F-1.8E_DF_UNBAL               " 1 1 1 0 1.000000 0.300000 0.540000 560.642758 1 -1 1 "Table 5A                        ";</t>
  </si>
  <si>
    <t>"24F-1.8E SP Balanced_1_3_1_1    " "24F-1.8E_SP_BAL                 " 1 1 1 0 1.000000 0.300000 0.540000 560.642758 1 -1 1 "Table 5A                        ";</t>
  </si>
  <si>
    <t>"24F-1.8E SP Unbalanced_1_3_1_1  " "24F-1.8E_SP_UNBAL               " 1 1 1 0 1.000000 0.300000 0.540000 560.642758 1 -1 1 "Table 5A                        ";</t>
  </si>
  <si>
    <t>"24F-1.8E DF Balanced_2_2_1_1    " "24F-1.8E_DF_BAL                 " 1 1 1 0 1.000000 0.300000 0.540000 560.642758 1 -1 1 "Table 5A                        ";</t>
  </si>
  <si>
    <t>"24F-1.8E DF Unbalanced_2_2_1_1  " "24F-1.8E_DF_UNBAL               " 1 1 1 0 1.000000 0.300000 0.540000 560.642758 1 -1 1 "Table 5A                        ";</t>
  </si>
  <si>
    <t>"24F-1.8E SP Balanced_2_2_1_1    " "24F-1.8E_SP_BAL                 " 1 1 1 0 1.000000 0.300000 0.540000 560.642758 1 -1 1 "Table 5A                        ";</t>
  </si>
  <si>
    <t>"24F-1.8E SP Unbalanced_2_2_1_1  " "24F-1.8E_SP_UNBAL               " 1 1 1 0 1.000000 0.300000 0.540000 560.642758 1 -1 1 "Table 5A                        ";</t>
  </si>
  <si>
    <t>"24F-1.8E DF Balanced_1_1_2_1_1  " "24F-1.8E_DF_BAL                 " 1 1 1 0 1.000000 0.300000 0.540000 560.642758 1 -1 1 "Table 5A                        ";</t>
  </si>
  <si>
    <t>"24F-1.8E DF Unbalanced_1_1_2_1_1" "24F-1.8E_DF_UNBAL               " 1 1 1 0 1.000000 0.300000 0.540000 560.642758 1 -1 1 "Table 5A                        ";</t>
  </si>
  <si>
    <t>"24F-1.8E SP Balanced_1_1_2_1_1  " "24F-1.8E_SP_BAL                 " 1 1 1 0 1.000000 0.300000 0.540000 560.642758 1 -1 1 "Table 5A                        ";</t>
  </si>
  <si>
    <t>"24F-1.8E SP Unbalanced_1_1_2_1_1" "24F-1.8E_SP_UNBAL               " 1 1 1 0 1.000000 0.300000 0.540000 560.642758 1 -1 1 "Table 5A                        ";</t>
  </si>
  <si>
    <t>"24F-1.8E DF Balanced_3_2_1      " "24F-1.8E_DF_BAL                 " 1 1 1 0 1.000000 0.300000 0.540000 560.642758 1 -1 1 "Table 5A                        ";</t>
  </si>
  <si>
    <t>"24F-1.8E DF Unbalanced_3_2_1    " "24F-1.8E_DF_UNBAL               " 1 1 1 0 1.000000 0.300000 0.540000 560.642758 1 -1 1 "Table 5A                        ";</t>
  </si>
  <si>
    <t>"24F-1.8E SP Balanced_3_2_1      " "24F-1.8E_SP_BAL                 " 1 1 1 0 1.000000 0.300000 0.540000 560.642758 1 -1 1 "Table 5A                        ";</t>
  </si>
  <si>
    <t>"24F-1.8E SP Unbalanced_3_2_1    " "24F-1.8E_SP_UNBAL               " 1 1 1 0 1.000000 0.300000 0.540000 560.642758 1 -1 1 "Table 5A                        ";</t>
  </si>
  <si>
    <t>"24F-1.8E DF Balanced_1_2_2_1    " "24F-1.8E_DF_BAL                 " 1 1 1 0 1.000000 0.300000 0.540000 560.642758 1 -1 1 "Table 5A                        ";</t>
  </si>
  <si>
    <t>"24F-1.8E DF Unbalanced_1_2_2_1  " "24F-1.8E_DF_UNBAL               " 1 1 1 0 1.000000 0.300000 0.540000 560.642758 1 -1 1 "Table 5A                        ";</t>
  </si>
  <si>
    <t>"24F-1.8E SP Balanced_1_2_2_1    " "24F-1.8E_SP_BAL                 " 1 1 1 0 1.000000 0.300000 0.540000 560.642758 1 -1 1 "Table 5A                        ";</t>
  </si>
  <si>
    <t>"24F-1.8E SP Unbalanced_1_2_2_1  " "24F-1.8E_SP_UNBAL               " 1 1 1 0 1.000000 0.300000 0.540000 560.642758 1 -1 1 "Table 5A                        ";</t>
  </si>
  <si>
    <t>"24F-1.8E DF Balanced_2_1_2_1    " "24F-1.8E_DF_BAL                 " 1 1 1 0 1.000000 0.300000 0.540000 560.642758 1 -1 1 "Table 5A                        ";</t>
  </si>
  <si>
    <t>"24F-1.8E DF Unbalanced_2_1_2_1  " "24F-1.8E_DF_UNBAL               " 1 1 1 0 1.000000 0.300000 0.540000 560.642758 1 -1 1 "Table 5A                        ";</t>
  </si>
  <si>
    <t>"24F-1.8E SP Balanced_2_1_2_1    " "24F-1.8E_SP_BAL                 " 1 1 1 0 1.000000 0.300000 0.540000 560.642758 1 -1 1 "Table 5A                        ";</t>
  </si>
  <si>
    <t>"24F-1.8E SP Unbalanced_2_1_2_1  " "24F-1.8E_SP_UNBAL               " 1 1 1 0 1.000000 0.300000 0.540000 560.642758 1 -1 1 "Table 5A                        ";</t>
  </si>
  <si>
    <t>"24F-1.8E DF Balanced_1_1_1_2_1  " "24F-1.8E_DF_BAL                 " 1 1 1 0 1.000000 0.300000 0.540000 560.642758 1 -1 1 "Table 5A                        ";</t>
  </si>
  <si>
    <t>"24F-1.8E DF Unbalanced_1_1_1_2_1" "24F-1.8E_DF_UNBAL               " 1 1 1 0 1.000000 0.300000 0.540000 560.642758 1 -1 1 "Table 5A                        ";</t>
  </si>
  <si>
    <t>"24F-1.8E SP Balanced_1_1_1_2_1  " "24F-1.8E_SP_BAL                 " 1 1 1 0 1.000000 0.300000 0.540000 560.642758 1 -1 1 "Table 5A                        ";</t>
  </si>
  <si>
    <t>"24F-1.8E SP Unbalanced_1_1_1_2_1" "24F-1.8E_SP_UNBAL               " 1 1 1 0 1.000000 0.300000 0.540000 560.642758 1 -1 1 "Table 5A                        ";</t>
  </si>
  <si>
    <t>"24F-1.8E DF Balanced_6          " "24F-1.8E_DF_BAL                 " 1 1 1 0 1.000000 0.300000 0.540000 560.642758 1 -1 1 "Table 5A                        ";</t>
  </si>
  <si>
    <t>"24F-1.8E DF Unbalanced_6        " "24F-1.8E_DF_UNBAL               " 1 1 1 0 1.000000 0.300000 0.540000 560.642758 1 -1 1 "Table 5A                        ";</t>
  </si>
  <si>
    <t>"24F-1.8E SP Balanced_6          " "24F-1.8E_SP_BAL                 " 1 1 1 0 1.000000 0.300000 0.540000 560.642758 1 -1 1 "Table 5A                        ";</t>
  </si>
  <si>
    <t>"24F-1.8E SP Unbalanced_6        " "24F-1.8E_SP_UNBAL               " 1 1 1 0 1.000000 0.300000 0.540000 560.642758 1 -1 1 "Table 5A                        ";</t>
  </si>
  <si>
    <t>"LVL-PRL Commercial 2250F_1      " "LVL_PRL_1.5E_2250F              " 1 1 1 0 1.000000 0.300000 0.540000 560.642758 0 -1 3 "                                ";</t>
  </si>
  <si>
    <t>"LVL-PRL Commercial 2900F_1      " "LVL_PRL_2.0E_2900F              " 1 1 1 0 1.000000 0.300000 0.540000 560.642758 0 -1 3 "                                ";</t>
  </si>
  <si>
    <t>"24F-1.8E DF Balanced_1_5        " "24F-1.8E_DF_BAL                 " 1 1 1 0 1.000000 0.300000 0.540000 560.642758 1 -1 1 "Table 5A                        ";</t>
  </si>
  <si>
    <t>"24F-1.8E DF Unbalanced_1_5      " "24F-1.8E_DF_UNBAL               " 1 1 1 0 1.000000 0.300000 0.540000 560.642758 1 -1 1 "Table 5A                        ";</t>
  </si>
  <si>
    <t>"24F-1.8E SP Balanced_1_5        " "24F-1.8E_SP_BAL                 " 1 1 1 0 1.000000 0.300000 0.540000 560.642758 1 -1 1 "Table 5A                        ";</t>
  </si>
  <si>
    <t>"24F-1.8E SP Unbalanced_1_5      " "24F-1.8E_SP_UNBAL               " 1 1 1 0 1.000000 0.300000 0.540000 560.642758 1 -1 1 "Table 5A                        ";</t>
  </si>
  <si>
    <t>"24F-1.8E DF Balanced_2_4        " "24F-1.8E_DF_BAL                 " 1 1 1 0 1.000000 0.300000 0.540000 560.642758 1 -1 1 "Table 5A                        ";</t>
  </si>
  <si>
    <t>"24F-1.8E DF Unbalanced_2_4      " "24F-1.8E_DF_UNBAL               " 1 1 1 0 1.000000 0.300000 0.540000 560.642758 1 -1 1 "Table 5A                        ";</t>
  </si>
  <si>
    <t>"24F-1.8E SP Balanced_2_4        " "24F-1.8E_SP_BAL                 " 1 1 1 0 1.000000 0.300000 0.540000 560.642758 1 -1 1 "Table 5A                        ";</t>
  </si>
  <si>
    <t>"24F-1.8E SP Unbalanced_2_4      " "24F-1.8E_SP_UNBAL               " 1 1 1 0 1.000000 0.300000 0.540000 560.642758 1 -1 1 "Table 5A                        ";</t>
  </si>
  <si>
    <t>"24F-1.8E DF Balanced_1_1_4      " "24F-1.8E_DF_BAL                 " 1 1 1 0 1.000000 0.300000 0.540000 560.642758 1 -1 1 "Table 5A                        ";</t>
  </si>
  <si>
    <t>"24F-1.8E DF Unbalanced_1_1_5    " "24F-1.8E_DF_UNBAL               " 1 1 1 0 1.000000 0.300000 0.540000 560.642758 1 -1 1 "Table 5A                        ";</t>
  </si>
  <si>
    <t>"24F-1.8E SP Balanced_1_1_4      " "24F-1.8E_SP_BAL                 " 1 1 1 0 1.000000 0.300000 0.540000 560.642758 1 -1 1 "Table 5A                        ";</t>
  </si>
  <si>
    <t>"24F-1.8E SP Unbalanced_1_1_5    " "24F-1.8E_SP_UNBAL               " 1 1 1 0 1.000000 0.300000 0.540000 560.642758 1 -1 1 "Table 5A                        ";</t>
  </si>
  <si>
    <t>"24F-1.8E DF Balanced_3_3        " "24F-1.8E_DF_BAL                 " 1 1 1 0 1.000000 0.300000 0.540000 560.642758 1 -1 1 "Table 5A                        ";</t>
  </si>
  <si>
    <t>"24F-1.8E DF Unbalanced_3_3      " "24F-1.8E_DF_UNBAL               " 1 1 1 0 1.000000 0.300000 0.540000 560.642758 1 -1 1 "Table 5A                        ";</t>
  </si>
  <si>
    <t>"24F-1.8E SP Balanced_3_3        " "24F-1.8E_SP_BAL                 " 1 1 1 0 1.000000 0.300000 0.540000 560.642758 1 -1 1 "Table 5A                        ";</t>
  </si>
  <si>
    <t>"24F-1.8E SP Unbalanced_3_3      " "24F-1.8E_SP_UNBAL               " 1 1 1 0 1.000000 0.300000 0.540000 560.642758 1 -1 1 "Table 5A                        ";</t>
  </si>
  <si>
    <t>"24F-1.8E DF Balanced_1_2_3      " "24F-1.8E_DF_BAL                 " 1 1 1 0 1.000000 0.300000 0.540000 560.642758 1 -1 1 "Table 5A                        ";</t>
  </si>
  <si>
    <t>"24F-1.8E DF Unbalanced_1_2_3    " "24F-1.8E_DF_UNBAL               " 1 1 1 0 1.000000 0.300000 0.540000 560.642758 1 -1 1 "Table 5A                        ";</t>
  </si>
  <si>
    <t>"24F-1.8E SP Balanced_1_2_3      " "24F-1.8E_SP_BAL                 " 1 1 1 0 1.000000 0.300000 0.540000 560.642758 1 -1 1 "Table 5A                        ";</t>
  </si>
  <si>
    <t>"24F-1.8E SP Unbalanced_1_2_3    " "24F-1.8E_SP_UNBAL               " 1 1 1 0 1.000000 0.300000 0.540000 560.642758 1 -1 1 "Table 5A                        ";</t>
  </si>
  <si>
    <t>"24F-1.8E DF Balanced_2_1_3      " "24F-1.8E_DF_BAL                 " 1 1 1 0 1.000000 0.300000 0.540000 560.642758 1 -1 1 "Table 5A                        ";</t>
  </si>
  <si>
    <t>"24F-1.8E DF Unbalanced_2_1_3    " "24F-1.8E_DF_UNBAL               " 1 1 1 0 1.000000 0.300000 0.540000 560.642758 1 -1 1 "Table 5A                        ";</t>
  </si>
  <si>
    <t>"24F-1.8E SP Balanced_2_1_3      " "24F-1.8E_SP_BAL                 " 1 1 1 0 1.000000 0.300000 0.540000 560.642758 1 -1 1 "Table 5A                        ";</t>
  </si>
  <si>
    <t>"24F-1.8E SP Unbalanced_2_1_3    " "24F-1.8E_SP_UNBAL               " 1 1 1 0 1.000000 0.300000 0.540000 560.642758 1 -1 1 "Table 5A                        ";</t>
  </si>
  <si>
    <t>"24F-1.8E DF Balanced_1_1_1_3    " "24F-1.8E_DF_BAL                 " 1 1 1 0 1.000000 0.300000 0.540000 560.642758 1 -1 1 "Table 5A                        ";</t>
  </si>
  <si>
    <t>"24F-1.8E DF Unbalanced_1_1_1_3  " "24F-1.8E_DF_UNBAL               " 1 1 1 0 1.000000 0.300000 0.540000 560.642758 1 -1 1 "Table 5A                        ";</t>
  </si>
  <si>
    <t>"24F-1.8E SP Balanced_1_1_1_3    " "24F-1.8E_SP_BAL                 " 1 1 1 0 1.000000 0.300000 0.540000 560.642758 1 -1 1 "Table 5A                        ";</t>
  </si>
  <si>
    <t>"24F-1.8E SP Unbalanced_1_1_1_3  " "24F-1.8E_SP_UNBAL               " 1 1 1 0 1.000000 0.300000 0.540000 560.642758 1 -1 1 "Table 5A                        ";</t>
  </si>
  <si>
    <t>"24F-1.8E DF Balanced_3_1_2      " "24F-1.8E_DF_BAL                 " 1 1 1 0 1.000000 0.300000 0.540000 560.642758 1 -1 1 "Table 5A                        ";</t>
  </si>
  <si>
    <t>"24F-1.8E DF Unbalanced_3_1_2    " "24F-1.8E_DF_UNBAL               " 1 1 1 0 1.000000 0.300000 0.540000 560.642758 1 -1 1 "Table 5A                        ";</t>
  </si>
  <si>
    <t>"24F-1.8E SP Balanced_3_1_2      " "24F-1.8E_SP_BAL                 " 1 1 1 0 1.000000 0.300000 0.540000 560.642758 1 -1 1 "Table 5A                        ";</t>
  </si>
  <si>
    <t>"24F-1.8E SP Unbalanced_3_1_2    " "24F-1.8E_SP_UNBAL               " 1 1 1 0 1.000000 0.300000 0.540000 560.642758 1 -1 1 "Table 5A                        ";</t>
  </si>
  <si>
    <t>"24F-1.8E DF Balanced_1_2_1_2    " "24F-1.8E_DF_BAL                 " 1 1 1 0 1.000000 0.300000 0.540000 560.642758 1 -1 1 "Table 5A                        ";</t>
  </si>
  <si>
    <t>"24F-1.8E DF Unbalanced_1_2_1_2  " "24F-1.8E_DF_UNBAL               " 1 1 1 0 1.000000 0.300000 0.540000 560.642758 1 -1 1 "Table 5A                        ";</t>
  </si>
  <si>
    <t>"24F-1.8E SP Balanced_1_2_1_2    " "24F-1.8E_SP_BAL                 " 1 1 1 0 1.000000 0.300000 0.540000 560.642758 1 -1 1 "Table 5A                        ";</t>
  </si>
  <si>
    <t>"24F-1.8E SP Unbalanced_1_2_1_2  " "24F-1.8E_SP_UNBAL               " 1 1 1 0 1.000000 0.300000 0.540000 560.642758 1 -1 1 "Table 5A                        ";</t>
  </si>
  <si>
    <t>"24F-1.8E DF Balanced_2_1_1_2    " "24F-1.8E_DF_BAL                 " 1 1 1 0 1.000000 0.300000 0.540000 560.642758 1 -1 1 "Table 5A                        ";</t>
  </si>
  <si>
    <t>"24F-1.8E DF Unbalanced_2_1_1_2  " "24F-1.8E_DF_UNBAL               " 1 1 1 0 1.000000 0.300000 0.540000 560.642758 1 -1 1 "Table 5A                        ";</t>
  </si>
  <si>
    <t>"24F-1.8E SP Balanced_2_1_1_2    " "24F-1.8E_SP_BAL                 " 1 1 1 0 1.000000 0.300000 0.540000 560.642758 1 -1 1 "Table 5A                        ";</t>
  </si>
  <si>
    <t>"24F-1.8E SP Unbalanced_2_1_1_2  " "24F-1.8E_SP_UNBAL               " 1 1 1 0 1.000000 0.300000 0.540000 560.642758 1 -1 1 "Table 5A                        ";</t>
  </si>
  <si>
    <t>"24F-1.8E DF Balanced_1_1_1_1_2  " "24F-1.8E_DF_BAL                 " 1 1 1 0 1.000000 0.300000 0.540000 560.642758 1 -1 1 "Table 5A                        ";</t>
  </si>
  <si>
    <t>"24F-1.8E DF Unbalanced_1_1_1_1_2" "24F-1.8E_DF_UNBAL               " 1 1 1 0 1.000000 0.300000 0.540000 560.642758 1 -1 1 "Table 5A                        ";</t>
  </si>
  <si>
    <t>"24F-1.8E SP Balanced_1_1_1_1_2  " "24F-1.8E_SP_BAL                 " 1 1 1 0 1.000000 0.300000 0.540000 560.642758 1 -1 1 "Table 5A                        ";</t>
  </si>
  <si>
    <t>"24F-1.8E SP Unbalanced_1_1_1_1_2" "24F-1.8E_SP_UNBAL               " 1 1 1 0 1.000000 0.300000 0.540000 560.642758 1 -1 1 "Table 5A                        ";</t>
  </si>
  <si>
    <t>[..CUSTOM_WOOD_PROPERTIES] &lt;2&gt;</t>
  </si>
  <si>
    <t>"LVL_PRL_1.5E_2250F              " 15.51320390962881 10.34213593975254 1.51684660449704 13.44477672167831 0 10342.13593975254 1 6929.231079634204 -1 4 0.5;</t>
  </si>
  <si>
    <t>"LVL_PRL_2.0E_2900F              " 19.99479615018825 13.10003885701989 1.965005828552983 18.96058255621299 0 13789.51458633672 1 9238.974772845606 -1 4 0.5;</t>
  </si>
  <si>
    <t>[..END_CUSTOM_WOOD_PROPERTIES]</t>
  </si>
  <si>
    <t>[.CONCRETE_MATERIAL] &lt;10&gt;</t>
  </si>
  <si>
    <t>"Conc3000NW                      " 21759.674358 9459.528903 0.150000 1.080000 2322.662855 20.684101 -1 1.000000 413.682022 413.682022;</t>
  </si>
  <si>
    <t>"Conc3500NW                      " 23504.033551 10217.945944 0.150000 1.080000 2322.662855 24.131451 -1 1.000000 413.682022 413.682022;</t>
  </si>
  <si>
    <t>"Conc4000NW                      " 25124.288137 10921.205381 0.150000 1.080000 2322.662855 27.578801 -1 1.000000 413.682022 413.682022;</t>
  </si>
  <si>
    <t>"Conc3000LW                      " 14375.450265 6253.493233 0.150000 1.080000 1762.004078 20.684101 -1 0.750000 413.682022 413.682022;</t>
  </si>
  <si>
    <t>"Conc3500LW                      " 15526.865226 6749.911659 0.150000 1.080000 1762.004078 24.131451 -1 0.750000 413.682022 413.682022;</t>
  </si>
  <si>
    <t>"Conc4000LW                      " 16602.438483 7218.751284 0.150000 1.080000 1762.004078 27.578801 -1 0.750000 413.682022 413.682022;</t>
  </si>
  <si>
    <t>"A23.3-04_30MPa                  " 24647.515000 10716.311000 0.150000 1.080000 2322.663000 30.000000 -1 1.000000 400.000000 400.000000;</t>
  </si>
  <si>
    <t>"A23.3 (Columns)                 " 24648.000000 10716.000000 0.150000 1.080000 2400.000000 30.000000 -1 1.000000 400.000000 400.000000;</t>
  </si>
  <si>
    <t>"A23.3 (Beams)                   " 24648.000000 10716.000000 0.150000 1.080000 2400.000000 30.000000 -1 1.000000 400.000000 400.000000;</t>
  </si>
  <si>
    <t>"A23.3 (Slabs)                   " 24648.000000 10716.000000 0.150000 1.080000 2400.000000 30.000000 -1 1.000000 400.000000 400.000000;</t>
  </si>
  <si>
    <t>"Concrete Matl                   " 9307.845495 3723.138198 0.250000 1.080000 1281.469161 10.342051 -1 2 2 1 413.682022 413.682022;</t>
  </si>
  <si>
    <t>"Clay Matl                       " 7239.435385 2895.774154 0.250000 1.080000 800.918226 10.342051 -1 2 2 1 413.682022 413.682022;</t>
  </si>
  <si>
    <t>"Gen Masonry                     " 7239.435385 2895.774154 0.250000 1.080000 1281.469161 10.342051 -1 1 2 1 413.682022 413.682022;</t>
  </si>
  <si>
    <t>[.HR_STEEL_SECTION_SETS] &lt;49&gt;</t>
  </si>
  <si>
    <t>"C01                             " "Wide Flange                     " "W360x551                        " 2 1 2 0 0 70300.086174 824993400.120558 2259981919.878708 92499259.970633 -1;</t>
  </si>
  <si>
    <t>"C02                             " "Wide Flange                     " "W360x347                        " 2 1 2 0 0 44199.823213 480996152.180275 1249990000.233116 24799801.737020 -1;</t>
  </si>
  <si>
    <t>"C03                             " "Wide Flange                     " "W360x110                        " 2 1 2 0 0 14100.017284 55699554.516410 330997351.969159 1599987.356535 -1;</t>
  </si>
  <si>
    <t>"C04                             " "Wide Flange                     " "W360x196                        " 2 1 2 0 0 24999.900323 228998167.875548 635994911.996071 5113463.766687 -1;</t>
  </si>
  <si>
    <t>"B00                             " "Wide Flange                     " "W610x455                        " 1 1 2 0 0 57899.768716 380996952.178275 4439964479.422830 48799609.587657 -1;</t>
  </si>
  <si>
    <t>"B01                             " "Wide Flange                     " "W610x455                        " 1 1 2 0 0 57899.768716 380996952.178275 4439964479.422830 48799609.587657 -1;</t>
  </si>
  <si>
    <t>"B02                             " "Wide Flange                     " "W610x341                        " 1 1 2 0 0 43399.826103 270997832.134452 3179974559.980354 21299829.472643 -1;</t>
  </si>
  <si>
    <t>"B03                             " "Wide Flange                     " "W610x341                        " 1 1 2 0 0 43399.826103 270997832.134452 3179974559.980354 21299829.472643 -1;</t>
  </si>
  <si>
    <t>"B04                             " "Wide Flange                     " "W610x341                        " 1 1 2 0 0 43399.826103 270997832.134452 3179974559.980354 21299829.472643 -1;</t>
  </si>
  <si>
    <t>"B01 Cant                        " "Wide Flange                     " "W530x219                        " 1 1 2 0 0 27899.888716 156998743.907407 1509987920.071823 6419948.513677 -1;</t>
  </si>
  <si>
    <t>"B02 Cant                        " "Wide Flange                     " "W530x219                        " 1 1 2 0 0 27899.888716 156998743.907407 1509987920.071823 6419948.513677 -1;</t>
  </si>
  <si>
    <t>"B03 Cant                        " "Wide Flange                     " "W530x219                        " 1 1 2 0 0 27899.888716 156998743.907407 1509987920.071823 6419948.513677 -1;</t>
  </si>
  <si>
    <t>"B04 Cant                        " "Wide Flange                     " "W530x219                        " 1 1 2 0 0 27899.888716 156998743.907407 1509987920.071823 6419948.513677 -1;</t>
  </si>
  <si>
    <t>"B Cant                          " "Wide Flange                     " "W530x150                        " 1 1 2 0 0 19199.922890 102999175.931301 1009991920.061823 2159982.619149 -1;</t>
  </si>
  <si>
    <t>"S00                             " "Wide Flange                     " "W410x114                        " 1 1 2 0 0 14799.940723 57299541.456714 460996237.174972 1475229.312385 -1;</t>
  </si>
  <si>
    <t>"S01 Mid                         " "Wide Flange                     " "W410x114                        " 1 1 2 0 0 14799.940723 57299541.456714 460996237.174972 1475229.312385 -1;</t>
  </si>
  <si>
    <t>"S01                             " "Wide Flange                     " "W410x114                        " 1 1 2 0 0 14799.940723 57299541.456714 460996237.174972 1475229.312385 -1;</t>
  </si>
  <si>
    <t>"S02 Mid                         " "Wide Flange                     " "W410x114                        " 1 1 2 0 0 14799.940723 57299541.456714 460996237.174972 1475229.312385 -1;</t>
  </si>
  <si>
    <t>"S02                             " "Wide Flange                     " "W410x114                        " 1 1 2 0 0 14799.940723 57299541.456714 460996237.174972 1475229.312385 -1;</t>
  </si>
  <si>
    <t>"S03 Mid                         " "Wide Flange                     " "W410x114                        " 1 1 2 0 0 14799.940723 57299541.456714 460996237.174972 1475229.312385 -1;</t>
  </si>
  <si>
    <t>"S03                             " "Wide Flange                     " "W410x114                        " 1 1 2 0 0 14799.940723 57299541.456714 460996237.174972 1475229.312385 -1;</t>
  </si>
  <si>
    <t>"S04                             " "Wide Flange                     " "W410x114                        " 1 1 2 0 0 14799.940723 57299541.456714 460996237.174972 1475229.312385 -1;</t>
  </si>
  <si>
    <t>"S UPDATED                       " "Wide Flange                     " "W610x455                        " 1 1 2 0 0 57899.768716 380996952.178275 4439964479.422830 48799609.587657 -1;</t>
  </si>
  <si>
    <t>"S MID UPDATED                   " "Wide Flange                     " "GB 400X400                      " 1 1 2 0 0 52439.789959 605064934.571711 1858766609.864429 36934733.842307 -1;</t>
  </si>
  <si>
    <t>"S04 Mid                         " "Wide Flange                     " "W410x114                        " 1 1 2 0 0 14799.940723 57299541.456714 460996237.174972 1475229.312385 -1;</t>
  </si>
  <si>
    <t>"S04 Cable                       " "Wide Flange                     " "W410x114                        " 1 1 2 0 0 14799.940723 57299541.456714 460996237.174972 1475229.312385 -1;</t>
  </si>
  <si>
    <t>"S01 Cant                        " "Wide Flange                     " "W410x114                        " 1 1 2 0 0 14799.940723 57299541.456714 460996237.174972 1475229.312385 -1;</t>
  </si>
  <si>
    <t>"S01 Cant Mid                    " "Wide Flange                     " "W410x114                        " 1 1 2 0 0 14799.940723 57299541.456714 460996237.174972 1475229.312385 -1;</t>
  </si>
  <si>
    <t>"S02 Cant Mid                    " "Wide Flange                     " "W410x114                        " 1 1 2 0 0 14799.940723 57299541.456714 460996237.174972 1475229.312385 -1;</t>
  </si>
  <si>
    <t>"S02 Cant                        " "Wide Flange                     " "W410x114                        " 1 1 2 0 0 14799.940723 57299541.456714 460996237.174972 1475229.312385 -1;</t>
  </si>
  <si>
    <t>"S03 Cant Mid                    " "Wide Flange                     " "W410x114                        " 1 1 2 0 0 14799.940723 57299541.456714 460996237.174972 1475229.312385 -1;</t>
  </si>
  <si>
    <t>"S03 Cant                        " "Wide Flange                     " "W410x114                        " 1 1 2 0 0 14799.940723 57299541.456714 460996237.174972 1475229.312385 -1;</t>
  </si>
  <si>
    <t>"S04 Cant                        " "Wide Flange                     " "W410x114                        " 1 1 2 0 0 14799.940723 57299541.456714 460996237.174972 1475229.312385 -1;</t>
  </si>
  <si>
    <t>"S04 Cant Mid                    " "Wide Flange                     " "W410x114                        " 1 1 2 0 0 14799.940723 57299541.456714 460996237.174972 1475229.312385 -1;</t>
  </si>
  <si>
    <t>"S                               " "Wide Flange                     " "W460x177                        " 1 1 2 0 0 22599.909639 104999160.022912 909992720.059823 4385816.874994 -1;</t>
  </si>
  <si>
    <t>"V01                             " "Wide Flange                     " "W360x134                        " 4 1 2 0 0 17099.931607 150998792.048805 414996680.070735 1679986.620304 -1;</t>
  </si>
  <si>
    <t>"V02                             " "Wide Flange                     " "W310x107                        " 4 1 2 0 0 13599.945703 81199350.539813 247998016.121505 1206099.640519 -1;</t>
  </si>
  <si>
    <t>"V03                             " "Wide Flange                     " "W310x107                        " 4 1 2 0 0 13599.945703 81199350.539813 247998016.121505 1206099.640519 -1;</t>
  </si>
  <si>
    <t>"V04                             " "Wide Flange                     " "W310x107                        " 4 1 2 0 0 13599.945703 81199350.539813 247998016.121505 1206099.640519 -1;</t>
  </si>
  <si>
    <t>"V05 Cant                        " "Wide Flange                     " "W200x59                         " 4 1 2 0 0 7550.009255 20399836.818722 61099511.272398 462996.274960 -1;</t>
  </si>
  <si>
    <t>"H0                              " "Wide Flange                     " "W310x107                        " 3 1 2 0 0 13599.945703 81199350.539813 247998016.121505 1206099.640519 -1;</t>
  </si>
  <si>
    <t>"H01                             " "Wide Flange                     " "W310x107                        " 3 1 2 0 0 13599.945703 81199350.539813 247998016.121505 1206099.640519 -1;</t>
  </si>
  <si>
    <t>"H02                             " "Wide Flange                     " "W310x107                        " 3 1 2 0 0 13599.945703 81199350.539813 247998016.121505 1206099.640519 -1;</t>
  </si>
  <si>
    <t>"H03                             " "Wide Flange                     " "W310x107                        " 3 1 2 0 0 13599.945703 81199350.539813 247998016.121505 1206099.640519 -1;</t>
  </si>
  <si>
    <t>"H04                             " "Wide Flange                     " "W310x107                        " 3 1 2 0 0 13599.945703 81199350.539813 247998016.121505 1206099.640519 -1;</t>
  </si>
  <si>
    <t>"PILE 1.3M                       " "None                            " "pile 1321                       " 2 1 3 1 0 90582.309803 19105706012.326496 19105706012.326496 38211412024.652992 -1;</t>
  </si>
  <si>
    <t>"PILE 1.5M                       " "None                            " "pile 1.5m                       " 2 1 3 1 0 119582.486641 33579332298.292828 33579332298.292828 67158664597.001892 -1;</t>
  </si>
  <si>
    <t>"Roll Brace                      " "Wide Flange                     " "HSS 406 WALL 20MM               " 4 1 3 0 0 24252.998591 452910804.792553 452910804.792553 905821609.168875 -1;</t>
  </si>
  <si>
    <t>"SCAFFOLDING                     " "Wide Flange                     " "W250x73                         " 4 1 3 0 0 9290.011388 38799689.545833 112999095.973124 574995.410729 -1;</t>
  </si>
  <si>
    <t>[.CF_STEEL_SECTION_SETS] &lt;4&gt;</t>
  </si>
  <si>
    <t>"CF1A                            " "None                            " "162T125-18                      " 1 2 0 1 0 50.064416 5452.631675 17356.850448 3.746083 -1;</t>
  </si>
  <si>
    <t>"CF1A_1                          " "None                            " "162T125-18                      " 1 2 0 1 10 50.064416 5452.631675 17356.850448 3.746083 -1;</t>
  </si>
  <si>
    <t>"CF1A_1_1                        " "None                            " "162T125-18                      " 1 2 0 1 10 50.064416 5452.631675 17356.850448 3.746083 -1;</t>
  </si>
  <si>
    <t>"CF1A_1_1_1                      " "None                            " "162T125-18                      " 1 2 0 1 22 50.064416 5452.631675 17356.850448 3.746083 -1;</t>
  </si>
  <si>
    <t>[.WOOD_SECTION_SETS] &lt;4&gt;</t>
  </si>
  <si>
    <t>"WOOD1A                          " "Rectangular                     " "2X6                             " 1 3 0 0 0 5322.570000 643857.986475 8656312.929275 2133129.921922 -1;</t>
  </si>
  <si>
    <t>"WOOD1A_1                        " "Rectangular                     " "2X6                             " 1 3 0 0 10 5322.570000 643857.986475 8656312.929275 2133129.921922 -1;</t>
  </si>
  <si>
    <t>"WOOD1A_1_1                      " "Rectangular                     " "2X6                             " 1 3 0 0 10 5322.570000 643857.986475 8656312.929275 2133129.921922 -1;</t>
  </si>
  <si>
    <t>"WOOD1A_1_1_1                    " "Rectangular                     " "2X6                             " 1 3 0 0 22 5322.570000 643857.986475 8656312.929275 2133129.921922 -1;</t>
  </si>
  <si>
    <t>[.GENERAL_SECTION_SETS] &lt;5&gt;</t>
  </si>
  <si>
    <t>"GEN44                           " "None                            " "PI1470X35                       " 0 0 0 1 33 157786.491027 40638896929.456146 40638896929.456146 81277793858.912384 -1;</t>
  </si>
  <si>
    <t>"RIGID-THERMAL                   " "None                            " "                                " 0 0 6 1 33 100000000000.000000 100000000000.000000 100000000000.000000 100000000000.000000 -1;</t>
  </si>
  <si>
    <t>"RIGID                           " "None                            " "                                " 0 0 7 1 34 100000000000.000000 100000000000.000000 100000000000.000000 100000000000.000000 -1;</t>
  </si>
  <si>
    <t>"SPMT-Link                       " "None                            " "                                " 0 0 7 1 33 100000000000.000000 100000000000.000000 100000000000.000000 100000000000.000000 -1;</t>
  </si>
  <si>
    <t>"SPMT-SPINE                      " "None                            " "SPMT 78x24                      " 1 0 11 1 34 671997.312132 9999920000.200001 9999920000.200001 187998495.870566 -1;</t>
  </si>
  <si>
    <t>[.CONCRETE_SECTION_SETS] &lt;4&gt;</t>
  </si>
  <si>
    <t>"Col 1.0mx1.0m                   " "Rectangular                     " "CRECT1000X1000                  " 2 5 7 0 0 1000000.000000 83333333333.333359 83333333333.333359 123333333333.333344 -1;</t>
  </si>
  <si>
    <t>"Col 1.0mx1.0m_1                 " "Rectangular                     " "CRECT1000X1000                  " 2 5 7 0 10 1000000.000000 83333333333.333359 83333333333.333359 123333333333.333344 -1;</t>
  </si>
  <si>
    <t>"Col 1.0mx1.0m_1_1               " "Rectangular                     " "CRECT1000X1000                  " 2 5 7 0 10 1000000.000000 83333333333.333359 83333333333.333359 123333333333.333344 -1;</t>
  </si>
  <si>
    <t>"Col 1.0mx1.0m_1_1_1             " "Rectangular                     " "CRECT1000X1000                  " 2 5 7 0 22 1000000.000000 83333333333.333359 83333333333.333359 123333333333.333344 -1;</t>
  </si>
  <si>
    <t>[.ALUMINUM_SECTION_SETS] &lt;4&gt;</t>
  </si>
  <si>
    <t>"AL1A                            " "AA Channel                      " "AACS14X13.9                     " 1 6 0 0 0 7612.888000 18605544.724320 166908801.665600 495315.396464 -1;</t>
  </si>
  <si>
    <t>"AL1A_1                          " "AA Channel                      " "AACS14X13.9                     " 1 6 0 0 10 7612.888000 18605544.724320 166908801.665600 495315.396464 -1;</t>
  </si>
  <si>
    <t>"AL1A_1_1                        " "AA Channel                      " "AACS14X13.9                     " 1 6 0 0 10 7612.888000 18605544.724320 166908801.665600 495315.396464 -1;</t>
  </si>
  <si>
    <t>"AL1A_1_1_1                      " "AA Channel                      " "AACS14X13.9                     " 1 6 0 0 22 7612.888000 18605544.724320 166908801.665600 495315.396464 -1;</t>
  </si>
  <si>
    <t>[.STAINLESS_SECTION_SETS] &lt;4&gt;</t>
  </si>
  <si>
    <t>"SS1A                            " "None                            " "W44x335_SS                      " 1 10 0 1 0 63548.260000 499477710.720000 12944797336.160002 31092487.492320 -1;</t>
  </si>
  <si>
    <t>"SS1A_1                          " "None                            " "W44x335_SS                      " 1 10 0 1 10 63548.260000 499477710.720000 12944797336.160002 31092487.492320 -1;</t>
  </si>
  <si>
    <t>"SS1A_1_1                        " "None                            " "W44x335_SS                      " 1 10 0 1 10 63548.260000 499477710.720000 12944797336.160002 31092487.492320 -1;</t>
  </si>
  <si>
    <t>"SS1A_1_1_1                      " "None                            " "W44x335_SS                      " 1 10 0 1 22 63548.260000 499477710.720000 12944797336.160002 31092487.492320 -1;</t>
  </si>
  <si>
    <t>"IBC_06-09                       " "IBC06-09 Panel Database         " "S1_5/16_6d@6                    " "St-I      " "6         " "n/a       " 0.312500 1.250000 0 1 6.000000 0.016667 13.000000 1;</t>
  </si>
  <si>
    <t>"SIMPSON HoldDowns               " "DTT1Z-SD9x1.5_DF-SP             " "SIMPSON                         " "n/a       " "16d       " "Other     " 0 1 1.500000 0.500000 0 8 0.170000 0.840000 1.600000;</t>
  </si>
  <si>
    <t>[.SIZE_UC_RULES] &lt;35&gt;</t>
  </si>
  <si>
    <t>[.DEFLECTION_RULES] &lt;35&gt;</t>
  </si>
  <si>
    <t>[.REBAR_RULES] &lt;35&gt;</t>
  </si>
  <si>
    <t>"Typical" 2 7 1 60.000000 80.000000 60.000000 80.000000 2 38.100000 38.100000 38.100000;</t>
  </si>
  <si>
    <t>[.MASONRY_WALLPANEL_RULES] &lt;35&gt;</t>
  </si>
  <si>
    <t>"Typical" 3 406.400000 203.200000 413.685438 413.685438 2 2 1;</t>
  </si>
  <si>
    <t>[.WOOD_WALLPANEL_RULES] &lt;35&gt;</t>
  </si>
  <si>
    <t>"Typical" "2-2X6                           " "2X6                             " "2X6                             " "2-2X6                           " -1 406.400000 406.400000 -1 9.525000 11.906250 0 0 2 0 "CAN SIMPSON Catalog             " "Canadian Simpson HoldDowns      " 1 "CAN_HDU2-SDS2.5_DFL             " "SIMPSON                         " "n/a       " "16d       " "Other     " 3.000000 0.500000 0 8 0 0.092000 1 3.210000 1.150000;</t>
  </si>
  <si>
    <t>[.CF_WALLPANEL_RULES] &lt;35&gt;</t>
  </si>
  <si>
    <t>"Typical" "600T125-30                      " "600T125-30                      " "600S137-33                      " "2-600S137-43-BB                 " "Type I - Segmented              " "Steel Sheet sheathing           " "600S137-33                      " 12.000000 24.000000 -1 0.457200 19.050000 3 0 0 0.000000 0.000000 1 -1 -1 3.810000 0;</t>
  </si>
  <si>
    <t>[.MEMBER_SIZE_UC_RULES] &lt;35&gt;</t>
  </si>
  <si>
    <t>"DR1_1                           " -1.000000 -1.000000 -1.000000 -1.000000 1.000000 1.000000;</t>
  </si>
  <si>
    <t>"DR1_2                           " -1.000000 -1.000000 -1.000000 -1.000000 1.000000 1.000000;</t>
  </si>
  <si>
    <t>"DR1_3                           " -1.000000 -1.000000 -1.000000 -1.000000 1.000000 1.000000;</t>
  </si>
  <si>
    <t>"DR1_4                           " -1.000000 -1.000000 -1.000000 -1.000000 1.000000 1.000000;</t>
  </si>
  <si>
    <t>"DR1_5                           " -1.000000 -1.000000 -1.000000 -1.000000 1.000000 1.000000;</t>
  </si>
  <si>
    <t>"DR1_6                           " -1.000000 -1.000000 -1.000000 -1.000000 1.000000 1.000000;</t>
  </si>
  <si>
    <t>"DR1_7                           " -1.000000 -1.000000 -1.000000 -1.000000 1.000000 1.000000;</t>
  </si>
  <si>
    <t>"DR1_8                           " -1.000000 -1.000000 -1.000000 -1.000000 1.000000 1.000000;</t>
  </si>
  <si>
    <t>"Typical_APP                     " -1.000000 355.000000 -1.000000 -1.000000 0.900000 0.900000;</t>
  </si>
  <si>
    <t>"C01                             " 670.000000 -1.000000 -1.000000 -1.000000 0.900000 0.900000;</t>
  </si>
  <si>
    <t>"C02                             " 400.000000 -1.000000 -1.000000 -1.000000 0.900000 0.900000;</t>
  </si>
  <si>
    <t>"C03                             " 400.000000 -1.000000 -1.000000 -1.000000 0.900000 0.900000;</t>
  </si>
  <si>
    <t>"C04                             " 400.000000 -1.000000 -1.000000 -1.000000 0.900000 0.900000;</t>
  </si>
  <si>
    <t>"B00                             " 670.000000 500.000000 -1.000000 -1.000000 0.900000 0.900000;</t>
  </si>
  <si>
    <t>"B01                             " 670.000000 500.000000 -1.000000 -1.000000 0.900000 0.900000;</t>
  </si>
  <si>
    <t>"B02                             " 670.000000 500.000000 -1.000000 -1.000000 0.900000 0.900000;</t>
  </si>
  <si>
    <t>"B03                             " 670.000000 500.000000 -1.000000 -1.000000 0.900000 0.900000;</t>
  </si>
  <si>
    <t>"B04                             " 670.000000 500.000000 -1.000000 -1.000000 0.900000 0.900000;</t>
  </si>
  <si>
    <t>"V                               " 360.000000 -1.000000 -1.000000 -1.000000 0.700000 0.700000;</t>
  </si>
  <si>
    <t>"H                               " 360.000000 -1.000000 -1.000000 -1.000000 0.600000 0.600000;</t>
  </si>
  <si>
    <t>"Typical_APP_APP                 " -1.000000 -1.000000 -1.000000 -1.000000 1.000000 1.000000;</t>
  </si>
  <si>
    <t>"DR1_APP                         " -1.000000 -1.000000 -1.000000 -1.000000 1.000000 1.000000;</t>
  </si>
  <si>
    <t>"DR1_1_1                         " -1.000000 -1.000000 -1.000000 -1.000000 1.000000 1.000000;</t>
  </si>
  <si>
    <t>"DR1_2_1                         " -1.000000 -1.000000 -1.000000 -1.000000 1.000000 1.000000;</t>
  </si>
  <si>
    <t>"DR1_3_1                         " -1.000000 -1.000000 -1.000000 -1.000000 1.000000 1.000000;</t>
  </si>
  <si>
    <t>"DR1_4_1                         " -1.000000 -1.000000 -1.000000 -1.000000 1.000000 1.000000;</t>
  </si>
  <si>
    <t>"DR1_5_1                         " -1.000000 -1.000000 -1.000000 -1.000000 1.000000 1.000000;</t>
  </si>
  <si>
    <t>"DR1_6_1                         " -1.000000 -1.000000 -1.000000 -1.000000 1.000000 1.000000;</t>
  </si>
  <si>
    <t>"DR1_7_1                         " -1.000000 -1.000000 -1.000000 -1.000000 1.000000 1.000000;</t>
  </si>
  <si>
    <t>"DR1_8_1                         " -1.000000 -1.000000 -1.000000 -1.000000 1.000000 1.000000;</t>
  </si>
  <si>
    <t>"DR1_9                           " -1.000000 -1.000000 -1.000000 -1.000000 1.000000 1.000000;</t>
  </si>
  <si>
    <t>"DR1_10                          " -1.000000 -1.000000 -1.000000 -1.000000 1.000000 1.000000;</t>
  </si>
  <si>
    <t>"DR1_11                          " -1.000000 -1.000000 -1.000000 -1.000000 1.000000 1.000000;</t>
  </si>
  <si>
    <t>[.MEMBER_DEFLECTION_RULES] &lt;35&gt;</t>
  </si>
  <si>
    <t>"Typical                         " -1.000000 240.000000 -1.000000 360.000000 -1.000000 240.000000 -1 -1.000000 360.000000 -1 -1.000000 360.000000 -1 240.000000 -1 360.000000 -1 240.000000;</t>
  </si>
  <si>
    <t>"DR1                             " 0.000000 240.000000 0.000000 360.000000 -1.000000 0.000000 -1 0.000000 0.000000 -1 0.000000 0.000000 -1 240.000000 -1 360.000000 -1 240.000000;</t>
  </si>
  <si>
    <t>"DR1_1                           " 0.000000 240.000000 0.000000 360.000000 -1.000000 0.000000 -1 0.000000 0.000000 -1 0.000000 0.000000 -1 240.000000 -1 360.000000 -1 240.000000;</t>
  </si>
  <si>
    <t>"DR1_2                           " 0.000000 240.000000 0.000000 360.000000 -1.000000 0.000000 -1 0.000000 0.000000 -1 0.000000 0.000000 -1 240.000000 -1 360.000000 -1 240.000000;</t>
  </si>
  <si>
    <t>"DR1_3                           " 0.000000 240.000000 0.000000 360.000000 -1.000000 0.000000 -1 0.000000 0.000000 -1 0.000000 0.000000 -1 240.000000 -1 360.000000 -1 240.000000;</t>
  </si>
  <si>
    <t>"DR1_4                           " 0.000000 240.000000 0.000000 360.000000 -1.000000 0.000000 -1 0.000000 0.000000 -1 0.000000 0.000000 -1 240.000000 -1 360.000000 -1 240.000000;</t>
  </si>
  <si>
    <t>"DR1_5                           " 0.000000 240.000000 0.000000 360.000000 -1.000000 0.000000 -1 0.000000 0.000000 -1 0.000000 0.000000 -1 240.000000 -1 360.000000 -1 240.000000;</t>
  </si>
  <si>
    <t>"DR1_6                           " 0.000000 240.000000 0.000000 360.000000 -1.000000 0.000000 -1 0.000000 0.000000 -1 0.000000 0.000000 -1 240.000000 -1 360.000000 -1 240.000000;</t>
  </si>
  <si>
    <t>"DR1_7                           " 0.000000 240.000000 0.000000 360.000000 -1.000000 0.000000 -1 0.000000 0.000000 -1 0.000000 0.000000 -1 240.000000 -1 360.000000 -1 240.000000;</t>
  </si>
  <si>
    <t>"DR1_8                           " 0.000000 240.000000 0.000000 360.000000 -1.000000 0.000000 -1 0.000000 0.000000 -1 0.000000 0.000000 -1 240.000000 -1 360.000000 -1 240.000000;</t>
  </si>
  <si>
    <t>"Typical_APP                     " -1.000000 240.000000 -1.000000 360.000000 -1.000000 240.000000 -1 -1.000000 360.000000 -1 -1.000000 360.000000 -1 240.000000 -1 360.000000 -1 240.000000;</t>
  </si>
  <si>
    <t>"C01                             " -1.000000 240.000000 -1.000000 360.000000 -1.000000 360.000000 -1 -1.000000 360.000000 -1 -1.000000 360.000000 0 240.000000 1 360.000000 2 240.000000;</t>
  </si>
  <si>
    <t>"C02                             " -1.000000 240.000000 -1.000000 360.000000 -1.000000 360.000000 -1 -1.000000 360.000000 -1 -1.000000 360.000000 0 240.000000 1 360.000000 2 240.000000;</t>
  </si>
  <si>
    <t>"C03                             " -1.000000 240.000000 -1.000000 360.000000 -1.000000 360.000000 -1 -1.000000 360.000000 -1 -1.000000 360.000000 0 240.000000 1 360.000000 2 240.000000;</t>
  </si>
  <si>
    <t>"C04                             " -1.000000 240.000000 -1.000000 360.000000 -1.000000 360.000000 -1 -1.000000 360.000000 -1 -1.000000 360.000000 0 240.000000 1 360.000000 2 240.000000;</t>
  </si>
  <si>
    <t>"B00                             " 0.000000 240.000000 0.000000 360.000000 -1.000000 0.000000 -1 0.000000 0.000000 -1 0.000000 0.000000 -1 240.000000 -1 360.000000 -1 240.000000;</t>
  </si>
  <si>
    <t>"B01                             " 0.000000 240.000000 0.000000 360.000000 -1.000000 0.000000 -1 0.000000 0.000000 -1 0.000000 0.000000 -1 240.000000 -1 360.000000 -1 240.000000;</t>
  </si>
  <si>
    <t>"B02                             " 0.000000 240.000000 0.000000 360.000000 -1.000000 0.000000 -1 0.000000 0.000000 -1 0.000000 0.000000 -1 240.000000 -1 360.000000 -1 240.000000;</t>
  </si>
  <si>
    <t>"B03                             " 0.000000 240.000000 0.000000 360.000000 -1.000000 0.000000 -1 0.000000 0.000000 -1 0.000000 0.000000 -1 240.000000 -1 360.000000 -1 240.000000;</t>
  </si>
  <si>
    <t>"B04                             " 0.000000 240.000000 0.000000 360.000000 -1.000000 0.000000 -1 0.000000 0.000000 -1 0.000000 0.000000 -1 240.000000 -1 360.000000 -1 240.000000;</t>
  </si>
  <si>
    <t>"V                               " -1.000000 240.000000 -1.000000 360.000000 -1.000000 360.000000 -1 -1.000000 360.000000 -1 -1.000000 360.000000 0 240.000000 1 360.000000 2 240.000000;</t>
  </si>
  <si>
    <t>"H                               " 0.000000 240.000000 0.000000 360.000000 -1.000000 0.000000 -1 0.000000 0.000000 -1 0.000000 0.000000 -1 240.000000 -1 360.000000 -1 240.000000;</t>
  </si>
  <si>
    <t>"Typical_APP_APP                 " -1.000000 240.000000 -1.000000 360.000000 -1.000000 240.000000 -1 -1.000000 360.000000 -1 -1.000000 360.000000 -1 240.000000 -1 360.000000 -1 240.000000;</t>
  </si>
  <si>
    <t>"DR1_APP                         " 0.000000 240.000000 0.000000 360.000000 -1.000000 0.000000 -1 0.000000 0.000000 -1 0.000000 0.000000 0 240.000000 1 360.000000 2 240.000000;</t>
  </si>
  <si>
    <t>"DR1_1_1                         " 0.000000 240.000000 0.000000 360.000000 -1.000000 0.000000 -1 0.000000 0.000000 -1 0.000000 0.000000 0 240.000000 1 360.000000 2 240.000000;</t>
  </si>
  <si>
    <t>"DR1_2_1                         " 0.000000 240.000000 0.000000 360.000000 -1.000000 0.000000 -1 0.000000 0.000000 -1 0.000000 0.000000 0 240.000000 1 360.000000 2 240.000000;</t>
  </si>
  <si>
    <t>"DR1_3_1                         " 0.000000 240.000000 0.000000 360.000000 -1.000000 0.000000 -1 0.000000 0.000000 -1 0.000000 0.000000 0 240.000000 1 360.000000 2 240.000000;</t>
  </si>
  <si>
    <t>"DR1_4_1                         " 0.000000 240.000000 0.000000 360.000000 -1.000000 0.000000 -1 0.000000 0.000000 -1 0.000000 0.000000 0 240.000000 1 360.000000 2 240.000000;</t>
  </si>
  <si>
    <t>"DR1_5_1                         " 0.000000 240.000000 0.000000 360.000000 -1.000000 0.000000 -1 0.000000 0.000000 -1 0.000000 0.000000 0 240.000000 1 360.000000 2 240.000000;</t>
  </si>
  <si>
    <t>"DR1_6_1                         " 0.000000 240.000000 0.000000 360.000000 -1.000000 0.000000 -1 0.000000 0.000000 -1 0.000000 0.000000 0 240.000000 1 360.000000 2 240.000000;</t>
  </si>
  <si>
    <t>"DR1_7_1                         " 0.000000 240.000000 0.000000 360.000000 -1.000000 0.000000 -1 0.000000 0.000000 -1 0.000000 0.000000 0 240.000000 1 360.000000 2 240.000000;</t>
  </si>
  <si>
    <t>"DR1_8_1                         " 0.000000 240.000000 0.000000 360.000000 -1.000000 0.000000 -1 0.000000 0.000000 -1 0.000000 0.000000 0 240.000000 1 360.000000 2 240.000000;</t>
  </si>
  <si>
    <t>"DR1_9                           " 0.000000 240.000000 0.000000 360.000000 -1.000000 0.000000 -1 0.000000 0.000000 -1 0.000000 0.000000 0 240.000000 1 360.000000 2 240.000000;</t>
  </si>
  <si>
    <t>"DR1_10                          " 0.000000 240.000000 0.000000 360.000000 -1.000000 0.000000 -1 0.000000 0.000000 -1 0.000000 0.000000 0 240.000000 1 360.000000 2 240.000000;</t>
  </si>
  <si>
    <t>"DR1_11                          " 0.000000 240.000000 0.000000 360.000000 -1.000000 0.000000 -1 0.000000 0.000000 -1 0.000000 0.000000 0 240.000000 1 360.000000 2 240.000000;</t>
  </si>
  <si>
    <t>[.MEMBER_REBAR_RULES] &lt;35&gt;</t>
  </si>
  <si>
    <t>"Typical                         " 3 7 1 413.685438 551.576029 413.685438 551.576029 2 38.100076 38.100076 38.100076 1 2 1 12.000000 0;</t>
  </si>
  <si>
    <t>"DR1                             " 2 7 1 413.685438 551.576029 413.685438 551.576029 2 38.100076 38.100076 38.100076 1 2 1 12.000000 0;</t>
  </si>
  <si>
    <t>"DR1_1                           " 2 7 1 413.685438 551.576029 413.685438 551.576029 2 38.100076 38.100076 38.100076 1 2 1 12.000000 0;</t>
  </si>
  <si>
    <t>"DR1_2                           " 2 7 1 413.685438 551.576029 413.685438 551.576029 2 38.100076 38.100076 38.100076 1 2 1 12.000000 0;</t>
  </si>
  <si>
    <t>"DR1_3                           " 2 7 1 413.685438 551.576029 413.685438 551.576029 2 38.100076 38.100076 38.100076 1 2 1 12.000000 0;</t>
  </si>
  <si>
    <t>"DR1_4                           " 2 7 1 413.685438 551.576029 413.685438 551.576029 2 38.100076 38.100076 38.100076 1 2 1 12.000000 0;</t>
  </si>
  <si>
    <t>"DR1_5                           " 2 7 1 413.685438 551.576029 413.685438 551.576029 2 38.100076 38.100076 38.100076 1 2 1 12.000000 0;</t>
  </si>
  <si>
    <t>"DR1_6                           " 2 7 1 413.685438 551.576029 413.685438 551.576029 2 38.100076 38.100076 38.100076 1 2 1 12.000000 0;</t>
  </si>
  <si>
    <t>"DR1_7                           " 2 7 1 413.685438 551.576029 413.685438 551.576029 2 38.100076 38.100076 38.100076 1 2 1 12.000000 0;</t>
  </si>
  <si>
    <t>"DR1_8                           " 2 7 1 413.685438 551.576029 413.685438 551.576029 2 38.100076 38.100076 38.100076 1 2 1 12.000000 0;</t>
  </si>
  <si>
    <t>"Typical_APP                     " 3 7 1 413.685438 551.576029 413.685438 551.576029 2 38.100076 38.100076 38.100076 1 2 1 12.000000 0;</t>
  </si>
  <si>
    <t>"C01                             " 2 7 1 413.685438 551.576029 413.685438 551.576029 2 38.100076 38.100076 38.100076 1 2 1 12.000000 0;</t>
  </si>
  <si>
    <t>"C02                             " 2 7 1 413.685438 551.576029 413.685438 551.576029 2 38.100076 38.100076 38.100076 1 2 1 12.000000 0;</t>
  </si>
  <si>
    <t>"C03                             " 2 7 1 413.685438 551.576029 413.685438 551.576029 2 38.100076 38.100076 38.100076 1 2 1 12.000000 0;</t>
  </si>
  <si>
    <t>"C04                             " 2 7 1 413.685438 551.576029 413.685438 551.576029 2 38.100076 38.100076 38.100076 1 2 1 12.000000 0;</t>
  </si>
  <si>
    <t>"B00                             " 2 7 1 413.685438 551.576029 413.685438 551.576029 2 38.100076 38.100076 38.100076 1 2 1 12.000000 0;</t>
  </si>
  <si>
    <t>"B01                             " 2 7 1 413.685438 551.576029 413.685438 551.576029 2 38.100076 38.100076 38.100076 1 2 1 12.000000 0;</t>
  </si>
  <si>
    <t>"B02                             " 2 7 1 413.685438 551.576029 413.685438 551.576029 2 38.100076 38.100076 38.100076 1 2 1 12.000000 0;</t>
  </si>
  <si>
    <t>"B03                             " 2 7 1 413.685438 551.576029 413.685438 551.576029 2 38.100076 38.100076 38.100076 1 2 1 12.000000 0;</t>
  </si>
  <si>
    <t>"B04                             " 2 7 1 413.685438 551.576029 413.685438 551.576029 2 38.100076 38.100076 38.100076 1 2 1 12.000000 0;</t>
  </si>
  <si>
    <t>"V                               " 2 7 1 413.685438 551.576029 413.685438 551.576029 2 38.100076 38.100076 38.100076 1 2 1 12.000000 0;</t>
  </si>
  <si>
    <t>"H                               " 2 7 1 413.685438 551.576029 413.685438 551.576029 2 38.100076 38.100076 38.100076 1 2 1 12.000000 0;</t>
  </si>
  <si>
    <t>"Typical_APP_APP                 " 3 7 1 413.685438 551.576029 413.685438 551.576029 2 38.100076 38.100076 38.100076 1 2 1 12.000000 0;</t>
  </si>
  <si>
    <t>"DR1_APP                         " 2 7 1 413.685438 551.576029 413.685438 551.576029 2 38.100076 38.100076 38.100076 1 2 1 12.000000 0;</t>
  </si>
  <si>
    <t>"DR1_1_1                         " 2 7 1 413.685438 551.576029 413.685438 551.576029 2 38.100076 38.100076 38.100076 1 2 1 12.000000 0;</t>
  </si>
  <si>
    <t>"DR1_2_1                         " 2 7 1 413.685438 551.576029 413.685438 551.576029 2 38.100076 38.100076 38.100076 1 2 1 12.000000 0;</t>
  </si>
  <si>
    <t>"DR1_3_1                         " 2 7 1 413.685438 551.576029 413.685438 551.576029 2 38.100076 38.100076 38.100076 1 2 1 12.000000 0;</t>
  </si>
  <si>
    <t>"DR1_4_1                         " 2 7 1 413.685438 551.576029 413.685438 551.576029 2 38.100076 38.100076 38.100076 1 2 1 12.000000 0;</t>
  </si>
  <si>
    <t>"DR1_5_1                         " 2 7 1 413.685438 551.576029 413.685438 551.576029 2 38.100076 38.100076 38.100076 1 2 1 12.000000 0;</t>
  </si>
  <si>
    <t>"DR1_6_1                         " 2 7 1 413.685438 551.576029 413.685438 551.576029 2 38.100076 38.100076 38.100076 1 2 1 12.000000 0;</t>
  </si>
  <si>
    <t>"DR1_7_1                         " 2 7 1 413.685438 551.576029 413.685438 551.576029 2 38.100076 38.100076 38.100076 1 2 1 12.000000 0;</t>
  </si>
  <si>
    <t>"DR1_8_1                         " 2 7 1 413.685438 551.576029 413.685438 551.576029 2 38.100076 38.100076 38.100076 1 2 1 12.000000 0;</t>
  </si>
  <si>
    <t>"DR1_9                           " 2 7 1 413.685438 551.576029 413.685438 551.576029 2 38.100076 38.100076 38.100076 1 2 1 12.000000 0;</t>
  </si>
  <si>
    <t>"DR1_10                          " 2 7 1 413.685438 551.576029 413.685438 551.576029 2 38.100076 38.100076 38.100076 1 2 1 12.000000 0;</t>
  </si>
  <si>
    <t>"DR1_11                          " 2 7 1 413.685438 551.576029 413.685438 551.576029 2 38.100076 38.100076 38.100076 1 2 1 12.000000 0;</t>
  </si>
  <si>
    <t>"Typical                         " 3 406.400813 203.200406 413.685438 413.685438 2 2 1 1 1 0 8 2 0 0 0 0 2 2 0 8.000000 40.000000 1 0 16.000000 8.000000 2 1 3 0 4.000000 3.500000 1 1 0.000000 0;</t>
  </si>
  <si>
    <t>"Typical                         " "2-2X6                           " "2X6                             " "2X6                             " "2-2X6                           " 0 406.400000 406.400000 -1 9.525019 19.050038 0 0 3 0 "SIMPSON HoldDowns               " "Simpson HoldDowns               " 1 "HDU2-SDS2.5_DF-SP               " "SIMPSON                         " "n/a       " "16d       " "Other     " 3.000000 0.500000 0 8 0 0.088000 1 3.075000 1.600000 "6x8                             " 5.500000 7.500000 -1 1.312500 1 "SIMPSON Chord Straps            " "Simpson Chord Straps            " 1 "MSTA49_18_DF/SP_Nail            " "SIMPSON                         " "0.148 x 2 1/2                   " 18.000000 0.000000 0 0 26 1.600000 2.020000;</t>
  </si>
  <si>
    <t>"Typical                         " "600T125-30                      " "600T125-30                      " "600S137-33                      " "2-600S137-43-BB                 " "Type I - Segmented              " "Fiberboard                      " "600S137-33                      " 11.988800 24.003000 0 0.457200 19.050000 3 0 1 0.000000 0.000000 1 -1 -1 3.810000 0;</t>
  </si>
  <si>
    <t>3 457.200914 101.600203 50.800102 1 457.200914 101.600203 50.800102 0 0 25.400051 25.400051 50.800102 0 0 0;</t>
  </si>
  <si>
    <t>[SEISMIC_DESIGN_RULES] &lt;5&gt;</t>
  </si>
  <si>
    <t>"SCBF                            " 0 1 0 5 0 0.000000 0.000000 0 1 1 0 0 0;</t>
  </si>
  <si>
    <t>"IMF                             " 1 1 0 0 1 1.000000 12.000000 0 0 3 1 1 1;</t>
  </si>
  <si>
    <t>"SMF-RBS                         " 0 1 0 1 1 0.685000 14.625000 0 0 4 0 0 0;</t>
  </si>
  <si>
    <t>[CONNECTION_RULES] &lt;100&gt;</t>
  </si>
  <si>
    <t>"A1                              " 12 11167157682347731933 -1 -1 0 0.000000 1;</t>
  </si>
  <si>
    <t>"A2                              " 12 12092859362540824858 -1 -1 0 0.000000 1;</t>
  </si>
  <si>
    <t>"A3                              " 12 1057893450957408749 -1 -1 0 0.000000 1;</t>
  </si>
  <si>
    <t>"A4                              " 12 17620498948174496142 -1 -1 0 0.000000 1;</t>
  </si>
  <si>
    <t>"A5                              " 12 15543837379164362131 -1 -1 0 0.000000 1;</t>
  </si>
  <si>
    <t>"A6                              " 12 12495857060358020430 -1 -1 0 0.000000 1;</t>
  </si>
  <si>
    <t>"A7                              " 12 8680057316458240152 -1 -1 0 0.000000 1;</t>
  </si>
  <si>
    <t>"A8                              " 12 6463780686139132445 -1 -1 0 0.000000 1;</t>
  </si>
  <si>
    <t>"A9                              " 12 14005351036730219387 -1 -1 0 0.000000 1;</t>
  </si>
  <si>
    <t>"A10                             " 12 17187840714925034652 -1 -1 0 0.000000 1;</t>
  </si>
  <si>
    <t>"AH100                           " 1 13770831418460421796 0 0 1 0.000000 1;</t>
  </si>
  <si>
    <t>"AH1                             " 1 12282733512838676147 0 0 1 0.000000 1;</t>
  </si>
  <si>
    <t>"AH2                             " 1 1857377299577393516 0 0 1 0.000000 1;</t>
  </si>
  <si>
    <t>"AH3                             " 1 3497311289838785307 0 0 1 0.000000 1;</t>
  </si>
  <si>
    <t>"AH4                             " 1 9958052860755274752 0 0 1 0.000000 1;</t>
  </si>
  <si>
    <t>"AH5                             " 1 307460470344442539 0 0 1 0.000000 1;</t>
  </si>
  <si>
    <t>"AH6                             " 1 11145690229995947464 0 0 1 0.000000 1;</t>
  </si>
  <si>
    <t>"AH7                             " 1 17073405591368737971 0 0 1 0.000000 1;</t>
  </si>
  <si>
    <t>"AH8                             " 1 1566775566427068227 0 0 1 0.000000 1;</t>
  </si>
  <si>
    <t>"AH9                             " 1 6700436302010492177 0 0 1 0.000000 1;</t>
  </si>
  <si>
    <t>"AH10                            " 1 492359884681229489 0 0 1 0.000000 1;</t>
  </si>
  <si>
    <t>"AH11                            " 1 15230308168410591431 0 0 1 0.000000 1;</t>
  </si>
  <si>
    <t>"AH12                            " 1 6287120792514970623 0 0 1 0.000000 1;</t>
  </si>
  <si>
    <t>"AH13                            " 1 2462367706520303594 0 0 1 0.000000 1;</t>
  </si>
  <si>
    <t>"AH14                            " 1 704022259087918175 0 0 1 0.000000 1;</t>
  </si>
  <si>
    <t>"AH15                            " 1 6393365930340139252 0 0 1 0.000000 1;</t>
  </si>
  <si>
    <t>"AH16                            " 1 17888740142020985065 0 0 1 0.000000 1;</t>
  </si>
  <si>
    <t>"AH17                            " 1 14240221374891536392 0 0 1 0.000000 1;</t>
  </si>
  <si>
    <t>"AH18                            " 1 11406631586531010665 0 0 1 0.000000 1;</t>
  </si>
  <si>
    <t>"AH19                            " 1 8345564390039907396 0 0 1 0.000000 1;</t>
  </si>
  <si>
    <t>"AH20                            " 1 10128503157351655155 0 0 1 0.000000 1;</t>
  </si>
  <si>
    <t>"AH21                            " 1 18281744744075235339 0 0 1 0.000000 1;</t>
  </si>
  <si>
    <t>"AH22                            " 1 14606449931656734029 0 0 1 0.000000 1;</t>
  </si>
  <si>
    <t>"AH23                            " 1 14941164871430702487 0 0 1 0.000000 1;</t>
  </si>
  <si>
    <t>"AH24                            " 1 15118453600820342909 0 0 1 0.000000 1;</t>
  </si>
  <si>
    <t>"AH25                            " 1 6613330861506461123 0 0 1 0.000000 1;</t>
  </si>
  <si>
    <t>"AH26                            " 1 3954544841710970278 0 0 1 0.000000 1;</t>
  </si>
  <si>
    <t>"AH27                            " 1 14166036585268719103 0 0 1 0.000000 1;</t>
  </si>
  <si>
    <t>"AH28                            " 1 15007576421935032499 0 0 1 0.000000 1;</t>
  </si>
  <si>
    <t>"AH29                            " 1 8923192988985910102 0 0 1 0.000000 1;</t>
  </si>
  <si>
    <t>"AH30                            " 1 14148521080654345739 0 0 1 0.000000 1;</t>
  </si>
  <si>
    <t>"AH31                            " 1 10102245792598279942 0 0 1 0.000000 1;</t>
  </si>
  <si>
    <t>"AH32                            " 1 7907434347061900026 0 0 1 0.000000 1;</t>
  </si>
  <si>
    <t>"AH33                            " 1 554440689881195166 0 0 1 0.000000 1;</t>
  </si>
  <si>
    <t>"AH34                            " 1 601019854188967051 0 0 1 0.000000 1;</t>
  </si>
  <si>
    <t>"AH35                            " 1 491437071194456637 0 0 1 0.000000 1;</t>
  </si>
  <si>
    <t>"AH36                            " 1 1846238938804611555 0 0 1 0.000000 1;</t>
  </si>
  <si>
    <t>"AH37                            " 1 12001579212599879737 0 0 1 0.000000 1;</t>
  </si>
  <si>
    <t>"AV1                             " 1 14224241563939850320 0 0 1 0.000000 1;</t>
  </si>
  <si>
    <t>"AV2                             " 1 2388247941500397392 0 0 1 0.000000 1;</t>
  </si>
  <si>
    <t>"AV3                             " 1 9992676940917737503 0 0 1 0.000000 1;</t>
  </si>
  <si>
    <t>"AV4                             " 1 5268467316540885478 0 0 1 0.000000 1;</t>
  </si>
  <si>
    <t>"AV5                             " 1 14867244156583974173 0 0 1 0.000000 1;</t>
  </si>
  <si>
    <t>"AV6                             " 1 15213711335296678180 0 0 1 0.000000 1;</t>
  </si>
  <si>
    <t>"AV7                             " 1 4730778277609198919 0 0 1 0.000000 1;</t>
  </si>
  <si>
    <t>"AV8                             " 1 3509991670377402514 0 0 1 0.000000 1;</t>
  </si>
  <si>
    <t>"AV9                             " 1 12515684294466692902 0 0 1 0.000000 1;</t>
  </si>
  <si>
    <t>"AV10                            " 1 12441010592134380486 0 0 1 0.000000 1;</t>
  </si>
  <si>
    <t>"AV11                            " 1 14946868548745296844 0 0 1 0.000000 1;</t>
  </si>
  <si>
    <t>"AV12                            " 1 14557510136147084887 0 0 1 0.000000 1;</t>
  </si>
  <si>
    <t>"AV13                            " 1 4411252219877285453 0 0 1 0.000000 1;</t>
  </si>
  <si>
    <t>"AV14                            " 1 14600415324616919982 0 0 1 0.000000 1;</t>
  </si>
  <si>
    <t>"AV15                            " 1 11211303598011272143 0 0 1 0.000000 1;</t>
  </si>
  <si>
    <t>"B1                              " 2 8646668364935039232 -1 0 1 0.000000 1;</t>
  </si>
  <si>
    <t>"B2                              " 1 7514620341646798150 0 0 1 0.000000 1;</t>
  </si>
  <si>
    <t>"C1                              " 1 1828354668553037707 0 0 1 0.000000 1;</t>
  </si>
  <si>
    <t>"C2                              " 1 9236000279645225774 0 0 1 0.000000 1;</t>
  </si>
  <si>
    <t>"M10                             " 1 9056809311996690898 0 0 1 0.000000 1;</t>
  </si>
  <si>
    <t>"M1                              " 4 6671017982888070787 -1 -1 1 0.000000 2;</t>
  </si>
  <si>
    <t>"M2                              " 4 2381944809931679043 -1 -1 1 0.000000 2;</t>
  </si>
  <si>
    <t>"M3                              " 4 5864109286933238155 -1 -1 1 0.000000 2;</t>
  </si>
  <si>
    <t>"M4                              " 4 2185362637177385125 -1 -1 1 0.000000 2;</t>
  </si>
  <si>
    <t>"M5                              " 4 17089270540090881364 -1 -1 1 0.000000 2;</t>
  </si>
  <si>
    <t>"M6                              " 4 4869733077402898520 -1 -1 1 0.000000 2;</t>
  </si>
  <si>
    <t>"M7                              " 4 2936397886399557805 -1 -1 1 0.000000 2;</t>
  </si>
  <si>
    <t>"M8                              " 4 7016991667006410733 -1 -1 1 0.000000 2;</t>
  </si>
  <si>
    <t>"M9                              " 4 6613154993500935080 -1 -1 1 0.000000 2;</t>
  </si>
  <si>
    <t>"S1                              " 1 3660105027023583090 0 0 1 0.000000 1;</t>
  </si>
  <si>
    <t>"V1                              " 12 13394980647516220017 -1 -1 0 0.000000 1;</t>
  </si>
  <si>
    <t>"V2                              " 12 4503532957065623989 -1 -1 0 0.000000 1;</t>
  </si>
  <si>
    <t>"V3                              " 12 7593265139330362876 -1 -1 0 0.000000 1;</t>
  </si>
  <si>
    <t>"V4                              " 12 17490536746277218523 -1 -1 0 0.000000 1;</t>
  </si>
  <si>
    <t>"V5                              " 12 5356594315342311070 -1 -1 0 0.000000 1;</t>
  </si>
  <si>
    <t>"V6                              " 12 219235121009126191 -1 -1 0 0.000000 1;</t>
  </si>
  <si>
    <t>"V7                              " 12 11430882506913903750 -1 -1 0 0.000000 1;</t>
  </si>
  <si>
    <t>"V8                              " 12 15839423588860166934 -1 -1 0 0.000000 1;</t>
  </si>
  <si>
    <t>"V9                              " 12 16028496087342643427 -1 -1 0 0.000000 1;</t>
  </si>
  <si>
    <t>"V10                             " 12 5835403855603125099 -1 -1 0 0.000000 1;</t>
  </si>
  <si>
    <t>"V11                             " 1 3795358576571256362 0 0 1 0.000000 1;</t>
  </si>
  <si>
    <t>"V12                             " 1 16098833860265269268 0 0 1 0.000000 1;</t>
  </si>
  <si>
    <t>"V13                             " 1 883485807945297979 0 0 1 0.000000 1;</t>
  </si>
  <si>
    <t>"V14                             " 1 7177705244986274261 0 0 1 0.000000 1;</t>
  </si>
  <si>
    <t>"V15                             " 1 15816409200829688173 0 0 1 0.000000 1;</t>
  </si>
  <si>
    <t>"V16                             " 1 1367942939277472176 0 0 1 0.000000 1;</t>
  </si>
  <si>
    <t>"V17                             " 1 11714284912876731140 0 0 1 0.000000 1;</t>
  </si>
  <si>
    <t>"V18                             " 1 16448185393872034827 0 0 1 0.000000 1;</t>
  </si>
  <si>
    <t>"V19                             " 1 10012933700506795066 0 0 1 0.000000 1;</t>
  </si>
  <si>
    <t>"V20                             " 1 7118378203528025804 0 0 1 0.000000 1;</t>
  </si>
  <si>
    <t>"V21                             " 1 11754458502039233277 0 0 1 0.000000 1;</t>
  </si>
  <si>
    <t>"WAA                             " 4 9699290993192964040 -1 -1 1 0.000000 2;</t>
  </si>
  <si>
    <t>[NODES] &lt;552&gt;</t>
  </si>
  <si>
    <t>"N1                              "   0.000000000000e+00   1.075000000000e+02  -3.550000000000e+00   0.000000000000e+00 65535 0 0 -1 -1 0;</t>
  </si>
  <si>
    <t>"N2                              "   0.000000000000e+00   1.135000000000e+02  -3.550000000000e+00   0.000000000000e+00 65535 0 0 -1 -1 0;</t>
  </si>
  <si>
    <t>"N3                              "   0.000000000000e+00   1.164000000000e+02  -3.550000000000e+00   0.000000000000e+00 65535 0 0 -1 -1 0;</t>
  </si>
  <si>
    <t>"N4                              "   6.000000000000e+00   1.075000000000e+02  -3.550000000000e+00   0.000000000000e+00 65535 0 0 -1 -1 0;</t>
  </si>
  <si>
    <t>"N5                              "   6.000000000000e+00   1.135000000000e+02  -3.550000000000e+00   0.000000000000e+00 65535 0 0 -1 -1 0;</t>
  </si>
  <si>
    <t>"N6                              "   6.000000000000e+00   1.164000000000e+02  -3.550000000000e+00   0.000000000000e+00 65535 0 0 -1 -1 0;</t>
  </si>
  <si>
    <t>"N7                              "   9.000000000000e+00   1.075000000000e+02  -3.550000000000e+00   0.000000000000e+00 65535 0 0 -1 -1 0;</t>
  </si>
  <si>
    <t>"N8                              "   9.000000000000e+00   1.135000000000e+02  -3.550000000000e+00   0.000000000000e+00 65535 0 0 -1 -1 0;</t>
  </si>
  <si>
    <t>"N9                              "   9.000000000000e+00   1.164000000000e+02  -3.550000000000e+00   0.000000000000e+00 65535 0 0 -1 -1 0;</t>
  </si>
  <si>
    <t>"N10                             "   1.500000000000e+01   1.075000000000e+02  -3.550000000000e+00   0.000000000000e+00 65535 0 0 -1 -1 0;</t>
  </si>
  <si>
    <t>"N11                             "   1.500000000000e+01   1.135000000000e+02  -3.550000000000e+00   0.000000000000e+00 65535 0 0 -1 -1 0;</t>
  </si>
  <si>
    <t>"N12                             "   1.500000000000e+01   1.164000000000e+02  -3.550000000000e+00   0.000000000000e+00 65535 0 0 -1 -1 0;</t>
  </si>
  <si>
    <t>"N13                             "   0.000000000000e+00   1.005000000000e+02   0.000000000000e+00   0.000000000000e+00 65535 2 0 -1 -1 0;</t>
  </si>
  <si>
    <t>"N14                             "   0.000000000000e+00   1.040000000000e+02   0.000000000000e+00   0.000000000000e+00 65535 0 0 -1 -1 0;</t>
  </si>
  <si>
    <t>"N15                             "   0.000000000000e+00   1.075000000000e+02   0.000000000000e+00   0.000000000000e+00 65535 0 0 -1 -1 0;</t>
  </si>
  <si>
    <t>"N16                             "   0.000000000000e+00   1.135000000000e+02   0.000000000000e+00   0.000000000000e+00 65535 0 0 -1 -1 0;</t>
  </si>
  <si>
    <t>"N17                             "   0.000000000000e+00   1.164000000000e+02   0.000000000000e+00   0.000000000000e+00 65535 0 0 -1 -1 0;</t>
  </si>
  <si>
    <t>"N18                             "   5.000000000000e+00   1.040000000000e+02   0.000000000000e+00   0.000000000000e+00 65535 0 0 -1 -1 0;</t>
  </si>
  <si>
    <t>"N19                             "   6.000000000000e+00   1.075000000000e+02   0.000000000000e+00   0.000000000000e+00 65535 0 0 -1 -1 0;</t>
  </si>
  <si>
    <t>"N20                             "   6.000000000000e+00   1.135000000000e+02   0.000000000000e+00   0.000000000000e+00 65535 0 0 -1 -1 0;</t>
  </si>
  <si>
    <t>"N21                             "   6.000000000000e+00   1.164000000000e+02   0.000000000000e+00   0.000000000000e+00 65535 0 0 -1 -1 0;</t>
  </si>
  <si>
    <t>"N22                             "   1.000000000000e+01   1.040000000000e+02   0.000000000000e+00   0.000000000000e+00 65535 0 0 -1 -1 0;</t>
  </si>
  <si>
    <t>"N23                             "   9.000000000000e+00   1.075000000000e+02   0.000000000000e+00   0.000000000000e+00 65535 0 0 -1 -1 0;</t>
  </si>
  <si>
    <t>"N24                             "   9.000000000000e+00   1.135000000000e+02   0.000000000000e+00   0.000000000000e+00 65535 0 0 -1 -1 0;</t>
  </si>
  <si>
    <t>"N25                             "   9.000000000000e+00   1.164000000000e+02   0.000000000000e+00   0.000000000000e+00 65535 0 0 -1 -1 0;</t>
  </si>
  <si>
    <t>"N26                             "   1.500000000000e+01   1.005000000000e+02   0.000000000000e+00   0.000000000000e+00 65535 2 0 -1 -1 0;</t>
  </si>
  <si>
    <t>"N27                             "   1.500000000000e+01   1.040000000000e+02   0.000000000000e+00   0.000000000000e+00 65535 0 0 -1 -1 0;</t>
  </si>
  <si>
    <t>"N28                             "   1.500000000000e+01   1.075000000000e+02   0.000000000000e+00   0.000000000000e+00 65535 0 0 -1 -1 0;</t>
  </si>
  <si>
    <t>"N29                             "   1.500000000000e+01   1.135000000000e+02   0.000000000000e+00   0.000000000000e+00 65535 0 0 -1 -1 0;</t>
  </si>
  <si>
    <t>"N30                             "   1.500000000000e+01   1.164000000000e+02   0.000000000000e+00   0.000000000000e+00 65535 0 0 -1 -1 0;</t>
  </si>
  <si>
    <t>"N31                             "   0.000000000000e+00   1.005000000000e+02   1.500000000000e+01   0.000000000000e+00 65535 2 0 -1 -1 0;</t>
  </si>
  <si>
    <t>"N32                             "   0.000000000000e+00   1.040000000000e+02   1.500000000000e+01   0.000000000000e+00 65535 0 0 -1 -1 0;</t>
  </si>
  <si>
    <t>"N33                             "   0.000000000000e+00   1.075000000000e+02   1.500000000000e+01   0.000000000000e+00 65535 0 0 -1 -1 0;</t>
  </si>
  <si>
    <t>"N34                             "   0.000000000000e+00   1.135000000000e+02   1.500000000000e+01   0.000000000000e+00 65535 0 0 -1 -1 0;</t>
  </si>
  <si>
    <t>"N35                             "   0.000000000000e+00   1.164000000000e+02   1.500000000000e+01   0.000000000000e+00 65535 0 0 -1 -1 0;</t>
  </si>
  <si>
    <t>"N36                             "   5.000000000000e+00   1.040000000000e+02   1.500000000000e+01   0.000000000000e+00 65535 0 0 -1 -1 0;</t>
  </si>
  <si>
    <t>"N37                             "   6.000000000000e+00   1.075000000000e+02   1.500000000000e+01   0.000000000000e+00 65535 0 0 -1 -1 0;</t>
  </si>
  <si>
    <t>"N38                             "   6.000000000000e+00   1.135000000000e+02   1.500000000000e+01   0.000000000000e+00 65535 0 0 -1 -1 0;</t>
  </si>
  <si>
    <t>"N39                             "   6.000000000000e+00   1.164000000000e+02   1.500000000000e+01   0.000000000000e+00 65535 0 0 -1 -1 0;</t>
  </si>
  <si>
    <t>"N40                             "   1.000000000000e+01   1.040000000000e+02   1.500000000000e+01   0.000000000000e+00 65535 0 0 -1 -1 0;</t>
  </si>
  <si>
    <t>"N41                             "   9.000000000000e+00   1.075000000000e+02   1.500000000000e+01   0.000000000000e+00 65535 0 0 -1 -1 0;</t>
  </si>
  <si>
    <t>"N42                             "   9.000000000000e+00   1.135000000000e+02   1.500000000000e+01   0.000000000000e+00 65535 0 0 -1 -1 0;</t>
  </si>
  <si>
    <t>"N43                             "   9.000000000000e+00   1.164000000000e+02   1.500000000000e+01   0.000000000000e+00 65535 0 0 -1 -1 0;</t>
  </si>
  <si>
    <t>"N44                             "   1.500000000000e+01   1.005000000000e+02   1.500000000000e+01   0.000000000000e+00 65535 2 0 -1 -1 0;</t>
  </si>
  <si>
    <t>"N45                             "   1.500000000000e+01   1.040000000000e+02   1.500000000000e+01   0.000000000000e+00 65535 0 0 -1 -1 0;</t>
  </si>
  <si>
    <t>"N46                             "   1.500000000000e+01   1.075000000000e+02   1.500000000000e+01   0.000000000000e+00 65535 0 0 -1 -1 0;</t>
  </si>
  <si>
    <t>"N47                             "   1.500000000000e+01   1.135000000000e+02   1.500000000000e+01   0.000000000000e+00 65535 0 0 -1 -1 0;</t>
  </si>
  <si>
    <t>"N48                             "   1.500000000000e+01   1.164000000000e+02   1.500000000000e+01   0.000000000000e+00 65535 0 0 -1 -1 0;</t>
  </si>
  <si>
    <t>"N49                             "   0.000000000000e+00   1.005000000000e+02   2.400000000000e+01   0.000000000000e+00 65535 2 0 -1 -1 0;</t>
  </si>
  <si>
    <t>"N50                             "   0.000000000000e+00   1.040000000000e+02   2.400000000000e+01   0.000000000000e+00 65535 0 0 -1 -1 0;</t>
  </si>
  <si>
    <t>"N51                             "   0.000000000000e+00   1.075000000000e+02   2.400000000000e+01   0.000000000000e+00 65535 0 0 -1 -1 0;</t>
  </si>
  <si>
    <t>"N52                             "   0.000000000000e+00   1.135000000000e+02   2.400000000000e+01   0.000000000000e+00 65535 0 0 -1 -1 0;</t>
  </si>
  <si>
    <t>"N53                             "   0.000000000000e+00   1.164000000000e+02   2.400000000000e+01   0.000000000000e+00 65535 0 0 -1 -1 0;</t>
  </si>
  <si>
    <t>"N54                             "   5.000000000000e+00   1.040000000000e+02   2.400000000000e+01   0.000000000000e+00 65535 0 0 -1 -1 0;</t>
  </si>
  <si>
    <t>"N55                             "   6.000000000000e+00   1.075000000000e+02   2.400000000000e+01   0.000000000000e+00 65535 0 0 -1 -1 0;</t>
  </si>
  <si>
    <t>"N56                             "   6.000000000000e+00   1.135000000000e+02   2.400000000000e+01   0.000000000000e+00 65535 0 0 -1 -1 0;</t>
  </si>
  <si>
    <t>"N57                             "   6.000000000000e+00   1.164000000000e+02   2.400000000000e+01   0.000000000000e+00 65535 0 0 -1 -1 0;</t>
  </si>
  <si>
    <t>"N58                             "   1.000000000000e+01   1.040000000000e+02   2.400000000000e+01   0.000000000000e+00 65535 0 0 -1 -1 0;</t>
  </si>
  <si>
    <t>"N59                             "   9.000000000000e+00   1.075000000000e+02   2.400000000000e+01   0.000000000000e+00 65535 0 0 -1 -1 0;</t>
  </si>
  <si>
    <t>"N60                             "   9.000000000000e+00   1.135000000000e+02   2.400000000000e+01   0.000000000000e+00 65535 0 0 -1 -1 0;</t>
  </si>
  <si>
    <t>"N61                             "   9.000000000000e+00   1.164000000000e+02   2.400000000000e+01   0.000000000000e+00 65535 0 0 -1 -1 0;</t>
  </si>
  <si>
    <t>"N62                             "   1.500000000000e+01   1.005000000000e+02   2.400000000000e+01   0.000000000000e+00 65535 2 0 -1 -1 0;</t>
  </si>
  <si>
    <t>"N63                             "   1.500000000000e+01   1.040000000000e+02   2.400000000000e+01   0.000000000000e+00 65535 0 0 -1 -1 0;</t>
  </si>
  <si>
    <t>"N64                             "   1.500000000000e+01   1.075000000000e+02   2.400000000000e+01   0.000000000000e+00 65535 0 0 -1 -1 0;</t>
  </si>
  <si>
    <t>"N65                             "   1.500000000000e+01   1.135000000000e+02   2.400000000000e+01   0.000000000000e+00 65535 0 0 -1 -1 0;</t>
  </si>
  <si>
    <t>"N66                             "   1.500000000000e+01   1.164000000000e+02   2.400000000000e+01   0.000000000000e+00 65535 0 0 -1 -1 0;</t>
  </si>
  <si>
    <t>"N67                             "   0.000000000000e+00   1.040000000000e+02   2.850000000000e+01   0.000000000000e+00 65535 0 0 -1 -1 0;</t>
  </si>
  <si>
    <t>"N68                             "   0.000000000000e+00   1.105000000000e+02   2.850000000000e+01   0.000000000000e+00 65535 0 0 -1 -1 0;</t>
  </si>
  <si>
    <t>"N69                             "   1.500000000000e+01   1.040000000000e+02   2.850000000000e+01   0.000000000000e+00 65535 0 0 -1 -1 0;</t>
  </si>
  <si>
    <t>"N70                             "   1.500000000000e+01   1.105000000000e+02   2.850000000000e+01   0.000000000000e+00 65535 0 0 -1 -1 0;</t>
  </si>
  <si>
    <t>"N71                             "   0.000000000000e+00   1.005000000000e+02   3.300000000000e+01   0.000000000000e+00 65535 2 0 -1 -1 0;</t>
  </si>
  <si>
    <t>"N72                             "   0.000000000000e+00   1.040000000000e+02   3.300000000000e+01   0.000000000000e+00 65535 0 0 -1 -1 0;</t>
  </si>
  <si>
    <t>"N73                             "   0.000000000000e+00   1.075000000000e+02   3.300000000000e+01   0.000000000000e+00 65535 0 0 -1 -1 0;</t>
  </si>
  <si>
    <t>"N74                             "   0.000000000000e+00   1.135000000000e+02   3.300000000000e+01   0.000000000000e+00 65535 0 0 -1 -1 0;</t>
  </si>
  <si>
    <t>"N75                             "   0.000000000000e+00   1.164000000000e+02   3.300000000000e+01   0.000000000000e+00 65535 0 0 -1 -1 0;</t>
  </si>
  <si>
    <t>"N76                             "   5.000000000000e+00   1.040000000000e+02   3.300000000000e+01   0.000000000000e+00 65535 0 0 -1 -1 0;</t>
  </si>
  <si>
    <t>"N77                             "   6.000000000000e+00   1.075000000000e+02   3.300000000000e+01   0.000000000000e+00 65535 0 0 -1 -1 0;</t>
  </si>
  <si>
    <t>"N78                             "   6.000000000000e+00   1.135000000000e+02   3.300000000000e+01   0.000000000000e+00 65535 0 0 -1 -1 0;</t>
  </si>
  <si>
    <t>"N79                             "   6.000000000000e+00   1.164000000000e+02   3.300000000000e+01   0.000000000000e+00 65535 0 0 -1 -1 0;</t>
  </si>
  <si>
    <t>"N80                             "   1.000000000000e+01   1.040000000000e+02   3.300000000000e+01   0.000000000000e+00 65535 0 0 -1 -1 0;</t>
  </si>
  <si>
    <t>"N81                             "   9.000000000000e+00   1.075000000000e+02   3.300000000000e+01   0.000000000000e+00 65535 0 0 -1 -1 0;</t>
  </si>
  <si>
    <t>"N82                             "   9.000000000000e+00   1.135000000000e+02   3.300000000000e+01   0.000000000000e+00 65535 0 0 -1 -1 0;</t>
  </si>
  <si>
    <t>"N83                             "   9.000000000000e+00   1.164000000000e+02   3.300000000000e+01   0.000000000000e+00 65535 0 0 -1 -1 0;</t>
  </si>
  <si>
    <t>"N84                             "   1.500000000000e+01   1.005000000000e+02   3.300000000000e+01   0.000000000000e+00 65535 2 0 -1 -1 0;</t>
  </si>
  <si>
    <t>"N85                             "   1.500000000000e+01   1.040000000000e+02   3.300000000000e+01   0.000000000000e+00 65535 0 0 -1 -1 0;</t>
  </si>
  <si>
    <t>"N86                             "   1.500000000000e+01   1.075000000000e+02   3.300000000000e+01   0.000000000000e+00 65535 0 0 -1 -1 0;</t>
  </si>
  <si>
    <t>"N87                             "   1.500000000000e+01   1.135000000000e+02   3.300000000000e+01   0.000000000000e+00 65535 0 0 -1 -1 0;</t>
  </si>
  <si>
    <t>"N88                             "   1.500000000000e+01   1.164000000000e+02   3.300000000000e+01   0.000000000000e+00 65535 0 0 -1 -1 0;</t>
  </si>
  <si>
    <t>"N89                             "   0.000000000000e+00   1.005000000000e+02   4.200000000000e+01   0.000000000000e+00 65535 2 0 -1 -1 0;</t>
  </si>
  <si>
    <t>"N90                             "   0.000000000000e+00   1.040000000000e+02   4.200000000000e+01   0.000000000000e+00 65535 0 0 -1 -1 0;</t>
  </si>
  <si>
    <t>"N91                             "   0.000000000000e+00   1.075000000000e+02   4.200000000000e+01   0.000000000000e+00 65535 0 0 -1 -1 0;</t>
  </si>
  <si>
    <t>"N92                             "   0.000000000000e+00   1.135000000000e+02   4.200000000000e+01   0.000000000000e+00 65535 0 0 -1 -1 0;</t>
  </si>
  <si>
    <t>"N93                             "   0.000000000000e+00   1.164000000000e+02   4.200000000000e+01   0.000000000000e+00 65535 0 0 -1 -1 0;</t>
  </si>
  <si>
    <t>"N94                             "   5.000000000000e+00   1.040000000000e+02   4.200000000000e+01   0.000000000000e+00 65535 0 0 -1 -1 0;</t>
  </si>
  <si>
    <t>"N95                             "   6.000000000000e+00   1.075000000000e+02   4.200000000000e+01   0.000000000000e+00 65535 0 0 -1 -1 0;</t>
  </si>
  <si>
    <t>"N96                             "   6.000000000000e+00   1.135000000000e+02   4.200000000000e+01   0.000000000000e+00 65535 0 0 -1 -1 0;</t>
  </si>
  <si>
    <t>"N97                             "   6.000000000000e+00   1.164000000000e+02   4.200000000000e+01   0.000000000000e+00 65535 0 0 -1 -1 0;</t>
  </si>
  <si>
    <t>"N98                             "   1.000000000000e+01   1.040000000000e+02   4.200000000000e+01   0.000000000000e+00 65535 0 0 -1 -1 0;</t>
  </si>
  <si>
    <t>"N99                             "   9.000000000000e+00   1.075000000000e+02   4.200000000000e+01   0.000000000000e+00 65535 0 0 -1 -1 0;</t>
  </si>
  <si>
    <t>"N100                            "   9.000000000000e+00   1.135000000000e+02   4.200000000000e+01   0.000000000000e+00 65535 0 0 -1 -1 0;</t>
  </si>
  <si>
    <t>"N101                            "   9.000000000000e+00   1.164000000000e+02   4.200000000000e+01   0.000000000000e+00 65535 0 0 -1 -1 0;</t>
  </si>
  <si>
    <t>"N102                            "   1.500000000000e+01   1.005000000000e+02   4.200000000000e+01   0.000000000000e+00 65535 2 0 -1 -1 0;</t>
  </si>
  <si>
    <t>"N103                            "   1.500000000000e+01   1.040000000000e+02   4.200000000000e+01   0.000000000000e+00 65535 0 0 -1 -1 0;</t>
  </si>
  <si>
    <t>"N104                            "   1.500000000000e+01   1.075000000000e+02   4.200000000000e+01   0.000000000000e+00 65535 0 0 -1 -1 0;</t>
  </si>
  <si>
    <t>"N105                            "   1.500000000000e+01   1.135000000000e+02   4.200000000000e+01   0.000000000000e+00 65535 0 0 -1 -1 0;</t>
  </si>
  <si>
    <t>"N106                            "   1.500000000000e+01   1.164000000000e+02   4.200000000000e+01   0.000000000000e+00 65535 0 0 -1 -1 0;</t>
  </si>
  <si>
    <t>"N107                            "   0.000000000000e+00   1.005000000000e+02   5.100000000000e+01   0.000000000000e+00 65535 2 0 -1 -1 0;</t>
  </si>
  <si>
    <t>"N108                            "   0.000000000000e+00   1.040000000000e+02   5.100000000000e+01   0.000000000000e+00 65535 0 0 -1 -1 0;</t>
  </si>
  <si>
    <t>"N109                            "   0.000000000000e+00   1.075000000000e+02   5.100000000000e+01   0.000000000000e+00 65535 0 0 -1 -1 0;</t>
  </si>
  <si>
    <t>"N110                            "   0.000000000000e+00   1.135000000000e+02   5.100000000000e+01   0.000000000000e+00 65535 0 0 -1 -1 0;</t>
  </si>
  <si>
    <t>"N111                            "   0.000000000000e+00   1.164000000000e+02   5.100000000000e+01   0.000000000000e+00 65535 0 0 -1 -1 0;</t>
  </si>
  <si>
    <t>"N112                            "   5.000000000000e+00   1.040000000000e+02   5.100000000000e+01   0.000000000000e+00 65535 0 0 -1 -1 0;</t>
  </si>
  <si>
    <t>"N113                            "   6.000000000000e+00   1.075000000000e+02   5.100000000000e+01   0.000000000000e+00 65535 0 0 -1 -1 0;</t>
  </si>
  <si>
    <t>"N114                            "   6.000000000000e+00   1.135000000000e+02   5.100000000000e+01   0.000000000000e+00 65535 0 0 -1 -1 0;</t>
  </si>
  <si>
    <t>"N115                            "   6.000000000000e+00   1.164000000000e+02   5.100000000000e+01   0.000000000000e+00 65535 0 0 -1 -1 0;</t>
  </si>
  <si>
    <t>"N116                            "   1.000000000000e+01   1.040000000000e+02   5.100000000000e+01   0.000000000000e+00 65535 0 0 -1 -1 0;</t>
  </si>
  <si>
    <t>"N117                            "   9.000000000000e+00   1.075000000000e+02   5.100000000000e+01   0.000000000000e+00 65535 0 0 -1 -1 0;</t>
  </si>
  <si>
    <t>"N118                            "   9.000000000000e+00   1.135000000000e+02   5.100000000000e+01   0.000000000000e+00 65535 0 0 -1 -1 0;</t>
  </si>
  <si>
    <t>"N119                            "   9.000000000000e+00   1.164000000000e+02   5.100000000000e+01   0.000000000000e+00 65535 0 0 -1 -1 0;</t>
  </si>
  <si>
    <t>"N120                            "   1.500000000000e+01   1.005000000000e+02   5.100000000000e+01   0.000000000000e+00 65535 2 0 -1 -1 0;</t>
  </si>
  <si>
    <t>"N121                            "   1.500000000000e+01   1.040000000000e+02   5.100000000000e+01   0.000000000000e+00 65535 0 0 -1 -1 0;</t>
  </si>
  <si>
    <t>"N122                            "   1.500000000000e+01   1.075000000000e+02   5.100000000000e+01   0.000000000000e+00 65535 0 0 -1 -1 0;</t>
  </si>
  <si>
    <t>"N123                            "   1.500000000000e+01   1.135000000000e+02   5.100000000000e+01   0.000000000000e+00 65535 0 0 -1 -1 0;</t>
  </si>
  <si>
    <t>"N124                            "   1.500000000000e+01   1.164000000000e+02   5.100000000000e+01   0.000000000000e+00 65535 0 0 -1 -1 0;</t>
  </si>
  <si>
    <t>"N125                            "   0.000000000000e+00   1.075000000000e+02   5.330000000000e+01   0.000000000000e+00 65535 0 0 -1 -1 0;</t>
  </si>
  <si>
    <t>"N126                            "   0.000000000000e+00   1.135000000000e+02   5.330000000000e+01   0.000000000000e+00 65535 0 0 -1 -1 0;</t>
  </si>
  <si>
    <t>"N127                            "   0.000000000000e+00   1.164000000000e+02   5.330000000000e+01   0.000000000000e+00 65535 0 0 -1 -1 0;</t>
  </si>
  <si>
    <t>"N128                            "   6.000000000000e+00   1.135000000000e+02   5.330000000000e+01   0.000000000000e+00 65535 0 0 -1 -1 0;</t>
  </si>
  <si>
    <t>"N129                            "   6.000000000000e+00   1.164000000000e+02   5.330000000000e+01   0.000000000000e+00 65535 0 0 -1 -1 0;</t>
  </si>
  <si>
    <t>"N130                            "   9.000000000000e+00   1.075000000000e+02   5.330000000000e+01   0.000000000000e+00 65535 0 0 -1 -1 0;</t>
  </si>
  <si>
    <t>"N131                            "   9.000000000000e+00   1.135000000000e+02   5.330000000000e+01   0.000000000000e+00 65535 0 0 -1 -1 0;</t>
  </si>
  <si>
    <t>"N132                            "   9.000000000000e+00   1.164000000000e+02   5.330000000000e+01   0.000000000000e+00 65535 0 0 -1 -1 0;</t>
  </si>
  <si>
    <t>"N133                            "   1.500000000000e+01   1.075000000000e+02   5.330000000000e+01   0.000000000000e+00 65535 0 0 -1 -1 0;</t>
  </si>
  <si>
    <t>"N134                            "   1.500000000000e+01   1.135000000000e+02   5.330000000000e+01   0.000000000000e+00 65535 0 0 -1 -1 0;</t>
  </si>
  <si>
    <t>"N135                            "   1.500000000000e+01   1.164000000000e+02   5.330000000000e+01   0.000000000000e+00 65535 0 0 -1 -1 0;</t>
  </si>
  <si>
    <t>"N136                            "   0.000000000000e+00   1.005000000000e+02   9.000000000000e+00   0.000000000000e+00 65535 2 0 -1 -1 0;</t>
  </si>
  <si>
    <t>"N137                            "   0.000000000000e+00   1.040000000000e+02   9.000000000000e+00   0.000000000000e+00 65535 0 0 -1 -1 0;</t>
  </si>
  <si>
    <t>"N138                            "   0.000000000000e+00   1.075000000000e+02   9.000000000000e+00   0.000000000000e+00 65535 0 0 -1 -1 0;</t>
  </si>
  <si>
    <t>"N139                            "   0.000000000000e+00   1.135000000000e+02   9.000000000000e+00   0.000000000000e+00 65535 0 0 -1 -1 0;</t>
  </si>
  <si>
    <t>"N140                            "   0.000000000000e+00   1.164000000000e+02   9.000000000000e+00   0.000000000000e+00 65535 0 0 -1 -1 0;</t>
  </si>
  <si>
    <t>"N141                            "   5.000000000000e+00   1.040000000000e+02   9.000000000000e+00   0.000000000000e+00 65535 0 0 -1 -1 0;</t>
  </si>
  <si>
    <t>"N142                            "   6.000000000000e+00   1.075000000000e+02   9.000000000000e+00   0.000000000000e+00 65535 0 0 -1 -1 0;</t>
  </si>
  <si>
    <t>"N143                            "   6.000000000000e+00   1.135000000000e+02   9.000000000000e+00   0.000000000000e+00 65535 0 0 -1 -1 0;</t>
  </si>
  <si>
    <t>"N144                            "   6.000000000000e+00   1.164000000000e+02   9.000000000000e+00   0.000000000000e+00 65535 0 0 -1 -1 0;</t>
  </si>
  <si>
    <t>"N145                            "   1.000000000000e+01   1.040000000000e+02   9.000000000000e+00   0.000000000000e+00 65535 0 0 -1 -1 0;</t>
  </si>
  <si>
    <t>"N146                            "   9.000000000000e+00   1.075000000000e+02   9.000000000000e+00   0.000000000000e+00 65535 0 0 -1 -1 0;</t>
  </si>
  <si>
    <t>"N147                            "   9.000000000000e+00   1.135000000000e+02   9.000000000000e+00   0.000000000000e+00 65535 0 0 -1 -1 0;</t>
  </si>
  <si>
    <t>"N148                            "   9.000000000000e+00   1.164000000000e+02   9.000000000000e+00   0.000000000000e+00 65535 0 0 -1 -1 0;</t>
  </si>
  <si>
    <t>"N149                            "   1.500000000000e+01   1.005000000000e+02   9.000000000000e+00   0.000000000000e+00 65535 2 0 -1 -1 0;</t>
  </si>
  <si>
    <t>"N150                            "   1.500000000000e+01   1.040000000000e+02   9.000000000000e+00   0.000000000000e+00 65535 0 0 -1 -1 0;</t>
  </si>
  <si>
    <t>"N151                            "   1.500000000000e+01   1.075000000000e+02   9.000000000000e+00   0.000000000000e+00 65535 0 0 -1 -1 0;</t>
  </si>
  <si>
    <t>"N152                            "   1.500000000000e+01   1.135000000000e+02   9.000000000000e+00   0.000000000000e+00 65535 0 0 -1 -1 0;</t>
  </si>
  <si>
    <t>"N153                            "   1.500000000000e+01   1.164000000000e+02   9.000000000000e+00   0.000000000000e+00 65535 0 0 -1 -1 0;</t>
  </si>
  <si>
    <t>"N154                            "   0.000000000000e+00   1.105000000000e+02  -3.550000000000e+00   0.000000000000e+00 65535 0 0 -1 -1 0;</t>
  </si>
  <si>
    <t>"N155                            "   1.500000000000e+01   1.105000000000e+02  -3.550000000000e+00   0.000000000000e+00 65535 0 0 -1 -1 0;</t>
  </si>
  <si>
    <t>"N156                            "   0.000000000000e+00   1.105000000000e+02   0.000000000000e+00   0.000000000000e+00 65535 0 0 -1 -1 0;</t>
  </si>
  <si>
    <t>"N157                            "   1.500000000000e+01   1.105000000000e+02   0.000000000000e+00   0.000000000000e+00 65535 0 0 -1 -1 0;</t>
  </si>
  <si>
    <t>"N158                            "   0.000000000000e+00   1.105000000000e+02   1.500000000000e+01   0.000000000000e+00 65535 0 0 -1 -1 0;</t>
  </si>
  <si>
    <t>"N159                            "   1.500000000000e+01   1.105000000000e+02   1.500000000000e+01   0.000000000000e+00 65535 0 0 -1 -1 0;</t>
  </si>
  <si>
    <t>"N160                            "   0.000000000000e+00   1.105000000000e+02   2.400000000000e+01   0.000000000000e+00 65535 0 0 -1 -1 0;</t>
  </si>
  <si>
    <t>"N161                            "   1.500000000000e+01   1.105000000000e+02   2.400000000000e+01   0.000000000000e+00 65535 0 0 -1 -1 0;</t>
  </si>
  <si>
    <t>"N162                            "   0.000000000000e+00   1.105000000000e+02   3.300000000000e+01   0.000000000000e+00 65535 0 0 -1 -1 0;</t>
  </si>
  <si>
    <t>"N163                            "   1.500000000000e+01   1.105000000000e+02   3.300000000000e+01   0.000000000000e+00 65535 0 0 -1 -1 0;</t>
  </si>
  <si>
    <t>"N164                            "   0.000000000000e+00   1.105000000000e+02   4.200000000000e+01   0.000000000000e+00 65535 0 0 -1 -1 0;</t>
  </si>
  <si>
    <t>"N165                            "   1.500000000000e+01   1.105000000000e+02   4.200000000000e+01   0.000000000000e+00 65535 0 0 -1 -1 0;</t>
  </si>
  <si>
    <t>"N166                            "   0.000000000000e+00   1.105000000000e+02   5.100000000000e+01   0.000000000000e+00 65535 0 0 -1 -1 0;</t>
  </si>
  <si>
    <t>"N167                            "   1.500000000000e+01   1.105000000000e+02   5.100000000000e+01   0.000000000000e+00 65535 0 0 -1 -1 0;</t>
  </si>
  <si>
    <t>"N168                            "   0.000000000000e+00   1.105000000000e+02   5.330000000000e+01   0.000000000000e+00 65535 0 0 -1 -1 0;</t>
  </si>
  <si>
    <t>"N169                            "   1.500000000000e+01   1.105000000000e+02   5.330000000000e+01   0.000000000000e+00 65535 0 0 -1 -1 0;</t>
  </si>
  <si>
    <t>"N170                            "   0.000000000000e+00   1.105000000000e+02   9.000000000000e+00   0.000000000000e+00 65535 0 0 -1 -1 0;</t>
  </si>
  <si>
    <t>"N171                            "   1.500000000000e+01   1.105000000000e+02   9.000000000000e+00   0.000000000000e+00 65535 0 0 -1 -1 0;</t>
  </si>
  <si>
    <t>"N172                            "   6.000000000000e+00   1.105000000000e+02   0.000000000000e+00   0.000000000000e+00 65535 0 0 -1 -1 0;</t>
  </si>
  <si>
    <t>"N173                            "   9.000000000000e+00   1.105000000000e+02   0.000000000000e+00   0.000000000000e+00 65535 0 0 -1 -1 0;</t>
  </si>
  <si>
    <t>"N174                            "   6.000000000000e+00   1.105000000000e+02   1.500000000000e+01   0.000000000000e+00 65535 0 0 -1 -1 0;</t>
  </si>
  <si>
    <t>"N175                            "   9.000000000000e+00   1.105000000000e+02   1.500000000000e+01   0.000000000000e+00 65535 0 0 -1 -1 0;</t>
  </si>
  <si>
    <t>"N176                            "   6.000000000000e+00   1.105000000000e+02   2.400000000000e+01   0.000000000000e+00 65535 0 0 -1 -1 0;</t>
  </si>
  <si>
    <t>"N177                            "   9.000000000000e+00   1.105000000000e+02   2.400000000000e+01   0.000000000000e+00 65535 0 0 -1 -1 0;</t>
  </si>
  <si>
    <t>"N178                            "   6.000000000000e+00   1.105000000000e+02   3.300000000000e+01   0.000000000000e+00 65535 0 0 -1 -1 0;</t>
  </si>
  <si>
    <t>"N179                            "   9.000000000000e+00   1.105000000000e+02   3.300000000000e+01   0.000000000000e+00 65535 0 0 -1 -1 0;</t>
  </si>
  <si>
    <t>"N180                            "   6.000000000000e+00   1.105000000000e+02   4.200000000000e+01   0.000000000000e+00 65535 0 0 -1 -1 0;</t>
  </si>
  <si>
    <t>"N181                            "   9.000000000000e+00   1.105000000000e+02   4.200000000000e+01   0.000000000000e+00 65535 0 0 -1 -1 0;</t>
  </si>
  <si>
    <t>"N182                            "   6.000000000000e+00   1.105000000000e+02   5.100000000000e+01   0.000000000000e+00 65535 0 0 -1 -1 0;</t>
  </si>
  <si>
    <t>"N183                            "   9.000000000000e+00   1.105000000000e+02   5.100000000000e+01   0.000000000000e+00 65535 0 0 -1 -1 0;</t>
  </si>
  <si>
    <t>"N184                            "   6.000000000000e+00   1.105000000000e+02  -3.550000000000e+00   0.000000000000e+00 65535 0 0 -1 -1 0;</t>
  </si>
  <si>
    <t>"N185                            "   9.000000000000e+00   1.105000000000e+02  -3.550000000000e+00   0.000000000000e+00 65535 0 0 -1 -1 0;</t>
  </si>
  <si>
    <t>"N186                            "   6.000000000000e+00   1.105000000000e+02   5.330000000000e+01   0.000000000000e+00 65535 0 0 -1 -1 0;</t>
  </si>
  <si>
    <t>"N187                            "   9.000000000000e+00   1.105000000000e+02   5.330000000000e+01   0.000000000000e+00 65535 0 0 -1 -1 0;</t>
  </si>
  <si>
    <t>"N188                            "   7.500000000000e+00   1.105000000000e+02   0.000000000000e+00   0.000000000000e+00 65535 0 0 -1 -1 0;</t>
  </si>
  <si>
    <t>"N189                            "   7.500000000000e+00   1.105000000000e+02   1.500000000000e+01   0.000000000000e+00 65535 0 0 -1 -1 0;</t>
  </si>
  <si>
    <t>"N190                            "   7.500000000000e+00   1.105000000000e+02   2.400000000000e+01   0.000000000000e+00 65535 0 0 -1 -1 0;</t>
  </si>
  <si>
    <t>"N191                            "   7.500000000000e+00   1.105000000000e+02   3.300000000000e+01   0.000000000000e+00 65535 0 0 -1 -1 0;</t>
  </si>
  <si>
    <t>"N192                            "   7.500000000000e+00   1.105000000000e+02   4.200000000000e+01   0.000000000000e+00 65535 0 0 -1 -1 0;</t>
  </si>
  <si>
    <t>"N193                            "   7.500000000000e+00   1.105000000000e+02   5.100000000000e+01   0.000000000000e+00 65535 0 0 -1 -1 0;</t>
  </si>
  <si>
    <t>"N194                            "   7.500000000000e+00   1.105000000000e+02  -3.550000000000e+00   0.000000000000e+00 65535 0 0 -1 -1 0;</t>
  </si>
  <si>
    <t>"N195                            "   7.500000000000e+00   1.105000000000e+02   5.330000000000e+01   0.000000000000e+00 65535 0 0 -1 -1 0;</t>
  </si>
  <si>
    <t>"N196                            "   6.000000000000e+00   1.105000000000e+02   9.000000000000e+00   0.000000000000e+00 65535 0 0 -1 -1 0;</t>
  </si>
  <si>
    <t>"N197                            "   9.000000000000e+00   1.105000000000e+02   9.000000000000e+00   0.000000000000e+00 65535 0 0 -1 -1 0;</t>
  </si>
  <si>
    <t>"N198                            "   7.500000000000e+00   1.105000000000e+02   9.000000000000e+00   0.000000000000e+00 65535 0 0 -1 -1 0;</t>
  </si>
  <si>
    <t>"N199                            "   5.000000000000e+00   1.075000000000e+02   0.000000000000e+00   0.000000000000e+00 65535 0 0 -1 -1 0;</t>
  </si>
  <si>
    <t>"N200                            "   5.000000000000e+00   1.075000000000e+02   1.500000000000e+01   0.000000000000e+00 65535 0 0 -1 -1 0;</t>
  </si>
  <si>
    <t>"N201                            "   5.000000000000e+00   1.075000000000e+02   2.400000000000e+01   0.000000000000e+00 65535 0 0 -1 -1 0;</t>
  </si>
  <si>
    <t>"N202                            "   5.000000000000e+00   1.075000000000e+02   3.300000000000e+01   0.000000000000e+00 65535 0 0 -1 -1 0;</t>
  </si>
  <si>
    <t>"N203                            "   5.000000000000e+00   1.075000000000e+02   4.200000000000e+01   0.000000000000e+00 65535 0 0 -1 -1 0;</t>
  </si>
  <si>
    <t>"N204                            "   5.000000000000e+00   1.075000000000e+02   5.100000000000e+01   0.000000000000e+00 65535 0 0 -1 -1 0;</t>
  </si>
  <si>
    <t>"N205                            "   5.000000000000e+00   1.075000000000e+02   9.000000000000e+00   0.000000000000e+00 65535 0 0 -1 -1 0;</t>
  </si>
  <si>
    <t>"N206                            "   1.000000000000e+01   1.075000000000e+02  -3.550000000000e+00   0.000000000000e+00 65535 0 0 -1 -1 0;</t>
  </si>
  <si>
    <t>"N207                            "   1.000000000000e+01   1.075000000000e+02   0.000000000000e+00   0.000000000000e+00 65535 0 0 -1 -1 0;</t>
  </si>
  <si>
    <t>"N208                            "   1.000000000000e+01   1.075000000000e+02   1.500000000000e+01   0.000000000000e+00 65535 0 0 -1 -1 0;</t>
  </si>
  <si>
    <t>"N209                            "   1.000000000000e+01   1.075000000000e+02   2.400000000000e+01   0.000000000000e+00 65535 0 0 -1 -1 0;</t>
  </si>
  <si>
    <t>"N210                            "   1.000000000000e+01   1.075000000000e+02   3.300000000000e+01   0.000000000000e+00 65535 0 0 -1 -1 0;</t>
  </si>
  <si>
    <t>"N211                            "   1.000000000000e+01   1.075000000000e+02   4.200000000000e+01   0.000000000000e+00 65535 0 0 -1 -1 0;</t>
  </si>
  <si>
    <t>"N212                            "   1.000000000000e+01   1.075000000000e+02   5.100000000000e+01   0.000000000000e+00 65535 0 0 -1 -1 0;</t>
  </si>
  <si>
    <t>"N213                            "   1.000000000000e+01   1.075000000000e+02   5.330000000000e+01   0.000000000000e+00 65535 0 0 -1 -1 0;</t>
  </si>
  <si>
    <t>"N214                            "   1.000000000000e+01   1.075000000000e+02   9.000000000000e+00   0.000000000000e+00 65535 0 0 -1 -1 0;</t>
  </si>
  <si>
    <t>"N215                            "   6.000000000000e+00   1.075000000000e+02   5.330000000000e+01   0.000000000000e+00 65535 0 0 -1 -1 0;</t>
  </si>
  <si>
    <t>"N216                            "   6.300000000000e+00   1.075000000000e+02   3.300000000000e+01   0.000000000000e+00 65535 0 0 -1 -1 0;</t>
  </si>
  <si>
    <t>"N217                            "   5.400000000000e+00   1.075000000000e+02   3.300000000000e+01   0.000000000000e+00 65535 0 0 -1 -1 0;</t>
  </si>
  <si>
    <t>"N218                            "   6.300000000000e+00   1.075000000000e+02   2.400000000000e+01   0.000000000000e+00 65535 0 0 -1 -1 0;</t>
  </si>
  <si>
    <t>"N219                            "   5.400000000000e+00   1.075000000000e+02   2.400000000000e+01   0.000000000000e+00 65535 0 0 -1 -1 0;</t>
  </si>
  <si>
    <t>"N220                            "   1.005000000000e+01   1.164000000000e+02   5.100000000000e+01   0.000000000000e+00 65535 0 0 -1 -1 0;</t>
  </si>
  <si>
    <t>"N221                            "   1.005000000000e+01   1.164000000000e+02   4.200000000000e+01   0.000000000000e+00 65535 0 0 -1 -1 0;</t>
  </si>
  <si>
    <t>"N222                            "   1.005000000000e+01   1.164000000000e+02   3.300000000000e+01   0.000000000000e+00 65535 0 0 -1 -1 0;</t>
  </si>
  <si>
    <t>"N223                            "   1.005000000000e+01   1.164000000000e+02   2.400000000000e+01   0.000000000000e+00 65535 0 0 -1 -1 0;</t>
  </si>
  <si>
    <t>"N224                            "   1.005000000000e+01   1.164000000000e+02   1.500000000000e+01   0.000000000000e+00 65535 0 0 -1 -1 0;</t>
  </si>
  <si>
    <t>"N225                            "   1.005000000000e+01   1.164000000000e+02   9.000000000000e+00   0.000000000000e+00 65535 0 0 -1 -1 0;</t>
  </si>
  <si>
    <t>"N226                            "   1.005000000000e+01   1.164000000000e+02   0.000000000000e+00   0.000000000000e+00 65535 0 0 -1 -1 0;</t>
  </si>
  <si>
    <t>"N227                            "   1.283000000000e+01   1.164000000000e+02   5.100000000000e+01   0.000000000000e+00 65535 0 0 -1 -1 0;</t>
  </si>
  <si>
    <t>"N228                            "   1.283000000000e+01   1.164000000000e+02   4.200000000000e+01   0.000000000000e+00 65535 0 0 -1 -1 0;</t>
  </si>
  <si>
    <t>"N229                            "   1.283000000000e+01   1.164000000000e+02   3.300000000000e+01   0.000000000000e+00 65535 0 0 -1 -1 0;</t>
  </si>
  <si>
    <t>"N230                            "   1.283000000000e+01   1.164000000000e+02   2.400000000000e+01   0.000000000000e+00 65535 0 0 -1 -1 0;</t>
  </si>
  <si>
    <t>"N231                            "   1.283000000000e+01   1.164000000000e+02   1.500000000000e+01   0.000000000000e+00 65535 0 0 -1 -1 0;</t>
  </si>
  <si>
    <t>"N232                            "   1.283000000000e+01   1.164000000000e+02   9.000000000000e+00   0.000000000000e+00 65535 0 0 -1 -1 0;</t>
  </si>
  <si>
    <t>"N233                            "   1.283000000000e+01   1.164000000000e+02   0.000000000000e+00   0.000000000000e+00 65535 0 0 -1 -1 0;</t>
  </si>
  <si>
    <t>"N234                            "   7.880000000000e+00   1.164000000000e+02   5.100000000000e+01   0.000000000000e+00 65535 0 0 -1 -1 0;</t>
  </si>
  <si>
    <t>"N235                            "   7.880000000000e+00   1.164000000000e+02   4.200000000000e+01   0.000000000000e+00 65535 0 0 -1 -1 0;</t>
  </si>
  <si>
    <t>"N236                            "   7.880000000000e+00   1.164000000000e+02   3.300000000000e+01   0.000000000000e+00 65535 0 0 -1 -1 0;</t>
  </si>
  <si>
    <t>"N237                            "   7.880000000000e+00   1.164000000000e+02   2.400000000000e+01   0.000000000000e+00 65535 0 0 -1 -1 0;</t>
  </si>
  <si>
    <t>"N238                            "   7.880000000000e+00   1.164000000000e+02   1.500000000000e+01   0.000000000000e+00 65535 0 0 -1 -1 0;</t>
  </si>
  <si>
    <t>"N239                            "   7.880000000000e+00   1.164000000000e+02   9.000000000000e+00   0.000000000000e+00 65535 0 0 -1 -1 0;</t>
  </si>
  <si>
    <t>"N240                            "   7.880000000000e+00   1.164000000000e+02   0.000000000000e+00   0.000000000000e+00 65535 0 0 -1 -1 0;</t>
  </si>
  <si>
    <t>"N241                            "   6.761000000000e+00   1.135000000000e+02   4.200000000000e+01   0.000000000000e+00 65535 0 0 -1 -1 0;</t>
  </si>
  <si>
    <t>"N242                            "   6.761000000000e+00   1.135000000000e+02   3.300000000000e+01   0.000000000000e+00 65535 0 0 -1 -1 0;</t>
  </si>
  <si>
    <t>"N243                            "   6.761000000000e+00   1.135000000000e+02   1.500000000000e+01   0.000000000000e+00 65535 0 0 -1 -1 0;</t>
  </si>
  <si>
    <t>"N244                            "   7.000000000000e+00   1.105000000000e+02   5.100000000000e+01   0.000000000000e+00 65535 0 0 -1 -1 0;</t>
  </si>
  <si>
    <t>"N245                            "   7.000000000000e+00   1.105000000000e+02   4.200000000000e+01   0.000000000000e+00 65535 0 0 -1 -1 0;</t>
  </si>
  <si>
    <t>"N246                            "   7.000000000000e+00   1.105000000000e+02   3.300000000000e+01   0.000000000000e+00 65535 0 0 -1 -1 0;</t>
  </si>
  <si>
    <t>"N247                            "   7.000000000000e+00   1.105000000000e+02   2.400000000000e+01   0.000000000000e+00 65535 0 0 -1 -1 0;</t>
  </si>
  <si>
    <t>"N248                            "   7.000000000000e+00   1.105000000000e+02   1.500000000000e+01   0.000000000000e+00 65535 0 0 -1 -1 0;</t>
  </si>
  <si>
    <t>"N249                            "   7.000000000000e+00   1.105000000000e+02   9.000000000000e+00   0.000000000000e+00 65535 0 0 -1 -1 0;</t>
  </si>
  <si>
    <t>"N250                            "   7.000000000000e+00   1.105000000000e+02   0.000000000000e+00   0.000000000000e+00 65535 0 0 -1 -1 0;</t>
  </si>
  <si>
    <t>"N251                            "   4.750000000000e+00   1.105000000000e+02   5.100000000000e+01   0.000000000000e+00 65535 0 0 -1 -1 0;</t>
  </si>
  <si>
    <t>"N252                            "   4.750000000000e+00   1.105000000000e+02   4.200000000000e+01   0.000000000000e+00 65535 0 0 -1 -1 0;</t>
  </si>
  <si>
    <t>"N253                            "   4.750000000000e+00   1.105000000000e+02   3.300000000000e+01   0.000000000000e+00 65535 0 0 -1 -1 0;</t>
  </si>
  <si>
    <t>"N254                            "   4.750000000000e+00   1.105000000000e+02   2.400000000000e+01   0.000000000000e+00 65535 0 0 -1 -1 0;</t>
  </si>
  <si>
    <t>"N255                            "   4.750000000000e+00   1.105000000000e+02   1.500000000000e+01   0.000000000000e+00 65535 0 0 -1 -1 0;</t>
  </si>
  <si>
    <t>"N256                            "   4.750000000000e+00   1.105000000000e+02   9.000000000000e+00   0.000000000000e+00 65535 0 0 -1 -1 0;</t>
  </si>
  <si>
    <t>"N257                            "   4.750000000000e+00   1.105000000000e+02   0.000000000000e+00   0.000000000000e+00 65535 0 0 -1 -1 0;</t>
  </si>
  <si>
    <t>"N258                            "   3.980000000000e+00   1.105000000000e+02   5.100000000000e+01   0.000000000000e+00 65535 0 0 -1 -1 0;</t>
  </si>
  <si>
    <t>"N259                            "   3.980000000000e+00   1.105000000000e+02   4.200000000000e+01   0.000000000000e+00 65535 0 0 -1 -1 0;</t>
  </si>
  <si>
    <t>"N260                            "   3.980000000000e+00   1.105000000000e+02   3.300000000000e+01   0.000000000000e+00 65535 0 0 -1 -1 0;</t>
  </si>
  <si>
    <t>"N261                            "   3.980000000000e+00   1.105000000000e+02   2.400000000000e+01   0.000000000000e+00 65535 0 0 -1 -1 0;</t>
  </si>
  <si>
    <t>"N262                            "   3.980000000000e+00   1.105000000000e+02   1.500000000000e+01   0.000000000000e+00 65535 0 0 -1 -1 0;</t>
  </si>
  <si>
    <t>"N263                            "   3.980000000000e+00   1.105000000000e+02   9.000000000000e+00   0.000000000000e+00 65535 0 0 -1 -1 0;</t>
  </si>
  <si>
    <t>"N264                            "   3.980000000000e+00   1.105000000000e+02   0.000000000000e+00   0.000000000000e+00 65535 0 0 -1 -1 0;</t>
  </si>
  <si>
    <t>"N265                            "   3.164000000000e+00   1.105000000000e+02   5.100000000000e+01   0.000000000000e+00 65535 0 0 -1 -1 0;</t>
  </si>
  <si>
    <t>"N266                            "   3.164000000000e+00   1.105000000000e+02   4.200000000000e+01   0.000000000000e+00 65535 0 0 -1 -1 0;</t>
  </si>
  <si>
    <t>"N267                            "   3.164000000000e+00   1.105000000000e+02   3.300000000000e+01   0.000000000000e+00 65535 0 0 -1 -1 0;</t>
  </si>
  <si>
    <t>"N268                            "   3.164000000000e+00   1.105000000000e+02   2.400000000000e+01   0.000000000000e+00 65535 0 0 -1 -1 0;</t>
  </si>
  <si>
    <t>"N269                            "   3.164000000000e+00   1.105000000000e+02   1.500000000000e+01   0.000000000000e+00 65535 0 0 -1 -1 0;</t>
  </si>
  <si>
    <t>"N270                            "   3.164000000000e+00   1.105000000000e+02   9.000000000000e+00   0.000000000000e+00 65535 0 0 -1 -1 0;</t>
  </si>
  <si>
    <t>"N271                            "   1.440000000000e+01   1.164000000000e+02   5.100000000000e+01   0.000000000000e+00 65535 0 0 -1 -1 0;</t>
  </si>
  <si>
    <t>"N272                            "   1.440000000000e+01   1.164000000000e+02   4.200000000000e+01   0.000000000000e+00 65535 0 0 -1 -1 0;</t>
  </si>
  <si>
    <t>"N273                            "   1.440000000000e+01   1.164000000000e+02   3.300000000000e+01   0.000000000000e+00 65535 0 0 -1 -1 0;</t>
  </si>
  <si>
    <t>"N274                            "   1.440000000000e+01   1.164000000000e+02   2.400000000000e+01   0.000000000000e+00 65535 0 0 -1 -1 0;</t>
  </si>
  <si>
    <t>"N275                            "   1.440000000000e+01   1.164000000000e+02   1.500000000000e+01   0.000000000000e+00 65535 0 0 -1 -1 0;</t>
  </si>
  <si>
    <t>"N276                            "   1.440000000000e+01   1.164000000000e+02   9.000000000000e+00   0.000000000000e+00 65535 0 0 -1 -1 0;</t>
  </si>
  <si>
    <t>"N277                            "   1.440000000000e+01   1.164000000000e+02   0.000000000000e+00   0.000000000000e+00 65535 0 0 -1 -1 0;</t>
  </si>
  <si>
    <t>"N278                            "   7.500000000000e+00   1.040000000000e+02   5.100000000000e+01   0.000000000000e+00 65535 0 0 -1 -1 0;</t>
  </si>
  <si>
    <t>"N279                            "   7.500000000000e+00   1.040000000000e+02   4.200000000000e+01   0.000000000000e+00 65535 0 0 -1 -1 0;</t>
  </si>
  <si>
    <t>"N280                            "   7.500000000000e+00   1.040000000000e+02   3.300000000000e+01   0.000000000000e+00 65535 0 0 -1 -1 0;</t>
  </si>
  <si>
    <t>"N281                            "   7.500000000000e+00   1.040000000000e+02   2.400000000000e+01   0.000000000000e+00 65535 0 0 -1 -1 0;</t>
  </si>
  <si>
    <t>"N282                            "   7.500000000000e+00   1.040000000000e+02   1.500000000000e+01   0.000000000000e+00 65535 0 0 -1 -1 0;</t>
  </si>
  <si>
    <t>"N283                            "   7.500000000000e+00   1.040000000000e+02   9.000000000000e+00   0.000000000000e+00 65535 0 0 -1 -1 0;</t>
  </si>
  <si>
    <t>"N284                            "   7.500000000000e+00   1.040000000000e+02   0.000000000000e+00   0.000000000000e+00 65535 0 0 -1 -1 0;</t>
  </si>
  <si>
    <t>"N285                            "   0.000000000000e+00   1.135000000000e+02   2.850000000000e+01   0.000000000000e+00 65535 0 0 -1 -1 0;</t>
  </si>
  <si>
    <t>"N286                            "   1.500000000000e+01   1.135000000000e+02   2.850000000000e+01   0.000000000000e+00 65535 0 0 -1 -1 0;</t>
  </si>
  <si>
    <t>"N287                            "   1.500000000000e+01   1.164000000000e+02   2.850000000000e+01   0.000000000000e+00 65535 0 0 -1 -1 0;</t>
  </si>
  <si>
    <t>"N288                            "   0.000000000000e+00   1.164000000000e+02   2.850000000000e+01   0.000000000000e+00 65535 0 0 -1 -1 0;</t>
  </si>
  <si>
    <t>"N289                            "   1.440000000000e+01   1.164000000000e+02  -3.550000000000e+00   0.000000000000e+00 65535 0 0 -1 -1 0;</t>
  </si>
  <si>
    <t>"N290                            "   1.440000000000e+01   1.164000000000e+02   5.330000000000e+01   0.000000000000e+00 65535 0 0 -1 -1 0;</t>
  </si>
  <si>
    <t>"N291                            "   5.450000000000e+00   1.135000000000e+02  -3.550000000000e+00   0.000000000000e+00 65535 0 0 -1 -1 0;</t>
  </si>
  <si>
    <t>"N292                            "   5.450000000000e+00   1.135000000000e+02   0.000000000000e+00   0.000000000000e+00 65535 0 0 -1 -1 0;</t>
  </si>
  <si>
    <t>"N293                            "   5.450000000000e+00   1.135000000000e+02   1.500000000000e+01   0.000000000000e+00 65535 0 0 -1 -1 0;</t>
  </si>
  <si>
    <t>"N294                            "   5.450000000000e+00   1.135000000000e+02   2.400000000000e+01   0.000000000000e+00 65535 0 0 -1 -1 0;</t>
  </si>
  <si>
    <t>"N295                            "   5.450000000000e+00   1.135000000000e+02   3.300000000000e+01   0.000000000000e+00 65535 0 0 -1 -1 0;</t>
  </si>
  <si>
    <t>"N296                            "   5.450000000000e+00   1.135000000000e+02   4.200000000000e+01   0.000000000000e+00 65535 0 0 -1 -1 0;</t>
  </si>
  <si>
    <t>"N297                            "   5.450000000000e+00   1.135000000000e+02   5.100000000000e+01   0.000000000000e+00 65535 0 0 -1 -1 0;</t>
  </si>
  <si>
    <t>"N298                            "   5.450000000000e+00   1.135000000000e+02   5.330000000000e+01   0.000000000000e+00 65535 0 0 -1 -1 0;</t>
  </si>
  <si>
    <t>"N299                            "   5.450000000000e+00   1.135000000000e+02   9.000000000000e+00   0.000000000000e+00 65535 0 0 -1 -1 0;</t>
  </si>
  <si>
    <t>"N300                            "   6.761000000000e+00   1.135000000000e+02   5.330000000000e+01   0.000000000000e+00 65535 0 0 -1 -1 0;</t>
  </si>
  <si>
    <t>"N301                            "   6.761000000000e+00   1.135000000000e+02  -3.550000000000e+00   0.000000000000e+00 65535 0 0 -1 -1 0;</t>
  </si>
  <si>
    <t>"N302                            "   6.761000000000e+00   1.135000000000e+02   0.000000000000e+00   0.000000000000e+00 65535 0 0 -1 -1 0;</t>
  </si>
  <si>
    <t>"N303                            "   3.980000000000e+00   1.105000000000e+02  -3.550000000000e+00   0.000000000000e+00 65535 0 0 -1 -1 0;</t>
  </si>
  <si>
    <t>"N304                            "   3.980000000000e+00   1.105000000000e+02   5.330000000000e+01   0.000000000000e+00 65535 0 0 -1 -1 0;</t>
  </si>
  <si>
    <t>"N305                            "   1.167000000000e+01   1.164000000000e+02   3.300000000000e+01   0.000000000000e+00 65535 0 0 -1 -1 0;</t>
  </si>
  <si>
    <t>"N306                            "   1.167000000000e+01   1.164000000000e+02   4.200000000000e+01   0.000000000000e+00 65535 0 0 -1 -1 0;</t>
  </si>
  <si>
    <t>"N307                            "   1.500000000000e+01   1.040000000000e+02   4.530000000000e+01   0.000000000000e+00 65535 0 0 -1 -1 0;</t>
  </si>
  <si>
    <t>"N308                            "   7.500000000000e+00   1.040000000000e+02   4.530000000000e+01   0.000000000000e+00 65535 0 0 -1 -1 0;</t>
  </si>
  <si>
    <t>"N309                            "   1.500000000000e+01   1.120000000000e+02   0.000000000000e+00   0.000000000000e+00 65535 0 0 -1 -1 0;</t>
  </si>
  <si>
    <t>"N310                            "   1.500000000000e+01   1.120000000000e+02   9.000000000000e+00   0.000000000000e+00 65535 0 0 -1 -1 0;</t>
  </si>
  <si>
    <t>"N311                            "   1.500000000000e+01   1.120000000000e+02   1.420000000000e+00   0.000000000000e+00 65535 0 0 -1 -1 0;</t>
  </si>
  <si>
    <t>"N312                            "   1.500000000000e+01   1.120000000000e+02   2.770000000000e+00   0.000000000000e+00 65535 0 0 -1 -1 0;</t>
  </si>
  <si>
    <t>"N313                            "   1.500000000000e+01   1.120000000000e+02   3.870000000000e+00   0.000000000000e+00 65535 0 0 -1 -1 0;</t>
  </si>
  <si>
    <t>"N314                            "   8.000000000000e-01   1.105000000000e+02   0.000000000000e+00   0.000000000000e+00 65535 0 0 -1 -1 0;</t>
  </si>
  <si>
    <t>"N315                            "   4.750000000000e+00   1.105000000000e+02  -3.550000000000e+00   0.000000000000e+00 65535 0 0 -1 -1 0;</t>
  </si>
  <si>
    <t>"N316                            "   6.000000000000e+00   1.120000000000e+02   0.000000000000e+00   0.000000000000e+00 65535 0 0 -1 -1 0;</t>
  </si>
  <si>
    <t>"N317                            "   6.000000000000e+00   1.120000000000e+02   9.000000000000e+00   0.000000000000e+00 65535 0 0 -1 -1 0;</t>
  </si>
  <si>
    <t>"N318                            "   6.000000000000e+00   1.120000000000e+02   1.420000000000e+00   0.000000000000e+00 65535 0 0 -1 -1 0;</t>
  </si>
  <si>
    <t>"N319                            "   6.000000000000e+00   1.120000000000e+02   2.770000000000e+00   0.000000000000e+00 65535 0 0 -1 -1 0;</t>
  </si>
  <si>
    <t>"N320                            "   6.000000000000e+00   1.120000000000e+02   3.870000000000e+00   0.000000000000e+00 65535 0 0 -1 -1 0;</t>
  </si>
  <si>
    <t>"N321                            "   8.000000000000e-01   1.105000000000e+02  -3.550000000000e+00   0.000000000000e+00 65535 0 0 -1 -1 0;</t>
  </si>
  <si>
    <t>"N322                            "   3.164000000000e+00   1.105000000000e+02   5.330000000000e+01   0.000000000000e+00 65535 0 0 -1 -1 0;</t>
  </si>
  <si>
    <t>"N323                            "   7.000000000000e+00   1.105000000000e+02  -3.550000000000e+00   0.000000000000e+00 65535 0 0 -1 -1 0;</t>
  </si>
  <si>
    <t>"N324                            "   7.000000000000e+00   1.105000000000e+02   5.330000000000e+01   0.000000000000e+00 65535 0 0 -1 -1 0;</t>
  </si>
  <si>
    <t>"N325                            "   3.164000000000e+00   1.105000000000e+02  -3.550000000000e+00   0.000000000000e+00 65535 0 0 -1 -1 0;</t>
  </si>
  <si>
    <t>"N326                            "   3.164000000000e+00   1.105000000000e+02   0.000000000000e+00   0.000000000000e+00 65535 0 0 -1 -1 0;</t>
  </si>
  <si>
    <t>"N327                            "   1.500000000000e+01   1.120000000000e+02   6.200000000000e-01   0.000000000000e+00 65535 0 0 -1 -1 0;</t>
  </si>
  <si>
    <t>"N328                            "   1.500000000000e+01   1.120000000000e+02   2.220000000000e+00   0.000000000000e+00 65535 0 0 -1 -1 0;</t>
  </si>
  <si>
    <t>"N329                            "   0.000000000000e+00   1.081000000000e+02   0.000000000000e+00   0.000000000000e+00 65535 0 0 -1 -1 0;</t>
  </si>
  <si>
    <t>"N330                            "   1.500000000000e+01   1.081000000000e+02   0.000000000000e+00   0.000000000000e+00 65535 0 0 -1 -1 0;</t>
  </si>
  <si>
    <t>"N331                            "   0.000000000000e+00   1.081000000000e+02   1.500000000000e+01   0.000000000000e+00 65535 0 0 -1 -1 0;</t>
  </si>
  <si>
    <t>"N332                            "   1.500000000000e+01   1.081000000000e+02   1.500000000000e+01   0.000000000000e+00 65535 0 0 -1 -1 0;</t>
  </si>
  <si>
    <t>"N333                            "   0.000000000000e+00   1.081000000000e+02   2.400000000000e+01   0.000000000000e+00 65535 0 0 -1 -1 0;</t>
  </si>
  <si>
    <t>"N334                            "   1.500000000000e+01   1.081000000000e+02   2.400000000000e+01   0.000000000000e+00 65535 0 0 -1 -1 0;</t>
  </si>
  <si>
    <t>"N335                            "   0.000000000000e+00   1.081000000000e+02   3.300000000000e+01   0.000000000000e+00 65535 0 0 -1 -1 0;</t>
  </si>
  <si>
    <t>"N336                            "   1.500000000000e+01   1.081000000000e+02   3.300000000000e+01   0.000000000000e+00 65535 0 0 -1 -1 0;</t>
  </si>
  <si>
    <t>"N337                            "   0.000000000000e+00   1.081000000000e+02   4.200000000000e+01   0.000000000000e+00 65535 0 0 -1 -1 0;</t>
  </si>
  <si>
    <t>"N338                            "   1.500000000000e+01   1.081000000000e+02   4.200000000000e+01   0.000000000000e+00 65535 0 0 -1 -1 0;</t>
  </si>
  <si>
    <t>"N339                            "   0.000000000000e+00   1.081000000000e+02   5.100000000000e+01   0.000000000000e+00 65535 0 0 -1 -1 0;</t>
  </si>
  <si>
    <t>"N340                            "   1.500000000000e+01   1.081000000000e+02   5.100000000000e+01   0.000000000000e+00 65535 0 0 -1 -1 0;</t>
  </si>
  <si>
    <t>"N341                            "   0.000000000000e+00   1.081000000000e+02   9.000000000000e+00   0.000000000000e+00 65535 0 0 -1 -1 0;</t>
  </si>
  <si>
    <t>"N342                            "   1.500000000000e+01   1.081000000000e+02   9.000000000000e+00   0.000000000000e+00 65535 0 0 -1 -1 0;</t>
  </si>
  <si>
    <t>"N343                            "   0.000000000000e+00   1.075000000000e+02   2.850000000000e+01   0.000000000000e+00 65535 0 0 -1 -1 0;</t>
  </si>
  <si>
    <t>"N344                            "   1.500000000000e+01   1.075000000000e+02   2.850000000000e+01   0.000000000000e+00 65535 0 0 -1 -1 0;</t>
  </si>
  <si>
    <t>"N345                            "   0.000000000000e+00   1.122000000000e+02   5.100000000000e+01   0.000000000000e+00 65535 0 0 -1 -1 0;</t>
  </si>
  <si>
    <t>"N346                            "   0.000000000000e+00   1.151000000000e+02   5.100000000000e+01   0.000000000000e+00 65535 0 0 -1 -1 0;</t>
  </si>
  <si>
    <t>"N347                            "   1.500000000000e+01   1.122000000000e+02   5.100000000000e+01   0.000000000000e+00 65535 0 0 -1 -1 0;</t>
  </si>
  <si>
    <t>"N348                            "   1.500000000000e+01   1.151000000000e+02   5.100000000000e+01   0.000000000000e+00 65535 0 0 -1 -1 0;</t>
  </si>
  <si>
    <t>"N349                            "   0.000000000000e+00   1.092000000000e+02   5.100000000000e+01   0.000000000000e+00 65535 0 0 -1 -1 0;</t>
  </si>
  <si>
    <t>"N350                            "   1.500000000000e+01   1.092000000000e+02   5.100000000000e+01   0.000000000000e+00 65535 0 0 -1 -1 0;</t>
  </si>
  <si>
    <t>"N351                            "   0.000000000000e+00   1.122000000000e+02   5.150000000000e+01   0.000000000000e+00 65535 0 0 -1 -1 0;</t>
  </si>
  <si>
    <t>"N352                            "   0.000000000000e+00   1.151000000000e+02   5.150000000000e+01   0.000000000000e+00 65535 0 0 -1 -1 0;</t>
  </si>
  <si>
    <t>"N353                            "   1.500000000000e+01   1.122000000000e+02   5.150000000000e+01   0.000000000000e+00 65535 0 0 -1 -1 0;</t>
  </si>
  <si>
    <t>"N354                            "   1.500000000000e+01   1.151000000000e+02   5.150000000000e+01   0.000000000000e+00 65535 0 0 -1 -1 0;</t>
  </si>
  <si>
    <t>"N355                            "   0.000000000000e+00   1.092000000000e+02   5.150000000000e+01   0.000000000000e+00 65535 0 0 -1 -1 0;</t>
  </si>
  <si>
    <t>"N356                            "   1.500000000000e+01   1.092000000000e+02   5.150000000000e+01   0.000000000000e+00 65535 0 0 -1 -1 0;</t>
  </si>
  <si>
    <t>"N357                            "  -1.300000000000e+00   1.122000000000e+02   5.150000000000e+01   0.000000000000e+00 65535 0 0 -1 -1 0;</t>
  </si>
  <si>
    <t>"N358                            "  -1.300000000000e+00   1.151000000000e+02   5.150000000000e+01   0.000000000000e+00 65535 0 0 -1 -1 0;</t>
  </si>
  <si>
    <t>"N359                            "  -1.300000000000e+00   1.092000000000e+02   5.150000000000e+01   0.000000000000e+00 65535 0 0 -1 -1 0;</t>
  </si>
  <si>
    <t>"N360                            "   1.630000000000e+01   1.122000000000e+02   5.150000000000e+01   0.000000000000e+00 65535 0 0 -1 -1 0;</t>
  </si>
  <si>
    <t>"N361                            "   1.630000000000e+01   1.151000000000e+02   5.150000000000e+01   0.000000000000e+00 65535 0 0 -1 -1 0;</t>
  </si>
  <si>
    <t>"N362                            "   1.630000000000e+01   1.092000000000e+02   5.150000000000e+01   0.000000000000e+00 65535 0 0 -1 -1 0;</t>
  </si>
  <si>
    <t>"N363                            "   0.000000000000e+00   1.122000000000e+02   0.000000000000e+00   0.000000000000e+00 65535 0 0 -1 -1 0;</t>
  </si>
  <si>
    <t>"N364                            "   0.000000000000e+00   1.151000000000e+02   0.000000000000e+00   0.000000000000e+00 65535 0 0 -1 -1 0;</t>
  </si>
  <si>
    <t>"N365                            "   1.500000000000e+01   1.122000000000e+02   0.000000000000e+00   0.000000000000e+00 65535 0 0 -1 -1 0;</t>
  </si>
  <si>
    <t>"N366                            "   1.500000000000e+01   1.151000000000e+02   0.000000000000e+00   0.000000000000e+00 65535 0 0 -1 -1 0;</t>
  </si>
  <si>
    <t>"N367                            "   0.000000000000e+00   1.092000000000e+02   0.000000000000e+00   0.000000000000e+00 65535 0 0 -1 -1 0;</t>
  </si>
  <si>
    <t>"N368                            "   1.500000000000e+01   1.092000000000e+02   0.000000000000e+00   0.000000000000e+00 65535 0 0 -1 -1 0;</t>
  </si>
  <si>
    <t>"N369                            "   0.000000000000e+00   1.122000000000e+02  -5.000000000000e-01   0.000000000000e+00 65535 0 0 -1 -1 0;</t>
  </si>
  <si>
    <t>"N370                            "   0.000000000000e+00   1.151000000000e+02  -5.000000000000e-01   0.000000000000e+00 65535 0 0 -1 -1 0;</t>
  </si>
  <si>
    <t>"N371                            "   1.500000000000e+01   1.122000000000e+02  -5.000000000000e-01   0.000000000000e+00 65535 0 0 -1 -1 0;</t>
  </si>
  <si>
    <t>"N372                            "   1.500000000000e+01   1.151000000000e+02  -5.000000000000e-01   0.000000000000e+00 65535 0 0 -1 -1 0;</t>
  </si>
  <si>
    <t>"N373                            "   0.000000000000e+00   1.092000000000e+02  -5.000000000000e-01   0.000000000000e+00 65535 0 0 -1 -1 0;</t>
  </si>
  <si>
    <t>"N374                            "   1.500000000000e+01   1.092000000000e+02  -5.000000000000e-01   0.000000000000e+00 65535 0 0 -1 -1 0;</t>
  </si>
  <si>
    <t>"N375                            "  -1.300000000000e+00   1.122000000000e+02  -5.000000000000e-01   0.000000000000e+00 65535 0 0 -1 -1 0;</t>
  </si>
  <si>
    <t>"N376                            "  -1.300000000000e+00   1.151000000000e+02  -5.000000000000e-01   0.000000000000e+00 65535 0 0 -1 -1 0;</t>
  </si>
  <si>
    <t>"N377                            "  -1.300000000000e+00   1.092000000000e+02  -5.000000000000e-01   0.000000000000e+00 65535 0 0 -1 -1 0;</t>
  </si>
  <si>
    <t>"N378                            "   1.630000000000e+01   1.122000000000e+02  -5.000000000000e-01   0.000000000000e+00 65535 0 0 -1 -1 0;</t>
  </si>
  <si>
    <t>"N379                            "   1.630000000000e+01   1.151000000000e+02  -5.000000000000e-01   0.000000000000e+00 65535 0 0 -1 -1 0;</t>
  </si>
  <si>
    <t>"N380                            "   1.630000000000e+01   1.092000000000e+02  -5.000000000000e-01   0.000000000000e+00 65535 0 0 -1 -1 0;</t>
  </si>
  <si>
    <t>"N381                            "   1.675000000000e+01   1.102000000000e+02  -3.550000000000e+00   0.000000000000e+00 65535 0 0 -1 -1 0;</t>
  </si>
  <si>
    <t>"N382                            "   1.675000000000e+01   1.102000000000e+02   9.000000000000e+00   0.000000000000e+00 65535 0 0 -1 -1 0;</t>
  </si>
  <si>
    <t>"N383                            "   1.500000000000e+01   1.102000000000e+02   0.000000000000e+00   0.000000000000e+00 65535 0 0 -1 -1 0;</t>
  </si>
  <si>
    <t>"N384                            "   1.500000000000e+01   1.102000000000e+02   9.000000000000e+00   0.000000000000e+00 65535 0 0 -1 -1 0;</t>
  </si>
  <si>
    <t>"N385                            "   1.500000000000e+01   1.087000000000e+02   0.000000000000e+00   0.000000000000e+00 65535 0 0 -1 -1 0;</t>
  </si>
  <si>
    <t>"N386                            "   1.500000000000e+01   1.087000000000e+02   9.000000000000e+00   0.000000000000e+00 65535 0 0 -1 -1 0;</t>
  </si>
  <si>
    <t>"N387                            "   1.675000000000e+01   1.102000000000e+02   0.000000000000e+00   0.000000000000e+00 65535 0 0 -1 -1 0;</t>
  </si>
  <si>
    <t>"N388                            "   1.500000000000e+01   1.102000000000e+02  -3.550000000000e+00   0.000000000000e+00 65535 0 0 -1 -1 0;</t>
  </si>
  <si>
    <t>"N389                            "   1.500000000000e+01   1.087000000000e+02  -3.550000000000e+00   0.000000000000e+00 65535 0 0 -1 -1 0;</t>
  </si>
  <si>
    <t>"N390                            "   1.675000000000e+01   1.102000000000e+02   7.250000000000e+00   0.000000000000e+00 65535 0 0 -1 -1 0;</t>
  </si>
  <si>
    <t>"N391                            "   1.675000000000e+01   1.102000000000e+02   5.500000000000e+00   0.000000000000e+00 65535 0 0 -1 -1 0;</t>
  </si>
  <si>
    <t>"N392                            "   1.675000000000e+01   1.102000000000e+02  -2.500000000000e+00   0.000000000000e+00 65535 0 0 -1 -1 0;</t>
  </si>
  <si>
    <t>"N393                            "   4.650000000000e+00   1.135000000000e+02  -3.550000000000e+00   0.000000000000e+00 65535 0 0 -1 -1 0;</t>
  </si>
  <si>
    <t>"N394                            "   4.650000000000e+00   1.135000000000e+02   0.000000000000e+00   0.000000000000e+00 65535 0 0 -1 -1 0;</t>
  </si>
  <si>
    <t>"N395                            "   4.650000000000e+00   1.135000000000e+02   1.500000000000e+01   0.000000000000e+00 65535 0 0 -1 -1 0;</t>
  </si>
  <si>
    <t>"N396                            "   4.650000000000e+00   1.135000000000e+02   2.400000000000e+01   0.000000000000e+00 65535 0 0 -1 -1 0;</t>
  </si>
  <si>
    <t>"N397                            "   4.650000000000e+00   1.135000000000e+02   3.300000000000e+01   0.000000000000e+00 65535 0 0 -1 -1 0;</t>
  </si>
  <si>
    <t>"N398                            "   4.650000000000e+00   1.135000000000e+02   4.200000000000e+01   0.000000000000e+00 65535 0 0 -1 -1 0;</t>
  </si>
  <si>
    <t>"N399                            "   4.650000000000e+00   1.135000000000e+02   5.100000000000e+01   0.000000000000e+00 65535 0 0 -1 -1 0;</t>
  </si>
  <si>
    <t>"N400                            "   4.650000000000e+00   1.135000000000e+02   5.330000000000e+01   0.000000000000e+00 65535 0 0 -1 -1 0;</t>
  </si>
  <si>
    <t>"N401                            "   4.650000000000e+00   1.135000000000e+02   9.000000000000e+00   0.000000000000e+00 65535 0 0 -1 -1 0;</t>
  </si>
  <si>
    <t>"N402                            "   0.000000000000e+00   1.122000000000e+02  -3.550000000000e+00   0.000000000000e+00 65535 0 0 -1 -1 0;</t>
  </si>
  <si>
    <t>"N403                            "   0.000000000000e+00   1.151000000000e+02  -3.550000000000e+00   0.000000000000e+00 65535 0 0 -1 -1 0;</t>
  </si>
  <si>
    <t>"N404                            "   1.500000000000e+01   1.122000000000e+02  -3.550000000000e+00   0.000000000000e+00 65535 0 0 -1 -1 0;</t>
  </si>
  <si>
    <t>"N405                            "   1.500000000000e+01   1.151000000000e+02  -3.550000000000e+00   0.000000000000e+00 65535 0 0 -1 -1 0;</t>
  </si>
  <si>
    <t>"N406                            "   0.000000000000e+00   1.092000000000e+02  -3.550000000000e+00   0.000000000000e+00 65535 0 0 -1 -1 0;</t>
  </si>
  <si>
    <t>"N407                            "   1.500000000000e+01   1.092000000000e+02  -3.550000000000e+00   0.000000000000e+00 65535 0 0 -1 -1 0;</t>
  </si>
  <si>
    <t>"N408                            "   0.000000000000e+00   1.122000000000e+02  -4.050000000000e+00   0.000000000000e+00 65535 0 0 -1 -1 0;</t>
  </si>
  <si>
    <t>"N409                            "   0.000000000000e+00   1.151000000000e+02  -4.050000000000e+00   0.000000000000e+00 65535 0 0 -1 -1 0;</t>
  </si>
  <si>
    <t>"N410                            "   1.500000000000e+01   1.122000000000e+02  -4.050000000000e+00   0.000000000000e+00 65535 0 0 -1 -1 0;</t>
  </si>
  <si>
    <t>"N411                            "   1.500000000000e+01   1.151000000000e+02  -4.050000000000e+00   0.000000000000e+00 65535 0 0 -1 -1 0;</t>
  </si>
  <si>
    <t>"N412                            "   0.000000000000e+00   1.092000000000e+02  -4.050000000000e+00   0.000000000000e+00 65535 0 0 -1 -1 0;</t>
  </si>
  <si>
    <t>"N413                            "   1.500000000000e+01   1.092000000000e+02  -4.050000000000e+00   0.000000000000e+00 65535 0 0 -1 -1 0;</t>
  </si>
  <si>
    <t>"N414                            "  -1.300000000000e+00   1.122000000000e+02  -4.050000000000e+00   0.000000000000e+00 65535 0 0 -1 -1 0;</t>
  </si>
  <si>
    <t>"N415                            "  -1.300000000000e+00   1.151000000000e+02  -4.050000000000e+00   0.000000000000e+00 65535 0 0 -1 -1 0;</t>
  </si>
  <si>
    <t>"N416                            "  -1.300000000000e+00   1.092000000000e+02  -4.050000000000e+00   0.000000000000e+00 65535 0 0 -1 -1 0;</t>
  </si>
  <si>
    <t>"N417                            "   1.630000000000e+01   1.122000000000e+02  -4.050000000000e+00   0.000000000000e+00 65535 0 0 -1 -1 0;</t>
  </si>
  <si>
    <t>"N418                            "   1.630000000000e+01   1.151000000000e+02  -4.050000000000e+00   0.000000000000e+00 65535 0 0 -1 -1 0;</t>
  </si>
  <si>
    <t>"N419                            "   1.630000000000e+01   1.092000000000e+02  -4.050000000000e+00   0.000000000000e+00 65535 0 0 -1 -1 0;</t>
  </si>
  <si>
    <t>"N420                            "   9.000000000000e+00   1.122000000000e+02  -3.550000000000e+00   0.000000000000e+00 65535 0 0 -1 -1 0;</t>
  </si>
  <si>
    <t>"N421                            "   9.000000000000e+00   1.151000000000e+02  -3.550000000000e+00   0.000000000000e+00 65535 0 0 -1 -1 0;</t>
  </si>
  <si>
    <t>"N422                            "   9.000000000000e+00   1.092000000000e+02  -3.550000000000e+00   0.000000000000e+00 65535 0 0 -1 -1 0;</t>
  </si>
  <si>
    <t>"N423                            "   9.000000000000e+00   1.122000000000e+02  -4.050000000000e+00   0.000000000000e+00 65535 0 0 -1 -1 0;</t>
  </si>
  <si>
    <t>"N424                            "   9.000000000000e+00   1.151000000000e+02  -4.050000000000e+00   0.000000000000e+00 65535 0 0 -1 -1 0;</t>
  </si>
  <si>
    <t>"N425                            "   9.000000000000e+00   1.092000000000e+02  -4.050000000000e+00   0.000000000000e+00 65535 0 0 -1 -1 0;</t>
  </si>
  <si>
    <t>"N426                            "   6.000000000000e+00   1.122000000000e+02  -3.550000000000e+00   0.000000000000e+00 65535 0 0 -1 -1 0;</t>
  </si>
  <si>
    <t>"N427                            "   6.000000000000e+00   1.151000000000e+02  -3.550000000000e+00   0.000000000000e+00 65535 0 0 -1 -1 0;</t>
  </si>
  <si>
    <t>"N428                            "   6.000000000000e+00   1.092000000000e+02  -3.550000000000e+00   0.000000000000e+00 65535 0 0 -1 -1 0;</t>
  </si>
  <si>
    <t>"N429                            "   6.000000000000e+00   1.122000000000e+02  -4.050000000000e+00   0.000000000000e+00 65535 0 0 -1 -1 0;</t>
  </si>
  <si>
    <t>"N430                            "   6.000000000000e+00   1.151000000000e+02  -4.050000000000e+00   0.000000000000e+00 65535 0 0 -1 -1 0;</t>
  </si>
  <si>
    <t>"N431                            "   6.000000000000e+00   1.092000000000e+02  -4.050000000000e+00   0.000000000000e+00 65535 0 0 -1 -1 0;</t>
  </si>
  <si>
    <t>"N432                            "   9.000000000000e+00   1.122000000000e+02   0.000000000000e+00   0.000000000000e+00 65535 0 0 -1 -1 0;</t>
  </si>
  <si>
    <t>"N433                            "   9.000000000000e+00   1.151000000000e+02   0.000000000000e+00   0.000000000000e+00 65535 0 0 -1 -1 0;</t>
  </si>
  <si>
    <t>"N434                            "   9.000000000000e+00   1.092000000000e+02   0.000000000000e+00   0.000000000000e+00 65535 0 0 -1 -1 0;</t>
  </si>
  <si>
    <t>"N435                            "   9.000000000000e+00   1.122000000000e+02  -5.000000000000e-01   0.000000000000e+00 65535 0 0 -1 -1 0;</t>
  </si>
  <si>
    <t>"N436                            "   9.000000000000e+00   1.151000000000e+02  -5.000000000000e-01   0.000000000000e+00 65535 0 0 -1 -1 0;</t>
  </si>
  <si>
    <t>"N437                            "   9.000000000000e+00   1.092000000000e+02  -5.000000000000e-01   0.000000000000e+00 65535 0 0 -1 -1 0;</t>
  </si>
  <si>
    <t>"N438                            "   6.000000000000e+00   1.122000000000e+02   0.000000000000e+00   0.000000000000e+00 65535 0 0 -1 -1 0;</t>
  </si>
  <si>
    <t>"N439                            "   6.000000000000e+00   1.151000000000e+02   0.000000000000e+00   0.000000000000e+00 65535 0 0 -1 -1 0;</t>
  </si>
  <si>
    <t>"N440                            "   6.000000000000e+00   1.092000000000e+02   0.000000000000e+00   0.000000000000e+00 65535 0 0 -1 -1 0;</t>
  </si>
  <si>
    <t>"N441                            "   6.000000000000e+00   1.122000000000e+02  -5.000000000000e-01   0.000000000000e+00 65535 0 0 -1 -1 0;</t>
  </si>
  <si>
    <t>"N442                            "   6.000000000000e+00   1.151000000000e+02  -5.000000000000e-01   0.000000000000e+00 65535 0 0 -1 -1 0;</t>
  </si>
  <si>
    <t>"N443                            "   6.000000000000e+00   1.092000000000e+02  -5.000000000000e-01   0.000000000000e+00 65535 0 0 -1 -1 0;</t>
  </si>
  <si>
    <t>"N444                            "   9.000000000000e+00   1.122000000000e+02   5.100000000000e+01   0.000000000000e+00 65535 0 0 -1 -1 0;</t>
  </si>
  <si>
    <t>"N445                            "   9.000000000000e+00   1.151000000000e+02   5.100000000000e+01   0.000000000000e+00 65535 0 0 -1 -1 0;</t>
  </si>
  <si>
    <t>"N446                            "   9.000000000000e+00   1.092000000000e+02   5.100000000000e+01   0.000000000000e+00 65535 0 0 -1 -1 0;</t>
  </si>
  <si>
    <t>"N447                            "   9.000000000000e+00   1.122000000000e+02   5.150000000000e+01   0.000000000000e+00 65535 0 0 -1 -1 0;</t>
  </si>
  <si>
    <t>"N448                            "   9.000000000000e+00   1.151000000000e+02   5.150000000000e+01   0.000000000000e+00 65535 0 0 -1 -1 0;</t>
  </si>
  <si>
    <t>"N449                            "   9.000000000000e+00   1.092000000000e+02   5.150000000000e+01   0.000000000000e+00 65535 0 0 -1 -1 0;</t>
  </si>
  <si>
    <t>"N450                            "   6.000000000000e+00   1.122000000000e+02   5.100000000000e+01   0.000000000000e+00 65535 0 0 -1 -1 0;</t>
  </si>
  <si>
    <t>"N451                            "   6.000000000000e+00   1.151000000000e+02   5.100000000000e+01   0.000000000000e+00 65535 0 0 -1 -1 0;</t>
  </si>
  <si>
    <t>"N452                            "   6.000000000000e+00   1.092000000000e+02   5.100000000000e+01   0.000000000000e+00 65535 0 0 -1 -1 0;</t>
  </si>
  <si>
    <t>"N453                            "   6.000000000000e+00   1.122000000000e+02   5.150000000000e+01   0.000000000000e+00 65535 0 0 -1 -1 0;</t>
  </si>
  <si>
    <t>"N454                            "   6.000000000000e+00   1.151000000000e+02   5.150000000000e+01   0.000000000000e+00 65535 0 0 -1 -1 0;</t>
  </si>
  <si>
    <t>"N455                            "   6.000000000000e+00   1.092000000000e+02   5.150000000000e+01   0.000000000000e+00 65535 0 0 -1 -1 0;</t>
  </si>
  <si>
    <t>"N456                            "   1.500000000000e+01   1.075000000000e+02   4.500000000000e+00   0.000000000000e+00 65535 0 0 -1 -1 0;</t>
  </si>
  <si>
    <t>"N457                            "   9.000000000000e+00   1.075000000000e+02   4.500000000000e+00   0.000000000000e+00 65535 0 0 -1 -1 0;</t>
  </si>
  <si>
    <t>"N458                            "   6.000000000000e+00   1.075000000000e+02   4.500000000000e+00   0.000000000000e+00 65535 0 0 -1 -1 0;</t>
  </si>
  <si>
    <t>"N459                            "   0.000000000000e+00   1.075000000000e+02   4.500000000000e+00   0.000000000000e+00 65535 0 0 -1 -1 0;</t>
  </si>
  <si>
    <t>"N460                            "   4.725000000000e+00   1.164000000000e+02   5.100000000000e+01   0.000000000000e+00 65535 0 0 -1 -1 0;</t>
  </si>
  <si>
    <t>"N461                            "   4.725000000000e+00   1.164000000000e+02   4.200000000000e+01   0.000000000000e+00 65535 0 0 -1 -1 0;</t>
  </si>
  <si>
    <t>"N462                            "   4.725000000000e+00   1.164000000000e+02   3.300000000000e+01   0.000000000000e+00 65535 0 0 -1 -1 0;</t>
  </si>
  <si>
    <t>"N463                            "   4.725000000000e+00   1.164000000000e+02   2.400000000000e+01   0.000000000000e+00 65535 0 0 -1 -1 0;</t>
  </si>
  <si>
    <t>"N464                            "   4.725000000000e+00   1.164000000000e+02   1.500000000000e+01   0.000000000000e+00 65535 0 0 -1 -1 0;</t>
  </si>
  <si>
    <t>"N465                            "   4.725000000000e+00   1.164000000000e+02   9.000000000000e+00   0.000000000000e+00 65535 0 0 -1 -1 0;</t>
  </si>
  <si>
    <t>"N466                            "   4.725000000000e+00   1.164000000000e+02   0.000000000000e+00   0.000000000000e+00 65535 0 0 -1 -1 0;</t>
  </si>
  <si>
    <t>"N467                            "   2.703000000000e+00   1.135000000000e+02  -3.550000000000e+00   0.000000000000e+00 65535 0 0 -1 -1 0;</t>
  </si>
  <si>
    <t>"N468                            "   2.703000000000e+00   1.135000000000e+02   0.000000000000e+00   0.000000000000e+00 65535 0 0 -1 -1 0;</t>
  </si>
  <si>
    <t>"N469                            "   2.703000000000e+00   1.135000000000e+02   1.500000000000e+01   0.000000000000e+00 65535 0 0 -1 -1 0;</t>
  </si>
  <si>
    <t>"N470                            "   2.703000000000e+00   1.135000000000e+02   2.400000000000e+01   0.000000000000e+00 65535 0 0 -1 -1 0;</t>
  </si>
  <si>
    <t>"N471                            "   2.703000000000e+00   1.135000000000e+02   3.300000000000e+01   0.000000000000e+00 65535 0 0 -1 -1 0;</t>
  </si>
  <si>
    <t>"N472                            "   2.703000000000e+00   1.135000000000e+02   4.200000000000e+01   0.000000000000e+00 65535 0 0 -1 -1 0;</t>
  </si>
  <si>
    <t>"N473                            "   2.703000000000e+00   1.135000000000e+02   5.100000000000e+01   0.000000000000e+00 65535 0 0 -1 -1 0;</t>
  </si>
  <si>
    <t>"N474                            "   2.703000000000e+00   1.135000000000e+02   5.330000000000e+01   0.000000000000e+00 65535 0 0 -1 -1 0;</t>
  </si>
  <si>
    <t>"N475                            "   2.703000000000e+00   1.135000000000e+02   9.000000000000e+00   0.000000000000e+00 65535 0 0 -1 -1 0;</t>
  </si>
  <si>
    <t>"N476                            "   1.973000000000e+00   1.135000000000e+02  -3.550000000000e+00   0.000000000000e+00 65535 0 0 -1 -1 0;</t>
  </si>
  <si>
    <t>"N477                            "   1.973000000000e+00   1.135000000000e+02   0.000000000000e+00   0.000000000000e+00 65535 0 0 -1 -1 0;</t>
  </si>
  <si>
    <t>"N478                            "   1.973000000000e+00   1.135000000000e+02   1.500000000000e+01   0.000000000000e+00 65535 0 0 -1 -1 0;</t>
  </si>
  <si>
    <t>"N479                            "   1.973000000000e+00   1.135000000000e+02   2.400000000000e+01   0.000000000000e+00 65535 0 0 -1 -1 0;</t>
  </si>
  <si>
    <t>"N480                            "   1.973000000000e+00   1.135000000000e+02   3.300000000000e+01   0.000000000000e+00 65535 0 0 -1 -1 0;</t>
  </si>
  <si>
    <t>"N481                            "   1.973000000000e+00   1.135000000000e+02   4.200000000000e+01   0.000000000000e+00 65535 0 0 -1 -1 0;</t>
  </si>
  <si>
    <t>"N482                            "   1.973000000000e+00   1.135000000000e+02   5.100000000000e+01   0.000000000000e+00 65535 0 0 -1 -1 0;</t>
  </si>
  <si>
    <t>"N483                            "   1.973000000000e+00   1.135000000000e+02   5.330000000000e+01   0.000000000000e+00 65535 0 0 -1 -1 0;</t>
  </si>
  <si>
    <t>"N484                            "   1.973000000000e+00   1.135000000000e+02   9.000000000000e+00   0.000000000000e+00 65535 0 0 -1 -1 0;</t>
  </si>
  <si>
    <t>"N485                            "   1.323000000000e+00   1.135000000000e+02  -3.550000000000e+00   0.000000000000e+00 65535 0 0 -1 -1 0;</t>
  </si>
  <si>
    <t>"N486                            "   1.323000000000e+00   1.135000000000e+02   1.500000000000e+01   0.000000000000e+00 65535 0 0 -1 -1 0;</t>
  </si>
  <si>
    <t>"N487                            "   1.323000000000e+00   1.135000000000e+02   2.400000000000e+01   0.000000000000e+00 65535 0 0 -1 -1 0;</t>
  </si>
  <si>
    <t>"N488                            "   1.323000000000e+00   1.135000000000e+02   3.300000000000e+01   0.000000000000e+00 65535 0 0 -1 -1 0;</t>
  </si>
  <si>
    <t>"N489                            "   1.323000000000e+00   1.135000000000e+02   4.200000000000e+01   0.000000000000e+00 65535 0 0 -1 -1 0;</t>
  </si>
  <si>
    <t>"N490                            "   1.323000000000e+00   1.135000000000e+02   5.330000000000e+01   0.000000000000e+00 65535 0 0 -1 -1 0;</t>
  </si>
  <si>
    <t>"N491                            "   1.323000000000e+00   1.135000000000e+02   9.000000000000e+00   0.000000000000e+00 65535 0 0 -1 -1 0;</t>
  </si>
  <si>
    <t>"N492                            "   6.430000000000e-01   1.135000000000e+02  -3.550000000000e+00   0.000000000000e+00 65535 0 0 -1 -1 0;</t>
  </si>
  <si>
    <t>"N493                            "   6.430000000000e-01   1.135000000000e+02   1.500000000000e+01   0.000000000000e+00 65535 0 0 -1 -1 0;</t>
  </si>
  <si>
    <t>"N494                            "   6.430000000000e-01   1.135000000000e+02   2.400000000000e+01   0.000000000000e+00 65535 0 0 -1 -1 0;</t>
  </si>
  <si>
    <t>"N495                            "   6.430000000000e-01   1.135000000000e+02   3.300000000000e+01   0.000000000000e+00 65535 0 0 -1 -1 0;</t>
  </si>
  <si>
    <t>"N496                            "   6.430000000000e-01   1.135000000000e+02   4.200000000000e+01   0.000000000000e+00 65535 0 0 -1 -1 0;</t>
  </si>
  <si>
    <t>"N497                            "   6.430000000000e-01   1.135000000000e+02   5.330000000000e+01   0.000000000000e+00 65535 0 0 -1 -1 0;</t>
  </si>
  <si>
    <t>"N498                            "   6.430000000000e-01   1.135000000000e+02   9.000000000000e+00   0.000000000000e+00 65535 0 0 -1 -1 0;</t>
  </si>
  <si>
    <t>"N499                            "   7.650000000000e+00   1.135000000000e+02   4.200000000000e+01   0.000000000000e+00 65535 0 0 -1 -1 0;</t>
  </si>
  <si>
    <t>"N500                            "   7.650000000000e+00   1.135000000000e+02   3.300000000000e+01   0.000000000000e+00 65535 0 0 -1 -1 0;</t>
  </si>
  <si>
    <t>"N501                            "   7.650000000000e+00   1.135000000000e+02   1.500000000000e+01   0.000000000000e+00 65535 0 0 -1 -1 0;</t>
  </si>
  <si>
    <t>"N502                            "   7.650000000000e+00   1.135000000000e+02   5.330000000000e+01   0.000000000000e+00 65535 0 0 -1 -1 0;</t>
  </si>
  <si>
    <t>"N503                            "   7.650000000000e+00   1.135000000000e+02  -3.550000000000e+00   0.000000000000e+00 65535 0 0 -1 -1 0;</t>
  </si>
  <si>
    <t>"N504                            "   7.650000000000e+00   1.135000000000e+02   0.000000000000e+00   0.000000000000e+00 65535 0 0 -1 -1 0;</t>
  </si>
  <si>
    <t>"N505                            "   9.670000000000e+00   1.135000000000e+02  -3.550000000000e+00   0.000000000000e+00 65535 0 0 -1 -1 0;</t>
  </si>
  <si>
    <t>"N506                            "   9.670000000000e+00   1.135000000000e+02   0.000000000000e+00   0.000000000000e+00 65535 0 0 -1 -1 0;</t>
  </si>
  <si>
    <t>"N507                            "   1.032000000000e+01   1.135000000000e+02  -3.550000000000e+00   0.000000000000e+00 65535 0 0 -1 -1 0;</t>
  </si>
  <si>
    <t>"N508                            "   1.032000000000e+01   1.135000000000e+02   0.000000000000e+00   0.000000000000e+00 65535 0 0 -1 -1 0;</t>
  </si>
  <si>
    <t>"N509                            "   7.650000000000e+00   1.135000000000e+02   2.400000000000e+01   0.000000000000e+00 65535 0 0 -1 -1 0;</t>
  </si>
  <si>
    <t>"N510                            "   3.950000000000e+00   1.135000000000e+02  -3.550000000000e+00   0.000000000000e+00 65535 0 0 -1 -1 0;</t>
  </si>
  <si>
    <t>"N511                            "   3.950000000000e+00   1.135000000000e+02   0.000000000000e+00   0.000000000000e+00 65535 0 0 -1 -1 0;</t>
  </si>
  <si>
    <t>"N512                            "   3.950000000000e+00   1.135000000000e+02   1.500000000000e+01   0.000000000000e+00 65535 0 0 -1 -1 0;</t>
  </si>
  <si>
    <t>"N513                            "   3.950000000000e+00   1.135000000000e+02   2.400000000000e+01   0.000000000000e+00 65535 0 0 -1 -1 0;</t>
  </si>
  <si>
    <t>"N514                            "   3.950000000000e+00   1.135000000000e+02   3.300000000000e+01   0.000000000000e+00 65535 0 0 -1 -1 0;</t>
  </si>
  <si>
    <t>"N515                            "   3.950000000000e+00   1.135000000000e+02   4.200000000000e+01   0.000000000000e+00 65535 0 0 -1 -1 0;</t>
  </si>
  <si>
    <t>"N516                            "   3.950000000000e+00   1.135000000000e+02   5.100000000000e+01   0.000000000000e+00 65535 0 0 -1 -1 0;</t>
  </si>
  <si>
    <t>"N517                            "   3.950000000000e+00   1.135000000000e+02   5.330000000000e+01   0.000000000000e+00 65535 0 0 -1 -1 0;</t>
  </si>
  <si>
    <t>"N518                            "   3.950000000000e+00   1.135000000000e+02   9.000000000000e+00   0.000000000000e+00 65535 0 0 -1 -1 0;</t>
  </si>
  <si>
    <t>"N519                            "   3.383000000000e+00   1.135000000000e+02  -3.550000000000e+00   0.000000000000e+00 65535 0 0 -1 -1 0;</t>
  </si>
  <si>
    <t>"N520                            "   3.383000000000e+00   1.135000000000e+02   0.000000000000e+00   0.000000000000e+00 65535 0 0 -1 -1 0;</t>
  </si>
  <si>
    <t>"N521                            "   3.383000000000e+00   1.135000000000e+02   1.500000000000e+01   0.000000000000e+00 65535 0 0 -1 -1 0;</t>
  </si>
  <si>
    <t>"N522                            "   3.383000000000e+00   1.135000000000e+02   2.400000000000e+01   0.000000000000e+00 65535 0 0 -1 -1 0;</t>
  </si>
  <si>
    <t>"N523                            "   3.383000000000e+00   1.135000000000e+02   3.300000000000e+01   0.000000000000e+00 65535 0 0 -1 -1 0;</t>
  </si>
  <si>
    <t>"N524                            "   3.383000000000e+00   1.135000000000e+02   4.200000000000e+01   0.000000000000e+00 65535 0 0 -1 -1 0;</t>
  </si>
  <si>
    <t>"N525                            "   3.383000000000e+00   1.135000000000e+02   5.100000000000e+01   0.000000000000e+00 65535 0 0 -1 -1 0;</t>
  </si>
  <si>
    <t>"N526                            "   3.383000000000e+00   1.135000000000e+02   5.330000000000e+01   0.000000000000e+00 65535 0 0 -1 -1 0;</t>
  </si>
  <si>
    <t>"N527                            "   3.383000000000e+00   1.135000000000e+02   9.000000000000e+00   0.000000000000e+00 65535 0 0 -1 -1 0;</t>
  </si>
  <si>
    <t>"N528                            "   7.650000000000e+00   1.135000000000e+02   9.000000000000e+00   0.000000000000e+00 65535 0 0 -1 -1 0;</t>
  </si>
  <si>
    <t>"N529                            "   7.650000000000e+00   1.135000000000e+02   5.100000000000e+01   0.000000000000e+00 65535 0 0 -1 -1 0;</t>
  </si>
  <si>
    <t>"N530                            "   5.360000000000e+00   1.105000000000e+02   5.100000000000e+01   0.000000000000e+00 65535 0 0 -1 -1 0;</t>
  </si>
  <si>
    <t>"N531                            "   5.360000000000e+00   1.105000000000e+02   4.200000000000e+01   0.000000000000e+00 65535 0 0 -1 -1 0;</t>
  </si>
  <si>
    <t>"N532                            "   5.360000000000e+00   1.105000000000e+02   3.300000000000e+01   0.000000000000e+00 65535 0 0 -1 -1 0;</t>
  </si>
  <si>
    <t>"N533                            "   5.360000000000e+00   1.105000000000e+02   2.400000000000e+01   0.000000000000e+00 65535 0 0 -1 -1 0;</t>
  </si>
  <si>
    <t>"N534                            "   5.360000000000e+00   1.105000000000e+02   1.500000000000e+01   0.000000000000e+00 65535 0 0 -1 -1 0;</t>
  </si>
  <si>
    <t>"N535                            "   5.360000000000e+00   1.105000000000e+02   9.000000000000e+00   0.000000000000e+00 65535 0 0 -1 -1 0;</t>
  </si>
  <si>
    <t>"N536                            "   5.360000000000e+00   1.105000000000e+02   0.000000000000e+00   0.000000000000e+00 65535 0 0 -1 -1 0;</t>
  </si>
  <si>
    <t>"N537                            "   5.360000000000e+00   1.105000000000e+02  -3.550000000000e+00   0.000000000000e+00 65535 0 0 -1 -1 0;</t>
  </si>
  <si>
    <t>"N538                            "   1.575000000000e+01   1.012000000000e+02   3.300000000000e+01   0.000000000000e+00 65535 0 0 -1 -1 0;</t>
  </si>
  <si>
    <t>"N539                            "   1.500000000000e+01   1.012000000000e+02   2.400000000000e+01   0.000000000000e+00 65535 0 0 -1 -1 0;</t>
  </si>
  <si>
    <t>"N540                            "   1.500000000000e+01   1.012000000000e+02   3.300000000000e+01   0.000000000000e+00 65535 0 0 -1 -1 0;</t>
  </si>
  <si>
    <t>"N541                            "   1.575000000000e+01   1.012000000000e+02   2.400000000000e+01   0.000000000000e+00 65535 0 0 -1 -1 0;</t>
  </si>
  <si>
    <t>"N1368_OCEN                      "   7.500000000000e+00   1.005000000000e+02   0.000000000000e+00   0.000000000000e+00 65535 2 0 -1 -1 0;</t>
  </si>
  <si>
    <t>"N1369_OCEN                      "   7.500000000000e+00   1.005000000000e+02   1.500000000000e+01   0.000000000000e+00 65535 2 0 -1 -1 0;</t>
  </si>
  <si>
    <t>"N1370_OCEN                      "   7.500000000000e+00   1.005000000000e+02   2.400000000000e+01   0.000000000000e+00 65535 2 0 -1 -1 0;</t>
  </si>
  <si>
    <t>"N1371_OCEN                      "   7.500000000000e+00   1.005000000000e+02   3.300000000000e+01   0.000000000000e+00 65535 2 0 -1 -1 0;</t>
  </si>
  <si>
    <t>"N1372_OCEN                      "   7.500000000000e+00   1.005000000000e+02   4.200000000000e+01   0.000000000000e+00 65535 2 0 -1 -1 0;</t>
  </si>
  <si>
    <t>"N1373_OCEN                      "   7.500000000000e+00   1.005000000000e+02   5.100000000000e+01   0.000000000000e+00 65535 2 0 -1 -1 0;</t>
  </si>
  <si>
    <t>"N1374_OCEN                      "   7.500000000000e+00   1.005000000000e+02   9.000000000000e+00   0.000000000000e+00 65535 2 0 -1 -1 0;</t>
  </si>
  <si>
    <t>"N2193                           "   0.000000000000e+00   1.006000000000e+02   2.400000000000e+01   0.000000000000e+00 65535 0 0 -1 -1 0;</t>
  </si>
  <si>
    <t>"N2194                           "   1.500000000000e+01   1.006000000000e+02   2.400000000000e+01   0.000000000000e+00 65535 0 0 -1 -1 0;</t>
  </si>
  <si>
    <t>"N2195                           "   0.000000000000e+00   1.006000000000e+02   3.300000000000e+01   0.000000000000e+00 65535 0 0 -1 -1 0;</t>
  </si>
  <si>
    <t>"N2196                           "   1.500000000000e+01   1.006000000000e+02   3.300000000000e+01   0.000000000000e+00 65535 0 0 -1 -1 0;</t>
  </si>
  <si>
    <t>[BOUNDARY_CONDITIONS] &lt;21&gt;</t>
  </si>
  <si>
    <t>13 4 4 4 0 0 0 -1 0.000000 0.000000 0.000000 0.000000 0.000000 0.000000 -1 -1 0.000000 0.000000 0.000000 0.000000 0.000000 0.000000;</t>
  </si>
  <si>
    <t>26 4 4 4 0 0 0 -1 0.000000 0.000000 0.000000 0.000000 0.000000 0.000000 -1 -1 0.000000 0.000000 0.000000 0.000000 0.000000 0.000000;</t>
  </si>
  <si>
    <t>31 4 4 4 0 0 0 -1 0.000000 0.000000 0.000000 0.000000 0.000000 0.000000 -1 -1 0.000000 0.000000 0.000000 0.000000 0.000000 0.000000;</t>
  </si>
  <si>
    <t>89 4 4 4 0 0 0 -1 0.000000 0.000000 0.000000 0.000000 0.000000 0.000000 -1 -1 0.000000 0.000000 0.000000 0.000000 0.000000 0.000000;</t>
  </si>
  <si>
    <t>102 4 4 4 0 0 0 -1 0.000000 0.000000 0.000000 0.000000 0.000000 0.000000 -1 -1 0.000000 0.000000 0.000000 0.000000 0.000000 0.000000;</t>
  </si>
  <si>
    <t>107 4 4 4 0 0 0 -1 0.000000 0.000000 0.000000 0.000000 0.000000 0.000000 -1 -1 0.000000 0.000000 0.000000 0.000000 0.000000 0.000000;</t>
  </si>
  <si>
    <t>120 4 4 4 0 0 0 -1 0.000000 0.000000 0.000000 0.000000 0.000000 0.000000 -1 -1 0.000000 0.000000 0.000000 0.000000 0.000000 0.000000;</t>
  </si>
  <si>
    <t>136 4 4 4 0 0 0 -1 0.000000 0.000000 0.000000 0.000000 0.000000 0.000000 -1 -1 0.000000 0.000000 0.000000 0.000000 0.000000 0.000000;</t>
  </si>
  <si>
    <t>149 4 4 4 0 0 0 -1 0.000000 0.000000 0.000000 0.000000 0.000000 0.000000 -1 -1 0.000000 0.000000 0.000000 0.000000 0.000000 0.000000;</t>
  </si>
  <si>
    <t>49 4 4 4 0 0 0 -1 0.000000 0.000000 0.000000 0.000000 0.000000 0.000000 -1 -1 0.000000 0.000000 0.000000 0.000000 0.000000 0.000000;</t>
  </si>
  <si>
    <t>62 4 4 4 0 0 0 -1 0.000000 0.000000 0.000000 0.000000 0.000000 0.000000 -1 -1 0.000000 0.000000 0.000000 0.000000 0.000000 0.000000;</t>
  </si>
  <si>
    <t>84 4 4 4 0 0 0 -1 0.000000 0.000000 0.000000 0.000000 0.000000 0.000000 -1 -1 0.000000 0.000000 0.000000 0.000000 0.000000 0.000000;</t>
  </si>
  <si>
    <t>542 4 4 4 4 4 4 -1 0.000000 0.000000 0.000000 0.000000 0.000000 0.000000 -1 -1 0.000000 0.000000 0.000000 0.000000 0.000000 0.000000;</t>
  </si>
  <si>
    <t>543 4 4 4 4 4 4 -1 0.000000 0.000000 0.000000 0.000000 0.000000 0.000000 -1 -1 0.000000 0.000000 0.000000 0.000000 0.000000 0.000000;</t>
  </si>
  <si>
    <t>544 4 4 4 4 4 4 -1 0.000000 0.000000 0.000000 0.000000 0.000000 0.000000 -1 -1 0.000000 0.000000 0.000000 0.000000 0.000000 0.000000;</t>
  </si>
  <si>
    <t>545 4 4 4 4 4 4 -1 0.000000 0.000000 0.000000 0.000000 0.000000 0.000000 -1 -1 0.000000 0.000000 0.000000 0.000000 0.000000 0.000000;</t>
  </si>
  <si>
    <t>546 4 4 4 4 4 4 -1 0.000000 0.000000 0.000000 0.000000 0.000000 0.000000 -1 -1 0.000000 0.000000 0.000000 0.000000 0.000000 0.000000;</t>
  </si>
  <si>
    <t>547 4 4 4 4 4 4 -1 0.000000 0.000000 0.000000 0.000000 0.000000 0.000000 -1 -1 0.000000 0.000000 0.000000 0.000000 0.000000 0.000000;</t>
  </si>
  <si>
    <t>548 4 4 4 4 4 4 -1 0.000000 0.000000 0.000000 0.000000 0.000000 0.000000 -1 -1 0.000000 0.000000 0.000000 0.000000 0.000000 0.000000;</t>
  </si>
  <si>
    <t>[SHAPES_LIST] &lt;22&gt;</t>
  </si>
  <si>
    <t>"W360x551                        " 2 1 1 108.965351 17.913350 1.653540 16.456660 2.661412 4.574767 5429.628281 1982.054572 738.382873 369.191437 222.230361 115439.432400 62.774874 687.112252 150.117510 366.750501 3.897630 2.007870 0.000000 3.897630 0.000000 0.000000 0.000000 4.010000;</t>
  </si>
  <si>
    <t>"W360x347                        " 2 1 1 68.509863 16.023590 1.070864 15.905480 1.720469 4.414791 3003.112988 1155.597878 435.706919 221.514862 59.581762 59209.257240 56.884886 389.203443 91.535067 216.632992 2.952750 1.732280 0.000000 2.952750 0.000000 0.000000 0.000000 4.010000;</t>
  </si>
  <si>
    <t>"W360x110                        " 2 1 1 21.855071 14.173200 0.448818 10.078720 0.783463 2.750232 795.224319 133.818715 125.708159 40.519523 3.843985 5995.402777 33.789932 66.548984 25.263678 61.633612 1.653540 1.023620 0.000000 1.653540 0.000000 0.000000 0.000000 4.010000;</t>
  </si>
  <si>
    <t>"W360x196                        " 2 1 1 38.749923 14.645640 0.645668 14.724380 1.031494 4.073236 1527.983888 550.170299 234.329771 113.503483 12.285146 25433.913650 50.064900 190.277239 49.428936 115.944418 2.283460 1.496060 0.000000 2.283460 0.000000 0.000000 0.000000 4.010000;</t>
  </si>
  <si>
    <t>"W610x455                        " 2 1 1 89.744821 27.125930 1.259840 13.385800 2.279523 3.597547 10667.057330 915.348839 921.453007 213.581823 117.241531 141134.015700 83.079834 634.257463 171.475692 459.506036 3.503930 1.811020 0.000000 3.503930 0.000000 0.000000 0.000000 4.010000;</t>
  </si>
  <si>
    <t>"W610x341                        " 2 1 1 67.269865 26.023570 0.960628 13.110210 1.728343 3.516236 7639.919440 651.074896 677.359495 153.778912 51.173045 96075.398550 79.669841 451.668193 127.538860 336.238813 2.952750 1.653540 0.000000 2.952750 0.000000 0.000000 0.000000 4.010000;</t>
  </si>
  <si>
    <t>"W530x219                        " 2 1 1 43.244914 22.047200 0.720471 12.519660 1.149604 3.349673 3627.760489 377.190991 372.852839 92.755534 15.423988 40962.379230 65.409869 235.444058 70.787118 185.511069 2.401570 1.535430 0.000000 2.401570 0.000000 0.000000 0.000000 4.010000;</t>
  </si>
  <si>
    <t>"W530x150                        " 2 1 1 29.759940 21.377910 0.499999 12.283440 0.799211 3.281610 2426.515294 247.456510 253.247019 61.633612 5.189379 26178.684180 63.239874 155.200879 48.452562 125.708159 2.047240 1.417320 0.000000 2.047240 0.000000 0.000000 0.000000 4.010000;</t>
  </si>
  <si>
    <t>"W410x114                        " 2 1 1 22.939954 16.535400 0.456692 10.275570 0.759841 2.770852 1107.547890 137.662699 151.948211 41.068733 3.544253 8564.861111 40.454919 79.041934 29.413268 74.448521 1.614170 1.023620 0.000000 1.614170 0.000000 0.000000 0.000000 4.010000;</t>
  </si>
  <si>
    <t>"GB 400X400                      " 2 1 1 81.281837 18.031460 1.181100 16.417290 1.968500 4.549065 4465.704643 1453.674320 577.771173 270.197787 88.736053 93768.783721 65.927568 532.652481 0.000000 0.000000 2.834640 0.000000 0.000000 2.834640 0.000000 0.000000 0.000000 4.050000;</t>
  </si>
  <si>
    <t>"W460x177                        " 2 1 1 35.029930 18.976340 0.653542 11.259820 1.059053 3.026585 2186.266255 252.261491 261.180058 68.956417 10.536967 20257.758450 50.374899 150.395898 50.344287 129.979795 1.929130 1.141730 0.000000 1.929130 0.000000 0.000000 0.000000 4.010000;</t>
  </si>
  <si>
    <t>"W360x134                        " 2 1 1 26.504947 14.015720 0.440944 14.527530 0.708660 4.017162 997.033512 362.776049 156.219848 75.668989 4.036184 16049.804950 48.359903 124.449002 33.196718 77.499690 1.968500 1.417320 0.000000 1.968500 0.000000 0.000000 0.000000 4.010000;</t>
  </si>
  <si>
    <t>"W310x107                        " 2 1 1 21.079958 12.244070 0.429133 12.047220 0.669290 3.321024 595.817617 195.082220 107.401145 49.184843 2.897666 6553.980676 34.874930 70.152719 22.517626 53.029315 1.535430 1.023620 0.000000 1.535430 0.000000 0.000000 0.000000 4.010000;</t>
  </si>
  <si>
    <t>"W200x59                         " 2 1 1 11.702538 8.267700 0.358267 8.070850 0.559054 2.227093 146.792163 49.010804 39.848266 18.490084 1.112353 729.875121 15.499969 17.538180 8.299179 19.710551 1.220470 0.787400 0.000000 1.220470 0.000000 0.000000 0.000000 4.010000;</t>
  </si>
  <si>
    <t>"pile 1321                       " 2 3 1 140.402861 52.007770 0.874014 0.000000 0.000000 0.000000 45901.642301 45901.642301 2285.472875 2285.472875 91803.284602 0.000000 0.000000 0.000000 0.000000 0.000000 0.000000 0.000000 0.000000 0.000000 0.000000 0.000000 0.000000 4.050000;</t>
  </si>
  <si>
    <t>"pile 1.5m                       " 2 3 1 185.353225 59.999880 0.999998 0.000000 0.000000 0.000000 80674.668545 80674.668545 3481.312445 3481.312445 161349.337091 0.000000 0.000000 0.000000 0.000000 0.000000 0.000000 0.000000 0.000000 0.000000 0.000000 0.000000 0.000000 4.050000;</t>
  </si>
  <si>
    <t>"HSS 406 WALL 20MM               " 2 3 1 37.592223 15.984220 0.787400 0.000000 0.000000 0.000000 1088.122561 1088.122561 182.007513 182.007513 2176.245121 0.000000 0.000000 0.000000 0.000000 0.000000 0.000000 0.000000 0.000000 0.000000 0.000000 0.000000 0.000000 4.050000;</t>
  </si>
  <si>
    <t>"W250x73                         " 2 1 1 14.399546 9.960610 0.338582 9.999980 0.559054 2.766087 271.481414 93.216627 60.108027 28.253824 1.381432 2059.290519 23.559953 32.914118 12.692863 29.596338 1.377950 0.905510 0.000000 1.377950 0.000000 0.000000 0.000000 4.010000;</t>
  </si>
  <si>
    <t>"162T125-18                      " 39 200 2 0.077600 1.747000 0.018800 1.250000 0.000000 0.084300 0.041700 0.013100 0.373052 0.503420 0.000009 0.006990 1.220000 0.000000 1.220000 -0.876000 0.000000 0.000000 0.000000 0.000000 0.000000 0.000000 0.000000 2.000000;</t>
  </si>
  <si>
    <t>"SPMT 78x24                      " 0 99 0 1041.597917 14.055090 0.039370 25.590500 1.259840 12.795250 24024.903900 24024.903900 1.000000 1.000000 451.668193 0.000000 12.795250 12.795250 1.000000 1.000000 0.000000 0.000000 0.000000 0.000000 0.000000 0.000000 0.000000 1.050000;</t>
  </si>
  <si>
    <t>"AACS14X13.9                     " 18 459 6 11.800000 14.000000 0.320000 6.000000 0.640000 0.450000 401.000000 44.700000 57.300000 11.200000 1.190000 1510.000000 2.000000 0.000000 4.250000 7.460000 0.000000 0.000000 0.000000 0.000000 0.000000 0.000000 0.000000 2.010000;</t>
  </si>
  <si>
    <t>"W44x335_SS                      " 38 501 10 98.500000 44.000000 1.030000 15.900000 1.770000 4.120000 31100.000000 1200.000000 1620.000000 236.000000 74.700000 535000.000000 168.000000 1180.000000 278.000000 805.000000 2.560000 1.310000 0.000000 2.630000 0.000000 0.000000 0.000000 3.010000;</t>
  </si>
  <si>
    <t>"temp                                                                                                                                                                                                                                                               " "temp                                                                                                                                                                                                                                                               " 7626 1 -1 0;</t>
  </si>
  <si>
    <t>[.MEMBERS_MAIN_DATA] &lt;421&gt;</t>
  </si>
  <si>
    <t>"M1_Marine                       " "Wide Flange                     " "W360X110                        " 116 212 0 0.000000 2 0 0 1 2 3120 0.000000 0.000000 1 0 19 0 -1 0 1 1 0.000000 0 0 0 0 0 0.000000 0.000000 0.000000 0.000000 "                                " "                                " 0.000000 "                                " 0.000000;</t>
  </si>
  <si>
    <t>"M2_Marine                       " "Wide Flange                     " "W360X110                        " 98 211 0 0.000000 2 0 0 1 2 3120 0.000000 0.000000 1 0 19 0 -1 0 1 1 0.000000 0 0 0 0 0 0.000000 0.000000 0.000000 0.000000 "                                " "                                " 0.000000 "                                " 0.000000;</t>
  </si>
  <si>
    <t>"M3_Marine                       " "Wide Flange                     " "W360X110                        " 80 210 0 0.000000 2 0 0 1 2 3120 0.000000 0.000000 1 0 19 0 -1 0 1 1 0.000000 0 0 0 0 0 0.000000 0.000000 0.000000 0.000000 "                                " "                                " 0.000000 "                                " 0.000000;</t>
  </si>
  <si>
    <t>"M4_Marine                       " "Wide Flange                     " "W360X110                        " 58 209 0 0.000000 2 0 0 1 2 3120 0.000000 0.000000 1 0 19 0 -1 0 1 1 0.000000 0 0 0 0 0 0.000000 0.000000 0.000000 0.000000 "                                " "                                " 0.000000 "                                " 0.000000;</t>
  </si>
  <si>
    <t>"M5_Marine                       " "Wide Flange                     " "W360X110                        " 40 208 0 0.000000 2 0 0 1 2 3120 0.000000 0.000000 1 0 19 0 -1 0 1 1 0.000000 0 0 0 0 0 0.000000 0.000000 0.000000 0.000000 "                                " "                                " 0.000000 "                                " 0.000000;</t>
  </si>
  <si>
    <t>"M6_Marine                       " "Wide Flange                     " "W360X110                        " 145 214 0 0.000000 2 0 0 1 2 3120 0.000000 0.000000 1 0 19 0 -1 0 1 1 0.000000 0 0 0 0 0 0.000000 0.000000 0.000000 0.000000 "                                " "                                " 0.000000 "                                " 0.000000;</t>
  </si>
  <si>
    <t>"M7_Marine                       " "Wide Flange                     " "W360X110                        " 22 207 0 0.000000 2 0 0 1 2 3120 0.000000 0.000000 1 0 19 0 -1 0 1 1 0.000000 0 0 0 0 0 0.000000 0.000000 0.000000 0.000000 "                                " "                                " 0.000000 "                                " 0.000000;</t>
  </si>
  <si>
    <t>"M8_Marine                       " "Wide Flange                     " "W360X110                        " 112 204 0 0.000000 2 0 0 1 2 3120 0.000000 0.000000 1 0 19 0 -1 0 1 1 0.000000 0 0 0 0 0 0.000000 0.000000 0.000000 0.000000 "                                " "                                " 0.000000 "                                " 0.000000;</t>
  </si>
  <si>
    <t>"M9_Marine                       " "Wide Flange                     " "W360X110                        " 94 203 0 0.000000 2 0 0 1 2 3120 0.000000 0.000000 1 0 19 0 -1 0 1 1 0.000000 0 0 0 0 0 0.000000 0.000000 0.000000 0.000000 "                                " "                                " 0.000000 "                                " 0.000000;</t>
  </si>
  <si>
    <t>"M10_Marine                      " "Wide Flange                     " "W360X110                        " 76 202 0 0.000000 2 0 0 1 2 3120 0.000000 0.000000 1 0 19 0 -1 0 1 1 0.000000 0 0 0 0 0 0.000000 0.000000 0.000000 0.000000 "                                " "                                " 0.000000 "                                " 0.000000;</t>
  </si>
  <si>
    <t>"M11_Marine                      " "Wide Flange                     " "W360X110                        " 54 201 0 0.000000 2 0 0 1 2 3120 0.000000 0.000000 1 0 19 0 -1 0 1 1 0.000000 0 0 0 0 0 0.000000 0.000000 0.000000 0.000000 "                                " "                                " 0.000000 "                                " 0.000000;</t>
  </si>
  <si>
    <t>"M12_Marine                      " "Wide Flange                     " "W360X110                        " 36 200 0 0.000000 2 0 0 1 2 3120 0.000000 0.000000 1 0 19 0 -1 0 1 1 0.000000 0 0 0 0 0 0.000000 0.000000 0.000000 0.000000 "                                " "                                " 0.000000 "                                " 0.000000;</t>
  </si>
  <si>
    <t>"M13_Marine                      " "Wide Flange                     " "W360X110                        " 141 205 0 0.000000 2 0 0 1 2 3120 0.000000 0.000000 1 0 19 0 -1 0 1 1 0.000000 0 0 0 0 0 0.000000 0.000000 0.000000 0.000000 "                                " "                                " 0.000000 "                                " 0.000000;</t>
  </si>
  <si>
    <t>"M14_Marine                      " "Wide Flange                     " "W360X110                        " 18 199 0 0.000000 2 0 0 1 2 3120 0.000000 0.000000 1 0 19 0 -1 0 1 1 0.000000 0 0 0 0 0 0.000000 0.000000 0.000000 0.000000 "                                " "                                " 0.000000 "                                " 0.000000;</t>
  </si>
  <si>
    <t>"M15_Marine                      " "Wide Flange                     " "W360X110                        " 20 21 0 0.000000 2 0 0 1 2 3120 0.000000 0.000000 1 0 19 0 -1 1 1 1 0.000000 0 0 0 0 0 0.000000 0.000000 0.000000 0.000000 "                                " "                                " 0.000000 "                                " 0.000000;</t>
  </si>
  <si>
    <t>"M16_Marine                      " "Wide Flange                     " "W360X110                        " 24 25 0 0.000000 2 0 0 1 2 3120 0.000000 0.000000 1 0 19 0 -1 1 1 1 0.000000 0 0 0 0 0 0.000000 0.000000 0.000000 0.000000 "                                " "                                " 0.000000 "                                " 0.000000;</t>
  </si>
  <si>
    <t>"M17_Marine                      " "Wide Flange                     " "W360X110                        " 38 39 0 0.000000 2 0 0 1 2 3120 0.000000 0.000000 1 0 19 0 -1 1 1 1 0.000000 0 0 0 0 0 0.000000 0.000000 0.000000 0.000000 "                                " "                                " 0.000000 "                                " 0.000000;</t>
  </si>
  <si>
    <t>"M18_Marine                      " "Wide Flange                     " "W360X110                        " 42 43 0 0.000000 2 0 0 1 2 3120 0.000000 0.000000 1 0 19 0 -1 1 1 1 0.000000 0 0 0 0 0 0.000000 0.000000 0.000000 0.000000 "                                " "                                " 0.000000 "                                " 0.000000;</t>
  </si>
  <si>
    <t>"M19_Marine                      " "Wide Flange                     " "W360X110                        " 56 57 0 0.000000 2 0 0 1 2 3120 0.000000 0.000000 1 0 19 0 -1 1 1 1 0.000000 0 0 0 0 0 0.000000 0.000000 0.000000 0.000000 "                                " "                                " 0.000000 "                                " 0.000000;</t>
  </si>
  <si>
    <t>"M20_Marine                      " "Wide Flange                     " "W360X110                        " 60 61 0 0.000000 2 0 0 1 2 3120 0.000000 0.000000 1 0 19 0 -1 1 1 1 0.000000 0 0 0 0 0 0.000000 0.000000 0.000000 0.000000 "                                " "                                " 0.000000 "                                " 0.000000;</t>
  </si>
  <si>
    <t>"M21_Marine                      " "Wide Flange                     " "W360X110                        " 78 79 0 0.000000 2 0 0 1 2 3120 0.000000 0.000000 1 0 19 0 -1 1 1 1 0.000000 0 0 0 0 0 0.000000 0.000000 0.000000 0.000000 "                                " "                                " 0.000000 "                                " 0.000000;</t>
  </si>
  <si>
    <t>"M22_Marine                      " "Wide Flange                     " "W360X110                        " 82 83 0 0.000000 2 0 0 1 2 3120 0.000000 0.000000 1 0 19 0 -1 1 1 1 0.000000 0 0 0 0 0 0.000000 0.000000 0.000000 0.000000 "                                " "                                " 0.000000 "                                " 0.000000;</t>
  </si>
  <si>
    <t>"M23_Marine                      " "Wide Flange                     " "W360X110                        " 96 97 0 0.000000 2 0 0 1 2 3120 0.000000 0.000000 1 0 19 0 -1 1 1 1 0.000000 0 0 0 0 0 0.000000 0.000000 0.000000 0.000000 "                                " "                                " 0.000000 "                                " 0.000000;</t>
  </si>
  <si>
    <t>"M24_Marine                      " "Wide Flange                     " "W360X110                        " 100 101 0 0.000000 2 0 0 1 2 3120 0.000000 0.000000 1 0 19 0 -1 1 1 1 0.000000 0 0 0 0 0 0.000000 0.000000 0.000000 0.000000 "                                " "                                " 0.000000 "                                " 0.000000;</t>
  </si>
  <si>
    <t>"M25_Marine                      " "Wide Flange                     " "W360X110                        " 114 115 0 0.000000 2 0 0 1 2 3120 0.000000 0.000000 1 0 19 0 -1 1 1 1 0.000000 0 0 0 0 0 0.000000 0.000000 0.000000 0.000000 "                                " "                                " 0.000000 "                                " 0.000000;</t>
  </si>
  <si>
    <t>"M26_Marine                      " "Wide Flange                     " "W360X110                        " 118 119 0 0.000000 2 0 0 1 2 3120 0.000000 0.000000 1 0 19 0 -1 1 1 1 0.000000 0 0 0 0 0 0.000000 0.000000 0.000000 0.000000 "                                " "                                " 0.000000 "                                " 0.000000;</t>
  </si>
  <si>
    <t>"M27_Marine                      " "Wide Flange                     " "W360X110                        " 143 144 0 0.000000 2 0 0 1 2 3120 0.000000 0.000000 1 0 19 0 -1 1 1 1 0.000000 0 0 0 0 0 0.000000 0.000000 0.000000 0.000000 "                                " "                                " 0.000000 "                                " 0.000000;</t>
  </si>
  <si>
    <t>"M28_Marine                      " "Wide Flange                     " "W360X110                        " 147 148 0 0.000000 2 0 0 1 2 3120 0.000000 0.000000 1 0 19 0 -1 1 1 1 0.000000 0 0 0 0 0 0.000000 0.000000 0.000000 0.000000 "                                " "                                " 0.000000 "                                " 0.000000;</t>
  </si>
  <si>
    <t>"M29_Marine                      " "Wide Flange                     " "W360X110                        " 172 20 0 0.000000 2 0 0 1 2 3120 0.000000 0.000000 1 0 19 0 -1 1 1 1 0.000000 0 0 0 0 0 0.000000 0.000000 0.000000 0.000000 "                                " "                                " 0.000000 "                                " 0.000000;</t>
  </si>
  <si>
    <t>"M30_Marine                      " "Wide Flange                     " "W360X110                        " 173 24 0 0.000000 2 0 0 1 2 3120 0.000000 0.000000 1 0 19 0 -1 1 1 1 0.000000 0 0 0 0 0 0.000000 0.000000 0.000000 0.000000 "                                " "                                " 0.000000 "                                " 0.000000;</t>
  </si>
  <si>
    <t>"M31_Marine                      " "Wide Flange                     " "W360X110                        " 174 38 0 0.000000 2 0 0 1 2 3120 0.000000 0.000000 1 0 19 0 -1 1 1 1 0.000000 0 0 0 0 0 0.000000 0.000000 0.000000 0.000000 "                                " "                                " 0.000000 "                                " 0.000000;</t>
  </si>
  <si>
    <t>"M32_Marine                      " "Wide Flange                     " "W360X110                        " 175 42 0 0.000000 2 0 0 1 2 3120 0.000000 0.000000 1 0 19 0 -1 1 1 1 0.000000 0 0 0 0 0 0.000000 0.000000 0.000000 0.000000 "                                " "                                " 0.000000 "                                " 0.000000;</t>
  </si>
  <si>
    <t>"M33_Marine                      " "Wide Flange                     " "W360X110                        " 176 56 0 0.000000 2 0 0 1 2 3120 0.000000 0.000000 1 0 19 0 -1 1 1 1 0.000000 0 0 0 0 0 0.000000 0.000000 0.000000 0.000000 "                                " "                                " 0.000000 "                                " 0.000000;</t>
  </si>
  <si>
    <t>"M34_Marine                      " "Wide Flange                     " "W360X110                        " 177 60 0 0.000000 2 0 0 1 2 3120 0.000000 0.000000 1 0 19 0 -1 1 1 1 0.000000 0 0 0 0 0 0.000000 0.000000 0.000000 0.000000 "                                " "                                " 0.000000 "                                " 0.000000;</t>
  </si>
  <si>
    <t>"M35_Marine                      " "Wide Flange                     " "W360X110                        " 178 78 0 0.000000 2 0 0 1 2 3120 0.000000 0.000000 1 0 19 0 -1 1 1 1 0.000000 0 0 0 0 0 0.000000 0.000000 0.000000 0.000000 "                                " "                                " 0.000000 "                                " 0.000000;</t>
  </si>
  <si>
    <t>"M36_Marine                      " "Wide Flange                     " "W360X110                        " 179 82 0 0.000000 2 0 0 1 2 3120 0.000000 0.000000 1 0 19 0 -1 1 1 1 0.000000 0 0 0 0 0 0.000000 0.000000 0.000000 0.000000 "                                " "                                " 0.000000 "                                " 0.000000;</t>
  </si>
  <si>
    <t>"M37_Marine                      " "Wide Flange                     " "W360X110                        " 180 96 0 0.000000 2 0 0 1 2 3120 0.000000 0.000000 1 0 19 0 -1 1 1 1 0.000000 0 0 0 0 0 0.000000 0.000000 0.000000 0.000000 "                                " "                                " 0.000000 "                                " 0.000000;</t>
  </si>
  <si>
    <t>"M38_Marine                      " "Wide Flange                     " "W360X110                        " 181 100 0 0.000000 2 0 0 1 2 3120 0.000000 0.000000 1 0 19 0 -1 1 1 1 0.000000 0 0 0 0 0 0.000000 0.000000 0.000000 0.000000 "                                " "                                " 0.000000 "                                " 0.000000;</t>
  </si>
  <si>
    <t>"M39_Marine                      " "Wide Flange                     " "W360X110                        " 182 114 0 0.000000 2 0 0 1 2 3120 0.000000 0.000000 1 0 19 0 -1 1 1 1 0.000000 0 0 0 0 0 0.000000 0.000000 0.000000 0.000000 "                                " "                                " 0.000000 "                                " 0.000000;</t>
  </si>
  <si>
    <t>"M40_Marine                      " "Wide Flange                     " "W360X110                        " 183 118 0 0.000000 2 0 0 1 2 3120 0.000000 0.000000 1 0 19 0 -1 1 1 1 0.000000 0 0 0 0 0 0.000000 0.000000 0.000000 0.000000 "                                " "                                " 0.000000 "                                " 0.000000;</t>
  </si>
  <si>
    <t>"M41_Marine                      " "Wide Flange                     " "W360X110                        " 196 143 0 0.000000 2 0 0 1 2 3120 0.000000 0.000000 1 0 19 0 -1 1 1 1 0.000000 0 0 0 0 0 0.000000 0.000000 0.000000 0.000000 "                                " "                                " 0.000000 "                                " 0.000000;</t>
  </si>
  <si>
    <t>"M42_Marine                      " "Wide Flange                     " "W360X110                        " 197 147 0 0.000000 2 0 0 1 2 3120 0.000000 0.000000 1 0 19 0 -1 1 1 1 0.000000 0 0 0 0 0 0.000000 0.000000 0.000000 0.000000 "                                " "                                " 0.000000 "                                " 0.000000;</t>
  </si>
  <si>
    <t>"M43_Marine                      " "Wide Flange                     " "W360X110                        " 19 172 0 0.000000 2 0 0 1 2 3120 0.000000 0.000000 1 0 19 0 -1 1 1 1 0.000000 0 0 0 0 0 0.000000 0.000000 0.000000 0.000000 "                                " "                                " 0.000000 "                                " 0.000000;</t>
  </si>
  <si>
    <t>"M44_Marine                      " "Wide Flange                     " "W360X110                        " 23 173 0 0.000000 2 0 0 1 2 3120 0.000000 0.000000 1 0 19 0 -1 1 1 1 0.000000 0 0 0 0 0 0.000000 0.000000 0.000000 0.000000 "                                " "                                " 0.000000 "                                " 0.000000;</t>
  </si>
  <si>
    <t>"M45_Marine                      " "Wide Flange                     " "W360X110                        " 37 174 0 0.000000 2 0 0 1 2 3120 0.000000 0.000000 1 0 19 0 -1 1 1 1 0.000000 0 0 0 0 0 0.000000 0.000000 0.000000 0.000000 "                                " "                                " 0.000000 "                                " 0.000000;</t>
  </si>
  <si>
    <t>"M46_Marine                      " "Wide Flange                     " "W360X110                        " 41 175 0 0.000000 2 0 0 1 2 3120 0.000000 0.000000 1 0 19 0 -1 1 1 1 0.000000 0 0 0 0 0 0.000000 0.000000 0.000000 0.000000 "                                " "                                " 0.000000 "                                " 0.000000;</t>
  </si>
  <si>
    <t>"M47_Marine                      " "Wide Flange                     " "W360X110                        " 55 176 0 0.000000 2 0 0 1 2 3120 0.000000 0.000000 1 0 19 0 -1 1 1 1 0.000000 0 0 0 0 0 0.000000 0.000000 0.000000 0.000000 "                                " "                                " 0.000000 "                                " 0.000000;</t>
  </si>
  <si>
    <t>"M48_Marine                      " "Wide Flange                     " "W360X110                        " 59 177 0 0.000000 2 0 0 1 2 3120 0.000000 0.000000 1 0 19 0 -1 1 1 1 0.000000 0 0 0 0 0 0.000000 0.000000 0.000000 0.000000 "                                " "                                " 0.000000 "                                " 0.000000;</t>
  </si>
  <si>
    <t>"M49_Marine                      " "Wide Flange                     " "W360X110                        " 77 178 0 0.000000 2 0 0 1 2 3120 0.000000 0.000000 1 0 19 0 -1 1 1 1 0.000000 0 0 0 0 0 0.000000 0.000000 0.000000 0.000000 "                                " "                                " 0.000000 "                                " 0.000000;</t>
  </si>
  <si>
    <t>"M50_Marine                      " "Wide Flange                     " "W360X110                        " 81 179 0 0.000000 2 0 0 1 2 3120 0.000000 0.000000 1 0 19 0 -1 1 1 1 0.000000 0 0 0 0 0 0.000000 0.000000 0.000000 0.000000 "                                " "                                " 0.000000 "                                " 0.000000;</t>
  </si>
  <si>
    <t>"M51_Marine                      " "Wide Flange                     " "W360X110                        " 95 180 0 0.000000 2 0 0 1 2 3120 0.000000 0.000000 1 0 19 0 -1 1 1 1 0.000000 0 0 0 0 0 0.000000 0.000000 0.000000 0.000000 "                                " "                                " 0.000000 "                                " 0.000000;</t>
  </si>
  <si>
    <t>"M52_Marine                      " "Wide Flange                     " "W360X110                        " 99 181 0 0.000000 2 0 0 1 2 3120 0.000000 0.000000 1 0 19 0 -1 1 1 1 0.000000 0 0 0 0 0 0.000000 0.000000 0.000000 0.000000 "                                " "                                " 0.000000 "                                " 0.000000;</t>
  </si>
  <si>
    <t>"M53_Marine                      " "Wide Flange                     " "W360X110                        " 113 182 0 0.000000 2 0 0 1 2 3120 0.000000 0.000000 1 0 19 0 -1 1 1 1 0.000000 0 0 0 0 0 0.000000 0.000000 0.000000 0.000000 "                                " "                                " 0.000000 "                                " 0.000000;</t>
  </si>
  <si>
    <t>"M54_Marine                      " "Wide Flange                     " "W360X110                        " 117 183 0 0.000000 2 0 0 1 2 3120 0.000000 0.000000 1 0 19 0 -1 1 1 1 0.000000 0 0 0 0 0 0.000000 0.000000 0.000000 0.000000 "                                " "                                " 0.000000 "                                " 0.000000;</t>
  </si>
  <si>
    <t>"M55_Marine                      " "Wide Flange                     " "W360X110                        " 142 196 0 0.000000 2 0 0 1 2 3120 0.000000 0.000000 1 0 19 0 -1 1 1 1 0.000000 0 0 0 0 0 0.000000 0.000000 0.000000 0.000000 "                                " "                                " 0.000000 "                                " 0.000000;</t>
  </si>
  <si>
    <t>"M56_Marine                      " "Wide Flange                     " "W360X110                        " 146 197 0 0.000000 2 0 0 1 2 3120 0.000000 0.000000 1 0 19 0 -1 1 1 1 0.000000 0 0 0 0 0 0.000000 0.000000 0.000000 0.000000 "                                " "                                " 0.000000 "                                " 0.000000;</t>
  </si>
  <si>
    <t>"M57_Marine                      " "Wide Flange                     " "W360X110                        " 128 129 0 0.000000 2 0 0 1 2 3120 0.000000 0.000000 1 0 19 0 -1 5 5 1 0.000000 0 0 0 0 0 0.000000 0.000000 0.000000 0.000000 "                                " "                                " 0.000000 "                                " 0.000000;</t>
  </si>
  <si>
    <t>"M58_Marine                      " "Wide Flange                     " "W360X110                        " 131 132 0 0.000000 2 0 0 1 2 3120 0.000000 0.000000 1 0 19 0 -1 5 5 1 0.000000 0 0 0 0 0 0.000000 0.000000 0.000000 0.000000 "                                " "                                " 0.000000 "                                " 0.000000;</t>
  </si>
  <si>
    <t>"M59_Marine                      " "Wide Flange                     " "W360X110                        " 186 128 0 0.000000 2 0 0 1 2 3120 0.000000 0.000000 1 0 19 0 -1 5 5 1 0.000000 0 0 0 0 0 0.000000 0.000000 0.000000 0.000000 "                                " "                                " 0.000000 "                                " 0.000000;</t>
  </si>
  <si>
    <t>"M60_Marine                      " "Wide Flange                     " "W360X110                        " 187 131 0 0.000000 2 0 0 1 2 3120 0.000000 0.000000 1 0 19 0 -1 5 5 1 0.000000 0 0 0 0 0 0.000000 0.000000 0.000000 0.000000 "                                " "                                " 0.000000 "                                " 0.000000;</t>
  </si>
  <si>
    <t>"M61_Marine                      " "Wide Flange                     " "W360X110                        " 215 186 0 0.000000 2 0 0 1 2 3120 0.000000 0.000000 1 0 19 0 -1 5 5 1 0.000000 0 0 0 0 0 0.000000 0.000000 0.000000 0.000000 "                                " "                                " 0.000000 "                                " 0.000000;</t>
  </si>
  <si>
    <t>"M62_Marine                      " "Wide Flange                     " "W360X110                        " 130 187 0 0.000000 2 0 0 1 2 3120 0.000000 0.000000 1 0 19 0 -1 5 5 1 0.000000 0 0 0 0 0 0.000000 0.000000 0.000000 0.000000 "                                " "                                " 0.000000 "                                " 0.000000;</t>
  </si>
  <si>
    <t>"M63_Marine                      " "Wide Flange                     " "W360X110                        " 5 6 0 0.000000 2 0 0 1 2 3120 0.000000 0.000000 1 0 19 0 -1 2 2 1 0.000000 0 0 0 0 0 0.000000 0.000000 0.000000 0.000000 "                                " "                                " 0.000000 "                                " 0.000000;</t>
  </si>
  <si>
    <t>"M64_Marine                      " "Wide Flange                     " "W360X110                        " 8 9 0 0.000000 2 0 0 1 2 3120 0.000000 0.000000 1 0 19 0 -1 2 2 1 0.000000 0 0 0 0 0 0.000000 0.000000 0.000000 0.000000 "                                " "                                " 0.000000 "                                " 0.000000;</t>
  </si>
  <si>
    <t>"M65_Marine                      " "Wide Flange                     " "W360X110                        " 184 5 0 0.000000 2 0 0 1 2 3120 0.000000 0.000000 1 0 19 0 -1 2 2 1 0.000000 0 0 0 0 0 0.000000 0.000000 0.000000 0.000000 "                                " "                                " 0.000000 "                                " 0.000000;</t>
  </si>
  <si>
    <t>"M66_Marine                      " "Wide Flange                     " "W360X110                        " 185 8 0 0.000000 2 0 0 1 2 3120 0.000000 0.000000 1 0 19 0 -1 2 2 1 0.000000 0 0 0 0 0 0.000000 0.000000 0.000000 0.000000 "                                " "                                " 0.000000 "                                " 0.000000;</t>
  </si>
  <si>
    <t>"M67_Marine                      " "Wide Flange                     " "W360X110                        " 4 184 0 0.000000 2 0 0 1 2 3120 0.000000 0.000000 1 0 19 0 -1 2 2 1 0.000000 0 0 0 0 0 0.000000 0.000000 0.000000 0.000000 "                                " "                                " 0.000000 "                                " 0.000000;</t>
  </si>
  <si>
    <t>"M68_Marine                      " "Wide Flange                     " "W360X110                        " 7 185 0 0.000000 2 0 0 1 2 3120 0.000000 0.000000 1 0 19 0 -1 2 2 1 0.000000 0 0 0 0 0 0.000000 0.000000 0.000000 0.000000 "                                " "                                " 0.000000 "                                " 0.000000;</t>
  </si>
  <si>
    <t>"M69_Marine                      " "Wide Flange                     " "W360X196                        " 344 70 0 0.000000 3 0 0 1 2 3120 0.000000 0.000000 1 0 19 0 -1 3 4 1 0.000000 0 0 0 0 0 0.000000 0.000000 0.000000 0.000000 "                                " "                                " 0.000000 "                                " 0.000000;</t>
  </si>
  <si>
    <t>"M70_Marine                      " "Wide Flange                     " "W360X196                        " 343 68 0 0.000000 3 0 0 1 2 3120 0.000000 0.000000 1 0 19 0 -1 3 4 1 0.000000 0 0 0 0 0 0.000000 0.000000 0.000000 0.000000 "                                " "                                " 0.000000 "                                " 0.000000;</t>
  </si>
  <si>
    <t>"M71_Marine                      " "Wide Flange                     " "W410X114                        " 279 278 0 0.000000 14 0 0 1 2 3120 0.000000 0.000000 1 0 65563 0 -1 11 10 1 0.000000 0 0 0 0 0 0.000000 0.000000 0.000000 0.000000 "                                " "                                " 0.000000 "                                " 0.000000;</t>
  </si>
  <si>
    <t>"M72_Marine                      " "Wide Flange                     " "W410X114                        " 280 279 0 0.000000 14 0 0 1 2 3120 0.000000 0.000000 1 0 65563 0 -1 11 10 1 0.000000 0 0 0 0 0 0.000000 0.000000 0.000000 0.000000 "                                " "                                " 0.000000 "                                " 0.000000;</t>
  </si>
  <si>
    <t>"M73_Marine                      " "Wide Flange                     " "W410X114                        " 282 281 0 0.000000 14 0 0 1 2 3120 0.000000 0.000000 1 0 65563 0 -1 11 10 1 0.000000 0 0 0 0 0 0.000000 0.000000 0.000000 0.000000 "                                " "                                " 0.000000 "                                " 0.000000;</t>
  </si>
  <si>
    <t>"M74_Marine                      " "Wide Flange                     " "W410X114                        " 284 283 0 0.000000 14 0 0 1 2 3120 0.000000 0.000000 1 0 65563 0 -1 11 10 1 0.000000 0 0 0 0 0 0.000000 0.000000 0.000000 0.000000 "                                " "                                " 0.000000 "                                " 0.000000;</t>
  </si>
  <si>
    <t>"M75_Marine                      " "Wide Flange                     " "W410X114                        " 283 282 0 0.000000 14 0 0 1 2 3120 0.000000 0.000000 1 0 65563 0 -1 11 34 1 0.000000 0 0 0 0 0 0.000000 0.000000 0.000000 0.000000 "                                " "                                " 0.000000 "                                " 0.000000;</t>
  </si>
  <si>
    <t>"M76_Marine                      " "Wide Flange                     " "W310X107                        " 14 283 0 0.000000 40 0 0 1 2 3120 0.000000 0.000000 1 0 65563 0 -1 12 13 1 0.000000 0 0 0 0 0 0.000000 0.000000 0.000000 0.000000 "                                " "                                " 0.000000 "                                " 0.000000;</t>
  </si>
  <si>
    <t>"M77_Marine                      " "Wide Flange                     " "W310X107                        " 32 281 0 0.000000 40 0 0 1 2 3120 0.000000 0.000000 1 0 65563 0 -1 12 13 1 0.000000 0 0 0 0 0 0.000000 0.000000 0.000000 0.000000 "                                " "                                " 0.000000 "                                " 0.000000;</t>
  </si>
  <si>
    <t>"M78_Marine                      " "Wide Flange                     " "W310X107                        " 72 279 0 0.000000 40 0 0 1 2 3120 0.000000 0.000000 1 0 65563 0 -1 12 13 1 0.000000 0 0 0 0 0 0.000000 0.000000 0.000000 0.000000 "                                " "                                " 0.000000 "                                " 0.000000;</t>
  </si>
  <si>
    <t>"M79_Marine                      " "Wide Flange                     " "W310X107                        " 90 278 0 0.000000 40 0 0 1 2 3120 0.000000 0.000000 1 0 65563 0 -1 12 13 1 0.000000 0 0 0 0 0 0.000000 0.000000 0.000000 0.000000 "                                " "                                " 0.000000 "                                " 0.000000;</t>
  </si>
  <si>
    <t>"M80_Marine                      " "Wide Flange                     " "W310X107                        " 51 77 0 0.000000 41 0 0 1 2 3120 0.000000 0.000000 1 0 65563 0 -1 15 16 1 0.000000 0 0 0 0 0 0.000000 0.000000 0.000000 0.000000 "                                " "                                " 0.000000 "                                " 0.000000;</t>
  </si>
  <si>
    <t>"M81_Marine                      " "Wide Flange                     " "W310X107                        " 52 78 0 0.000000 43 0 0 1 2 3120 0.000000 0.000000 1 0 65563 0 -1 15 16 1 0.000000 0 0 0 0 0 0.000000 0.000000 0.000000 0.000000 "                                " "                                " 0.000000 "                                " 0.000000;</t>
  </si>
  <si>
    <t>"M82_Marine                      " "Wide Flange                     " "W310X107                        " 160 178 0 0.000000 42 0 0 1 2 3120 0.000000 0.000000 1 0 65563 0 -1 15 16 1 0.000000 0 0 0 0 0 0.000000 0.000000 0.000000 0.000000 "                                " "                                " 0.000000 "                                " 0.000000;</t>
  </si>
  <si>
    <t>"M83_Marine                      " "Wide Flange                     " "W310X107                        " 59 86 0 0.000000 41 0 0 1 2 3120 0.000000 0.000000 1 0 65563 0 -1 16 15 1 0.000000 0 0 0 0 0 0.000000 0.000000 0.000000 0.000000 "                                " "                                " 0.000000 "                                " 0.000000;</t>
  </si>
  <si>
    <t>"M84_Marine                      " "Wide Flange                     " "W310X107                        " 60 87 0 0.000000 43 0 0 1 2 3120 0.000000 0.000000 1 0 65563 0 -1 16 15 1 0.000000 0 0 0 0 0 0.000000 0.000000 0.000000 0.000000 "                                " "                                " 0.000000 "                                " 0.000000;</t>
  </si>
  <si>
    <t>"M85_Marine                      " "Wide Flange                     " "W310X107                        " 177 163 0 0.000000 42 0 0 1 2 3120 0.000000 0.000000 1 0 65563 0 -1 16 15 1 0.000000 0 0 0 0 0 0.000000 0.000000 0.000000 0.000000 "                                " "                                " 0.000000 "                                " 0.000000;</t>
  </si>
  <si>
    <t>"M86_Marine                      " "Wide Flange                     " "W310X107                        " 59 77 0 0.000000 41 0 0 1 2 3120 0.000000 0.000000 1 0 65563 0 -1 17 17 1 0.000000 0 0 0 0 0 0.000000 0.000000 0.000000 0.000000 "                                " "                                " 0.000000 "                                " 0.000000;</t>
  </si>
  <si>
    <t>"M87_Marine                      " "Wide Flange                     " "W310X107                        " 60 78 0 0.000000 43 0 0 1 2 3120 0.000000 0.000000 1 0 65563 0 -1 17 17 1 0.000000 0 0 0 0 0 0.000000 0.000000 0.000000 0.000000 "                                " "                                " 0.000000 "                                " 0.000000;</t>
  </si>
  <si>
    <t>"M88_Marine                      " "Wide Flange                     " "W310X107                        " 61 79 0 0.000000 44 0 0 1 2 3120 0.000000 0.000000 1 0 65563 0 -1 17 17 1 0.000000 0 0 0 0 0 0.000000 0.000000 0.000000 0.000000 "                                " "                                " 0.000000 "                                " 0.000000;</t>
  </si>
  <si>
    <t>"M89_Marine                      " "Wide Flange                     " "W310X107                        " 177 178 0 0.000000 42 0 0 1 2 3120 0.000000 0.000000 1 0 65563 0 -1 17 17 1 0.000000 0 0 0 0 0 0.000000 0.000000 0.000000 0.000000 "                                " "                                " 0.000000 "                                " 0.000000;</t>
  </si>
  <si>
    <t>"M90_Marine                      " "Wide Flange                     " "W410X114                        " 19 142 0 0.000000 15 0 0 1 2 3120 0.000000 0.000000 1 0 65563 0 -1 18 18 1 0.000000 0 0 0 0 0 0.000000 0.000000 0.000000 0.000000 "                                " "                                " 0.000000 "                                " 0.000000;</t>
  </si>
  <si>
    <t>"M91_Marine                      " "Wide Flange                     " "W410X114                        " 37 55 0 0.000000 15 0 0 1 2 3120 0.000000 0.000000 1 0 65563 0 -1 18 18 1 0.000000 0 0 0 0 0 0.000000 0.000000 0.000000 0.000000 "                                " "                                " 0.000000 "                                " 0.000000;</t>
  </si>
  <si>
    <t>"M92_Marine                      " "Wide Flange                     " "W410X114                        " 77 95 0 0.000000 15 0 0 1 2 3120 0.000000 0.000000 1 0 65563 0 -1 18 18 1 0.000000 0 0 0 0 0 0.000000 0.000000 0.000000 0.000000 "                                " "                                " 0.000000 "                                " 0.000000;</t>
  </si>
  <si>
    <t>"M93_Marine                      " "Wide Flange                     " "W410X114                        " 95 113 0 0.000000 15 0 0 1 2 3120 0.000000 0.000000 1 0 65563 0 -1 18 18 1 0.000000 0 0 0 0 0 0.000000 0.000000 0.000000 0.000000 "                                " "                                " 0.000000 "                                " 0.000000;</t>
  </si>
  <si>
    <t>"M94_Marine                      " "Wide Flange                     " "W410X114                        " 23 146 0 0.000000 15 0 0 1 2 3120 0.000000 0.000000 1 0 65563 0 -1 18 18 1 0.000000 0 0 0 0 0 0.000000 0.000000 0.000000 0.000000 "                                " "                                " 0.000000 "                                " 0.000000;</t>
  </si>
  <si>
    <t>"M95_Marine                      " "Wide Flange                     " "W410X114                        " 41 59 0 0.000000 15 0 0 1 2 3120 0.000000 0.000000 1 0 65563 0 -1 18 18 1 0.000000 0 0 0 0 0 0.000000 0.000000 0.000000 0.000000 "                                " "                                " 0.000000 "                                " 0.000000;</t>
  </si>
  <si>
    <t>"M96_Marine                      " "Wide Flange                     " "W410X114                        " 81 99 0 0.000000 15 0 0 1 2 3120 0.000000 0.000000 1 0 65563 0 -1 18 18 1 0.000000 0 0 0 0 0 0.000000 0.000000 0.000000 0.000000 "                                " "                                " 0.000000 "                                " 0.000000;</t>
  </si>
  <si>
    <t>"M97_Marine                      " "Wide Flange                     " "W410X114                        " 99 117 0 0.000000 15 0 0 1 2 3120 0.000000 0.000000 1 0 65563 0 -1 18 18 1 0.000000 0 0 0 0 0 0.000000 0.000000 0.000000 0.000000 "                                " "                                " 0.000000 "                                " 0.000000;</t>
  </si>
  <si>
    <t>"M98_Marine                      " "Wide Flange                     " "W410X114                        " 142 37 0 0.000000 15 0 0 1 2 3120 0.000000 0.000000 1 0 65563 0 -1 18 18 1 0.000000 0 0 0 0 0 0.000000 0.000000 0.000000 0.000000 "                                " "                                " 0.000000 "                                " 0.000000;</t>
  </si>
  <si>
    <t>"M99_Marine                      " "Wide Flange                     " "W410X114                        " 146 41 0 0.000000 15 0 0 1 2 3120 0.000000 0.000000 1 0 65563 0 -1 18 18 1 0.000000 0 0 0 0 0 0.000000 0.000000 0.000000 0.000000 "                                " "                                " 0.000000 "                                " 0.000000;</t>
  </si>
  <si>
    <t>"M100_Marine                     " "Wide Flange                     " "W410X114                        " 25 148 0 0.000000 24 0 0 1 2 3120 0.000000 0.000000 1 0 65563 0 -1 18 18 1 0.000000 0 0 0 0 0 0.000000 0.000000 0.000000 0.000000 "                                " "                                " 0.000000 "                                " 0.000000;</t>
  </si>
  <si>
    <t>"M101_Marine                     " "Wide Flange                     " "W410X114                        " 83 101 0 0.000000 24 0 0 1 2 3120 0.000000 0.000000 1 0 65563 0 -1 18 18 1 0.000000 0 0 0 0 0 0.000000 0.000000 0.000000 0.000000 "                                " "                                " 0.000000 "                                " 0.000000;</t>
  </si>
  <si>
    <t>"M102_Marine                     " "Wide Flange                     " "W410X114                        " 101 119 0 0.000000 24 0 0 1 2 3120 0.000000 0.000000 1 0 65563 0 -1 18 18 1 0.000000 0 0 0 0 0 0.000000 0.000000 0.000000 0.000000 "                                " "                                " 0.000000 "                                " 0.000000;</t>
  </si>
  <si>
    <t>"M103_Marine                     " "Wide Flange                     " "W410X114                        " 43 61 0 0.000000 24 0 0 1 2 3120 0.000000 0.000000 1 0 65563 0 -1 18 18 1 0.000000 0 0 0 0 0 0.000000 0.000000 0.000000 0.000000 "                                " "                                " 0.000000 "                                " 0.000000;</t>
  </si>
  <si>
    <t>"M104_Marine                     " "Wide Flange                     " "W410X114                        " 148 43 0 0.000000 24 0 0 1 2 3120 0.000000 0.000000 1 0 65563 0 -1 18 18 1 0.000000 0 0 0 0 0 0.000000 0.000000 0.000000 0.000000 "                                " "                                " 0.000000 "                                " 0.000000;</t>
  </si>
  <si>
    <t>"M105_Marine                     " "Wide Flange                     " "W410X114                        " 20 143 0 0.000000 19 0 0 1 2 3120 0.000000 0.000000 1 0 65563 0 -1 18 18 1 0.000000 0 0 0 0 0 0.000000 0.000000 0.000000 0.000000 "                                " "                                " 0.000000 "                                " 0.000000;</t>
  </si>
  <si>
    <t>"M106_Marine                     " "Wide Flange                     " "W410X114                        " 38 56 0 0.000000 19 0 0 1 2 3120 0.000000 0.000000 1 0 65563 0 -1 18 18 1 0.000000 0 0 0 0 0 0.000000 0.000000 0.000000 0.000000 "                                " "                                " 0.000000 "                                " 0.000000;</t>
  </si>
  <si>
    <t>"M107_Marine                     " "Wide Flange                     " "W410X114                        " 78 96 0 0.000000 19 0 0 1 2 3120 0.000000 0.000000 1 0 65563 0 -1 18 18 1 0.000000 0 0 0 0 0 0.000000 0.000000 0.000000 0.000000 "                                " "                                " 0.000000 "                                " 0.000000;</t>
  </si>
  <si>
    <t>"M108_Marine                     " "Wide Flange                     " "W410X114                        " 96 114 0 0.000000 19 0 0 1 2 3120 0.000000 0.000000 1 0 65563 0 -1 18 18 1 0.000000 0 0 0 0 0 0.000000 0.000000 0.000000 0.000000 "                                " "                                " 0.000000 "                                " 0.000000;</t>
  </si>
  <si>
    <t>"M109_Marine                     " "Wide Flange                     " "W410X114                        " 24 147 0 0.000000 19 0 0 1 2 3120 0.000000 0.000000 1 0 65563 0 -1 18 18 1 0.000000 0 0 0 0 0 0.000000 0.000000 0.000000 0.000000 "                                " "                                " 0.000000 "                                " 0.000000;</t>
  </si>
  <si>
    <t>"M110_Marine                     " "Wide Flange                     " "W410X114                        " 82 100 0 0.000000 19 0 0 1 2 3120 0.000000 0.000000 1 0 65563 0 -1 18 18 1 0.000000 0 0 0 0 0 0.000000 0.000000 0.000000 0.000000 "                                " "                                " 0.000000 "                                " 0.000000;</t>
  </si>
  <si>
    <t>"M111_Marine                     " "Wide Flange                     " "W410X114                        " 100 118 0 0.000000 19 0 0 1 2 3120 0.000000 0.000000 1 0 65563 0 -1 18 18 1 0.000000 0 0 0 0 0 0.000000 0.000000 0.000000 0.000000 "                                " "                                " 0.000000 "                                " 0.000000;</t>
  </si>
  <si>
    <t>"M112_Marine                     " "Wide Flange                     " "W410X114                        " 42 60 0 0.000000 19 0 0 1 2 3120 0.000000 0.000000 1 0 65563 0 -1 18 18 1 0.000000 0 0 0 0 0 0.000000 0.000000 0.000000 0.000000 "                                " "                                " 0.000000 "                                " 0.000000;</t>
  </si>
  <si>
    <t>"M113_Marine                     " "Wide Flange                     " "W410X114                        " 143 38 0 0.000000 19 0 0 1 2 3120 0.000000 0.000000 1 0 65563 0 -1 18 18 1 0.000000 0 0 0 0 0 0.000000 0.000000 0.000000 0.000000 "                                " "                                " 0.000000 "                                " 0.000000;</t>
  </si>
  <si>
    <t>"M114_Marine                     " "Wide Flange                     " "W410X114                        " 147 42 0 0.000000 19 0 0 1 2 3120 0.000000 0.000000 1 0 65563 0 -1 18 18 1 0.000000 0 0 0 0 0 0.000000 0.000000 0.000000 0.000000 "                                " "                                " 0.000000 "                                " 0.000000;</t>
  </si>
  <si>
    <t>"M115_Marine                     " "Wide Flange                     " "W410X114                        " 172 196 0 0.000000 17 0 0 1 2 3120 0.000000 0.000000 1 0 65563 0 -1 18 18 1 0.000000 0 0 0 0 0 0.000000 0.000000 0.000000 0.000000 "                                " "                                " 0.000000 "                                " 0.000000;</t>
  </si>
  <si>
    <t>"M116_Marine                     " "Wide Flange                     " "W410X114                        " 174 176 0 0.000000 17 0 0 1 2 3120 0.000000 0.000000 1 0 65563 0 -1 18 18 1 0.000000 0 0 0 0 0 0.000000 0.000000 0.000000 0.000000 "                                " "                                " 0.000000 "                                " 0.000000;</t>
  </si>
  <si>
    <t>"M117_Marine                     " "Wide Flange                     " "W410X114                        " 178 180 0 0.000000 17 0 0 1 2 3120 0.000000 0.000000 1 0 65563 0 -1 18 18 1 0.000000 0 0 0 0 0 0.000000 0.000000 0.000000 0.000000 "                                " "                                " 0.000000 "                                " 0.000000;</t>
  </si>
  <si>
    <t>"M118_Marine                     " "Wide Flange                     " "W410X114                        " 180 182 0 0.000000 17 0 0 1 2 3120 0.000000 0.000000 1 0 65563 0 -1 18 18 1 0.000000 0 0 0 0 0 0.000000 0.000000 0.000000 0.000000 "                                " "                                " 0.000000 "                                " 0.000000;</t>
  </si>
  <si>
    <t>"M119_Marine                     " "Wide Flange                     " "W410X114                        " 173 197 0 0.000000 17 0 0 1 2 3120 0.000000 0.000000 1 0 65563 0 -1 18 18 1 0.000000 0 0 0 0 0 0.000000 0.000000 0.000000 0.000000 "                                " "                                " 0.000000 "                                " 0.000000;</t>
  </si>
  <si>
    <t>"M120_Marine                     " "Wide Flange                     " "W410X114                        " 175 177 0 0.000000 17 0 0 1 2 3120 0.000000 0.000000 1 0 65563 0 -1 18 18 1 0.000000 0 0 0 0 0 0.000000 0.000000 0.000000 0.000000 "                                " "                                " 0.000000 "                                " 0.000000;</t>
  </si>
  <si>
    <t>"M121_Marine                     " "Wide Flange                     " "W410X114                        " 179 181 0 0.000000 17 0 0 1 2 3120 0.000000 0.000000 1 0 65563 0 -1 18 18 1 0.000000 0 0 0 0 0 0.000000 0.000000 0.000000 0.000000 "                                " "                                " 0.000000 "                                " 0.000000;</t>
  </si>
  <si>
    <t>"M122_Marine                     " "Wide Flange                     " "W410X114                        " 181 183 0 0.000000 17 0 0 1 2 3120 0.000000 0.000000 1 0 65563 0 -1 18 18 1 0.000000 0 0 0 0 0 0.000000 0.000000 0.000000 0.000000 "                                " "                                " 0.000000 "                                " 0.000000;</t>
  </si>
  <si>
    <t>"M123_Marine                     " "Wide Flange                     " "W410X114                        " 196 174 0 0.000000 17 0 0 1 2 3120 0.000000 0.000000 1 0 65563 0 -1 18 18 1 0.000000 0 0 0 0 0 0.000000 0.000000 0.000000 0.000000 "                                " "                                " 0.000000 "                                " 0.000000;</t>
  </si>
  <si>
    <t>"M124_Marine                     " "Wide Flange                     " "W410X114                        " 197 175 0 0.000000 17 0 0 1 2 3120 0.000000 0.000000 1 0 65563 0 -1 18 18 1 0.000000 0 0 0 0 0 0.000000 0.000000 0.000000 0.000000 "                                " "                                " 0.000000 "                                " 0.000000;</t>
  </si>
  <si>
    <t>"M125_Marine                     " "Wide Flange                     " "W410X114                        " 21 144 0 0.000000 24 0 0 1 2 3120 0.000000 0.000000 1 0 65563 0 -1 18 27 1 0.000000 0 0 0 0 0 0.000000 0.000000 0.000000 0.000000 "                                " "                                " 0.000000 "                                " 0.000000;</t>
  </si>
  <si>
    <t>"M126_Marine                     " "Wide Flange                     " "W410X114                        " 39 57 0 0.000000 24 0 0 1 2 3120 0.000000 0.000000 1 0 65563 0 -1 18 27 1 0.000000 0 0 0 0 0 0.000000 0.000000 0.000000 0.000000 "                                " "                                " 0.000000 "                                " 0.000000;</t>
  </si>
  <si>
    <t>"M127_Marine                     " "Wide Flange                     " "W410X114                        " 79 97 0 0.000000 24 0 0 1 2 3120 0.000000 0.000000 1 0 65563 0 -1 18 27 1 0.000000 0 0 0 0 0 0.000000 0.000000 0.000000 0.000000 "                                " "                                " 0.000000 "                                " 0.000000;</t>
  </si>
  <si>
    <t>"M128_Marine                     " "Wide Flange                     " "W410X114                        " 97 115 0 0.000000 24 0 0 1 2 3120 0.000000 0.000000 1 0 65563 0 -1 18 27 1 0.000000 0 0 0 0 0 0.000000 0.000000 0.000000 0.000000 "                                " "                                " 0.000000 "                                " 0.000000;</t>
  </si>
  <si>
    <t>"M129_Marine                     " "Wide Flange                     " "W410X114                        " 144 39 0 0.000000 24 0 0 1 2 3120 0.000000 0.000000 1 0 65563 0 -1 18 28 1 0.000000 0 0 0 0 0 0.000000 0.000000 0.000000 0.000000 "                                " "                                " 0.000000 "                                " 0.000000;</t>
  </si>
  <si>
    <t>"M130_Marine                     " "Wide Flange                     " "W410X114                        " 113 215 0 0.000000 27 0 0 1 2 3120 0.000000 0.000000 1 0 65563 0 -1 21 20 1 0.000000 0 0 0 0 0 0.000000 0.000000 0.000000 0.000000 "                                " "                                " 0.000000 "                                " 0.000000;</t>
  </si>
  <si>
    <t>"M131_Marine                     " "Wide Flange                     " "W410X114                        " 115 129 0 0.000000 24 0 0 1 2 3120 0.000000 0.000000 1 0 65563 0 -1 21 20 1 0.000000 0 0 0 0 0 0.000000 0.000000 0.000000 0.000000 "                                " "                                " 0.000000 "                                " 0.000000;</t>
  </si>
  <si>
    <t>"M132_Marine                     " "Wide Flange                     " "W410X114                        " 119 132 0 0.000000 24 0 0 1 2 3120 0.000000 0.000000 1 0 65563 0 -1 21 22 1 0.000000 0 0 0 0 0 0.000000 0.000000 0.000000 0.000000 "                                " "                                " 0.000000 "                                " 0.000000;</t>
  </si>
  <si>
    <t>"M133_Marine                     " "Wide Flange                     " "W410X114                        " 114 128 0 0.000000 30 0 0 1 2 3120 0.000000 0.000000 1 0 65563 0 -1 21 22 1 0.000000 0 0 0 0 0 0.000000 0.000000 0.000000 0.000000 "                                " "                                " 0.000000 "                                " 0.000000;</t>
  </si>
  <si>
    <t>"M134_Marine                     " "Wide Flange                     " "W410X114                        " 118 131 0 0.000000 30 0 0 1 2 3120 0.000000 0.000000 1 0 65563 0 -1 21 22 1 0.000000 0 0 0 0 0 0.000000 0.000000 0.000000 0.000000 "                                " "                                " 0.000000 "                                " 0.000000;</t>
  </si>
  <si>
    <t>"M135_Marine                     " "Wide Flange                     " "W410X114                        " 182 186 0 0.000000 17 0 0 1 2 3120 0.000000 0.000000 1 0 65563 0 -1 21 22 1 0.000000 0 0 0 0 0 0.000000 0.000000 0.000000 0.000000 "                                " "                                " 0.000000 "                                " 0.000000;</t>
  </si>
  <si>
    <t>"M136_Marine                     " "Wide Flange                     " "W410X114                        " 183 187 0 0.000000 17 0 0 1 2 3120 0.000000 0.000000 1 0 65563 0 -1 21 22 1 0.000000 0 0 0 0 0 0.000000 0.000000 0.000000 0.000000 "                                " "                                " 0.000000 "                                " 0.000000;</t>
  </si>
  <si>
    <t>"M137_Marine                     " "Wide Flange                     " "W410X114                        " 117 130 0 0.000000 27 0 0 1 2 3120 0.000000 0.000000 1 0 65563 0 -1 21 22 1 0.000000 0 0 0 0 0 0.000000 0.000000 0.000000 0.000000 "                                " "                                " 0.000000 "                                " 0.000000;</t>
  </si>
  <si>
    <t>"M138_Marine                     " "Wide Flange                     " "W410X114                        " 6 21 0 0.000000 24 0 0 1 2 3120 0.000000 0.000000 1 0 65563 0 -1 22 19 1 0.000000 0 0 0 0 0 0.000000 0.000000 0.000000 0.000000 "                                " "                                " 0.000000 "                                " 0.000000;</t>
  </si>
  <si>
    <t>"M139_Marine                     " "Wide Flange                     " "W410X114                        " 4 19 0 0.000000 27 0 0 1 2 3120 0.000000 0.000000 1 0 65563 0 -1 22 19 1 0.000000 0 0 0 0 0 0.000000 0.000000 0.000000 0.000000 "                                " "                                " 0.000000 "                                " 0.000000;</t>
  </si>
  <si>
    <t>"M140_Marine                     " "Wide Flange                     " "W410X114                        " 9 25 0 0.000000 24 0 0 1 2 3120 0.000000 0.000000 1 0 65563 0 -1 22 21 1 0.000000 0 0 0 0 0 0.000000 0.000000 0.000000 0.000000 "                                " "                                " 0.000000 "                                " 0.000000;</t>
  </si>
  <si>
    <t>"M141_Marine                     " "Wide Flange                     " "W410X114                        " 5 20 0 0.000000 30 0 0 1 2 3120 0.000000 0.000000 1 0 65563 0 -1 22 21 1 0.000000 0 0 0 0 0 0.000000 0.000000 0.000000 0.000000 "                                " "                                " 0.000000 "                                " 0.000000;</t>
  </si>
  <si>
    <t>"M142_Marine                     " "Wide Flange                     " "W410X114                        " 8 24 0 0.000000 30 0 0 1 2 3120 0.000000 0.000000 1 0 65563 0 -1 22 21 1 0.000000 0 0 0 0 0 0.000000 0.000000 0.000000 0.000000 "                                " "                                " 0.000000 "                                " 0.000000;</t>
  </si>
  <si>
    <t>"M143_Marine                     " "Wide Flange                     " "W410X114                        " 184 172 0 0.000000 17 0 0 1 2 3120 0.000000 0.000000 1 0 65563 0 -1 22 21 1 0.000000 0 0 0 0 0 0.000000 0.000000 0.000000 0.000000 "                                " "                                " 0.000000 "                                " 0.000000;</t>
  </si>
  <si>
    <t>"M144_Marine                     " "Wide Flange                     " "W410X114                        " 185 173 0 0.000000 17 0 0 1 2 3120 0.000000 0.000000 1 0 65563 0 -1 22 21 1 0.000000 0 0 0 0 0 0.000000 0.000000 0.000000 0.000000 "                                " "                                " 0.000000 "                                " 0.000000;</t>
  </si>
  <si>
    <t>"M145_Marine                     " "Wide Flange                     " "W410X114                        " 7 23 0 0.000000 27 0 0 1 2 3120 0.000000 0.000000 1 0 65563 0 -1 22 21 1 0.000000 0 0 0 0 0 0.000000 0.000000 0.000000 0.000000 "                                " "                                " 0.000000 "                                " 0.000000;</t>
  </si>
  <si>
    <t>"M146_Marine                     " "Wide Flange                     " "W310X107                        " 109 215 0 0.000000 44 0 0 1 2 3120 0.000000 0.000000 1 0 65563 0 -1 23 24 1 0.000000 0 0 0 0 0 0.000000 0.000000 0.000000 0.000000 "                                " "                                " 0.000000 "                                " 0.000000;</t>
  </si>
  <si>
    <t>"M147_Marine                     " "Wide Flange                     " "W410X114                        " 60 82 0 0.000000 19 0 0 1 2 3120 0.000000 0.000000 1 0 65563 0 -1 25 30 1 0.000000 0 0 0 0 0 0.000000 0.000000 0.000000 0.000000 "                                " "                                " 0.000000 "                                " 0.000000;</t>
  </si>
  <si>
    <t>"M148_Marine                     " "Wide Flange                     " "W410X114                        " 177 179 0 0.000000 17 0 0 1 2 3120 0.000000 0.000000 1 0 65563 0 -1 25 30 1 0.000000 0 0 0 0 0 0.000000 0.000000 0.000000 0.000000 "                                " "                                " 0.000000 "                                " 0.000000;</t>
  </si>
  <si>
    <t>"M149_Marine                     " "Wide Flange                     " "W410X114                        " 59 81 0 0.000000 15 0 0 1 2 3120 0.000000 0.000000 1 0 65563 0 -1 25 30 1 0.000000 0 0 0 0 0 0.000000 0.000000 0.000000 0.000000 "                                " "                                " 0.000000 "                                " 0.000000;</t>
  </si>
  <si>
    <t>"M150_Marine                     " "Wide Flange                     " "W410X114                        " 61 83 0 0.000000 24 0 0 1 2 3120 0.000000 0.000000 1 0 65563 0 -1 25 30 1 0.000000 0 0 0 0 0 0.000000 0.000000 0.000000 0.000000 "                                " "                                " 0.000000 "                                " 0.000000;</t>
  </si>
  <si>
    <t>"M151_Marine                     " "Wide Flange                     " "W310X107                        " 111 129 0 0.000000 44 0 0 1 2 3120 0.000000 0.000000 1 0 65563 0 -1 29 24 1 0.000000 0 0 0 0 0 0.000000 0.000000 0.000000 0.000000 "                                " "                                " 0.000000 "                                " 0.000000;</t>
  </si>
  <si>
    <t>"M152_Marine                     " "Wide Flange                     " "W410X114                        " 56 78 0 0.000000 19 0 0 1 2 3120 0.000000 0.000000 1 0 65563 0 -1 30 25 1 0.000000 0 0 0 0 0 0.000000 0.000000 0.000000 0.000000 "                                " "                                " 0.000000 "                                " 0.000000;</t>
  </si>
  <si>
    <t>"M153_Marine                     " "Wide Flange                     " "W410X114                        " 176 178 0 0.000000 17 0 0 1 2 3120 0.000000 0.000000 1 0 65563 0 -1 30 25 1 0.000000 0 0 0 0 0 0.000000 0.000000 0.000000 0.000000 "                                " "                                " 0.000000 "                                " 0.000000;</t>
  </si>
  <si>
    <t>"M154_Marine                     " "Wide Flange                     " "W410X114                        " 55 77 0 0.000000 15 0 0 1 2 3120 0.000000 0.000000 1 0 65563 0 -1 30 25 1 0.000000 0 0 0 0 0 0.000000 0.000000 0.000000 0.000000 "                                " "                                " 0.000000 "                                " 0.000000;</t>
  </si>
  <si>
    <t>"M155_Marine                     " "Wide Flange                     " "W410X114                        " 57 79 0 0.000000 24 0 0 1 2 3120 0.000000 0.000000 1 0 65563 0 -1 30 25 1 0.000000 0 0 0 0 0 0.000000 0.000000 0.000000 0.000000 "                                " "                                " 0.000000 "                                " 0.000000;</t>
  </si>
  <si>
    <t>"M156_Marine                     " "Wide Flange                     " "W410X114                        " 281 280 0 0.000000 14 0 0 1 2 3120 0.000000 0.000000 1 0 65563 0 -1 31 38 1 0.000000 0 0 0 0 0 0.000000 0.000000 0.000000 0.000000 "                                " "                                " 0.000000 "                                " 0.000000;</t>
  </si>
  <si>
    <t>"M157_Marine                     " "Wide Flange                     " "W310X107                        " 53 79 0 0.000000 44 0 0 1 2 3120 0.000000 0.000000 1 0 65563 0 -1 32 16 1 0.000000 0 0 0 0 0 0.000000 0.000000 0.000000 0.000000 "                                " "                                " 0.000000 "                                " 0.000000;</t>
  </si>
  <si>
    <t>"M158_Marine                     " "Wide Flange                     " "W310X107                        " 61 88 0 0.000000 44 0 0 1 2 3120 0.000000 0.000000 1 0 65563 0 -1 33 32 1 0.000000 0 0 0 0 0 0.000000 0.000000 0.000000 0.000000 "                                " "                                " 0.000000 "                                " 0.000000;</t>
  </si>
  <si>
    <t>"M159_Marine                     " "Wide Flange                     " "W310X107                        " 137 282 0 0.000000 40 0 0 1 2 3120 0.000000 0.000000 1 0 65563 0 -1 33 37 1 0.000000 0 0 0 0 0 0.000000 0.000000 0.000000 0.000000 "                                " "                                " 0.000000 "                                " 0.000000;</t>
  </si>
  <si>
    <t>"M160_Marine                     " "Wide Flange                     " "W310X107                        " 63 280 0 0.000000 40 0 0 1 2 3120 0.000000 0.000000 1 0 65563 0 -1 35 14 1 0.000000 0 0 0 0 0 0.000000 0.000000 0.000000 0.000000 "                                " "                                " 0.000000 "                                " 0.000000;</t>
  </si>
  <si>
    <t>"M161_Marine                     " "Wide Flange                     " "W310X107                        " 50 280 0 0.000000 40 0 0 1 2 3120 0.000000 0.000000 1 0 65563 0 -1 35 14 1 0.000000 0 0 0 0 0 0.000000 0.000000 0.000000 0.000000 "                                " "                                " 0.000000 "                                " 0.000000;</t>
  </si>
  <si>
    <t>"M162_Marine                     " "Wide Flange                     " "W310X107                        " 1 19 0 0.000000 44 0 0 1 2 3120 0.000000 0.000000 1 0 65563 0 -1 35 26 1 0.000000 0 0 0 0 0 0.000000 0.000000 0.000000 0.000000 "                                " "                                " 0.000000 "                                " 0.000000;</t>
  </si>
  <si>
    <t>"M163_Marine                     " "Wide Flange                     " "W410X114                        " 305 306 0 0.000000 24 0 0 1 2 3120 0.000000 0.000000 1 0 65563 0 -1 36 36 1 0.000000 0 0 0 0 0 0.000000 0.000000 0.000000 0.000000 "                                " "                                " 0.000000 "                                " 0.000000;</t>
  </si>
  <si>
    <t>"M164_Marine                     " "Wide Flange                     " "W310X107                        " 140 39 0 0.000000 44 0 0 1 2 3120 0.000000 0.000000 1 0 65563 0 -1 39 40 1 0.000000 0 0 0 0 0 0.000000 0.000000 0.000000 0.000000 "                                " "                                " 0.000000 "                                " 0.000000;</t>
  </si>
  <si>
    <t>"M165_Marine                     " "Wide Flange                     " "W310X107                        " 3 21 0 0.000000 44 0 0 1 2 3120 0.000000 0.000000 1 0 65563 0 -1 41 26 1 0.000000 0 0 0 0 0 0.000000 0.000000 0.000000 0.000000 "                                " "                                " 0.000000 "                                " 0.000000;</t>
  </si>
  <si>
    <t>"M166_Marine                     " "Wide Flange                     " "W310X107                        " 93 115 0 0.000000 44 0 0 1 2 3120 0.000000 0.000000 1 0 65563 0 -1 42 43 1 0.000000 0 0 0 0 0 0.000000 0.000000 0.000000 0.000000 "                                " "                                " 0.000000 "                                " 0.000000;</t>
  </si>
  <si>
    <t>"M167_Marine                     " "Wide Flange                     " "W310X107                        " 75 97 0 0.000000 44 0 0 1 2 3120 0.000000 0.000000 1 0 65563 0 -1 42 43 1 0.000000 0 0 0 0 0 0.000000 0.000000 0.000000 0.000000 "                                " "                                " 0.000000 "                                " 0.000000;</t>
  </si>
  <si>
    <t>"M168_Marine                     " "Wide Flange                     " "W310X107                        " 17 144 0 0.000000 44 0 0 1 2 3120 0.000000 0.000000 1 0 65563 0 -1 42 43 1 0.000000 0 0 0 0 0 0.000000 0.000000 0.000000 0.000000 "                                " "                                " 0.000000 "                                " 0.000000;</t>
  </si>
  <si>
    <t>"M169_Marine                     " "Wide Flange                     " "W310X107                        " 35 57 0 0.000000 44 0 0 1 2 3120 0.000000 0.000000 1 0 65563 0 -1 42 43 1 0.000000 0 0 0 0 0 0.000000 0.000000 0.000000 0.000000 "                                " "                                " 0.000000 "                                " 0.000000;</t>
  </si>
  <si>
    <t>"M170_Marine                     " "Wide Flange                     " "W310X107                        " 384 390 0 0.000000 42 0 0 1 2 3120 0.000000 0.000000 1 0 65563 0 -1 44 45 1 0.000000 0 0 0 0 0 0.000000 0.000000 0.000000 0.000000 "                                " "                                " 0.000000 "                                " 0.000000;</t>
  </si>
  <si>
    <t>"M171_Marine                     " "Wide Flange                     " "GB 400X400                      " 381 387 0 0.000000 23 0 0 1 2 3120 0.000000 0.000000 1 0 65563 0 -1 46 46 1 0.000000 0 0 0 0 0 0.000000 0.000000 0.000000 0.000000 "                                " "                                " 0.000000 "                                " 0.000000;</t>
  </si>
  <si>
    <t>"M172_Marine                     " "Wide Flange                     " "GB 400X400                      " 387 382 0 0.000000 23 0 0 1 2 3120 0.000000 0.000000 1 0 65563 0 -1 46 46 1 0.000000 0 0 0 0 0 0.000000 0.000000 0.000000 0.000000 "                                " "                                " 0.000000 "                                " 0.000000;</t>
  </si>
  <si>
    <t>"M173_MARINE                     " "Wide Flange                     " "W360X134                        " 549 67 0 0.000000 35 0 0 1 2 3120 0.000000 0.000000 1 0 65563 0 -1 48 49 1 0.000000 0 0 0 0 0 0.000000 0.000000 0.000000 0.000000 "                                " "                                " 0.000000 "                                " 0.000000;</t>
  </si>
  <si>
    <t>"M174_MARINE                     " "Wide Flange                     " "W360X134                        " 551 67 0 0.000000 35 0 0 1 2 3120 0.000000 0.000000 1 0 65563 0 -1 48 49 1 0.000000 0 0 0 0 0 0.000000 0.000000 0.000000 0.000000 "                                " "                                " 0.000000 "                                " 0.000000;</t>
  </si>
  <si>
    <t>"M175_MARINE                     " "Wide Flange                     " "W360X134                        " 550 69 0 0.000000 35 0 0 1 2 3120 0.000000 0.000000 1 0 65563 0 -1 48 49 1 0.000000 0 0 0 0 0 0.000000 0.000000 0.000000 0.000000 "                                " "                                " 0.000000 "                                " 0.000000;</t>
  </si>
  <si>
    <t>"M176_MARINE                     " "Wide Flange                     " "W360X134                        " 552 69 0 0.000000 35 0 0 1 2 3120 0.000000 0.000000 1 0 65563 0 -1 48 49 1 0.000000 0 0 0 0 0 0.000000 0.000000 0.000000 0.000000 "                                " "                                " 0.000000 "                                " 0.000000;</t>
  </si>
  <si>
    <t>"M177_Marine                     " "Wide Flange                     " "W360X134                        " 67 51 0 0.000000 35 0 0 1 2 3120 0.000000 0.000000 1 0 65563 0 -1 50 51 1 0.000000 0 0 0 0 0 0.000000 0.000000 0.000000 0.000000 "                                " "                                " 0.000000 "                                " 0.000000;</t>
  </si>
  <si>
    <t>"M178_Marine                     " "Wide Flange                     " "W360X134                        " 67 73 0 0.000000 35 0 0 1 2 3120 0.000000 0.000000 1 0 65563 0 -1 50 51 1 0.000000 0 0 0 0 0 0.000000 0.000000 0.000000 0.000000 "                                " "                                " 0.000000 "                                " 0.000000;</t>
  </si>
  <si>
    <t>"M179_Marine                     " "Wide Flange                     " "W360X134                        " 69 64 0 0.000000 35 0 0 1 2 3120 0.000000 0.000000 1 0 65563 0 -1 50 51 1 0.000000 0 0 0 0 0 0.000000 0.000000 0.000000 0.000000 "                                " "                                " 0.000000 "                                " 0.000000;</t>
  </si>
  <si>
    <t>"M180_Marine                     " "Wide Flange                     " "W360X134                        " 69 86 0 0.000000 35 0 0 1 2 3120 0.000000 0.000000 1 0 65563 0 -1 50 51 1 0.000000 0 0 0 0 0 0.000000 0.000000 0.000000 0.000000 "                                " "                                " 0.000000 "                                " 0.000000;</t>
  </si>
  <si>
    <t>"M181_Marine                     " "Wide Flange                     " "W310X107                        " 51 68 0 0.000000 36 0 0 1 2 3120 0.000000 0.000000 1 0 65563 0 -1 52 53 1 0.000000 0 0 0 0 0 0.000000 0.000000 0.000000 0.000000 "                                " "                                " 0.000000 "                                " 0.000000;</t>
  </si>
  <si>
    <t>"M182_Marine                     " "Wide Flange                     " "W310X107                        " 73 68 0 0.000000 36 0 0 1 2 3120 0.000000 0.000000 1 0 65563 0 -1 52 53 1 0.000000 0 0 0 0 0 0.000000 0.000000 0.000000 0.000000 "                                " "                                " 0.000000 "                                " 0.000000;</t>
  </si>
  <si>
    <t>"M183_Marine                     " "Wide Flange                     " "W310X107                        " 64 70 0 0.000000 36 0 0 1 2 3120 0.000000 0.000000 1 0 65563 0 -1 52 53 1 0.000000 0 0 0 0 0 0.000000 0.000000 0.000000 0.000000 "                                " "                                " 0.000000 "                                " 0.000000;</t>
  </si>
  <si>
    <t>"M184_Marine                     " "Wide Flange                     " "W310X107                        " 86 70 0 0.000000 36 0 0 1 2 3120 0.000000 0.000000 1 0 65563 0 -1 52 53 1 0.000000 0 0 0 0 0 0.000000 0.000000 0.000000 0.000000 "                                " "                                " 0.000000 "                                " 0.000000;</t>
  </si>
  <si>
    <t>"M185_Marine                     " "Wide Flange                     " "W310X107                        " 68 52 0 0.000000 36 0 0 1 2 3120 0.000000 0.000000 1 0 65563 0 -1 53 54 1 0.000000 0 0 0 0 0 0.000000 0.000000 0.000000 0.000000 "                                " "                                " 0.000000 "                                " 0.000000;</t>
  </si>
  <si>
    <t>"M186_Marine                     " "Wide Flange                     " "W310X107                        " 68 74 0 0.000000 36 0 0 1 2 3120 0.000000 0.000000 1 0 65563 0 -1 53 54 1 0.000000 0 0 0 0 0 0.000000 0.000000 0.000000 0.000000 "                                " "                                " 0.000000 "                                " 0.000000;</t>
  </si>
  <si>
    <t>"M187_Marine                     " "Wide Flange                     " "W310X107                        " 70 65 0 0.000000 36 0 0 1 2 3120 0.000000 0.000000 1 0 65563 0 -1 53 54 1 0.000000 0 0 0 0 0 0.000000 0.000000 0.000000 0.000000 "                                " "                                " 0.000000 "                                " 0.000000;</t>
  </si>
  <si>
    <t>"M188_Marine                     " "Wide Flange                     " "W310X107                        " 70 87 0 0.000000 36 0 0 1 2 3120 0.000000 0.000000 1 0 65563 0 -1 53 54 1 0.000000 0 0 0 0 0 0.000000 0.000000 0.000000 0.000000 "                                " "                                " 0.000000 "                                " 0.000000;</t>
  </si>
  <si>
    <t>"M189_Marine                     " "Wide Flange                     " "W310X107                        " 87 287 0 0.000000 37 0 0 1 2 3120 0.000000 0.000000 1 0 65563 0 -1 54 55 1 0.000000 0 0 0 0 0 0.000000 0.000000 0.000000 0.000000 "                                " "                                " 0.000000 "                                " 0.000000;</t>
  </si>
  <si>
    <t>"M190_Marine                     " "Wide Flange                     " "W310X107                        " 65 287 0 0.000000 37 0 0 1 2 3120 0.000000 0.000000 1 0 65563 0 -1 54 55 1 0.000000 0 0 0 0 0 0.000000 0.000000 0.000000 0.000000 "                                " "                                " 0.000000 "                                " 0.000000;</t>
  </si>
  <si>
    <t>"M191_Marine                     " "Wide Flange                     " "W310X107                        " 74 288 0 0.000000 37 0 0 1 2 3120 0.000000 0.000000 1 0 65563 0 -1 54 55 1 0.000000 0 0 0 0 0 0.000000 0.000000 0.000000 0.000000 "                                " "                                " 0.000000 "                                " 0.000000;</t>
  </si>
  <si>
    <t>"M192_Marine                     " "Wide Flange                     " "W310X107                        " 52 288 0 0.000000 37 0 0 1 2 3120 0.000000 0.000000 1 0 65563 0 -1 54 55 1 0.000000 0 0 0 0 0 0.000000 0.000000 0.000000 0.000000 "                                " "                                " 0.000000 "                                " 0.000000;</t>
  </si>
  <si>
    <t>"M193_Marine                     " "Wide Flange                     " "W200X59                         " 125 166 0 0.000000 39 0 0 1 2 3120 0.000000 0.000000 1 0 65563 0 -1 56 59 1 0.000000 0 0 0 0 0 0.000000 0.000000 0.000000 0.000000 "                                " "                                " 0.000000 "                                " 0.000000;</t>
  </si>
  <si>
    <t>"M194_Marine                     " "Wide Flange                     " "W200X59                         " 133 167 0 0.000000 39 0 0 1 2 3120 0.000000 0.000000 1 0 65563 0 -1 56 59 1 0.000000 0 0 0 0 0 0.000000 0.000000 0.000000 0.000000 "                                " "                                " 0.000000 "                                " 0.000000;</t>
  </si>
  <si>
    <t>"M195_Marine                     " "Wide Flange                     " "W200X59                         " 1 156 0 0.000000 39 0 0 1 2 3120 0.000000 0.000000 1 0 65563 0 -1 57 58 1 0.000000 0 0 0 0 0 0.000000 0.000000 0.000000 0.000000 "                                " "                                " 0.000000 "                                " 0.000000;</t>
  </si>
  <si>
    <t>"M196_Marine                     " "Wide Flange                     " "W200X59                         " 10 157 0 0.000000 39 0 0 1 2 3120 0.000000 0.000000 1 0 65563 0 -1 57 58 1 0.000000 0 0 0 0 0 0.000000 0.000000 0.000000 0.000000 "                                " "                                " 0.000000 "                                " 0.000000;</t>
  </si>
  <si>
    <t>"M197_Marine                     " "Wide Flange                     " "W200X59                         " 386 382 0 0.000000 39 0 0 1 2 3120 0.000000 0.000000 1 0 65563 0 -1 61 60 1 0.000000 0 0 0 0 0 0.000000 0.000000 0.000000 0.000000 "                                " "                                " 0.000000 "                                " 0.000000;</t>
  </si>
  <si>
    <t>"M198_Marine                     " "Wide Flange                     " "W200X59                         " 385 387 0 0.000000 39 0 0 1 2 3120 0.000000 0.000000 1 0 65563 0 -1 61 60 1 0.000000 0 0 0 0 0 0.000000 0.000000 0.000000 0.000000 "                                " "                                " 0.000000 "                                " 0.000000;</t>
  </si>
  <si>
    <t>"M199_Marine                     " "Wide Flange                     " "W200X59                         " 389 381 0 0.000000 39 0 0 1 2 3120 0.000000 0.000000 1 0 65563 0 -1 62 60 1 0.000000 0 0 0 0 0 0.000000 0.000000 0.000000 0.000000 "                                " "                                " 0.000000 "                                " 0.000000;</t>
  </si>
  <si>
    <t>"M200_Marine                     " "Wide Flange                     " "W360X551                        " 120 340 0 0.000000 0 0 0 1 2 0 0.000000 0.000000 1 0 19 0 -1 63 77 1 0.000000 0 0 0 0 0 0.000000 0.000000 0.000000 0.000000 "                                " "                                " 0.000000 "                                " 0.000000;</t>
  </si>
  <si>
    <t>"M201_Marine                     " "Wide Flange                     " "W360X551                        " 102 338 0 0.000000 0 0 0 1 2 0 0.000000 0.000000 1 0 19 0 -1 63 77 1 0.000000 0 0 0 0 0 0.000000 0.000000 0.000000 0.000000 "                                " "                                " 0.000000 "                                " 0.000000;</t>
  </si>
  <si>
    <t>"M202_Marine                     " "Wide Flange                     " "W360X551                        " 84 336 0 0.000000 0 0 0 1 2 0 0.000000 0.000000 1 0 19 0 -1 64 77 1 0.000000 0 0 0 0 0 0.000000 0.000000 0.000000 0.000000 "                                " "                                " 0.000000 "                                " 0.000000;</t>
  </si>
  <si>
    <t>"M203_Marine                     " "Wide Flange                     " "W360X551                        " 62 334 0 0.000000 0 0 0 1 2 0 0.000000 0.000000 1 0 19 0 -1 64 77 1 0.000000 0 0 0 0 0 0.000000 0.000000 0.000000 0.000000 "                                " "                                " 0.000000 "                                " 0.000000;</t>
  </si>
  <si>
    <t>"M204_Marine                     " "Wide Flange                     " "W360X551                        " 44 332 0 0.000000 0 0 0 1 2 0 0.000000 0.000000 1 0 19 0 -1 63 77 1 0.000000 0 0 0 0 0 0.000000 0.000000 0.000000 0.000000 "                                " "                                " 0.000000 "                                " 0.000000;</t>
  </si>
  <si>
    <t>"M205_Marine                     " "Wide Flange                     " "W360X551                        " 149 342 0 0.000000 0 0 0 1 2 0 0.000000 0.000000 1 0 19 0 -1 63 77 1 0.000000 0 0 0 0 0 0.000000 0.000000 0.000000 0.000000 "                                " "                                " 0.000000 "                                " 0.000000;</t>
  </si>
  <si>
    <t>"M206_Marine                     " "Wide Flange                     " "W360X551                        " 26 330 0 0.000000 0 0 0 1 2 0 0.000000 0.000000 1 0 19 0 -1 63 77 1 0.000000 0 0 0 0 0 0.000000 0.000000 0.000000 0.000000 "                                " "                                " 0.000000 "                                " 0.000000;</t>
  </si>
  <si>
    <t>"M207_Marine                     " "Wide Flange                     " "W360X551                        " 107 339 0 0.000000 0 0 0 1 2 0 0.000000 0.000000 1 0 19 0 -1 63 77 1 0.000000 0 0 0 0 0 0.000000 0.000000 0.000000 0.000000 "                                " "                                " 0.000000 "                                " 0.000000;</t>
  </si>
  <si>
    <t>"M208_Marine                     " "Wide Flange                     " "W360X551                        " 89 337 0 0.000000 0 0 0 1 2 0 0.000000 0.000000 1 0 19 0 -1 63 77 1 0.000000 0 0 0 0 0 0.000000 0.000000 0.000000 0.000000 "                                " "                                " 0.000000 "                                " 0.000000;</t>
  </si>
  <si>
    <t>"M209_Marine                     " "Wide Flange                     " "W360X551                        " 71 335 0 0.000000 0 0 0 1 2 0 0.000000 0.000000 1 0 19 0 -1 64 77 1 0.000000 0 0 0 0 0 0.000000 0.000000 0.000000 0.000000 "                                " "                                " 0.000000 "                                " 0.000000;</t>
  </si>
  <si>
    <t>"M210_Marine                     " "Wide Flange                     " "W360X551                        " 49 333 0 0.000000 0 0 0 1 2 0 0.000000 0.000000 1 0 19 0 -1 64 77 1 0.000000 0 0 0 0 0 0.000000 0.000000 0.000000 0.000000 "                                " "                                " 0.000000 "                                " 0.000000;</t>
  </si>
  <si>
    <t>"M211_Marine                     " "Wide Flange                     " "W360X551                        " 31 331 0 0.000000 0 0 0 1 2 0 0.000000 0.000000 1 0 19 0 -1 63 77 1 0.000000 0 0 0 0 0 0.000000 0.000000 0.000000 0.000000 "                                " "                                " 0.000000 "                                " 0.000000;</t>
  </si>
  <si>
    <t>"M212_Marine                     " "Wide Flange                     " "W360X551                        " 136 341 0 0.000000 0 0 0 1 2 0 0.000000 0.000000 1 0 19 0 -1 63 77 1 0.000000 0 0 0 0 0 0.000000 0.000000 0.000000 0.000000 "                                " "                                " 0.000000 "                                " 0.000000;</t>
  </si>
  <si>
    <t>"M213_Marine                     " "Wide Flange                     " "W360X551                        " 13 329 0 0.000000 0 0 0 1 2 0 0.000000 0.000000 1 0 19 0 -1 63 77 1 0.000000 0 0 0 0 0 0.000000 0.000000 0.000000 0.000000 "                                " "                                " 0.000000 "                                " 0.000000;</t>
  </si>
  <si>
    <t>"M214_Marine                     " "Wide Flange                     " "W610X455                        " 108 121 0 0.000000 4 0 0 1 2 0 0.000000 0.000000 1 0 65563 0 -1 67 67 1 0.000000 0 0 0 0 0 0.000000 0.000000 0.000000 0.000000 "                                " "                                " 0.000000 "                                " 0.000000;</t>
  </si>
  <si>
    <t>"M215_Marine                     " "Wide Flange                     " "W610X455                        " 90 103 0 0.000000 4 0 0 1 2 0 0.000000 0.000000 1 0 65563 0 -1 67 67 1 0.000000 0 0 0 0 0 0.000000 0.000000 0.000000 0.000000 "                                " "                                " 0.000000 "                                " 0.000000;</t>
  </si>
  <si>
    <t>"M216_Marine                     " "Wide Flange                     " "W610X455                        " 72 85 0 0.000000 4 0 0 1 2 0 0.000000 0.000000 1 0 65563 0 -1 67 67 1 0.000000 0 0 0 0 0 0.000000 0.000000 0.000000 0.000000 "                                " "                                " 0.000000 "                                " 0.000000;</t>
  </si>
  <si>
    <t>"M217_Marine                     " "Wide Flange                     " "W610X455                        " 50 63 0 0.000000 4 0 0 1 2 0 0.000000 0.000000 1 0 65563 0 -1 67 67 1 0.000000 0 0 0 0 0 0.000000 0.000000 0.000000 0.000000 "                                " "                                " 0.000000 "                                " 0.000000;</t>
  </si>
  <si>
    <t>"M218_Marine                     " "Wide Flange                     " "W610X455                        " 32 45 0 0.000000 4 0 0 1 2 0 0.000000 0.000000 1 0 65563 0 -1 67 67 1 0.000000 0 0 0 0 0 0.000000 0.000000 0.000000 0.000000 "                                " "                                " 0.000000 "                                " 0.000000;</t>
  </si>
  <si>
    <t>"M219_Marine                     " "Wide Flange                     " "W610X455                        " 137 150 0 0.000000 4 0 0 1 2 0 0.000000 0.000000 1 0 65563 0 -1 67 67 1 0.000000 0 0 0 0 0 0.000000 0.000000 0.000000 0.000000 "                                " "                                " 0.000000 "                                " 0.000000;</t>
  </si>
  <si>
    <t>"M220_Marine                     " "Wide Flange                     " "W610X455                        " 14 27 0 0.000000 4 0 0 1 2 0 0.000000 0.000000 1 0 65563 0 -1 67 67 1 0.000000 0 0 0 0 0 0.000000 0.000000 0.000000 0.000000 "                                " "                                " 0.000000 "                                " 0.000000;</t>
  </si>
  <si>
    <t>"M221_Marine                     " "Wide Flange                     " "W610X455                        " 109 122 0 0.000000 5 0 0 1 2 0 0.000000 0.000000 1 0 65563 0 -1 68 68 1 0.000000 0 0 0 0 0 0.000000 0.000000 0.000000 0.000000 "                                " "                                " 0.000000 "                                " 0.000000;</t>
  </si>
  <si>
    <t>"M222_Marine                     " "Wide Flange                     " "W610X455                        " 91 104 0 0.000000 5 0 0 1 2 0 0.000000 0.000000 1 0 65563 0 -1 68 68 1 0.000000 0 0 0 0 0 0.000000 0.000000 0.000000 0.000000 "                                " "                                " 0.000000 "                                " 0.000000;</t>
  </si>
  <si>
    <t>"M223_Marine                     " "Wide Flange                     " "W610X455                        " 73 86 0 0.000000 5 0 0 1 2 0 0.000000 0.000000 1 0 65563 0 -1 68 68 1 0.000000 0 0 0 0 0 0.000000 0.000000 0.000000 0.000000 "                                " "                                " 0.000000 "                                " 0.000000;</t>
  </si>
  <si>
    <t>"M224_Marine                     " "Wide Flange                     " "W610X455                        " 51 64 0 0.000000 5 0 0 1 2 0 0.000000 0.000000 1 0 65563 0 -1 68 68 1 0.000000 0 0 0 0 0 0.000000 0.000000 0.000000 0.000000 "                                " "                                " 0.000000 "                                " 0.000000;</t>
  </si>
  <si>
    <t>"M225_Marine                     " "Wide Flange                     " "W610X455                        " 33 46 0 0.000000 5 0 0 1 2 0 0.000000 0.000000 1 0 65563 0 -1 68 68 1 0.000000 0 0 0 0 0 0.000000 0.000000 0.000000 0.000000 "                                " "                                " 0.000000 "                                " 0.000000;</t>
  </si>
  <si>
    <t>"M226_Marine                     " "Wide Flange                     " "W610X455                        " 138 151 0 0.000000 5 0 0 1 2 0 0.000000 0.000000 1 0 65563 0 -1 68 68 1 0.000000 0 0 0 0 0 0.000000 0.000000 0.000000 0.000000 "                                " "                                " 0.000000 "                                " 0.000000;</t>
  </si>
  <si>
    <t>"M227_Marine                     " "Wide Flange                     " "W610X455                        " 15 28 0 0.000000 5 0 0 1 2 0 0.000000 0.000000 1 0 65563 0 -1 68 68 1 0.000000 0 0 0 0 0 0.000000 0.000000 0.000000 0.000000 "                                " "                                " 0.000000 "                                " 0.000000;</t>
  </si>
  <si>
    <t>"M228_Marine                     " "Wide Flange                     " "W610X341                        " 110 123 0 0.000000 7 0 0 1 2 0 0.000000 0.000000 1 0 65563 0 -1 69 69 1 0.000000 0 0 0 0 0 0.000000 0.000000 0.000000 0.000000 "                                " "                                " 0.000000 "                                " 0.000000;</t>
  </si>
  <si>
    <t>"M229_Marine                     " "Wide Flange                     " "W610X341                        " 92 105 0 0.000000 7 0 0 1 2 0 0.000000 0.000000 1 0 65563 0 -1 69 69 1 0.000000 0 0 0 0 0 0.000000 0.000000 0.000000 0.000000 "                                " "                                " 0.000000 "                                " 0.000000;</t>
  </si>
  <si>
    <t>"M230_Marine                     " "Wide Flange                     " "W610X341                        " 74 87 0 0.000000 7 0 0 1 2 0 0.000000 0.000000 1 0 65563 0 -1 69 69 1 0.000000 0 0 0 0 0 0.000000 0.000000 0.000000 0.000000 "                                " "                                " 0.000000 "                                " 0.000000;</t>
  </si>
  <si>
    <t>"M231_Marine                     " "Wide Flange                     " "W610X341                        " 52 65 0 0.000000 7 0 0 1 2 0 0.000000 0.000000 1 0 65563 0 -1 69 69 1 0.000000 0 0 0 0 0 0.000000 0.000000 0.000000 0.000000 "                                " "                                " 0.000000 "                                " 0.000000;</t>
  </si>
  <si>
    <t>"M232_Marine                     " "Wide Flange                     " "W610X341                        " 34 47 0 0.000000 7 0 0 1 2 0 0.000000 0.000000 1 0 65563 0 -1 69 69 1 0.000000 0 0 0 0 0 0.000000 0.000000 0.000000 0.000000 "                                " "                                " 0.000000 "                                " 0.000000;</t>
  </si>
  <si>
    <t>"M233_Marine                     " "Wide Flange                     " "W610X341                        " 139 152 0 0.000000 7 0 0 1 2 0 0.000000 0.000000 1 0 65563 0 -1 69 69 1 0.000000 0 0 0 0 0 0.000000 0.000000 0.000000 0.000000 "                                " "                                " 0.000000 "                                " 0.000000;</t>
  </si>
  <si>
    <t>"M234_Marine                     " "Wide Flange                     " "W610X341                        " 16 29 0 0.000000 7 0 0 1 2 0 0.000000 0.000000 1 0 65563 0 -1 69 69 1 0.000000 0 0 0 0 0 0.000000 0.000000 0.000000 0.000000 "                                " "                                " 0.000000 "                                " 0.000000;</t>
  </si>
  <si>
    <t>"M235_Marine                     " "Wide Flange                     " "W610X341                        " 166 167 0 0.000000 6 0 0 1 2 0 0.000000 0.000000 1 0 65563 0 -1 69 69 1 0.000000 0 0 0 0 0 0.000000 0.000000 0.000000 0.000000 "                                " "                                " 0.000000 "                                " 0.000000;</t>
  </si>
  <si>
    <t>"M236_Marine                     " "Wide Flange                     " "W610X341                        " 164 165 0 0.000000 6 0 0 1 2 0 0.000000 0.000000 1 0 65563 0 -1 69 69 1 0.000000 0 0 0 0 0 0.000000 0.000000 0.000000 0.000000 "                                " "                                " 0.000000 "                                " 0.000000;</t>
  </si>
  <si>
    <t>"M237_Marine                     " "Wide Flange                     " "W610X341                        " 162 163 0 0.000000 6 0 0 1 2 0 0.000000 0.000000 1 0 65563 0 -1 69 69 1 0.000000 0 0 0 0 0 0.000000 0.000000 0.000000 0.000000 "                                " "                                " 0.000000 "                                " 0.000000;</t>
  </si>
  <si>
    <t>"M238_Marine                     " "Wide Flange                     " "W610X341                        " 160 161 0 0.000000 6 0 0 1 2 0 0.000000 0.000000 1 0 65563 0 -1 69 69 1 0.000000 0 0 0 0 0 0.000000 0.000000 0.000000 0.000000 "                                " "                                " 0.000000 "                                " 0.000000;</t>
  </si>
  <si>
    <t>"M239_Marine                     " "Wide Flange                     " "W610X341                        " 158 159 0 0.000000 6 0 0 1 2 0 0.000000 0.000000 1 0 65563 0 -1 69 69 1 0.000000 0 0 0 0 0 0.000000 0.000000 0.000000 0.000000 "                                " "                                " 0.000000 "                                " 0.000000;</t>
  </si>
  <si>
    <t>"M240_Marine                     " "Wide Flange                     " "W610X341                        " 170 171 0 0.000000 6 0 0 1 2 0 0.000000 0.000000 1 0 65563 0 -1 69 69 1 0.000000 0 0 0 0 0 0.000000 0.000000 0.000000 0.000000 "                                " "                                " 0.000000 "                                " 0.000000;</t>
  </si>
  <si>
    <t>"M241_Marine                     " "Wide Flange                     " "W610X341                        " 156 157 0 0.000000 6 0 0 1 2 0 0.000000 0.000000 1 0 65563 0 -1 69 69 1 0.000000 0 0 0 0 0 0.000000 0.000000 0.000000 0.000000 "                                " "                                " 0.000000 "                                " 0.000000;</t>
  </si>
  <si>
    <t>"M242_Marine                     " "Wide Flange                     " "W610X341                        " 111 124 0 0.000000 8 0 0 1 2 0 0.000000 0.000000 1 0 65563 0 -1 70 70 1 0.000000 0 0 0 0 0 0.000000 0.000000 0.000000 0.000000 "                                " "                                " 0.000000 "                                " 0.000000;</t>
  </si>
  <si>
    <t>"M243_Marine                     " "Wide Flange                     " "W610X341                        " 93 106 0 0.000000 8 0 0 1 2 0 0.000000 0.000000 1 0 65563 0 -1 70 70 1 0.000000 0 0 0 0 0 0.000000 0.000000 0.000000 0.000000 "                                " "                                " 0.000000 "                                " 0.000000;</t>
  </si>
  <si>
    <t>"M244_Marine                     " "Wide Flange                     " "W610X341                        " 75 88 0 0.000000 8 0 0 1 2 0 0.000000 0.000000 1 0 65563 0 -1 70 70 1 0.000000 0 0 0 0 0 0.000000 0.000000 0.000000 0.000000 "                                " "                                " 0.000000 "                                " 0.000000;</t>
  </si>
  <si>
    <t>"M245_Marine                     " "Wide Flange                     " "W610X341                        " 53 66 0 0.000000 8 0 0 1 2 0 0.000000 0.000000 1 0 65563 0 -1 70 70 1 0.000000 0 0 0 0 0 0.000000 0.000000 0.000000 0.000000 "                                " "                                " 0.000000 "                                " 0.000000;</t>
  </si>
  <si>
    <t>"M246_Marine                     " "Wide Flange                     " "W610X341                        " 35 48 0 0.000000 8 0 0 1 2 0 0.000000 0.000000 1 0 65563 0 -1 70 70 1 0.000000 0 0 0 0 0 0.000000 0.000000 0.000000 0.000000 "                                " "                                " 0.000000 "                                " 0.000000;</t>
  </si>
  <si>
    <t>"M247_Marine                     " "Wide Flange                     " "W610X341                        " 140 153 0 0.000000 8 0 0 1 2 0 0.000000 0.000000 1 0 65563 0 -1 70 70 1 0.000000 0 0 0 0 0 0.000000 0.000000 0.000000 0.000000 "                                " "                                " 0.000000 "                                " 0.000000;</t>
  </si>
  <si>
    <t>"M248_Marine                     " "Wide Flange                     " "W610X341                        " 17 30 0 0.000000 8 0 0 1 2 0 0.000000 0.000000 1 0 65563 0 -1 70 70 1 0.000000 0 0 0 0 0 0.000000 0.000000 0.000000 0.000000 "                                " "                                " 0.000000 "                                " 0.000000;</t>
  </si>
  <si>
    <t>"M249_Marine                     " "Wide Flange                     " "W410X114                        " 316 317 0 0.000000 18 0 0 1 2 0 0.000000 0.000000 1 0 65563 0 -1 71 71 1 0.000000 0 0 0 0 0 0.000000 0.000000 0.000000 0.000000 "                                " "                                " 0.000000 "                                " 0.000000;</t>
  </si>
  <si>
    <t>"M250_Marine                     " "Wide Flange                     " "W530X150                        " 168 169 0 0.000000 13 0 0 1 2 0 0.000000 0.000000 1 0 65563 0 -1 76 76 1 0.000000 0 0 0 0 0 0.000000 0.000000 0.000000 0.000000 "                                " "                                " 0.000000 "                                " 0.000000;</t>
  </si>
  <si>
    <t>"M251_Marine                     " "Wide Flange                     " "W530X219                        " 154 155 0 0.000000 10 0 0 1 2 0 0.000000 0.000000 1 0 65563 0 -1 72 72 1 0.000000 0 0 0 0 0 0.000000 0.000000 0.000000 0.000000 "                                " "                                " 0.000000 "                                " 0.000000;</t>
  </si>
  <si>
    <t>"M252_Marine                     " "Wide Flange                     " "W530X150                        " 125 133 0 0.000000 13 0 0 1 2 0 0.000000 0.000000 1 0 65563 0 -1 76 76 1 0.000000 0 0 0 0 0 0.000000 0.000000 0.000000 0.000000 "                                " "                                " 0.000000 "                                " 0.000000;</t>
  </si>
  <si>
    <t>"M253_Marine                     " "Wide Flange                     " "W530X219                        " 1 10 0 0.000000 9 0 0 1 2 0 0.000000 0.000000 1 0 65563 0 -1 72 72 1 0.000000 0 0 0 0 0 0.000000 0.000000 0.000000 0.000000 "                                " "                                " 0.000000 "                                " 0.000000;</t>
  </si>
  <si>
    <t>"M254_Marine                     " "Wide Flange                     " "GB 400X400                      " 309 310 0 0.000000 23 0 0 1 2 0 0.000000 0.000000 1 0 65563 0 -1 74 74 1 0.000000 0 0 0 0 0 0.000000 0.000000 0.000000 0.000000 "                                " "                                " 0.000000 "                                " 0.000000;</t>
  </si>
  <si>
    <t>"M255_Marine                     " "Wide Flange                     " "W530X150                        " 127 135 0 0.000000 13 0 0 1 2 0 0.000000 0.000000 1 0 65563 0 -1 76 76 1 0.000000 0 0 0 0 0 0.000000 0.000000 0.000000 0.000000 "                                " "                                " 0.000000 "                                " 0.000000;</t>
  </si>
  <si>
    <t>"M256_Marine                     " "Wide Flange                     " "W530X219                        " 3 12 0 0.000000 12 0 0 1 2 0 0.000000 0.000000 1 0 65563 0 -1 72 72 1 0.000000 0 0 0 0 0 0.000000 0.000000 0.000000 0.000000 "                                " "                                " 0.000000 "                                " 0.000000;</t>
  </si>
  <si>
    <t>"M257_Marine                     " "Wide Flange                     " "W530X150                        " 126 134 0 0.000000 13 0 0 1 2 0 0.000000 0.000000 1 0 65563 0 -1 76 76 1 0.000000 0 0 0 0 0 0.000000 0.000000 0.000000 0.000000 "                                " "                                " 0.000000 "                                " 0.000000;</t>
  </si>
  <si>
    <t>"M258_Marine                     " "Wide Flange                     " "W530X219                        " 2 11 0 0.000000 11 0 0 1 2 0 0.000000 0.000000 1 0 65563 0 -1 72 72 1 0.000000 0 0 0 0 0 0.000000 0.000000 0.000000 0.000000 "                                " "                                " 0.000000 "                                " 0.000000;</t>
  </si>
  <si>
    <t>"M259_Marine                     " "Wide Flange                     " "W250X73                         " 350 356 0 0.000000 48 0 0 1 3 1024 0.000000 0.000000 1 0 65563 0 -1 73 91 1 0.000000 0 0 0 0 0 0.000000 0.000000 0.000000 0.000000 "                                " "                                " 0.000000 "                                " 0.000000;</t>
  </si>
  <si>
    <t>"M260_Marine                     " "Wide Flange                     " "W250X73                         " 349 355 0 0.000000 48 0 0 1 3 1024 0.000000 0.000000 1 0 65563 0 -1 73 91 1 0.000000 0 0 0 0 0 0.000000 0.000000 0.000000 0.000000 "                                " "                                " 0.000000 "                                " 0.000000;</t>
  </si>
  <si>
    <t>"M261_Marine                     " "Wide Flange                     " "W250X73                         " 347 353 0 0.000000 48 0 0 1 3 1024 0.000000 0.000000 1 0 65563 0 -1 73 91 1 0.000000 0 0 0 0 0 0.000000 0.000000 0.000000 0.000000 "                                " "                                " 0.000000 "                                " 0.000000;</t>
  </si>
  <si>
    <t>"M262_Marine                     " "Wide Flange                     " "W250X73                         " 345 351 0 0.000000 48 0 0 1 3 1024 0.000000 0.000000 1 0 65563 0 -1 73 91 1 0.000000 0 0 0 0 0 0.000000 0.000000 0.000000 0.000000 "                                " "                                " 0.000000 "                                " 0.000000;</t>
  </si>
  <si>
    <t>"M263_Marine                     " "Wide Flange                     " "W250X73                         " 348 354 0 0.000000 48 0 0 1 3 1024 0.000000 0.000000 1 0 65563 0 -1 73 91 1 0.000000 0 0 0 0 0 0.000000 0.000000 0.000000 0.000000 "                                " "                                " 0.000000 "                                " 0.000000;</t>
  </si>
  <si>
    <t>"M264_Marine                     " "Wide Flange                     " "W250X73                         " 346 352 0 0.000000 48 0 0 1 3 1024 0.000000 0.000000 1 0 65563 0 -1 73 91 1 0.000000 0 0 0 0 0 0.000000 0.000000 0.000000 0.000000 "                                " "                                " 0.000000 "                                " 0.000000;</t>
  </si>
  <si>
    <t>"M265_Marine                     " "Wide Flange                     " "W250X73                         " 368 374 0 0.000000 48 0 0 1 3 1024 0.000000 0.000000 1 0 65563 0 -1 73 91 1 0.000000 0 0 0 0 0 0.000000 0.000000 0.000000 0.000000 "                                " "                                " 0.000000 "                                " 0.000000;</t>
  </si>
  <si>
    <t>"M266_Marine                     " "Wide Flange                     " "W250X73                         " 367 373 0 0.000000 48 0 0 1 3 1024 0.000000 0.000000 1 0 65563 0 -1 73 91 1 0.000000 0 0 0 0 0 0.000000 0.000000 0.000000 0.000000 "                                " "                                " 0.000000 "                                " 0.000000;</t>
  </si>
  <si>
    <t>"M267_Marine                     " "Wide Flange                     " "W250X73                         " 365 371 0 0.000000 48 0 0 1 3 1024 0.000000 0.000000 1 0 65563 0 -1 73 91 1 0.000000 0 0 0 0 0 0.000000 0.000000 0.000000 0.000000 "                                " "                                " 0.000000 "                                " 0.000000;</t>
  </si>
  <si>
    <t>"M268_Marine                     " "Wide Flange                     " "W250X73                         " 363 369 0 0.000000 48 0 0 1 3 1024 0.000000 0.000000 1 0 65563 0 -1 73 91 1 0.000000 0 0 0 0 0 0.000000 0.000000 0.000000 0.000000 "                                " "                                " 0.000000 "                                " 0.000000;</t>
  </si>
  <si>
    <t>"M269_Marine                     " "Wide Flange                     " "W250X73                         " 366 372 0 0.000000 48 0 0 1 3 1024 0.000000 0.000000 1 0 65563 0 -1 73 91 1 0.000000 0 0 0 0 0 0.000000 0.000000 0.000000 0.000000 "                                " "                                " 0.000000 "                                " 0.000000;</t>
  </si>
  <si>
    <t>"M270_Marine                     " "Wide Flange                     " "W250X73                         " 364 370 0 0.000000 48 0 0 1 3 1024 0.000000 0.000000 1 0 65563 0 -1 73 91 1 0.000000 0 0 0 0 0 0.000000 0.000000 0.000000 0.000000 "                                " "                                " 0.000000 "                                " 0.000000;</t>
  </si>
  <si>
    <t>"M271_Marine                     " "Wide Flange                     " "W360X110                        " 125 127 0 0.000000 2 0 0 1 2 0 0.000000 0.000000 1 0 19 0 -1 -1 -1 1 0.000000 0 0 0 0 0 0.000000 0.000000 0.000000 0.000000 "                                " "                                " 0.000000 "                                " 0.000000;</t>
  </si>
  <si>
    <t>"M272_Marine                     " "Wide Flange                     " "W360X196                        " 1 3 0 0.000000 3 0 0 1 2 0 0.000000 0.000000 1 0 19 0 -1 -1 -1 1 0.000000 0 0 0 0 0 0.000000 0.000000 0.000000 0.000000 "                                " "                                " 0.000000 "                                " 0.000000;</t>
  </si>
  <si>
    <t>"M273_Marine                     " "Wide Flange                     " "W360X110                        " 133 135 0 0.000000 2 0 0 1 2 0 0.000000 0.000000 1 0 19 0 -1 -1 -1 1 0.000000 0 0 0 0 0 0.000000 0.000000 0.000000 0.000000 "                                " "                                " 0.000000 "                                " 0.000000;</t>
  </si>
  <si>
    <t>"M274_Marine                     " "Wide Flange                     " "W360X196                        " 10 12 0 0.000000 3 0 0 1 2 0 0.000000 0.000000 1 0 19 0 -1 -1 -1 1 0.000000 0 0 0 0 0 0.000000 0.000000 0.000000 0.000000 "                                " "                                " 0.000000 "                                " 0.000000;</t>
  </si>
  <si>
    <t>"M275_Marine                     " "Wide Flange                     " "W250X73                         " 359 362 0 0.000000 48 0 0 1 3 0 0.000000 0.000000 1 0 65563 0 -1 -1 -1 1 0.000000 0 0 0 0 0 0.000000 0.000000 0.000000 0.000000 "                                " "                                " 0.000000 "                                " 0.000000;</t>
  </si>
  <si>
    <t>"M276_Marine                     " "Wide Flange                     " "W250X73                         " 357 360 0 0.000000 48 0 0 1 3 0 0.000000 0.000000 1 0 65563 0 -1 -1 -1 1 0.000000 0 0 0 0 0 0.000000 0.000000 0.000000 0.000000 "                                " "                                " 0.000000 "                                " 0.000000;</t>
  </si>
  <si>
    <t>"M277_Marine                     " "Wide Flange                     " "W250X73                         " 358 361 0 0.000000 48 0 0 1 3 0 0.000000 0.000000 1 0 65563 0 -1 -1 -1 1 0.000000 0 0 0 0 0 0.000000 0.000000 0.000000 0.000000 "                                " "                                " 0.000000 "                                " 0.000000;</t>
  </si>
  <si>
    <t>"M278_Marine                     " "Wide Flange                     " "W250X73                         " 377 380 0 0.000000 48 0 0 1 3 0 0.000000 0.000000 1 0 65563 0 -1 -1 -1 1 0.000000 0 0 0 0 0 0.000000 0.000000 0.000000 0.000000 "                                " "                                " 0.000000 "                                " 0.000000;</t>
  </si>
  <si>
    <t>"M279_Marine                     " "Wide Flange                     " "W250X73                         " 375 378 0 0.000000 48 0 0 1 3 0 0.000000 0.000000 1 0 65563 0 -1 -1 -1 1 0.000000 0 0 0 0 0 0.000000 0.000000 0.000000 0.000000 "                                " "                                " 0.000000 "                                " 0.000000;</t>
  </si>
  <si>
    <t>"M280_Marine                     " "Wide Flange                     " "W250X73                         " 376 379 0 0.000000 48 0 0 1 3 0 0.000000 0.000000 1 0 65563 0 -1 -1 -1 1 0.000000 0 0 0 0 0 0.000000 0.000000 0.000000 0.000000 "                                " "                                " 0.000000 "                                " 0.000000;</t>
  </si>
  <si>
    <t>"M281_Marine                     " "Wide Flange                     " "W360X347                        " 340 124 0 0.000000 1 0 0 1 2 0 0.000000 0.000000 1 0 19 0 -1 77 -1 1 0.000000 0 0 0 0 0 0.000000 0.000000 0.000000 0.000000 "                                " "                                " 0.000000 "                                " 0.000000;</t>
  </si>
  <si>
    <t>"M282_Marine                     " "Wide Flange                     " "W360X347                        " 338 106 0 0.000000 1 0 0 1 2 0 0.000000 0.000000 1 0 19 0 -1 77 -1 1 0.000000 0 0 0 0 0 0.000000 0.000000 0.000000 0.000000 "                                " "                                " 0.000000 "                                " 0.000000;</t>
  </si>
  <si>
    <t>"M283_Marine                     " "Wide Flange                     " "W360X347                        " 336 88 0 0.000000 1 0 0 1 2 0 0.000000 0.000000 1 0 19 0 -1 77 -1 1 0.000000 0 0 0 0 0 0.000000 0.000000 0.000000 0.000000 "                                " "                                " 0.000000 "                                " 0.000000;</t>
  </si>
  <si>
    <t>"M284_Marine                     " "Wide Flange                     " "W360X347                        " 334 66 0 0.000000 1 0 0 1 2 0 0.000000 0.000000 1 0 19 0 -1 77 -1 1 0.000000 0 0 0 0 0 0.000000 0.000000 0.000000 0.000000 "                                " "                                " 0.000000 "                                " 0.000000;</t>
  </si>
  <si>
    <t>"M285_Marine                     " "Wide Flange                     " "W360X347                        " 332 48 0 0.000000 1 0 0 1 2 0 0.000000 0.000000 1 0 19 0 -1 77 -1 1 0.000000 0 0 0 0 0 0.000000 0.000000 0.000000 0.000000 "                                " "                                " 0.000000 "                                " 0.000000;</t>
  </si>
  <si>
    <t>"M286_Marine                     " "Wide Flange                     " "W360X347                        " 342 153 0 0.000000 1 0 0 1 2 0 0.000000 0.000000 1 0 19 0 -1 77 -1 1 0.000000 0 0 0 0 0 0.000000 0.000000 0.000000 0.000000 "                                " "                                " 0.000000 "                                " 0.000000;</t>
  </si>
  <si>
    <t>"M287_Marine                     " "Wide Flange                     " "W360X347                        " 330 30 0 0.000000 1 0 0 1 2 0 0.000000 0.000000 1 0 19 0 -1 77 -1 1 0.000000 0 0 0 0 0 0.000000 0.000000 0.000000 0.000000 "                                " "                                " 0.000000 "                                " 0.000000;</t>
  </si>
  <si>
    <t>"M288_Marine                     " "Wide Flange                     " "W360X347                        " 339 111 0 0.000000 1 0 0 1 2 0 0.000000 0.000000 1 0 19 0 -1 77 -1 1 0.000000 0 0 0 0 0 0.000000 0.000000 0.000000 0.000000 "                                " "                                " 0.000000 "                                " 0.000000;</t>
  </si>
  <si>
    <t>"M289_Marine                     " "Wide Flange                     " "W360X347                        " 337 93 0 0.000000 1 0 0 1 2 0 0.000000 0.000000 1 0 19 0 -1 77 -1 1 0.000000 0 0 0 0 0 0.000000 0.000000 0.000000 0.000000 "                                " "                                " 0.000000 "                                " 0.000000;</t>
  </si>
  <si>
    <t>"M290_Marine                     " "Wide Flange                     " "W360X347                        " 335 75 0 0.000000 1 0 0 1 2 0 0.000000 0.000000 1 0 19 0 -1 77 -1 1 0.000000 0 0 0 0 0 0.000000 0.000000 0.000000 0.000000 "                                " "                                " 0.000000 "                                " 0.000000;</t>
  </si>
  <si>
    <t>"M291_Marine                     " "Wide Flange                     " "W360X347                        " 333 53 0 0.000000 1 0 0 1 2 0 0.000000 0.000000 1 0 19 0 -1 77 -1 1 0.000000 0 0 0 0 0 0.000000 0.000000 0.000000 0.000000 "                                " "                                " 0.000000 "                                " 0.000000;</t>
  </si>
  <si>
    <t>"M292_Marine                     " "Wide Flange                     " "W360X347                        " 331 35 0 0.000000 1 0 0 1 2 0 0.000000 0.000000 1 0 19 0 -1 77 -1 1 0.000000 0 0 0 0 0 0.000000 0.000000 0.000000 0.000000 "                                " "                                " 0.000000 "                                " 0.000000;</t>
  </si>
  <si>
    <t>"M293_Marine                     " "Wide Flange                     " "W360X347                        " 341 140 0 0.000000 1 0 0 1 2 0 0.000000 0.000000 1 0 19 0 -1 77 -1 1 0.000000 0 0 0 0 0 0.000000 0.000000 0.000000 0.000000 "                                " "                                " 0.000000 "                                " 0.000000;</t>
  </si>
  <si>
    <t>"M294_Marine                     " "Wide Flange                     " "W360X347                        " 329 17 0 0.000000 1 0 0 1 2 0 0.000000 0.000000 1 0 19 0 -1 77 -1 1 0.000000 0 0 0 0 0 0.000000 0.000000 0.000000 0.000000 "                                " "                                " 0.000000 "                                " 0.000000;</t>
  </si>
  <si>
    <t>"M295_Marine                     " "Wide Flange                     " "W410X114                        " 15 138 0 0.000000 16 0 0 1 2 3120 0.000000 0.000000 1 0 65563 0 -1 78 78 1 0.000000 0 0 0 0 0 0.000000 0.000000 0.000000 0.000000 "                                " "                                " 0.000000 "                                " 0.000000;</t>
  </si>
  <si>
    <t>"M296_Marine                     " "Wide Flange                     " "W410X114                        " 91 109 0 0.000000 16 0 0 1 2 3120 0.000000 0.000000 1 0 65563 0 -1 78 78 1 0.000000 0 0 0 0 0 0.000000 0.000000 0.000000 0.000000 "                                " "                                " 0.000000 "                                " 0.000000;</t>
  </si>
  <si>
    <t>"M297_Marine                     " "Wide Flange                     " "W410X114                        " 28 151 0 0.000000 16 0 0 1 2 3120 0.000000 0.000000 1 0 65563 0 -1 78 78 1 0.000000 0 0 0 0 0 0.000000 0.000000 0.000000 0.000000 "                                " "                                " 0.000000 "                                " 0.000000;</t>
  </si>
  <si>
    <t>"M298_Marine                     " "Wide Flange                     " "W410X114                        " 104 122 0 0.000000 16 0 0 1 2 3120 0.000000 0.000000 1 0 65563 0 -1 78 78 1 0.000000 0 0 0 0 0 0.000000 0.000000 0.000000 0.000000 "                                " "                                " 0.000000 "                                " 0.000000;</t>
  </si>
  <si>
    <t>"M299_Marine                     " "Wide Flange                     " "W410X114                        " 138 33 0 0.000000 16 0 0 1 2 3120 0.000000 0.000000 1 0 65563 0 -1 78 78 1 0.000000 0 0 0 0 0 0.000000 0.000000 0.000000 0.000000 "                                " "                                " 0.000000 "                                " 0.000000;</t>
  </si>
  <si>
    <t>"M300_Marine                     " "Wide Flange                     " "W410X114                        " 151 46 0 0.000000 16 0 0 1 2 3120 0.000000 0.000000 1 0 65563 0 -1 78 78 1 0.000000 0 0 0 0 0 0.000000 0.000000 0.000000 0.000000 "                                " "                                " 0.000000 "                                " 0.000000;</t>
  </si>
  <si>
    <t>"M301_Marine                     " "Wide Flange                     " "W410X114                        " 14 137 0 0.000000 14 0 0 1 2 3120 0.000000 0.000000 1 0 65563 0 -1 78 78 1 0.000000 0 0 0 0 0 0.000000 0.000000 0.000000 0.000000 "                                " "                                " 0.000000 "                                " 0.000000;</t>
  </si>
  <si>
    <t>"M302_Marine                     " "Wide Flange                     " "W410X114                        " 90 108 0 0.000000 14 0 0 1 2 3120 0.000000 0.000000 1 0 65563 0 -1 78 78 1 0.000000 0 0 0 0 0 0.000000 0.000000 0.000000 0.000000 "                                " "                                " 0.000000 "                                " 0.000000;</t>
  </si>
  <si>
    <t>"M303_Marine                     " "Wide Flange                     " "W410X114                        " 27 150 0 0.000000 14 0 0 1 2 3120 0.000000 0.000000 1 0 65563 0 -1 78 78 1 0.000000 0 0 0 0 0 0.000000 0.000000 0.000000 0.000000 "                                " "                                " 0.000000 "                                " 0.000000;</t>
  </si>
  <si>
    <t>"M304_Marine                     " "Wide Flange                     " "W410X114                        " 103 121 0 0.000000 14 0 0 1 2 3120 0.000000 0.000000 1 0 65563 0 -1 78 78 1 0.000000 0 0 0 0 0 0.000000 0.000000 0.000000 0.000000 "                                " "                                " 0.000000 "                                " 0.000000;</t>
  </si>
  <si>
    <t>"M305_Marine                     " "Wide Flange                     " "W410X114                        " 137 32 0 0.000000 14 0 0 1 2 3120 0.000000 0.000000 1 0 65563 0 -1 78 78 1 0.000000 0 0 0 0 0 0.000000 0.000000 0.000000 0.000000 "                                " "                                " 0.000000 "                                " 0.000000;</t>
  </si>
  <si>
    <t>"M306_Marine                     " "Wide Flange                     " "W410X114                        " 150 45 0 0.000000 14 0 0 1 2 3120 0.000000 0.000000 1 0 65563 0 -1 78 78 1 0.000000 0 0 0 0 0 0.000000 0.000000 0.000000 0.000000 "                                " "                                " 0.000000 "                                " 0.000000;</t>
  </si>
  <si>
    <t>"M307_Marine                     " "Wide Flange                     " "W410X114                        " 17 140 0 0.000000 21 0 0 1 2 3120 0.000000 0.000000 1 0 65563 0 -1 79 79 1 0.000000 0 0 0 0 0 0.000000 0.000000 0.000000 0.000000 "                                " "                                " 0.000000 "                                " 0.000000;</t>
  </si>
  <si>
    <t>"M308_Marine                     " "Wide Flange                     " "W410X114                        " 35 53 0 0.000000 21 0 0 1 2 3120 0.000000 0.000000 1 0 65563 0 -1 79 79 1 0.000000 0 0 0 0 0 0.000000 0.000000 0.000000 0.000000 "                                " "                                " 0.000000 "                                " 0.000000;</t>
  </si>
  <si>
    <t>"M309_Marine                     " "Wide Flange                     " "W410X114                        " 75 93 0 0.000000 21 0 0 1 2 3120 0.000000 0.000000 1 0 65563 0 -1 79 79 1 0.000000 0 0 0 0 0 0.000000 0.000000 0.000000 0.000000 "                                " "                                " 0.000000 "                                " 0.000000;</t>
  </si>
  <si>
    <t>"M310_Marine                     " "Wide Flange                     " "W410X114                        " 93 111 0 0.000000 21 0 0 1 2 3120 0.000000 0.000000 1 0 65563 0 -1 79 79 1 0.000000 0 0 0 0 0 0.000000 0.000000 0.000000 0.000000 "                                " "                                " 0.000000 "                                " 0.000000;</t>
  </si>
  <si>
    <t>"M311_Marine                     " "Wide Flange                     " "W410X114                        " 30 153 0 0.000000 21 0 0 1 2 3120 0.000000 0.000000 1 0 65563 0 -1 79 79 1 0.000000 0 0 0 0 0 0.000000 0.000000 0.000000 0.000000 "                                " "                                " 0.000000 "                                " 0.000000;</t>
  </si>
  <si>
    <t>"M312_Marine                     " "Wide Flange                     " "W410X114                        " 48 66 0 0.000000 21 0 0 1 2 3120 0.000000 0.000000 1 0 65563 0 -1 79 79 1 0.000000 0 0 0 0 0 0.000000 0.000000 0.000000 0.000000 "                                " "                                " 0.000000 "                                " 0.000000;</t>
  </si>
  <si>
    <t>"M313_Marine                     " "Wide Flange                     " "W410X114                        " 88 106 0 0.000000 21 0 0 1 2 3120 0.000000 0.000000 1 0 65563 0 -1 79 79 1 0.000000 0 0 0 0 0 0.000000 0.000000 0.000000 0.000000 "                                " "                                " 0.000000 "                                " 0.000000;</t>
  </si>
  <si>
    <t>"M314_Marine                     " "Wide Flange                     " "W410X114                        " 106 124 0 0.000000 21 0 0 1 2 3120 0.000000 0.000000 1 0 65563 0 -1 79 79 1 0.000000 0 0 0 0 0 0.000000 0.000000 0.000000 0.000000 "                                " "                                " 0.000000 "                                " 0.000000;</t>
  </si>
  <si>
    <t>"M315_Marine                     " "Wide Flange                     " "W410X114                        " 140 35 0 0.000000 21 0 0 1 2 3120 0.000000 0.000000 1 0 65563 0 -1 79 79 1 0.000000 0 0 0 0 0 0.000000 0.000000 0.000000 0.000000 "                                " "                                " 0.000000 "                                " 0.000000;</t>
  </si>
  <si>
    <t>"M316_Marine                     " "Wide Flange                     " "W410X114                        " 153 48 0 0.000000 21 0 0 1 2 3120 0.000000 0.000000 1 0 65563 0 -1 79 79 1 0.000000 0 0 0 0 0 0.000000 0.000000 0.000000 0.000000 "                                " "                                " 0.000000 "                                " 0.000000;</t>
  </si>
  <si>
    <t>"M317_Marine                     " "Wide Flange                     " "W410X114                        " 16 139 0 0.000000 20 0 0 1 2 3120 0.000000 0.000000 1 0 65563 0 -1 79 79 1 0.000000 0 0 0 0 0 0.000000 0.000000 0.000000 0.000000 "                                " "                                " 0.000000 "                                " 0.000000;</t>
  </si>
  <si>
    <t>"M318_Marine                     " "Wide Flange                     " "W410X114                        " 74 92 0 0.000000 20 0 0 1 2 3120 0.000000 0.000000 1 0 65563 0 -1 79 79 1 0.000000 0 0 0 0 0 0.000000 0.000000 0.000000 0.000000 "                                " "                                " 0.000000 "                                " 0.000000;</t>
  </si>
  <si>
    <t>"M319_Marine                     " "Wide Flange                     " "W410X114                        " 92 110 0 0.000000 20 0 0 1 2 3120 0.000000 0.000000 1 0 65563 0 -1 79 79 1 0.000000 0 0 0 0 0 0.000000 0.000000 0.000000 0.000000 "                                " "                                " 0.000000 "                                " 0.000000;</t>
  </si>
  <si>
    <t>"M320_Marine                     " "Wide Flange                     " "W410X114                        " 29 152 0 0.000000 20 0 0 1 2 3120 0.000000 0.000000 1 0 65563 0 -1 79 79 1 0.000000 0 0 0 0 0 0.000000 0.000000 0.000000 0.000000 "                                " "                                " 0.000000 "                                " 0.000000;</t>
  </si>
  <si>
    <t>"M321_Marine                     " "Wide Flange                     " "W410X114                        " 87 105 0 0.000000 20 0 0 1 2 3120 0.000000 0.000000 1 0 65563 0 -1 79 79 1 0.000000 0 0 0 0 0 0.000000 0.000000 0.000000 0.000000 "                                " "                                " 0.000000 "                                " 0.000000;</t>
  </si>
  <si>
    <t>"M322_Marine                     " "Wide Flange                     " "W410X114                        " 105 123 0 0.000000 20 0 0 1 2 3120 0.000000 0.000000 1 0 65563 0 -1 79 79 1 0.000000 0 0 0 0 0 0.000000 0.000000 0.000000 0.000000 "                                " "                                " 0.000000 "                                " 0.000000;</t>
  </si>
  <si>
    <t>"M323_Marine                     " "Wide Flange                     " "W410X114                        " 47 65 0 0.000000 20 0 0 1 2 3120 0.000000 0.000000 1 0 65563 0 -1 79 79 1 0.000000 0 0 0 0 0 0.000000 0.000000 0.000000 0.000000 "                                " "                                " 0.000000 "                                " 0.000000;</t>
  </si>
  <si>
    <t>"M324_Marine                     " "Wide Flange                     " "W410X114                        " 34 52 0 0.000000 20 0 0 1 2 3120 0.000000 0.000000 1 0 65563 0 -1 79 79 1 0.000000 0 0 0 0 0 0.000000 0.000000 0.000000 0.000000 "                                " "                                " 0.000000 "                                " 0.000000;</t>
  </si>
  <si>
    <t>"M325_Marine                     " "Wide Flange                     " "W410X114                        " 139 34 0 0.000000 20 0 0 1 2 3120 0.000000 0.000000 1 0 65563 0 -1 79 79 1 0.000000 0 0 0 0 0 0.000000 0.000000 0.000000 0.000000 "                                " "                                " 0.000000 "                                " 0.000000;</t>
  </si>
  <si>
    <t>"M326_Marine                     " "Wide Flange                     " "W410X114                        " 152 47 0 0.000000 20 0 0 1 2 3120 0.000000 0.000000 1 0 65563 0 -1 79 79 1 0.000000 0 0 0 0 0 0.000000 0.000000 0.000000 0.000000 "                                " "                                " 0.000000 "                                " 0.000000;</t>
  </si>
  <si>
    <t>"M327_Marine                     " "Wide Flange                     " "W410X114                        " 156 170 0 0.000000 18 0 0 1 2 3120 0.000000 0.000000 1 0 65563 0 -1 79 79 1 0.000000 0 0 0 0 0 0.000000 0.000000 0.000000 0.000000 "                                " "                                " 0.000000 "                                " 0.000000;</t>
  </si>
  <si>
    <t>"M328_Marine                     " "Wide Flange                     " "W410X114                        " 162 164 0 0.000000 18 0 0 1 2 3120 0.000000 0.000000 1 0 65563 0 -1 79 79 1 0.000000 0 0 0 0 0 0.000000 0.000000 0.000000 0.000000 "                                " "                                " 0.000000 "                                " 0.000000;</t>
  </si>
  <si>
    <t>"M329_Marine                     " "Wide Flange                     " "W410X114                        " 164 166 0 0.000000 18 0 0 1 2 3120 0.000000 0.000000 1 0 65563 0 -1 79 79 1 0.000000 0 0 0 0 0 0.000000 0.000000 0.000000 0.000000 "                                " "                                " 0.000000 "                                " 0.000000;</t>
  </si>
  <si>
    <t>"M330_Marine                     " "Wide Flange                     " "W410X114                        " 157 171 0 0.000000 18 0 0 1 2 3120 0.000000 0.000000 1 0 65563 0 -1 79 79 1 0.000000 0 0 0 0 0 0.000000 0.000000 0.000000 0.000000 "                                " "                                " 0.000000 "                                " 0.000000;</t>
  </si>
  <si>
    <t>"M331_Marine                     " "Wide Flange                     " "W410X114                        " 163 165 0 0.000000 18 0 0 1 2 3120 0.000000 0.000000 1 0 65563 0 -1 79 79 1 0.000000 0 0 0 0 0 0.000000 0.000000 0.000000 0.000000 "                                " "                                " 0.000000 "                                " 0.000000;</t>
  </si>
  <si>
    <t>"M332_Marine                     " "Wide Flange                     " "W410X114                        " 165 167 0 0.000000 18 0 0 1 2 3120 0.000000 0.000000 1 0 65563 0 -1 79 79 1 0.000000 0 0 0 0 0 0.000000 0.000000 0.000000 0.000000 "                                " "                                " 0.000000 "                                " 0.000000;</t>
  </si>
  <si>
    <t>"M333_Marine                     " "Wide Flange                     " "W410X114                        " 159 161 0 0.000000 18 0 0 1 2 3120 0.000000 0.000000 1 0 65563 0 -1 79 79 1 0.000000 0 0 0 0 0 0.000000 0.000000 0.000000 0.000000 "                                " "                                " 0.000000 "                                " 0.000000;</t>
  </si>
  <si>
    <t>"M334_Marine                     " "Wide Flange                     " "W410X114                        " 158 160 0 0.000000 18 0 0 1 2 3120 0.000000 0.000000 1 0 65563 0 -1 79 79 1 0.000000 0 0 0 0 0 0.000000 0.000000 0.000000 0.000000 "                                " "                                " 0.000000 "                                " 0.000000;</t>
  </si>
  <si>
    <t>"M335_Marine                     " "Wide Flange                     " "W410X114                        " 170 158 0 0.000000 18 0 0 1 2 3120 0.000000 0.000000 1 0 65563 0 -1 79 79 1 0.000000 0 0 0 0 0 0.000000 0.000000 0.000000 0.000000 "                                " "                                " 0.000000 "                                " 0.000000;</t>
  </si>
  <si>
    <t>"M336_Marine                     " "Wide Flange                     " "W410X114                        " 171 159 0 0.000000 18 0 0 1 2 3120 0.000000 0.000000 1 0 65563 0 -1 79 79 1 0.000000 0 0 0 0 0 0.000000 0.000000 0.000000 0.000000 "                                " "                                " 0.000000 "                                " 0.000000;</t>
  </si>
  <si>
    <t>"M337_Marine                     " "Wide Flange                     " "W410X114                        " 33 51 0 0.000000 16 0 0 1 2 3120 0.000000 0.000000 1 0 65563 0 -1 80 80 1 0.000000 0 0 0 0 0 0.000000 0.000000 0.000000 0.000000 "                                " "                                " 0.000000 "                                " 0.000000;</t>
  </si>
  <si>
    <t>"M338_Marine                     " "Wide Flange                     " "W410X114                        " 73 91 0 0.000000 16 0 0 1 2 3120 0.000000 0.000000 1 0 65563 0 -1 80 80 1 0.000000 0 0 0 0 0 0.000000 0.000000 0.000000 0.000000 "                                " "                                " 0.000000 "                                " 0.000000;</t>
  </si>
  <si>
    <t>"M339_Marine                     " "Wide Flange                     " "W410X114                        " 46 64 0 0.000000 16 0 0 1 2 3120 0.000000 0.000000 1 0 65563 0 -1 80 80 1 0.000000 0 0 0 0 0 0.000000 0.000000 0.000000 0.000000 "                                " "                                " 0.000000 "                                " 0.000000;</t>
  </si>
  <si>
    <t>"M340_Marine                     " "Wide Flange                     " "W410X114                        " 86 104 0 0.000000 16 0 0 1 2 3120 0.000000 0.000000 1 0 65563 0 -1 80 80 1 0.000000 0 0 0 0 0 0.000000 0.000000 0.000000 0.000000 "                                " "                                " 0.000000 "                                " 0.000000;</t>
  </si>
  <si>
    <t>"M341_Marine                     " "Wide Flange                     " "W410X114                        " 72 90 0 0.000000 14 0 0 1 2 3120 0.000000 0.000000 1 0 65563 0 -1 80 80 1 0.000000 0 0 0 0 0 0.000000 0.000000 0.000000 0.000000 "                                " "                                " 0.000000 "                                " 0.000000;</t>
  </si>
  <si>
    <t>"M342_Marine                     " "Wide Flange                     " "W410X114                        " 85 103 0 0.000000 14 0 0 1 2 3120 0.000000 0.000000 1 0 65563 0 -1 80 80 1 0.000000 0 0 0 0 0 0.000000 0.000000 0.000000 0.000000 "                                " "                                " 0.000000 "                                " 0.000000;</t>
  </si>
  <si>
    <t>"M343_Marine                     " "Wide Flange                     " "W410X114                        " 45 63 0 0.000000 14 0 0 1 2 3120 0.000000 0.000000 1 0 65563 0 -1 80 80 1 0.000000 0 0 0 0 0 0.000000 0.000000 0.000000 0.000000 "                                " "                                " 0.000000 "                                " 0.000000;</t>
  </si>
  <si>
    <t>"M344_Marine                     " "Wide Flange                     " "W410X114                        " 32 50 0 0.000000 14 0 0 1 2 3120 0.000000 0.000000 1 0 65563 0 -1 80 80 1 0.000000 0 0 0 0 0 0.000000 0.000000 0.000000 0.000000 "                                " "                                " 0.000000 "                                " 0.000000;</t>
  </si>
  <si>
    <t>"M345_Marine                     " "Wide Flange                     " "W410X114                        " 65 87 0 0.000000 20 0 0 1 2 3120 0.000000 0.000000 1 0 65563 0 -1 81 81 1 0.000000 0 0 0 0 0 0.000000 0.000000 0.000000 0.000000 "                                " "                                " 0.000000 "                                " 0.000000;</t>
  </si>
  <si>
    <t>"M346_Marine                     " "Wide Flange                     " "W410X114                        " 52 74 0 0.000000 20 0 0 1 2 3120 0.000000 0.000000 1 0 65563 0 -1 81 81 1 0.000000 0 0 0 0 0 0.000000 0.000000 0.000000 0.000000 "                                " "                                " 0.000000 "                                " 0.000000;</t>
  </si>
  <si>
    <t>"M347_Marine                     " "Wide Flange                     " "W410X114                        " 53 75 0 0.000000 21 0 0 1 2 3120 0.000000 0.000000 1 0 65563 0 -1 82 82 1 0.000000 0 0 0 0 0 0.000000 0.000000 0.000000 0.000000 "                                " "                                " 0.000000 "                                " 0.000000;</t>
  </si>
  <si>
    <t>"M348_Marine                     " "Wide Flange                     " "W410X114                        " 66 88 0 0.000000 21 0 0 1 2 3120 0.000000 0.000000 1 0 65563 0 -1 82 82 1 0.000000 0 0 0 0 0 0.000000 0.000000 0.000000 0.000000 "                                " "                                " 0.000000 "                                " 0.000000;</t>
  </si>
  <si>
    <t>"M349_Marine                     " "Wide Flange                     " "W410X114                        " 63 85 0 0.000000 14 0 0 1 2 3120 0.000000 0.000000 1 0 65563 0 -1 83 83 1 0.000000 0 0 0 0 0 0.000000 0.000000 0.000000 0.000000 "                                " "                                " 0.000000 "                                " 0.000000;</t>
  </si>
  <si>
    <t>"M350_Marine                     " "Wide Flange                     " "W410X114                        " 50 72 0 0.000000 14 0 0 1 2 3120 0.000000 0.000000 1 0 65563 0 -1 83 83 1 0.000000 0 0 0 0 0 0.000000 0.000000 0.000000 0.000000 "                                " "                                " 0.000000 "                                " 0.000000;</t>
  </si>
  <si>
    <t>"M351_Marine                     " "Wide Flange                     " "W410X114                        " 51 73 0 0.000000 16 0 0 1 2 3120 0.000000 0.000000 1 0 65563 0 -1 84 84 1 0.000000 0 0 0 0 0 0.000000 0.000000 0.000000 0.000000 "                                " "                                " 0.000000 "                                " 0.000000;</t>
  </si>
  <si>
    <t>"M352_Marine                     " "Wide Flange                     " "W410X114                        " 64 86 0 0.000000 16 0 0 1 2 3120 0.000000 0.000000 1 0 65563 0 -1 84 84 1 0.000000 0 0 0 0 0 0.000000 0.000000 0.000000 0.000000 "                                " "                                " 0.000000 "                                " 0.000000;</t>
  </si>
  <si>
    <t>"M353_Marine                     " "Wide Flange                     " "W410X114                        " 161 163 0 0.000000 18 0 0 1 2 3120 0.000000 0.000000 1 0 65563 0 -1 85 85 1 0.000000 0 0 0 0 0 0.000000 0.000000 0.000000 0.000000 "                                " "                                " 0.000000 "                                " 0.000000;</t>
  </si>
  <si>
    <t>"M354_Marine                     " "Wide Flange                     " "W410X114                        " 160 162 0 0.000000 18 0 0 1 2 3120 0.000000 0.000000 1 0 65563 0 -1 85 85 1 0.000000 0 0 0 0 0 0.000000 0.000000 0.000000 0.000000 "                                " "                                " 0.000000 "                                " 0.000000;</t>
  </si>
  <si>
    <t>"M355_Marine                     " "Wide Flange                     " "W410X114                        " 109 125 0 0.000000 26 0 0 1 2 3120 0.000000 0.000000 1 0 65563 0 -1 86 87 1 0.000000 0 0 0 0 0 0.000000 0.000000 0.000000 0.000000 "                                " "                                " 0.000000 "                                " 0.000000;</t>
  </si>
  <si>
    <t>"M356_Marine                     " "Wide Flange                     " "W410X114                        " 122 133 0 0.000000 26 0 0 1 2 3120 0.000000 0.000000 1 0 65563 0 -1 86 87 1 0.000000 0 0 0 0 0 0.000000 0.000000 0.000000 0.000000 "                                " "                                " 0.000000 "                                " 0.000000;</t>
  </si>
  <si>
    <t>"M357_Marine                     " "Wide Flange                     " "W410X114                        " 1 15 0 0.000000 26 0 0 1 2 3120 0.000000 0.000000 1 0 65563 0 -1 87 86 1 0.000000 0 0 0 0 0 0.000000 0.000000 0.000000 0.000000 "                                " "                                " 0.000000 "                                " 0.000000;</t>
  </si>
  <si>
    <t>"M358_Marine                     " "Wide Flange                     " "W410X114                        " 10 28 0 0.000000 26 0 0 1 2 3120 0.000000 0.000000 1 0 65563 0 -1 87 86 1 0.000000 0 0 0 0 0 0.000000 0.000000 0.000000 0.000000 "                                " "                                " 0.000000 "                                " 0.000000;</t>
  </si>
  <si>
    <t>"M359_Marine                     " "Wide Flange                     " "W410X114                        " 166 168 0 0.000000 29 0 0 1 2 3120 0.000000 0.000000 1 0 65563 0 -1 88 89 1 0.000000 0 0 0 0 0 0.000000 0.000000 0.000000 0.000000 "                                " "                                " 0.000000 "                                " 0.000000;</t>
  </si>
  <si>
    <t>"M360_Marine                     " "Wide Flange                     " "W410X114                        " 167 169 0 0.000000 29 0 0 1 2 3120 0.000000 0.000000 1 0 65563 0 -1 88 89 1 0.000000 0 0 0 0 0 0.000000 0.000000 0.000000 0.000000 "                                " "                                " 0.000000 "                                " 0.000000;</t>
  </si>
  <si>
    <t>"M361_Marine                     " "Wide Flange                     " "W410X114                        " 154 156 0 0.000000 29 0 0 1 2 3120 0.000000 0.000000 1 0 65563 0 -1 87 88 1 0.000000 0 0 0 0 0 0.000000 0.000000 0.000000 0.000000 "                                " "                                " 0.000000 "                                " 0.000000;</t>
  </si>
  <si>
    <t>"M362_Marine                     " "Wide Flange                     " "W410X114                        " 155 157 0 0.000000 29 0 0 1 2 3120 0.000000 0.000000 1 0 65563 0 -1 87 88 1 0.000000 0 0 0 0 0 0.000000 0.000000 0.000000 0.000000 "                                " "                                " 0.000000 "                                " 0.000000;</t>
  </si>
  <si>
    <t>"M363_Marine                     " "Wide Flange                     " "W410X114                        " 3 17 0 0.000000 31 0 0 1 2 3120 0.000000 0.000000 1 0 65563 0 -1 89 90 1 0.000000 0 0 0 0 0 0.000000 0.000000 0.000000 0.000000 "                                " "                                " 0.000000 "                                " 0.000000;</t>
  </si>
  <si>
    <t>"M364_Marine                     " "Wide Flange                     " "W410X114                        " 12 30 0 0.000000 31 0 0 1 2 3120 0.000000 0.000000 1 0 65563 0 -1 89 90 1 0.000000 0 0 0 0 0 0.000000 0.000000 0.000000 0.000000 "                                " "                                " 0.000000 "                                " 0.000000;</t>
  </si>
  <si>
    <t>"M365_Marine                     " "Wide Flange                     " "W410X114                        " 2 16 0 0.000000 31 0 0 1 2 3120 0.000000 0.000000 1 0 65563 0 -1 89 88 1 0.000000 0 0 0 0 0 0.000000 0.000000 0.000000 0.000000 "                                " "                                " 0.000000 "                                " 0.000000;</t>
  </si>
  <si>
    <t>"M366_Marine                     " "Wide Flange                     " "W410X114                        " 11 29 0 0.000000 31 0 0 1 2 3120 0.000000 0.000000 1 0 65563 0 -1 89 88 1 0.000000 0 0 0 0 0 0.000000 0.000000 0.000000 0.000000 "                                " "                                " 0.000000 "                                " 0.000000;</t>
  </si>
  <si>
    <t>"M367_Marine                     " "Wide Flange                     " "W410X114                        " 111 127 0 0.000000 31 0 0 1 2 3120 0.000000 0.000000 1 0 65563 0 -1 90 89 1 0.000000 0 0 0 0 0 0.000000 0.000000 0.000000 0.000000 "                                " "                                " 0.000000 "                                " 0.000000;</t>
  </si>
  <si>
    <t>"M368_Marine                     " "Wide Flange                     " "W410X114                        " 124 135 0 0.000000 31 0 0 1 2 3120 0.000000 0.000000 1 0 65563 0 -1 90 89 1 0.000000 0 0 0 0 0 0.000000 0.000000 0.000000 0.000000 "                                " "                                " 0.000000 "                                " 0.000000;</t>
  </si>
  <si>
    <t>"M369_Marine                     " "Wide Flange                     " "W410X114                        " 110 126 0 0.000000 31 0 0 1 2 3120 0.000000 0.000000 1 0 65563 0 -1 90 89 1 0.000000 0 0 0 0 0 0.000000 0.000000 0.000000 0.000000 "                                " "                                " 0.000000 "                                " 0.000000;</t>
  </si>
  <si>
    <t>"M370_Marine                     " "Wide Flange                     " "W410X114                        " 123 134 0 0.000000 31 0 0 1 2 3120 0.000000 0.000000 1 0 65563 0 -1 90 89 1 0.000000 0 0 0 0 0 0.000000 0.000000 0.000000 0.000000 "                                " "                                " 0.000000 "                                " 0.000000;</t>
  </si>
  <si>
    <t>"M371_Marine                     " "Wide Flange                     " "W410X114                        " 384 382 0 0.000000 29 0 0 1 2 3120 0.000000 0.000000 1 0 65563 0 -1 94 -1 1 0.000000 0 0 0 0 0 0.000000 0.000000 0.000000 0.000000 "                                " "                                " 0.000000 "                                " 0.000000;</t>
  </si>
  <si>
    <t>"M372_Marine                     " "Wide Flange                     " "W410X114                        " 383 387 0 0.000000 29 0 0 1 2 3120 0.000000 0.000000 1 0 65563 0 -1 94 -1 1 0.000000 0 0 0 0 0 0.000000 0.000000 0.000000 0.000000 "                                " "                                " 0.000000 "                                " 0.000000;</t>
  </si>
  <si>
    <t>"M373_Marine                     " "Wide Flange                     " "W410X114                        " 388 381 0 0.000000 29 0 0 1 2 3120 0.000000 0.000000 1 0 65563 0 -1 95 -1 1 0.000000 0 0 0 0 0 0.000000 0.000000 0.000000 0.000000 "                                " "                                " 0.000000 "                                " 0.000000;</t>
  </si>
  <si>
    <t>"M374_Marine                     " "Wide Flange                     " "W250X73                         " 407 413 0 0.000000 48 0 0 1 3 1024 0.000000 0.000000 1 0 65563 0 -1 75 91 1 0.000000 0 0 0 0 0 0.000000 0.000000 0.000000 0.000000 "                                " "                                " 0.000000 "                                " 0.000000;</t>
  </si>
  <si>
    <t>"M375_Marine                     " "Wide Flange                     " "W250X73                         " 406 412 0 0.000000 48 0 0 1 3 1024 0.000000 0.000000 1 0 65563 0 -1 75 91 1 0.000000 0 0 0 0 0 0.000000 0.000000 0.000000 0.000000 "                                " "                                " 0.000000 "                                " 0.000000;</t>
  </si>
  <si>
    <t>"M376_Marine                     " "Wide Flange                     " "W250X73                         " 404 410 0 0.000000 48 0 0 1 3 1024 0.000000 0.000000 1 0 65563 0 -1 75 91 1 0.000000 0 0 0 0 0 0.000000 0.000000 0.000000 0.000000 "                                " "                                " 0.000000 "                                " 0.000000;</t>
  </si>
  <si>
    <t>"M377_Marine                     " "Wide Flange                     " "W250X73                         " 402 408 0 0.000000 48 0 0 1 3 1024 0.000000 0.000000 1 0 65563 0 -1 75 91 1 0.000000 0 0 0 0 0 0.000000 0.000000 0.000000 0.000000 "                                " "                                " 0.000000 "                                " 0.000000;</t>
  </si>
  <si>
    <t>"M378_Marine                     " "Wide Flange                     " "W250X73                         " 405 411 0 0.000000 48 0 0 1 3 1024 0.000000 0.000000 1 0 65563 0 -1 75 91 1 0.000000 0 0 0 0 0 0.000000 0.000000 0.000000 0.000000 "                                " "                                " 0.000000 "                                " 0.000000;</t>
  </si>
  <si>
    <t>"M379_Marine                     " "Wide Flange                     " "W250X73                         " 403 409 0 0.000000 48 0 0 1 3 1024 0.000000 0.000000 1 0 65563 0 -1 75 91 1 0.000000 0 0 0 0 0 0.000000 0.000000 0.000000 0.000000 "                                " "                                " 0.000000 "                                " 0.000000;</t>
  </si>
  <si>
    <t>"M380_Marine                     " "Wide Flange                     " "W250X73                         " 416 419 0 0.000000 48 0 0 1 3 0 0.000000 0.000000 1 0 65563 0 -1 -1 -1 1 0.000000 0 0 0 0 0 0.000000 0.000000 0.000000 0.000000 "                                " "                                " 0.000000 "                                " 0.000000;</t>
  </si>
  <si>
    <t>"M381_Marine                     " "Wide Flange                     " "W250X73                         " 414 417 0 0.000000 48 0 0 1 3 0 0.000000 0.000000 1 0 65563 0 -1 -1 -1 1 0.000000 0 0 0 0 0 0.000000 0.000000 0.000000 0.000000 "                                " "                                " 0.000000 "                                " 0.000000;</t>
  </si>
  <si>
    <t>"M382_Marine                     " "Wide Flange                     " "W250X73                         " 415 418 0 0.000000 48 0 0 1 3 0 0.000000 0.000000 1 0 65563 0 -1 -1 -1 1 0.000000 0 0 0 0 0 0.000000 0.000000 0.000000 0.000000 "                                " "                                " 0.000000 "                                " 0.000000;</t>
  </si>
  <si>
    <t>"M383_Marine                     " "Wide Flange                     " "W250X73                         " 422 425 0 0.000000 48 0 0 1 3 1024 0.000000 0.000000 1 0 65563 0 -1 75 91 1 0.000000 0 0 0 0 0 0.000000 0.000000 0.000000 0.000000 "                                " "                                " 0.000000 "                                " 0.000000;</t>
  </si>
  <si>
    <t>"M384_Marine                     " "Wide Flange                     " "W250X73                         " 420 423 0 0.000000 48 0 0 1 3 1024 0.000000 0.000000 1 0 65563 0 -1 75 91 1 0.000000 0 0 0 0 0 0.000000 0.000000 0.000000 0.000000 "                                " "                                " 0.000000 "                                " 0.000000;</t>
  </si>
  <si>
    <t>"M385_Marine                     " "Wide Flange                     " "W250X73                         " 421 424 0 0.000000 48 0 0 1 3 1024 0.000000 0.000000 1 0 65563 0 -1 75 91 1 0.000000 0 0 0 0 0 0.000000 0.000000 0.000000 0.000000 "                                " "                                " 0.000000 "                                " 0.000000;</t>
  </si>
  <si>
    <t>"M386_Marine                     " "Wide Flange                     " "W250X73                         " 428 431 0 0.000000 48 0 0 1 3 1024 0.000000 0.000000 1 0 65563 0 -1 75 91 1 0.000000 0 0 0 0 0 0.000000 0.000000 0.000000 0.000000 "                                " "                                " 0.000000 "                                " 0.000000;</t>
  </si>
  <si>
    <t>"M387_Marine                     " "Wide Flange                     " "W250X73                         " 426 429 0 0.000000 48 0 0 1 3 1024 0.000000 0.000000 1 0 65563 0 -1 75 91 1 0.000000 0 0 0 0 0 0.000000 0.000000 0.000000 0.000000 "                                " "                                " 0.000000 "                                " 0.000000;</t>
  </si>
  <si>
    <t>"M388_Marine                     " "Wide Flange                     " "W250X73                         " 427 430 0 0.000000 48 0 0 1 3 1024 0.000000 0.000000 1 0 65563 0 -1 75 91 1 0.000000 0 0 0 0 0 0.000000 0.000000 0.000000 0.000000 "                                " "                                " 0.000000 "                                " 0.000000;</t>
  </si>
  <si>
    <t>"M389_Marine                     " "Wide Flange                     " "W250X73                         " 434 437 0 0.000000 48 0 0 1 3 1024 0.000000 0.000000 1 0 65563 0 -1 75 91 1 0.000000 0 0 0 0 0 0.000000 0.000000 0.000000 0.000000 "                                " "                                " 0.000000 "                                " 0.000000;</t>
  </si>
  <si>
    <t>"M390_Marine                     " "Wide Flange                     " "W250X73                         " 432 435 0 0.000000 48 0 0 1 3 1024 0.000000 0.000000 1 0 65563 0 -1 75 91 1 0.000000 0 0 0 0 0 0.000000 0.000000 0.000000 0.000000 "                                " "                                " 0.000000 "                                " 0.000000;</t>
  </si>
  <si>
    <t>"M391_Marine                     " "Wide Flange                     " "W250X73                         " 433 436 0 0.000000 48 0 0 1 3 1024 0.000000 0.000000 1 0 65563 0 -1 75 91 1 0.000000 0 0 0 0 0 0.000000 0.000000 0.000000 0.000000 "                                " "                                " 0.000000 "                                " 0.000000;</t>
  </si>
  <si>
    <t>"M392_Marine                     " "Wide Flange                     " "W250X73                         " 440 443 0 0.000000 48 0 0 1 3 1024 0.000000 0.000000 1 0 65563 0 -1 75 91 1 0.000000 0 0 0 0 0 0.000000 0.000000 0.000000 0.000000 "                                " "                                " 0.000000 "                                " 0.000000;</t>
  </si>
  <si>
    <t>"M393_Marine                     " "Wide Flange                     " "W250X73                         " 438 441 0 0.000000 48 0 0 1 3 1024 0.000000 0.000000 1 0 65563 0 -1 75 91 1 0.000000 0 0 0 0 0 0.000000 0.000000 0.000000 0.000000 "                                " "                                " 0.000000 "                                " 0.000000;</t>
  </si>
  <si>
    <t>"M394_Marine                     " "Wide Flange                     " "W250X73                         " 439 442 0 0.000000 48 0 0 1 3 1024 0.000000 0.000000 1 0 65563 0 -1 75 91 1 0.000000 0 0 0 0 0 0.000000 0.000000 0.000000 0.000000 "                                " "                                " 0.000000 "                                " 0.000000;</t>
  </si>
  <si>
    <t>"M395_Marine                     " "Wide Flange                     " "W250X73                         " 446 449 0 0.000000 48 0 0 1 3 1024 0.000000 0.000000 1 0 65563 0 -1 75 91 1 0.000000 0 0 0 0 0 0.000000 0.000000 0.000000 0.000000 "                                " "                                " 0.000000 "                                " 0.000000;</t>
  </si>
  <si>
    <t>"M396_Marine                     " "Wide Flange                     " "W250X73                         " 444 447 0 0.000000 48 0 0 1 3 1024 0.000000 0.000000 1 0 65563 0 -1 75 91 1 0.000000 0 0 0 0 0 0.000000 0.000000 0.000000 0.000000 "                                " "                                " 0.000000 "                                " 0.000000;</t>
  </si>
  <si>
    <t>"M397_Marine                     " "Wide Flange                     " "W250X73                         " 445 448 0 0.000000 48 0 0 1 3 1024 0.000000 0.000000 1 0 65563 0 -1 75 91 1 0.000000 0 0 0 0 0 0.000000 0.000000 0.000000 0.000000 "                                " "                                " 0.000000 "                                " 0.000000;</t>
  </si>
  <si>
    <t>"M398_Marine                     " "Wide Flange                     " "W250X73                         " 452 455 0 0.000000 48 0 0 1 3 1024 0.000000 0.000000 1 0 65563 0 -1 75 91 1 0.000000 0 0 0 0 0 0.000000 0.000000 0.000000 0.000000 "                                " "                                " 0.000000 "                                " 0.000000;</t>
  </si>
  <si>
    <t>"M399_Marine                     " "Wide Flange                     " "W250X73                         " 450 453 0 0.000000 48 0 0 1 3 1024 0.000000 0.000000 1 0 65563 0 -1 75 91 1 0.000000 0 0 0 0 0 0.000000 0.000000 0.000000 0.000000 "                                " "                                " 0.000000 "                                " 0.000000;</t>
  </si>
  <si>
    <t>"M400_Marine                     " "Wide Flange                     " "W250X73                         " 451 454 0 0.000000 48 0 0 1 3 1024 0.000000 0.000000 1 0 65563 0 -1 75 91 1 0.000000 0 0 0 0 0 0.000000 0.000000 0.000000 0.000000 "                                " "                                " 0.000000 "                                " 0.000000;</t>
  </si>
  <si>
    <t>"M401_Marine                     " "Wide Flange                     " "W410X114                        " 456 457 0 0.000000 16 0 0 1 2 3120 0.000000 0.000000 1 0 65563 0 -1 47 47 1 0.000000 0 0 0 0 0 0.000000 0.000000 0.000000 0.000000 "                                " "                                " 0.000000 "                                " 0.000000;</t>
  </si>
  <si>
    <t>"M402_Marine                     " "Wide Flange                     " "W410X114                        " 458 459 0 0.000000 16 0 0 1 2 3120 0.000000 0.000000 1 0 65563 0 -1 47 47 1 0.000000 0 0 0 0 0 0.000000 0.000000 0.000000 0.000000 "                                " "                                " 0.000000 "                                " 0.000000;</t>
  </si>
  <si>
    <t>"M403_Marine                     " "Wide Flange                     " "W200X59                         " 155 29 0 0.000000 39 0 0 1 2 3120 0.000000 0.000000 1 0 65563 0 -1 57 58 1 0.000000 0 0 0 0 0 0.000000 0.000000 0.000000 0.000000 "                                " "                                " 0.000000 "                                " 0.000000;</t>
  </si>
  <si>
    <t>"M404_Marine                     " "Wide Flange                     " "W200X59                         " 154 16 0 0.000000 39 0 0 1 2 3120 0.000000 0.000000 1 0 65563 0 -1 57 58 1 0.000000 0 0 0 0 0 0.000000 0.000000 0.000000 0.000000 "                                " "                                " 0.000000 "                                " 0.000000;</t>
  </si>
  <si>
    <t>"M405_Marine                     " "Wide Flange                     " "W410X114                        " 541 538 0 0.000000 14 0 0 1 2 0 0.000000 0.000000 1 0 65563 0 -1 99 99 1 0.000000 0 0 0 0 0 0.000000 0.000000 0.000000 0.000000 "                                " "                                " 0.000000 "                                " 0.000000;</t>
  </si>
  <si>
    <t>"M406_Marine                     " "Wide Flange                     " "W410X114                        " 540 538 0 0.000000 29 0 0 1 2 0 0.000000 0.000000 1 0 65563 0 -1 99 99 1 0.000000 0 0 0 0 0 0.000000 0.000000 0.000000 0.000000 "                                " "                                " 0.000000 "                                " 0.000000;</t>
  </si>
  <si>
    <t>"M407_Marine                     " "Wide Flange                     " "W410X114                        " 539 541 0 0.000000 29 0 0 1 2 0 0.000000 0.000000 1 0 65563 0 -1 99 99 1 0.000000 0 0 0 0 0 0.000000 0.000000 0.000000 0.000000 "                                " "                                " 0.000000 "                                " 0.000000;</t>
  </si>
  <si>
    <t>"M408_Marine                     " "Wide Flange                     " "HSS 406 WALL 20MM               " 547 108 0 0.000000 47 0 0 1 3 3128 0.000000 0.000000 1 0 65563 0 -1 92 93 1 0.000000 0 0 0 0 0 0.000000 0.000000 0.000000 0.000000 "                                " "                                " 0.000000 "                                " 0.000000;</t>
  </si>
  <si>
    <t>"M409_Marine                     " "Wide Flange                     " "HSS 406 WALL 20MM               " 547 121 0 0.000000 47 0 0 1 3 3128 0.000000 0.000000 1 0 65563 0 -1 92 93 1 0.000000 0 0 0 0 0 0.000000 0.000000 0.000000 0.000000 "                                " "                                " 0.000000 "                                " 0.000000;</t>
  </si>
  <si>
    <t>"M410_Marine                     " "Wide Flange                     " "HSS 406 WALL 20MM               " 546 90 0 0.000000 47 0 0 1 3 3128 0.000000 0.000000 1 0 65563 0 -1 92 93 1 0.000000 0 0 0 0 0 0.000000 0.000000 0.000000 0.000000 "                                " "                                " 0.000000 "                                " 0.000000;</t>
  </si>
  <si>
    <t>"M411_Marine                     " "Wide Flange                     " "HSS 406 WALL 20MM               " 546 103 0 0.000000 47 0 0 1 3 3128 0.000000 0.000000 1 0 65563 0 -1 92 93 1 0.000000 0 0 0 0 0 0.000000 0.000000 0.000000 0.000000 "                                " "                                " 0.000000 "                                " 0.000000;</t>
  </si>
  <si>
    <t>"M412_Marine                     " "Wide Flange                     " "HSS 406 WALL 20MM               " 545 72 0 0.000000 47 0 0 1 3 3128 0.000000 0.000000 1 0 65563 0 -1 92 93 1 0.000000 0 0 0 0 0 0.000000 0.000000 0.000000 0.000000 "                                " "                                " 0.000000 "                                " 0.000000;</t>
  </si>
  <si>
    <t>"M413_Marine                     " "Wide Flange                     " "HSS 406 WALL 20MM               " 545 85 0 0.000000 47 0 0 1 3 3128 0.000000 0.000000 1 0 65563 0 -1 92 93 1 0.000000 0 0 0 0 0 0.000000 0.000000 0.000000 0.000000 "                                " "                                " 0.000000 "                                " 0.000000;</t>
  </si>
  <si>
    <t>"M414_Marine                     " "Wide Flange                     " "HSS 406 WALL 20MM               " 544 50 0 0.000000 47 0 0 1 3 3128 0.000000 0.000000 1 0 65563 0 -1 92 93 1 0.000000 0 0 0 0 0 0.000000 0.000000 0.000000 0.000000 "                                " "                                " 0.000000 "                                " 0.000000;</t>
  </si>
  <si>
    <t>"M415_Marine                     " "Wide Flange                     " "HSS 406 WALL 20MM               " 544 63 0 0.000000 47 0 0 1 3 3128 0.000000 0.000000 1 0 65563 0 -1 92 93 1 0.000000 0 0 0 0 0 0.000000 0.000000 0.000000 0.000000 "                                " "                                " 0.000000 "                                " 0.000000;</t>
  </si>
  <si>
    <t>"M416_Marine                     " "Wide Flange                     " "HSS 406 WALL 20MM               " 543 32 0 0.000000 47 0 0 1 3 3128 0.000000 0.000000 1 0 65563 0 -1 92 93 1 0.000000 0 0 0 0 0 0.000000 0.000000 0.000000 0.000000 "                                " "                                " 0.000000 "                                " 0.000000;</t>
  </si>
  <si>
    <t>"M417_Marine                     " "Wide Flange                     " "HSS 406 WALL 20MM               " 543 45 0 0.000000 47 0 0 1 3 3128 0.000000 0.000000 1 0 65563 0 -1 92 93 1 0.000000 0 0 0 0 0 0.000000 0.000000 0.000000 0.000000 "                                " "                                " 0.000000 "                                " 0.000000;</t>
  </si>
  <si>
    <t>"M418_Marine                     " "Wide Flange                     " "HSS 406 WALL 20MM               " 548 137 0 0.000000 47 0 0 1 3 3128 0.000000 0.000000 1 0 65563 0 -1 92 93 1 0.000000 0 0 0 0 0 0.000000 0.000000 0.000000 0.000000 "                                " "                                " 0.000000 "                                " 0.000000;</t>
  </si>
  <si>
    <t>"M419_Marine                     " "Wide Flange                     " "HSS 406 WALL 20MM               " 548 150 0 0.000000 47 0 0 1 3 3128 0.000000 0.000000 1 0 65563 0 -1 92 93 1 0.000000 0 0 0 0 0 0.000000 0.000000 0.000000 0.000000 "                                " "                                " 0.000000 "                                " 0.000000;</t>
  </si>
  <si>
    <t>"M420_Marine                     " "Wide Flange                     " "HSS 406 WALL 20MM               " 542 14 0 0.000000 47 0 0 1 3 3128 0.000000 0.000000 1 0 65563 0 -1 92 93 1 0.000000 0 0 0 0 0 0.000000 0.000000 0.000000 0.000000 "                                " "                                " 0.000000 "                                " 0.000000;</t>
  </si>
  <si>
    <t>"M421_Marine                     " "Wide Flange                     " "HSS 406 WALL 20MM               " 542 27 0 0.000000 47 0 0 1 3 3128 0.000000 0.000000 1 0 65563 0 -1 92 93 1 0.000000 0 0 0 0 0 0.000000 0.000000 0.000000 0.000000 "                                " "                                " 0.000000 "                                " 0.000000;</t>
  </si>
  <si>
    <t>[.MEMBERS_DESIGN_PARAMETERS] &lt;421&gt;</t>
  </si>
  <si>
    <t>"M1_Marine 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</si>
  <si>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"M2_Marine 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</si>
  <si>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"M3_Marine 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</si>
  <si>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"M4_Marine 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</si>
  <si>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"M5_Marine 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</si>
  <si>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"M6_Marine 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</si>
  <si>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"M7_Marine 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</si>
  <si>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"M8_Marine 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</si>
  <si>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"M9_Marine 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</si>
  <si>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"M10_Marine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</si>
  <si>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"M11_Marine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</si>
  <si>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"M12_Marine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</si>
  <si>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"M13_Marine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</si>
  <si>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"M14_Marine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</si>
  <si>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"M15_Marine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</si>
  <si>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"M16_Marine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</si>
  <si>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"M17_Marine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</si>
  <si>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"M18_Marine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</si>
  <si>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"M19_Marine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</si>
  <si>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"M20_Marine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</si>
  <si>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"M21_Marine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</si>
  <si>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"M22_Marine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</si>
  <si>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"M23_Marine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</si>
  <si>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"M24_Marine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</si>
  <si>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"M25_Marine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</si>
  <si>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"M26_Marine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</si>
  <si>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"M27_Marine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</si>
  <si>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"M28_Marine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</si>
  <si>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"M29_Marine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</si>
  <si>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"M30_Marine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</si>
  <si>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"M31_Marine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</si>
  <si>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"M32_Marine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</si>
  <si>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"M33_Marine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</si>
  <si>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"M34_Marine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</si>
  <si>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"M35_Marine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</si>
  <si>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"M36_Marine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</si>
  <si>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"M37_Marine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</si>
  <si>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"M38_Marine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</si>
  <si>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"M39_Marine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</si>
  <si>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"M40_Marine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</si>
  <si>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"M41_Marine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</si>
  <si>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"M42_Marine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</si>
  <si>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"M43_Marine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</si>
  <si>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"M44_Marine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</si>
  <si>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"M45_Marine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</si>
  <si>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"M46_Marine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</si>
  <si>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"M47_Marine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</si>
  <si>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"M48_Marine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</si>
  <si>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"M49_Marine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</si>
  <si>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"M50_Marine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</si>
  <si>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"M51_Marine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</si>
  <si>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"M52_Marine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</si>
  <si>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"M53_Marine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</si>
  <si>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"M54_Marine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</si>
  <si>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"M55_Marine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</si>
  <si>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"M56_Marine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</si>
  <si>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"M57_Marine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</si>
  <si>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"M58_Marine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</si>
  <si>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"M59_Marine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</si>
  <si>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"M60_Marine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</si>
  <si>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"M61_Marine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</si>
  <si>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"M62_Marine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</si>
  <si>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"M63_Marine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</si>
  <si>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"M64_Marine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</si>
  <si>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"M65_Marine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</si>
  <si>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"M66_Marine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</si>
  <si>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"M67_Marine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</si>
  <si>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"M68_Marine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</si>
  <si>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"M69_Marine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</si>
  <si>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"M70_Marine 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</si>
  <si>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"M71_Marine 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</si>
  <si>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"M72_Marine 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</si>
  <si>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"M73_Marine 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</si>
  <si>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"M74_Marine 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</si>
  <si>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"M75_Marine 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</si>
  <si>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"M76_Marine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</si>
  <si>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"M77_Marine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</si>
  <si>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"M78_Marine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</si>
  <si>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"M79_Marine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</si>
  <si>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"M80_Marine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</si>
  <si>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"M81_Marine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</si>
  <si>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"M82_Marine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</si>
  <si>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"M83_Marine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</si>
  <si>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"M84_Marine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</si>
  <si>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"M85_Marine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</si>
  <si>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"M86_Marine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</si>
  <si>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"M87_Marine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</si>
  <si>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"M88_Marine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</si>
  <si>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"M89_Marine 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</si>
  <si>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"M90_Marine 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</si>
  <si>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"M91_Marine 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</si>
  <si>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"M92_Marine 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</si>
  <si>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"M93_Marine 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</si>
  <si>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"M94_Marine 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</si>
  <si>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"M95_Marine 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</si>
  <si>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"M96_Marine 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</si>
  <si>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"M97_Marine 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</si>
  <si>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"M98_Marine 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</si>
  <si>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"M99_Marine 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</si>
  <si>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"M100_Marine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</si>
  <si>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"M101_Marine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</si>
  <si>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"M102_Marine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</si>
  <si>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"M103_Marine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</si>
  <si>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"M104_Marine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</si>
  <si>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"M105_Marine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</si>
  <si>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"M106_Marine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</si>
  <si>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"M107_Marine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</si>
  <si>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"M108_Marine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</si>
  <si>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"M109_Marine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</si>
  <si>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"M110_Marine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</si>
  <si>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"M111_Marine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</si>
  <si>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"M112_Marine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</si>
  <si>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"M113_Marine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</si>
  <si>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"M114_Marine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</si>
  <si>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"M115_Marine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</si>
  <si>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"M116_Marine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</si>
  <si>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"M117_Marine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</si>
  <si>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"M118_Marine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</si>
  <si>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"M119_Marine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</si>
  <si>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"M120_Marine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</si>
  <si>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"M121_Marine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</si>
  <si>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"M122_Marine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</si>
  <si>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"M123_Marine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</si>
  <si>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"M124_Marine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</si>
  <si>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"M125_Marine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</si>
  <si>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"M126_Marine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</si>
  <si>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"M127_Marine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</si>
  <si>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"M128_Marine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</si>
  <si>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"M129_Marine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</si>
  <si>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"M130_Marine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</si>
  <si>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"M131_Marine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</si>
  <si>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"M132_Marine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</si>
  <si>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"M133_Marine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</si>
  <si>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"M134_Marine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</si>
  <si>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"M135_Marine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</si>
  <si>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"M136_Marine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</si>
  <si>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"M137_Marine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</si>
  <si>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"M138_Marine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</si>
  <si>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"M139_Marine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</si>
  <si>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"M140_Marine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</si>
  <si>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"M141_Marine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</si>
  <si>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"M142_Marine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</si>
  <si>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"M143_Marine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</si>
  <si>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"M144_Marine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</si>
  <si>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"M145_Marine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</si>
  <si>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"M146_Marine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</si>
  <si>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"M147_Marine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</si>
  <si>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"M148_Marine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</si>
  <si>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"M149_Marine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</si>
  <si>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"M150_Marine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</si>
  <si>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"M151_Marine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</si>
  <si>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"M152_Marine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</si>
  <si>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"M153_Marine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</si>
  <si>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"M154_Marine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</si>
  <si>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"M155_Marine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</si>
  <si>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"M156_Marine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</si>
  <si>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"M157_Marine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</si>
  <si>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"M158_Marine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</si>
  <si>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"M159_Marine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</si>
  <si>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"M160_Marine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</si>
  <si>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"M161_Marine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</si>
  <si>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"M162_Marine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</si>
  <si>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"M163_Marine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</si>
  <si>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"M164_Marine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</si>
  <si>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"M165_Marine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</si>
  <si>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"M166_Marine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</si>
  <si>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"M167_Marine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</si>
  <si>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"M168_Marine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</si>
  <si>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"M169_Marine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</si>
  <si>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"M170_Marine                     " 3 -1.000000 -1.000000 -4.000000 -1.000000 -1.000000 -1.000000 -1.000000 -1.000000 -1.000000 -1.000000 -1.000000 -1.000000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</si>
  <si>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"M171_Marine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</si>
  <si>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"M172_Marine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</si>
  <si>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"M173_MARINE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</si>
  <si>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"M174_MARINE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</si>
  <si>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"M175_MARINE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</si>
  <si>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"M176_MARINE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</si>
  <si>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"M177_Marine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</si>
  <si>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"M178_Marine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</si>
  <si>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"M179_Marine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</si>
  <si>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"M180_Marine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</si>
  <si>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"M181_Marine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</si>
  <si>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"M182_Marine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</si>
  <si>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"M183_Marine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</si>
  <si>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"M184_Marine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</si>
  <si>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"M185_Marine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</si>
  <si>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"M186_Marine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</si>
  <si>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"M187_Marine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</si>
  <si>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"M188_Marine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</si>
  <si>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"M189_Marine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</si>
  <si>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"M190_Marine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</si>
  <si>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"M191_Marine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</si>
  <si>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"M192_Marine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</si>
  <si>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"M193_Marine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</si>
  <si>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"M194_Marine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</si>
  <si>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"M195_Marine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</si>
  <si>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"M196_Marine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</si>
  <si>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"M197_Marine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</si>
  <si>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"M198_Marine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</si>
  <si>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"M199_Marine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</si>
  <si>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"M200_Marine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</si>
  <si>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"M201_Marine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</si>
  <si>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"M202_Marine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</si>
  <si>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"M203_Marine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</si>
  <si>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"M204_Marine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</si>
  <si>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"M205_Marine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</si>
  <si>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"M206_Marine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</si>
  <si>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"M207_Marine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</si>
  <si>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"M208_Marine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</si>
  <si>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"M209_Marine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</si>
  <si>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"M210_Marine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</si>
  <si>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"M211_Marine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</si>
  <si>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"M212_Marine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</si>
  <si>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"M213_Marine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</si>
  <si>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"M214_Marine                     " 1 7.500000 7.500000 7.500000 7.500000 -1.000000 -1.000000 -1.000000 -1.000000 -1.000000 -1.000000 -1.000000 -1.000000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</si>
  <si>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"M215_Marine                     " 1 7.500000 7.500000 7.500000 7.500000 -1.000000 -1.000000 -1.000000 -1.000000 -1.000000 -1.000000 -1.000000 -1.000000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</si>
  <si>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"M216_Marine                     " 1 7.500000 7.500000 7.500000 7.500000 -1.000000 -1.000000 -1.000000 -1.000000 -1.000000 -1.000000 -1.000000 -1.000000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</si>
  <si>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"M217_Marine                     " 1 7.500000 7.500000 7.500000 7.500000 -1.000000 -1.000000 -1.000000 -1.000000 -1.000000 -1.000000 -1.000000 -1.000000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</si>
  <si>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"M218_Marine                     " 1 7.500000 7.500000 7.500000 7.500000 -1.000000 -1.000000 -1.000000 -1.000000 -1.000000 -1.000000 -1.000000 -1.000000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</si>
  <si>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"M219_Marine                     " 1 7.500000 7.500000 7.500000 7.500000 -1.000000 -1.000000 -1.000000 -1.000000 -1.000000 -1.000000 -1.000000 -1.000000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</si>
  <si>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"M220_Marine                     " 1 7.500000 7.500000 7.500000 7.500000 -1.000000 -1.000000 -1.000000 -1.000000 -1.000000 -1.000000 -1.000000 -1.000000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</si>
  <si>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"M221_Marine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</si>
  <si>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"M222_Marine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</si>
  <si>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"M223_Marine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</si>
  <si>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"M224_Marine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</si>
  <si>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"M225_Marine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</si>
  <si>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"M226_Marine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</si>
  <si>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"M227_Marine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</si>
  <si>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"M228_Marine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</si>
  <si>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"M229_Marine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</si>
  <si>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"M230_Marine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</si>
  <si>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"M231_Marine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</si>
  <si>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"M232_Marine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</si>
  <si>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"M233_Marine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</si>
  <si>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"M234_Marine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</si>
  <si>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"M235_Marine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</si>
  <si>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"M236_Marine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</si>
  <si>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"M237_Marine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</si>
  <si>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"M238_Marine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</si>
  <si>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"M239_Marine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</si>
  <si>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"M240_Marine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</si>
  <si>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"M241_Marine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</si>
  <si>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"M242_Marine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</si>
  <si>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"M243_Marine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</si>
  <si>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"M244_Marine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</si>
  <si>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"M245_Marine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</si>
  <si>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"M246_Marine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</si>
  <si>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"M247_Marine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</si>
  <si>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"M248_Marine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</si>
  <si>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"M249_Marine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</si>
  <si>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"M250_Marine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</si>
  <si>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"M251_Marine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</si>
  <si>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"M252_Marine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</si>
  <si>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"M253_Marine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</si>
  <si>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"M254_Marine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</si>
  <si>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"M255_Marine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</si>
  <si>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"M256_Marine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</si>
  <si>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"M257_Marine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</si>
  <si>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"M258_Marine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</si>
  <si>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"M259_Marine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</si>
  <si>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"M260_Marine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</si>
  <si>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"M261_Marine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</si>
  <si>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"M262_Marine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</si>
  <si>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"M263_Marine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</si>
  <si>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"M264_Marine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</si>
  <si>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"M265_Marine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</si>
  <si>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"M266_Marine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</si>
  <si>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"M267_Marine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</si>
  <si>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"M268_Marine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</si>
  <si>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"M269_Marine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</si>
  <si>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"M270_Marine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</si>
  <si>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"M271_Marine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</si>
  <si>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"M272_Marine                     " 2 3.000000 3.000000 -4.000000 -1.000000 -1.000000 -1.000000 -1.000000 -1.000000 -1.000000 -1.000000 -1.000000 -1.000000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</si>
  <si>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"M273_Marine                     " 2 -1.000000 -1.000000 -4.000000 -1.000000 -1.000000 -1.000000 -1.000000 -1.000000 -1.000000 -1.000000 -1.000000 -1.000000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</si>
  <si>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"M274_Marine                     " 2 3.000000 3.000000 -4.000000 -1.000000 -1.000000 -1.000000 -1.000000 -1.000000 -1.000000 -1.000000 -1.000000 -1.000000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</si>
  <si>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"M275_Marine                     " 4 6.000000 6.000000 -1.000000 -1.000000 -1.000000 -1.000000 -1.000000 -1.000000 -1.000000 -1.000000 -1.000000 -1.000000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</si>
  <si>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"M276_Marine                     " 4 6.000000 6.000000 -1.000000 -1.000000 -1.000000 -1.000000 -1.000000 -1.000000 -1.000000 -1.000000 -1.000000 -1.000000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</si>
  <si>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"M277_Marine                     " 4 6.000000 6.000000 -1.000000 -1.000000 -1.000000 -1.000000 -1.000000 -1.000000 -1.000000 -1.000000 -1.000000 -1.000000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</si>
  <si>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"M278_Marine                     " 4 6.000000 6.000000 -1.000000 -1.000000 -1.000000 -1.000000 -1.000000 -1.000000 -1.000000 -1.000000 -1.000000 -1.000000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</si>
  <si>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"M279_Marine                     " 4 6.000000 6.000000 -1.000000 -1.000000 -1.000000 -1.000000 -1.000000 -1.000000 -1.000000 -1.000000 -1.000000 -1.000000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</si>
  <si>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"M280_Marine                     " 4 6.000000 6.000000 -1.000000 -1.000000 -1.000000 -1.000000 -1.000000 -1.000000 -1.000000 -1.000000 -1.000000 -1.000000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</si>
  <si>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"M281_Marine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</si>
  <si>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"M282_Marine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</si>
  <si>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"M283_Marine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</si>
  <si>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"M284_Marine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</si>
  <si>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"M285_Marine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</si>
  <si>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"M286_Marine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</si>
  <si>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"M287_Marine                     " 2 3.000000 3.000000 -4.000000 -1.000000 -1.000000 -1.000000 -1.000000 -1.000000 -1.000000 -1.000000 -1.000000 -1.000000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</si>
  <si>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"M288_Marine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</si>
  <si>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"M289_Marine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</si>
  <si>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"M290_Marine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</si>
  <si>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"M291_Marine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</si>
  <si>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"M292_Marine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</si>
  <si>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"M293_Marine                     " 2 6.000000 6.000000 -4.000000 -1.000000 -1.000000 -1.000000 -1.000000 -1.000000 -1.000000 -1.000000 -1.000000 -1.000000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</si>
  <si>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"M294_Marine                     " 2 3.000000 3.000000 -4.000000 -1.000000 -1.000000 -1.000000 -1.000000 -1.000000 -1.000000 -1.000000 -1.000000 -1.000000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</si>
  <si>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"M295_Marine                     " 1 4.500000 4.500000 4.500000 4.500000 4.500000 -1.000000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</si>
  <si>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"M296_Marine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</si>
  <si>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"M297_Marine                     " 1 4.500000 4.500000 4.500000 4.500000 4.500000 -1.000000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</si>
  <si>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"M298_Marine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</si>
  <si>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"M299_Marine                     " 1 -1.000000 -1.000000 -4.000000 -1.000000 -1.000000 -1.000000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</si>
  <si>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"M300_Marine                     " 1 -1.000000 -1.000000 -4.000000 -1.000000 -1.000000 -1.000000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</si>
  <si>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"M301_Marine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</si>
  <si>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"M302_Marine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</si>
  <si>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"M303_Marine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</si>
  <si>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"M304_Marine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</si>
  <si>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"M305_Marine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</si>
  <si>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"M306_Marine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</si>
  <si>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"M307_Marine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</si>
  <si>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"M308_Marine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</si>
  <si>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"M309_Marine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</si>
  <si>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"M310_Marine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</si>
  <si>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"M311_Marine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</si>
  <si>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"M312_Marine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</si>
  <si>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"M313_Marine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</si>
  <si>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"M314_Marine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</si>
  <si>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"M315_Marine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</si>
  <si>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"M316_Marine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</si>
  <si>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"M317_Marine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</si>
  <si>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"M318_Marine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</si>
  <si>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"M319_Marine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</si>
  <si>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"M320_Marine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</si>
  <si>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"M321_Marine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</si>
  <si>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"M322_Marine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</si>
  <si>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"M323_Marine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</si>
  <si>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"M324_Marine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</si>
  <si>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"M325_Marine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</si>
  <si>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"M326_Marine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</si>
  <si>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"M327_Marine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</si>
  <si>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"M328_Marine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</si>
  <si>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"M329_Marine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</si>
  <si>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"M330_Marine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</si>
  <si>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"M331_Marine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</si>
  <si>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"M332_Marine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</si>
  <si>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"M333_Marine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</si>
  <si>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"M334_Marine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</si>
  <si>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"M335_Marine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</si>
  <si>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"M336_Marine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</si>
  <si>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"M337_Marine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</si>
  <si>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"M338_Marine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</si>
  <si>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"M339_Marine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</si>
  <si>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"M340_Marine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</si>
  <si>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"M341_Marine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</si>
  <si>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"M342_Marine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</si>
  <si>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"M343_Marine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</si>
  <si>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"M344_Marine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</si>
  <si>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"M345_Marine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</si>
  <si>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"M346_Marine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</si>
  <si>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"M347_Marine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</si>
  <si>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"M348_Marine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</si>
  <si>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"M349_Marine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</si>
  <si>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"M350_Marine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</si>
  <si>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"M351_Marine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</si>
  <si>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"M352_Marine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</si>
  <si>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"M353_Marine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</si>
  <si>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"M354_Marine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</si>
  <si>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"M355_Marine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</si>
  <si>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"M356_Marine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</si>
  <si>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"M357_Marine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</si>
  <si>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"M358_Marine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</si>
  <si>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"M359_Marine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</si>
  <si>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"M360_Marine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</si>
  <si>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"M361_Marine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</si>
  <si>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"M362_Marine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</si>
  <si>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"M363_Marine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</si>
  <si>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"M364_Marine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</si>
  <si>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"M365_Marine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</si>
  <si>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"M366_Marine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</si>
  <si>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"M367_Marine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</si>
  <si>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"M368_Marine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</si>
  <si>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"M369_Marine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</si>
  <si>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"M370_Marine                     " 1 -1.000000 -1.000000 -4.000000 -1.000000 -1.000000 -1.000000 -1.000000 -1.000000 -1.000000 -1.000000 -1.000000 -1.000000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</si>
  <si>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"M371_Marine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</si>
  <si>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"M372_Marine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</si>
  <si>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"M373_Marine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</si>
  <si>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"M374_Marine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</si>
  <si>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"M375_Marine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</si>
  <si>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"M376_Marine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</si>
  <si>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"M377_Marine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</si>
  <si>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"M378_Marine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</si>
  <si>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"M379_Marine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</si>
  <si>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"M380_Marine                     " 4 6.000000 6.000000 -1.000000 -1.000000 -1.000000 -1.000000 -1.000000 -1.000000 -1.000000 -1.000000 -1.000000 -1.000000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</si>
  <si>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"M381_Marine                     " 4 6.000000 6.000000 -1.000000 -1.000000 -1.000000 -1.000000 -1.000000 -1.000000 -1.000000 -1.000000 -1.000000 -1.000000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</si>
  <si>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"M382_Marine                     " 4 6.000000 6.000000 -1.000000 -1.000000 -1.000000 -1.000000 -1.000000 -1.000000 -1.000000 -1.000000 -1.000000 -1.000000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</si>
  <si>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"M383_Marine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</si>
  <si>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"M384_Marine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</si>
  <si>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"M385_Marine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</si>
  <si>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"M386_Marine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</si>
  <si>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"M387_Marine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</si>
  <si>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"M388_Marine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</si>
  <si>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"M389_Marine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</si>
  <si>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"M390_Marine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</si>
  <si>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"M391_Marine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</si>
  <si>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"M392_Marine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</si>
  <si>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"M393_Marine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</si>
  <si>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"M394_Marine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</si>
  <si>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"M395_Marine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</si>
  <si>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"M396_Marine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</si>
  <si>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"M397_Marine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</si>
  <si>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"M398_Marine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</si>
  <si>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"M399_Marine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</si>
  <si>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"M400_Marine                     " 4 -1.000000 -1.000000 -1.000000 -1.000000 -1.000000 -1.000000 -1.000000 -1.000000 -1.000000 -1.000000 -1.000000 -1.000000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</si>
  <si>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"M401_Marine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</si>
  <si>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"M402_Marine                     " 1 6.000000 6.000000 6.000000 6.000000 -1.000000 -1.000000 -1.000000 -1.000000 -1.000000 -1.000000 -1.000000 -1.000000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</si>
  <si>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"M403_Marine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</si>
  <si>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"M404_Marine                     " 4 -1.000000 -1.000000 -4.000000 -1.000000 -1.000000 -1.000000 -1.000000 -1.000000 -1.000000 -1.000000 -1.000000 -1.000000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</si>
  <si>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"M405_Marine                     " 1 9.000000 9.000000 9.000000 9.000000 9.000000 -1.000000 1.000000 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</si>
  <si>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"M406_Marine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</si>
  <si>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"M407_Marine                     " 1 -1.000000 -1.000000 -1.000000 -1.000000 -1.000000 -1.000000 -1.000000 -1.000000 -1.000000 -1.000000 -1.000000 -1.000000 0 0 0 -1.000000 -1.000000 -1.000000 -1.000000 0.000000 0.000000 "Optimize                        " "Optimize                        " -1.000000 0.000000 -1.000000 0 0 0.000000 0.000000 0.000000 0.000000 0;</t>
  </si>
  <si>
    <t>"M408_Marine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</si>
  <si>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"M409_Marine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</si>
  <si>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"M410_Marine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</si>
  <si>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"M411_Marine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</si>
  <si>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"M412_Marine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</si>
  <si>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"M413_Marine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</si>
  <si>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"M414_Marine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</si>
  <si>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"M415_Marine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</si>
  <si>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"M416_Marine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</si>
  <si>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"M417_Marine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</si>
  <si>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"M418_Marine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</si>
  <si>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"M419_Marine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</si>
  <si>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"M420_Marine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</si>
  <si>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"M421_Marine                     " 4 -1.000000 -1.000000 -1.000000 -1.000000 -1.000000 -1.000000 -1.000000 -1.000000 -1.000000 -1.000000 -1.000000 -1.000000 0 0 0 -1.000000 -1.000000 -1.000000 -1.000000 -1.000000 -1.000000 "Optimize                        " "Optimize                        " -1.000000 0.000000 -1.000000 0 0 0.000000 0.000000 0.000000 0.000000 0;</t>
  </si>
  <si>
    <t>[.MEMBERS_BRB_DATA] &lt;421&gt;</t>
  </si>
  <si>
    <t>"M1_Marine                       " 38.000000 46.000000 0 -1.000000 -1.000000 -1.000000 -1.000000;</t>
  </si>
  <si>
    <t>"M2_Marine                       " 38.000000 46.000000 0 -1.000000 -1.000000 -1.000000 -1.000000;</t>
  </si>
  <si>
    <t>"M3_Marine                       " 38.000000 46.000000 0 -1.000000 -1.000000 -1.000000 -1.000000;</t>
  </si>
  <si>
    <t>"M4_Marine                       " 38.000000 46.000000 0 -1.000000 -1.000000 -1.000000 -1.000000;</t>
  </si>
  <si>
    <t>"M5_Marine                       " 38.000000 46.000000 0 -1.000000 -1.000000 -1.000000 -1.000000;</t>
  </si>
  <si>
    <t>"M6_Marine                       " 38.000000 46.000000 0 -1.000000 -1.000000 -1.000000 -1.000000;</t>
  </si>
  <si>
    <t>"M7_Marine                       " 38.000000 46.000000 0 -1.000000 -1.000000 -1.000000 -1.000000;</t>
  </si>
  <si>
    <t>"M8_Marine                       " 38.000000 46.000000 0 -1.000000 -1.000000 -1.000000 -1.000000;</t>
  </si>
  <si>
    <t>"M9_Marine                       " 38.000000 46.000000 0 -1.000000 -1.000000 -1.000000 -1.000000;</t>
  </si>
  <si>
    <t>"M10_Marine                      " 38.000000 46.000000 0 -1.000000 -1.000000 -1.000000 -1.000000;</t>
  </si>
  <si>
    <t>"M11_Marine                      " 38.000000 46.000000 0 -1.000000 -1.000000 -1.000000 -1.000000;</t>
  </si>
  <si>
    <t>"M12_Marine                      " 38.000000 46.000000 0 -1.000000 -1.000000 -1.000000 -1.000000;</t>
  </si>
  <si>
    <t>"M13_Marine                      " 38.000000 46.000000 0 -1.000000 -1.000000 -1.000000 -1.000000;</t>
  </si>
  <si>
    <t>"M14_Marine                      " 38.000000 46.000000 0 -1.000000 -1.000000 -1.000000 -1.000000;</t>
  </si>
  <si>
    <t>"M15_Marine                      " 38.000000 46.000000 0 -1.000000 -1.000000 -1.000000 -1.000000;</t>
  </si>
  <si>
    <t>"M16_Marine                      " 38.000000 46.000000 0 -1.000000 -1.000000 -1.000000 -1.000000;</t>
  </si>
  <si>
    <t>"M17_Marine                      " 38.000000 46.000000 0 -1.000000 -1.000000 -1.000000 -1.000000;</t>
  </si>
  <si>
    <t>"M18_Marine                      " 38.000000 46.000000 0 -1.000000 -1.000000 -1.000000 -1.000000;</t>
  </si>
  <si>
    <t>"M19_Marine                      " 38.000000 46.000000 0 -1.000000 -1.000000 -1.000000 -1.000000;</t>
  </si>
  <si>
    <t>"M20_Marine                      " 38.000000 46.000000 0 -1.000000 -1.000000 -1.000000 -1.000000;</t>
  </si>
  <si>
    <t>"M21_Marine                      " 38.000000 46.000000 0 -1.000000 -1.000000 -1.000000 -1.000000;</t>
  </si>
  <si>
    <t>"M22_Marine                      " 38.000000 46.000000 0 -1.000000 -1.000000 -1.000000 -1.000000;</t>
  </si>
  <si>
    <t>"M23_Marine                      " 38.000000 46.000000 0 -1.000000 -1.000000 -1.000000 -1.000000;</t>
  </si>
  <si>
    <t>"M24_Marine                      " 38.000000 46.000000 0 -1.000000 -1.000000 -1.000000 -1.000000;</t>
  </si>
  <si>
    <t>"M25_Marine                      " 38.000000 46.000000 0 -1.000000 -1.000000 -1.000000 -1.000000;</t>
  </si>
  <si>
    <t>"M26_Marine                      " 38.000000 46.000000 0 -1.000000 -1.000000 -1.000000 -1.000000;</t>
  </si>
  <si>
    <t>"M27_Marine                      " 38.000000 46.000000 0 -1.000000 -1.000000 -1.000000 -1.000000;</t>
  </si>
  <si>
    <t>"M28_Marine                      " 38.000000 46.000000 0 -1.000000 -1.000000 -1.000000 -1.000000;</t>
  </si>
  <si>
    <t>"M29_Marine                      " 38.000000 46.000000 0 -1.000000 -1.000000 -1.000000 -1.000000;</t>
  </si>
  <si>
    <t>"M30_Marine                      " 38.000000 46.000000 0 -1.000000 -1.000000 -1.000000 -1.000000;</t>
  </si>
  <si>
    <t>"M31_Marine                      " 38.000000 46.000000 0 -1.000000 -1.000000 -1.000000 -1.000000;</t>
  </si>
  <si>
    <t>"M32_Marine                      " 38.000000 46.000000 0 -1.000000 -1.000000 -1.000000 -1.000000;</t>
  </si>
  <si>
    <t>"M33_Marine                      " 38.000000 46.000000 0 -1.000000 -1.000000 -1.000000 -1.000000;</t>
  </si>
  <si>
    <t>"M34_Marine                      " 38.000000 46.000000 0 -1.000000 -1.000000 -1.000000 -1.000000;</t>
  </si>
  <si>
    <t>"M35_Marine                      " 38.000000 46.000000 0 -1.000000 -1.000000 -1.000000 -1.000000;</t>
  </si>
  <si>
    <t>"M36_Marine                      " 38.000000 46.000000 0 -1.000000 -1.000000 -1.000000 -1.000000;</t>
  </si>
  <si>
    <t>"M37_Marine                      " 38.000000 46.000000 0 -1.000000 -1.000000 -1.000000 -1.000000;</t>
  </si>
  <si>
    <t>"M38_Marine                      " 38.000000 46.000000 0 -1.000000 -1.000000 -1.000000 -1.000000;</t>
  </si>
  <si>
    <t>"M39_Marine                      " 38.000000 46.000000 0 -1.000000 -1.000000 -1.000000 -1.000000;</t>
  </si>
  <si>
    <t>"M40_Marine                      " 38.000000 46.000000 0 -1.000000 -1.000000 -1.000000 -1.000000;</t>
  </si>
  <si>
    <t>"M41_Marine                      " 38.000000 46.000000 0 -1.000000 -1.000000 -1.000000 -1.000000;</t>
  </si>
  <si>
    <t>"M42_Marine                      " 38.000000 46.000000 0 -1.000000 -1.000000 -1.000000 -1.000000;</t>
  </si>
  <si>
    <t>"M43_Marine                      " 38.000000 46.000000 0 -1.000000 -1.000000 -1.000000 -1.000000;</t>
  </si>
  <si>
    <t>"M44_Marine                      " 38.000000 46.000000 0 -1.000000 -1.000000 -1.000000 -1.000000;</t>
  </si>
  <si>
    <t>"M45_Marine                      " 38.000000 46.000000 0 -1.000000 -1.000000 -1.000000 -1.000000;</t>
  </si>
  <si>
    <t>"M46_Marine                      " 38.000000 46.000000 0 -1.000000 -1.000000 -1.000000 -1.000000;</t>
  </si>
  <si>
    <t>"M47_Marine                      " 38.000000 46.000000 0 -1.000000 -1.000000 -1.000000 -1.000000;</t>
  </si>
  <si>
    <t>"M48_Marine                      " 38.000000 46.000000 0 -1.000000 -1.000000 -1.000000 -1.000000;</t>
  </si>
  <si>
    <t>"M49_Marine                      " 38.000000 46.000000 0 -1.000000 -1.000000 -1.000000 -1.000000;</t>
  </si>
  <si>
    <t>"M50_Marine                      " 38.000000 46.000000 0 -1.000000 -1.000000 -1.000000 -1.000000;</t>
  </si>
  <si>
    <t>"M51_Marine                      " 38.000000 46.000000 0 -1.000000 -1.000000 -1.000000 -1.000000;</t>
  </si>
  <si>
    <t>"M52_Marine                      " 38.000000 46.000000 0 -1.000000 -1.000000 -1.000000 -1.000000;</t>
  </si>
  <si>
    <t>"M53_Marine                      " 38.000000 46.000000 0 -1.000000 -1.000000 -1.000000 -1.000000;</t>
  </si>
  <si>
    <t>"M54_Marine                      " 38.000000 46.000000 0 -1.000000 -1.000000 -1.000000 -1.000000;</t>
  </si>
  <si>
    <t>"M55_Marine                      " 38.000000 46.000000 0 -1.000000 -1.000000 -1.000000 -1.000000;</t>
  </si>
  <si>
    <t>"M56_Marine                      " 38.000000 46.000000 0 -1.000000 -1.000000 -1.000000 -1.000000;</t>
  </si>
  <si>
    <t>"M57_Marine                      " 38.000000 46.000000 0 -1.000000 -1.000000 -1.000000 -1.000000;</t>
  </si>
  <si>
    <t>"M58_Marine                      " 38.000000 46.000000 0 -1.000000 -1.000000 -1.000000 -1.000000;</t>
  </si>
  <si>
    <t>"M59_Marine                      " 38.000000 46.000000 0 -1.000000 -1.000000 -1.000000 -1.000000;</t>
  </si>
  <si>
    <t>"M60_Marine                      " 38.000000 46.000000 0 -1.000000 -1.000000 -1.000000 -1.000000;</t>
  </si>
  <si>
    <t>"M61_Marine                      " 38.000000 46.000000 0 -1.000000 -1.000000 -1.000000 -1.000000;</t>
  </si>
  <si>
    <t>"M62_Marine                      " 38.000000 46.000000 0 -1.000000 -1.000000 -1.000000 -1.000000;</t>
  </si>
  <si>
    <t>"M63_Marine                      " 38.000000 46.000000 0 -1.000000 -1.000000 -1.000000 -1.000000;</t>
  </si>
  <si>
    <t>"M64_Marine                      " 38.000000 46.000000 0 -1.000000 -1.000000 -1.000000 -1.000000;</t>
  </si>
  <si>
    <t>"M65_Marine                      " 38.000000 46.000000 0 -1.000000 -1.000000 -1.000000 -1.000000;</t>
  </si>
  <si>
    <t>"M66_Marine                      " 38.000000 46.000000 0 -1.000000 -1.000000 -1.000000 -1.000000;</t>
  </si>
  <si>
    <t>"M67_Marine                      " 38.000000 46.000000 0 -1.000000 -1.000000 -1.000000 -1.000000;</t>
  </si>
  <si>
    <t>"M68_Marine                      " 38.000000 46.000000 0 -1.000000 -1.000000 -1.000000 -1.000000;</t>
  </si>
  <si>
    <t>"M69_Marine                      " 38.000000 46.000000 0 -1.000000 -1.000000 -1.000000 -1.000000;</t>
  </si>
  <si>
    <t>"M70_Marine                      " 38.000000 46.000000 0 -1.000000 -1.000000 -1.000000 -1.000000;</t>
  </si>
  <si>
    <t>"M71_Marine                      " 38.000000 46.000000 0 -1.000000 -1.000000 -1.000000 -1.000000;</t>
  </si>
  <si>
    <t>"M72_Marine                      " 38.000000 46.000000 0 -1.000000 -1.000000 -1.000000 -1.000000;</t>
  </si>
  <si>
    <t>"M73_Marine                      " 38.000000 46.000000 0 -1.000000 -1.000000 -1.000000 -1.000000;</t>
  </si>
  <si>
    <t>"M74_Marine                      " 38.000000 46.000000 0 -1.000000 -1.000000 -1.000000 -1.000000;</t>
  </si>
  <si>
    <t>"M75_Marine                      " 38.000000 46.000000 0 -1.000000 -1.000000 -1.000000 -1.000000;</t>
  </si>
  <si>
    <t>"M76_Marine                      " 38.000000 46.000000 0 -1.000000 -1.000000 -1.000000 -1.000000;</t>
  </si>
  <si>
    <t>"M77_Marine                      " 38.000000 46.000000 0 -1.000000 -1.000000 -1.000000 -1.000000;</t>
  </si>
  <si>
    <t>"M78_Marine                      " 38.000000 46.000000 0 -1.000000 -1.000000 -1.000000 -1.000000;</t>
  </si>
  <si>
    <t>"M79_Marine                      " 38.000000 46.000000 0 -1.000000 -1.000000 -1.000000 -1.000000;</t>
  </si>
  <si>
    <t>"M80_Marine                      " 38.000000 46.000000 0 -1.000000 -1.000000 -1.000000 -1.000000;</t>
  </si>
  <si>
    <t>"M81_Marine                      " 38.000000 46.000000 0 -1.000000 -1.000000 -1.000000 -1.000000;</t>
  </si>
  <si>
    <t>"M82_Marine                      " 38.000000 46.000000 0 -1.000000 -1.000000 -1.000000 -1.000000;</t>
  </si>
  <si>
    <t>"M83_Marine                      " 38.000000 46.000000 0 -1.000000 -1.000000 -1.000000 -1.000000;</t>
  </si>
  <si>
    <t>"M84_Marine                      " 38.000000 46.000000 0 -1.000000 -1.000000 -1.000000 -1.000000;</t>
  </si>
  <si>
    <t>"M85_Marine                      " 38.000000 46.000000 0 -1.000000 -1.000000 -1.000000 -1.000000;</t>
  </si>
  <si>
    <t>"M86_Marine                      " 38.000000 46.000000 0 -1.000000 -1.000000 -1.000000 -1.000000;</t>
  </si>
  <si>
    <t>"M87_Marine                      " 38.000000 46.000000 0 -1.000000 -1.000000 -1.000000 -1.000000;</t>
  </si>
  <si>
    <t>"M88_Marine                      " 38.000000 46.000000 0 -1.000000 -1.000000 -1.000000 -1.000000;</t>
  </si>
  <si>
    <t>"M89_Marine                      " 38.000000 46.000000 0 -1.000000 -1.000000 -1.000000 -1.000000;</t>
  </si>
  <si>
    <t>"M90_Marine                      " 38.000000 46.000000 0 -1.000000 -1.000000 -1.000000 -1.000000;</t>
  </si>
  <si>
    <t>"M91_Marine                      " 38.000000 46.000000 0 -1.000000 -1.000000 -1.000000 -1.000000;</t>
  </si>
  <si>
    <t>"M92_Marine                      " 38.000000 46.000000 0 -1.000000 -1.000000 -1.000000 -1.000000;</t>
  </si>
  <si>
    <t>"M93_Marine                      " 38.000000 46.000000 0 -1.000000 -1.000000 -1.000000 -1.000000;</t>
  </si>
  <si>
    <t>"M94_Marine                      " 38.000000 46.000000 0 -1.000000 -1.000000 -1.000000 -1.000000;</t>
  </si>
  <si>
    <t>"M95_Marine                      " 38.000000 46.000000 0 -1.000000 -1.000000 -1.000000 -1.000000;</t>
  </si>
  <si>
    <t>"M96_Marine                      " 38.000000 46.000000 0 -1.000000 -1.000000 -1.000000 -1.000000;</t>
  </si>
  <si>
    <t>"M97_Marine                      " 38.000000 46.000000 0 -1.000000 -1.000000 -1.000000 -1.000000;</t>
  </si>
  <si>
    <t>"M98_Marine                      " 38.000000 46.000000 0 -1.000000 -1.000000 -1.000000 -1.000000;</t>
  </si>
  <si>
    <t>"M99_Marine                      " 38.000000 46.000000 0 -1.000000 -1.000000 -1.000000 -1.000000;</t>
  </si>
  <si>
    <t>"M100_Marine                     " 38.000000 46.000000 0 -1.000000 -1.000000 -1.000000 -1.000000;</t>
  </si>
  <si>
    <t>"M101_Marine                     " 38.000000 46.000000 0 -1.000000 -1.000000 -1.000000 -1.000000;</t>
  </si>
  <si>
    <t>"M102_Marine                     " 38.000000 46.000000 0 -1.000000 -1.000000 -1.000000 -1.000000;</t>
  </si>
  <si>
    <t>"M103_Marine                     " 38.000000 46.000000 0 -1.000000 -1.000000 -1.000000 -1.000000;</t>
  </si>
  <si>
    <t>"M104_Marine                     " 38.000000 46.000000 0 -1.000000 -1.000000 -1.000000 -1.000000;</t>
  </si>
  <si>
    <t>"M105_Marine                     " 38.000000 46.000000 0 -1.000000 -1.000000 -1.000000 -1.000000;</t>
  </si>
  <si>
    <t>"M106_Marine                     " 38.000000 46.000000 0 -1.000000 -1.000000 -1.000000 -1.000000;</t>
  </si>
  <si>
    <t>"M107_Marine                     " 38.000000 46.000000 0 -1.000000 -1.000000 -1.000000 -1.000000;</t>
  </si>
  <si>
    <t>"M108_Marine                     " 38.000000 46.000000 0 -1.000000 -1.000000 -1.000000 -1.000000;</t>
  </si>
  <si>
    <t>"M109_Marine                     " 38.000000 46.000000 0 -1.000000 -1.000000 -1.000000 -1.000000;</t>
  </si>
  <si>
    <t>"M110_Marine                     " 38.000000 46.000000 0 -1.000000 -1.000000 -1.000000 -1.000000;</t>
  </si>
  <si>
    <t>"M111_Marine                     " 38.000000 46.000000 0 -1.000000 -1.000000 -1.000000 -1.000000;</t>
  </si>
  <si>
    <t>"M112_Marine                     " 38.000000 46.000000 0 -1.000000 -1.000000 -1.000000 -1.000000;</t>
  </si>
  <si>
    <t>"M113_Marine                     " 38.000000 46.000000 0 -1.000000 -1.000000 -1.000000 -1.000000;</t>
  </si>
  <si>
    <t>"M114_Marine                     " 38.000000 46.000000 0 -1.000000 -1.000000 -1.000000 -1.000000;</t>
  </si>
  <si>
    <t>"M115_Marine                     " 38.000000 46.000000 0 -1.000000 -1.000000 -1.000000 -1.000000;</t>
  </si>
  <si>
    <t>"M116_Marine                     " 38.000000 46.000000 0 -1.000000 -1.000000 -1.000000 -1.000000;</t>
  </si>
  <si>
    <t>"M117_Marine                     " 38.000000 46.000000 0 -1.000000 -1.000000 -1.000000 -1.000000;</t>
  </si>
  <si>
    <t>"M118_Marine                     " 38.000000 46.000000 0 -1.000000 -1.000000 -1.000000 -1.000000;</t>
  </si>
  <si>
    <t>"M119_Marine                     " 38.000000 46.000000 0 -1.000000 -1.000000 -1.000000 -1.000000;</t>
  </si>
  <si>
    <t>"M120_Marine                     " 38.000000 46.000000 0 -1.000000 -1.000000 -1.000000 -1.000000;</t>
  </si>
  <si>
    <t>"M121_Marine                     " 38.000000 46.000000 0 -1.000000 -1.000000 -1.000000 -1.000000;</t>
  </si>
  <si>
    <t>"M122_Marine                     " 38.000000 46.000000 0 -1.000000 -1.000000 -1.000000 -1.000000;</t>
  </si>
  <si>
    <t>"M123_Marine                     " 38.000000 46.000000 0 -1.000000 -1.000000 -1.000000 -1.000000;</t>
  </si>
  <si>
    <t>"M124_Marine                     " 38.000000 46.000000 0 -1.000000 -1.000000 -1.000000 -1.000000;</t>
  </si>
  <si>
    <t>"M125_Marine                     " 38.000000 46.000000 0 -1.000000 -1.000000 -1.000000 -1.000000;</t>
  </si>
  <si>
    <t>"M126_Marine                     " 38.000000 46.000000 0 -1.000000 -1.000000 -1.000000 -1.000000;</t>
  </si>
  <si>
    <t>"M127_Marine                     " 38.000000 46.000000 0 -1.000000 -1.000000 -1.000000 -1.000000;</t>
  </si>
  <si>
    <t>"M128_Marine                     " 38.000000 46.000000 0 -1.000000 -1.000000 -1.000000 -1.000000;</t>
  </si>
  <si>
    <t>"M129_Marine                     " 38.000000 46.000000 0 -1.000000 -1.000000 -1.000000 -1.000000;</t>
  </si>
  <si>
    <t>"M130_Marine                     " 38.000000 46.000000 0 -1.000000 -1.000000 -1.000000 -1.000000;</t>
  </si>
  <si>
    <t>"M131_Marine                     " 38.000000 46.000000 0 -1.000000 -1.000000 -1.000000 -1.000000;</t>
  </si>
  <si>
    <t>"M132_Marine                     " 38.000000 46.000000 0 -1.000000 -1.000000 -1.000000 -1.000000;</t>
  </si>
  <si>
    <t>"M133_Marine                     " 38.000000 46.000000 0 -1.000000 -1.000000 -1.000000 -1.000000;</t>
  </si>
  <si>
    <t>"M134_Marine                     " 38.000000 46.000000 0 -1.000000 -1.000000 -1.000000 -1.000000;</t>
  </si>
  <si>
    <t>"M135_Marine                     " 38.000000 46.000000 0 -1.000000 -1.000000 -1.000000 -1.000000;</t>
  </si>
  <si>
    <t>"M136_Marine                     " 38.000000 46.000000 0 -1.000000 -1.000000 -1.000000 -1.000000;</t>
  </si>
  <si>
    <t>"M137_Marine                     " 38.000000 46.000000 0 -1.000000 -1.000000 -1.000000 -1.000000;</t>
  </si>
  <si>
    <t>"M138_Marine                     " 38.000000 46.000000 0 -1.000000 -1.000000 -1.000000 -1.000000;</t>
  </si>
  <si>
    <t>"M139_Marine                     " 38.000000 46.000000 0 -1.000000 -1.000000 -1.000000 -1.000000;</t>
  </si>
  <si>
    <t>"M140_Marine                     " 38.000000 46.000000 0 -1.000000 -1.000000 -1.000000 -1.000000;</t>
  </si>
  <si>
    <t>"M141_Marine                     " 38.000000 46.000000 0 -1.000000 -1.000000 -1.000000 -1.000000;</t>
  </si>
  <si>
    <t>"M142_Marine                     " 38.000000 46.000000 0 -1.000000 -1.000000 -1.000000 -1.000000;</t>
  </si>
  <si>
    <t>"M143_Marine                     " 38.000000 46.000000 0 -1.000000 -1.000000 -1.000000 -1.000000;</t>
  </si>
  <si>
    <t>"M144_Marine                     " 38.000000 46.000000 0 -1.000000 -1.000000 -1.000000 -1.000000;</t>
  </si>
  <si>
    <t>"M145_Marine                     " 38.000000 46.000000 0 -1.000000 -1.000000 -1.000000 -1.000000;</t>
  </si>
  <si>
    <t>"M146_Marine                     " 38.000000 46.000000 0 -1.000000 -1.000000 -1.000000 -1.000000;</t>
  </si>
  <si>
    <t>"M147_Marine                     " 38.000000 46.000000 0 -1.000000 -1.000000 -1.000000 -1.000000;</t>
  </si>
  <si>
    <t>"M148_Marine                     " 38.000000 46.000000 0 -1.000000 -1.000000 -1.000000 -1.000000;</t>
  </si>
  <si>
    <t>"M149_Marine                     " 38.000000 46.000000 0 -1.000000 -1.000000 -1.000000 -1.000000;</t>
  </si>
  <si>
    <t>"M150_Marine                     " 38.000000 46.000000 0 -1.000000 -1.000000 -1.000000 -1.000000;</t>
  </si>
  <si>
    <t>"M151_Marine                     " 38.000000 46.000000 0 -1.000000 -1.000000 -1.000000 -1.000000;</t>
  </si>
  <si>
    <t>"M152_Marine                     " 38.000000 46.000000 0 -1.000000 -1.000000 -1.000000 -1.000000;</t>
  </si>
  <si>
    <t>"M153_Marine                     " 38.000000 46.000000 0 -1.000000 -1.000000 -1.000000 -1.000000;</t>
  </si>
  <si>
    <t>"M154_Marine                     " 38.000000 46.000000 0 -1.000000 -1.000000 -1.000000 -1.000000;</t>
  </si>
  <si>
    <t>"M155_Marine                     " 38.000000 46.000000 0 -1.000000 -1.000000 -1.000000 -1.000000;</t>
  </si>
  <si>
    <t>"M156_Marine                     " 38.000000 46.000000 0 -1.000000 -1.000000 -1.000000 -1.000000;</t>
  </si>
  <si>
    <t>"M157_Marine                     " 38.000000 46.000000 0 -1.000000 -1.000000 -1.000000 -1.000000;</t>
  </si>
  <si>
    <t>"M158_Marine                     " 38.000000 46.000000 0 -1.000000 -1.000000 -1.000000 -1.000000;</t>
  </si>
  <si>
    <t>"M159_Marine                     " 38.000000 46.000000 0 -1.000000 -1.000000 -1.000000 -1.000000;</t>
  </si>
  <si>
    <t>"M160_Marine                     " 38.000000 46.000000 0 -1.000000 -1.000000 -1.000000 -1.000000;</t>
  </si>
  <si>
    <t>"M161_Marine                     " 38.000000 46.000000 0 -1.000000 -1.000000 -1.000000 -1.000000;</t>
  </si>
  <si>
    <t>"M162_Marine                     " 38.000000 46.000000 0 -1.000000 -1.000000 -1.000000 -1.000000;</t>
  </si>
  <si>
    <t>"M163_Marine                     " 38.000000 46.000000 0 -1.000000 -1.000000 -1.000000 -1.000000;</t>
  </si>
  <si>
    <t>"M164_Marine                     " 38.000000 46.000000 0 -1.000000 -1.000000 -1.000000 -1.000000;</t>
  </si>
  <si>
    <t>"M165_Marine                     " 38.000000 46.000000 0 -1.000000 -1.000000 -1.000000 -1.000000;</t>
  </si>
  <si>
    <t>"M166_Marine                     " 38.000000 46.000000 0 -1.000000 -1.000000 -1.000000 -1.000000;</t>
  </si>
  <si>
    <t>"M167_Marine                     " 38.000000 46.000000 0 -1.000000 -1.000000 -1.000000 -1.000000;</t>
  </si>
  <si>
    <t>"M168_Marine                     " 38.000000 46.000000 0 -1.000000 -1.000000 -1.000000 -1.000000;</t>
  </si>
  <si>
    <t>"M169_Marine                     " 38.000000 46.000000 0 -1.000000 -1.000000 -1.000000 -1.000000;</t>
  </si>
  <si>
    <t>"M170_Marine                     " 38.000000 46.000000 0 -1.000000 -1.000000 -1.000000 -1.000000;</t>
  </si>
  <si>
    <t>"M171_Marine                     " 38.000000 46.000000 0 -1.000000 -1.000000 -1.000000 -1.000000;</t>
  </si>
  <si>
    <t>"M172_Marine                     " 38.000000 46.000000 0 -1.000000 -1.000000 -1.000000 -1.000000;</t>
  </si>
  <si>
    <t>"M173_MARINE                     " 38.000000 46.000000 0 -1.000000 -1.000000 -1.000000 -1.000000;</t>
  </si>
  <si>
    <t>"M174_MARINE                     " 38.000000 46.000000 0 -1.000000 -1.000000 -1.000000 -1.000000;</t>
  </si>
  <si>
    <t>"M175_MARINE                     " 38.000000 46.000000 0 -1.000000 -1.000000 -1.000000 -1.000000;</t>
  </si>
  <si>
    <t>"M176_MARINE                     " 38.000000 46.000000 0 -1.000000 -1.000000 -1.000000 -1.000000;</t>
  </si>
  <si>
    <t>"M177_Marine                     " 38.000000 46.000000 0 -1.000000 -1.000000 -1.000000 -1.000000;</t>
  </si>
  <si>
    <t>"M178_Marine                     " 38.000000 46.000000 0 -1.000000 -1.000000 -1.000000 -1.000000;</t>
  </si>
  <si>
    <t>"M179_Marine                     " 38.000000 46.000000 0 -1.000000 -1.000000 -1.000000 -1.000000;</t>
  </si>
  <si>
    <t>"M180_Marine                     " 38.000000 46.000000 0 -1.000000 -1.000000 -1.000000 -1.000000;</t>
  </si>
  <si>
    <t>"M181_Marine                     " 38.000000 46.000000 0 -1.000000 -1.000000 -1.000000 -1.000000;</t>
  </si>
  <si>
    <t>"M182_Marine                     " 38.000000 46.000000 0 -1.000000 -1.000000 -1.000000 -1.000000;</t>
  </si>
  <si>
    <t>"M183_Marine                     " 38.000000 46.000000 0 -1.000000 -1.000000 -1.000000 -1.000000;</t>
  </si>
  <si>
    <t>"M184_Marine                     " 38.000000 46.000000 0 -1.000000 -1.000000 -1.000000 -1.000000;</t>
  </si>
  <si>
    <t>"M185_Marine                     " 38.000000 46.000000 0 -1.000000 -1.000000 -1.000000 -1.000000;</t>
  </si>
  <si>
    <t>"M186_Marine                     " 38.000000 46.000000 0 -1.000000 -1.000000 -1.000000 -1.000000;</t>
  </si>
  <si>
    <t>"M187_Marine                     " 38.000000 46.000000 0 -1.000000 -1.000000 -1.000000 -1.000000;</t>
  </si>
  <si>
    <t>"M188_Marine                     " 38.000000 46.000000 0 -1.000000 -1.000000 -1.000000 -1.000000;</t>
  </si>
  <si>
    <t>"M189_Marine                     " 38.000000 46.000000 0 -1.000000 -1.000000 -1.000000 -1.000000;</t>
  </si>
  <si>
    <t>"M190_Marine                     " 38.000000 46.000000 0 -1.000000 -1.000000 -1.000000 -1.000000;</t>
  </si>
  <si>
    <t>"M191_Marine                     " 38.000000 46.000000 0 -1.000000 -1.000000 -1.000000 -1.000000;</t>
  </si>
  <si>
    <t>"M192_Marine                     " 38.000000 46.000000 0 -1.000000 -1.000000 -1.000000 -1.000000;</t>
  </si>
  <si>
    <t>"M193_Marine                     " 38.000000 46.000000 0 -1.000000 -1.000000 -1.000000 -1.000000;</t>
  </si>
  <si>
    <t>"M194_Marine                     " 38.000000 46.000000 0 -1.000000 -1.000000 -1.000000 -1.000000;</t>
  </si>
  <si>
    <t>"M195_Marine                     " 38.000000 46.000000 0 -1.000000 -1.000000 -1.000000 -1.000000;</t>
  </si>
  <si>
    <t>"M196_Marine                     " 38.000000 46.000000 0 -1.000000 -1.000000 -1.000000 -1.000000;</t>
  </si>
  <si>
    <t>"M197_Marine                     " 38.000000 46.000000 0 -1.000000 -1.000000 -1.000000 -1.000000;</t>
  </si>
  <si>
    <t>"M198_Marine                     " 38.000000 46.000000 0 -1.000000 -1.000000 -1.000000 -1.000000;</t>
  </si>
  <si>
    <t>"M199_Marine                     " 38.000000 46.000000 0 -1.000000 -1.000000 -1.000000 -1.000000;</t>
  </si>
  <si>
    <t>"M200_Marine                     " 38.000000 46.000000 0 -1.000000 -1.000000 -1.000000 -1.000000;</t>
  </si>
  <si>
    <t>"M201_Marine                     " 38.000000 46.000000 0 -1.000000 -1.000000 -1.000000 -1.000000;</t>
  </si>
  <si>
    <t>"M202_Marine                     " 38.000000 46.000000 0 -1.000000 -1.000000 -1.000000 -1.000000;</t>
  </si>
  <si>
    <t>"M203_Marine                     " 38.000000 46.000000 0 -1.000000 -1.000000 -1.000000 -1.000000;</t>
  </si>
  <si>
    <t>"M204_Marine                     " 38.000000 46.000000 0 -1.000000 -1.000000 -1.000000 -1.000000;</t>
  </si>
  <si>
    <t>"M205_Marine                     " 38.000000 46.000000 0 -1.000000 -1.000000 -1.000000 -1.000000;</t>
  </si>
  <si>
    <t>"M206_Marine                     " 38.000000 46.000000 0 -1.000000 -1.000000 -1.000000 -1.000000;</t>
  </si>
  <si>
    <t>"M207_Marine                     " 38.000000 46.000000 0 -1.000000 -1.000000 -1.000000 -1.000000;</t>
  </si>
  <si>
    <t>"M208_Marine                     " 38.000000 46.000000 0 -1.000000 -1.000000 -1.000000 -1.000000;</t>
  </si>
  <si>
    <t>"M209_Marine                     " 38.000000 46.000000 0 -1.000000 -1.000000 -1.000000 -1.000000;</t>
  </si>
  <si>
    <t>"M210_Marine                     " 38.000000 46.000000 0 -1.000000 -1.000000 -1.000000 -1.000000;</t>
  </si>
  <si>
    <t>"M211_Marine                     " 38.000000 46.000000 0 -1.000000 -1.000000 -1.000000 -1.000000;</t>
  </si>
  <si>
    <t>"M212_Marine                     " 38.000000 46.000000 0 -1.000000 -1.000000 -1.000000 -1.000000;</t>
  </si>
  <si>
    <t>"M213_Marine                     " 38.000000 46.000000 0 -1.000000 -1.000000 -1.000000 -1.000000;</t>
  </si>
  <si>
    <t>"M214_Marine                     " 38.000000 46.000000 0 -1.000000 -1.000000 -1.000000 -1.000000;</t>
  </si>
  <si>
    <t>"M215_Marine                     " 38.000000 46.000000 0 -1.000000 -1.000000 -1.000000 -1.000000;</t>
  </si>
  <si>
    <t>"M216_Marine                     " 38.000000 46.000000 0 -1.000000 -1.000000 -1.000000 -1.000000;</t>
  </si>
  <si>
    <t>"M217_Marine                     " 38.000000 46.000000 0 -1.000000 -1.000000 -1.000000 -1.000000;</t>
  </si>
  <si>
    <t>"M218_Marine                     " 38.000000 46.000000 0 -1.000000 -1.000000 -1.000000 -1.000000;</t>
  </si>
  <si>
    <t>"M219_Marine                     " 38.000000 46.000000 0 -1.000000 -1.000000 -1.000000 -1.000000;</t>
  </si>
  <si>
    <t>"M220_Marine                     " 38.000000 46.000000 0 -1.000000 -1.000000 -1.000000 -1.000000;</t>
  </si>
  <si>
    <t>"M221_Marine                     " 38.000000 46.000000 0 -1.000000 -1.000000 -1.000000 -1.000000;</t>
  </si>
  <si>
    <t>"M222_Marine                     " 38.000000 46.000000 0 -1.000000 -1.000000 -1.000000 -1.000000;</t>
  </si>
  <si>
    <t>"M223_Marine                     " 38.000000 46.000000 0 -1.000000 -1.000000 -1.000000 -1.000000;</t>
  </si>
  <si>
    <t>"M224_Marine                     " 38.000000 46.000000 0 -1.000000 -1.000000 -1.000000 -1.000000;</t>
  </si>
  <si>
    <t>"M225_Marine                     " 38.000000 46.000000 0 -1.000000 -1.000000 -1.000000 -1.000000;</t>
  </si>
  <si>
    <t>"M226_Marine                     " 38.000000 46.000000 0 -1.000000 -1.000000 -1.000000 -1.000000;</t>
  </si>
  <si>
    <t>"M227_Marine                     " 38.000000 46.000000 0 -1.000000 -1.000000 -1.000000 -1.000000;</t>
  </si>
  <si>
    <t>"M228_Marine                     " 38.000000 46.000000 0 -1.000000 -1.000000 -1.000000 -1.000000;</t>
  </si>
  <si>
    <t>"M229_Marine                     " 38.000000 46.000000 0 -1.000000 -1.000000 -1.000000 -1.000000;</t>
  </si>
  <si>
    <t>"M230_Marine                     " 38.000000 46.000000 0 -1.000000 -1.000000 -1.000000 -1.000000;</t>
  </si>
  <si>
    <t>"M231_Marine                     " 38.000000 46.000000 0 -1.000000 -1.000000 -1.000000 -1.000000;</t>
  </si>
  <si>
    <t>"M232_Marine                     " 38.000000 46.000000 0 -1.000000 -1.000000 -1.000000 -1.000000;</t>
  </si>
  <si>
    <t>"M233_Marine                     " 38.000000 46.000000 0 -1.000000 -1.000000 -1.000000 -1.000000;</t>
  </si>
  <si>
    <t>"M234_Marine                     " 38.000000 46.000000 0 -1.000000 -1.000000 -1.000000 -1.000000;</t>
  </si>
  <si>
    <t>"M235_Marine                     " 38.000000 46.000000 0 -1.000000 -1.000000 -1.000000 -1.000000;</t>
  </si>
  <si>
    <t>"M236_Marine                     " 38.000000 46.000000 0 -1.000000 -1.000000 -1.000000 -1.000000;</t>
  </si>
  <si>
    <t>"M237_Marine                     " 38.000000 46.000000 0 -1.000000 -1.000000 -1.000000 -1.000000;</t>
  </si>
  <si>
    <t>"M238_Marine                     " 38.000000 46.000000 0 -1.000000 -1.000000 -1.000000 -1.000000;</t>
  </si>
  <si>
    <t>"M239_Marine                     " 38.000000 46.000000 0 -1.000000 -1.000000 -1.000000 -1.000000;</t>
  </si>
  <si>
    <t>"M240_Marine                     " 38.000000 46.000000 0 -1.000000 -1.000000 -1.000000 -1.000000;</t>
  </si>
  <si>
    <t>"M241_Marine                     " 38.000000 46.000000 0 -1.000000 -1.000000 -1.000000 -1.000000;</t>
  </si>
  <si>
    <t>"M242_Marine                     " 38.000000 46.000000 0 -1.000000 -1.000000 -1.000000 -1.000000;</t>
  </si>
  <si>
    <t>"M243_Marine                     " 38.000000 46.000000 0 -1.000000 -1.000000 -1.000000 -1.000000;</t>
  </si>
  <si>
    <t>"M244_Marine                     " 38.000000 46.000000 0 -1.000000 -1.000000 -1.000000 -1.000000;</t>
  </si>
  <si>
    <t>"M245_Marine                     " 38.000000 46.000000 0 -1.000000 -1.000000 -1.000000 -1.000000;</t>
  </si>
  <si>
    <t>"M246_Marine                     " 38.000000 46.000000 0 -1.000000 -1.000000 -1.000000 -1.000000;</t>
  </si>
  <si>
    <t>"M247_Marine                     " 38.000000 46.000000 0 -1.000000 -1.000000 -1.000000 -1.000000;</t>
  </si>
  <si>
    <t>"M248_Marine                     " 38.000000 46.000000 0 -1.000000 -1.000000 -1.000000 -1.000000;</t>
  </si>
  <si>
    <t>"M249_Marine                     " 38.000000 46.000000 0 -1.000000 -1.000000 -1.000000 -1.000000;</t>
  </si>
  <si>
    <t>"M250_Marine                     " 38.000000 46.000000 0 -1.000000 -1.000000 -1.000000 -1.000000;</t>
  </si>
  <si>
    <t>"M251_Marine                     " 38.000000 46.000000 0 -1.000000 -1.000000 -1.000000 -1.000000;</t>
  </si>
  <si>
    <t>"M252_Marine                     " 38.000000 46.000000 0 -1.000000 -1.000000 -1.000000 -1.000000;</t>
  </si>
  <si>
    <t>"M253_Marine                     " 38.000000 46.000000 0 -1.000000 -1.000000 -1.000000 -1.000000;</t>
  </si>
  <si>
    <t>"M254_Marine                     " 38.000000 46.000000 0 -1.000000 -1.000000 -1.000000 -1.000000;</t>
  </si>
  <si>
    <t>"M255_Marine                     " 38.000000 46.000000 0 -1.000000 -1.000000 -1.000000 -1.000000;</t>
  </si>
  <si>
    <t>"M256_Marine                     " 38.000000 46.000000 0 -1.000000 -1.000000 -1.000000 -1.000000;</t>
  </si>
  <si>
    <t>"M257_Marine                     " 38.000000 46.000000 0 -1.000000 -1.000000 -1.000000 -1.000000;</t>
  </si>
  <si>
    <t>"M258_Marine                     " 38.000000 46.000000 0 -1.000000 -1.000000 -1.000000 -1.000000;</t>
  </si>
  <si>
    <t>"M259_Marine                     " 38.000000 46.000000 0 -1.000000 -1.000000 -1.000000 -1.000000;</t>
  </si>
  <si>
    <t>"M260_Marine                     " 38.000000 46.000000 0 -1.000000 -1.000000 -1.000000 -1.000000;</t>
  </si>
  <si>
    <t>"M261_Marine                     " 38.000000 46.000000 0 -1.000000 -1.000000 -1.000000 -1.000000;</t>
  </si>
  <si>
    <t>"M262_Marine                     " 38.000000 46.000000 0 -1.000000 -1.000000 -1.000000 -1.000000;</t>
  </si>
  <si>
    <t>"M263_Marine                     " 38.000000 46.000000 0 -1.000000 -1.000000 -1.000000 -1.000000;</t>
  </si>
  <si>
    <t>"M264_Marine                     " 38.000000 46.000000 0 -1.000000 -1.000000 -1.000000 -1.000000;</t>
  </si>
  <si>
    <t>"M265_Marine                     " 38.000000 46.000000 0 -1.000000 -1.000000 -1.000000 -1.000000;</t>
  </si>
  <si>
    <t>"M266_Marine                     " 38.000000 46.000000 0 -1.000000 -1.000000 -1.000000 -1.000000;</t>
  </si>
  <si>
    <t>"M267_Marine                     " 38.000000 46.000000 0 -1.000000 -1.000000 -1.000000 -1.000000;</t>
  </si>
  <si>
    <t>"M268_Marine                     " 38.000000 46.000000 0 -1.000000 -1.000000 -1.000000 -1.000000;</t>
  </si>
  <si>
    <t>"M269_Marine                     " 38.000000 46.000000 0 -1.000000 -1.000000 -1.000000 -1.000000;</t>
  </si>
  <si>
    <t>"M270_Marine                     " 38.000000 46.000000 0 -1.000000 -1.000000 -1.000000 -1.000000;</t>
  </si>
  <si>
    <t>"M271_Marine                     " 38.000000 46.000000 0 -1.000000 -1.000000 -1.000000 -1.000000;</t>
  </si>
  <si>
    <t>"M272_Marine                     " 38.000000 46.000000 0 -1.000000 -1.000000 -1.000000 -1.000000;</t>
  </si>
  <si>
    <t>"M273_Marine                     " 38.000000 46.000000 0 -1.000000 -1.000000 -1.000000 -1.000000;</t>
  </si>
  <si>
    <t>"M274_Marine                     " 38.000000 46.000000 0 -1.000000 -1.000000 -1.000000 -1.000000;</t>
  </si>
  <si>
    <t>"M275_Marine                     " 38.000000 46.000000 0 -1.000000 -1.000000 -1.000000 -1.000000;</t>
  </si>
  <si>
    <t>"M276_Marine                     " 38.000000 46.000000 0 -1.000000 -1.000000 -1.000000 -1.000000;</t>
  </si>
  <si>
    <t>"M277_Marine                     " 38.000000 46.000000 0 -1.000000 -1.000000 -1.000000 -1.000000;</t>
  </si>
  <si>
    <t>"M278_Marine                     " 38.000000 46.000000 0 -1.000000 -1.000000 -1.000000 -1.000000;</t>
  </si>
  <si>
    <t>"M279_Marine                     " 38.000000 46.000000 0 -1.000000 -1.000000 -1.000000 -1.000000;</t>
  </si>
  <si>
    <t>"M280_Marine                     " 38.000000 46.000000 0 -1.000000 -1.000000 -1.000000 -1.000000;</t>
  </si>
  <si>
    <t>"M281_Marine                     " 38.000000 46.000000 0 -1.000000 -1.000000 -1.000000 -1.000000;</t>
  </si>
  <si>
    <t>"M282_Marine                     " 38.000000 46.000000 0 -1.000000 -1.000000 -1.000000 -1.000000;</t>
  </si>
  <si>
    <t>"M283_Marine                     " 38.000000 46.000000 0 -1.000000 -1.000000 -1.000000 -1.000000;</t>
  </si>
  <si>
    <t>"M284_Marine                     " 38.000000 46.000000 0 -1.000000 -1.000000 -1.000000 -1.000000;</t>
  </si>
  <si>
    <t>"M285_Marine                     " 38.000000 46.000000 0 -1.000000 -1.000000 -1.000000 -1.000000;</t>
  </si>
  <si>
    <t>"M286_Marine                     " 38.000000 46.000000 0 -1.000000 -1.000000 -1.000000 -1.000000;</t>
  </si>
  <si>
    <t>"M287_Marine                     " 38.000000 46.000000 0 -1.000000 -1.000000 -1.000000 -1.000000;</t>
  </si>
  <si>
    <t>"M288_Marine                     " 38.000000 46.000000 0 -1.000000 -1.000000 -1.000000 -1.000000;</t>
  </si>
  <si>
    <t>"M289_Marine                     " 38.000000 46.000000 0 -1.000000 -1.000000 -1.000000 -1.000000;</t>
  </si>
  <si>
    <t>"M290_Marine                     " 38.000000 46.000000 0 -1.000000 -1.000000 -1.000000 -1.000000;</t>
  </si>
  <si>
    <t>"M291_Marine                     " 38.000000 46.000000 0 -1.000000 -1.000000 -1.000000 -1.000000;</t>
  </si>
  <si>
    <t>"M292_Marine                     " 38.000000 46.000000 0 -1.000000 -1.000000 -1.000000 -1.000000;</t>
  </si>
  <si>
    <t>"M293_Marine                     " 38.000000 46.000000 0 -1.000000 -1.000000 -1.000000 -1.000000;</t>
  </si>
  <si>
    <t>"M294_Marine                     " 38.000000 46.000000 0 -1.000000 -1.000000 -1.000000 -1.000000;</t>
  </si>
  <si>
    <t>"M295_Marine                     " 38.000000 46.000000 0 -1.000000 -1.000000 -1.000000 -1.000000;</t>
  </si>
  <si>
    <t>"M296_Marine                     " 38.000000 46.000000 0 -1.000000 -1.000000 -1.000000 -1.000000;</t>
  </si>
  <si>
    <t>"M297_Marine                     " 38.000000 46.000000 0 -1.000000 -1.000000 -1.000000 -1.000000;</t>
  </si>
  <si>
    <t>"M298_Marine                     " 38.000000 46.000000 0 -1.000000 -1.000000 -1.000000 -1.000000;</t>
  </si>
  <si>
    <t>"M299_Marine                     " 38.000000 46.000000 0 -1.000000 -1.000000 -1.000000 -1.000000;</t>
  </si>
  <si>
    <t>"M300_Marine                     " 38.000000 46.000000 0 -1.000000 -1.000000 -1.000000 -1.000000;</t>
  </si>
  <si>
    <t>"M301_Marine                     " 38.000000 46.000000 0 -1.000000 -1.000000 -1.000000 -1.000000;</t>
  </si>
  <si>
    <t>"M302_Marine                     " 38.000000 46.000000 0 -1.000000 -1.000000 -1.000000 -1.000000;</t>
  </si>
  <si>
    <t>"M303_Marine                     " 38.000000 46.000000 0 -1.000000 -1.000000 -1.000000 -1.000000;</t>
  </si>
  <si>
    <t>"M304_Marine                     " 38.000000 46.000000 0 -1.000000 -1.000000 -1.000000 -1.000000;</t>
  </si>
  <si>
    <t>"M305_Marine                     " 38.000000 46.000000 0 -1.000000 -1.000000 -1.000000 -1.000000;</t>
  </si>
  <si>
    <t>"M306_Marine                     " 38.000000 46.000000 0 -1.000000 -1.000000 -1.000000 -1.000000;</t>
  </si>
  <si>
    <t>"M307_Marine                     " 38.000000 46.000000 0 -1.000000 -1.000000 -1.000000 -1.000000;</t>
  </si>
  <si>
    <t>"M308_Marine                     " 38.000000 46.000000 0 -1.000000 -1.000000 -1.000000 -1.000000;</t>
  </si>
  <si>
    <t>"M309_Marine                     " 38.000000 46.000000 0 -1.000000 -1.000000 -1.000000 -1.000000;</t>
  </si>
  <si>
    <t>"M310_Marine                     " 38.000000 46.000000 0 -1.000000 -1.000000 -1.000000 -1.000000;</t>
  </si>
  <si>
    <t>"M311_Marine                     " 38.000000 46.000000 0 -1.000000 -1.000000 -1.000000 -1.000000;</t>
  </si>
  <si>
    <t>"M312_Marine                     " 38.000000 46.000000 0 -1.000000 -1.000000 -1.000000 -1.000000;</t>
  </si>
  <si>
    <t>"M313_Marine                     " 38.000000 46.000000 0 -1.000000 -1.000000 -1.000000 -1.000000;</t>
  </si>
  <si>
    <t>"M314_Marine                     " 38.000000 46.000000 0 -1.000000 -1.000000 -1.000000 -1.000000;</t>
  </si>
  <si>
    <t>"M315_Marine                     " 38.000000 46.000000 0 -1.000000 -1.000000 -1.000000 -1.000000;</t>
  </si>
  <si>
    <t>"M316_Marine                     " 38.000000 46.000000 0 -1.000000 -1.000000 -1.000000 -1.000000;</t>
  </si>
  <si>
    <t>"M317_Marine                     " 38.000000 46.000000 0 -1.000000 -1.000000 -1.000000 -1.000000;</t>
  </si>
  <si>
    <t>"M318_Marine                     " 38.000000 46.000000 0 -1.000000 -1.000000 -1.000000 -1.000000;</t>
  </si>
  <si>
    <t>"M319_Marine                     " 38.000000 46.000000 0 -1.000000 -1.000000 -1.000000 -1.000000;</t>
  </si>
  <si>
    <t>"M320_Marine                     " 38.000000 46.000000 0 -1.000000 -1.000000 -1.000000 -1.000000;</t>
  </si>
  <si>
    <t>"M321_Marine                     " 38.000000 46.000000 0 -1.000000 -1.000000 -1.000000 -1.000000;</t>
  </si>
  <si>
    <t>"M322_Marine                     " 38.000000 46.000000 0 -1.000000 -1.000000 -1.000000 -1.000000;</t>
  </si>
  <si>
    <t>"M323_Marine                     " 38.000000 46.000000 0 -1.000000 -1.000000 -1.000000 -1.000000;</t>
  </si>
  <si>
    <t>"M324_Marine                     " 38.000000 46.000000 0 -1.000000 -1.000000 -1.000000 -1.000000;</t>
  </si>
  <si>
    <t>"M325_Marine                     " 38.000000 46.000000 0 -1.000000 -1.000000 -1.000000 -1.000000;</t>
  </si>
  <si>
    <t>"M326_Marine                     " 38.000000 46.000000 0 -1.000000 -1.000000 -1.000000 -1.000000;</t>
  </si>
  <si>
    <t>"M327_Marine                     " 38.000000 46.000000 0 -1.000000 -1.000000 -1.000000 -1.000000;</t>
  </si>
  <si>
    <t>"M328_Marine                     " 38.000000 46.000000 0 -1.000000 -1.000000 -1.000000 -1.000000;</t>
  </si>
  <si>
    <t>"M329_Marine                     " 38.000000 46.000000 0 -1.000000 -1.000000 -1.000000 -1.000000;</t>
  </si>
  <si>
    <t>"M330_Marine                     " 38.000000 46.000000 0 -1.000000 -1.000000 -1.000000 -1.000000;</t>
  </si>
  <si>
    <t>"M331_Marine                     " 38.000000 46.000000 0 -1.000000 -1.000000 -1.000000 -1.000000;</t>
  </si>
  <si>
    <t>"M332_Marine                     " 38.000000 46.000000 0 -1.000000 -1.000000 -1.000000 -1.000000;</t>
  </si>
  <si>
    <t>"M333_Marine                     " 38.000000 46.000000 0 -1.000000 -1.000000 -1.000000 -1.000000;</t>
  </si>
  <si>
    <t>"M334_Marine                     " 38.000000 46.000000 0 -1.000000 -1.000000 -1.000000 -1.000000;</t>
  </si>
  <si>
    <t>"M335_Marine                     " 38.000000 46.000000 0 -1.000000 -1.000000 -1.000000 -1.000000;</t>
  </si>
  <si>
    <t>"M336_Marine                     " 38.000000 46.000000 0 -1.000000 -1.000000 -1.000000 -1.000000;</t>
  </si>
  <si>
    <t>"M337_Marine                     " 38.000000 46.000000 0 -1.000000 -1.000000 -1.000000 -1.000000;</t>
  </si>
  <si>
    <t>"M338_Marine                     " 38.000000 46.000000 0 -1.000000 -1.000000 -1.000000 -1.000000;</t>
  </si>
  <si>
    <t>"M339_Marine                     " 38.000000 46.000000 0 -1.000000 -1.000000 -1.000000 -1.000000;</t>
  </si>
  <si>
    <t>"M340_Marine                     " 38.000000 46.000000 0 -1.000000 -1.000000 -1.000000 -1.000000;</t>
  </si>
  <si>
    <t>"M341_Marine                     " 38.000000 46.000000 0 -1.000000 -1.000000 -1.000000 -1.000000;</t>
  </si>
  <si>
    <t>"M342_Marine                     " 38.000000 46.000000 0 -1.000000 -1.000000 -1.000000 -1.000000;</t>
  </si>
  <si>
    <t>"M343_Marine                     " 38.000000 46.000000 0 -1.000000 -1.000000 -1.000000 -1.000000;</t>
  </si>
  <si>
    <t>"M344_Marine                     " 38.000000 46.000000 0 -1.000000 -1.000000 -1.000000 -1.000000;</t>
  </si>
  <si>
    <t>"M345_Marine                     " 38.000000 46.000000 0 -1.000000 -1.000000 -1.000000 -1.000000;</t>
  </si>
  <si>
    <t>"M346_Marine                     " 38.000000 46.000000 0 -1.000000 -1.000000 -1.000000 -1.000000;</t>
  </si>
  <si>
    <t>"M347_Marine                     " 38.000000 46.000000 0 -1.000000 -1.000000 -1.000000 -1.000000;</t>
  </si>
  <si>
    <t>"M348_Marine                     " 38.000000 46.000000 0 -1.000000 -1.000000 -1.000000 -1.000000;</t>
  </si>
  <si>
    <t>"M349_Marine                     " 38.000000 46.000000 0 -1.000000 -1.000000 -1.000000 -1.000000;</t>
  </si>
  <si>
    <t>"M350_Marine                     " 38.000000 46.000000 0 -1.000000 -1.000000 -1.000000 -1.000000;</t>
  </si>
  <si>
    <t>"M351_Marine                     " 38.000000 46.000000 0 -1.000000 -1.000000 -1.000000 -1.000000;</t>
  </si>
  <si>
    <t>"M352_Marine                     " 38.000000 46.000000 0 -1.000000 -1.000000 -1.000000 -1.000000;</t>
  </si>
  <si>
    <t>"M353_Marine                     " 38.000000 46.000000 0 -1.000000 -1.000000 -1.000000 -1.000000;</t>
  </si>
  <si>
    <t>"M354_Marine                     " 38.000000 46.000000 0 -1.000000 -1.000000 -1.000000 -1.000000;</t>
  </si>
  <si>
    <t>"M355_Marine                     " 38.000000 46.000000 0 -1.000000 -1.000000 -1.000000 -1.000000;</t>
  </si>
  <si>
    <t>"M356_Marine                     " 38.000000 46.000000 0 -1.000000 -1.000000 -1.000000 -1.000000;</t>
  </si>
  <si>
    <t>"M357_Marine                     " 38.000000 46.000000 0 -1.000000 -1.000000 -1.000000 -1.000000;</t>
  </si>
  <si>
    <t>"M358_Marine                     " 38.000000 46.000000 0 -1.000000 -1.000000 -1.000000 -1.000000;</t>
  </si>
  <si>
    <t>"M359_Marine                     " 38.000000 46.000000 0 -1.000000 -1.000000 -1.000000 -1.000000;</t>
  </si>
  <si>
    <t>"M360_Marine                     " 38.000000 46.000000 0 -1.000000 -1.000000 -1.000000 -1.000000;</t>
  </si>
  <si>
    <t>"M361_Marine                     " 38.000000 46.000000 0 -1.000000 -1.000000 -1.000000 -1.000000;</t>
  </si>
  <si>
    <t>"M362_Marine                     " 38.000000 46.000000 0 -1.000000 -1.000000 -1.000000 -1.000000;</t>
  </si>
  <si>
    <t>"M363_Marine                     " 38.000000 46.000000 0 -1.000000 -1.000000 -1.000000 -1.000000;</t>
  </si>
  <si>
    <t>"M364_Marine                     " 38.000000 46.000000 0 -1.000000 -1.000000 -1.000000 -1.000000;</t>
  </si>
  <si>
    <t>"M365_Marine                     " 38.000000 46.000000 0 -1.000000 -1.000000 -1.000000 -1.000000;</t>
  </si>
  <si>
    <t>"M366_Marine                     " 38.000000 46.000000 0 -1.000000 -1.000000 -1.000000 -1.000000;</t>
  </si>
  <si>
    <t>"M367_Marine                     " 38.000000 46.000000 0 -1.000000 -1.000000 -1.000000 -1.000000;</t>
  </si>
  <si>
    <t>"M368_Marine                     " 38.000000 46.000000 0 -1.000000 -1.000000 -1.000000 -1.000000;</t>
  </si>
  <si>
    <t>"M369_Marine                     " 38.000000 46.000000 0 -1.000000 -1.000000 -1.000000 -1.000000;</t>
  </si>
  <si>
    <t>"M370_Marine                     " 38.000000 46.000000 0 -1.000000 -1.000000 -1.000000 -1.000000;</t>
  </si>
  <si>
    <t>"M371_Marine                     " 38.000000 46.000000 0 -1.000000 -1.000000 -1.000000 -1.000000;</t>
  </si>
  <si>
    <t>"M372_Marine                     " 38.000000 46.000000 0 -1.000000 -1.000000 -1.000000 -1.000000;</t>
  </si>
  <si>
    <t>"M373_Marine                     " 38.000000 46.000000 0 -1.000000 -1.000000 -1.000000 -1.000000;</t>
  </si>
  <si>
    <t>"M374_Marine                     " 38.000000 46.000000 0 -1.000000 -1.000000 -1.000000 -1.000000;</t>
  </si>
  <si>
    <t>"M375_Marine                     " 38.000000 46.000000 0 -1.000000 -1.000000 -1.000000 -1.000000;</t>
  </si>
  <si>
    <t>"M376_Marine                     " 38.000000 46.000000 0 -1.000000 -1.000000 -1.000000 -1.000000;</t>
  </si>
  <si>
    <t>"M377_Marine                     " 38.000000 46.000000 0 -1.000000 -1.000000 -1.000000 -1.000000;</t>
  </si>
  <si>
    <t>"M378_Marine                     " 38.000000 46.000000 0 -1.000000 -1.000000 -1.000000 -1.000000;</t>
  </si>
  <si>
    <t>"M379_Marine                     " 38.000000 46.000000 0 -1.000000 -1.000000 -1.000000 -1.000000;</t>
  </si>
  <si>
    <t>"M380_Marine                     " 38.000000 46.000000 0 -1.000000 -1.000000 -1.000000 -1.000000;</t>
  </si>
  <si>
    <t>"M381_Marine                     " 38.000000 46.000000 0 -1.000000 -1.000000 -1.000000 -1.000000;</t>
  </si>
  <si>
    <t>"M382_Marine                     " 38.000000 46.000000 0 -1.000000 -1.000000 -1.000000 -1.000000;</t>
  </si>
  <si>
    <t>"M383_Marine                     " 38.000000 46.000000 0 -1.000000 -1.000000 -1.000000 -1.000000;</t>
  </si>
  <si>
    <t>"M384_Marine                     " 38.000000 46.000000 0 -1.000000 -1.000000 -1.000000 -1.000000;</t>
  </si>
  <si>
    <t>"M385_Marine                     " 38.000000 46.000000 0 -1.000000 -1.000000 -1.000000 -1.000000;</t>
  </si>
  <si>
    <t>"M386_Marine                     " 38.000000 46.000000 0 -1.000000 -1.000000 -1.000000 -1.000000;</t>
  </si>
  <si>
    <t>"M387_Marine                     " 38.000000 46.000000 0 -1.000000 -1.000000 -1.000000 -1.000000;</t>
  </si>
  <si>
    <t>"M388_Marine                     " 38.000000 46.000000 0 -1.000000 -1.000000 -1.000000 -1.000000;</t>
  </si>
  <si>
    <t>"M389_Marine                     " 38.000000 46.000000 0 -1.000000 -1.000000 -1.000000 -1.000000;</t>
  </si>
  <si>
    <t>"M390_Marine                     " 38.000000 46.000000 0 -1.000000 -1.000000 -1.000000 -1.000000;</t>
  </si>
  <si>
    <t>"M391_Marine                     " 38.000000 46.000000 0 -1.000000 -1.000000 -1.000000 -1.000000;</t>
  </si>
  <si>
    <t>"M392_Marine                     " 38.000000 46.000000 0 -1.000000 -1.000000 -1.000000 -1.000000;</t>
  </si>
  <si>
    <t>"M393_Marine                     " 38.000000 46.000000 0 -1.000000 -1.000000 -1.000000 -1.000000;</t>
  </si>
  <si>
    <t>"M394_Marine                     " 38.000000 46.000000 0 -1.000000 -1.000000 -1.000000 -1.000000;</t>
  </si>
  <si>
    <t>"M395_Marine                     " 38.000000 46.000000 0 -1.000000 -1.000000 -1.000000 -1.000000;</t>
  </si>
  <si>
    <t>"M396_Marine                     " 38.000000 46.000000 0 -1.000000 -1.000000 -1.000000 -1.000000;</t>
  </si>
  <si>
    <t>"M397_Marine                     " 38.000000 46.000000 0 -1.000000 -1.000000 -1.000000 -1.000000;</t>
  </si>
  <si>
    <t>"M398_Marine                     " 38.000000 46.000000 0 -1.000000 -1.000000 -1.000000 -1.000000;</t>
  </si>
  <si>
    <t>"M399_Marine                     " 38.000000 46.000000 0 -1.000000 -1.000000 -1.000000 -1.000000;</t>
  </si>
  <si>
    <t>"M400_Marine                     " 38.000000 46.000000 0 -1.000000 -1.000000 -1.000000 -1.000000;</t>
  </si>
  <si>
    <t>"M401_Marine                     " 38.000000 46.000000 0 -1.000000 -1.000000 -1.000000 -1.000000;</t>
  </si>
  <si>
    <t>"M402_Marine                     " 38.000000 46.000000 0 -1.000000 -1.000000 -1.000000 -1.000000;</t>
  </si>
  <si>
    <t>"M403_Marine                     " 38.000000 46.000000 0 -1.000000 -1.000000 -1.000000 -1.000000;</t>
  </si>
  <si>
    <t>"M404_Marine                     " 38.000000 46.000000 0 -1.000000 -1.000000 -1.000000 -1.000000;</t>
  </si>
  <si>
    <t>"M405_Marine                     " 38.000000 46.000000 0 -1.000000 -1.000000 -1.000000 -1.000000;</t>
  </si>
  <si>
    <t>"M406_Marine                     " 38.000000 46.000000 0 -1.000000 -1.000000 -1.000000 -1.000000;</t>
  </si>
  <si>
    <t>"M407_Marine                     " 38.000000 46.000000 0 -1.000000 -1.000000 -1.000000 -1.000000;</t>
  </si>
  <si>
    <t>"M408_Marine                     " 38.000000 46.000000 0 -1.000000 -1.000000 -1.000000 -1.000000;</t>
  </si>
  <si>
    <t>"M409_Marine                     " 38.000000 46.000000 0 -1.000000 -1.000000 -1.000000 -1.000000;</t>
  </si>
  <si>
    <t>"M410_Marine                     " 38.000000 46.000000 0 -1.000000 -1.000000 -1.000000 -1.000000;</t>
  </si>
  <si>
    <t>"M411_Marine                     " 38.000000 46.000000 0 -1.000000 -1.000000 -1.000000 -1.000000;</t>
  </si>
  <si>
    <t>"M412_Marine                     " 38.000000 46.000000 0 -1.000000 -1.000000 -1.000000 -1.000000;</t>
  </si>
  <si>
    <t>"M413_Marine                     " 38.000000 46.000000 0 -1.000000 -1.000000 -1.000000 -1.000000;</t>
  </si>
  <si>
    <t>"M414_Marine                     " 38.000000 46.000000 0 -1.000000 -1.000000 -1.000000 -1.000000;</t>
  </si>
  <si>
    <t>"M415_Marine                     " 38.000000 46.000000 0 -1.000000 -1.000000 -1.000000 -1.000000;</t>
  </si>
  <si>
    <t>"M416_Marine                     " 38.000000 46.000000 0 -1.000000 -1.000000 -1.000000 -1.000000;</t>
  </si>
  <si>
    <t>"M417_Marine                     " 38.000000 46.000000 0 -1.000000 -1.000000 -1.000000 -1.000000;</t>
  </si>
  <si>
    <t>"M418_Marine                     " 38.000000 46.000000 0 -1.000000 -1.000000 -1.000000 -1.000000;</t>
  </si>
  <si>
    <t>"M419_Marine                     " 38.000000 46.000000 0 -1.000000 -1.000000 -1.000000 -1.000000;</t>
  </si>
  <si>
    <t>"M420_Marine                     " 38.000000 46.000000 0 -1.000000 -1.000000 -1.000000 -1.000000;</t>
  </si>
  <si>
    <t>"M421_Marine                     " 38.000000 46.000000 0 -1.000000 -1.000000 -1.000000 -1.000000;</t>
  </si>
  <si>
    <t>[.MEMBERS_SUPPLEMENTARY_DATA] &lt;421&gt;</t>
  </si>
  <si>
    <t>"M1_Marine                       " 0 0 0 -1 -1 65535 -1 "3cfa4248-896a-4b58-8ff4-fa88edf71257" 0 0 0 "                                ";</t>
  </si>
  <si>
    <t>"M2_Marine                       " 0 0 0 -1 -1 65535 -1 "f32b8f2e-cff9-46ec-9db7-59e3779a0e5b" 0 0 0 "                                ";</t>
  </si>
  <si>
    <t>"M3_Marine                       " 0 0 0 -1 -1 65535 -1 "262578ce-38db-42b1-9f5b-818aa1e6b5f1" 0 0 0 "                                ";</t>
  </si>
  <si>
    <t>"M4_Marine                       " 0 0 0 -1 -1 65535 -1 "190e485f-d78c-4f14-8721-5f634af823c0" 0 0 0 "                                ";</t>
  </si>
  <si>
    <t>"M5_Marine                       " 0 0 0 -1 -1 65535 -1 "50d06271-433d-4e39-a151-636923c3e2af" 0 0 0 "                                ";</t>
  </si>
  <si>
    <t>"M6_Marine                       " 0 0 0 -1 -1 65535 -1 "4b68f5bb-c723-492b-8500-232c835a532f" 0 0 0 "                                ";</t>
  </si>
  <si>
    <t>"M7_Marine                       " 0 0 0 -1 -1 65535 -1 "1b97003f-38d6-45c8-ad88-bcdbfb7c4541" 0 0 0 "                                ";</t>
  </si>
  <si>
    <t>"M8_Marine                       " 0 0 0 -1 -1 65535 -1 "e368f113-096b-4c63-95c2-c19b838634b5" 0 0 0 "                                ";</t>
  </si>
  <si>
    <t>"M9_Marine                       " 0 0 0 -1 -1 65535 -1 "0c695672-c730-4e06-81c0-71b4996dfe80" 0 0 0 "                                ";</t>
  </si>
  <si>
    <t>"M10_Marine                      " 0 0 0 -1 -1 65535 -1 "af29b01b-dce2-4ebd-b1a0-b9e2450340ed" 0 0 0 "                                ";</t>
  </si>
  <si>
    <t>"M11_Marine                      " 0 0 0 -1 -1 65535 -1 "3c458764-f74b-4e09-b3ec-516eb954311f" 0 0 0 "                                ";</t>
  </si>
  <si>
    <t>"M12_Marine                      " 0 0 0 -1 -1 65535 -1 "0e9d92ea-af23-4529-b696-2b10d4de480b" 0 0 0 "                                ";</t>
  </si>
  <si>
    <t>"M13_Marine                      " 0 0 0 -1 -1 65535 -1 "757cb9a0-859f-4c53-8a23-93036533fbcc" 0 0 0 "                                ";</t>
  </si>
  <si>
    <t>"M14_Marine                      " 0 0 0 -1 -1 65535 -1 "45ec9f92-4f4a-408a-8218-9c6aeaaeb004" 0 0 0 "                                ";</t>
  </si>
  <si>
    <t>"M15_Marine                      " 0 0 0 -1 -1 65535 -1 "b26b6c53-0f49-478a-a0c8-f112775cb59e" 0 0 0 "                                ";</t>
  </si>
  <si>
    <t>"M16_Marine                      " 0 0 0 -1 -1 65535 -1 "42d16e9e-041e-4abd-a463-64b3d0fc9835" 0 0 0 "                                ";</t>
  </si>
  <si>
    <t>"M17_Marine                      " 0 0 0 -1 -1 65535 -1 "ea473eae-00c6-4c99-abd5-2c5b30377af9" 0 0 0 "                                ";</t>
  </si>
  <si>
    <t>"M18_Marine                      " 0 0 0 -1 -1 65535 -1 "db3124f6-fb3f-4b30-b655-6f6d3e0c339e" 0 0 0 "                                ";</t>
  </si>
  <si>
    <t>"M19_Marine                      " 0 0 0 -1 -1 65535 -1 "6e8884a1-65f9-48c2-b7e4-46491b532358" 0 0 0 "                                ";</t>
  </si>
  <si>
    <t>"M20_Marine                      " 0 0 0 -1 -1 65535 -1 "c9862555-eeee-4fd3-af18-751bf74123c3" 0 0 0 "                                ";</t>
  </si>
  <si>
    <t>"M21_Marine                      " 0 0 0 -1 -1 65535 -1 "e01b523a-69fe-40d9-a4b1-d376c7cbfb8c" 0 0 0 "                                ";</t>
  </si>
  <si>
    <t>"M22_Marine                      " 0 0 0 -1 -1 65535 -1 "54743823-055e-43b2-94be-bdabdf286d34" 0 0 0 "                                ";</t>
  </si>
  <si>
    <t>"M23_Marine                      " 0 0 0 -1 -1 65535 -1 "94a4a35c-0a5c-48a3-a527-6453acea49c1" 0 0 0 "                                ";</t>
  </si>
  <si>
    <t>"M24_Marine                      " 0 0 0 -1 -1 65535 -1 "5eba38c6-2dcd-44f8-968c-cf9ea5e9e50d" 0 0 0 "                                ";</t>
  </si>
  <si>
    <t>"M25_Marine                      " 0 0 0 -1 -1 65535 -1 "2b12c8d1-a391-43ad-af69-e83ac3a047d3" 0 0 0 "                                ";</t>
  </si>
  <si>
    <t>"M26_Marine                      " 0 0 0 -1 -1 65535 -1 "bb5e7c97-8b32-48f6-8dee-fc8908a9cfec" 0 0 0 "                                ";</t>
  </si>
  <si>
    <t>"M27_Marine                      " 0 0 0 -1 -1 65535 -1 "15d7efdb-3a00-41c5-92e5-d8b099c9cfdf" 0 0 0 "                                ";</t>
  </si>
  <si>
    <t>"M28_Marine                      " 0 0 0 -1 -1 65535 -1 "dd2f88ef-7b7d-4b46-a72b-e028aa4b4fad" 0 0 0 "                                ";</t>
  </si>
  <si>
    <t>"M29_Marine                      " 0 0 0 -1 -1 65535 -1 "4ad8d520-4467-4751-be85-0193289b2575" 0 0 0 "                                ";</t>
  </si>
  <si>
    <t>"M30_Marine                      " 0 0 0 -1 -1 65535 -1 "1caeefe5-8e5a-408f-9cb5-eebad1e28e0b" 0 0 0 "                                ";</t>
  </si>
  <si>
    <t>"M31_Marine                      " 0 0 0 -1 -1 65535 -1 "613ab315-3e58-4ad0-a0a7-44290211339e" 0 0 0 "                                ";</t>
  </si>
  <si>
    <t>"M32_Marine                      " 0 0 0 -1 -1 65535 -1 "f5f7d599-8c0c-45a6-84fa-6c3329a8fe60" 0 0 0 "                                ";</t>
  </si>
  <si>
    <t>"M33_Marine                      " 0 0 0 -1 -1 65535 -1 "a65a32f9-65d0-49d9-a076-8312c8deea05" 0 0 0 "                                ";</t>
  </si>
  <si>
    <t>"M34_Marine                      " 0 0 0 -1 -1 65535 -1 "7670f77c-4172-487d-8f13-a16d11fed1ca" 0 0 0 "                                ";</t>
  </si>
  <si>
    <t>"M35_Marine                      " 0 0 0 -1 -1 65535 -1 "c5604b9a-0256-4f5d-bb05-8cfa2afdfe17" 0 0 0 "                                ";</t>
  </si>
  <si>
    <t>"M36_Marine                      " 0 0 0 -1 -1 65535 -1 "d05b0228-3692-40d5-ab49-1ef4e2451269" 0 0 0 "                                ";</t>
  </si>
  <si>
    <t>"M37_Marine                      " 0 0 0 -1 -1 65535 -1 "3a55bac5-58f6-4ad9-b1d0-dc46dda723bb" 0 0 0 "                                ";</t>
  </si>
  <si>
    <t>"M38_Marine                      " 0 0 0 -1 -1 65535 -1 "b1a4fd77-1bb5-4189-b7ee-5018dd2b00fb" 0 0 0 "                                ";</t>
  </si>
  <si>
    <t>"M39_Marine                      " 0 0 0 -1 -1 65535 -1 "79a2431a-9d6f-40ba-ac56-456f9f279cdf" 0 0 0 "                                ";</t>
  </si>
  <si>
    <t>"M40_Marine                      " 0 0 0 -1 -1 65535 -1 "8eef19ca-a821-43ae-9c33-130074b65f9d" 0 0 0 "                                ";</t>
  </si>
  <si>
    <t>"M41_Marine                      " 0 0 0 -1 -1 65535 -1 "a68f1051-4cb0-48e7-94f5-be753c95164d" 0 0 0 "                                ";</t>
  </si>
  <si>
    <t>"M42_Marine                      " 0 0 0 -1 -1 65535 -1 "684a525b-dc79-44b3-b9f2-9996c4bf8626" 0 0 0 "                                ";</t>
  </si>
  <si>
    <t>"M43_Marine                      " 0 0 0 -1 -1 65535 -1 "a8e8af77-c701-4ee6-82a6-8912131a59b2" 0 0 0 "                                ";</t>
  </si>
  <si>
    <t>"M44_Marine                      " 0 0 0 -1 -1 65535 -1 "41ba65a8-2c10-4a41-87ae-a089abbdf8fd" 0 0 0 "                                ";</t>
  </si>
  <si>
    <t>"M45_Marine                      " 0 0 0 -1 -1 65535 -1 "c82ce244-9298-4c5d-be90-03d2fe3ffedf" 0 0 0 "                                ";</t>
  </si>
  <si>
    <t>"M46_Marine                      " 0 0 0 -1 -1 65535 -1 "ffef7d9b-97cf-4911-8e71-31c668588c1b" 0 0 0 "                                ";</t>
  </si>
  <si>
    <t>"M47_Marine                      " 0 0 0 -1 -1 65535 -1 "d12d32a2-bbe7-414e-8c83-0796e2645862" 0 0 0 "                                ";</t>
  </si>
  <si>
    <t>"M48_Marine                      " 0 0 0 -1 -1 65535 -1 "4e0be178-45ee-4948-b5b0-832d1248ea8b" 0 0 0 "                                ";</t>
  </si>
  <si>
    <t>"M49_Marine                      " 0 0 0 -1 -1 65535 -1 "5bde8870-3d8f-4721-aee2-0aaccbc7a770" 0 0 0 "                                ";</t>
  </si>
  <si>
    <t>"M50_Marine                      " 0 0 0 -1 -1 65535 -1 "1c5bd70b-9a94-43ec-9d45-e634f1ab00dd" 0 0 0 "                                ";</t>
  </si>
  <si>
    <t>"M51_Marine                      " 0 0 0 -1 -1 65535 -1 "f855b116-d77f-4066-b09e-079a7dc5a52b" 0 0 0 "                                ";</t>
  </si>
  <si>
    <t>"M52_Marine                      " 0 0 0 -1 -1 65535 -1 "9376a6b4-9c39-483f-84ee-4f47f1e0fde1" 0 0 0 "                                ";</t>
  </si>
  <si>
    <t>"M53_Marine                      " 0 0 0 -1 -1 65535 -1 "acf2c5c7-0e51-4c2d-9324-db517bb44028" 0 0 0 "                                ";</t>
  </si>
  <si>
    <t>"M54_Marine                      " 0 0 0 -1 -1 65535 -1 "ed6de0f6-03a8-4fad-b903-c25bdcf967fd" 0 0 0 "                                ";</t>
  </si>
  <si>
    <t>"M55_Marine                      " 0 0 0 -1 -1 65535 -1 "4fa2ecd8-1c68-49c4-8934-88e910c32278" 0 0 0 "                                ";</t>
  </si>
  <si>
    <t>"M56_Marine                      " 0 0 0 -1 -1 65535 -1 "8331a5a7-e988-44e5-b49d-50728990e8bf" 0 0 0 "                                ";</t>
  </si>
  <si>
    <t>"M57_Marine                      " 0 0 0 -1 -1 65535 -1 "f7f610b9-781d-4e48-b414-35346fc9e29d" 0 0 0 "                                ";</t>
  </si>
  <si>
    <t>"M58_Marine                      " 0 0 0 -1 -1 65535 -1 "c1abd0c0-2838-4933-9762-9eeafe12c11d" 0 0 0 "                                ";</t>
  </si>
  <si>
    <t>"M59_Marine                      " 0 0 0 -1 -1 65535 -1 "ba9979db-5d5e-47ba-b167-05357b3e0d95" 0 0 0 "                                ";</t>
  </si>
  <si>
    <t>"M60_Marine                      " 0 0 0 -1 -1 65535 -1 "b6c8fa72-dd02-48f4-aded-dfeb93a03e88" 0 0 0 "                                ";</t>
  </si>
  <si>
    <t>"M61_Marine                      " 0 0 0 -1 -1 65535 -1 "31dac07f-158e-46ba-84f2-412382b7f891" 0 0 0 "                                ";</t>
  </si>
  <si>
    <t>"M62_Marine                      " 0 0 0 -1 -1 65535 -1 "68dbbfa3-f56e-4052-9d12-c74b71861f1a" 0 0 0 "                                ";</t>
  </si>
  <si>
    <t>"M63_Marine                      " 0 0 0 -1 -1 65535 -1 "63453bbf-d865-47d1-bff4-098140cafa34" 0 0 0 "                                ";</t>
  </si>
  <si>
    <t>"M64_Marine                      " 0 0 0 -1 -1 65535 -1 "d9ecdfdf-2cb4-4da1-9495-a681c16636fb" 0 0 0 "                                ";</t>
  </si>
  <si>
    <t>"M65_Marine                      " 0 0 0 -1 -1 65535 -1 "08a8ce69-5823-4395-95c9-283033b77630" 0 0 0 "                                ";</t>
  </si>
  <si>
    <t>"M66_Marine                      " 0 0 0 -1 -1 65535 -1 "cab469e9-21f6-4ab8-b2cd-defc26b26812" 0 0 0 "                                ";</t>
  </si>
  <si>
    <t>"M67_Marine                      " 0 0 0 -1 -1 65535 -1 "3caf435d-3bd0-4b5f-b209-4d97e67f5d99" 0 0 0 "                                ";</t>
  </si>
  <si>
    <t>"M68_Marine                      " 0 0 0 -1 -1 65535 -1 "069624aa-12bc-49b0-a275-de9355137c28" 0 0 0 "                                ";</t>
  </si>
  <si>
    <t>"M69_Marine                      " 0 0 0 -1 -1 65535 -1 "6af669b7-4931-4fd9-963d-23189a5e2393" 0 0 0 "                                ";</t>
  </si>
  <si>
    <t>"M70_Marine                      " 0 0 0 -1 -1 65535 -1 "90e57f4d-41f9-4fb5-bb94-30e6ac6b83e1" 0 0 0 "                                ";</t>
  </si>
  <si>
    <t>"M71_Marine                      " 0 0 0 -1 -1 65535 -1 "121243e5-d190-4224-b498-e799fab96bd3" 0 0 0 "                                ";</t>
  </si>
  <si>
    <t>"M72_Marine                      " 0 0 0 -1 -1 65535 -1 "54a160fe-0b58-457b-9cf1-207badaffdf7" 0 0 0 "                                ";</t>
  </si>
  <si>
    <t>"M73_Marine                      " 0 0 0 -1 -1 65535 -1 "0e598e5d-191b-434b-85ed-dca67ee904d3" 0 0 0 "                                ";</t>
  </si>
  <si>
    <t>"M74_Marine                      " 0 0 0 -1 -1 65535 -1 "27ba4ff9-43e4-474e-952b-426edce99a70" 0 0 0 "                                ";</t>
  </si>
  <si>
    <t>"M75_Marine                      " 0 0 0 -1 -1 65535 -1 "eee82f15-be46-483c-ae46-afae942a4c82" 0 0 0 "                                ";</t>
  </si>
  <si>
    <t>"M76_Marine                      " 0 0 0 -1 -1 65535 -1 "d627debc-0f93-45f8-9541-19b2a3c3fb7e" 0 0 0 "                                ";</t>
  </si>
  <si>
    <t>"M77_Marine                      " 0 0 0 -1 -1 65535 -1 "74c8167a-6d3e-4fa9-a1bd-2bc49ef0d7bc" 0 0 0 "                                ";</t>
  </si>
  <si>
    <t>"M78_Marine                      " 0 0 0 -1 -1 65535 -1 "1f8012a9-7e45-4b74-b157-277f1b0ea4f4" 0 0 0 "                                ";</t>
  </si>
  <si>
    <t>"M79_Marine                      " 0 0 0 -1 -1 65535 -1 "afdcb95a-7b4a-4753-b61f-da67616704e9" 0 0 0 "                                ";</t>
  </si>
  <si>
    <t>"M80_Marine                      " 0 0 0 -1 -1 65535 -1 "b0414e4a-0e1b-41c5-ae46-cf517a2ef163" 0 0 0 "                                ";</t>
  </si>
  <si>
    <t>"M81_Marine                      " 0 0 0 -1 -1 65535 -1 "c17e371e-4db7-4c92-b835-5369cbf589b1" 0 0 0 "                                ";</t>
  </si>
  <si>
    <t>"M82_Marine                      " 0 0 0 -1 -1 65535 -1 "d4fa5450-b2b8-4f02-b7d4-49df457b9791" 0 0 0 "                                ";</t>
  </si>
  <si>
    <t>"M83_Marine                      " 0 0 0 -1 -1 65535 -1 "835d6998-838b-4b1f-be56-a14529053458" 0 0 0 "                                ";</t>
  </si>
  <si>
    <t>"M84_Marine                      " 0 0 0 -1 -1 65535 -1 "5e33d783-1720-466b-add6-a09e141824c5" 0 0 0 "                                ";</t>
  </si>
  <si>
    <t>"M85_Marine                      " 0 0 0 -1 -1 65535 -1 "b4758fa6-1559-405b-862d-e749ced8836f" 0 0 0 "                                ";</t>
  </si>
  <si>
    <t>"M86_Marine                      " 0 0 0 -1 -1 65535 -1 "c4a726b5-ab87-4146-af0e-900c97a3b247" 0 0 0 "                                ";</t>
  </si>
  <si>
    <t>"M87_Marine                      " 0 0 0 -1 -1 65535 -1 "125d0883-f215-4f7e-9d10-c167efa06f00" 0 0 0 "                                ";</t>
  </si>
  <si>
    <t>"M88_Marine                      " 0 0 0 -1 -1 65535 -1 "2689533e-4e78-43fb-82f2-4a28c49fb984" 0 0 0 "                                ";</t>
  </si>
  <si>
    <t>"M89_Marine                      " 0 0 0 -1 -1 65535 -1 "40b25cce-5031-4b08-b9c4-9ef152a3b52a" 0 0 0 "                                ";</t>
  </si>
  <si>
    <t>"M90_Marine                      " 0 0 0 -1 -1 65535 -1 "a78e94d7-9fe6-4904-93ff-d026da56eb2c" 0 0 0 "                                ";</t>
  </si>
  <si>
    <t>"M91_Marine                      " 0 0 0 -1 -1 65535 -1 "e0015205-4dae-4e67-afc3-480748205f51" 0 0 0 "                                ";</t>
  </si>
  <si>
    <t>"M92_Marine                      " 0 0 0 -1 -1 65535 -1 "4f4d6c12-56a2-42bb-82c8-e136095bb6df" 0 0 0 "                                ";</t>
  </si>
  <si>
    <t>"M93_Marine                      " 0 0 0 -1 -1 65535 -1 "915e1634-249d-412e-8235-cdbdc30167f5" 0 0 0 "                                ";</t>
  </si>
  <si>
    <t>"M94_Marine                      " 0 0 0 -1 -1 65535 -1 "fe30a5a3-3e53-45a4-9bd4-678336493762" 0 0 0 "                                ";</t>
  </si>
  <si>
    <t>"M95_Marine                      " 0 0 0 -1 -1 65535 -1 "445c75ac-5987-44ee-8a55-511167543ca0" 0 0 0 "                                ";</t>
  </si>
  <si>
    <t>"M96_Marine                      " 0 0 0 -1 -1 65535 -1 "711ba29c-0f5c-40ce-b382-6f836d7a7a93" 0 0 0 "                                ";</t>
  </si>
  <si>
    <t>"M97_Marine                      " 0 0 0 -1 -1 65535 -1 "5cc5db24-0e4a-45d1-88e5-dfcbd378f6f1" 0 0 0 "                                ";</t>
  </si>
  <si>
    <t>"M98_Marine                      " 0 0 0 -1 -1 65535 -1 "d1050046-b2b1-4e10-9b17-a2bdbcd7e516" 0 0 0 "                                ";</t>
  </si>
  <si>
    <t>"M99_Marine                      " 0 0 0 -1 -1 65535 -1 "01da751b-0d37-4d94-90bc-434106b4e639" 0 0 0 "                                ";</t>
  </si>
  <si>
    <t>"M100_Marine                     " 0 0 0 -1 -1 65535 -1 "ed831871-2fdf-4cc9-83e5-a5afd56fda98" 0 0 0 "                                ";</t>
  </si>
  <si>
    <t>"M101_Marine                     " 0 0 0 -1 -1 65535 -1 "1c32da51-4819-46f5-93af-1d2a0a693553" 0 0 0 "                                ";</t>
  </si>
  <si>
    <t>"M102_Marine                     " 0 0 0 -1 -1 65535 -1 "d24038c4-8562-47ed-9675-01b2e7094600" 0 0 0 "                                ";</t>
  </si>
  <si>
    <t>"M103_Marine                     " 0 0 0 -1 -1 65535 -1 "1cc84b39-3660-4350-a5fd-16f15d9a0731" 0 0 0 "                                ";</t>
  </si>
  <si>
    <t>"M104_Marine                     " 0 0 0 -1 -1 65535 -1 "b9fb2715-1447-4680-8bd6-6fab26fcc91a" 0 0 0 "                                ";</t>
  </si>
  <si>
    <t>"M105_Marine                     " 0 0 0 -1 -1 65535 -1 "b0307dc4-f44d-4eea-a33c-9e886531465d" 0 0 0 "                                ";</t>
  </si>
  <si>
    <t>"M106_Marine                     " 0 0 0 -1 -1 65535 -1 "c158d302-56ca-4676-b1d3-e53f6baa0029" 0 0 0 "                                ";</t>
  </si>
  <si>
    <t>"M107_Marine                     " 0 0 0 -1 -1 65535 -1 "26ca6a07-9ce5-43f8-9a6b-261e08aad288" 0 0 0 "                                ";</t>
  </si>
  <si>
    <t>"M108_Marine                     " 0 0 0 -1 -1 65535 -1 "9221e444-ecd0-4348-b1fa-86ac65840860" 0 0 0 "                                ";</t>
  </si>
  <si>
    <t>"M109_Marine                     " 0 0 0 -1 -1 65535 -1 "c3504c03-81f6-4406-844f-e3d0f4f8f99c" 0 0 0 "                                ";</t>
  </si>
  <si>
    <t>"M110_Marine                     " 0 0 0 -1 -1 65535 -1 "c3a256cc-9fa5-4e7b-adb2-8b987f938497" 0 0 0 "                                ";</t>
  </si>
  <si>
    <t>"M111_Marine                     " 0 0 0 -1 -1 65535 -1 "aa75b0a2-e3ad-4562-bb20-6596b9b572c0" 0 0 0 "                                ";</t>
  </si>
  <si>
    <t>"M112_Marine                     " 0 0 0 -1 -1 65535 -1 "2b2d2ad5-2275-4b38-a502-b1a3664218b2" 0 0 0 "                                ";</t>
  </si>
  <si>
    <t>"M113_Marine                     " 0 0 0 -1 -1 65535 -1 "bc1e9834-9d65-4bc9-98fd-bc9a483206d5" 0 0 0 "                                ";</t>
  </si>
  <si>
    <t>"M114_Marine                     " 0 0 0 -1 -1 65535 -1 "2d8eaf02-c2ca-4d1d-b785-a11a77e303bb" 0 0 0 "                                ";</t>
  </si>
  <si>
    <t>"M115_Marine                     " 0 0 0 -1 -1 65535 -1 "8d3d624d-1686-4ac2-a0b6-7bf01714f229" 0 0 0 "                                ";</t>
  </si>
  <si>
    <t>"M116_Marine                     " 0 0 0 -1 -1 65535 -1 "02d7920f-4186-4105-a4de-f4a44ccf92a7" 0 0 0 "                                ";</t>
  </si>
  <si>
    <t>"M117_Marine                     " 0 0 0 -1 -1 65535 -1 "cf5829ed-6b94-40f4-9444-aef97f1554e0" 0 0 0 "                                ";</t>
  </si>
  <si>
    <t>"M118_Marine                     " 0 0 0 -1 -1 65535 -1 "fc3975c3-f94b-4681-946e-92e181f7507c" 0 0 0 "                                ";</t>
  </si>
  <si>
    <t>"M119_Marine                     " 0 0 0 -1 -1 65535 -1 "71355a3c-40f2-485a-a88f-cee38268c50c" 0 0 0 "                                ";</t>
  </si>
  <si>
    <t>"M120_Marine                     " 0 0 0 -1 -1 65535 -1 "6136d261-9fba-417f-9089-075456ff40ba" 0 0 0 "                                ";</t>
  </si>
  <si>
    <t>"M121_Marine                     " 0 0 0 -1 -1 65535 -1 "e3603c4d-97a0-4fc4-9908-e444d580bfcf" 0 0 0 "                                ";</t>
  </si>
  <si>
    <t>"M122_Marine                     " 0 0 0 -1 -1 65535 -1 "a55b64af-b4fc-466a-964d-2bf80d818601" 0 0 0 "                                ";</t>
  </si>
  <si>
    <t>"M123_Marine                     " 0 0 0 -1 -1 65535 -1 "b633ec32-5daa-450c-bbb4-182ce8a20518" 0 0 0 "                                ";</t>
  </si>
  <si>
    <t>"M124_Marine                     " 0 0 0 -1 -1 65535 -1 "1f8bee5d-4406-437a-97a0-de47ed12a076" 0 0 0 "                                ";</t>
  </si>
  <si>
    <t>"M125_Marine                     " 0 0 0 -1 -1 65535 -1 "1ed214a2-2aa1-4cbc-9139-126813d47753" 0 0 0 "                                ";</t>
  </si>
  <si>
    <t>"M126_Marine                     " 0 0 0 -1 -1 65535 -1 "00dc3f68-567f-486a-b078-4ea61f7d4e3f" 0 0 0 "                                ";</t>
  </si>
  <si>
    <t>"M127_Marine                     " 0 0 0 -1 -1 65535 -1 "2a6cb037-b27b-46fc-827f-4b4657cafbeb" 0 0 0 "                                ";</t>
  </si>
  <si>
    <t>"M128_Marine                     " 0 0 0 -1 -1 65535 -1 "2a60da42-59fb-484f-bcf5-27bc82cbbcb5" 0 0 0 "                                ";</t>
  </si>
  <si>
    <t>"M129_Marine                     " 0 0 0 -1 -1 65535 -1 "a5e70ff1-5c17-4e21-8faa-3a6740028c6a" 0 0 0 "                                ";</t>
  </si>
  <si>
    <t>"M130_Marine                     " 0 0 0 -1 -1 65535 -1 "e884cd7e-2309-4822-aca9-616a74141d9d" 0 0 0 "                                ";</t>
  </si>
  <si>
    <t>"M131_Marine                     " 0 0 0 -1 -1 65535 -1 "f9b590c8-69b4-4e69-b209-553970420afb" 0 0 0 "                                ";</t>
  </si>
  <si>
    <t>"M132_Marine                     " 0 0 0 -1 -1 65535 -1 "798c7baf-2f6f-4025-9e6d-895bad039306" 0 0 0 "                                ";</t>
  </si>
  <si>
    <t>"M133_Marine                     " 0 0 0 -1 -1 65535 -1 "04302c60-f9d2-4480-98e7-d22595ce17c3" 0 0 0 "                                ";</t>
  </si>
  <si>
    <t>"M134_Marine                     " 0 0 0 -1 -1 65535 -1 "60b38bba-4052-4acd-8e49-25bda65b953e" 0 0 0 "                                ";</t>
  </si>
  <si>
    <t>"M135_Marine                     " 0 0 0 -1 -1 65535 -1 "20e169a4-04ed-4006-a09c-73d41a82c371" 0 0 0 "                                ";</t>
  </si>
  <si>
    <t>"M136_Marine                     " 0 0 0 -1 -1 65535 -1 "5b4e3c0b-f776-4599-a07e-0aba1877f336" 0 0 0 "                                ";</t>
  </si>
  <si>
    <t>"M137_Marine                     " 0 0 0 -1 -1 65535 -1 "d9ee6c4b-bdb2-47ca-9cff-7c8956517951" 0 0 0 "                                ";</t>
  </si>
  <si>
    <t>"M138_Marine                     " 0 0 0 -1 -1 65535 -1 "8db42c22-8797-4794-97a2-bd08888b57ba" 0 0 0 "                                ";</t>
  </si>
  <si>
    <t>"M139_Marine                     " 0 0 0 -1 -1 65535 -1 "436dfae5-2ac6-4e09-9b15-ce477fb5ccbe" 0 0 0 "                                ";</t>
  </si>
  <si>
    <t>"M140_Marine                     " 0 0 0 -1 -1 65535 -1 "c5b566e9-6a5d-4b43-aff3-603db78cf128" 0 0 0 "                                ";</t>
  </si>
  <si>
    <t>"M141_Marine                     " 0 0 0 -1 -1 65535 -1 "78602f51-33b2-4710-8421-ec9660268918" 0 0 0 "                                ";</t>
  </si>
  <si>
    <t>"M142_Marine                     " 0 0 0 -1 -1 65535 -1 "eeab7fc2-6b30-4ef7-a89e-ea1682719c17" 0 0 0 "                                ";</t>
  </si>
  <si>
    <t>"M143_Marine                     " 0 0 0 -1 -1 65535 -1 "92656cdf-e552-4824-ab89-817772926584" 0 0 0 "                                ";</t>
  </si>
  <si>
    <t>"M144_Marine                     " 0 0 0 -1 -1 65535 -1 "22819c90-6d34-4ef6-a11b-2918c3ea3406" 0 0 0 "                                ";</t>
  </si>
  <si>
    <t>"M145_Marine                     " 0 0 0 -1 -1 65535 -1 "bf92827b-c448-43ef-8101-03aeef5a233b" 0 0 0 "                                ";</t>
  </si>
  <si>
    <t>"M146_Marine                     " 0 0 0 -1 -1 65535 -1 "7f410c82-e516-4211-81ac-78c777421685" 0 0 0 "                                ";</t>
  </si>
  <si>
    <t>"M147_Marine                     " 0 0 0 -1 -1 65535 -1 "5ce73818-ed7f-47d9-a6c8-0135c02df1cd" 0 0 0 "                                ";</t>
  </si>
  <si>
    <t>"M148_Marine                     " 0 0 0 -1 -1 65535 -1 "d229fe5e-b6c7-49b2-9e9f-34b299df734b" 0 0 0 "                                ";</t>
  </si>
  <si>
    <t>"M149_Marine                     " 0 0 0 -1 -1 65535 -1 "cf548006-73f9-4bc2-a16e-ead0810800cf" 0 0 0 "                                ";</t>
  </si>
  <si>
    <t>"M150_Marine                     " 0 0 0 -1 -1 65535 -1 "0dc30036-c2b3-46fd-a76b-05cefdf9cb1f" 0 0 0 "                                ";</t>
  </si>
  <si>
    <t>"M151_Marine                     " 0 0 0 -1 -1 65535 -1 "b924f515-7716-4be0-9393-c3d0bc2bbfe9" 0 0 0 "                                ";</t>
  </si>
  <si>
    <t>"M152_Marine                     " 0 0 0 -1 -1 65535 -1 "a2a0c528-01d9-47e7-a200-79a150403d38" 0 0 0 "                                ";</t>
  </si>
  <si>
    <t>"M153_Marine                     " 0 0 0 -1 -1 65535 -1 "235bcf5a-b6d4-4ab1-a9de-a5cfce6512ba" 0 0 0 "                                ";</t>
  </si>
  <si>
    <t>"M154_Marine                     " 0 0 0 -1 -1 65535 -1 "62cd91c6-729c-441b-b513-eaade3be83f3" 0 0 0 "                                ";</t>
  </si>
  <si>
    <t>"M155_Marine                     " 0 0 0 -1 -1 65535 -1 "dbb4c578-732e-46b2-a869-57e1ae919b1c" 0 0 0 "                                ";</t>
  </si>
  <si>
    <t>"M156_Marine                     " 0 0 0 -1 -1 65535 -1 "d07dc44d-d4e0-4161-96d1-9b55cb0f3839" 0 0 0 "                                ";</t>
  </si>
  <si>
    <t>"M157_Marine                     " 0 0 0 -1 -1 65535 -1 "0d6805c8-5ded-4548-977f-2148019c7e1f" 0 0 0 "                                ";</t>
  </si>
  <si>
    <t>"M158_Marine                     " 0 0 0 -1 -1 65535 -1 "234beb4c-d1de-4119-afc3-2fed32b8dbb4" 0 0 0 "                                ";</t>
  </si>
  <si>
    <t>"M159_Marine                     " 0 0 0 -1 -1 65535 -1 "011363a4-1845-41b7-82c4-dfc4ee334331" 0 0 0 "                                ";</t>
  </si>
  <si>
    <t>"M160_Marine                     " 0 0 0 -1 -1 65535 -1 "122fbe9b-3e1d-4459-8520-89a66c7be988" 0 0 0 "                                ";</t>
  </si>
  <si>
    <t>"M161_Marine                     " 0 0 0 -1 -1 65535 -1 "fe11fc72-3437-41e1-b1d7-feefedfe0ff6" 0 0 0 "                                ";</t>
  </si>
  <si>
    <t>"M162_Marine                     " 0 0 0 -1 -1 65535 -1 "264d9021-570f-45f9-99a2-84e100ffefb1" 0 0 0 "                                ";</t>
  </si>
  <si>
    <t>"M163_Marine                     " 0 0 0 -1 -1 65535 -1 "6a2aaeb0-f3da-4038-96f2-acdda98eb78f" 0 0 0 "                                ";</t>
  </si>
  <si>
    <t>"M164_Marine                     " 0 0 0 -1 -1 65535 -1 "af9bad03-86f4-45b2-ac09-03954eedf929" 0 0 0 "                                ";</t>
  </si>
  <si>
    <t>"M165_Marine                     " 0 0 0 -1 -1 65535 -1 "096c5b9e-7bee-418d-9e08-67192f1a847c" 0 0 0 "                                ";</t>
  </si>
  <si>
    <t>"M166_Marine                     " 0 0 0 -1 -1 65535 -1 "09654d88-4baf-48f8-a446-acb3ec2bf3ed" 0 0 0 "                                ";</t>
  </si>
  <si>
    <t>"M167_Marine                     " 0 0 0 -1 -1 65535 -1 "9978842d-f3b4-4728-933b-5c8aac32c131" 0 0 0 "                                ";</t>
  </si>
  <si>
    <t>"M168_Marine                     " 0 0 0 -1 -1 65535 -1 "6dcc8530-dd73-4d27-ac51-a3f4f66d9f94" 0 0 0 "                                ";</t>
  </si>
  <si>
    <t>"M169_Marine                     " 0 0 0 -1 -1 65535 -1 "c8b5c50a-d627-4c18-b78e-9f546c6e1260" 0 0 0 "                                ";</t>
  </si>
  <si>
    <t>"M170_Marine                     " 0 0 0 -1 -1 65535 -1 "a720f3ba-6784-42a7-8cea-e74b698a0c2e" 0 0 0 "                                ";</t>
  </si>
  <si>
    <t>"M171_Marine                     " 0 0 0 -1 -1 65535 -1 "32a5c112-66b8-476a-8532-0eeccb5e8f90" 0 0 0 "                                ";</t>
  </si>
  <si>
    <t>"M172_Marine                     " 0 0 0 -1 -1 65535 -1 "87fdd91b-5a49-4829-8e2e-49f949c4b904" 0 0 0 "                                ";</t>
  </si>
  <si>
    <t>"M173_MARINE                     " 0 0 0 -1 -1 65535 -1 "6b3c4aae-e14d-4b9d-8f26-d588427725ea" 0 0 0 "                                ";</t>
  </si>
  <si>
    <t>"M174_MARINE                     " 0 0 0 -1 -1 65535 -1 "f9cff05e-f47a-4276-8d60-5f32c3076043" 0 0 0 "                                ";</t>
  </si>
  <si>
    <t>"M175_MARINE                     " 0 0 0 -1 -1 65535 -1 "7ada4d99-b3e4-4fe4-af93-50761480b7e3" 0 0 0 "                                ";</t>
  </si>
  <si>
    <t>"M176_MARINE                     " 0 0 0 -1 -1 65535 -1 "437099fb-9e55-483e-9b6c-b22607f62f86" 0 0 0 "                                ";</t>
  </si>
  <si>
    <t>"M177_Marine                     " 0 0 0 -1 -1 65535 -1 "c3ba0e93-e915-4d55-b400-0e24a7819a3b" 0 0 0 "                                ";</t>
  </si>
  <si>
    <t>"M178_Marine                     " 0 0 0 -1 -1 65535 -1 "f35af490-4dc5-4966-9e5d-a689557019e6" 0 0 0 "                                ";</t>
  </si>
  <si>
    <t>"M179_Marine                     " 0 0 0 -1 -1 65535 -1 "92410c07-a2b0-4be3-a39d-2dd79c2767b2" 0 0 0 "                                ";</t>
  </si>
  <si>
    <t>"M180_Marine                     " 0 0 0 -1 -1 65535 -1 "240c1f86-a0a4-4d7c-b67f-d222ed557fe0" 0 0 0 "                                ";</t>
  </si>
  <si>
    <t>"M181_Marine                     " 0 0 0 -1 -1 65535 -1 "210ef86c-f055-438f-a3e0-bf2d2d00ebcc" 0 0 0 "                                ";</t>
  </si>
  <si>
    <t>"M182_Marine                     " 0 0 0 -1 -1 65535 -1 "4892e4d9-4262-447e-a894-9fa4a549b628" 0 0 0 "                                ";</t>
  </si>
  <si>
    <t>"M183_Marine                     " 0 0 0 -1 -1 65535 -1 "0765ce25-35c3-4544-a8da-effc61ca8b10" 0 0 0 "                                ";</t>
  </si>
  <si>
    <t>"M184_Marine                     " 0 0 0 -1 -1 65535 -1 "495da757-5921-47c2-91f8-56b9e2e39743" 0 0 0 "                                ";</t>
  </si>
  <si>
    <t>"M185_Marine                     " 0 0 0 -1 -1 65535 -1 "6902aac2-38a8-4619-838d-a22088048534" 0 0 0 "                                ";</t>
  </si>
  <si>
    <t>"M186_Marine                     " 0 0 0 -1 -1 65535 -1 "96a436b7-5a73-4255-a773-4f9f2d04923a" 0 0 0 "                                ";</t>
  </si>
  <si>
    <t>"M187_Marine                     " 0 0 0 -1 -1 65535 -1 "88eb3c1c-f009-4948-841c-dfca76fcb124" 0 0 0 "                                ";</t>
  </si>
  <si>
    <t>"M188_Marine                     " 0 0 0 -1 -1 65535 -1 "9340f5f6-f9f6-457e-bb72-6ec1edc3379b" 0 0 0 "                                ";</t>
  </si>
  <si>
    <t>"M189_Marine                     " 0 0 0 -1 -1 65535 -1 "29da3948-6b65-4c84-8579-00d5360f52bf" 0 0 0 "                                ";</t>
  </si>
  <si>
    <t>"M190_Marine                     " 0 0 0 -1 -1 65535 -1 "0f9477dc-10ec-49b5-8418-58cc5eaf1e61" 0 0 0 "                                ";</t>
  </si>
  <si>
    <t>"M191_Marine                     " 0 0 0 -1 -1 65535 -1 "1b27e49a-2559-4f8b-a69f-775da169bcc6" 0 0 0 "                                ";</t>
  </si>
  <si>
    <t>"M192_Marine                     " 0 0 0 -1 -1 65535 -1 "200d781f-7e16-4029-8756-88d5198d590e" 0 0 0 "                                ";</t>
  </si>
  <si>
    <t>"M193_Marine                     " 0 0 0 -1 -1 65535 -1 "c51bb725-b21a-4e4b-95e9-3391075678de" 0 0 0 "                                ";</t>
  </si>
  <si>
    <t>"M194_Marine                     " 0 0 0 -1 -1 65535 -1 "7ad6a0be-6b25-4a96-89b4-3c20f85e6dee" 0 0 0 "                                ";</t>
  </si>
  <si>
    <t>"M195_Marine                     " 0 0 0 -1 -1 65535 -1 "ce973464-0f21-49df-82a2-e224e906c1b9" 0 0 0 "                                ";</t>
  </si>
  <si>
    <t>"M196_Marine                     " 0 0 0 -1 -1 65535 -1 "88ec47cf-d1b6-423d-832a-1dc572be4d59" 0 0 0 "                                ";</t>
  </si>
  <si>
    <t>"M197_Marine                     " 0 0 0 -1 -1 65535 -1 "ebffa68b-ff64-429a-bb61-224ea1dd7798" 0 0 0 "                                ";</t>
  </si>
  <si>
    <t>"M198_Marine                     " 0 0 0 -1 -1 65535 -1 "043f9684-0cc7-4e6c-ac98-ebe0d6ef2945" 0 0 0 "                                ";</t>
  </si>
  <si>
    <t>"M199_Marine                     " 0 0 0 -1 -1 65535 -1 "bae68f71-de52-487b-8df1-4ee341f0824d" 0 0 0 "                                ";</t>
  </si>
  <si>
    <t>"M200_Marine                     " 0 0 0 -1 -1 65535 -1 "00f21a79-a6fc-4ca7-a9f5-4b296baa02ca" 0 0 0 "                                ";</t>
  </si>
  <si>
    <t>"M201_Marine                     " 0 0 0 -1 -1 65535 -1 "9d2d4420-7f36-4d69-a7e1-e3a8dac1fcbc" 0 0 0 "                                ";</t>
  </si>
  <si>
    <t>"M202_Marine                     " 0 0 0 -1 -1 65535 -1 "d9ef5ef2-eb33-4bf6-b0f1-49583a3c4c3b" 0 0 0 "                                ";</t>
  </si>
  <si>
    <t>"M203_Marine                     " 0 0 0 -1 -1 65535 -1 "aaf1ab2c-26ec-4339-8d75-fbda291b6617" 0 0 0 "                                ";</t>
  </si>
  <si>
    <t>"M204_Marine                     " 0 0 0 -1 -1 65535 -1 "68fed033-ee9e-4ea6-b954-d19f2f214117" 0 0 0 "                                ";</t>
  </si>
  <si>
    <t>"M205_Marine                     " 0 0 0 -1 -1 65535 -1 "f36074fb-5133-4ff6-9c46-837d5e273b8f" 0 0 0 "                                ";</t>
  </si>
  <si>
    <t>"M206_Marine                     " 0 0 0 -1 -1 65535 -1 "99b4fdd7-dc19-47d4-92fc-40446044a3da" 0 0 0 "                                ";</t>
  </si>
  <si>
    <t>"M207_Marine                     " 0 0 0 -1 -1 65535 -1 "f4aecf50-fae2-4e5d-8483-0fe1cb91d780" 0 0 0 "                                ";</t>
  </si>
  <si>
    <t>"M208_Marine                     " 0 0 0 -1 -1 65535 -1 "91d4576c-abba-4fae-aa67-735b1163870c" 0 0 0 "                                ";</t>
  </si>
  <si>
    <t>"M209_Marine                     " 0 0 0 -1 -1 65535 -1 "327e7736-d701-4e4f-8419-31821722c041" 0 0 0 "                                ";</t>
  </si>
  <si>
    <t>"M210_Marine                     " 0 0 0 -1 -1 65535 -1 "927781a2-69dd-46fe-959e-17cafdfe5940" 0 0 0 "                                ";</t>
  </si>
  <si>
    <t>"M211_Marine                     " 0 0 0 -1 -1 65535 -1 "dde6dbd8-2d3c-4931-80cb-6e7aaf9be0d0" 0 0 0 "                                ";</t>
  </si>
  <si>
    <t>"M212_Marine                     " 0 0 0 -1 -1 65535 -1 "70b0efd9-323c-4d9a-8469-b7a63778a631" 0 0 0 "                                ";</t>
  </si>
  <si>
    <t>"M213_Marine                     " 0 0 0 -1 -1 65535 -1 "f48639b8-cacd-422e-b75c-ee9789bd6a60" 0 0 0 "                                ";</t>
  </si>
  <si>
    <t>"M214_Marine                     " 0 0 0 -1 -1 65535 -1 "b0acdbc6-7541-4317-9029-f4d5bfa193ac" 0 0 0 "                                ";</t>
  </si>
  <si>
    <t>"M215_Marine                     " 0 0 0 -1 -1 65535 -1 "dfb0a00b-0ddf-4f38-8cd2-3209499d595e" 0 0 0 "                                ";</t>
  </si>
  <si>
    <t>"M216_Marine                     " 0 0 0 -1 -1 65535 -1 "4f369230-873a-4f3e-8787-895e590a27dc" 0 0 0 "                                ";</t>
  </si>
  <si>
    <t>"M217_Marine                     " 0 0 0 -1 -1 65535 -1 "558d6a7d-03b1-452f-815b-a0e1217bd89f" 0 0 0 "                                ";</t>
  </si>
  <si>
    <t>"M218_Marine                     " 0 0 0 -1 -1 65535 -1 "3272c101-b889-4a51-b509-8482b06a3d13" 0 0 0 "                                ";</t>
  </si>
  <si>
    <t>"M219_Marine                     " 0 0 0 -1 -1 65535 -1 "ec034d39-3ac8-4cca-a73c-11e5fcceb8b7" 0 0 0 "                                ";</t>
  </si>
  <si>
    <t>"M220_Marine                     " 0 0 0 -1 -1 65535 -1 "6c189d78-cd13-4abc-825d-bacabe6a766e" 0 0 0 "                                ";</t>
  </si>
  <si>
    <t>"M221_Marine                     " 0 0 0 -1 -1 65535 -1 "ffa589fc-81cc-4490-a094-4b9004dd21a5" 0 0 0 "                                ";</t>
  </si>
  <si>
    <t>"M222_Marine                     " 0 0 0 -1 -1 65535 -1 "b105b145-0720-4440-91ab-677b8a732977" 0 0 0 "                                ";</t>
  </si>
  <si>
    <t>"M223_Marine                     " 0 0 0 -1 -1 65535 -1 "b64cddc4-b78c-4235-aa71-0284d6f95b09" 0 0 0 "                                ";</t>
  </si>
  <si>
    <t>"M224_Marine                     " 0 0 0 -1 -1 65535 -1 "05600e73-e5a8-44ec-8e4c-45a3a75d65a9" 0 0 0 "                                ";</t>
  </si>
  <si>
    <t>"M225_Marine                     " 0 0 0 -1 -1 65535 -1 "e9f821cd-ce11-43d2-a74e-95ab3a7c56d3" 0 0 0 "                                ";</t>
  </si>
  <si>
    <t>"M226_Marine                     " 0 0 0 -1 -1 65535 -1 "933548ea-4e0b-4664-b153-3167eb6f1fbe" 0 0 0 "                                ";</t>
  </si>
  <si>
    <t>"M227_Marine                     " 0 0 0 -1 -1 65535 -1 "ef9f4ec7-9cc5-417f-980b-07ab8f0107c7" 0 0 0 "                                ";</t>
  </si>
  <si>
    <t>"M228_Marine                     " 0 0 0 -1 -1 65535 -1 "0c73e06b-8858-4bff-9d04-185008471e5b" 0 0 0 "                                ";</t>
  </si>
  <si>
    <t>"M229_Marine                     " 0 0 0 -1 -1 65535 -1 "2c138a02-54c0-4ac5-91b7-3ea8bc8fc94e" 0 0 0 "                                ";</t>
  </si>
  <si>
    <t>"M230_Marine                     " 0 0 0 -1 -1 65535 -1 "fc2bb000-957a-48a1-a097-c3054a6f30a2" 0 0 0 "                                ";</t>
  </si>
  <si>
    <t>"M231_Marine                     " 0 0 0 -1 -1 65535 -1 "0803c8ad-c41c-453e-87c1-5fb26c84c19f" 0 0 0 "                                ";</t>
  </si>
  <si>
    <t>"M232_Marine                     " 0 0 0 -1 -1 65535 -1 "86a0ac4c-e8f3-4c93-96ea-ba622a0dda41" 0 0 0 "                                ";</t>
  </si>
  <si>
    <t>"M233_Marine                     " 0 0 0 -1 -1 65535 -1 "3d6a8dd4-e871-423d-9ebc-eba64d8ece9b" 0 0 0 "                                ";</t>
  </si>
  <si>
    <t>"M234_Marine                     " 0 0 0 -1 -1 65535 -1 "6aa813d5-0022-4306-b7e3-3c0fdf4f52ef" 0 0 0 "                                ";</t>
  </si>
  <si>
    <t>"M235_Marine                     " 0 0 0 -1 -1 65535 -1 "ae6f3ea2-217b-43e6-91c3-ce627be15008" 0 0 0 "                                ";</t>
  </si>
  <si>
    <t>"M236_Marine                     " 0 0 0 -1 -1 65535 -1 "700fa294-bded-474d-983c-42d1ea997ecd" 0 0 0 "                                ";</t>
  </si>
  <si>
    <t>"M237_Marine                     " 0 0 0 -1 -1 65535 -1 "857da3a1-9a56-4e2d-b190-9021b565618d" 0 0 0 "                                ";</t>
  </si>
  <si>
    <t>"M238_Marine                     " 0 0 0 -1 -1 65535 -1 "91beec80-af53-466f-925b-6a768142cf4c" 0 0 0 "                                ";</t>
  </si>
  <si>
    <t>"M239_Marine                     " 0 0 0 -1 -1 65535 -1 "085ee7cc-9c34-4f4f-b315-f15e5aea94e6" 0 0 0 "                                ";</t>
  </si>
  <si>
    <t>"M240_Marine                     " 0 0 0 -1 -1 65535 -1 "0c864a37-449b-41b2-954f-1bf415cb9688" 0 0 0 "                                ";</t>
  </si>
  <si>
    <t>"M241_Marine                     " 0 0 0 -1 -1 65535 -1 "543f6e1f-fb0a-45e4-96a2-2f8898313865" 0 0 0 "                                ";</t>
  </si>
  <si>
    <t>"M242_Marine                     " 0 0 0 -1 -1 65535 -1 "24765af5-16b0-488d-aeea-d080d57e7877" 0 0 0 "                                ";</t>
  </si>
  <si>
    <t>"M243_Marine                     " 0 0 0 -1 -1 65535 -1 "38130de6-8b91-4d15-8a97-d49ebec02d2c" 0 0 0 "                                ";</t>
  </si>
  <si>
    <t>"M244_Marine                     " 0 0 0 -1 -1 65535 -1 "c0121911-6981-4cff-ac6d-afc63c2cceec" 0 0 0 "                                ";</t>
  </si>
  <si>
    <t>"M245_Marine                     " 0 0 0 -1 -1 65535 -1 "7d631cfe-8135-48a8-a5d4-b1c789cda075" 0 0 0 "                                ";</t>
  </si>
  <si>
    <t>"M246_Marine                     " 0 0 0 -1 -1 65535 -1 "e71e03db-63b3-4907-83c8-2776dcd8ad35" 0 0 0 "                                ";</t>
  </si>
  <si>
    <t>"M247_Marine                     " 0 0 0 -1 -1 65535 -1 "2544bd3a-b704-4350-b008-784f70b19ac3" 0 0 0 "                                ";</t>
  </si>
  <si>
    <t>"M248_Marine                     " 0 0 0 -1 -1 65535 -1 "ebecb02b-13f8-4ed4-8b95-94a00c7c6db1" 0 0 0 "                                ";</t>
  </si>
  <si>
    <t>"M249_Marine                     " 0 0 0 -1 -1 65535 -1 "4081d2b3-b1c7-408f-9575-e52ca692fada" 0 0 0 "                                ";</t>
  </si>
  <si>
    <t>"M250_Marine                     " 0 0 0 -1 -1 65535 -1 "a045a2bf-42e8-4b4c-9d1e-b891a3934328" 0 0 0 "                                ";</t>
  </si>
  <si>
    <t>"M251_Marine                     " 0 0 0 -1 -1 65535 -1 "ce82f490-017a-4a54-9a8d-9a3ffb90a3d6" 0 0 0 "                                ";</t>
  </si>
  <si>
    <t>"M252_Marine                     " 0 0 0 -1 -1 65535 -1 "9c4449d5-a87b-4b83-bfca-3b303ad53401" 0 0 0 "                                ";</t>
  </si>
  <si>
    <t>"M253_Marine                     " 0 0 0 -1 -1 65535 -1 "9d9b2c0b-2e4e-48d5-8431-50806986a641" 0 0 0 "                                ";</t>
  </si>
  <si>
    <t>"M254_Marine                     " 0 0 0 -1 -1 65535 -1 "450657c9-8cd0-42ac-a99b-1f67073031db" 0 0 0 "                                ";</t>
  </si>
  <si>
    <t>"M255_Marine                     " 0 0 0 -1 -1 65535 -1 "e763acb2-2bf6-4518-985f-57297a117cb3" 0 0 0 "                                ";</t>
  </si>
  <si>
    <t>"M256_Marine                     " 0 0 0 -1 -1 65535 -1 "a85916ca-b726-4c3f-8931-ed78918d14a7" 0 0 0 "                                ";</t>
  </si>
  <si>
    <t>"M257_Marine                     " 0 0 0 -1 -1 65535 -1 "0ff120a9-3bc5-42c7-b19e-34196ac7916e" 0 0 0 "                                ";</t>
  </si>
  <si>
    <t>"M258_Marine                     " 0 0 0 -1 -1 65535 -1 "84036303-fb8b-4e12-9be4-5dee47fbef59" 0 0 0 "                                ";</t>
  </si>
  <si>
    <t>"M259_Marine                     " 0 0 0 -1 -1 65535 -1 "e4244ed7-e766-488b-a01a-0f53a5905b37" 0 0 0 "                                ";</t>
  </si>
  <si>
    <t>"M260_Marine                     " 0 0 0 -1 -1 65535 -1 "35f566ad-f3dc-4bb7-9e13-22b7ce92f9d9" 0 0 0 "                                ";</t>
  </si>
  <si>
    <t>"M261_Marine                     " 0 0 0 -1 -1 65535 -1 "5bc82282-c566-4c5c-8165-80e602ac60c2" 0 0 0 "                                ";</t>
  </si>
  <si>
    <t>"M262_Marine                     " 0 0 0 -1 -1 65535 -1 "6d7a4f38-a22f-4d77-9509-70a2fb0f2673" 0 0 0 "                                ";</t>
  </si>
  <si>
    <t>"M263_Marine                     " 0 0 0 -1 -1 65535 -1 "b750dc1b-e179-4869-b263-69f9368d9c09" 0 0 0 "                                ";</t>
  </si>
  <si>
    <t>"M264_Marine                     " 0 0 0 -1 -1 65535 -1 "537012a4-eeca-4db9-800a-fe9de05ced39" 0 0 0 "                                ";</t>
  </si>
  <si>
    <t>"M265_Marine                     " 0 0 0 -1 -1 65535 -1 "cdf76274-7f37-451c-a509-b8d27711b004" 0 0 0 "                                ";</t>
  </si>
  <si>
    <t>"M266_Marine                     " 0 0 0 -1 -1 65535 -1 "26757b3b-f702-448e-a233-b2fdb88e2a5e" 0 0 0 "                                ";</t>
  </si>
  <si>
    <t>"M267_Marine                     " 0 0 0 -1 -1 65535 -1 "01426d23-9a08-47be-ba8a-7631b49c1d05" 0 0 0 "                                ";</t>
  </si>
  <si>
    <t>"M268_Marine                     " 0 0 0 -1 -1 65535 -1 "fee6c489-a801-4510-b525-f125e9ae4143" 0 0 0 "                                ";</t>
  </si>
  <si>
    <t>"M269_Marine                     " 0 0 0 -1 -1 65535 -1 "5bab76fb-3474-4b17-9b36-138293a18b4f" 0 0 0 "                                ";</t>
  </si>
  <si>
    <t>"M270_Marine                     " 0 0 0 -1 -1 65535 -1 "c08beef3-d07f-4228-9d24-92b9c551eac2" 0 0 0 "                                ";</t>
  </si>
  <si>
    <t>"M271_Marine                     " 0 0 0 -1 -1 65535 -1 "143a3255-378e-45e5-8f03-4ca7d7af2ac2" 0 0 0 "                                ";</t>
  </si>
  <si>
    <t>"M272_Marine                     " 0 0 0 -1 -1 65535 -1 "cf1579f3-a7d6-421a-a037-f5998c8bdc70" 0 0 0 "                                ";</t>
  </si>
  <si>
    <t>"M273_Marine                     " 0 0 0 -1 -1 65535 -1 "b4d3e442-2ef2-4433-87cf-55e3f226ad1c" 0 0 0 "                                ";</t>
  </si>
  <si>
    <t>"M274_Marine                     " 0 0 0 -1 -1 65535 -1 "8675f39f-3da6-471e-9b6b-fdc6244d652d" 0 0 0 "                                ";</t>
  </si>
  <si>
    <t>"M275_Marine                     " 0 0 0 -1 -1 65535 -1 "f5ee97e3-9828-4dd0-9052-62b35135938c" 0 0 0 "                                ";</t>
  </si>
  <si>
    <t>"M276_Marine                     " 0 0 0 -1 -1 65535 -1 "b28c7024-7737-4c4a-b185-9f2db3ee5e27" 0 0 0 "                                ";</t>
  </si>
  <si>
    <t>"M277_Marine                     " 0 0 0 -1 -1 65535 -1 "b086e228-9a34-46dd-ade2-b5ce6663b1f8" 0 0 0 "                                ";</t>
  </si>
  <si>
    <t>"M278_Marine                     " 0 0 0 -1 -1 65535 -1 "0e344d99-b25d-49c0-8ec2-fa00c083ad44" 0 0 0 "                                ";</t>
  </si>
  <si>
    <t>"M279_Marine                     " 0 0 0 -1 -1 65535 -1 "537ed7b2-73ca-4ec9-96ea-2ac442784cfd" 0 0 0 "                                ";</t>
  </si>
  <si>
    <t>"M280_Marine                     " 0 0 0 -1 -1 65535 -1 "e051534c-e795-4f34-9679-51723f5b78cf" 0 0 0 "                                ";</t>
  </si>
  <si>
    <t>"M281_Marine                     " 0 0 0 -1 -1 65535 -1 "1f9cc67d-7947-4907-8fdd-26a7ff7f48bb" 0 0 0 "                                ";</t>
  </si>
  <si>
    <t>"M282_Marine                     " 0 0 0 -1 -1 65535 -1 "363cf2f6-d1f9-4982-ba18-bcab0091fd5e" 0 0 0 "                                ";</t>
  </si>
  <si>
    <t>"M283_Marine                     " 0 0 0 -1 -1 65535 -1 "5257b11b-cd72-41f6-9fb4-1eb3818c0bb6" 0 0 0 "                                ";</t>
  </si>
  <si>
    <t>"M284_Marine                     " 0 0 0 -1 -1 65535 -1 "86db0e86-a287-421b-b22c-3ad5a08f704a" 0 0 0 "                                ";</t>
  </si>
  <si>
    <t>"M285_Marine                     " 0 0 0 -1 -1 65535 -1 "6faf6a1f-bbe0-477c-a8e1-9acdd5254b9d" 0 0 0 "                                ";</t>
  </si>
  <si>
    <t>"M286_Marine                     " 0 0 0 -1 -1 65535 -1 "416f0177-668e-4c97-b7f2-d1c509f7e13c" 0 0 0 "                                ";</t>
  </si>
  <si>
    <t>"M287_Marine                     " 0 0 0 -1 -1 65535 -1 "ef2dab8e-4d84-4748-ab53-4d9a2d865b0e" 0 0 0 "                                ";</t>
  </si>
  <si>
    <t>"M288_Marine                     " 0 0 0 -1 -1 65535 -1 "6ae27edd-4b29-48b5-86ec-c7c9d1b95a06" 0 0 0 "                                ";</t>
  </si>
  <si>
    <t>"M289_Marine                     " 0 0 0 -1 -1 65535 -1 "4be938f2-35ea-437e-a3dc-6cfd3403093f" 0 0 0 "                                ";</t>
  </si>
  <si>
    <t>"M290_Marine                     " 0 0 0 -1 -1 65535 -1 "7799d73c-1882-4053-a27b-e2fde2439e66" 0 0 0 "                                ";</t>
  </si>
  <si>
    <t>"M291_Marine                     " 0 0 0 -1 -1 65535 -1 "fa18cb8d-d86c-4624-9857-70b1369f6cde" 0 0 0 "                                ";</t>
  </si>
  <si>
    <t>"M292_Marine                     " 0 0 0 -1 -1 65535 -1 "0923cffd-750d-49c3-90a5-a7118d1034a0" 0 0 0 "                                ";</t>
  </si>
  <si>
    <t>"M293_Marine                     " 0 0 0 -1 -1 65535 -1 "86f209ae-56a2-4a9e-aabd-4f4f07fe7bd3" 0 0 0 "                                ";</t>
  </si>
  <si>
    <t>"M294_Marine                     " 0 0 0 -1 -1 65535 -1 "3eb22fe2-98bb-47cc-a07c-963adcbe7f6a" 0 0 0 "                                ";</t>
  </si>
  <si>
    <t>"M295_Marine                     " 0 0 0 -1 -1 65535 -1 "10991156-b3f5-41e8-a331-f0dfc7ac6ad3" 0 0 0 "                                ";</t>
  </si>
  <si>
    <t>"M296_Marine                     " 0 0 0 -1 -1 65535 -1 "a1dec99c-d106-4d31-a9c4-90ef394eafc3" 0 0 0 "                                ";</t>
  </si>
  <si>
    <t>"M297_Marine                     " 0 0 0 -1 -1 65535 -1 "2c0a2adb-96dc-4b6b-b71a-8c46057aae98" 0 0 0 "                                ";</t>
  </si>
  <si>
    <t>"M298_Marine                     " 0 0 0 -1 -1 65535 -1 "72e20716-7c4c-4d67-b364-506275bf11bb" 0 0 0 "                                ";</t>
  </si>
  <si>
    <t>"M299_Marine                     " 0 0 0 -1 -1 65535 -1 "a7884000-de73-47f9-968e-7a920b81e587" 0 0 0 "                                ";</t>
  </si>
  <si>
    <t>"M300_Marine                     " 0 0 0 -1 -1 65535 -1 "968f109c-1a3f-4ccc-b445-f233d9358314" 0 0 0 "                                ";</t>
  </si>
  <si>
    <t>"M301_Marine                     " 0 0 0 -1 -1 65535 -1 "13a4c9e6-1603-4b18-afc3-1ec9ba45f0f8" 0 0 0 "                                ";</t>
  </si>
  <si>
    <t>"M302_Marine                     " 0 0 0 -1 -1 65535 -1 "23d9649f-dc2a-4d41-b03d-c9f81db3f0dc" 0 0 0 "                                ";</t>
  </si>
  <si>
    <t>"M303_Marine                     " 0 0 0 -1 -1 65535 -1 "fe58d39d-f8a1-49cd-935a-3ed69a0f7a38" 0 0 0 "                                ";</t>
  </si>
  <si>
    <t>"M304_Marine                     " 0 0 0 -1 -1 65535 -1 "dce74826-7344-4050-a196-48f9b1b23288" 0 0 0 "                                ";</t>
  </si>
  <si>
    <t>"M305_Marine                     " 0 0 0 -1 -1 65535 -1 "5f93608d-6b36-4189-a39b-144aaafe4c05" 0 0 0 "                                ";</t>
  </si>
  <si>
    <t>"M306_Marine                     " 0 0 0 -1 -1 65535 -1 "5aab586b-2d06-4c84-833c-6fdf99c56227" 0 0 0 "                                ";</t>
  </si>
  <si>
    <t>"M307_Marine                     " 0 0 0 -1 -1 65535 -1 "662432a6-01f7-47b4-956b-efd9d6a0f217" 0 0 0 "                                ";</t>
  </si>
  <si>
    <t>"M308_Marine                     " 0 0 0 -1 -1 65535 -1 "38706bf4-4fc0-461e-826b-c9fc39e89429" 0 0 0 "                                ";</t>
  </si>
  <si>
    <t>"M309_Marine                     " 0 0 0 -1 -1 65535 -1 "07820afc-77f1-471d-a37b-4f0d439d10d2" 0 0 0 "                                ";</t>
  </si>
  <si>
    <t>"M310_Marine                     " 0 0 0 -1 -1 65535 -1 "43165019-0010-4128-904b-d5a06144e822" 0 0 0 "                                ";</t>
  </si>
  <si>
    <t>"M311_Marine                     " 0 0 0 -1 -1 65535 -1 "5cbcaf70-1a17-4e25-a79f-b58c085f7104" 0 0 0 "                                ";</t>
  </si>
  <si>
    <t>"M312_Marine                     " 0 0 0 -1 -1 65535 -1 "7262e580-289a-44f9-95b2-d8d472de5cd1" 0 0 0 "                                ";</t>
  </si>
  <si>
    <t>"M313_Marine                     " 0 0 0 -1 -1 65535 -1 "37b020f3-f5fe-4e8c-94ba-2f78fd5c51f1" 0 0 0 "                                ";</t>
  </si>
  <si>
    <t>"M314_Marine                     " 0 0 0 -1 -1 65535 -1 "7084c847-0586-4307-9f3b-6cc66a6abd1b" 0 0 0 "                                ";</t>
  </si>
  <si>
    <t>"M315_Marine                     " 0 0 0 -1 -1 65535 -1 "2c426a3e-46a2-4698-bbe6-05d862b72222" 0 0 0 "                                ";</t>
  </si>
  <si>
    <t>"M316_Marine                     " 0 0 0 -1 -1 65535 -1 "1bf77d20-815a-49a3-b532-644899919ffc" 0 0 0 "                                ";</t>
  </si>
  <si>
    <t>"M317_Marine                     " 0 0 0 -1 -1 65535 -1 "2453b161-f5c4-4b86-bd9c-727828146a2c" 0 0 0 "                                ";</t>
  </si>
  <si>
    <t>"M318_Marine                     " 0 0 0 -1 -1 65535 -1 "3074374f-2653-43c9-afa4-efe37ba36e9c" 0 0 0 "                                ";</t>
  </si>
  <si>
    <t>"M319_Marine                     " 0 0 0 -1 -1 65535 -1 "7a8eedc5-3937-4a88-bf24-e1a948492302" 0 0 0 "                                ";</t>
  </si>
  <si>
    <t>"M320_Marine                     " 0 0 0 -1 -1 65535 -1 "3a0fbd7b-db12-467a-bba6-eb99fb4ca949" 0 0 0 "                                ";</t>
  </si>
  <si>
    <t>"M321_Marine                     " 0 0 0 -1 -1 65535 -1 "4517418d-4e54-4e2c-b85d-2f7bad979955" 0 0 0 "                                ";</t>
  </si>
  <si>
    <t>"M322_Marine                     " 0 0 0 -1 -1 65535 -1 "148ed8e5-1903-4be3-8439-11567f5b4e31" 0 0 0 "                                ";</t>
  </si>
  <si>
    <t>"M323_Marine                     " 0 0 0 -1 -1 65535 -1 "044aeb77-81b3-435f-8fd4-39465c3bd0bb" 0 0 0 "                                ";</t>
  </si>
  <si>
    <t>"M324_Marine                     " 0 0 0 -1 -1 65535 -1 "8c8e530b-7a6d-490b-bc2f-640ad1b09847" 0 0 0 "                                ";</t>
  </si>
  <si>
    <t>"M325_Marine                     " 0 0 0 -1 -1 65535 -1 "87c85bda-b96d-4136-aa32-6cfd4e8d8629" 0 0 0 "                                ";</t>
  </si>
  <si>
    <t>"M326_Marine                     " 0 0 0 -1 -1 65535 -1 "f8918708-1214-4601-987f-099d4174c432" 0 0 0 "                                ";</t>
  </si>
  <si>
    <t>"M327_Marine                     " 0 0 0 -1 -1 65535 -1 "5dd3a67c-caf6-4419-b02b-790f2bfab089" 0 0 0 "                                ";</t>
  </si>
  <si>
    <t>"M328_Marine                     " 0 0 0 -1 -1 65535 -1 "c22f00f7-d4bb-4cca-8ffa-5d40d466ffb4" 0 0 0 "                                ";</t>
  </si>
  <si>
    <t>"M329_Marine                     " 0 0 0 -1 -1 65535 -1 "8dd7d45c-b7eb-4612-b1e1-2e0b109a15ee" 0 0 0 "                                ";</t>
  </si>
  <si>
    <t>"M330_Marine                     " 0 0 0 -1 -1 65535 -1 "7fbd26d6-8537-44c6-b27d-e5ba3fbe2e5b" 0 0 0 "                                ";</t>
  </si>
  <si>
    <t>"M331_Marine                     " 0 0 0 -1 -1 65535 -1 "1c11d6d9-a14b-478d-80c7-d466ef4b6597" 0 0 0 "                                ";</t>
  </si>
  <si>
    <t>"M332_Marine                     " 0 0 0 -1 -1 65535 -1 "c80039a3-eef9-48bc-a0ee-fa3f7371de5a" 0 0 0 "                                ";</t>
  </si>
  <si>
    <t>"M333_Marine                     " 0 0 0 -1 -1 65535 -1 "371b17e7-3897-4da5-acb9-19d1966ae9ac" 0 0 0 "                                ";</t>
  </si>
  <si>
    <t>"M334_Marine                     " 0 0 0 -1 -1 65535 -1 "e86505e3-4195-4ac5-93cd-00713e5485f4" 0 0 0 "                                ";</t>
  </si>
  <si>
    <t>"M335_Marine                     " 0 0 0 -1 -1 65535 -1 "95e0762b-9032-4f59-a144-11bf4482beef" 0 0 0 "                                ";</t>
  </si>
  <si>
    <t>"M336_Marine                     " 0 0 0 -1 -1 65535 -1 "c55a7023-52a7-4b5d-84ca-c15d407b1500" 0 0 0 "                                ";</t>
  </si>
  <si>
    <t>"M337_Marine                     " 0 0 0 -1 -1 65535 -1 "151bc868-6ab7-4631-9575-e48f8ba77444" 0 0 0 "                                ";</t>
  </si>
  <si>
    <t>"M338_Marine                     " 0 0 0 -1 -1 65535 -1 "9cd19a60-fa4b-4cd4-a03d-2b82c7efbb3a" 0 0 0 "                                ";</t>
  </si>
  <si>
    <t>"M339_Marine                     " 0 0 0 -1 -1 65535 -1 "0fe5b684-9908-4b08-b5a0-d82d2b8988ad" 0 0 0 "                                ";</t>
  </si>
  <si>
    <t>"M340_Marine                     " 0 0 0 -1 -1 65535 -1 "566839fe-4bca-440c-93db-cd4a83cf086b" 0 0 0 "                                ";</t>
  </si>
  <si>
    <t>"M341_Marine                     " 0 0 0 -1 -1 65535 -1 "066b2e23-b536-4e44-8e2c-2e785af052a9" 0 0 0 "                                ";</t>
  </si>
  <si>
    <t>"M342_Marine                     " 0 0 0 -1 -1 65535 -1 "c9da410e-7b6f-4a87-bd74-5980c00b4343" 0 0 0 "                                ";</t>
  </si>
  <si>
    <t>"M343_Marine                     " 0 0 0 -1 -1 65535 -1 "18f8436c-3b6b-4ed1-b131-1f0aeb9ee56e" 0 0 0 "                                ";</t>
  </si>
  <si>
    <t>"M344_Marine                     " 0 0 0 -1 -1 65535 -1 "c8d0ffac-d47f-48b1-8a8d-221db2194453" 0 0 0 "                                ";</t>
  </si>
  <si>
    <t>"M345_Marine                     " 0 0 0 -1 -1 65535 -1 "971d6c82-1ef2-47e9-b1e5-8934c8d5f3ea" 0 0 0 "                                ";</t>
  </si>
  <si>
    <t>"M346_Marine                     " 0 0 0 -1 -1 65535 -1 "241f0094-1a89-4e4e-aaff-70bd083b3bdf" 0 0 0 "                                ";</t>
  </si>
  <si>
    <t>"M347_Marine                     " 0 0 0 -1 -1 65535 -1 "7dd2e3b2-d665-437e-8109-f0e4572706bd" 0 0 0 "                                ";</t>
  </si>
  <si>
    <t>"M348_Marine                     " 0 0 0 -1 -1 65535 -1 "7683d45d-1831-4838-99d4-8a9235abc6cf" 0 0 0 "                                ";</t>
  </si>
  <si>
    <t>"M349_Marine                     " 0 0 0 -1 -1 65535 -1 "19ddc41b-30ff-41bd-a657-40458215fe60" 0 0 0 "                                ";</t>
  </si>
  <si>
    <t>"M350_Marine                     " 0 0 0 -1 -1 65535 -1 "b1daa34b-c38d-4267-a661-9cb85d846156" 0 0 0 "                                ";</t>
  </si>
  <si>
    <t>"M351_Marine                     " 0 0 0 -1 -1 65535 -1 "791a622e-05b0-4bf4-bb0b-4e477a65bd94" 0 0 0 "                                ";</t>
  </si>
  <si>
    <t>"M352_Marine                     " 0 0 0 -1 -1 65535 -1 "4dd48768-c4ca-4eae-a320-d63a054a9db3" 0 0 0 "                                ";</t>
  </si>
  <si>
    <t>"M353_Marine                     " 0 0 0 -1 -1 65535 -1 "cf62d634-09f7-4547-a105-b4fddff737ec" 0 0 0 "                                ";</t>
  </si>
  <si>
    <t>"M354_Marine                     " 0 0 0 -1 -1 65535 -1 "2405a130-3c59-43ee-9fa8-88cabca88bd7" 0 0 0 "                                ";</t>
  </si>
  <si>
    <t>"M355_Marine                     " 0 0 0 -1 -1 65535 -1 "ca266120-5695-4282-81ad-06203f2c31b2" 0 0 0 "                                ";</t>
  </si>
  <si>
    <t>"M356_Marine                     " 0 0 0 -1 -1 65535 -1 "daffe842-e7b3-4cc5-8ef2-92e3accc76a7" 0 0 0 "                                ";</t>
  </si>
  <si>
    <t>"M357_Marine                     " 0 0 0 -1 -1 65535 -1 "6d7556d7-cef5-4e68-8c47-a0c3181a1834" 0 0 0 "                                ";</t>
  </si>
  <si>
    <t>"M358_Marine                     " 0 0 0 -1 -1 65535 -1 "b04d340d-9acb-458a-b814-4429f52dab17" 0 0 0 "                                ";</t>
  </si>
  <si>
    <t>"M359_Marine                     " 0 0 0 -1 -1 65535 -1 "6e883452-fc5d-41e8-a802-d7aa0caf2d4a" 0 0 0 "                                ";</t>
  </si>
  <si>
    <t>"M360_Marine                     " 0 0 0 -1 -1 65535 -1 "e0fac3f0-bd9a-41e1-991a-bbcbaeb5f733" 0 0 0 "                                ";</t>
  </si>
  <si>
    <t>"M361_Marine                     " 0 0 0 -1 -1 65535 -1 "1426811d-a527-4af9-ba57-76ac67f42b64" 0 0 0 "                                ";</t>
  </si>
  <si>
    <t>"M362_Marine                     " 0 0 0 -1 -1 65535 -1 "a2cb0ca6-6016-4d20-897a-666c5216b250" 0 0 0 "                                ";</t>
  </si>
  <si>
    <t>"M363_Marine                     " 0 0 0 -1 -1 65535 -1 "1b7b0175-6e71-49e8-b3de-3c4aeaf5a73b" 0 0 0 "                                ";</t>
  </si>
  <si>
    <t>"M364_Marine                     " 0 0 0 -1 -1 65535 -1 "036f0c88-bbb8-4eb2-8cc9-1df84ff140dc" 0 0 0 "                                ";</t>
  </si>
  <si>
    <t>"M365_Marine                     " 0 0 0 -1 -1 65535 -1 "50620263-04d2-4f8a-982d-96eaea27b157" 0 0 0 "                                ";</t>
  </si>
  <si>
    <t>"M366_Marine                     " 0 0 0 -1 -1 65535 -1 "b9e7be45-3c52-4e3f-9e1d-eab79fd76e22" 0 0 0 "                                ";</t>
  </si>
  <si>
    <t>"M367_Marine                     " 0 0 0 -1 -1 65535 -1 "6f2dde54-483f-45dd-9a74-88a35c1ee904" 0 0 0 "                                ";</t>
  </si>
  <si>
    <t>"M368_Marine                     " 0 0 0 -1 -1 65535 -1 "0a0bd39d-a4da-466c-b535-3bf0cdfc75ee" 0 0 0 "                                ";</t>
  </si>
  <si>
    <t>"M369_Marine                     " 0 0 0 -1 -1 65535 -1 "0c584179-ab69-448d-88f7-9340efe3ddb5" 0 0 0 "                                ";</t>
  </si>
  <si>
    <t>"M370_Marine                     " 0 0 0 -1 -1 65535 -1 "c7cfa1bb-59a7-4f4b-a199-c3c7f5355200" 0 0 0 "                                ";</t>
  </si>
  <si>
    <t>"M371_Marine                     " 0 0 0 -1 -1 65535 -1 "6caf4980-840c-41d4-b54f-b8f5a1fe3912" 0 0 0 "                                ";</t>
  </si>
  <si>
    <t>"M372_Marine                     " 0 0 0 -1 -1 65535 -1 "2898d3da-a439-46ed-9d11-6162b6cd1c2e" 0 0 0 "                                ";</t>
  </si>
  <si>
    <t>"M373_Marine                     " 0 0 0 -1 -1 65535 -1 "dc6415a9-6836-40bb-b18e-e6ad1b5d4354" 0 0 0 "                                ";</t>
  </si>
  <si>
    <t>"M374_Marine                     " 0 0 0 -1 -1 65535 -1 "362860a5-ce7f-453f-bd09-8fc0eb629a44" 0 0 0 "                                ";</t>
  </si>
  <si>
    <t>"M375_Marine                     " 0 0 0 -1 -1 65535 -1 "b153b547-67b8-44af-8e49-c59fbbce3286" 0 0 0 "                                ";</t>
  </si>
  <si>
    <t>"M376_Marine                     " 0 0 0 -1 -1 65535 -1 "da72d0ea-c527-4502-9f5d-ccc9e4241309" 0 0 0 "                                ";</t>
  </si>
  <si>
    <t>"M377_Marine                     " 0 0 0 -1 -1 65535 -1 "17441f02-adcf-41f2-b913-f9ea59f7dd08" 0 0 0 "                                ";</t>
  </si>
  <si>
    <t>"M378_Marine                     " 0 0 0 -1 -1 65535 -1 "bdb3a885-e7d5-407f-83f8-2d883c08a821" 0 0 0 "                                ";</t>
  </si>
  <si>
    <t>"M379_Marine                     " 0 0 0 -1 -1 65535 -1 "a95c0a14-ba18-4f97-84fa-f37856b5d287" 0 0 0 "                                ";</t>
  </si>
  <si>
    <t>"M380_Marine                     " 0 0 0 -1 -1 65535 -1 "82844ca0-5320-4bdc-b62a-b116a5ac2b24" 0 0 0 "                                ";</t>
  </si>
  <si>
    <t>"M381_Marine                     " 0 0 0 -1 -1 65535 -1 "582cdad0-5fee-4977-ab4d-819feef26518" 0 0 0 "                                ";</t>
  </si>
  <si>
    <t>"M382_Marine                     " 0 0 0 -1 -1 65535 -1 "fc4c3c51-9364-4954-8a47-6c782e146d88" 0 0 0 "                                ";</t>
  </si>
  <si>
    <t>"M383_Marine                     " 0 0 0 -1 -1 65535 -1 "2800d33d-94cf-4707-be37-3834a29cd481" 0 0 0 "                                ";</t>
  </si>
  <si>
    <t>"M384_Marine                     " 0 0 0 -1 -1 65535 -1 "f171552b-8015-4f17-96e0-49c178b37a64" 0 0 0 "                                ";</t>
  </si>
  <si>
    <t>"M385_Marine                     " 0 0 0 -1 -1 65535 -1 "7edc4bbc-9d74-444d-b913-e123f2ef779c" 0 0 0 "                                ";</t>
  </si>
  <si>
    <t>"M386_Marine                     " 0 0 0 -1 -1 65535 -1 "62cfcb7e-0eb0-4c68-a2e9-192966a1b491" 0 0 0 "                                ";</t>
  </si>
  <si>
    <t>"M387_Marine                     " 0 0 0 -1 -1 65535 -1 "4a6e0951-42bd-44d7-b8aa-1f97400a5a6d" 0 0 0 "                                ";</t>
  </si>
  <si>
    <t>"M388_Marine                     " 0 0 0 -1 -1 65535 -1 "0df02efb-09a6-40e3-9e14-b82595bc9222" 0 0 0 "                                ";</t>
  </si>
  <si>
    <t>"M389_Marine                     " 0 0 0 -1 -1 65535 -1 "4df18a35-9474-4f2f-b274-b93ee0131c8d" 0 0 0 "                                ";</t>
  </si>
  <si>
    <t>"M390_Marine                     " 0 0 0 -1 -1 65535 -1 "197d7954-6a2b-4b55-9688-e830fbbedf7b" 0 0 0 "                                ";</t>
  </si>
  <si>
    <t>"M391_Marine                     " 0 0 0 -1 -1 65535 -1 "d5772ae2-324d-4be7-af90-72ebfa3b2575" 0 0 0 "                                ";</t>
  </si>
  <si>
    <t>"M392_Marine                     " 0 0 0 -1 -1 65535 -1 "e047588c-4031-4bbc-b8fc-9d9d8971f4f9" 0 0 0 "                                ";</t>
  </si>
  <si>
    <t>"M393_Marine                     " 0 0 0 -1 -1 65535 -1 "ad321309-468c-40a2-bfab-ce472f1e438b" 0 0 0 "                                ";</t>
  </si>
  <si>
    <t>"M394_Marine                     " 0 0 0 -1 -1 65535 -1 "f3d46227-004c-44a2-8f37-269e34d383fb" 0 0 0 "                                ";</t>
  </si>
  <si>
    <t>"M395_Marine                     " 0 0 0 -1 -1 65535 -1 "ed5b220e-e997-465a-b9cc-056835e75775" 0 0 0 "                                ";</t>
  </si>
  <si>
    <t>"M396_Marine                     " 0 0 0 -1 -1 65535 -1 "a7226d1b-b5e2-4c14-9164-c42b31b2f171" 0 0 0 "                                ";</t>
  </si>
  <si>
    <t>"M397_Marine                     " 0 0 0 -1 -1 65535 -1 "6f2b2a67-e400-42ab-85b6-a395ce77d552" 0 0 0 "                                ";</t>
  </si>
  <si>
    <t>"M398_Marine                     " 0 0 0 -1 -1 65535 -1 "3286f868-7e1a-4b00-823e-93928ebf09a1" 0 0 0 "                                ";</t>
  </si>
  <si>
    <t>"M399_Marine                     " 0 0 0 -1 -1 65535 -1 "ea5ddda6-3973-40fb-bd06-29921f52cbcb" 0 0 0 "                                ";</t>
  </si>
  <si>
    <t>"M400_Marine                     " 0 0 0 -1 -1 65535 -1 "9c0e0d1c-8e4e-42bd-b106-88d3b42d9b21" 0 0 0 "                                ";</t>
  </si>
  <si>
    <t>"M401_Marine                     " 0 0 0 -1 -1 65535 -1 "337b0942-0921-48fe-ae01-7c7c44fd459f" 0 0 0 "                                ";</t>
  </si>
  <si>
    <t>"M402_Marine                     " 0 0 0 -1 -1 65535 -1 "f8b219ce-ff60-4632-8e6c-ccf5bce6de7d" 0 0 0 "                                ";</t>
  </si>
  <si>
    <t>"M403_Marine                     " 0 0 0 -1 -1 65535 -1 "1d2ab692-b960-4b5a-af7b-1ce2cfbc3145" 0 0 0 "                                ";</t>
  </si>
  <si>
    <t>"M404_Marine                     " 0 0 0 -1 -1 65535 -1 "881f393b-d2b2-41a3-99a3-dd94bc103e86" 0 0 0 "                                ";</t>
  </si>
  <si>
    <t>"M405_Marine                     " 0 0 0 -1 -1 65535 -1 "0384b424-f452-4a46-88ea-17da01e28f1f" 0 0 0 "                                ";</t>
  </si>
  <si>
    <t>"M406_Marine                     " 0 0 0 -1 -1 65535 -1 "601f0ba7-6a4e-4c5f-be35-dd0c7d496779" 0 0 0 "                                ";</t>
  </si>
  <si>
    <t>"M407_Marine                     " 0 0 0 -1 -1 65535 -1 "9ba84ae0-15e2-4ca1-aa82-dfe4f3e0ae68" 0 0 0 "                                ";</t>
  </si>
  <si>
    <t>"M408_Marine                     " 0 0 0 -1 -1 65535 -1 "11979d56-ed28-4a9e-8ffd-f3cc46ab571c" 0 0 0 "                                ";</t>
  </si>
  <si>
    <t>"M409_Marine                     " 0 0 0 -1 -1 65535 -1 "cef29642-0525-4636-95e2-82c044cea7f7" 0 0 0 "                                ";</t>
  </si>
  <si>
    <t>"M410_Marine                     " 0 0 0 -1 -1 65535 -1 "43d1870e-2545-445c-9042-113c58147924" 0 0 0 "                                ";</t>
  </si>
  <si>
    <t>"M411_Marine                     " 0 0 0 -1 -1 65535 -1 "37efec15-ae99-4ce3-b1d0-deaf64d5fdf4" 0 0 0 "                                ";</t>
  </si>
  <si>
    <t>"M412_Marine                     " 0 0 0 -1 -1 65535 -1 "61ca23bc-230f-45be-a753-93e712e2299e" 0 0 0 "                                ";</t>
  </si>
  <si>
    <t>"M413_Marine                     " 0 0 0 -1 -1 65535 -1 "a2864880-ed66-43b3-b3a0-1ba8fc5a566c" 0 0 0 "                                ";</t>
  </si>
  <si>
    <t>"M414_Marine                     " 0 0 0 -1 -1 65535 -1 "2458eaff-c5db-4732-aed4-80a8c73434b4" 0 0 0 "                                ";</t>
  </si>
  <si>
    <t>"M415_Marine                     " 0 0 0 -1 -1 65535 -1 "78d0a4ac-5799-4c92-a315-358e638af54c" 0 0 0 "                                ";</t>
  </si>
  <si>
    <t>"M416_Marine                     " 0 0 0 -1 -1 65535 -1 "f1e74dd7-9fe0-43c1-ac62-f92ecbdaccb0" 0 0 0 "                                ";</t>
  </si>
  <si>
    <t>"M417_Marine                     " 0 0 0 -1 -1 65535 -1 "8212496e-949f-4627-8653-e55255037873" 0 0 0 "                                ";</t>
  </si>
  <si>
    <t>"M418_Marine                     " 0 0 0 -1 -1 65535 -1 "907f8e96-50ed-4ec1-a1e2-78fdeb59d946" 0 0 0 "                                ";</t>
  </si>
  <si>
    <t>"M419_Marine                     " 0 0 0 -1 -1 65535 -1 "8b5a6ccb-2328-4b1d-9760-e497cddaec58" 0 0 0 "                                ";</t>
  </si>
  <si>
    <t>"M420_Marine                     " 0 0 0 -1 -1 65535 -1 "ca0e3d6d-a913-4237-8f99-de58d8c56e48" 0 0 0 "                                ";</t>
  </si>
  <si>
    <t>"M421_Marine                     " 0 0 0 -1 -1 65535 -1 "50ef46c7-a23f-41ea-a13a-b2864f1efefa" 0 0 0 "                                ";</t>
  </si>
  <si>
    <t>[.MEMBERS_DETAILING_DATA] &lt;421&gt;</t>
  </si>
  <si>
    <t>"M1_Marine                       " 10 0.000000 0.000000 0.000000 10 0.000000 0.000000 0.000000;</t>
  </si>
  <si>
    <t>"M2_Marine                       " 10 0.000000 0.000000 0.000000 10 0.000000 0.000000 0.000000;</t>
  </si>
  <si>
    <t>"M3_Marine                       " 10 0.000000 0.000000 0.000000 10 0.000000 0.000000 0.000000;</t>
  </si>
  <si>
    <t>"M4_Marine                       " 10 0.000000 0.000000 0.000000 10 0.000000 0.000000 0.000000;</t>
  </si>
  <si>
    <t>"M5_Marine                       " 10 0.000000 0.000000 0.000000 10 0.000000 0.000000 0.000000;</t>
  </si>
  <si>
    <t>"M6_Marine                       " 10 0.000000 0.000000 0.000000 10 0.000000 0.000000 0.000000;</t>
  </si>
  <si>
    <t>"M7_Marine                       " 10 0.000000 0.000000 0.000000 10 0.000000 0.000000 0.000000;</t>
  </si>
  <si>
    <t>"M8_Marine                       " 10 0.000000 0.000000 0.000000 10 0.000000 0.000000 0.000000;</t>
  </si>
  <si>
    <t>"M9_Marine                       " 10 0.000000 0.000000 0.000000 10 0.000000 0.000000 0.000000;</t>
  </si>
  <si>
    <t>"M10_Marine                      " 10 0.000000 0.000000 0.000000 10 0.000000 0.000000 0.000000;</t>
  </si>
  <si>
    <t>"M11_Marine                      " 10 0.000000 0.000000 0.000000 10 0.000000 0.000000 0.000000;</t>
  </si>
  <si>
    <t>"M12_Marine                      " 10 0.000000 0.000000 0.000000 10 0.000000 0.000000 0.000000;</t>
  </si>
  <si>
    <t>"M13_Marine                      " 10 0.000000 0.000000 0.000000 10 0.000000 0.000000 0.000000;</t>
  </si>
  <si>
    <t>"M14_Marine                      " 10 0.000000 0.000000 0.000000 10 0.000000 0.000000 0.000000;</t>
  </si>
  <si>
    <t>"M15_Marine                      " 10 0.000000 0.000000 0.000000 10 0.000000 0.000000 0.000000;</t>
  </si>
  <si>
    <t>"M16_Marine                      " 10 0.000000 0.000000 0.000000 10 0.000000 0.000000 0.000000;</t>
  </si>
  <si>
    <t>"M17_Marine                      " 10 0.000000 0.000000 0.000000 10 0.000000 0.000000 0.000000;</t>
  </si>
  <si>
    <t>"M18_Marine                      " 10 0.000000 0.000000 0.000000 10 0.000000 0.000000 0.000000;</t>
  </si>
  <si>
    <t>"M19_Marine                      " 10 0.000000 0.000000 0.000000 10 0.000000 0.000000 0.000000;</t>
  </si>
  <si>
    <t>"M20_Marine                      " 10 0.000000 0.000000 0.000000 10 0.000000 0.000000 0.000000;</t>
  </si>
  <si>
    <t>"M21_Marine                      " 10 0.000000 0.000000 0.000000 10 0.000000 0.000000 0.000000;</t>
  </si>
  <si>
    <t>"M22_Marine                      " 10 0.000000 0.000000 0.000000 10 0.000000 0.000000 0.000000;</t>
  </si>
  <si>
    <t>"M23_Marine                      " 10 0.000000 0.000000 0.000000 10 0.000000 0.000000 0.000000;</t>
  </si>
  <si>
    <t>"M24_Marine                      " 10 0.000000 0.000000 0.000000 10 0.000000 0.000000 0.000000;</t>
  </si>
  <si>
    <t>"M25_Marine                      " 10 0.000000 0.000000 0.000000 10 0.000000 0.000000 0.000000;</t>
  </si>
  <si>
    <t>"M26_Marine                      " 10 0.000000 0.000000 0.000000 10 0.000000 0.000000 0.000000;</t>
  </si>
  <si>
    <t>"M27_Marine                      " 10 0.000000 0.000000 0.000000 10 0.000000 0.000000 0.000000;</t>
  </si>
  <si>
    <t>"M28_Marine                      " 10 0.000000 0.000000 0.000000 10 0.000000 0.000000 0.000000;</t>
  </si>
  <si>
    <t>"M29_Marine                      " 10 0.000000 0.000000 0.000000 10 0.000000 0.000000 0.000000;</t>
  </si>
  <si>
    <t>"M30_Marine                      " 10 0.000000 0.000000 0.000000 10 0.000000 0.000000 0.000000;</t>
  </si>
  <si>
    <t>"M31_Marine                      " 10 0.000000 0.000000 0.000000 10 0.000000 0.000000 0.000000;</t>
  </si>
  <si>
    <t>"M32_Marine                      " 10 0.000000 0.000000 0.000000 10 0.000000 0.000000 0.000000;</t>
  </si>
  <si>
    <t>"M33_Marine                      " 10 0.000000 0.000000 0.000000 10 0.000000 0.000000 0.000000;</t>
  </si>
  <si>
    <t>"M34_Marine                      " 10 0.000000 0.000000 0.000000 10 0.000000 0.000000 0.000000;</t>
  </si>
  <si>
    <t>"M35_Marine                      " 10 0.000000 0.000000 0.000000 10 0.000000 0.000000 0.000000;</t>
  </si>
  <si>
    <t>"M36_Marine                      " 10 0.000000 0.000000 0.000000 10 0.000000 0.000000 0.000000;</t>
  </si>
  <si>
    <t>"M37_Marine                      " 10 0.000000 0.000000 0.000000 10 0.000000 0.000000 0.000000;</t>
  </si>
  <si>
    <t>"M38_Marine                      " 10 0.000000 0.000000 0.000000 10 0.000000 0.000000 0.000000;</t>
  </si>
  <si>
    <t>"M39_Marine                      " 10 0.000000 0.000000 0.000000 10 0.000000 0.000000 0.000000;</t>
  </si>
  <si>
    <t>"M40_Marine                      " 10 0.000000 0.000000 0.000000 10 0.000000 0.000000 0.000000;</t>
  </si>
  <si>
    <t>"M41_Marine                      " 10 0.000000 0.000000 0.000000 10 0.000000 0.000000 0.000000;</t>
  </si>
  <si>
    <t>"M42_Marine                      " 10 0.000000 0.000000 0.000000 10 0.000000 0.000000 0.000000;</t>
  </si>
  <si>
    <t>"M43_Marine                      " 10 0.000000 0.000000 0.000000 10 0.000000 0.000000 0.000000;</t>
  </si>
  <si>
    <t>"M44_Marine                      " 10 0.000000 0.000000 0.000000 10 0.000000 0.000000 0.000000;</t>
  </si>
  <si>
    <t>"M45_Marine                      " 10 0.000000 0.000000 0.000000 10 0.000000 0.000000 0.000000;</t>
  </si>
  <si>
    <t>"M46_Marine                      " 10 0.000000 0.000000 0.000000 10 0.000000 0.000000 0.000000;</t>
  </si>
  <si>
    <t>"M47_Marine                      " 10 0.000000 0.000000 0.000000 10 0.000000 0.000000 0.000000;</t>
  </si>
  <si>
    <t>"M48_Marine                      " 10 0.000000 0.000000 0.000000 10 0.000000 0.000000 0.000000;</t>
  </si>
  <si>
    <t>"M49_Marine                      " 10 0.000000 0.000000 0.000000 10 0.000000 0.000000 0.000000;</t>
  </si>
  <si>
    <t>"M50_Marine                      " 10 0.000000 0.000000 0.000000 10 0.000000 0.000000 0.000000;</t>
  </si>
  <si>
    <t>"M51_Marine                      " 10 0.000000 0.000000 0.000000 10 0.000000 0.000000 0.000000;</t>
  </si>
  <si>
    <t>"M52_Marine                      " 10 0.000000 0.000000 0.000000 10 0.000000 0.000000 0.000000;</t>
  </si>
  <si>
    <t>"M53_Marine                      " 10 0.000000 0.000000 0.000000 10 0.000000 0.000000 0.000000;</t>
  </si>
  <si>
    <t>"M54_Marine                      " 10 0.000000 0.000000 0.000000 10 0.000000 0.000000 0.000000;</t>
  </si>
  <si>
    <t>"M55_Marine                      " 10 0.000000 0.000000 0.000000 10 0.000000 0.000000 0.000000;</t>
  </si>
  <si>
    <t>"M56_Marine                      " 10 0.000000 0.000000 0.000000 10 0.000000 0.000000 0.000000;</t>
  </si>
  <si>
    <t>"M57_Marine                      " 10 0.000000 0.000000 0.000000 10 0.000000 0.000000 0.000000;</t>
  </si>
  <si>
    <t>"M58_Marine                      " 10 0.000000 0.000000 0.000000 10 0.000000 0.000000 0.000000;</t>
  </si>
  <si>
    <t>"M59_Marine                      " 10 0.000000 0.000000 0.000000 10 0.000000 0.000000 0.000000;</t>
  </si>
  <si>
    <t>"M60_Marine                      " 10 0.000000 0.000000 0.000000 10 0.000000 0.000000 0.000000;</t>
  </si>
  <si>
    <t>"M61_Marine                      " 10 0.000000 0.000000 0.000000 10 0.000000 0.000000 0.000000;</t>
  </si>
  <si>
    <t>"M62_Marine                      " 10 0.000000 0.000000 0.000000 10 0.000000 0.000000 0.000000;</t>
  </si>
  <si>
    <t>"M63_Marine                      " 10 0.000000 0.000000 0.000000 10 0.000000 0.000000 0.000000;</t>
  </si>
  <si>
    <t>"M64_Marine                      " 10 0.000000 0.000000 0.000000 10 0.000000 0.000000 0.000000;</t>
  </si>
  <si>
    <t>"M65_Marine                      " 10 0.000000 0.000000 0.000000 10 0.000000 0.000000 0.000000;</t>
  </si>
  <si>
    <t>"M66_Marine                      " 10 0.000000 0.000000 0.000000 10 0.000000 0.000000 0.000000;</t>
  </si>
  <si>
    <t>"M67_Marine                      " 10 0.000000 0.000000 0.000000 10 0.000000 0.000000 0.000000;</t>
  </si>
  <si>
    <t>"M68_Marine                      " 10 0.000000 0.000000 0.000000 10 0.000000 0.000000 0.000000;</t>
  </si>
  <si>
    <t>"M69_Marine                      " 10 0.000000 0.000000 0.000000 10 0.000000 0.000000 0.000000;</t>
  </si>
  <si>
    <t>"M70_Marine                      " 10 0.000000 0.000000 0.000000 10 0.000000 0.000000 0.000000;</t>
  </si>
  <si>
    <t>"M71_Marine                      " 10 0.000000 0.000000 0.000000 10 0.000000 0.000000 0.000000;</t>
  </si>
  <si>
    <t>"M72_Marine                      " 10 0.000000 0.000000 0.000000 10 0.000000 0.000000 0.000000;</t>
  </si>
  <si>
    <t>"M73_Marine                      " 10 0.000000 0.000000 0.000000 10 0.000000 0.000000 0.000000;</t>
  </si>
  <si>
    <t>"M74_Marine                      " 10 0.000000 0.000000 0.000000 10 0.000000 0.000000 0.000000;</t>
  </si>
  <si>
    <t>"M75_Marine                      " 10 0.000000 0.000000 0.000000 10 0.000000 0.000000 0.000000;</t>
  </si>
  <si>
    <t>"M76_Marine                      " 10 0.000000 0.000000 0.000000 10 0.000000 0.000000 0.000000;</t>
  </si>
  <si>
    <t>"M77_Marine                      " 10 0.000000 0.000000 0.000000 10 0.000000 0.000000 0.000000;</t>
  </si>
  <si>
    <t>"M78_Marine                      " 10 0.000000 0.000000 0.000000 10 0.000000 0.000000 0.000000;</t>
  </si>
  <si>
    <t>"M79_Marine                      " 10 0.000000 0.000000 0.000000 10 0.000000 0.000000 0.000000;</t>
  </si>
  <si>
    <t>"M80_Marine                      " 10 0.000000 0.000000 0.000000 10 0.000000 0.000000 0.000000;</t>
  </si>
  <si>
    <t>"M81_Marine                      " 10 0.000000 0.000000 0.000000 10 0.000000 0.000000 0.000000;</t>
  </si>
  <si>
    <t>"M82_Marine                      " 10 0.000000 0.000000 0.000000 10 0.000000 0.000000 0.000000;</t>
  </si>
  <si>
    <t>"M83_Marine                      " 10 0.000000 0.000000 0.000000 10 0.000000 0.000000 0.000000;</t>
  </si>
  <si>
    <t>"M84_Marine                      " 10 0.000000 0.000000 0.000000 10 0.000000 0.000000 0.000000;</t>
  </si>
  <si>
    <t>"M85_Marine                      " 10 0.000000 0.000000 0.000000 10 0.000000 0.000000 0.000000;</t>
  </si>
  <si>
    <t>"M86_Marine                      " 10 0.000000 0.000000 0.000000 10 0.000000 0.000000 0.000000;</t>
  </si>
  <si>
    <t>"M87_Marine                      " 10 0.000000 0.000000 0.000000 10 0.000000 0.000000 0.000000;</t>
  </si>
  <si>
    <t>"M88_Marine                      " 10 0.000000 0.000000 0.000000 10 0.000000 0.000000 0.000000;</t>
  </si>
  <si>
    <t>"M89_Marine                      " 10 0.000000 0.000000 0.000000 10 0.000000 0.000000 0.000000;</t>
  </si>
  <si>
    <t>"M90_Marine                      " 8 0.000000 209.999580 0.000000 8 0.000000 209.999580 0.000000;</t>
  </si>
  <si>
    <t>"M91_Marine                      " 8 0.000000 209.999580 0.000000 8 0.000000 209.999580 0.000000;</t>
  </si>
  <si>
    <t>"M92_Marine                      " 8 0.000000 209.999580 0.000000 8 0.000000 209.999580 0.000000;</t>
  </si>
  <si>
    <t>"M93_Marine                      " 8 0.000000 209.999580 0.000000 8 0.000000 209.999580 0.000000;</t>
  </si>
  <si>
    <t>"M94_Marine                      " 8 0.000000 209.999580 0.000000 8 0.000000 209.999580 0.000000;</t>
  </si>
  <si>
    <t>"M95_Marine                      " 8 0.000000 209.999580 0.000000 8 0.000000 209.999580 0.000000;</t>
  </si>
  <si>
    <t>"M96_Marine                      " 8 0.000000 209.999580 0.000000 8 0.000000 209.999580 0.000000;</t>
  </si>
  <si>
    <t>"M97_Marine                      " 8 0.000000 209.999580 0.000000 8 0.000000 209.999580 0.000000;</t>
  </si>
  <si>
    <t>"M98_Marine                      " 10 0.000000 0.000000 0.000000 10 0.000000 0.000000 0.000000;</t>
  </si>
  <si>
    <t>"M99_Marine                      " 10 0.000000 0.000000 0.000000 10 0.000000 0.000000 0.000000;</t>
  </si>
  <si>
    <t>"M100_Marine                     " 8 0.000000 209.999580 0.000000 8 0.000000 209.999580 0.000000;</t>
  </si>
  <si>
    <t>"M101_Marine                     " 8 0.000000 209.999580 0.000000 8 0.000000 209.999580 0.000000;</t>
  </si>
  <si>
    <t>"M102_Marine                     " 8 0.000000 209.999580 0.000000 8 0.000000 209.999580 0.000000;</t>
  </si>
  <si>
    <t>"M103_Marine                     " 8 0.000000 209.999580 0.000000 8 0.000000 209.999580 0.000000;</t>
  </si>
  <si>
    <t>"M104_Marine                     " 10 0.000000 0.000000 0.000000 10 0.000000 0.000000 0.000000;</t>
  </si>
  <si>
    <t>"M105_Marine                     " 8 0.000000 209.999580 0.000000 8 0.000000 209.999580 0.000000;</t>
  </si>
  <si>
    <t>"M106_Marine                     " 8 0.000000 209.999580 0.000000 8 0.000000 209.999580 0.000000;</t>
  </si>
  <si>
    <t>"M107_Marine                     " 8 0.000000 209.999580 0.000000 8 0.000000 209.999580 0.000000;</t>
  </si>
  <si>
    <t>"M108_Marine                     " 8 0.000000 209.999580 0.000000 8 0.000000 209.999580 0.000000;</t>
  </si>
  <si>
    <t>"M109_Marine                     " 8 0.000000 209.999580 0.000000 8 0.000000 209.999580 0.000000;</t>
  </si>
  <si>
    <t>"M110_Marine                     " 8 0.000000 209.999580 0.000000 8 0.000000 209.999580 0.000000;</t>
  </si>
  <si>
    <t>"M111_Marine                     " 8 0.000000 209.999580 0.000000 8 0.000000 209.999580 0.000000;</t>
  </si>
  <si>
    <t>"M112_Marine                     " 8 0.000000 209.999580 0.000000 8 0.000000 209.999580 0.000000;</t>
  </si>
  <si>
    <t>"M113_Marine                     " 10 0.000000 0.000000 0.000000 10 0.000000 0.000000 0.000000;</t>
  </si>
  <si>
    <t>"M114_Marine                     " 10 0.000000 0.000000 0.000000 10 0.000000 0.000000 0.000000;</t>
  </si>
  <si>
    <t>"M115_Marine                     " 8 0.000000 209.999580 0.000000 8 0.000000 209.999580 0.000000;</t>
  </si>
  <si>
    <t>"M116_Marine                     " 8 0.000000 209.999580 0.000000 8 0.000000 209.999580 0.000000;</t>
  </si>
  <si>
    <t>"M117_Marine                     " 8 0.000000 209.999580 0.000000 8 0.000000 209.999580 0.000000;</t>
  </si>
  <si>
    <t>"M118_Marine                     " 8 0.000000 209.999580 0.000000 8 0.000000 209.999580 0.000000;</t>
  </si>
  <si>
    <t>"M119_Marine                     " 8 0.000000 209.999580 0.000000 8 0.000000 209.999580 0.000000;</t>
  </si>
  <si>
    <t>"M120_Marine                     " 8 0.000000 209.999580 0.000000 8 0.000000 209.999580 0.000000;</t>
  </si>
  <si>
    <t>"M121_Marine                     " 8 0.000000 209.999580 0.000000 8 0.000000 209.999580 0.000000;</t>
  </si>
  <si>
    <t>"M122_Marine                     " 8 0.000000 209.999580 0.000000 8 0.000000 209.999580 0.000000;</t>
  </si>
  <si>
    <t>"M123_Marine                     " 10 0.000000 0.000000 0.000000 10 0.000000 0.000000 0.000000;</t>
  </si>
  <si>
    <t>"M124_Marine                     " 10 0.000000 0.000000 0.000000 10 0.000000 0.000000 0.000000;</t>
  </si>
  <si>
    <t>"M125_Marine                     " 8 0.000000 209.999580 0.000000 8 0.000000 209.999580 0.000000;</t>
  </si>
  <si>
    <t>"M126_Marine                     " 8 0.000000 209.999580 0.000000 8 0.000000 209.999580 0.000000;</t>
  </si>
  <si>
    <t>"M127_Marine                     " 8 0.000000 209.999580 0.000000 8 0.000000 209.999580 0.000000;</t>
  </si>
  <si>
    <t>"M128_Marine                     " 8 0.000000 209.999580 0.000000 8 0.000000 209.999580 0.000000;</t>
  </si>
  <si>
    <t>"M129_Marine                     " 10 0.000000 0.000000 0.000000 10 0.000000 0.000000 0.000000;</t>
  </si>
  <si>
    <t>"M130_Marine                     " 8 0.000000 209.999580 0.000000 8 0.000000 209.999580 0.000000;</t>
  </si>
  <si>
    <t>"M131_Marine                     " 8 0.000000 209.999580 0.000000 8 0.000000 209.999580 0.000000;</t>
  </si>
  <si>
    <t>"M132_Marine                     " 8 0.000000 209.999580 0.000000 8 0.000000 209.999580 0.000000;</t>
  </si>
  <si>
    <t>"M133_Marine                     " 8 0.000000 209.999580 0.000000 8 0.000000 209.999580 0.000000;</t>
  </si>
  <si>
    <t>"M134_Marine                     " 8 0.000000 209.999580 0.000000 8 0.000000 209.999580 0.000000;</t>
  </si>
  <si>
    <t>"M135_Marine                     " 8 0.000000 209.999580 0.000000 8 0.000000 209.999580 0.000000;</t>
  </si>
  <si>
    <t>"M136_Marine                     " 8 0.000000 209.999580 0.000000 8 0.000000 209.999580 0.000000;</t>
  </si>
  <si>
    <t>"M137_Marine                     " 8 0.000000 209.999580 0.000000 8 0.000000 209.999580 0.000000;</t>
  </si>
  <si>
    <t>"M138_Marine                     " 8 0.000000 209.999580 0.000000 8 0.000000 209.999580 0.000000;</t>
  </si>
  <si>
    <t>"M139_Marine                     " 8 0.000000 209.999580 0.000000 8 0.000000 209.999580 0.000000;</t>
  </si>
  <si>
    <t>"M140_Marine                     " 8 0.000000 209.999580 0.000000 8 0.000000 209.999580 0.000000;</t>
  </si>
  <si>
    <t>"M141_Marine                     " 8 0.000000 209.999580 0.000000 8 0.000000 209.999580 0.000000;</t>
  </si>
  <si>
    <t>"M142_Marine                     " 8 0.000000 209.999580 0.000000 8 0.000000 209.999580 0.000000;</t>
  </si>
  <si>
    <t>"M143_Marine                     " 8 0.000000 209.999580 0.000000 8 0.000000 209.999580 0.000000;</t>
  </si>
  <si>
    <t>"M144_Marine                     " 8 0.000000 209.999580 0.000000 8 0.000000 209.999580 0.000000;</t>
  </si>
  <si>
    <t>"M145_Marine                     " 8 0.000000 209.999580 0.000000 8 0.000000 209.999580 0.000000;</t>
  </si>
  <si>
    <t>"M146_Marine                     " 10 0.000000 0.000000 0.000000 10 0.000000 0.000000 0.000000;</t>
  </si>
  <si>
    <t>"M147_Marine                     " 8 0.000000 209.999580 0.000000 8 0.000000 209.999580 0.000000;</t>
  </si>
  <si>
    <t>"M148_Marine                     " 8 0.000000 209.999580 0.000000 8 0.000000 209.999580 0.000000;</t>
  </si>
  <si>
    <t>"M149_Marine                     " 8 0.000000 209.999580 0.000000 8 0.000000 209.999580 0.000000;</t>
  </si>
  <si>
    <t>"M150_Marine                     " 8 0.000000 209.999580 0.000000 8 0.000000 209.999580 0.000000;</t>
  </si>
  <si>
    <t>"M151_Marine                     " 10 0.000000 0.000000 0.000000 10 0.000000 0.000000 0.000000;</t>
  </si>
  <si>
    <t>"M152_Marine                     " 8 0.000000 209.999580 0.000000 8 0.000000 209.999580 0.000000;</t>
  </si>
  <si>
    <t>"M153_Marine                     " 8 0.000000 209.999580 0.000000 8 0.000000 209.999580 0.000000;</t>
  </si>
  <si>
    <t>"M154_Marine                     " 8 0.000000 209.999580 0.000000 8 0.000000 209.999580 0.000000;</t>
  </si>
  <si>
    <t>"M155_Marine                     " 8 0.000000 209.999580 0.000000 8 0.000000 209.999580 0.000000;</t>
  </si>
  <si>
    <t>"M156_Marine                     " 10 0.000000 0.000000 0.000000 10 0.000000 0.000000 0.000000;</t>
  </si>
  <si>
    <t>"M157_Marine                     " 10 0.000000 0.000000 0.000000 10 0.000000 0.000000 0.000000;</t>
  </si>
  <si>
    <t>"M158_Marine                     " 10 0.000000 0.000000 0.000000 10 0.000000 0.000000 0.000000;</t>
  </si>
  <si>
    <t>"M159_Marine                     " 10 0.000000 0.000000 0.000000 10 0.000000 0.000000 0.000000;</t>
  </si>
  <si>
    <t>"M160_Marine                     " 10 0.000000 0.000000 0.000000 10 0.000000 0.000000 0.000000;</t>
  </si>
  <si>
    <t>"M161_Marine                     " 10 0.000000 0.000000 0.000000 10 0.000000 0.000000 0.000000;</t>
  </si>
  <si>
    <t>"M162_Marine                     " 10 0.000000 0.000000 0.000000 10 0.000000 0.000000 0.000000;</t>
  </si>
  <si>
    <t>"M163_Marine                     " 8 0.000000 209.999580 0.000000 8 0.000000 209.999580 0.000000;</t>
  </si>
  <si>
    <t>"M164_Marine                     " 10 0.000000 0.000000 0.000000 10 0.000000 0.000000 0.000000;</t>
  </si>
  <si>
    <t>"M165_Marine                     " 10 0.000000 0.000000 0.000000 10 0.000000 0.000000 0.000000;</t>
  </si>
  <si>
    <t>"M166_Marine                     " 10 0.000000 0.000000 0.000000 10 0.000000 0.000000 0.000000;</t>
  </si>
  <si>
    <t>"M167_Marine                     " 10 0.000000 0.000000 0.000000 10 0.000000 0.000000 0.000000;</t>
  </si>
  <si>
    <t>"M168_Marine                     " 10 0.000000 0.000000 0.000000 10 0.000000 0.000000 0.000000;</t>
  </si>
  <si>
    <t>"M169_Marine                     " 10 0.000000 0.000000 0.000000 10 0.000000 0.000000 0.000000;</t>
  </si>
  <si>
    <t>"M170_Marine                     " 10 0.000000 0.000000 0.000000 10 0.000000 0.000000 0.000000;</t>
  </si>
  <si>
    <t>"M171_Marine                     " 8 0.000000 228.999542 0.000000 8 0.000000 228.999542 0.000000;</t>
  </si>
  <si>
    <t>"M172_Marine                     " 10 0.000000 0.000000 0.000000 10 0.000000 0.000000 0.000000;</t>
  </si>
  <si>
    <t>"M173_MARINE                     " 10 0.000000 0.000000 0.000000 10 0.000000 0.000000 0.000000;</t>
  </si>
  <si>
    <t>"M174_MARINE                     " 10 0.000000 0.000000 0.000000 10 0.000000 0.000000 0.000000;</t>
  </si>
  <si>
    <t>"M175_MARINE                     " 10 0.000000 0.000000 0.000000 10 0.000000 0.000000 0.000000;</t>
  </si>
  <si>
    <t>"M176_MARINE                     " 10 0.000000 0.000000 0.000000 10 0.000000 0.000000 0.000000;</t>
  </si>
  <si>
    <t>"M177_Marine                     " 10 0.000000 0.000000 0.000000 10 0.000000 0.000000 0.000000;</t>
  </si>
  <si>
    <t>"M178_Marine                     " 10 0.000000 0.000000 0.000000 10 0.000000 0.000000 0.000000;</t>
  </si>
  <si>
    <t>"M179_Marine                     " 10 0.000000 0.000000 0.000000 10 0.000000 0.000000 0.000000;</t>
  </si>
  <si>
    <t>"M180_Marine                     " 10 0.000000 0.000000 0.000000 10 0.000000 0.000000 0.000000;</t>
  </si>
  <si>
    <t>"M181_Marine                     " 10 0.000000 0.000000 0.000000 10 0.000000 0.000000 0.000000;</t>
  </si>
  <si>
    <t>"M182_Marine                     " 10 0.000000 0.000000 0.000000 10 0.000000 0.000000 0.000000;</t>
  </si>
  <si>
    <t>"M183_Marine                     " 10 0.000000 0.000000 0.000000 10 0.000000 0.000000 0.000000;</t>
  </si>
  <si>
    <t>"M184_Marine                     " 10 0.000000 0.000000 0.000000 10 0.000000 0.000000 0.000000;</t>
  </si>
  <si>
    <t>"M185_Marine                     " 10 0.000000 0.000000 0.000000 10 0.000000 0.000000 0.000000;</t>
  </si>
  <si>
    <t>"M186_Marine                     " 10 0.000000 0.000000 0.000000 10 0.000000 0.000000 0.000000;</t>
  </si>
  <si>
    <t>"M187_Marine                     " 10 0.000000 0.000000 0.000000 10 0.000000 0.000000 0.000000;</t>
  </si>
  <si>
    <t>"M188_Marine                     " 10 0.000000 0.000000 0.000000 10 0.000000 0.000000 0.000000;</t>
  </si>
  <si>
    <t>"M189_Marine                     " 10 0.000000 0.000000 0.000000 10 0.000000 0.000000 0.000000;</t>
  </si>
  <si>
    <t>"M190_Marine                     " 10 0.000000 0.000000 0.000000 10 0.000000 0.000000 0.000000;</t>
  </si>
  <si>
    <t>"M191_Marine                     " 10 0.000000 0.000000 0.000000 10 0.000000 0.000000 0.000000;</t>
  </si>
  <si>
    <t>"M192_Marine                     " 10 0.000000 0.000000 0.000000 10 0.000000 0.000000 0.000000;</t>
  </si>
  <si>
    <t>"M193_Marine                     " 10 0.000000 0.000000 0.000000 10 0.000000 0.000000 0.000000;</t>
  </si>
  <si>
    <t>"M194_Marine                     " 10 0.000000 0.000000 0.000000 10 0.000000 0.000000 0.000000;</t>
  </si>
  <si>
    <t>"M195_Marine                     " 10 0.000000 0.000000 0.000000 10 0.000000 0.000000 0.000000;</t>
  </si>
  <si>
    <t>"M196_Marine                     " 10 0.000000 0.000000 0.000000 10 0.000000 0.000000 0.000000;</t>
  </si>
  <si>
    <t>"M197_Marine                     " 10 0.000000 0.000000 0.000000 10 0.000000 0.000000 0.000000;</t>
  </si>
  <si>
    <t>"M198_Marine                     " 10 0.000000 0.000000 0.000000 10 0.000000 0.000000 0.000000;</t>
  </si>
  <si>
    <t>"M199_Marine                     " 10 0.000000 0.000000 0.000000 10 0.000000 0.000000 0.000000;</t>
  </si>
  <si>
    <t>"M200_Marine                     " 10 0.000000 0.000000 0.000000 10 0.000000 0.000000 0.000000;</t>
  </si>
  <si>
    <t>"M201_Marine                     " 10 0.000000 0.000000 0.000000 10 0.000000 0.000000 0.000000;</t>
  </si>
  <si>
    <t>"M202_Marine                     " 10 0.000000 0.000000 0.000000 10 0.000000 0.000000 0.000000;</t>
  </si>
  <si>
    <t>"M203_Marine                     " 10 0.000000 0.000000 0.000000 10 0.000000 0.000000 0.000000;</t>
  </si>
  <si>
    <t>"M204_Marine                     " 10 0.000000 0.000000 0.000000 10 0.000000 0.000000 0.000000;</t>
  </si>
  <si>
    <t>"M205_Marine                     " 10 0.000000 0.000000 0.000000 10 0.000000 0.000000 0.000000;</t>
  </si>
  <si>
    <t>"M206_Marine                     " 10 0.000000 0.000000 0.000000 10 0.000000 0.000000 0.000000;</t>
  </si>
  <si>
    <t>"M207_Marine                     " 10 0.000000 0.000000 0.000000 10 0.000000 0.000000 0.000000;</t>
  </si>
  <si>
    <t>"M208_Marine                     " 10 0.000000 0.000000 0.000000 10 0.000000 0.000000 0.000000;</t>
  </si>
  <si>
    <t>"M209_Marine                     " 10 0.000000 0.000000 0.000000 10 0.000000 0.000000 0.000000;</t>
  </si>
  <si>
    <t>"M210_Marine                     " 10 0.000000 0.000000 0.000000 10 0.000000 0.000000 0.000000;</t>
  </si>
  <si>
    <t>"M211_Marine                     " 10 0.000000 0.000000 0.000000 10 0.000000 0.000000 0.000000;</t>
  </si>
  <si>
    <t>"M212_Marine                     " 10 0.000000 0.000000 0.000000 10 0.000000 0.000000 0.000000;</t>
  </si>
  <si>
    <t>"M213_Marine                     " 10 0.000000 0.000000 0.000000 10 0.000000 0.000000 0.000000;</t>
  </si>
  <si>
    <t>"M214_Marine                     " 8 0.000000 344.499311 0.000000 8 0.000000 344.499311 0.000000;</t>
  </si>
  <si>
    <t>"M215_Marine                     " 8 0.000000 344.499311 0.000000 8 0.000000 344.499311 0.000000;</t>
  </si>
  <si>
    <t>"M216_Marine                     " 8 0.000000 344.499311 0.000000 8 0.000000 344.499311 0.000000;</t>
  </si>
  <si>
    <t>"M217_Marine                     " 8 0.000000 344.499311 0.000000 8 0.000000 344.499311 0.000000;</t>
  </si>
  <si>
    <t>"M218_Marine                     " 8 0.000000 344.499311 0.000000 8 0.000000 344.499311 0.000000;</t>
  </si>
  <si>
    <t>"M219_Marine                     " 8 0.000000 344.499311 0.000000 8 0.000000 344.499311 0.000000;</t>
  </si>
  <si>
    <t>"M220_Marine                     " 8 0.000000 344.499311 0.000000 8 0.000000 344.499311 0.000000;</t>
  </si>
  <si>
    <t>"M221_Marine                     " 8 0.000000 344.499311 0.000000 8 0.000000 344.499311 0.000000;</t>
  </si>
  <si>
    <t>"M222_Marine                     " 8 0.000000 344.499311 0.000000 8 0.000000 344.499311 0.000000;</t>
  </si>
  <si>
    <t>"M223_Marine                     " 8 0.000000 344.499311 0.000000 8 0.000000 344.499311 0.000000;</t>
  </si>
  <si>
    <t>"M224_Marine                     " 8 0.000000 344.499311 0.000000 8 0.000000 344.499311 0.000000;</t>
  </si>
  <si>
    <t>"M225_Marine                     " 8 0.000000 344.499311 0.000000 8 0.000000 344.499311 0.000000;</t>
  </si>
  <si>
    <t>"M226_Marine                     " 8 0.000000 344.499311 0.000000 8 0.000000 344.499311 0.000000;</t>
  </si>
  <si>
    <t>"M227_Marine                     " 8 0.000000 344.499311 0.000000 8 0.000000 344.499311 0.000000;</t>
  </si>
  <si>
    <t>"M228_Marine                     " 8 0.000000 330.499339 0.000000 8 0.000000 330.499339 0.000000;</t>
  </si>
  <si>
    <t>"M229_Marine                     " 8 0.000000 330.499339 0.000000 8 0.000000 330.499339 0.000000;</t>
  </si>
  <si>
    <t>"M230_Marine                     " 8 0.000000 330.499339 0.000000 8 0.000000 330.499339 0.000000;</t>
  </si>
  <si>
    <t>"M231_Marine                     " 8 0.000000 330.499339 0.000000 8 0.000000 330.499339 0.000000;</t>
  </si>
  <si>
    <t>"M232_Marine                     " 8 0.000000 330.499339 0.000000 8 0.000000 330.499339 0.000000;</t>
  </si>
  <si>
    <t>"M233_Marine                     " 8 0.000000 330.499339 0.000000 8 0.000000 330.499339 0.000000;</t>
  </si>
  <si>
    <t>"M234_Marine                     " 8 0.000000 330.499339 0.000000 8 0.000000 330.499339 0.000000;</t>
  </si>
  <si>
    <t>"M235_Marine                     " 8 0.000000 330.499339 0.000000 8 0.000000 330.499339 0.000000;</t>
  </si>
  <si>
    <t>"M236_Marine                     " 8 0.000000 330.499339 0.000000 8 0.000000 330.499339 0.000000;</t>
  </si>
  <si>
    <t>"M237_Marine                     " 8 0.000000 330.499339 0.000000 8 0.000000 330.499339 0.000000;</t>
  </si>
  <si>
    <t>"M238_Marine                     " 8 0.000000 330.499339 0.000000 8 0.000000 330.499339 0.000000;</t>
  </si>
  <si>
    <t>"M239_Marine                     " 8 0.000000 330.499339 0.000000 8 0.000000 330.499339 0.000000;</t>
  </si>
  <si>
    <t>"M240_Marine                     " 8 0.000000 330.499339 0.000000 8 0.000000 330.499339 0.000000;</t>
  </si>
  <si>
    <t>"M241_Marine                     " 8 0.000000 330.499339 0.000000 8 0.000000 330.499339 0.000000;</t>
  </si>
  <si>
    <t>"M242_Marine                     " 8 0.000000 330.499339 0.000000 8 0.000000 330.499339 0.000000;</t>
  </si>
  <si>
    <t>"M243_Marine                     " 8 0.000000 330.499339 0.000000 8 0.000000 330.499339 0.000000;</t>
  </si>
  <si>
    <t>"M244_Marine                     " 8 0.000000 330.499339 0.000000 8 0.000000 330.499339 0.000000;</t>
  </si>
  <si>
    <t>"M245_Marine                     " 8 0.000000 330.499339 0.000000 8 0.000000 330.499339 0.000000;</t>
  </si>
  <si>
    <t>"M246_Marine                     " 8 0.000000 330.499339 0.000000 8 0.000000 330.499339 0.000000;</t>
  </si>
  <si>
    <t>"M247_Marine                     " 8 0.000000 330.499339 0.000000 8 0.000000 330.499339 0.000000;</t>
  </si>
  <si>
    <t>"M248_Marine                     " 8 0.000000 330.499339 0.000000 8 0.000000 330.499339 0.000000;</t>
  </si>
  <si>
    <t>"M249_Marine                     " 8 0.000000 209.999580 0.000000 8 0.000000 209.999580 0.000000;</t>
  </si>
  <si>
    <t>"M250_Marine                     " 8 0.000000 271.499457 0.000000 8 0.000000 271.499457 0.000000;</t>
  </si>
  <si>
    <t>"M251_Marine                     " 8 0.000000 279.999440 0.000000 8 0.000000 279.999440 0.000000;</t>
  </si>
  <si>
    <t>"M252_Marine                     " 8 0.000000 271.499457 0.000000 8 0.000000 271.499457 0.000000;</t>
  </si>
  <si>
    <t>"M253_Marine                     " 8 0.000000 279.999440 0.000000 8 0.000000 279.999440 0.000000;</t>
  </si>
  <si>
    <t>"M254_Marine                     " 8 0.000000 228.999542 0.000000 8 0.000000 228.999542 0.000000;</t>
  </si>
  <si>
    <t>"M255_Marine                     " 8 0.000000 271.499457 0.000000 8 0.000000 271.499457 0.000000;</t>
  </si>
  <si>
    <t>"M256_Marine                     " 8 0.000000 279.999440 0.000000 8 0.000000 279.999440 0.000000;</t>
  </si>
  <si>
    <t>"M257_Marine                     " 8 0.000000 271.499457 0.000000 8 0.000000 271.499457 0.000000;</t>
  </si>
  <si>
    <t>"M258_Marine                     " 8 0.000000 279.999440 0.000000 8 0.000000 279.999440 0.000000;</t>
  </si>
  <si>
    <t>"M259_Marine                     " 8 0.000000 126.499747 0.000000 8 0.000000 126.499747 0.000000;</t>
  </si>
  <si>
    <t>"M260_Marine                     " 8 0.000000 126.499747 0.000000 8 0.000000 126.499747 0.000000;</t>
  </si>
  <si>
    <t>"M261_Marine                     " 8 0.000000 126.499747 0.000000 8 0.000000 126.499747 0.000000;</t>
  </si>
  <si>
    <t>"M262_Marine                     " 8 0.000000 126.499747 0.000000 8 0.000000 126.499747 0.000000;</t>
  </si>
  <si>
    <t>"M263_Marine                     " 8 0.000000 126.499747 0.000000 8 0.000000 126.499747 0.000000;</t>
  </si>
  <si>
    <t>"M264_Marine                     " 8 0.000000 126.499747 0.000000 8 0.000000 126.499747 0.000000;</t>
  </si>
  <si>
    <t>"M265_Marine                     " 8 0.000000 126.499747 0.000000 8 0.000000 126.499747 0.000000;</t>
  </si>
  <si>
    <t>"M266_Marine                     " 8 0.000000 126.499747 0.000000 8 0.000000 126.499747 0.000000;</t>
  </si>
  <si>
    <t>"M267_Marine                     " 8 0.000000 126.499747 0.000000 8 0.000000 126.499747 0.000000;</t>
  </si>
  <si>
    <t>"M268_Marine                     " 8 0.000000 126.499747 0.000000 8 0.000000 126.499747 0.000000;</t>
  </si>
  <si>
    <t>"M269_Marine                     " 8 0.000000 126.499747 0.000000 8 0.000000 126.499747 0.000000;</t>
  </si>
  <si>
    <t>"M270_Marine                     " 8 0.000000 126.499747 0.000000 8 0.000000 126.499747 0.000000;</t>
  </si>
  <si>
    <t>"M271_Marine                     " 10 0.000000 0.000000 0.000000 10 0.000000 0.000000 0.000000;</t>
  </si>
  <si>
    <t>"M272_Marine                     " 10 0.000000 0.000000 0.000000 10 0.000000 0.000000 0.000000;</t>
  </si>
  <si>
    <t>"M273_Marine                     " 10 0.000000 0.000000 0.000000 10 0.000000 0.000000 0.000000;</t>
  </si>
  <si>
    <t>"M274_Marine                     " 10 0.000000 0.000000 0.000000 10 0.000000 0.000000 0.000000;</t>
  </si>
  <si>
    <t>"M275_Marine                     " 8 0.000000 126.499747 0.000000 8 0.000000 126.499747 0.000000;</t>
  </si>
  <si>
    <t>"M276_Marine                     " 8 0.000000 126.499747 0.000000 8 0.000000 126.499747 0.000000;</t>
  </si>
  <si>
    <t>"M277_Marine                     " 8 0.000000 126.499747 0.000000 8 0.000000 126.499747 0.000000;</t>
  </si>
  <si>
    <t>"M278_Marine                     " 8 0.000000 126.499747 0.000000 8 0.000000 126.499747 0.000000;</t>
  </si>
  <si>
    <t>"M279_Marine                     " 8 0.000000 126.499747 0.000000 8 0.000000 126.499747 0.000000;</t>
  </si>
  <si>
    <t>"M280_Marine                     " 8 0.000000 126.499747 0.000000 8 0.000000 126.499747 0.000000;</t>
  </si>
  <si>
    <t>"M281_Marine                     " 10 0.000000 0.000000 0.000000 10 0.000000 0.000000 0.000000;</t>
  </si>
  <si>
    <t>"M282_Marine                     " 10 0.000000 0.000000 0.000000 10 0.000000 0.000000 0.000000;</t>
  </si>
  <si>
    <t>"M283_Marine                     " 10 0.000000 0.000000 0.000000 10 0.000000 0.000000 0.000000;</t>
  </si>
  <si>
    <t>"M284_Marine                     " 10 0.000000 0.000000 0.000000 10 0.000000 0.000000 0.000000;</t>
  </si>
  <si>
    <t>"M285_Marine                     " 10 0.000000 0.000000 0.000000 10 0.000000 0.000000 0.000000;</t>
  </si>
  <si>
    <t>"M286_Marine                     " 10 0.000000 0.000000 0.000000 10 0.000000 0.000000 0.000000;</t>
  </si>
  <si>
    <t>"M287_Marine                     " 10 0.000000 0.000000 0.000000 10 0.000000 0.000000 0.000000;</t>
  </si>
  <si>
    <t>"M288_Marine                     " 10 0.000000 0.000000 0.000000 10 0.000000 0.000000 0.000000;</t>
  </si>
  <si>
    <t>"M289_Marine                     " 10 0.000000 0.000000 0.000000 10 0.000000 0.000000 0.000000;</t>
  </si>
  <si>
    <t>"M290_Marine                     " 10 0.000000 0.000000 0.000000 10 0.000000 0.000000 0.000000;</t>
  </si>
  <si>
    <t>"M291_Marine                     " 10 0.000000 0.000000 0.000000 10 0.000000 0.000000 0.000000;</t>
  </si>
  <si>
    <t>"M292_Marine                     " 10 0.000000 0.000000 0.000000 10 0.000000 0.000000 0.000000;</t>
  </si>
  <si>
    <t>"M293_Marine                     " 10 0.000000 0.000000 0.000000 10 0.000000 0.000000 0.000000;</t>
  </si>
  <si>
    <t>"M294_Marine                     " 10 0.000000 0.000000 0.000000 10 0.000000 0.000000 0.000000;</t>
  </si>
  <si>
    <t>"M295_Marine                     " 8 0.000000 209.999580 0.000000 8 0.000000 209.999580 0.000000;</t>
  </si>
  <si>
    <t>"M296_Marine                     " 8 0.000000 209.999580 0.000000 8 0.000000 209.999580 0.000000;</t>
  </si>
  <si>
    <t>"M297_Marine                     " 8 0.000000 209.999580 0.000000 8 0.000000 209.999580 0.000000;</t>
  </si>
  <si>
    <t>"M298_Marine                     " 8 0.000000 209.999580 0.000000 8 0.000000 209.999580 0.000000;</t>
  </si>
  <si>
    <t>"M299_Marine                     " 10 0.000000 0.000000 0.000000 10 0.000000 0.000000 0.000000;</t>
  </si>
  <si>
    <t>"M300_Marine                     " 10 0.000000 0.000000 0.000000 10 0.000000 0.000000 0.000000;</t>
  </si>
  <si>
    <t>"M301_Marine                     " 8 0.000000 209.999580 0.000000 8 0.000000 209.999580 0.000000;</t>
  </si>
  <si>
    <t>"M302_Marine                     " 8 0.000000 209.999580 0.000000 8 0.000000 209.999580 0.000000;</t>
  </si>
  <si>
    <t>"M303_Marine                     " 8 0.000000 209.999580 0.000000 8 0.000000 209.999580 0.000000;</t>
  </si>
  <si>
    <t>"M304_Marine                     " 8 0.000000 209.999580 0.000000 8 0.000000 209.999580 0.000000;</t>
  </si>
  <si>
    <t>"M305_Marine                     " 10 0.000000 0.000000 0.000000 10 0.000000 0.000000 0.000000;</t>
  </si>
  <si>
    <t>"M306_Marine                     " 10 0.000000 0.000000 0.000000 10 0.000000 0.000000 0.000000;</t>
  </si>
  <si>
    <t>"M307_Marine                     " 8 0.000000 209.999580 0.000000 8 0.000000 209.999580 0.000000;</t>
  </si>
  <si>
    <t>"M308_Marine                     " 8 0.000000 209.999580 0.000000 8 0.000000 209.999580 0.000000;</t>
  </si>
  <si>
    <t>"M309_Marine                     " 8 0.000000 209.999580 0.000000 8 0.000000 209.999580 0.000000;</t>
  </si>
  <si>
    <t>"M310_Marine                     " 8 0.000000 209.999580 0.000000 8 0.000000 209.999580 0.000000;</t>
  </si>
  <si>
    <t>"M311_Marine                     " 8 0.000000 209.999580 0.000000 8 0.000000 209.999580 0.000000;</t>
  </si>
  <si>
    <t>"M312_Marine                     " 8 0.000000 209.999580 0.000000 8 0.000000 209.999580 0.000000;</t>
  </si>
  <si>
    <t>"M313_Marine                     " 8 0.000000 209.999580 0.000000 8 0.000000 209.999580 0.000000;</t>
  </si>
  <si>
    <t>"M314_Marine                     " 8 0.000000 209.999580 0.000000 8 0.000000 209.999580 0.000000;</t>
  </si>
  <si>
    <t>"M315_Marine                     " 10 0.000000 0.000000 0.000000 10 0.000000 0.000000 0.000000;</t>
  </si>
  <si>
    <t>"M316_Marine                     " 10 0.000000 0.000000 0.000000 10 0.000000 0.000000 0.000000;</t>
  </si>
  <si>
    <t>"M317_Marine                     " 8 0.000000 209.999580 0.000000 8 0.000000 209.999580 0.000000;</t>
  </si>
  <si>
    <t>"M318_Marine                     " 8 0.000000 209.999580 0.000000 8 0.000000 209.999580 0.000000;</t>
  </si>
  <si>
    <t>"M319_Marine                     " 8 0.000000 209.999580 0.000000 8 0.000000 209.999580 0.000000;</t>
  </si>
  <si>
    <t>"M320_Marine                     " 8 0.000000 209.999580 0.000000 8 0.000000 209.999580 0.000000;</t>
  </si>
  <si>
    <t>"M321_Marine                     " 8 0.000000 209.999580 0.000000 8 0.000000 209.999580 0.000000;</t>
  </si>
  <si>
    <t>"M322_Marine                     " 8 0.000000 209.999580 0.000000 8 0.000000 209.999580 0.000000;</t>
  </si>
  <si>
    <t>"M323_Marine                     " 8 0.000000 209.999580 0.000000 8 0.000000 209.999580 0.000000;</t>
  </si>
  <si>
    <t>"M324_Marine                     " 8 0.000000 209.999580 0.000000 8 0.000000 209.999580 0.000000;</t>
  </si>
  <si>
    <t>"M325_Marine                     " 10 0.000000 0.000000 0.000000 10 0.000000 0.000000 0.000000;</t>
  </si>
  <si>
    <t>"M326_Marine                     " 10 0.000000 0.000000 0.000000 10 0.000000 0.000000 0.000000;</t>
  </si>
  <si>
    <t>"M327_Marine                     " 8 0.000000 209.999580 0.000000 8 0.000000 209.999580 0.000000;</t>
  </si>
  <si>
    <t>"M328_Marine                     " 8 0.000000 209.999580 0.000000 8 0.000000 209.999580 0.000000;</t>
  </si>
  <si>
    <t>"M329_Marine                     " 8 0.000000 209.999580 0.000000 8 0.000000 209.999580 0.000000;</t>
  </si>
  <si>
    <t>"M330_Marine                     " 8 0.000000 209.999580 0.000000 8 0.000000 209.999580 0.000000;</t>
  </si>
  <si>
    <t>"M331_Marine                     " 8 0.000000 209.999580 0.000000 8 0.000000 209.999580 0.000000;</t>
  </si>
  <si>
    <t>"M332_Marine                     " 8 0.000000 209.999580 0.000000 8 0.000000 209.999580 0.000000;</t>
  </si>
  <si>
    <t>"M333_Marine                     " 8 0.000000 209.999580 0.000000 8 0.000000 209.999580 0.000000;</t>
  </si>
  <si>
    <t>"M334_Marine                     " 8 0.000000 209.999580 0.000000 8 0.000000 209.999580 0.000000;</t>
  </si>
  <si>
    <t>"M335_Marine                     " 10 0.000000 0.000000 0.000000 10 0.000000 0.000000 0.000000;</t>
  </si>
  <si>
    <t>"M336_Marine                     " 10 0.000000 0.000000 0.000000 10 0.000000 0.000000 0.000000;</t>
  </si>
  <si>
    <t>"M337_Marine                     " 8 0.000000 209.999580 0.000000 8 0.000000 209.999580 0.000000;</t>
  </si>
  <si>
    <t>"M338_Marine                     " 8 0.000000 209.999580 0.000000 8 0.000000 209.999580 0.000000;</t>
  </si>
  <si>
    <t>"M339_Marine                     " 8 0.000000 209.999580 0.000000 8 0.000000 209.999580 0.000000;</t>
  </si>
  <si>
    <t>"M340_Marine                     " 8 0.000000 209.999580 0.000000 8 0.000000 209.999580 0.000000;</t>
  </si>
  <si>
    <t>"M341_Marine                     " 8 0.000000 209.999580 0.000000 8 0.000000 209.999580 0.000000;</t>
  </si>
  <si>
    <t>"M342_Marine                     " 8 0.000000 209.999580 0.000000 8 0.000000 209.999580 0.000000;</t>
  </si>
  <si>
    <t>"M343_Marine                     " 8 0.000000 209.999580 0.000000 8 0.000000 209.999580 0.000000;</t>
  </si>
  <si>
    <t>"M344_Marine                     " 8 0.000000 209.999580 0.000000 8 0.000000 209.999580 0.000000;</t>
  </si>
  <si>
    <t>"M345_Marine                     " 8 0.000000 209.999580 0.000000 8 0.000000 209.999580 0.000000;</t>
  </si>
  <si>
    <t>"M346_Marine                     " 8 0.000000 209.999580 0.000000 8 0.000000 209.999580 0.000000;</t>
  </si>
  <si>
    <t>"M347_Marine                     " 8 0.000000 209.999580 0.000000 8 0.000000 209.999580 0.000000;</t>
  </si>
  <si>
    <t>"M348_Marine                     " 8 0.000000 209.999580 0.000000 8 0.000000 209.999580 0.000000;</t>
  </si>
  <si>
    <t>"M349_Marine                     " 8 0.000000 209.999580 0.000000 8 0.000000 209.999580 0.000000;</t>
  </si>
  <si>
    <t>"M350_Marine                     " 8 0.000000 209.999580 0.000000 8 0.000000 209.999580 0.000000;</t>
  </si>
  <si>
    <t>"M351_Marine                     " 8 0.000000 209.999580 0.000000 8 0.000000 209.999580 0.000000;</t>
  </si>
  <si>
    <t>"M352_Marine                     " 8 0.000000 209.999580 0.000000 8 0.000000 209.999580 0.000000;</t>
  </si>
  <si>
    <t>"M353_Marine                     " 8 0.000000 209.999580 0.000000 8 0.000000 209.999580 0.000000;</t>
  </si>
  <si>
    <t>"M354_Marine                     " 8 0.000000 209.999580 0.000000 8 0.000000 209.999580 0.000000;</t>
  </si>
  <si>
    <t>"M355_Marine                     " 8 0.000000 209.999580 0.000000 8 0.000000 209.999580 0.000000;</t>
  </si>
  <si>
    <t>"M356_Marine                     " 8 0.000000 209.999580 0.000000 8 0.000000 209.999580 0.000000;</t>
  </si>
  <si>
    <t>"M357_Marine                     " 8 0.000000 209.999580 0.000000 8 0.000000 209.999580 0.000000;</t>
  </si>
  <si>
    <t>"M358_Marine                     " 8 0.000000 209.999580 0.000000 8 0.000000 209.999580 0.000000;</t>
  </si>
  <si>
    <t>"M359_Marine                     " 8 0.000000 209.999580 0.000000 8 0.000000 209.999580 0.000000;</t>
  </si>
  <si>
    <t>"M360_Marine                     " 8 0.000000 209.999580 0.000000 8 0.000000 209.999580 0.000000;</t>
  </si>
  <si>
    <t>"M361_Marine                     " 8 0.000000 209.999580 0.000000 8 0.000000 209.999580 0.000000;</t>
  </si>
  <si>
    <t>"M362_Marine                     " 8 0.000000 209.999580 0.000000 8 0.000000 209.999580 0.000000;</t>
  </si>
  <si>
    <t>"M363_Marine                     " 8 0.000000 209.999580 0.000000 8 0.000000 209.999580 0.000000;</t>
  </si>
  <si>
    <t>"M364_Marine                     " 8 0.000000 209.999580 0.000000 8 0.000000 209.999580 0.000000;</t>
  </si>
  <si>
    <t>"M365_Marine                     " 8 0.000000 209.999580 0.000000 8 0.000000 209.999580 0.000000;</t>
  </si>
  <si>
    <t>"M366_Marine                     " 8 0.000000 209.999580 0.000000 8 0.000000 209.999580 0.000000;</t>
  </si>
  <si>
    <t>"M367_Marine                     " 8 0.000000 209.999580 0.000000 8 0.000000 209.999580 0.000000;</t>
  </si>
  <si>
    <t>"M368_Marine                     " 8 0.000000 209.999580 0.000000 8 0.000000 209.999580 0.000000;</t>
  </si>
  <si>
    <t>"M369_Marine                     " 8 0.000000 209.999580 0.000000 8 0.000000 209.999580 0.000000;</t>
  </si>
  <si>
    <t>"M370_Marine                     " 8 0.000000 209.999580 0.000000 8 0.000000 209.999580 0.000000;</t>
  </si>
  <si>
    <t>"M371_Marine                     " 8 0.000000 209.999580 0.000000 8 0.000000 209.999580 0.000000;</t>
  </si>
  <si>
    <t>"M372_Marine                     " 8 0.000000 209.999580 0.000000 8 0.000000 209.999580 0.000000;</t>
  </si>
  <si>
    <t>"M373_Marine                     " 8 0.000000 209.999580 0.000000 8 0.000000 209.999580 0.000000;</t>
  </si>
  <si>
    <t>"M374_Marine                     " 8 0.000000 126.499747 0.000000 8 0.000000 126.499747 0.000000;</t>
  </si>
  <si>
    <t>"M375_Marine                     " 8 0.000000 126.499747 0.000000 8 0.000000 126.499747 0.000000;</t>
  </si>
  <si>
    <t>"M376_Marine                     " 8 0.000000 126.499747 0.000000 8 0.000000 126.499747 0.000000;</t>
  </si>
  <si>
    <t>"M377_Marine                     " 8 0.000000 126.499747 0.000000 8 0.000000 126.499747 0.000000;</t>
  </si>
  <si>
    <t>"M378_Marine                     " 8 0.000000 126.499747 0.000000 8 0.000000 126.499747 0.000000;</t>
  </si>
  <si>
    <t>"M379_Marine                     " 8 0.000000 126.499747 0.000000 8 0.000000 126.499747 0.000000;</t>
  </si>
  <si>
    <t>"M380_Marine                     " 8 0.000000 126.499747 0.000000 8 0.000000 126.499747 0.000000;</t>
  </si>
  <si>
    <t>"M381_Marine                     " 8 0.000000 126.499747 0.000000 8 0.000000 126.499747 0.000000;</t>
  </si>
  <si>
    <t>"M382_Marine                     " 8 0.000000 126.499747 0.000000 8 0.000000 126.499747 0.000000;</t>
  </si>
  <si>
    <t>"M383_Marine                     " 8 0.000000 126.499747 0.000000 8 0.000000 126.499747 0.000000;</t>
  </si>
  <si>
    <t>"M384_Marine                     " 8 0.000000 126.499747 0.000000 8 0.000000 126.499747 0.000000;</t>
  </si>
  <si>
    <t>"M385_Marine                     " 8 0.000000 126.499747 0.000000 8 0.000000 126.499747 0.000000;</t>
  </si>
  <si>
    <t>"M386_Marine                     " 8 0.000000 126.499747 0.000000 8 0.000000 126.499747 0.000000;</t>
  </si>
  <si>
    <t>"M387_Marine                     " 8 0.000000 126.499747 0.000000 8 0.000000 126.499747 0.000000;</t>
  </si>
  <si>
    <t>"M388_Marine                     " 8 0.000000 126.499747 0.000000 8 0.000000 126.499747 0.000000;</t>
  </si>
  <si>
    <t>"M389_Marine                     " 8 0.000000 126.499747 0.000000 8 0.000000 126.499747 0.000000;</t>
  </si>
  <si>
    <t>"M390_Marine                     " 8 0.000000 126.499747 0.000000 8 0.000000 126.499747 0.000000;</t>
  </si>
  <si>
    <t>"M391_Marine                     " 8 0.000000 126.499747 0.000000 8 0.000000 126.499747 0.000000;</t>
  </si>
  <si>
    <t>"M392_Marine                     " 8 0.000000 126.499747 0.000000 8 0.000000 126.499747 0.000000;</t>
  </si>
  <si>
    <t>"M393_Marine                     " 8 0.000000 126.499747 0.000000 8 0.000000 126.499747 0.000000;</t>
  </si>
  <si>
    <t>"M394_Marine                     " 8 0.000000 126.499747 0.000000 8 0.000000 126.499747 0.000000;</t>
  </si>
  <si>
    <t>"M395_Marine                     " 8 0.000000 126.499747 0.000000 8 0.000000 126.499747 0.000000;</t>
  </si>
  <si>
    <t>"M396_Marine                     " 8 0.000000 126.499747 0.000000 8 0.000000 126.499747 0.000000;</t>
  </si>
  <si>
    <t>"M397_Marine                     " 8 0.000000 126.499747 0.000000 8 0.000000 126.499747 0.000000;</t>
  </si>
  <si>
    <t>"M398_Marine                     " 8 0.000000 126.499747 0.000000 8 0.000000 126.499747 0.000000;</t>
  </si>
  <si>
    <t>"M399_Marine                     " 8 0.000000 126.499747 0.000000 8 0.000000 126.499747 0.000000;</t>
  </si>
  <si>
    <t>"M400_Marine                     " 8 0.000000 126.499747 0.000000 8 0.000000 126.499747 0.000000;</t>
  </si>
  <si>
    <t>"M401_Marine                     " 8 0.000000 209.999580 0.000000 8 0.000000 209.999580 0.000000;</t>
  </si>
  <si>
    <t>"M402_Marine                     " 8 0.000000 209.999580 0.000000 8 0.000000 209.999580 0.000000;</t>
  </si>
  <si>
    <t>"M403_Marine                     " 10 0.000000 0.000000 0.000000 10 0.000000 0.000000 0.000000;</t>
  </si>
  <si>
    <t>"M404_Marine                     " 10 0.000000 0.000000 0.000000 10 0.000000 0.000000 0.000000;</t>
  </si>
  <si>
    <t>"M405_Marine                     " 10 0.000000 0.000000 0.000000 10 0.000000 0.000000 0.000000;</t>
  </si>
  <si>
    <t>"M406_Marine                     " 8 0.000000 209.999580 0.000000 8 0.000000 209.999580 0.000000;</t>
  </si>
  <si>
    <t>"M407_Marine                     " 8 0.000000 209.999580 0.000000 8 0.000000 209.999580 0.000000;</t>
  </si>
  <si>
    <t>"M408_Marine                     " 8 0.000000 202.999594 0.000000 8 0.000000 202.999594 0.000000;</t>
  </si>
  <si>
    <t>"M409_Marine                     " 8 0.000000 202.999594 0.000000 8 0.000000 202.999594 0.000000;</t>
  </si>
  <si>
    <t>"M410_Marine                     " 8 0.000000 202.999594 0.000000 8 0.000000 202.999594 0.000000;</t>
  </si>
  <si>
    <t>"M411_Marine                     " 8 0.000000 202.999594 0.000000 8 0.000000 202.999594 0.000000;</t>
  </si>
  <si>
    <t>"M412_Marine                     " 8 0.000000 202.999594 0.000000 8 0.000000 202.999594 0.000000;</t>
  </si>
  <si>
    <t>"M413_Marine                     " 8 0.000000 202.999594 0.000000 8 0.000000 202.999594 0.000000;</t>
  </si>
  <si>
    <t>"M414_Marine                     " 8 0.000000 202.999594 0.000000 8 0.000000 202.999594 0.000000;</t>
  </si>
  <si>
    <t>"M415_Marine                     " 8 0.000000 202.999594 0.000000 8 0.000000 202.999594 0.000000;</t>
  </si>
  <si>
    <t>"M416_Marine                     " 8 0.000000 202.999594 0.000000 8 0.000000 202.999594 0.000000;</t>
  </si>
  <si>
    <t>"M417_Marine                     " 8 0.000000 202.999594 0.000000 8 0.000000 202.999594 0.000000;</t>
  </si>
  <si>
    <t>"M418_Marine                     " 8 0.000000 202.999594 0.000000 8 0.000000 202.999594 0.000000;</t>
  </si>
  <si>
    <t>"M419_Marine                     " 8 0.000000 202.999594 0.000000 8 0.000000 202.999594 0.000000;</t>
  </si>
  <si>
    <t>"M420_Marine                     " 8 0.000000 202.999594 0.000000 8 0.000000 202.999594 0.000000;</t>
  </si>
  <si>
    <t>"M421_Marine                     " 8 0.000000 202.999594 0.000000 8 0.000000 202.999594 0.000000;</t>
  </si>
  <si>
    <t>[.MEMBERS_DESIGN_CALCMODE_PARAMETERS] &lt;421&gt;</t>
  </si>
  <si>
    <t>[BASIC_LOAD_CASES] &lt;347&gt;</t>
  </si>
  <si>
    <t>1 "BLC 1 : Self Weight(SW) (Refer t" 2 0 0 10 0 0 0 0.000000 -1.150000 0.000000 -1 1.000000 0;</t>
  </si>
  <si>
    <t>2 "BLC 2 : Piping Operating (PO)   " 175 0 0 32 0 0 0 0.000000 0.000000 0.000000 -1 1.000000 0;</t>
  </si>
  <si>
    <t>3 "BLC 3 : Piping Empty (PE) Pipes " 21 0 0 31 0 0 0 0.000000 0.000000 0.000000 -1 1.000000 0;</t>
  </si>
  <si>
    <t>4 "BLC 4 : Electrical (EL)         " 5 0 0 27 0 0 0 0.000000 0.000000 0.000000 -1 1.000000 0;</t>
  </si>
  <si>
    <t>5 "BLC 5 : Equipment Operating (EO)" 0 0 0 0 0 0 0 0.000000 0.000000 0.000000 -1 1.000000 0;</t>
  </si>
  <si>
    <t>6 "BLC 6 : Equipment Empty(EE)     " 0 0 0 0 0 0 0 0.000000 0.000000 0.000000 -1 1.000000 0;</t>
  </si>
  <si>
    <t>7 "BLC 7 : Equipment / Pipe Test Lo" 167 7 0 29 0 0 0 0.000000 0.000000 0.000000 -1 1.000000 0;</t>
  </si>
  <si>
    <t>8 "BLC 8 : Equipment Maintenance Lo" 0 0 0 0 0 0 0 0.000000 0.000000 0.000000 -1 1.000000 0;</t>
  </si>
  <si>
    <t>9 "BLC 9 : Live  (L)               " 7 0 0 21 0 0 0 0.000000 0.000000 0.000000 -1 1.000000 0;</t>
  </si>
  <si>
    <t>10 "BLC 10 : Snow(S)-See Note 16    " 5 0 0 42 0 0 0 0.000000 0.000000 0.000000 -1 1.000000 0;</t>
  </si>
  <si>
    <t>11 "BLC 11 : Pipe Anchor Thermal  (A" 26 14 0 0 0 0 0 0.000000 0.000000 0.000000 -1 1.000000 0;</t>
  </si>
  <si>
    <t>12 "BLC 12 : Pipe Anchor Friction (A" 26 14 0 0 0 0 0 0.000000 0.000000 0.000000 -1 1.000000 0;</t>
  </si>
  <si>
    <t>13 "BLC 13: Pipe Anchor Seismic ( AS" 87 1 0 0 0 0 0 0.000000 0.000000 0.000000 -1 1.000000 0;</t>
  </si>
  <si>
    <t>14 "BLC 14 : Pipe Friction Load (F) " 173 0 0 30 0 0 0 0.000000 0.000000 0.000000 -1 1.000000 0;</t>
  </si>
  <si>
    <t>15 "BLC 15: Wind  X (WX)            " 62 0 0 0 3 0 0 0.000000 0.000000 0.000000 -1 1.000000 0;</t>
  </si>
  <si>
    <t>16 "BLC 16 : Wind  Z (WZ)           " 31 0 0 0 1 0 0 0.000000 0.000000 0.000000 -1 1.000000 0;</t>
  </si>
  <si>
    <t>17 "BLC 17: Seismic X Oper (SXOpe)  " 111 0 0 97 0 0 0 0.153000 0.000000 0.000000 -1 1.000000 0;</t>
  </si>
  <si>
    <t>18 "BLC 18: Seismic X Emp (SXEmpty) " 106 0 0 27 0 0 0 0.153000 0.000000 0.000000 -1 1.000000 0;</t>
  </si>
  <si>
    <t>19 "BLC 19: Seismic Z Oper (SZOpe)  " 111 0 0 97 0 0 0 0.000000 0.000000 0.153000 -1 1.000000 0;</t>
  </si>
  <si>
    <t>20 "BLC 20 : Seismic Z Emp (SZEmpty)" 106 0 0 27 0 0 0 0.000000 0.000000 0.153000 -1 1.000000 0;</t>
  </si>
  <si>
    <t>21 "BLC 21: Slug or Upset (SG)      " 5 0 0 0 0 0 0 0.000000 0.000000 0.000000 -1 1.000000 0;</t>
  </si>
  <si>
    <t>22 "BLC 22 : Guide Load (GL)        " 68 14 0 0 0 0 0 0.000000 0.000000 0.000000 -1 1.000000 0;</t>
  </si>
  <si>
    <t>23 "BLC 23 Atmospheric Ice (Di)     " 5 0 0 345 0 0 0 0.000000 -0.300000 0.000000 -1 1.000000 0;</t>
  </si>
  <si>
    <t>24 "BLC 24: Thermal Effects Contr(TH" 0 0 0 407 0 0 0 0.000000 0.000000 0.000000 -1 1.000000 0;</t>
  </si>
  <si>
    <t>25 "BLC 25: Thermal Effects Expan(TH" 0 0 0 407 0 0 0 0.000000 0.000000 0.000000 -1 1.000000 0;</t>
  </si>
  <si>
    <t>26 "Land Transport Load Case        " 0 0 0 0 0 0 0 0.000000 0.000000 0.000000 -1 1.000000 0;</t>
  </si>
  <si>
    <t>27 "BLC T1: Selfweight Z            " 0 0 0 0 0 0 0 0.000000 0.000000 1.150000 -1 1.000000 0;</t>
  </si>
  <si>
    <t>28 "BLC T2: Selfweight X            " 0 0 0 0 0 0 0 1.150000 0.000000 0.000000 -1 1.000000 0;</t>
  </si>
  <si>
    <t>29 "BLC T3: Pipe Empty Z            " 106 0 0 27 0 0 0 0.000000 0.000000 0.000000 -1 1.000000 0;</t>
  </si>
  <si>
    <t>30 "BLC T4: Pipe Empty X            " 106 0 0 27 0 0 0 0.000000 0.000000 0.000000 -1 1.000000 0;</t>
  </si>
  <si>
    <t>31 "BLC T5: Equip. Empty Z          " 0 0 0 0 0 0 0 0.000000 0.000000 0.000000 -1 1.000000 0;</t>
  </si>
  <si>
    <t>32 "BLC T6: Equip. Empty X          " 0 0 0 0 0 0 0 0.000000 0.000000 0.000000 -1 1.000000 0;</t>
  </si>
  <si>
    <t>33 "BLC T7: Elect. Z                " 0 0 0 27 0 0 0 0.000000 0.000000 0.000000 -1 1.000000 0;</t>
  </si>
  <si>
    <t>34 "BLC T8: Elect. X                " 0 0 0 27 0 0 0 0.000000 0.000000 0.000000 -1 1.000000 0;</t>
  </si>
  <si>
    <t>35 "BLC T9: Snow Z                  " 0 0 0 42 0 0 0 0.000000 0.000000 0.000000 -1 1.000000 0;</t>
  </si>
  <si>
    <t>36 "BLC T10: Snow. X                " 0 0 0 42 0 0 0 0.000000 0.000000 0.000000 -1 1.000000 0;</t>
  </si>
  <si>
    <t>37 "DLO (SW+PO+EL+EO+FPO)           " 0 0 0 0 0 0 0 0.000000 0.000000 0.000000 -1 1.000000 0;</t>
  </si>
  <si>
    <t>38 "DLO (SW+PO+EL+EO+FPO) + AT      " 0 0 0 0 0 0 0 0.000000 0.000000 0.000000 -1 1.000000 0;</t>
  </si>
  <si>
    <t>39 "DLE (SW+PE+LBE+EL+EE)  (See Note" 0 0 0 0 0 0 0 0.000000 0.000000 0.000000 -1 1.000000 0;</t>
  </si>
  <si>
    <t>40 "DLO (SW+PO+EL+EO+FPO) - AT      " 0 0 0 0 0 0 0 0.000000 0.000000 0.000000 -1 1.000000 0;</t>
  </si>
  <si>
    <t>41 "DLE (SW+PE+LBE+0.15EL+EE)  (See " 0 0 0 0 0 0 0 0.000000 0.000000 0.000000 -1 1.000000 0;</t>
  </si>
  <si>
    <t>42 "DLE (SW+PE+0.15EL+EE)  (See Note" 0 0 0 0 0 0 0 0.000000 0.000000 0.000000 -1 1.000000 0;</t>
  </si>
  <si>
    <t>43 "DLO (SW+PO+EL+EO+FPO) + 0.25 S  " 0 0 0 0 0 0 0 0.000000 0.000000 0.000000 -1 1.000000 0;</t>
  </si>
  <si>
    <t>44 "DLE (SW+PE+LBE+EL+EE+0.6FPO)  + " 0 0 0 0 0 0 0 0.000000 0.000000 0.000000 -1 1.000000 0;</t>
  </si>
  <si>
    <t>45 "DLE (SW+PE+EL+EE)               " 0 0 0 0 0 0 0 0.000000 0.000000 0.000000 -1 1.000000 0;</t>
  </si>
  <si>
    <t>46 "BLC 46: Piping Empty load for la" 152 0 0 0 0 0 0 0.000000 0.000000 0.000000 -1 1.000000 0;</t>
  </si>
  <si>
    <t>47 "Transverse Roll "TR"            " 0 0 0 0 0 0 0 0.000000 0.000000 0.000000 -1 1.000000 0;</t>
  </si>
  <si>
    <t>48 "Longitudinal Pitch "LP"         " 0 0 0 0 0 0 0 0.000000 0.000000 0.000000 -1 1.000000 0;</t>
  </si>
  <si>
    <t>49 "Vertical Impact (VI) Y-Direction" 0 0 0 0 0 0 0 0.000000 0.000000 0.000000 -1 1.000000 0;</t>
  </si>
  <si>
    <t>50 "Transverse Impact (TI)          " 0 0 0 0 0 0 0 0.000000 0.000000 0.000000 -1 1.000000 0;</t>
  </si>
  <si>
    <t>51 "Longitudinal Impact (LI)        " 0 0 0 0 0 0 0 0.000000 0.000000 0.000000 -1 1.000000 0;</t>
  </si>
  <si>
    <t>52 "BLC52: Future Piping Operating (" 22 0 0 9 0 0 0 0.000000 0.000000 0.000000 -1 1.000000 0;</t>
  </si>
  <si>
    <t>53 "Marine Transportation Basic Load" 0 0 0 0 0 0 0 0.000000 0.000000 0.000000 -1 1.000000 0;</t>
  </si>
  <si>
    <t>54 "Head Sea Condition              " 0 0 0 0 0 0 0 0.000000 0.000000 0.000000 -1 1.000000 0;</t>
  </si>
  <si>
    <t>55 "BLC55: +Pitch+Surge+Roll+Sway+He" 0 0 0 0 0 0 0 0.000000 0.000000 0.000000 -1 1.000000 0;</t>
  </si>
  <si>
    <t>56 "BLC56: +Pitch+Surge-Roll+Sway-He" 0 0 0 0 0 0 0 0.000000 0.000000 0.000000 -1 1.000000 0;</t>
  </si>
  <si>
    <t>57 "BLC57: +Pitch+Surge+Roll-Sway+He" 0 0 0 0 0 0 0 0.000000 0.000000 0.000000 -1 1.000000 0;</t>
  </si>
  <si>
    <t>58 "BLC58: +Pitch+Surge+Roll+Sway-He" 0 0 0 0 0 0 0 0.000000 0.000000 0.000000 -1 1.000000 0;</t>
  </si>
  <si>
    <t>59 "BLC59: +Pitch+Surge+Roll-Sway-He" 0 0 0 0 0 0 0 0.000000 0.000000 0.000000 -1 1.000000 0;</t>
  </si>
  <si>
    <t>60 "BLC60: +Pitch+Surge-Roll+Sway+He" 0 0 0 0 0 0 0 0.000000 0.000000 0.000000 -1 1.000000 0;</t>
  </si>
  <si>
    <t>61 "BLC61: +Pitch+Surge-Roll-Sway-He" 0 0 0 0 0 0 0 0.000000 0.000000 0.000000 -1 1.000000 0;</t>
  </si>
  <si>
    <t>62 "BLC62: +Pitch+Surge-Roll-Sway+He" 0 0 0 0 0 0 0 0.000000 0.000000 0.000000 -1 1.000000 0;</t>
  </si>
  <si>
    <t>63 "BLC63: -Pitch+Surge+Roll+Sway+He" 0 0 0 0 0 0 0 0.000000 0.000000 0.000000 -1 1.000000 0;</t>
  </si>
  <si>
    <t>64 "BLC64: -Pitch+Surge-Roll+Sway-He" 0 0 0 0 0 0 0 0.000000 0.000000 0.000000 -1 1.000000 0;</t>
  </si>
  <si>
    <t>65 "BLC65: -Pitch+Surge+Roll-Sway+He" 0 0 0 0 0 0 0 0.000000 0.000000 0.000000 -1 1.000000 0;</t>
  </si>
  <si>
    <t>66 "BLC66: -Pitch+Surge+Roll+Sway-He" 0 0 0 0 0 0 0 0.000000 0.000000 0.000000 -1 1.000000 0;</t>
  </si>
  <si>
    <t>67 "BLC67:-Pitch+Surge+Roll-Sway-Hea" 0 0 0 0 0 0 0 0.000000 0.000000 0.000000 -1 1.000000 0;</t>
  </si>
  <si>
    <t>68 "BLC68: -Pitch+Surge-Roll+Sway+He" 0 0 0 0 0 0 0 0.000000 0.000000 0.000000 -1 1.000000 0;</t>
  </si>
  <si>
    <t>69 "BLC69: -Pitch+Surge-Roll-Sway-He" 0 0 0 0 0 0 0 0.000000 0.000000 0.000000 -1 1.000000 0;</t>
  </si>
  <si>
    <t>70 "BLC70: -Pitch+Surge-Roll-Sway+He" 0 0 0 0 0 0 0 0.000000 0.000000 0.000000 -1 1.000000 0;</t>
  </si>
  <si>
    <t>71 "BLC71: Pitch-Surge+Roll+Sway+Hea" 0 0 0 0 0 0 0 0.000000 0.000000 0.000000 -1 1.000000 0;</t>
  </si>
  <si>
    <t>72 "BLC72: Pitch-Surge-Roll+Sway-Hea" 0 0 0 0 0 0 0 0.000000 0.000000 0.000000 -1 1.000000 0;</t>
  </si>
  <si>
    <t>73 "BLC73: Pitch-Surge+Roll-Sway+Hea" 0 0 0 0 0 0 0 0.000000 0.000000 0.000000 -1 1.000000 0;</t>
  </si>
  <si>
    <t>74 "BLC74: Pitch-Surge+Roll+Sway-Hea" 0 0 0 0 0 0 0 0.000000 0.000000 0.000000 -1 1.000000 0;</t>
  </si>
  <si>
    <t>75 "BLC75: Pitch-Surge+Roll-Sway-Hea" 0 0 0 0 0 0 0 0.000000 0.000000 0.000000 -1 1.000000 0;</t>
  </si>
  <si>
    <t>76 "BLC76: Pitch-Surge-Roll+Sway+Hea" 0 0 0 0 0 0 0 0.000000 0.000000 0.000000 -1 1.000000 0;</t>
  </si>
  <si>
    <t>77 "BLC77: Pitch-Surge-Roll-Sway-Hea" 0 0 0 0 0 0 0 0.000000 0.000000 0.000000 -1 1.000000 0;</t>
  </si>
  <si>
    <t>78 "BLC78: Pitch-Surge-Roll-Sway+Hea" 0 0 0 0 0 0 0 0.000000 0.000000 0.000000 -1 1.000000 0;</t>
  </si>
  <si>
    <t>79 "BLC79: -Pitch-Surge+Roll+Sway+He" 0 0 0 0 0 0 0 0.000000 0.000000 0.000000 -1 1.000000 0;</t>
  </si>
  <si>
    <t>80 "BLC80: -Pitch-Surge-Roll+Sway-He" 0 0 0 0 0 0 0 0.000000 0.000000 0.000000 -1 1.000000 0;</t>
  </si>
  <si>
    <t>81 "BLC81: -Pitch-Surge+Roll-Sway+He" 0 0 0 0 0 0 0 0.000000 0.000000 0.000000 -1 1.000000 0;</t>
  </si>
  <si>
    <t>82 "BLC82: -Pitch-Surge+Roll+Sway-He" 0 0 0 0 0 0 0 0.000000 0.000000 0.000000 -1 1.000000 0;</t>
  </si>
  <si>
    <t>83 "BLC83: -Pitch-Surge+Roll-Sway-He" 0 0 0 0 0 0 0 0.000000 0.000000 0.000000 -1 1.000000 0;</t>
  </si>
  <si>
    <t>84 "BLC84: -Pitch-Surge-Roll+Sway+He" 0 0 0 0 0 0 0 0.000000 0.000000 0.000000 -1 1.000000 0;</t>
  </si>
  <si>
    <t>85 "BLC85: -Pitch-Surge-Roll-Sway-He" 0 0 0 0 0 0 0 0.000000 0.000000 0.000000 -1 1.000000 0;</t>
  </si>
  <si>
    <t>86 "BLC86: -Pitch-Surge-Roll-Sway+He" 0 0 0 0 0 0 0 0.000000 0.000000 0.000000 -1 1.000000 0;</t>
  </si>
  <si>
    <t>87 "Beam Sea Condition              " 0 0 0 0 0 0 0 0.000000 0.000000 0.000000 -1 1.000000 0;</t>
  </si>
  <si>
    <t>88 "BLC88: +Roll+Sway+Heave+Yaw+Pitc" 0 0 0 0 0 0 0 0.000000 0.000000 0.000000 -1 1.000000 0;</t>
  </si>
  <si>
    <t>89 "BLC89: -Roll+Sway-Heave+Yaw+Pitc" 0 0 0 0 0 0 0 0.000000 0.000000 0.000000 -1 1.000000 0;</t>
  </si>
  <si>
    <t>90 "BLC90: +Roll-Sway+Heave+Yaw+Pitc" 0 0 0 0 0 0 0 0.000000 0.000000 0.000000 -1 1.000000 0;</t>
  </si>
  <si>
    <t>91 "BLC91: +Roll+Sway-Heave+Yaw+Pitc" 0 0 0 0 0 0 0 0.000000 0.000000 0.000000 -1 1.000000 0;</t>
  </si>
  <si>
    <t>92 "BLC92: +Roll-Sway-Heave+Yaw+Pitc" 0 0 0 0 0 0 0 0.000000 0.000000 0.000000 -1 1.000000 0;</t>
  </si>
  <si>
    <t>93 "BLC93: -Roll+Sway+Heave+Yaw+Pitc" 0 0 0 0 0 0 0 0.000000 0.000000 0.000000 -1 1.000000 0;</t>
  </si>
  <si>
    <t>94 "BLC94: -Roll-Sway-Heave+Yaw+Pitc" 0 0 0 0 0 0 0 0.000000 0.000000 0.000000 -1 1.000000 0;</t>
  </si>
  <si>
    <t>95 "BLC95: -Roll-Sway+Heave+Yaw+Pitc" 0 0 0 0 0 0 0 0.000000 0.000000 0.000000 -1 1.000000 0;</t>
  </si>
  <si>
    <t>96 "BLC96: +Roll+Sway+Heave+Yaw-Pitc" 0 0 0 0 0 0 0 0.000000 0.000000 0.000000 -1 1.000000 0;</t>
  </si>
  <si>
    <t>97 "BLC97: -Roll+Sway-Heave+Yaw-Pitc" 0 0 0 0 0 0 0 0.000000 0.000000 0.000000 -1 1.000000 0;</t>
  </si>
  <si>
    <t>98 "BLC98: +Roll-Sway+Heave+Yaw-Pitc" 0 0 0 0 0 0 0 0.000000 0.000000 0.000000 -1 1.000000 0;</t>
  </si>
  <si>
    <t>99 "BLC99:+Roll+Sway-Heave+Yaw -Pitc" 0 0 0 0 0 0 0 0.000000 0.000000 0.000000 -1 1.000000 0;</t>
  </si>
  <si>
    <t>100 "BLC100:+Roll-Sway-Heave+Yaw-Pitc" 0 0 0 0 0 0 0 0.000000 0.000000 0.000000 -1 1.000000 0;</t>
  </si>
  <si>
    <t>101 "BLC101: -Roll+Sway+Heave+Yaw-Pit" 0 0 0 0 0 0 0 0.000000 0.000000 0.000000 -1 1.000000 0;</t>
  </si>
  <si>
    <t>102 "BLC102: -Roll-Sway-Heave+Yaw-Pit" 0 0 0 0 0 0 0 0.000000 0.000000 0.000000 -1 1.000000 0;</t>
  </si>
  <si>
    <t>103 "BLC103: -Roll-Sway+Heave+Yaw-Pit" 0 0 0 0 0 0 0 0.000000 0.000000 0.000000 -1 1.000000 0;</t>
  </si>
  <si>
    <t>104 "BLC104: +Roll+Sway+Heave+Yaw+Pit" 0 0 0 0 0 0 0 0.000000 0.000000 0.000000 -1 1.000000 0;</t>
  </si>
  <si>
    <t>105 "BLC105: -Roll+Sway-Heave+Yaw+Pit" 0 0 0 0 0 0 0 0.000000 0.000000 0.000000 -1 1.000000 0;</t>
  </si>
  <si>
    <t>106 "BLC106: +Roll-Sway+Heave+Yaw+Pit" 0 0 0 0 0 0 0 0.000000 0.000000 0.000000 -1 1.000000 0;</t>
  </si>
  <si>
    <t>107 "BLC107: +Roll+Sway-Heave+Yaw+Pit" 0 0 0 0 0 0 0 0.000000 0.000000 0.000000 -1 1.000000 0;</t>
  </si>
  <si>
    <t>108 "BLC108: +Roll-Sway-Heave+Yaw+Pit" 0 0 0 0 0 0 0 0.000000 0.000000 0.000000 -1 1.000000 0;</t>
  </si>
  <si>
    <t>109 "BLC109:-Roll+Sway+Heave+Yaw+ Pit" 0 0 0 0 0 0 0 0.000000 0.000000 0.000000 -1 1.000000 0;</t>
  </si>
  <si>
    <t>110 "BLC110: -Roll-Sway-Heave+Yaw+Pit" 0 0 0 0 0 0 0 0.000000 0.000000 0.000000 -1 1.000000 0;</t>
  </si>
  <si>
    <t>111 "BLC111: -Roll-Sway+Heave+Yaw+Pit" 0 0 0 0 0 0 0 0.000000 0.000000 0.000000 -1 1.000000 0;</t>
  </si>
  <si>
    <t>112 "BLC112: +Roll+Sway+Heave+Yaw-Pit" 0 0 0 0 0 0 0 0.000000 0.000000 0.000000 -1 1.000000 0;</t>
  </si>
  <si>
    <t>113 "BLC113: -Roll+Sway-Heave+Yaw-Pit" 0 0 0 0 0 0 0 0.000000 0.000000 0.000000 -1 1.000000 0;</t>
  </si>
  <si>
    <t>114 "BLC114: +Roll-Sway+Heave+Yaw-Pit" 0 0 0 0 0 0 0 0.000000 0.000000 0.000000 -1 1.000000 0;</t>
  </si>
  <si>
    <t>115 "BLC115: +Roll+Sway-Heave+Yaw-Pit" 0 0 0 0 0 0 0 0.000000 0.000000 0.000000 -1 1.000000 0;</t>
  </si>
  <si>
    <t>116 "BLC116: +Roll-Sway-Heave+Yaw-Pit" 0 0 0 0 0 0 0 0.000000 0.000000 0.000000 -1 1.000000 0;</t>
  </si>
  <si>
    <t>117 "BLC117: -Roll+Sway+Heave+Yaw-Pit" 0 0 0 0 0 0 0 0.000000 0.000000 0.000000 -1 1.000000 0;</t>
  </si>
  <si>
    <t>118 "BLC118:-Roll-Sway-Heave+Yaw -Pit" 0 0 0 0 0 0 0 0.000000 0.000000 0.000000 -1 1.000000 0;</t>
  </si>
  <si>
    <t>119 "BLC119: -Roll-Sway+Heave+Yaw-Pit" 0 0 0 0 0 0 0 0.000000 0.000000 0.000000 -1 1.000000 0;</t>
  </si>
  <si>
    <t>120 "Quartering Sea                  " 0 0 0 0 0 0 0 0.000000 0.000000 0.000000 -1 1.000000 0;</t>
  </si>
  <si>
    <t>121 "BLC121: Pitch+Surge+Roll+Sway+He" 0 0 0 0 0 0 0 0.000000 0.000000 0.000000 -1 1.000000 0;</t>
  </si>
  <si>
    <t>122 "BLC122: +Pitch+Surge-Roll+Sway-H" 0 0 0 0 0 0 0 0.000000 0.000000 0.000000 -1 1.000000 0;</t>
  </si>
  <si>
    <t>123 "BLC123: +Pitch+Surge+Roll-Sway+H" 0 0 0 0 0 0 0 0.000000 0.000000 0.000000 -1 1.000000 0;</t>
  </si>
  <si>
    <t>124 "BLC124: +Pitch+Surge+Roll+Sway-H" 0 0 0 0 0 0 0 0.000000 0.000000 0.000000 -1 1.000000 0;</t>
  </si>
  <si>
    <t>125 "BLC125: +Pitch+Surge+Roll-Sway-H" 0 0 0 0 0 0 0 0.000000 0.000000 0.000000 -1 1.000000 0;</t>
  </si>
  <si>
    <t>126 "BLC126: +Pitch+Surge-Roll+Sway+H" 0 0 0 0 0 0 0 0.000000 0.000000 0.000000 -1 1.000000 0;</t>
  </si>
  <si>
    <t>127 "BLC127: Pitch+Surge-Roll-Sway-He" 0 0 0 0 0 0 0 0.000000 0.000000 0.000000 -1 1.000000 0;</t>
  </si>
  <si>
    <t>128 "BLC128: Pitch+Surge-Roll-Sway+He" 0 0 0 0 0 0 0 0.000000 0.000000 0.000000 -1 1.000000 0;</t>
  </si>
  <si>
    <t>129 "BLC129: -Pitch+Surge+Roll+Sway+H" 0 0 0 0 0 0 0 0.000000 0.000000 0.000000 -1 1.000000 0;</t>
  </si>
  <si>
    <t>130 "BLC130: -Pitch+Surge-Roll+Sway-H" 0 0 0 0 0 0 0 0.000000 0.000000 0.000000 -1 1.000000 0;</t>
  </si>
  <si>
    <t>131 "BLC131: -Pitch+Surge+Roll-Sway+H" 0 0 0 0 0 0 0 0.000000 0.000000 0.000000 -1 1.000000 0;</t>
  </si>
  <si>
    <t>132 "BLC132: -Pitch+Surge+Roll+Sway-H" 0 0 0 0 0 0 0 0.000000 0.000000 0.000000 -1 1.000000 0;</t>
  </si>
  <si>
    <t>133 "BLC133:-Pitch+Surge+Roll-Sway-He" 0 0 0 0 0 0 0 0.000000 0.000000 0.000000 -1 1.000000 0;</t>
  </si>
  <si>
    <t>134 "BLC134: -Pitch+Surge-Roll+Sway+H" 0 0 0 0 0 0 0 0.000000 0.000000 0.000000 -1 1.000000 0;</t>
  </si>
  <si>
    <t>135 "BLC135: -Pitch+Surge-Roll-Sway-H" 0 0 0 0 0 0 0 0.000000 0.000000 0.000000 -1 1.000000 0;</t>
  </si>
  <si>
    <t>136 "BLC136: -Pitch+Surge-Roll-Sway+H" 0 0 0 0 0 0 0 0.000000 0.000000 0.000000 -1 1.000000 0;</t>
  </si>
  <si>
    <t>137 "BLC137: Pitch-Surge+Roll+Sway+He" 0 0 0 0 0 0 0 0.000000 0.000000 0.000000 -1 1.000000 0;</t>
  </si>
  <si>
    <t>138 "BLC138: Pitch-Surge-Roll+Sway-He" 0 0 0 0 0 0 0 0.000000 0.000000 0.000000 -1 1.000000 0;</t>
  </si>
  <si>
    <t>139 "BLC139: Pitch-Surge+Roll-Sway+He" 0 0 0 0 0 0 0 0.000000 0.000000 0.000000 -1 1.000000 0;</t>
  </si>
  <si>
    <t>140 "BLC140: Pitch-Surge+Roll+Sway-He" 0 0 0 0 0 0 0 0.000000 0.000000 0.000000 -1 1.000000 0;</t>
  </si>
  <si>
    <t>141 "BLC141: Pitch-Surge+Roll-Sway-He" 0 0 0 0 0 0 0 0.000000 0.000000 0.000000 -1 1.000000 0;</t>
  </si>
  <si>
    <t>142 "BLC142: Pitch-Surge-Roll+Sway+He" 0 0 0 0 0 0 0 0.000000 0.000000 0.000000 -1 1.000000 0;</t>
  </si>
  <si>
    <t>143 "BLC143: Pitch-Surge-Roll-Sway-He" 0 0 0 0 0 0 0 0.000000 0.000000 0.000000 -1 1.000000 0;</t>
  </si>
  <si>
    <t>144 "BLC144: Pitch-Surge-Roll-Sway+He" 0 0 0 0 0 0 0 0.000000 0.000000 0.000000 -1 1.000000 0;</t>
  </si>
  <si>
    <t>145 "BLC145: -Pitch-Surge+Roll+Sway+H" 0 0 0 0 0 0 0 0.000000 0.000000 0.000000 -1 1.000000 0;</t>
  </si>
  <si>
    <t>146 "BLC146: -Pitch-Surge-Roll+Sway-H" 0 0 0 0 0 0 0 0.000000 0.000000 0.000000 -1 1.000000 0;</t>
  </si>
  <si>
    <t>147 "BLC147: -Pitch-Surge+Roll-Sway+H" 0 0 0 0 0 0 0 0.000000 0.000000 0.000000 -1 1.000000 0;</t>
  </si>
  <si>
    <t>148 "BLC148: -Pitch-Surge+Roll+Sway-H" 0 0 0 0 0 0 0 0.000000 0.000000 0.000000 -1 1.000000 0;</t>
  </si>
  <si>
    <t>149 "BLC149: -Pitch-Surge+Roll-Sway-H" 0 0 0 0 0 0 0 0.000000 0.000000 0.000000 -1 1.000000 0;</t>
  </si>
  <si>
    <t>150 "BLC150: -Pitch-Surge-Roll+Sway+H" 0 0 0 0 0 0 0 0.000000 0.000000 0.000000 -1 1.000000 0;</t>
  </si>
  <si>
    <t>151 "BLC151: -Pitch-Surge-Roll-Sway-H" 0 0 0 0 0 0 0 0.000000 0.000000 0.000000 -1 1.000000 0;</t>
  </si>
  <si>
    <t>152 "BLC152: -Pitch-Surge-Roll-Sway+H" 0 0 0 0 0 0 0 0.000000 0.000000 0.000000 -1 1.000000 0;</t>
  </si>
  <si>
    <t>153 "Marine Wind * For Enclosed Struc" 0 0 0 0 0 0 0 0.000000 0.000000 0.000000 -1 1.000000 0;</t>
  </si>
  <si>
    <t>154 "BLC154: MWZ - Marine Wind (Paral" 34 0 0 0 1 0 0 0.000000 0.000000 0.000000 -1 1.000000 0;</t>
  </si>
  <si>
    <t>155 "BLC155: MWX - Marine Wind (Perpe" 77 0 0 0 2 0 0 0.000000 0.000000 0.000000 -1 1.000000 0;</t>
  </si>
  <si>
    <t>156 "Barge SAG/HOG                   " 0 0 0 0 0 0 0 0.000000 0.000000 0.000000 -1 1.000000 0;</t>
  </si>
  <si>
    <t>157 "BLC 157: BSAG                   " 18 0 0 0 0 0 0 0.000000 0.000000 0.000000 -1 1.000000 0;</t>
  </si>
  <si>
    <t>158 "BLC 158: BHOG                   " 18 0 0 0 0 0 0 0.000000 0.000000 0.000000 -1 1.000000 0;</t>
  </si>
  <si>
    <t>160 "Enclosed Structure Wind**-Includ" 0 0 0 0 0 0 0 0.000000 0.000000 0.000000 -1 1.000000 0;</t>
  </si>
  <si>
    <t>161 "BLC161: WXPP (Building Wind X-Po" 0 0 0 0 0 0 0 0.000000 0.000000 0.000000 -1 1.000000 0;</t>
  </si>
  <si>
    <t>162 "BLC162: WZPP (Building Wind Z-Po" 0 0 0 0 0 0 0 0.000000 0.000000 0.000000 -1 1.000000 0;</t>
  </si>
  <si>
    <t>163 "BLC163: WXNP (Building Wind X-Ne" 0 0 0 0 0 0 0 0.000000 0.000000 0.000000 -1 1.000000 0;</t>
  </si>
  <si>
    <t>164 "BLC164: WZNP (Building Wind Z-Ne" 0 0 0 0 0 0 0 0.000000 0.000000 0.000000 -1 1.000000 0;</t>
  </si>
  <si>
    <t>165 "BLC165: WXPS  (Building Wind X-P" 0 0 0 0 0 0 0 0.000000 0.000000 0.000000 -1 1.000000 0;</t>
  </si>
  <si>
    <t>166 "BLC166: WZPS  (Building Wind Z-P" 0 0 0 0 0 0 0 0.000000 0.000000 0.000000 -1 1.000000 0;</t>
  </si>
  <si>
    <t>167 "BLC167: WXNS  (Building Wind X-N" 0 0 0 0 0 0 0 0.000000 0.000000 0.000000 -1 1.000000 0;</t>
  </si>
  <si>
    <t>168 "BLC168: WZNS  (Building Wind Z-N" 0 0 0 0 0 0 0 0.000000 0.000000 0.000000 -1 1.000000 0;</t>
  </si>
  <si>
    <t>170 "Head Sea Condition (Negative Yaw" 0 0 0 0 0 0 0 0.000000 0.000000 0.000000 -1 1.000000 0;</t>
  </si>
  <si>
    <t>171 "BLC171: Pitch+Surge+Roll+Sway+He" 0 0 0 0 0 0 0 0.000000 0.000000 0.000000 -1 1.000000 0;</t>
  </si>
  <si>
    <t>172 "BLC172: +Pitch+Surge-Roll+Sway-H" 0 0 0 0 0 0 0 0.000000 0.000000 0.000000 -1 1.000000 0;</t>
  </si>
  <si>
    <t>173 "BLC173: +Pitch+Surge+Roll-Sway+H" 0 0 0 0 0 0 0 0.000000 0.000000 0.000000 -1 1.000000 0;</t>
  </si>
  <si>
    <t>174 "BLC174: +Pitch+Surge+Roll+Sway-H" 0 0 0 0 0 0 0 0.000000 0.000000 0.000000 -1 1.000000 0;</t>
  </si>
  <si>
    <t>175 "BLC175: +Pitch+Surge+Roll-Sway-H" 0 0 0 0 0 0 0 0.000000 0.000000 0.000000 -1 1.000000 0;</t>
  </si>
  <si>
    <t>176 "BLC176: +Pitch+Surge-Roll+Sway+H" 0 0 0 0 0 0 0 0.000000 0.000000 0.000000 -1 1.000000 0;</t>
  </si>
  <si>
    <t>177 "BLC177: Pitch+Surge-Roll-Sway-He" 0 0 0 0 0 0 0 0.000000 0.000000 0.000000 -1 1.000000 0;</t>
  </si>
  <si>
    <t>178 "BLC178: Pitch+Surge-Roll-Sway+He" 0 0 0 0 0 0 0 0.000000 0.000000 0.000000 -1 1.000000 0;</t>
  </si>
  <si>
    <t>179 "BLC179: -Pitch+Surge+Roll+Sway+H" 0 0 0 0 0 0 0 0.000000 0.000000 0.000000 -1 1.000000 0;</t>
  </si>
  <si>
    <t>180 "BLC180: -Pitch+Surge-Roll+Sway-H" 0 0 0 0 0 0 0 0.000000 0.000000 0.000000 -1 1.000000 0;</t>
  </si>
  <si>
    <t>181 "BLC181: -Pitch+Surge+Roll-Sway+H" 0 0 0 0 0 0 0 0.000000 0.000000 0.000000 -1 1.000000 0;</t>
  </si>
  <si>
    <t>182 "BLC182: -Pitch+Surge+Roll+Sway-H" 0 0 0 0 0 0 0 0.000000 0.000000 0.000000 -1 1.000000 0;</t>
  </si>
  <si>
    <t>183 "BLC183:-Pitch+Surge+Roll-Sway-He" 0 0 0 0 0 0 0 0.000000 0.000000 0.000000 -1 1.000000 0;</t>
  </si>
  <si>
    <t>184 "BLC184: -Pitch+Surge-Roll+Sway+H" 0 0 0 0 0 0 0 0.000000 0.000000 0.000000 -1 1.000000 0;</t>
  </si>
  <si>
    <t>185 "BLC185: -Pitch+Surge-Roll-Sway-H" 0 0 0 0 0 0 0 0.000000 0.000000 0.000000 -1 1.000000 0;</t>
  </si>
  <si>
    <t>186 "BLC186: -Pitch+Surge-Roll-Sway+H" 0 0 0 0 0 0 0 0.000000 0.000000 0.000000 -1 1.000000 0;</t>
  </si>
  <si>
    <t>187 "BLC187: Pitch-Surge+Roll+Sway+He" 0 0 0 0 0 0 0 0.000000 0.000000 0.000000 -1 1.000000 0;</t>
  </si>
  <si>
    <t>188 "BLC188: Pitch-Surge-Roll+Sway-He" 0 0 0 0 0 0 0 0.000000 0.000000 0.000000 -1 1.000000 0;</t>
  </si>
  <si>
    <t>189 "BLC189: Pitch-Surge+Roll-Sway+He" 0 0 0 0 0 0 0 0.000000 0.000000 0.000000 -1 1.000000 0;</t>
  </si>
  <si>
    <t>190 "BLC190: Pitch-Surge+Roll+Sway-He" 0 0 0 0 0 0 0 0.000000 0.000000 0.000000 -1 1.000000 0;</t>
  </si>
  <si>
    <t>191 "BLC191: Pitch-Surge+Roll-Sway-He" 0 0 0 0 0 0 0 0.000000 0.000000 0.000000 -1 1.000000 0;</t>
  </si>
  <si>
    <t>192 "BLC192: Pitch-Surge-Roll+Sway+He" 0 0 0 0 0 0 0 0.000000 0.000000 0.000000 -1 1.000000 0;</t>
  </si>
  <si>
    <t>193 "BLC193: Pitch-Surge-Roll-Sway-He" 0 0 0 0 0 0 0 0.000000 0.000000 0.000000 -1 1.000000 0;</t>
  </si>
  <si>
    <t>194 "BLC194: Pitch-Surge-Roll-Sway+He" 0 0 0 0 0 0 0 0.000000 0.000000 0.000000 -1 1.000000 0;</t>
  </si>
  <si>
    <t>195 "BLC195: -Pitch-Surge+Roll+Sway+H" 0 0 0 0 0 0 0 0.000000 0.000000 0.000000 -1 1.000000 0;</t>
  </si>
  <si>
    <t>196 "BLC196: -Pitch-Surge-Roll+Sway-H" 0 0 0 0 0 0 0 0.000000 0.000000 0.000000 -1 1.000000 0;</t>
  </si>
  <si>
    <t>197 "BLC197: -Pitch-Surge+Roll-Sway+H" 0 0 0 0 0 0 0 0.000000 0.000000 0.000000 -1 1.000000 0;</t>
  </si>
  <si>
    <t>198 "BLC198: -Pitch-Surge+Roll+Sway-H" 0 0 0 0 0 0 0 0.000000 0.000000 0.000000 -1 1.000000 0;</t>
  </si>
  <si>
    <t>199 "BLC199: -Pitch-Surge+Roll-Sway-H" 0 0 0 0 0 0 0 0.000000 0.000000 0.000000 -1 1.000000 0;</t>
  </si>
  <si>
    <t>200 "BLC200: -Pitch-Surge-Roll+Sway+H" 0 0 0 0 0 0 0 0.000000 0.000000 0.000000 -1 1.000000 0;</t>
  </si>
  <si>
    <t>201 "BLC201: -Pitch-Surge-Roll-Sway-H" 0 0 0 0 0 0 0 0.000000 0.000000 0.000000 -1 1.000000 0;</t>
  </si>
  <si>
    <t>202 "BLC202: -Pitch-Surge-Roll-Sway+H" 0 0 0 0 0 0 0 0.000000 0.000000 0.000000 -1 1.000000 0;</t>
  </si>
  <si>
    <t>203 "Beam Sea Condition (Negative Yaw" 0 0 0 0 0 0 0 0.000000 0.000000 0.000000 -1 1.000000 0;</t>
  </si>
  <si>
    <t>204 "BLC204: +Roll+Sway+Heave-Yaw+Pit" 0 0 0 0 0 0 0 0.000000 0.000000 0.000000 -1 1.000000 0;</t>
  </si>
  <si>
    <t>205 "BLC205: -Roll+Sway-Heave-Yaw+Pit" 0 0 0 0 0 0 0 0.000000 0.000000 0.000000 -1 1.000000 0;</t>
  </si>
  <si>
    <t>206 "BLC206: +Roll-Sway+Heave-Yaw+Pit" 0 0 0 0 0 0 0 0.000000 0.000000 0.000000 -1 1.000000 0;</t>
  </si>
  <si>
    <t>207 "BLC207: +Roll+Sway-Heave-Yaw+Pit" 0 0 0 0 0 0 0 0.000000 0.000000 0.000000 -1 1.000000 0;</t>
  </si>
  <si>
    <t>208 "BLC208: +Roll-Sway-Heave-Yaw+Pit" 0 0 0 0 0 0 0 0.000000 0.000000 0.000000 -1 1.000000 0;</t>
  </si>
  <si>
    <t>209 "BLC209: -Roll+Sway+Heave-Yaw+Pit" 0 0 0 0 0 0 0 0.000000 0.000000 0.000000 -1 1.000000 0;</t>
  </si>
  <si>
    <t>210 "BLC210: -Roll-Sway-Heave-Yaw+Pit" 0 0 0 0 0 0 0 0.000000 0.000000 0.000000 -1 1.000000 0;</t>
  </si>
  <si>
    <t>211 "BLC211: -Roll-Sway+Heave-Yaw+Pit" 0 0 0 0 0 0 0 0.000000 0.000000 0.000000 -1 1.000000 0;</t>
  </si>
  <si>
    <t>212 "BLC212: +Roll+Sway+Heave-Yaw-Pit" 0 0 0 0 0 0 0 0.000000 0.000000 0.000000 -1 1.000000 0;</t>
  </si>
  <si>
    <t>213 "BLC213: -Roll+Sway-Heave-Yaw-Pit" 0 0 0 0 0 0 0 0.000000 0.000000 0.000000 -1 1.000000 0;</t>
  </si>
  <si>
    <t>214 "BLC214: +Roll-Sway+Heave-Yaw-Pit" 0 0 0 0 0 0 0 0.000000 0.000000 0.000000 -1 1.000000 0;</t>
  </si>
  <si>
    <t>215 "BLC215:+Roll+Sway-Heave-Yaw -Pit" 0 0 0 0 0 0 0 0.000000 0.000000 0.000000 -1 1.000000 0;</t>
  </si>
  <si>
    <t>216 "BLC216:+Roll-Sway-Heave-Yaw-Pitc" 0 0 0 0 0 0 0 0.000000 0.000000 0.000000 -1 1.000000 0;</t>
  </si>
  <si>
    <t>217 "BLC217: -Roll+Sway+Heave-Yaw-Pit" 0 0 0 0 0 0 0 0.000000 0.000000 0.000000 -1 1.000000 0;</t>
  </si>
  <si>
    <t>218 "BLC218: -Roll-Sway-Heave-Yaw-Pit" 0 0 0 0 0 0 0 0.000000 0.000000 0.000000 -1 1.000000 0;</t>
  </si>
  <si>
    <t>219 "BLC219: -Roll-Sway+Heave-Yaw-Pit" 0 0 0 0 0 0 0 0.000000 0.000000 0.000000 -1 1.000000 0;</t>
  </si>
  <si>
    <t>220 "BLC220: +Roll+Sway+Heave-Yaw+Pit" 0 0 0 0 0 0 0 0.000000 0.000000 0.000000 -1 1.000000 0;</t>
  </si>
  <si>
    <t>221 "BLC221: -Roll+Sway-Heave-Yaw+Pit" 0 0 0 0 0 0 0 0.000000 0.000000 0.000000 -1 1.000000 0;</t>
  </si>
  <si>
    <t>222 "BLC222: +Roll-Sway+Heave-Yaw+Pit" 0 0 0 0 0 0 0 0.000000 0.000000 0.000000 -1 1.000000 0;</t>
  </si>
  <si>
    <t>223 "BLC223: +Roll+Sway-Heave-Yaw+Pit" 0 0 0 0 0 0 0 0.000000 0.000000 0.000000 -1 1.000000 0;</t>
  </si>
  <si>
    <t>224 "BLC224: +Roll-Sway-Heave-Yaw+Pit" 0 0 0 0 0 0 0 0.000000 0.000000 0.000000 -1 1.000000 0;</t>
  </si>
  <si>
    <t>225 "BLC225:-Roll+Sway+Heave-Yaw+ Pit" 0 0 0 0 0 0 0 0.000000 0.000000 0.000000 -1 1.000000 0;</t>
  </si>
  <si>
    <t>226 "BLC226: -Roll-Sway-Heave-Yaw+Pit" 0 0 0 0 0 0 0 0.000000 0.000000 0.000000 -1 1.000000 0;</t>
  </si>
  <si>
    <t>227 "BLC227: -Roll-Sway+Heave-Yaw+Pit" 0 0 0 0 0 0 0 0.000000 0.000000 0.000000 -1 1.000000 0;</t>
  </si>
  <si>
    <t>228 "BLC228: +Roll+Sway+Heave-Yaw-Pit" 0 0 0 0 0 0 0 0.000000 0.000000 0.000000 -1 1.000000 0;</t>
  </si>
  <si>
    <t>229 "BLC229: -Roll+Sway-Heave-Yaw-Pit" 0 0 0 0 0 0 0 0.000000 0.000000 0.000000 -1 1.000000 0;</t>
  </si>
  <si>
    <t>230 "BLC230: +Roll-Sway+Heave-Yaw-Pit" 0 0 0 0 0 0 0 0.000000 0.000000 0.000000 -1 1.000000 0;</t>
  </si>
  <si>
    <t>231 "BLC231: +Roll+Sway-Heave-Yaw-Pit" 0 0 0 0 0 0 0 0.000000 0.000000 0.000000 -1 1.000000 0;</t>
  </si>
  <si>
    <t>232 "BLC232: +Roll-Sway-Heave-Yaw-Pit" 0 0 0 0 0 0 0 0.000000 0.000000 0.000000 -1 1.000000 0;</t>
  </si>
  <si>
    <t>233 "BLC233: -Roll+Sway+Heave-Yaw-Pit" 0 0 0 0 0 0 0 0.000000 0.000000 0.000000 -1 1.000000 0;</t>
  </si>
  <si>
    <t>234 "BLC234:-Roll-Sway-Heave-Yaw -Pit" 0 0 0 0 0 0 0 0.000000 0.000000 0.000000 -1 1.000000 0;</t>
  </si>
  <si>
    <t>235 "BLC235: -Roll-Sway+Heave-Yaw-Pit" 0 0 0 0 0 0 0 0.000000 0.000000 0.000000 -1 1.000000 0;</t>
  </si>
  <si>
    <t>237 "Quartering Sea (Negative Yaw)   " 0 0 0 0 0 0 0 0.000000 0.000000 0.000000 -1 1.000000 0;</t>
  </si>
  <si>
    <t>238 "BLC238: Pitch+Surge+Roll+Sway+He" 0 0 0 0 0 0 0 0.000000 0.000000 0.000000 -1 1.000000 0;</t>
  </si>
  <si>
    <t>239 "BLC239: +Pitch+Surge-Roll+Sway-H" 0 0 0 0 0 0 0 0.000000 0.000000 0.000000 -1 1.000000 0;</t>
  </si>
  <si>
    <t>240 "BLC240: +Pitch+Surge+Roll-Sway+H" 0 0 0 0 0 0 0 0.000000 0.000000 0.000000 -1 1.000000 0;</t>
  </si>
  <si>
    <t>241 "BLC241: +Pitch+Surge+Roll+Sway-H" 0 0 0 0 0 0 0 0.000000 0.000000 0.000000 -1 1.000000 0;</t>
  </si>
  <si>
    <t>242 "BLC242: +Pitch+Surge+Roll-Sway-H" 0 0 0 0 0 0 0 0.000000 0.000000 0.000000 -1 1.000000 0;</t>
  </si>
  <si>
    <t>243 "BLC243: +Pitch+Surge-Roll+Sway+H" 0 0 0 0 0 0 0 0.000000 0.000000 0.000000 -1 1.000000 0;</t>
  </si>
  <si>
    <t>244 "BLC244: Pitch+Surge-Roll-Sway-He" 0 0 0 0 0 0 0 0.000000 0.000000 0.000000 -1 1.000000 0;</t>
  </si>
  <si>
    <t>245 "BLC245: Pitch+Surge-Roll-Sway+He" 0 0 0 0 0 0 0 0.000000 0.000000 0.000000 -1 1.000000 0;</t>
  </si>
  <si>
    <t>246 "BLC246: -Pitch+Surge+Roll+Sway+H" 0 0 0 0 0 0 0 0.000000 0.000000 0.000000 -1 1.000000 0;</t>
  </si>
  <si>
    <t>247 "BLC247: -Pitch+Surge-Roll+Sway-H" 0 0 0 0 0 0 0 0.000000 0.000000 0.000000 -1 1.000000 0;</t>
  </si>
  <si>
    <t>248 "BLC248: -Pitch+Surge+Roll-Sway+H" 0 0 0 0 0 0 0 0.000000 0.000000 0.000000 -1 1.000000 0;</t>
  </si>
  <si>
    <t>249 "BLC249: -Pitch+Surge+Roll+Sway-H" 0 0 0 0 0 0 0 0.000000 0.000000 0.000000 -1 1.000000 0;</t>
  </si>
  <si>
    <t>250 "BLC250:-Pitch+Surge+Roll-Sway-He" 0 0 0 0 0 0 0 0.000000 0.000000 0.000000 -1 1.000000 0;</t>
  </si>
  <si>
    <t>251 "BLC251: -Pitch+Surge-Roll+Sway+H" 0 0 0 0 0 0 0 0.000000 0.000000 0.000000 -1 1.000000 0;</t>
  </si>
  <si>
    <t>252 "BLC252: -Pitch+Surge-Roll-Sway-H" 0 0 0 0 0 0 0 0.000000 0.000000 0.000000 -1 1.000000 0;</t>
  </si>
  <si>
    <t>253 "BLC253: -Pitch+Surge-Roll-Sway+H" 0 0 0 0 0 0 0 0.000000 0.000000 0.000000 -1 1.000000 0;</t>
  </si>
  <si>
    <t>254 "BLC254: Pitch-Surge+Roll+Sway+He" 0 0 0 0 0 0 0 0.000000 0.000000 0.000000 -1 1.000000 0;</t>
  </si>
  <si>
    <t>255 "BLC255: Pitch-Surge-Roll+Sway-He" 0 0 0 0 0 0 0 0.000000 0.000000 0.000000 -1 1.000000 0;</t>
  </si>
  <si>
    <t>256 "BLC256: Pitch-Surge+Roll-Sway+He" 0 0 0 0 0 0 0 0.000000 0.000000 0.000000 -1 1.000000 0;</t>
  </si>
  <si>
    <t>257 "BLC257: Pitch-Surge+Roll+Sway-He" 0 0 0 0 0 0 0 0.000000 0.000000 0.000000 -1 1.000000 0;</t>
  </si>
  <si>
    <t>258 "BLC258: Pitch-Surge+Roll-Sway-He" 0 0 0 0 0 0 0 0.000000 0.000000 0.000000 -1 1.000000 0;</t>
  </si>
  <si>
    <t>259 "BLC259: Pitch-Surge-Roll+Sway+He" 0 0 0 0 0 0 0 0.000000 0.000000 0.000000 -1 1.000000 0;</t>
  </si>
  <si>
    <t>260 "BLC260: Pitch-Surge-Roll-Sway-He" 0 0 0 0 0 0 0 0.000000 0.000000 0.000000 -1 1.000000 0;</t>
  </si>
  <si>
    <t>261 "BLC261: Pitch-Surge-Roll-Sway+He" 0 0 0 0 0 0 0 0.000000 0.000000 0.000000 -1 1.000000 0;</t>
  </si>
  <si>
    <t>262 "BLC262: -Pitch-Surge+Roll+Sway+H" 0 0 0 0 0 0 0 0.000000 0.000000 0.000000 -1 1.000000 0;</t>
  </si>
  <si>
    <t>263 "BLC263: -Pitch-Surge-Roll+Sway-H" 0 0 0 0 0 0 0 0.000000 0.000000 0.000000 -1 1.000000 0;</t>
  </si>
  <si>
    <t>264 "BLC264: -Pitch-Surge+Roll-Sway+H" 0 0 0 0 0 0 0 0.000000 0.000000 0.000000 -1 1.000000 0;</t>
  </si>
  <si>
    <t>265 "BLC265: -Pitch-Surge+Roll+Sway-H" 0 0 0 0 0 0 0 0.000000 0.000000 0.000000 -1 1.000000 0;</t>
  </si>
  <si>
    <t>266 "BLC266: -Pitch-Surge+Roll-Sway-H" 0 0 0 0 0 0 0 0.000000 0.000000 0.000000 -1 1.000000 0;</t>
  </si>
  <si>
    <t>267 "BLC267: -Pitch-Surge-Roll+Sway+H" 0 0 0 0 0 0 0 0.000000 0.000000 0.000000 -1 1.000000 0;</t>
  </si>
  <si>
    <t>268 "BLC268: -Pitch-Surge-Roll-Sway-H" 0 0 0 0 0 0 0 0.000000 0.000000 0.000000 -1 1.000000 0;</t>
  </si>
  <si>
    <t>269 "BLC269: -Pitch-Surge-Roll-Sway+H" 0 0 0 0 0 0 0 0.000000 0.000000 0.000000 -1 1.000000 0;</t>
  </si>
  <si>
    <t>270 "BLC 270: Sway Only (X Transition" 548 0 0 0 0 0 0 0.000000 0.000000 0.000000 -1 1.000000 0;</t>
  </si>
  <si>
    <t>271 "BLC 271:  Heave Only (Y Transiti" 545 0 0 0 0 0 0 0.000000 0.000000 0.000000 -1 1.000000 0;</t>
  </si>
  <si>
    <t>272 "BLC 272: Surge Only (Z Transitio" 525 0 0 0 0 0 0 0.000000 0.000000 0.000000 -1 1.000000 0;</t>
  </si>
  <si>
    <t>273 "BLC 273: Pitch Only (X Rotation)" 988 0 0 0 0 0 0 0.000000 0.000000 0.000000 -1 1.000000 0;</t>
  </si>
  <si>
    <t>274 "BLC 274:  Yaw Only (Y Rotation) " 753 0 0 0 0 0 0 0.000000 0.000000 0.000000 -1 1.000000 0;</t>
  </si>
  <si>
    <t>275 "BLC 275:  Roll Only (Z Rotation)" 1010 0 0 0 0 0 0 0.000000 0.000000 0.000000 -1 1.000000 0;</t>
  </si>
  <si>
    <t>276 "Pipe Restraint Forces during Mar" 0 0 0 0 0 0 0 0.000000 0.000000 0.000000 -1 1.000000 0;</t>
  </si>
  <si>
    <t>277 "BLC277: Pipe Restraint - Longitu" 53 0 0 0 0 0 0 0.000000 0.000000 0.000000 -1 1.000000 0;</t>
  </si>
  <si>
    <t>278 "BLC278: Pipe Restraint - Transve" 108 0 0 0 0 0 0 0.000000 0.000000 0.000000 -1 1.000000 0;</t>
  </si>
  <si>
    <t>280 "SPMT_PPU                        " 0 0 0 0 0 0 0 0.000000 0.000000 0.000000 -1 1.000000 0;</t>
  </si>
  <si>
    <t>281 "HG1                             " 0 0 0 0 0 0 0 0.000000 0.000000 0.000000 -1 1.000000 0;</t>
  </si>
  <si>
    <t>282 "HG2                             " 0 0 0 0 0 0 0 0.000000 0.000000 0.000000 -1 1.000000 0;</t>
  </si>
  <si>
    <t>283 "HG3                             " 0 0 0 0 0 0 0 0.000000 0.000000 0.000000 -1 1.000000 0;</t>
  </si>
  <si>
    <t>290 "** TRANSP DEAD WEIGHT **        " 0 0 0 0 0 0 0 0.000000 0.000000 0.000000 -1 1.000000 0;</t>
  </si>
  <si>
    <t>291 "Temporary Steel                 " 0 0 0 0 0 0 0 0.000000 0.000000 0.000000 -1 1.000000 0;</t>
  </si>
  <si>
    <t>292 "Grillage Steel                  " 0 0 0 0 0 0 0 0.000000 0.000000 0.000000 -1 1.000000 0;</t>
  </si>
  <si>
    <t>293 "Seafastening Steel              " 0 0 0 0 0 0 0 0.000000 0.000000 0.000000 -1 1.000000 0;</t>
  </si>
  <si>
    <t>294 "Stowage Load                    " 0 0 0 0 0 0 0 0.000000 0.000000 0.000000 -1 1.000000 0;</t>
  </si>
  <si>
    <t>295 "CGshift: locations              " 68 0 0 0 0 0 0 0.000000 0.000000 0.000000 -1 1.000000 0;</t>
  </si>
  <si>
    <t>296 "---                             " 0 0 0 0 0 0 0 0.000000 0.000000 0.000000 -1 1.000000 0;</t>
  </si>
  <si>
    <t>297 "** MARINE TRANSPORT **          " 0 0 0 0 0 0 0 0.000000 0.000000 0.000000 -1 1.000000 0;</t>
  </si>
  <si>
    <t>298 "(Wind Load)                     " 0 0 0 0 0 0 0 0.000000 0.000000 0.000000 -1 1.000000 0;</t>
  </si>
  <si>
    <t>299 "+X direction                    " 0 0 0 0 0 0 0 0.000000 0.000000 0.000000 -1 1.000000 0;</t>
  </si>
  <si>
    <t>300 "-X direction                    " 0 0 0 0 0 0 0 0.000000 0.000000 0.000000 -1 1.000000 0;</t>
  </si>
  <si>
    <t>301 "+Z direction                    " 0 0 0 0 0 0 0 0.000000 0.000000 0.000000 -1 1.000000 0;</t>
  </si>
  <si>
    <t>302 "-Z direction                    " 0 0 0 0 0 0 0 0.000000 0.000000 0.000000 -1 1.000000 0;</t>
  </si>
  <si>
    <t>303 "---                             " 0 0 0 0 0 0 0 0.000000 0.000000 0.000000 -1 1.000000 0;</t>
  </si>
  <si>
    <t>304 "(Deck Deflection)               " 0 0 0 0 0 0 0 0.000000 0.000000 0.000000 -1 1.000000 0;</t>
  </si>
  <si>
    <t>305 "Vessel Hog                      " 0 0 0 0 0 0 0 0.000000 0.000000 0.000000 -1 1.000000 0;</t>
  </si>
  <si>
    <t>306 "Vessel Sag                      " 0 0 0 0 0 0 0 0.000000 0.000000 0.000000 -1 1.000000 0;</t>
  </si>
  <si>
    <t>307 "---                             " 0 0 0 0 0 0 0 0.000000 0.000000 0.000000 -1 1.000000 0;</t>
  </si>
  <si>
    <t>308 "(CG shift loads)                " 0 0 0 0 0 0 0 0.000000 0.000000 0.000000 -1 1.000000 0;</t>
  </si>
  <si>
    <t>309 "FPU: fore/port/up               " 0 0 0 0 0 0 0 0.000000 0.000000 0.000000 -1 1.000000 0;</t>
  </si>
  <si>
    <t>310 "FSU: fore/stbd/up               " 0 0 0 0 0 0 0 0.000000 0.000000 0.000000 -1 1.000000 0;</t>
  </si>
  <si>
    <t>311 "APU: aft/port/up                " 0 0 0 0 0 0 0 0.000000 0.000000 0.000000 -1 1.000000 0;</t>
  </si>
  <si>
    <t>312 "ASU: aft/stbd/up                " 0 0 0 0 0 0 0 0.000000 0.000000 0.000000 -1 1.000000 0;</t>
  </si>
  <si>
    <t>313 "---                             " 0 0 0 0 0 0 0 0.000000 0.000000 0.000000 -1 1.000000 0;</t>
  </si>
  <si>
    <t>314 "(module position FP)            " 0 0 0 0 0 0 0 0.000000 0.000000 0.000000 -1 1.000000 0;</t>
  </si>
  <si>
    <t>315 "(Nominal Translational Inertia) " 0 0 0 0 0 0 0 0.000000 0.000000 0.000000 -1 1.000000 0;</t>
  </si>
  <si>
    <t>316 "NTX1: along X axis              " 0 0 0 0 0 0 0 0.000000 0.000000 0.000000 -1 1.000000 0;</t>
  </si>
  <si>
    <t>317 "NTY1: along Y axis              " 0 0 0 0 0 0 0 0.000000 0.000000 0.000000 -1 1.000000 0;</t>
  </si>
  <si>
    <t>318 "NTZ1: along Z axis              " 0 0 0 0 0 0 0 0.000000 0.000000 0.000000 -1 1.000000 0;</t>
  </si>
  <si>
    <t>319 "---                             " 0 0 0 0 0 0 0 0.000000 0.000000 0.000000 -1 1.000000 0;</t>
  </si>
  <si>
    <t>320 "(Nominal Rotational Inertia)    " 0 0 0 0 0 0 0 0.000000 0.000000 0.000000 -1 1.000000 0;</t>
  </si>
  <si>
    <t>321 "NRX1: about X axis              " 0 0 0 0 0 0 0 0.000000 0.000000 0.000000 -1 1.000000 0;</t>
  </si>
  <si>
    <t>322 "NRY1: about Y axis              " 0 0 0 0 0 0 0 0.000000 0.000000 0.000000 -1 1.000000 0;</t>
  </si>
  <si>
    <t>323 "NRZ1: about Z axis              " 0 0 0 0 0 0 0 0.000000 0.000000 0.000000 -1 1.000000 0;</t>
  </si>
  <si>
    <t>324 "---                             " 0 0 0 0 0 0 0 0.000000 0.000000 0.000000 -1 1.000000 0;</t>
  </si>
  <si>
    <t>325 "(module position FS)            " 0 0 0 0 0 0 0 0.000000 0.000000 0.000000 -1 1.000000 0;</t>
  </si>
  <si>
    <t>326 "(Nominal Translational Inertia) " 0 0 0 0 0 0 0 0.000000 0.000000 0.000000 -1 1.000000 0;</t>
  </si>
  <si>
    <t>327 "NTX2: along X axis              " 0 0 0 0 0 0 0 0.000000 0.000000 0.000000 -1 1.000000 0;</t>
  </si>
  <si>
    <t>328 "NTY2: along Y axis              " 0 0 0 0 0 0 0 0.000000 0.000000 0.000000 -1 1.000000 0;</t>
  </si>
  <si>
    <t>329 "NTZ2: along Z axis              " 0 0 0 0 0 0 0 0.000000 0.000000 0.000000 -1 1.000000 0;</t>
  </si>
  <si>
    <t>330 "---                             " 0 0 0 0 0 0 0 0.000000 0.000000 0.000000 -1 1.000000 0;</t>
  </si>
  <si>
    <t>331 "(Nominal Rotational Inertia)    " 0 0 0 0 0 0 0 0.000000 0.000000 0.000000 -1 1.000000 0;</t>
  </si>
  <si>
    <t>332 "NRX2: about X axis              " 0 0 0 0 0 0 0 0.000000 0.000000 0.000000 -1 1.000000 0;</t>
  </si>
  <si>
    <t>333 "NRY2: about Y axis              " 0 0 0 0 0 0 0 0.000000 0.000000 0.000000 -1 1.000000 0;</t>
  </si>
  <si>
    <t>334 "NRZ2: about Z axis              " 0 0 0 0 0 0 0 0.000000 0.000000 0.000000 -1 1.000000 0;</t>
  </si>
  <si>
    <t>335 "---                             " 0 0 0 0 0 0 0 0.000000 0.000000 0.000000 -1 1.000000 0;</t>
  </si>
  <si>
    <t>336 "(module position AP)            " 0 0 0 0 0 0 0 0.000000 0.000000 0.000000 -1 1.000000 0;</t>
  </si>
  <si>
    <t>337 "(Nominal Translational Inertia) " 0 0 0 0 0 0 0 0.000000 0.000000 0.000000 -1 1.000000 0;</t>
  </si>
  <si>
    <t>338 "NTX3: along X axis              " 0 0 0 0 0 0 0 0.000000 0.000000 0.000000 -1 1.000000 0;</t>
  </si>
  <si>
    <t>339 "NTY3: along Y axis              " 0 0 0 0 0 0 0 0.000000 0.000000 0.000000 -1 1.000000 0;</t>
  </si>
  <si>
    <t>340 "NTZ3: along Z axis              " 0 0 0 0 0 0 0 0.000000 0.000000 0.000000 -1 1.000000 0;</t>
  </si>
  <si>
    <t>341 "---                             " 0 0 0 0 0 0 0 0.000000 0.000000 0.000000 -1 1.000000 0;</t>
  </si>
  <si>
    <t>342 "(Nominal Rotational Inertia)    " 0 0 0 0 0 0 0 0.000000 0.000000 0.000000 -1 1.000000 0;</t>
  </si>
  <si>
    <t>343 "NRX3: about X axis              " 0 0 0 0 0 0 0 0.000000 0.000000 0.000000 -1 1.000000 0;</t>
  </si>
  <si>
    <t>344 "NRY3: about Y axis              " 0 0 0 0 0 0 0 0.000000 0.000000 0.000000 -1 1.000000 0;</t>
  </si>
  <si>
    <t>345 "NRZ3: about Z axis              " 0 0 0 0 0 0 0 0.000000 0.000000 0.000000 -1 1.000000 0;</t>
  </si>
  <si>
    <t>346 "---                             " 0 0 0 0 0 0 0 0.000000 0.000000 0.000000 -1 1.000000 0;</t>
  </si>
  <si>
    <t>347 "(module position AS)            " 0 0 0 0 0 0 0 0.000000 0.000000 0.000000 -1 1.000000 0;</t>
  </si>
  <si>
    <t>348 "(Nominal Translational Inertia) " 0 0 0 0 0 0 0 0.000000 0.000000 0.000000 -1 1.000000 0;</t>
  </si>
  <si>
    <t>349 "NTX4: along X axis              " 0 0 0 0 0 0 0 0.000000 0.000000 0.000000 -1 1.000000 0;</t>
  </si>
  <si>
    <t>350 "NTY4: along Y axis              " 0 0 0 0 0 0 0 0.000000 0.000000 0.000000 -1 1.000000 0;</t>
  </si>
  <si>
    <t>351 "NTZ4: along Z axis              " 0 0 0 0 0 0 0 0.000000 0.000000 0.000000 -1 1.000000 0;</t>
  </si>
  <si>
    <t>352 "---                             " 0 0 0 0 0 0 0 0.000000 0.000000 0.000000 -1 1.000000 0;</t>
  </si>
  <si>
    <t>353 "(Nominal Rotational Inertia)    " 0 0 0 0 0 0 0 0.000000 0.000000 0.000000 -1 1.000000 0;</t>
  </si>
  <si>
    <t>354 "NRX4: about X axis              " 0 0 0 0 0 0 0 0.000000 0.000000 0.000000 -1 1.000000 0;</t>
  </si>
  <si>
    <t>355 "NRY4: about Y axis              " 0 0 0 0 0 0 0 0.000000 0.000000 0.000000 -1 1.000000 0;</t>
  </si>
  <si>
    <t>356 "NRZ4: about Z axis              " 0 0 0 0 0 0 0 0.000000 0.000000 0.000000 -1 1.000000 0;</t>
  </si>
  <si>
    <t>357 "---                             " 0 0 0 0 0 0 0 0.000000 0.000000 0.000000 -1 1.000000 0;</t>
  </si>
  <si>
    <t>[NODE_LOADS] &lt;6430&gt;</t>
  </si>
  <si>
    <t>308 89 -5.150000 76 0 -1 1;</t>
  </si>
  <si>
    <t>307 89 -5.150000 76 0 -1 1;</t>
  </si>
  <si>
    <t>227 89 -115.000000 76 0 -1 1;</t>
  </si>
  <si>
    <t>228 89 -115.000000 76 0 -1 1;</t>
  </si>
  <si>
    <t>229 89 -115.000000 76 0 -1 1;</t>
  </si>
  <si>
    <t>230 89 -115.000000 76 0 -1 1;</t>
  </si>
  <si>
    <t>231 89 -115.000000 76 0 -1 1;</t>
  </si>
  <si>
    <t>232 89 -115.000000 76 0 -1 1;</t>
  </si>
  <si>
    <t>233 89 -115.000000 76 0 -1 1;</t>
  </si>
  <si>
    <t>220 89 -115.000000 76 0 -1 1;</t>
  </si>
  <si>
    <t>221 89 -115.000000 76 0 -1 1;</t>
  </si>
  <si>
    <t>222 89 -115.000000 76 0 -1 1;</t>
  </si>
  <si>
    <t>223 89 -115.000000 76 0 -1 1;</t>
  </si>
  <si>
    <t>224 89 -115.000000 76 0 -1 1;</t>
  </si>
  <si>
    <t>225 89 -115.000000 76 0 -1 1;</t>
  </si>
  <si>
    <t>226 89 -115.000000 76 0 -1 1;</t>
  </si>
  <si>
    <t>271 89 -4.000000 76 0 -1 1;</t>
  </si>
  <si>
    <t>272 89 -5.000000 76 0 -1 1;</t>
  </si>
  <si>
    <t>273 89 -5.000000 76 0 -1 1;</t>
  </si>
  <si>
    <t>274 89 -5.000000 76 0 -1 1;</t>
  </si>
  <si>
    <t>275 89 -4.000000 76 0 -1 1;</t>
  </si>
  <si>
    <t>276 89 -4.000000 76 0 -1 1;</t>
  </si>
  <si>
    <t>277 89 -5.000000 76 0 -1 1;</t>
  </si>
  <si>
    <t>242 89 -83.000000 76 0 -1 1;</t>
  </si>
  <si>
    <t>302 89 -64.000000 76 0 -1 1;</t>
  </si>
  <si>
    <t>243 89 -101.000000 76 0 -1 1;</t>
  </si>
  <si>
    <t>241 89 -50.000000 76 0 -1 1;</t>
  </si>
  <si>
    <t>300 89 -20.000000 76 0 -1 1;</t>
  </si>
  <si>
    <t>258 89 -27.000000 76 0 -1 1;</t>
  </si>
  <si>
    <t>262 89 -27.000000 76 0 -1 1;</t>
  </si>
  <si>
    <t>259 89 -35.000000 76 0 -1 1;</t>
  </si>
  <si>
    <t>261 89 -35.000000 76 0 -1 1;</t>
  </si>
  <si>
    <t>260 89 -33.000000 76 0 -1 1;</t>
  </si>
  <si>
    <t>263 89 -28.000000 76 0 -1 1;</t>
  </si>
  <si>
    <t>264 89 -31.000000 76 0 -1 1;</t>
  </si>
  <si>
    <t>304 89 -3.000000 76 0 -1 1;</t>
  </si>
  <si>
    <t>303 89 -3.000000 76 0 -1 1;</t>
  </si>
  <si>
    <t>234 89 -126.000000 76 0 -1 1;</t>
  </si>
  <si>
    <t>238 89 -126.000000 76 0 -1 1;</t>
  </si>
  <si>
    <t>235 89 -164.000000 76 0 -1 1;</t>
  </si>
  <si>
    <t>236 89 -154.000000 76 0 -1 1;</t>
  </si>
  <si>
    <t>237 89 -162.000000 76 0 -1 1;</t>
  </si>
  <si>
    <t>239 89 -132.000000 76 0 -1 1;</t>
  </si>
  <si>
    <t>240 89 -146.000000 76 0 -1 1;</t>
  </si>
  <si>
    <t>257 89 -32.000000 76 0 -1 1;</t>
  </si>
  <si>
    <t>256 89 -29.000000 76 0 -1 1;</t>
  </si>
  <si>
    <t>255 89 -27.000000 76 0 -1 1;</t>
  </si>
  <si>
    <t>254 89 -36.000000 76 0 -1 1;</t>
  </si>
  <si>
    <t>253 89 -34.000000 76 0 -1 1;</t>
  </si>
  <si>
    <t>252 89 -37.000000 76 0 -1 1;</t>
  </si>
  <si>
    <t>251 89 -25.000000 76 0 -1 1;</t>
  </si>
  <si>
    <t>315 89 -4.000000 76 0 -1 1;</t>
  </si>
  <si>
    <t>321 89 -33.000000 76 0 -1 1;</t>
  </si>
  <si>
    <t>318 89 -54.000000 76 0 -1 1;</t>
  </si>
  <si>
    <t>311 89 -26.000000 76 0 -1 1;</t>
  </si>
  <si>
    <t>313 89 -25.000000 76 0 -1 1;</t>
  </si>
  <si>
    <t>320 89 -48.000000 76 0 -1 1;</t>
  </si>
  <si>
    <t>270 89 -37.000000 76 0 -1 1;</t>
  </si>
  <si>
    <t>269 89 -30.000000 76 0 -1 1;</t>
  </si>
  <si>
    <t>268 89 -37.000000 76 0 -1 1;</t>
  </si>
  <si>
    <t>267 89 -35.000000 76 0 -1 1;</t>
  </si>
  <si>
    <t>266 89 -36.000000 76 0 -1 1;</t>
  </si>
  <si>
    <t>265 89 -31.000000 76 0 -1 1;</t>
  </si>
  <si>
    <t>322 89 -2.000000 76 0 -1 1;</t>
  </si>
  <si>
    <t>323 89 -2.000000 76 0 -1 1;</t>
  </si>
  <si>
    <t>250 89 -15.000000 76 0 -1 1;</t>
  </si>
  <si>
    <t>249 89 -14.000000 76 0 -1 1;</t>
  </si>
  <si>
    <t>248 89 -13.000000 76 0 -1 1;</t>
  </si>
  <si>
    <t>247 89 -17.000000 76 0 -1 1;</t>
  </si>
  <si>
    <t>246 89 -16.000000 76 0 -1 1;</t>
  </si>
  <si>
    <t>245 89 -17.000000 76 0 -1 1;</t>
  </si>
  <si>
    <t>244 89 -14.000000 76 0 -1 1;</t>
  </si>
  <si>
    <t>324 89 -2.000000 76 0 -1 1;</t>
  </si>
  <si>
    <t>325 89 -5.000000 76 0 -1 1;</t>
  </si>
  <si>
    <t>326 89 -17.000000 76 0 -1 1;</t>
  </si>
  <si>
    <t>319 89 -24.000000 76 0 -1 1;</t>
  </si>
  <si>
    <t>312 89 -16.000000 76 0 -1 1;</t>
  </si>
  <si>
    <t>327 89 -26.000000 76 0 -1 1;</t>
  </si>
  <si>
    <t>392 90 0.500000 76 0 -1 1;</t>
  </si>
  <si>
    <t>391 89 -68.000000 76 0 -1 1;</t>
  </si>
  <si>
    <t>392 89 -42.000000 76 0 -1 1;</t>
  </si>
  <si>
    <t>391 88 0.500000 76 0 -1 1;</t>
  </si>
  <si>
    <t>392 88 0.500000 76 0 -1 1;</t>
  </si>
  <si>
    <t>394 89 -14.000000 76 0 -1 1;</t>
  </si>
  <si>
    <t>395 89 -12.000000 76 0 -1 1;</t>
  </si>
  <si>
    <t>396 89 -16.000000 76 0 -1 1;</t>
  </si>
  <si>
    <t>397 89 -15.000000 76 0 -1 1;</t>
  </si>
  <si>
    <t>398 89 -16.000000 76 0 -1 1;</t>
  </si>
  <si>
    <t>399 89 -11.000000 76 0 -1 1;</t>
  </si>
  <si>
    <t>401 89 -13.000000 76 0 -1 1;</t>
  </si>
  <si>
    <t>466 89 -89.000000 76 0 -1 1;</t>
  </si>
  <si>
    <t>465 89 -94.000000 76 0 -1 1;</t>
  </si>
  <si>
    <t>464 89 -137.000000 76 0 -1 1;</t>
  </si>
  <si>
    <t>463 89 -103.000000 76 0 -1 1;</t>
  </si>
  <si>
    <t>462 89 -117.000000 76 0 -1 1;</t>
  </si>
  <si>
    <t>461 89 -98.000000 76 0 -1 1;</t>
  </si>
  <si>
    <t>460 89 -68.000000 76 0 -1 1;</t>
  </si>
  <si>
    <t>492 89 -15.000000 76 0 -1 1;</t>
  </si>
  <si>
    <t>498 89 -15.000000 76 0 -1 1;</t>
  </si>
  <si>
    <t>493 89 -14.000000 76 0 -1 1;</t>
  </si>
  <si>
    <t>494 89 -14.000000 76 0 -1 1;</t>
  </si>
  <si>
    <t>495 89 -14.000000 76 0 -1 1;</t>
  </si>
  <si>
    <t>496 89 -15.000000 76 0 -1 1;</t>
  </si>
  <si>
    <t>497 89 -14.000000 76 0 -1 1;</t>
  </si>
  <si>
    <t>485 89 -14.000000 76 0 -1 1;</t>
  </si>
  <si>
    <t>486 89 -14.000000 76 0 -1 1;</t>
  </si>
  <si>
    <t>487 89 -14.000000 76 0 -1 1;</t>
  </si>
  <si>
    <t>488 89 -14.000000 76 0 -1 1;</t>
  </si>
  <si>
    <t>489 89 -14.000000 76 0 -1 1;</t>
  </si>
  <si>
    <t>490 89 -14.000000 76 0 -1 1;</t>
  </si>
  <si>
    <t>491 89 -14.000000 76 0 -1 1;</t>
  </si>
  <si>
    <t>477 89 -10.000000 76 0 -1 1;</t>
  </si>
  <si>
    <t>478 89 -7.000000 76 0 -1 1;</t>
  </si>
  <si>
    <t>484 89 -7.000000 76 0 -1 1;</t>
  </si>
  <si>
    <t>479 89 -9.000000 76 0 -1 1;</t>
  </si>
  <si>
    <t>480 89 -9.000000 76 0 -1 1;</t>
  </si>
  <si>
    <t>481 89 -9.000000 76 0 -1 1;</t>
  </si>
  <si>
    <t>482 89 -9.000000 76 0 -1 1;</t>
  </si>
  <si>
    <t>467 89 -1.000000 76 0 -1 1;</t>
  </si>
  <si>
    <t>474 89 -1.000000 76 0 -1 1;</t>
  </si>
  <si>
    <t>468 89 -13.000000 76 0 -1 1;</t>
  </si>
  <si>
    <t>475 89 -12.000000 76 0 -1 1;</t>
  </si>
  <si>
    <t>473 89 -12.000000 76 0 -1 1;</t>
  </si>
  <si>
    <t>469 89 -11.000000 76 0 -1 1;</t>
  </si>
  <si>
    <t>470 89 -15.000000 76 0 -1 1;</t>
  </si>
  <si>
    <t>472 89 -15.000000 76 0 -1 1;</t>
  </si>
  <si>
    <t>471 89 -14.000000 76 0 -1 1;</t>
  </si>
  <si>
    <t>511 89 -7.000000 76 0 -1 1;</t>
  </si>
  <si>
    <t>512 89 -6.000000 76 0 -1 1;</t>
  </si>
  <si>
    <t>513 89 -8.000000 76 0 -1 1;</t>
  </si>
  <si>
    <t>514 89 -7.000000 76 0 -1 1;</t>
  </si>
  <si>
    <t>515 89 -8.000000 76 0 -1 1;</t>
  </si>
  <si>
    <t>516 89 -6.000000 76 0 -1 1;</t>
  </si>
  <si>
    <t>518 89 -6.000000 76 0 -1 1;</t>
  </si>
  <si>
    <t>520 89 -14.000000 76 0 -1 1;</t>
  </si>
  <si>
    <t>521 89 -12.000000 76 0 -1 1;</t>
  </si>
  <si>
    <t>522 89 -16.000000 76 0 -1 1;</t>
  </si>
  <si>
    <t>523 89 -15.000000 76 0 -1 1;</t>
  </si>
  <si>
    <t>524 89 -16.000000 76 0 -1 1;</t>
  </si>
  <si>
    <t>525 89 -11.000000 76 0 -1 1;</t>
  </si>
  <si>
    <t>527 89 -13.000000 76 0 -1 1;</t>
  </si>
  <si>
    <t>504 89 -5.000000 76 0 -1 1;</t>
  </si>
  <si>
    <t>528 89 -5.000000 76 0 -1 1;</t>
  </si>
  <si>
    <t>501 89 -4.000000 76 0 -1 1;</t>
  </si>
  <si>
    <t>509 89 -6.000000 76 0 -1 1;</t>
  </si>
  <si>
    <t>500 89 -5.000000 76 0 -1 1;</t>
  </si>
  <si>
    <t>499 89 -6.000000 76 0 -1 1;</t>
  </si>
  <si>
    <t>529 89 -5.000000 76 0 -1 1;</t>
  </si>
  <si>
    <t>505 89 -26.000000 76 0 -1 1;</t>
  </si>
  <si>
    <t>328 89 -17.000000 76 0 -1 1;</t>
  </si>
  <si>
    <t>507 89 -17.000000 76 0 -1 1;</t>
  </si>
  <si>
    <t>530 89 -2.000000 76 0 -1 1;</t>
  </si>
  <si>
    <t>531 89 -2.000000 76 0 -1 1;</t>
  </si>
  <si>
    <t>532 89 -2.000000 76 0 -1 1;</t>
  </si>
  <si>
    <t>533 89 -2.000000 76 0 -1 1;</t>
  </si>
  <si>
    <t>534 89 -2.000000 76 0 -1 1;</t>
  </si>
  <si>
    <t>535 89 -2.000000 76 0 -1 1;</t>
  </si>
  <si>
    <t>536 89 -2.000000 76 0 -1 1;</t>
  </si>
  <si>
    <t>537 89 -2.000000 76 0 -1 1;</t>
  </si>
  <si>
    <t>188 89 -4.000000 76 0 -1 1;</t>
  </si>
  <si>
    <t>190 89 -4.000000 76 0 -1 1;</t>
  </si>
  <si>
    <t>191 89 -4.000000 76 0 -1 1;</t>
  </si>
  <si>
    <t>192 89 -4.000000 76 0 -1 1;</t>
  </si>
  <si>
    <t>193 89 -4.000000 76 0 -1 1;</t>
  </si>
  <si>
    <t>189 89 -3.000000 76 0 -1 1;</t>
  </si>
  <si>
    <t>198 89 -3.000000 76 0 -1 1;</t>
  </si>
  <si>
    <t>194 89 -2.000000 76 0 -1 1;</t>
  </si>
  <si>
    <t>195 89 -2.000000 76 0 -1 1;</t>
  </si>
  <si>
    <t>292 89 -10.000000 76 0 -1 1;</t>
  </si>
  <si>
    <t>295 89 -10.000000 76 0 -1 1;</t>
  </si>
  <si>
    <t>299 89 -9.000000 76 0 -1 1;</t>
  </si>
  <si>
    <t>293 89 -9.000000 76 0 -1 1;</t>
  </si>
  <si>
    <t>294 89 -11.000000 76 0 -1 1;</t>
  </si>
  <si>
    <t>296 89 -12.000000 76 0 -1 1;</t>
  </si>
  <si>
    <t>297 89 -7.000000 76 0 -1 1;</t>
  </si>
  <si>
    <t>393 89 -2.000000 76 0 -1 1;</t>
  </si>
  <si>
    <t>400 89 -2.000000 76 0 -1 1;</t>
  </si>
  <si>
    <t>507 89 -8.000000 76 0 -1 1;</t>
  </si>
  <si>
    <t>328 89 -8.000000 76 0 -1 1;</t>
  </si>
  <si>
    <t>189 89 -2.000000 76 0 -1 1;</t>
  </si>
  <si>
    <t>198 89 -2.000000 76 0 -1 1;</t>
  </si>
  <si>
    <t>391 90 3.000000 76 0 -1 1;</t>
  </si>
  <si>
    <t>391 89 -2.000000 76 0 -1 1;</t>
  </si>
  <si>
    <t>392 89 -22.000000 76 0 -1 1;</t>
  </si>
  <si>
    <t>391 88 -5.000000 76 0 -1 1;</t>
  </si>
  <si>
    <t>392 88 5.000000 76 0 -1 1;</t>
  </si>
  <si>
    <t>227 89 -325.000000 76 0 -1 1;</t>
  </si>
  <si>
    <t>228 89 -325.000000 76 0 -1 1;</t>
  </si>
  <si>
    <t>229 89 -325.000000 76 0 -1 1;</t>
  </si>
  <si>
    <t>230 89 -325.000000 76 0 -1 1;</t>
  </si>
  <si>
    <t>231 89 -325.000000 76 0 -1 1;</t>
  </si>
  <si>
    <t>232 89 -325.000000 76 0 -1 1;</t>
  </si>
  <si>
    <t>233 89 -325.000000 76 0 -1 1;</t>
  </si>
  <si>
    <t>220 89 -325.000000 76 0 -1 1;</t>
  </si>
  <si>
    <t>221 89 -325.000000 76 0 -1 1;</t>
  </si>
  <si>
    <t>222 89 -325.000000 76 0 -1 1;</t>
  </si>
  <si>
    <t>223 89 -325.000000 76 0 -1 1;</t>
  </si>
  <si>
    <t>224 89 -325.000000 76 0 -1 1;</t>
  </si>
  <si>
    <t>225 89 -325.000000 76 0 -1 1;</t>
  </si>
  <si>
    <t>226 89 -325.000000 76 0 -1 1;</t>
  </si>
  <si>
    <t>302 89 -89.000000 76 0 -1 1;</t>
  </si>
  <si>
    <t>243 89 -142.000000 76 0 -1 1;</t>
  </si>
  <si>
    <t>242 89 -116.000000 76 0 -1 1;</t>
  </si>
  <si>
    <t>241 89 -69.000000 76 0 -1 1;</t>
  </si>
  <si>
    <t>300 89 -28.000000 76 0 -1 1;</t>
  </si>
  <si>
    <t>304 89 -2.000000 76 0 -1 1;</t>
  </si>
  <si>
    <t>258 89 -40.000000 76 0 -1 1;</t>
  </si>
  <si>
    <t>259 89 -52.000000 76 0 -1 1;</t>
  </si>
  <si>
    <t>260 89 -49.000000 76 0 -1 1;</t>
  </si>
  <si>
    <t>261 89 -52.000000 76 0 -1 1;</t>
  </si>
  <si>
    <t>262 89 -40.000000 76 0 -1 1;</t>
  </si>
  <si>
    <t>263 89 -45.000000 76 0 -1 1;</t>
  </si>
  <si>
    <t>264 89 -45.000000 76 0 -1 1;</t>
  </si>
  <si>
    <t>303 89 -5.000000 76 0 -1 1;</t>
  </si>
  <si>
    <t>234 89 -98.000000 76 0 -1 1;</t>
  </si>
  <si>
    <t>235 89 -128.000000 76 0 -1 1;</t>
  </si>
  <si>
    <t>237 89 -128.000000 76 0 -1 1;</t>
  </si>
  <si>
    <t>236 89 -120.000000 76 0 -1 1;</t>
  </si>
  <si>
    <t>238 89 -98.000000 76 0 -1 1;</t>
  </si>
  <si>
    <t>239 89 -105.000000 76 0 -1 1;</t>
  </si>
  <si>
    <t>240 89 -118.000000 76 0 -1 1;</t>
  </si>
  <si>
    <t>315 89 -6.000000 76 0 -1 1;</t>
  </si>
  <si>
    <t>257 89 -46.000000 76 0 -1 1;</t>
  </si>
  <si>
    <t>256 89 -42.000000 76 0 -1 1;</t>
  </si>
  <si>
    <t>255 89 -40.000000 76 0 -1 1;</t>
  </si>
  <si>
    <t>254 89 -52.000000 76 0 -1 1;</t>
  </si>
  <si>
    <t>253 89 -49.000000 76 0 -1 1;</t>
  </si>
  <si>
    <t>252 89 -53.000000 76 0 -1 1;</t>
  </si>
  <si>
    <t>251 89 -35.000000 76 0 -1 1;</t>
  </si>
  <si>
    <t>321 89 -27.000000 76 0 -1 1;</t>
  </si>
  <si>
    <t>318 89 -48.000000 76 0 -1 1;</t>
  </si>
  <si>
    <t>311 89 -24.000000 76 0 -1 1;</t>
  </si>
  <si>
    <t>313 89 -24.000000 76 0 -1 1;</t>
  </si>
  <si>
    <t>320 89 -39.000000 76 0 -1 1;</t>
  </si>
  <si>
    <t>270 89 -28.000000 76 0 -1 1;</t>
  </si>
  <si>
    <t>269 89 -26.000000 76 0 -1 1;</t>
  </si>
  <si>
    <t>268 89 -36.000000 76 0 -1 1;</t>
  </si>
  <si>
    <t>267 89 -34.000000 76 0 -1 1;</t>
  </si>
  <si>
    <t>265 89 -30.000000 76 0 -1 1;</t>
  </si>
  <si>
    <t>322 89 -1.000000 76 0 -1 1;</t>
  </si>
  <si>
    <t>250 89 -23.000000 76 0 -1 1;</t>
  </si>
  <si>
    <t>249 89 -21.000000 76 0 -1 1;</t>
  </si>
  <si>
    <t>248 89 -20.000000 76 0 -1 1;</t>
  </si>
  <si>
    <t>247 89 -26.000000 76 0 -1 1;</t>
  </si>
  <si>
    <t>246 89 -25.000000 76 0 -1 1;</t>
  </si>
  <si>
    <t>245 89 -26.000000 76 0 -1 1;</t>
  </si>
  <si>
    <t>244 89 -22.000000 76 0 -1 1;</t>
  </si>
  <si>
    <t>325 89 -4.000000 76 0 -1 1;</t>
  </si>
  <si>
    <t>326 89 -13.000000 76 0 -1 1;</t>
  </si>
  <si>
    <t>319 89 -17.000000 76 0 -1 1;</t>
  </si>
  <si>
    <t>312 89 -15.000000 76 0 -1 1;</t>
  </si>
  <si>
    <t>391 89 -39.000000 76 0 -1 1;</t>
  </si>
  <si>
    <t>392 89 -23.000000 76 0 -1 1;</t>
  </si>
  <si>
    <t>391 90 0.500000 76 0 -1 1;</t>
  </si>
  <si>
    <t>394 89 -13.000000 76 0 -1 1;</t>
  </si>
  <si>
    <t>396 89 -15.000000 76 0 -1 1;</t>
  </si>
  <si>
    <t>397 89 -14.000000 76 0 -1 1;</t>
  </si>
  <si>
    <t>401 89 -12.000000 76 0 -1 1;</t>
  </si>
  <si>
    <t>277 89 -16.000000 76 0 -1 1;</t>
  </si>
  <si>
    <t>276 89 -15.000000 76 0 -1 1;</t>
  </si>
  <si>
    <t>275 89 -14.000000 76 0 -1 1;</t>
  </si>
  <si>
    <t>274 89 -19.000000 76 0 -1 1;</t>
  </si>
  <si>
    <t>273 89 -18.000000 76 0 -1 1;</t>
  </si>
  <si>
    <t>272 89 -19.000000 76 0 -1 1;</t>
  </si>
  <si>
    <t>271 89 -16.000000 76 0 -1 1;</t>
  </si>
  <si>
    <t>466 89 -90.000000 76 0 -1 1;</t>
  </si>
  <si>
    <t>465 89 -80.000000 76 0 -1 1;</t>
  </si>
  <si>
    <t>464 89 -143.000000 76 0 -1 1;</t>
  </si>
  <si>
    <t>463 89 -110.000000 76 0 -1 1;</t>
  </si>
  <si>
    <t>462 89 -168.000000 76 0 -1 1;</t>
  </si>
  <si>
    <t>461 89 -90.000000 76 0 -1 1;</t>
  </si>
  <si>
    <t>460 89 -70.000000 76 0 -1 1;</t>
  </si>
  <si>
    <t>493 89 -15.000000 76 0 -1 1;</t>
  </si>
  <si>
    <t>494 89 -15.000000 76 0 -1 1;</t>
  </si>
  <si>
    <t>495 89 -15.000000 76 0 -1 1;</t>
  </si>
  <si>
    <t>497 89 -15.000000 76 0 -1 1;</t>
  </si>
  <si>
    <t>498 89 -17.000000 76 0 -1 1;</t>
  </si>
  <si>
    <t>496 89 -17.000000 76 0 -1 1;</t>
  </si>
  <si>
    <t>492 89 -17.000000 76 0 -1 1;</t>
  </si>
  <si>
    <t>485 89 -16.000000 76 0 -1 1;</t>
  </si>
  <si>
    <t>491 89 -17.000000 76 0 -1 1;</t>
  </si>
  <si>
    <t>486 89 -17.000000 76 0 -1 1;</t>
  </si>
  <si>
    <t>489 89 -17.000000 76 0 -1 1;</t>
  </si>
  <si>
    <t>490 89 -17.000000 76 0 -1 1;</t>
  </si>
  <si>
    <t>477 89 -14.000000 76 0 -1 1;</t>
  </si>
  <si>
    <t>478 89 -10.000000 76 0 -1 1;</t>
  </si>
  <si>
    <t>484 89 -10.000000 76 0 -1 1;</t>
  </si>
  <si>
    <t>479 89 -13.000000 76 0 -1 1;</t>
  </si>
  <si>
    <t>480 89 -13.000000 76 0 -1 1;</t>
  </si>
  <si>
    <t>481 89 -13.000000 76 0 -1 1;</t>
  </si>
  <si>
    <t>482 89 -12.000000 76 0 -1 1;</t>
  </si>
  <si>
    <t>472 89 -14.000000 76 0 -1 1;</t>
  </si>
  <si>
    <t>511 89 -11.000000 76 0 -1 1;</t>
  </si>
  <si>
    <t>512 89 -10.000000 76 0 -1 1;</t>
  </si>
  <si>
    <t>513 89 -13.000000 76 0 -1 1;</t>
  </si>
  <si>
    <t>514 89 -12.000000 76 0 -1 1;</t>
  </si>
  <si>
    <t>515 89 -13.000000 76 0 -1 1;</t>
  </si>
  <si>
    <t>516 89 -11.000000 76 0 -1 1;</t>
  </si>
  <si>
    <t>518 89 -10.000000 76 0 -1 1;</t>
  </si>
  <si>
    <t>520 89 -13.000000 76 0 -1 1;</t>
  </si>
  <si>
    <t>522 89 -15.000000 76 0 -1 1;</t>
  </si>
  <si>
    <t>523 89 -14.000000 76 0 -1 1;</t>
  </si>
  <si>
    <t>527 89 -12.000000 76 0 -1 1;</t>
  </si>
  <si>
    <t>499 89 -5.000000 76 0 -1 1;</t>
  </si>
  <si>
    <t>509 89 -5.000000 76 0 -1 1;</t>
  </si>
  <si>
    <t>528 89 -4.000000 76 0 -1 1;</t>
  </si>
  <si>
    <t>529 89 -4.000000 76 0 -1 1;</t>
  </si>
  <si>
    <t>505 89 -40.000000 76 0 -1 1;</t>
  </si>
  <si>
    <t>327 89 -40.000000 76 0 -1 1;</t>
  </si>
  <si>
    <t>188 89 -3.000000 76 0 -1 1;</t>
  </si>
  <si>
    <t>190 89 -3.000000 76 0 -1 1;</t>
  </si>
  <si>
    <t>191 89 -3.000000 76 0 -1 1;</t>
  </si>
  <si>
    <t>192 89 -3.000000 76 0 -1 1;</t>
  </si>
  <si>
    <t>193 89 -3.000000 76 0 -1 1;</t>
  </si>
  <si>
    <t>292 89 -14.000000 76 0 -1 1;</t>
  </si>
  <si>
    <t>299 89 -13.000000 76 0 -1 1;</t>
  </si>
  <si>
    <t>293 89 -12.000000 76 0 -1 1;</t>
  </si>
  <si>
    <t>294 89 -16.000000 76 0 -1 1;</t>
  </si>
  <si>
    <t>295 89 -15.000000 76 0 -1 1;</t>
  </si>
  <si>
    <t>296 89 -17.000000 76 0 -1 1;</t>
  </si>
  <si>
    <t>297 89 -10.000000 76 0 -1 1;</t>
  </si>
  <si>
    <t>308 89 -68.000000 76 0 -1 1;</t>
  </si>
  <si>
    <t>307 89 -68.000000 76 0 -1 1;</t>
  </si>
  <si>
    <t>391 89 -48.000000 76 0 -1 1;</t>
  </si>
  <si>
    <t>392 89 -48.000000 76 0 -1 1;</t>
  </si>
  <si>
    <t>391 88 18.000000 76 0 -1 1;</t>
  </si>
  <si>
    <t>392 88 18.000000 76 0 -1 1;</t>
  </si>
  <si>
    <t>391 89 -160.000000 76 0 -1 1;</t>
  </si>
  <si>
    <t>392 89 -216.000000 76 0 -1 1;</t>
  </si>
  <si>
    <t>392 90 12.000000 76 0 -1 1;</t>
  </si>
  <si>
    <t>229 90 115.000000 76 0 -1 1;</t>
  </si>
  <si>
    <t>222 90 90.000000 76 0 -1 1;</t>
  </si>
  <si>
    <t>273 90 2.300000 76 0 -1 1;</t>
  </si>
  <si>
    <t>242 90 17.000000 76 0 -1 1;</t>
  </si>
  <si>
    <t>238 90 23.000000 76 0 -1 1;</t>
  </si>
  <si>
    <t>253 90 52.000000 76 0 -1 1;</t>
  </si>
  <si>
    <t>311 88 3.000000 76 0 -1 1;</t>
  </si>
  <si>
    <t>267 90 2.000000 76 0 -1 1;</t>
  </si>
  <si>
    <t>312 88 7.000000 76 0 -1 1;</t>
  </si>
  <si>
    <t>327 88 3.000000 76 0 -1 1;</t>
  </si>
  <si>
    <t>328 88 3.000000 76 0 -1 1;</t>
  </si>
  <si>
    <t>391 89 -1.000000 76 0 -1 1;</t>
  </si>
  <si>
    <t>392 89 -1.000000 76 0 -1 1;</t>
  </si>
  <si>
    <t>392 88 2.000000 76 0 -1 1;</t>
  </si>
  <si>
    <t>391 88 5.000000 76 0 -1 1;</t>
  </si>
  <si>
    <t>464 90 37.000000 76 0 -1 1;</t>
  </si>
  <si>
    <t>493 90 4.000000 76 0 -1 1;</t>
  </si>
  <si>
    <t>486 90 2.000000 76 0 -1 1;</t>
  </si>
  <si>
    <t>480 90 1.500000 76 0 -1 1;</t>
  </si>
  <si>
    <t>471 90 3.000000 76 0 -1 1;</t>
  </si>
  <si>
    <t>396 90 3.000000 76 0 -1 1;</t>
  </si>
  <si>
    <t>513 90 2.000000 76 0 -1 1;</t>
  </si>
  <si>
    <t>522 90 3.000000 76 0 -1 1;</t>
  </si>
  <si>
    <t>500 90 2.600000 76 0 -1 1;</t>
  </si>
  <si>
    <t>294 90 2.500000 76 0 -1 1;</t>
  </si>
  <si>
    <t>222 90 100.000000 76 0 -1 1;</t>
  </si>
  <si>
    <t>273 90 3.700000 76 0 -1 1;</t>
  </si>
  <si>
    <t>242 90 84.000000 76 0 -1 1;</t>
  </si>
  <si>
    <t>238 90 39.000000 76 0 -1 1;</t>
  </si>
  <si>
    <t>253 90 33.000000 76 0 -1 1;</t>
  </si>
  <si>
    <t>311 88 13.000000 76 0 -1 1;</t>
  </si>
  <si>
    <t>313 88 7.000000 76 0 -1 1;</t>
  </si>
  <si>
    <t>267 90 8.200000 76 0 -1 1;</t>
  </si>
  <si>
    <t>328 88 13.000000 76 0 -1 1;</t>
  </si>
  <si>
    <t>391 88 11.000000 76 0 -1 1;</t>
  </si>
  <si>
    <t>392 88 4.000000 76 0 -1 1;</t>
  </si>
  <si>
    <t>464 90 61.000000 76 0 -1 1;</t>
  </si>
  <si>
    <t>493 90 2.000000 76 0 -1 1;</t>
  </si>
  <si>
    <t>480 90 10.500000 76 0 -1 1;</t>
  </si>
  <si>
    <t>471 90 16.000000 76 0 -1 1;</t>
  </si>
  <si>
    <t>396 90 5.000000 76 0 -1 1;</t>
  </si>
  <si>
    <t>522 90 5.000000 76 0 -1 1;</t>
  </si>
  <si>
    <t>500 90 5.400000 76 0 -1 1;</t>
  </si>
  <si>
    <t>327 88 10.000000 76 0 -1 1;</t>
  </si>
  <si>
    <t>294 90 3.500000 76 0 -1 1;</t>
  </si>
  <si>
    <t>271 88 3.000000 76 0 -1 1;</t>
  </si>
  <si>
    <t>274 88 3.000000 76 0 -1 1;</t>
  </si>
  <si>
    <t>276 88 3.000000 76 0 -1 1;</t>
  </si>
  <si>
    <t>229 90 280.000000 76 0 -1 1;</t>
  </si>
  <si>
    <t>230 88 100.000000 76 0 -1 1;</t>
  </si>
  <si>
    <t>223 88 100.000000 76 0 -1 1;</t>
  </si>
  <si>
    <t>222 90 350.000000 76 0 -1 1;</t>
  </si>
  <si>
    <t>259 88 11.000000 76 0 -1 1;</t>
  </si>
  <si>
    <t>260 88 8.000000 76 0 -1 1;</t>
  </si>
  <si>
    <t>262 88 12.000000 76 0 -1 1;</t>
  </si>
  <si>
    <t>266 88 11.000000 76 0 -1 1;</t>
  </si>
  <si>
    <t>264 88 11.000000 76 0 -1 1;</t>
  </si>
  <si>
    <t>253 88 19.000000 76 0 -1 1;</t>
  </si>
  <si>
    <t>253 90 74.000000 76 0 -1 1;</t>
  </si>
  <si>
    <t>238 90 123.000000 76 0 -1 1;</t>
  </si>
  <si>
    <t>239 88 34.000000 76 0 -1 1;</t>
  </si>
  <si>
    <t>236 88 35.000000 76 0 -1 1;</t>
  </si>
  <si>
    <t>241 88 38.000000 76 0 -1 1;</t>
  </si>
  <si>
    <t>243 88 28.000000 76 0 -1 1;</t>
  </si>
  <si>
    <t>302 88 21.000000 76 0 -1 1;</t>
  </si>
  <si>
    <t>242 90 198.000000 76 0 -1 1;</t>
  </si>
  <si>
    <t>255 88 12.000000 76 0 -1 1;</t>
  </si>
  <si>
    <t>311 88 37.000000 76 0 -1 1;</t>
  </si>
  <si>
    <t>318 90 27.000000 76 0 -1 1;</t>
  </si>
  <si>
    <t>249 88 8.000000 76 0 -1 1;</t>
  </si>
  <si>
    <t>247 88 4.000000 76 0 -1 1;</t>
  </si>
  <si>
    <t>245 88 8.000000 76 0 -1 1;</t>
  </si>
  <si>
    <t>312 88 5.000000 76 0 -1 1;</t>
  </si>
  <si>
    <t>396 90 32.000000 76 0 -1 1;</t>
  </si>
  <si>
    <t>396 88 5.000000 76 0 -1 1;</t>
  </si>
  <si>
    <t>398 88 7.000000 76 0 -1 1;</t>
  </si>
  <si>
    <t>401 88 4.000000 76 0 -1 1;</t>
  </si>
  <si>
    <t>272 90 13.000000 76 0 -1 1;</t>
  </si>
  <si>
    <t>465 88 32.000000 76 0 -1 1;</t>
  </si>
  <si>
    <t>462 88 35.000000 76 0 -1 1;</t>
  </si>
  <si>
    <t>464 90 118.000000 76 0 -1 1;</t>
  </si>
  <si>
    <t>493 90 21.000000 76 0 -1 1;</t>
  </si>
  <si>
    <t>498 88 5.000000 76 0 -1 1;</t>
  </si>
  <si>
    <t>494 88 4.000000 76 0 -1 1;</t>
  </si>
  <si>
    <t>496 88 5.000000 76 0 -1 1;</t>
  </si>
  <si>
    <t>486 90 17.000000 76 0 -1 1;</t>
  </si>
  <si>
    <t>491 88 4.000000 76 0 -1 1;</t>
  </si>
  <si>
    <t>489 88 4.000000 76 0 -1 1;</t>
  </si>
  <si>
    <t>487 88 4.000000 76 0 -1 1;</t>
  </si>
  <si>
    <t>484 88 3.000000 76 0 -1 1;</t>
  </si>
  <si>
    <t>479 88 3.000000 76 0 -1 1;</t>
  </si>
  <si>
    <t>481 88 4.000000 76 0 -1 1;</t>
  </si>
  <si>
    <t>480 90 18.000000 76 0 -1 1;</t>
  </si>
  <si>
    <t>471 90 30.000000 76 0 -1 1;</t>
  </si>
  <si>
    <t>470 88 5.000000 76 0 -1 1;</t>
  </si>
  <si>
    <t>472 88 6.000000 76 0 -1 1;</t>
  </si>
  <si>
    <t>475 88 4.000000 76 0 -1 1;</t>
  </si>
  <si>
    <t>513 90 14.000000 76 0 -1 1;</t>
  </si>
  <si>
    <t>513 88 2.000000 76 0 -1 1;</t>
  </si>
  <si>
    <t>515 88 3.000000 76 0 -1 1;</t>
  </si>
  <si>
    <t>518 88 2.000000 76 0 -1 1;</t>
  </si>
  <si>
    <t>522 90 32.000000 76 0 -1 1;</t>
  </si>
  <si>
    <t>522 88 5.000000 76 0 -1 1;</t>
  </si>
  <si>
    <t>524 88 7.000000 76 0 -1 1;</t>
  </si>
  <si>
    <t>527 88 4.000000 76 0 -1 1;</t>
  </si>
  <si>
    <t>500 90 11.000000 76 0 -1 1;</t>
  </si>
  <si>
    <t>528 88 2.000000 76 0 -1 1;</t>
  </si>
  <si>
    <t>509 88 2.000000 76 0 -1 1;</t>
  </si>
  <si>
    <t>499 88 2.000000 76 0 -1 1;</t>
  </si>
  <si>
    <t>327 88 15.000000 76 0 -1 1;</t>
  </si>
  <si>
    <t>328 88 10.000000 76 0 -1 1;</t>
  </si>
  <si>
    <t>507 88 5.000000 76 0 -1 1;</t>
  </si>
  <si>
    <t>268 88 14.000000 76 0 -1 1;</t>
  </si>
  <si>
    <t>270 88 12.000000 76 0 -1 1;</t>
  </si>
  <si>
    <t>322 88 7.000000 76 0 -1 1;</t>
  </si>
  <si>
    <t>267 90 56.000000 76 0 -1 1;</t>
  </si>
  <si>
    <t>313 88 12.000000 76 0 -1 1;</t>
  </si>
  <si>
    <t>198 88 2.000000 76 0 -1 1;</t>
  </si>
  <si>
    <t>190 88 2.000000 76 0 -1 1;</t>
  </si>
  <si>
    <t>191 88 2.000000 76 0 -1 1;</t>
  </si>
  <si>
    <t>192 88 2.000000 76 0 -1 1;</t>
  </si>
  <si>
    <t>193 88 2.000000 76 0 -1 1;</t>
  </si>
  <si>
    <t>292 88 2.000000 76 0 -1 1;</t>
  </si>
  <si>
    <t>294 88 2.000000 76 0 -1 1;</t>
  </si>
  <si>
    <t>296 88 3.000000 76 0 -1 1;</t>
  </si>
  <si>
    <t>293 88 1.000000 76 0 -1 1;</t>
  </si>
  <si>
    <t>299 88 1.000000 76 0 -1 1;</t>
  </si>
  <si>
    <t>295 88 1.000000 76 0 -1 1;</t>
  </si>
  <si>
    <t>294 90 14.000000 76 0 -1 1;</t>
  </si>
  <si>
    <t>514 88 2.000000 76 0 -1 1;</t>
  </si>
  <si>
    <t>511 88 2.000000 76 0 -1 1;</t>
  </si>
  <si>
    <t>512 88 2.000000 76 0 -1 1;</t>
  </si>
  <si>
    <t>227 90 34.500000 76 0 -1 1;</t>
  </si>
  <si>
    <t>228 90 34.500000 76 0 -1 1;</t>
  </si>
  <si>
    <t>229 90 34.500000 76 0 -1 1;</t>
  </si>
  <si>
    <t>230 90 34.500000 76 0 -1 1;</t>
  </si>
  <si>
    <t>231 90 34.500000 76 0 -1 1;</t>
  </si>
  <si>
    <t>232 90 34.500000 76 0 -1 1;</t>
  </si>
  <si>
    <t>233 90 34.500000 76 0 -1 1;</t>
  </si>
  <si>
    <t>220 90 34.500000 76 0 -1 1;</t>
  </si>
  <si>
    <t>221 90 34.500000 76 0 -1 1;</t>
  </si>
  <si>
    <t>222 90 34.500000 76 0 -1 1;</t>
  </si>
  <si>
    <t>223 90 34.500000 76 0 -1 1;</t>
  </si>
  <si>
    <t>224 90 34.500000 76 0 -1 1;</t>
  </si>
  <si>
    <t>225 90 34.500000 76 0 -1 1;</t>
  </si>
  <si>
    <t>226 90 34.500000 76 0 -1 1;</t>
  </si>
  <si>
    <t>271 90 1.200000 76 0 -1 1;</t>
  </si>
  <si>
    <t>272 90 1.500000 76 0 -1 1;</t>
  </si>
  <si>
    <t>273 90 1.500000 76 0 -1 1;</t>
  </si>
  <si>
    <t>274 90 1.500000 76 0 -1 1;</t>
  </si>
  <si>
    <t>275 90 1.200000 76 0 -1 1;</t>
  </si>
  <si>
    <t>276 90 1.200000 76 0 -1 1;</t>
  </si>
  <si>
    <t>277 90 1.500000 76 0 -1 1;</t>
  </si>
  <si>
    <t>242 90 24.900000 76 0 -1 1;</t>
  </si>
  <si>
    <t>302 90 19.200000 76 0 -1 1;</t>
  </si>
  <si>
    <t>243 90 30.300000 76 0 -1 1;</t>
  </si>
  <si>
    <t>241 90 15.000000 76 0 -1 1;</t>
  </si>
  <si>
    <t>300 90 6.000000 76 0 -1 1;</t>
  </si>
  <si>
    <t>258 90 8.100000 76 0 -1 1;</t>
  </si>
  <si>
    <t>262 90 8.100000 76 0 -1 1;</t>
  </si>
  <si>
    <t>259 90 10.500000 76 0 -1 1;</t>
  </si>
  <si>
    <t>261 90 10.500000 76 0 -1 1;</t>
  </si>
  <si>
    <t>260 90 9.900000 76 0 -1 1;</t>
  </si>
  <si>
    <t>263 90 8.400000 76 0 -1 1;</t>
  </si>
  <si>
    <t>264 90 9.300000 76 0 -1 1;</t>
  </si>
  <si>
    <t>304 90 0.900000 76 0 -1 1;</t>
  </si>
  <si>
    <t>303 90 0.900000 76 0 -1 1;</t>
  </si>
  <si>
    <t>234 90 37.800000 76 0 -1 1;</t>
  </si>
  <si>
    <t>238 90 37.800000 76 0 -1 1;</t>
  </si>
  <si>
    <t>235 90 49.200000 76 0 -1 1;</t>
  </si>
  <si>
    <t>236 90 46.200000 76 0 -1 1;</t>
  </si>
  <si>
    <t>237 90 48.600000 76 0 -1 1;</t>
  </si>
  <si>
    <t>239 90 39.600000 76 0 -1 1;</t>
  </si>
  <si>
    <t>240 90 43.800000 76 0 -1 1;</t>
  </si>
  <si>
    <t>257 90 9.600000 76 0 -1 1;</t>
  </si>
  <si>
    <t>256 90 8.700000 76 0 -1 1;</t>
  </si>
  <si>
    <t>255 90 8.100000 76 0 -1 1;</t>
  </si>
  <si>
    <t>254 90 10.800000 76 0 -1 1;</t>
  </si>
  <si>
    <t>253 90 10.200000 76 0 -1 1;</t>
  </si>
  <si>
    <t>252 90 11.100000 76 0 -1 1;</t>
  </si>
  <si>
    <t>251 90 7.500000 76 0 -1 1;</t>
  </si>
  <si>
    <t>315 90 1.200000 76 0 -1 1;</t>
  </si>
  <si>
    <t>321 90 9.900000 76 0 -1 1;</t>
  </si>
  <si>
    <t>318 90 16.200000 76 0 -1 1;</t>
  </si>
  <si>
    <t>311 90 7.800000 76 0 -1 1;</t>
  </si>
  <si>
    <t>313 90 7.500000 76 0 -1 1;</t>
  </si>
  <si>
    <t>320 90 14.400000 76 0 -1 1;</t>
  </si>
  <si>
    <t>270 90 11.100000 76 0 -1 1;</t>
  </si>
  <si>
    <t>269 90 9.000000 76 0 -1 1;</t>
  </si>
  <si>
    <t>268 90 11.100000 76 0 -1 1;</t>
  </si>
  <si>
    <t>267 90 10.500000 76 0 -1 1;</t>
  </si>
  <si>
    <t>266 90 10.800000 76 0 -1 1;</t>
  </si>
  <si>
    <t>265 90 9.300000 76 0 -1 1;</t>
  </si>
  <si>
    <t>322 90 0.600000 76 0 -1 1;</t>
  </si>
  <si>
    <t>323 90 0.600000 76 0 -1 1;</t>
  </si>
  <si>
    <t>250 90 4.500000 76 0 -1 1;</t>
  </si>
  <si>
    <t>249 90 4.200000 76 0 -1 1;</t>
  </si>
  <si>
    <t>248 90 3.900000 76 0 -1 1;</t>
  </si>
  <si>
    <t>247 90 5.100000 76 0 -1 1;</t>
  </si>
  <si>
    <t>246 90 4.800000 76 0 -1 1;</t>
  </si>
  <si>
    <t>245 90 5.100000 76 0 -1 1;</t>
  </si>
  <si>
    <t>244 90 4.200000 76 0 -1 1;</t>
  </si>
  <si>
    <t>324 90 0.600000 76 0 -1 1;</t>
  </si>
  <si>
    <t>325 90 1.500000 76 0 -1 1;</t>
  </si>
  <si>
    <t>326 90 5.100000 76 0 -1 1;</t>
  </si>
  <si>
    <t>319 90 7.200000 76 0 -1 1;</t>
  </si>
  <si>
    <t>312 90 4.800000 76 0 -1 1;</t>
  </si>
  <si>
    <t>327 90 7.800000 76 0 -1 1;</t>
  </si>
  <si>
    <t>392 90 -0.150000 76 0 -1 1;</t>
  </si>
  <si>
    <t>391 90 20.400000 76 0 -1 1;</t>
  </si>
  <si>
    <t>392 90 12.600000 76 0 -1 1;</t>
  </si>
  <si>
    <t>391 90 -0.150000 76 0 -1 1;</t>
  </si>
  <si>
    <t>394 90 4.200000 76 0 -1 1;</t>
  </si>
  <si>
    <t>395 90 3.600000 76 0 -1 1;</t>
  </si>
  <si>
    <t>396 90 4.800000 76 0 -1 1;</t>
  </si>
  <si>
    <t>397 90 4.500000 76 0 -1 1;</t>
  </si>
  <si>
    <t>398 90 4.800000 76 0 -1 1;</t>
  </si>
  <si>
    <t>399 90 3.300000 76 0 -1 1;</t>
  </si>
  <si>
    <t>401 90 3.900000 76 0 -1 1;</t>
  </si>
  <si>
    <t>466 90 26.700000 76 0 -1 1;</t>
  </si>
  <si>
    <t>465 90 28.200000 76 0 -1 1;</t>
  </si>
  <si>
    <t>464 90 41.100000 76 0 -1 1;</t>
  </si>
  <si>
    <t>463 90 30.900000 76 0 -1 1;</t>
  </si>
  <si>
    <t>462 90 35.100000 76 0 -1 1;</t>
  </si>
  <si>
    <t>461 90 29.400000 76 0 -1 1;</t>
  </si>
  <si>
    <t>460 90 20.400000 76 0 -1 1;</t>
  </si>
  <si>
    <t>492 90 4.500000 76 0 -1 1;</t>
  </si>
  <si>
    <t>498 90 4.500000 76 0 -1 1;</t>
  </si>
  <si>
    <t>493 90 4.200000 76 0 -1 1;</t>
  </si>
  <si>
    <t>494 90 4.200000 76 0 -1 1;</t>
  </si>
  <si>
    <t>495 90 4.200000 76 0 -1 1;</t>
  </si>
  <si>
    <t>496 90 4.500000 76 0 -1 1;</t>
  </si>
  <si>
    <t>497 90 4.200000 76 0 -1 1;</t>
  </si>
  <si>
    <t>485 90 4.200000 76 0 -1 1;</t>
  </si>
  <si>
    <t>486 90 4.200000 76 0 -1 1;</t>
  </si>
  <si>
    <t>487 90 4.200000 76 0 -1 1;</t>
  </si>
  <si>
    <t>488 90 4.200000 76 0 -1 1;</t>
  </si>
  <si>
    <t>489 90 4.200000 76 0 -1 1;</t>
  </si>
  <si>
    <t>490 90 4.200000 76 0 -1 1;</t>
  </si>
  <si>
    <t>491 90 4.200000 76 0 -1 1;</t>
  </si>
  <si>
    <t>477 90 3.000000 76 0 -1 1;</t>
  </si>
  <si>
    <t>478 90 2.100000 76 0 -1 1;</t>
  </si>
  <si>
    <t>484 90 2.100000 76 0 -1 1;</t>
  </si>
  <si>
    <t>479 90 2.700000 76 0 -1 1;</t>
  </si>
  <si>
    <t>480 90 2.700000 76 0 -1 1;</t>
  </si>
  <si>
    <t>481 90 2.700000 76 0 -1 1;</t>
  </si>
  <si>
    <t>482 90 2.700000 76 0 -1 1;</t>
  </si>
  <si>
    <t>467 90 0.300000 76 0 -1 1;</t>
  </si>
  <si>
    <t>474 90 0.300000 76 0 -1 1;</t>
  </si>
  <si>
    <t>468 90 3.900000 76 0 -1 1;</t>
  </si>
  <si>
    <t>475 90 3.600000 76 0 -1 1;</t>
  </si>
  <si>
    <t>473 90 3.600000 76 0 -1 1;</t>
  </si>
  <si>
    <t>469 90 3.300000 76 0 -1 1;</t>
  </si>
  <si>
    <t>470 90 4.500000 76 0 -1 1;</t>
  </si>
  <si>
    <t>472 90 4.500000 76 0 -1 1;</t>
  </si>
  <si>
    <t>471 90 4.200000 76 0 -1 1;</t>
  </si>
  <si>
    <t>292 90 2.100000 76 0 -1 1;</t>
  </si>
  <si>
    <t>299 90 1.800000 76 0 -1 1;</t>
  </si>
  <si>
    <t>293 90 1.800000 76 0 -1 1;</t>
  </si>
  <si>
    <t>294 90 2.400000 76 0 -1 1;</t>
  </si>
  <si>
    <t>296 90 2.400000 76 0 -1 1;</t>
  </si>
  <si>
    <t>295 90 2.100000 76 0 -1 1;</t>
  </si>
  <si>
    <t>297 90 1.500000 76 0 -1 1;</t>
  </si>
  <si>
    <t>511 90 2.100000 76 0 -1 1;</t>
  </si>
  <si>
    <t>512 90 1.800000 76 0 -1 1;</t>
  </si>
  <si>
    <t>513 90 2.400000 76 0 -1 1;</t>
  </si>
  <si>
    <t>514 90 2.100000 76 0 -1 1;</t>
  </si>
  <si>
    <t>515 90 2.400000 76 0 -1 1;</t>
  </si>
  <si>
    <t>516 90 1.500000 76 0 -1 1;</t>
  </si>
  <si>
    <t>518 90 1.800000 76 0 -1 1;</t>
  </si>
  <si>
    <t>520 90 4.200000 76 0 -1 1;</t>
  </si>
  <si>
    <t>521 90 3.600000 76 0 -1 1;</t>
  </si>
  <si>
    <t>522 90 4.800000 76 0 -1 1;</t>
  </si>
  <si>
    <t>523 90 4.500000 76 0 -1 1;</t>
  </si>
  <si>
    <t>524 90 4.800000 76 0 -1 1;</t>
  </si>
  <si>
    <t>525 90 3.300000 76 0 -1 1;</t>
  </si>
  <si>
    <t>527 90 3.900000 76 0 -1 1;</t>
  </si>
  <si>
    <t>504 90 1.500000 76 0 -1 1;</t>
  </si>
  <si>
    <t>528 90 1.500000 76 0 -1 1;</t>
  </si>
  <si>
    <t>501 90 1.200000 76 0 -1 1;</t>
  </si>
  <si>
    <t>509 90 1.800000 76 0 -1 1;</t>
  </si>
  <si>
    <t>500 90 1.500000 76 0 -1 1;</t>
  </si>
  <si>
    <t>499 90 1.800000 76 0 -1 1;</t>
  </si>
  <si>
    <t>529 90 1.500000 76 0 -1 1;</t>
  </si>
  <si>
    <t>505 90 7.800000 76 0 -1 1;</t>
  </si>
  <si>
    <t>328 90 5.100000 76 0 -1 1;</t>
  </si>
  <si>
    <t>507 90 5.100000 76 0 -1 1;</t>
  </si>
  <si>
    <t>530 90 0.600000 76 0 -1 1;</t>
  </si>
  <si>
    <t>531 90 0.600000 76 0 -1 1;</t>
  </si>
  <si>
    <t>532 90 0.600000 76 0 -1 1;</t>
  </si>
  <si>
    <t>533 90 0.600000 76 0 -1 1;</t>
  </si>
  <si>
    <t>534 90 0.600000 76 0 -1 1;</t>
  </si>
  <si>
    <t>535 90 0.600000 76 0 -1 1;</t>
  </si>
  <si>
    <t>536 90 0.600000 76 0 -1 1;</t>
  </si>
  <si>
    <t>537 90 0.600000 76 0 -1 1;</t>
  </si>
  <si>
    <t>188 90 1.200000 76 0 -1 1;</t>
  </si>
  <si>
    <t>190 90 1.200000 76 0 -1 1;</t>
  </si>
  <si>
    <t>191 90 1.200000 76 0 -1 1;</t>
  </si>
  <si>
    <t>192 90 1.200000 76 0 -1 1;</t>
  </si>
  <si>
    <t>193 90 1.200000 76 0 -1 1;</t>
  </si>
  <si>
    <t>189 90 0.900000 76 0 -1 1;</t>
  </si>
  <si>
    <t>198 90 0.900000 76 0 -1 1;</t>
  </si>
  <si>
    <t>194 90 0.600000 76 0 -1 1;</t>
  </si>
  <si>
    <t>195 90 0.600000 76 0 -1 1;</t>
  </si>
  <si>
    <t>1 88 3.600000 76 0 -1 1;</t>
  </si>
  <si>
    <t>2 88 4.700000 76 0 -1 1;</t>
  </si>
  <si>
    <t>3 88 6.900000 76 0 -1 1;</t>
  </si>
  <si>
    <t>15 88 10.800000 76 0 -1 1;</t>
  </si>
  <si>
    <t>16 88 14.200000 76 0 -1 1;</t>
  </si>
  <si>
    <t>17 88 21.000000 76 0 -1 1;</t>
  </si>
  <si>
    <t>33 88 14.400000 76 0 -1 1;</t>
  </si>
  <si>
    <t>34 88 18.900000 76 0 -1 1;</t>
  </si>
  <si>
    <t>35 88 27.900000 76 0 -1 1;</t>
  </si>
  <si>
    <t>51 88 14.400000 76 0 -1 1;</t>
  </si>
  <si>
    <t>52 88 18.900000 76 0 -1 1;</t>
  </si>
  <si>
    <t>53 88 27.900000 76 0 -1 1;</t>
  </si>
  <si>
    <t>73 88 14.400000 76 0 -1 1;</t>
  </si>
  <si>
    <t>74 88 18.900000 76 0 -1 1;</t>
  </si>
  <si>
    <t>75 88 27.900000 76 0 -1 1;</t>
  </si>
  <si>
    <t>90 88 3.500000 76 0 -1 1;</t>
  </si>
  <si>
    <t>91 88 14.400000 76 0 -1 1;</t>
  </si>
  <si>
    <t>92 88 18.900000 76 0 -1 1;</t>
  </si>
  <si>
    <t>93 88 27.900000 76 0 -1 1;</t>
  </si>
  <si>
    <t>108 88 3.500000 76 0 -1 1;</t>
  </si>
  <si>
    <t>109 88 10.800000 76 0 -1 1;</t>
  </si>
  <si>
    <t>110 88 14.200000 76 0 -1 1;</t>
  </si>
  <si>
    <t>111 88 21.000000 76 0 -1 1;</t>
  </si>
  <si>
    <t>125 88 3.600000 76 0 -1 1;</t>
  </si>
  <si>
    <t>126 88 4.700000 76 0 -1 1;</t>
  </si>
  <si>
    <t>127 88 6.900000 76 0 -1 1;</t>
  </si>
  <si>
    <t>138 88 14.400000 76 0 -1 1;</t>
  </si>
  <si>
    <t>139 88 18.900000 76 0 -1 1;</t>
  </si>
  <si>
    <t>140 88 27.900000 76 0 -1 1;</t>
  </si>
  <si>
    <t>154 88 4.270000 76 0 -1 1;</t>
  </si>
  <si>
    <t>156 88 12.830000 76 0 -1 1;</t>
  </si>
  <si>
    <t>158 88 17.100000 76 0 -1 1;</t>
  </si>
  <si>
    <t>160 88 17.100000 76 0 -1 1;</t>
  </si>
  <si>
    <t>162 88 17.100000 76 0 -1 1;</t>
  </si>
  <si>
    <t>164 88 17.100000 76 0 -1 1;</t>
  </si>
  <si>
    <t>166 88 12.830000 76 0 -1 1;</t>
  </si>
  <si>
    <t>168 88 4.270000 76 0 -1 1;</t>
  </si>
  <si>
    <t>170 88 17.100000 76 0 -1 1;</t>
  </si>
  <si>
    <t>72 88 3.500000 76 0 -1 1;</t>
  </si>
  <si>
    <t>50 88 3.500000 76 0 -1 1;</t>
  </si>
  <si>
    <t>32 88 3.500000 76 0 -1 1;</t>
  </si>
  <si>
    <t>137 88 3.500000 76 0 -1 1;</t>
  </si>
  <si>
    <t>14 88 3.500000 76 0 -1 1;</t>
  </si>
  <si>
    <t>314 88 12.830000 76 0 -1 1;</t>
  </si>
  <si>
    <t>391 88 52.000000 76 0 -1 1;</t>
  </si>
  <si>
    <t>392 88 61.000000 76 0 -1 1;</t>
  </si>
  <si>
    <t>391 89 -5.000000 76 0 -1 1;</t>
  </si>
  <si>
    <t>392 89 -6.000000 76 0 -1 1;</t>
  </si>
  <si>
    <t>392 90 1.000000 76 0 -1 1;</t>
  </si>
  <si>
    <t>30 90 18.000000 76 0 -1 1;</t>
  </si>
  <si>
    <t>17 90 18.000000 76 0 -1 1;</t>
  </si>
  <si>
    <t>21 90 27.000000 76 0 -1 1;</t>
  </si>
  <si>
    <t>25 90 27.000000 76 0 -1 1;</t>
  </si>
  <si>
    <t>29 90 8.200000 76 0 -1 1;</t>
  </si>
  <si>
    <t>157 90 8.200000 76 0 -1 1;</t>
  </si>
  <si>
    <t>28 90 8.200000 76 0 -1 1;</t>
  </si>
  <si>
    <t>27 90 8.200000 76 0 -1 1;</t>
  </si>
  <si>
    <t>16 90 8.200000 76 0 -1 1;</t>
  </si>
  <si>
    <t>156 90 8.200000 76 0 -1 1;</t>
  </si>
  <si>
    <t>15 90 8.200000 76 0 -1 1;</t>
  </si>
  <si>
    <t>14 90 8.200000 76 0 -1 1;</t>
  </si>
  <si>
    <t>20 90 13.100000 76 0 -1 1;</t>
  </si>
  <si>
    <t>24 90 13.100000 76 0 -1 1;</t>
  </si>
  <si>
    <t>172 90 13.100000 76 0 -1 1;</t>
  </si>
  <si>
    <t>173 90 13.100000 76 0 -1 1;</t>
  </si>
  <si>
    <t>19 90 13.100000 76 0 -1 1;</t>
  </si>
  <si>
    <t>23 90 13.100000 76 0 -1 1;</t>
  </si>
  <si>
    <t>314 90 8.200000 76 0 -1 1;</t>
  </si>
  <si>
    <t>381 90 18.000000 76 0 -1 1;</t>
  </si>
  <si>
    <t>391 89 14.000000 76 0 -1 1;</t>
  </si>
  <si>
    <t>392 89 14.000000 76 0 -1 1;</t>
  </si>
  <si>
    <t>391 90 94.000000 76 0 -1 1;</t>
  </si>
  <si>
    <t>391 88 8.000000 76 0 -1 1;</t>
  </si>
  <si>
    <t>392 88 8.000000 76 0 -1 1;</t>
  </si>
  <si>
    <t>308 88 1.920000 76 0 -1 1;</t>
  </si>
  <si>
    <t>307 88 1.920000 76 0 -1 1;</t>
  </si>
  <si>
    <t>150 88 2.400000 76 0 -1 1;</t>
  </si>
  <si>
    <t>45 88 2.400000 76 0 -1 1;</t>
  </si>
  <si>
    <t>283 88 2.400000 76 0 -1 1;</t>
  </si>
  <si>
    <t>282 88 2.400000 76 0 -1 1;</t>
  </si>
  <si>
    <t>227 88 18.400000 76 0 -1 1;</t>
  </si>
  <si>
    <t>228 88 18.400000 76 0 -1 1;</t>
  </si>
  <si>
    <t>229 88 18.400000 76 0 -1 1;</t>
  </si>
  <si>
    <t>230 88 18.400000 76 0 -1 1;</t>
  </si>
  <si>
    <t>231 88 18.400000 76 0 -1 1;</t>
  </si>
  <si>
    <t>232 88 18.400000 76 0 -1 1;</t>
  </si>
  <si>
    <t>233 88 18.400000 76 0 -1 1;</t>
  </si>
  <si>
    <t>220 88 18.400000 76 0 -1 1;</t>
  </si>
  <si>
    <t>221 88 18.400000 76 0 -1 1;</t>
  </si>
  <si>
    <t>222 88 18.400000 76 0 -1 1;</t>
  </si>
  <si>
    <t>223 88 18.400000 76 0 -1 1;</t>
  </si>
  <si>
    <t>224 88 18.400000 76 0 -1 1;</t>
  </si>
  <si>
    <t>225 88 18.400000 76 0 -1 1;</t>
  </si>
  <si>
    <t>226 88 18.400000 76 0 -1 1;</t>
  </si>
  <si>
    <t>271 88 0.640000 76 0 -1 1;</t>
  </si>
  <si>
    <t>272 88 0.800000 76 0 -1 1;</t>
  </si>
  <si>
    <t>273 88 0.800000 76 0 -1 1;</t>
  </si>
  <si>
    <t>274 88 0.800000 76 0 -1 1;</t>
  </si>
  <si>
    <t>275 88 0.640000 76 0 -1 1;</t>
  </si>
  <si>
    <t>276 88 0.640000 76 0 -1 1;</t>
  </si>
  <si>
    <t>277 88 0.800000 76 0 -1 1;</t>
  </si>
  <si>
    <t>242 88 13.280000 76 0 -1 1;</t>
  </si>
  <si>
    <t>302 88 10.240000 76 0 -1 1;</t>
  </si>
  <si>
    <t>243 88 16.160000 76 0 -1 1;</t>
  </si>
  <si>
    <t>241 88 8.000000 76 0 -1 1;</t>
  </si>
  <si>
    <t>300 88 3.200000 76 0 -1 1;</t>
  </si>
  <si>
    <t>258 88 4.320000 76 0 -1 1;</t>
  </si>
  <si>
    <t>262 88 4.320000 76 0 -1 1;</t>
  </si>
  <si>
    <t>259 88 5.600000 76 0 -1 1;</t>
  </si>
  <si>
    <t>261 88 5.600000 76 0 -1 1;</t>
  </si>
  <si>
    <t>260 88 5.280000 76 0 -1 1;</t>
  </si>
  <si>
    <t>263 88 4.480000 76 0 -1 1;</t>
  </si>
  <si>
    <t>264 88 4.960000 76 0 -1 1;</t>
  </si>
  <si>
    <t>304 88 0.480000 76 0 -1 1;</t>
  </si>
  <si>
    <t>303 88 0.480000 76 0 -1 1;</t>
  </si>
  <si>
    <t>234 88 20.160000 76 0 -1 1;</t>
  </si>
  <si>
    <t>238 88 20.160000 76 0 -1 1;</t>
  </si>
  <si>
    <t>235 88 26.240000 76 0 -1 1;</t>
  </si>
  <si>
    <t>236 88 24.640000 76 0 -1 1;</t>
  </si>
  <si>
    <t>237 88 25.920000 76 0 -1 1;</t>
  </si>
  <si>
    <t>239 88 21.120000 76 0 -1 1;</t>
  </si>
  <si>
    <t>240 88 23.680000 76 0 -1 1;</t>
  </si>
  <si>
    <t>257 88 5.120000 76 0 -1 1;</t>
  </si>
  <si>
    <t>256 88 4.640000 76 0 -1 1;</t>
  </si>
  <si>
    <t>255 88 4.320000 76 0 -1 1;</t>
  </si>
  <si>
    <t>254 88 5.760000 76 0 -1 1;</t>
  </si>
  <si>
    <t>253 88 5.440000 76 0 -1 1;</t>
  </si>
  <si>
    <t>252 88 5.920000 76 0 -1 1;</t>
  </si>
  <si>
    <t>251 88 4.000000 76 0 -1 1;</t>
  </si>
  <si>
    <t>315 88 0.640000 76 0 -1 1;</t>
  </si>
  <si>
    <t>321 88 5.280000 76 0 -1 1;</t>
  </si>
  <si>
    <t>318 88 8.640000 76 0 -1 1;</t>
  </si>
  <si>
    <t>311 88 4.160000 76 0 -1 1;</t>
  </si>
  <si>
    <t>313 88 4.000000 76 0 -1 1;</t>
  </si>
  <si>
    <t>320 88 7.680000 76 0 -1 1;</t>
  </si>
  <si>
    <t>270 88 5.920000 76 0 -1 1;</t>
  </si>
  <si>
    <t>269 88 4.800000 76 0 -1 1;</t>
  </si>
  <si>
    <t>268 88 5.920000 76 0 -1 1;</t>
  </si>
  <si>
    <t>267 88 5.600000 76 0 -1 1;</t>
  </si>
  <si>
    <t>266 88 5.760000 76 0 -1 1;</t>
  </si>
  <si>
    <t>265 88 4.960000 76 0 -1 1;</t>
  </si>
  <si>
    <t>322 88 0.320000 76 0 -1 1;</t>
  </si>
  <si>
    <t>292 88 1.120000 76 0 -1 1;</t>
  </si>
  <si>
    <t>293 88 0.960000 76 0 -1 1;</t>
  </si>
  <si>
    <t>299 88 0.960000 76 0 -1 1;</t>
  </si>
  <si>
    <t>294 88 1.280000 76 0 -1 1;</t>
  </si>
  <si>
    <t>295 88 1.120000 76 0 -1 1;</t>
  </si>
  <si>
    <t>296 88 1.280000 76 0 -1 1;</t>
  </si>
  <si>
    <t>297 88 0.800000 76 0 -1 1;</t>
  </si>
  <si>
    <t>323 88 0.320000 76 0 -1 1;</t>
  </si>
  <si>
    <t>250 88 2.400000 76 0 -1 1;</t>
  </si>
  <si>
    <t>249 88 2.240000 76 0 -1 1;</t>
  </si>
  <si>
    <t>248 88 2.080000 76 0 -1 1;</t>
  </si>
  <si>
    <t>247 88 2.720000 76 0 -1 1;</t>
  </si>
  <si>
    <t>246 88 2.560000 76 0 -1 1;</t>
  </si>
  <si>
    <t>245 88 2.720000 76 0 -1 1;</t>
  </si>
  <si>
    <t>244 88 2.240000 76 0 -1 1;</t>
  </si>
  <si>
    <t>324 88 0.320000 76 0 -1 1;</t>
  </si>
  <si>
    <t>325 88 0.800000 76 0 -1 1;</t>
  </si>
  <si>
    <t>326 88 2.720000 76 0 -1 1;</t>
  </si>
  <si>
    <t>319 88 3.840000 76 0 -1 1;</t>
  </si>
  <si>
    <t>312 88 2.560000 76 0 -1 1;</t>
  </si>
  <si>
    <t>327 88 4.160000 76 0 -1 1;</t>
  </si>
  <si>
    <t>328 88 4.160000 76 0 -1 1;</t>
  </si>
  <si>
    <t>394 88 1.120000 76 0 -1 1;</t>
  </si>
  <si>
    <t>395 88 0.960000 76 0 -1 1;</t>
  </si>
  <si>
    <t>396 88 1.280000 76 0 -1 1;</t>
  </si>
  <si>
    <t>397 88 1.120000 76 0 -1 1;</t>
  </si>
  <si>
    <t>398 88 1.280000 76 0 -1 1;</t>
  </si>
  <si>
    <t>399 88 0.800000 76 0 -1 1;</t>
  </si>
  <si>
    <t>401 88 0.960000 76 0 -1 1;</t>
  </si>
  <si>
    <t>511 88 1.120000 76 0 -1 1;</t>
  </si>
  <si>
    <t>512 88 0.960000 76 0 -1 1;</t>
  </si>
  <si>
    <t>513 88 1.280000 76 0 -1 1;</t>
  </si>
  <si>
    <t>514 88 1.120000 76 0 -1 1;</t>
  </si>
  <si>
    <t>515 88 1.280000 76 0 -1 1;</t>
  </si>
  <si>
    <t>516 88 0.800000 76 0 -1 1;</t>
  </si>
  <si>
    <t>518 88 0.960000 76 0 -1 1;</t>
  </si>
  <si>
    <t>520 88 1.120000 76 0 -1 1;</t>
  </si>
  <si>
    <t>521 88 0.960000 76 0 -1 1;</t>
  </si>
  <si>
    <t>522 88 1.280000 76 0 -1 1;</t>
  </si>
  <si>
    <t>523 88 1.120000 76 0 -1 1;</t>
  </si>
  <si>
    <t>524 88 1.280000 76 0 -1 1;</t>
  </si>
  <si>
    <t>525 88 0.800000 76 0 -1 1;</t>
  </si>
  <si>
    <t>527 88 0.960000 76 0 -1 1;</t>
  </si>
  <si>
    <t>227 88 11.200000 76 0 -1 1;</t>
  </si>
  <si>
    <t>228 88 13.600000 76 0 -1 1;</t>
  </si>
  <si>
    <t>229 88 13.600000 76 0 -1 1;</t>
  </si>
  <si>
    <t>230 88 14.400000 76 0 -1 1;</t>
  </si>
  <si>
    <t>231 88 11.200000 76 0 -1 1;</t>
  </si>
  <si>
    <t>232 88 13.600000 76 0 -1 1;</t>
  </si>
  <si>
    <t>233 88 14.400000 76 0 -1 1;</t>
  </si>
  <si>
    <t>220 88 13.600000 76 0 -1 1;</t>
  </si>
  <si>
    <t>221 88 13.600000 76 0 -1 1;</t>
  </si>
  <si>
    <t>222 88 13.600000 76 0 -1 1;</t>
  </si>
  <si>
    <t>223 88 13.600000 76 0 -1 1;</t>
  </si>
  <si>
    <t>224 88 13.600000 76 0 -1 1;</t>
  </si>
  <si>
    <t>225 88 13.600000 76 0 -1 1;</t>
  </si>
  <si>
    <t>226 88 13.600000 76 0 -1 1;</t>
  </si>
  <si>
    <t>234 88 9.120000 76 0 -1 1;</t>
  </si>
  <si>
    <t>235 88 11.200000 76 0 -1 1;</t>
  </si>
  <si>
    <t>236 88 10.720000 76 0 -1 1;</t>
  </si>
  <si>
    <t>237 88 11.200000 76 0 -1 1;</t>
  </si>
  <si>
    <t>238 88 8.960000 76 0 -1 1;</t>
  </si>
  <si>
    <t>239 88 8.160000 76 0 -1 1;</t>
  </si>
  <si>
    <t>240 88 11.680000 76 0 -1 1;</t>
  </si>
  <si>
    <t>328 88 0.320000 76 0 -1 1;</t>
  </si>
  <si>
    <t>292 88 0.640000 76 0 -1 1;</t>
  </si>
  <si>
    <t>299 88 0.480000 76 0 -1 1;</t>
  </si>
  <si>
    <t>293 88 0.480000 76 0 -1 1;</t>
  </si>
  <si>
    <t>294 88 0.640000 76 0 -1 1;</t>
  </si>
  <si>
    <t>295 88 0.640000 76 0 -1 1;</t>
  </si>
  <si>
    <t>296 88 0.640000 76 0 -1 1;</t>
  </si>
  <si>
    <t>297 88 0.320000 76 0 -1 1;</t>
  </si>
  <si>
    <t>302 88 9.280000 76 0 -1 1;</t>
  </si>
  <si>
    <t>243 88 14.880000 76 0 -1 1;</t>
  </si>
  <si>
    <t>242 88 12.160000 76 0 -1 1;</t>
  </si>
  <si>
    <t>241 88 7.200000 76 0 -1 1;</t>
  </si>
  <si>
    <t>300 88 3.040000 76 0 -1 1;</t>
  </si>
  <si>
    <t>264 88 4.800000 76 0 -1 1;</t>
  </si>
  <si>
    <t>263 88 4.320000 76 0 -1 1;</t>
  </si>
  <si>
    <t>262 88 4.160000 76 0 -1 1;</t>
  </si>
  <si>
    <t>261 88 5.440000 76 0 -1 1;</t>
  </si>
  <si>
    <t>260 88 5.120000 76 0 -1 1;</t>
  </si>
  <si>
    <t>259 88 5.440000 76 0 -1 1;</t>
  </si>
  <si>
    <t>258 88 4.160000 76 0 -1 1;</t>
  </si>
  <si>
    <t>304 88 0.320000 76 0 -1 1;</t>
  </si>
  <si>
    <t>257 88 4.800000 76 0 -1 1;</t>
  </si>
  <si>
    <t>256 88 4.480000 76 0 -1 1;</t>
  </si>
  <si>
    <t>254 88 5.600000 76 0 -1 1;</t>
  </si>
  <si>
    <t>253 88 5.280000 76 0 -1 1;</t>
  </si>
  <si>
    <t>252 88 5.760000 76 0 -1 1;</t>
  </si>
  <si>
    <t>251 88 3.840000 76 0 -1 1;</t>
  </si>
  <si>
    <t>325 88 0.320000 76 0 -1 1;</t>
  </si>
  <si>
    <t>326 88 1.280000 76 0 -1 1;</t>
  </si>
  <si>
    <t>319 88 1.600000 76 0 -1 1;</t>
  </si>
  <si>
    <t>312 88 1.120000 76 0 -1 1;</t>
  </si>
  <si>
    <t>321 88 1.120000 76 0 -1 1;</t>
  </si>
  <si>
    <t>318 88 2.080000 76 0 -1 1;</t>
  </si>
  <si>
    <t>311 88 0.960000 76 0 -1 1;</t>
  </si>
  <si>
    <t>313 88 3.840000 76 0 -1 1;</t>
  </si>
  <si>
    <t>320 88 6.240000 76 0 -1 1;</t>
  </si>
  <si>
    <t>270 88 4.480000 76 0 -1 1;</t>
  </si>
  <si>
    <t>269 88 4.160000 76 0 -1 1;</t>
  </si>
  <si>
    <t>268 88 5.760000 76 0 -1 1;</t>
  </si>
  <si>
    <t>267 88 5.440000 76 0 -1 1;</t>
  </si>
  <si>
    <t>265 88 4.800000 76 0 -1 1;</t>
  </si>
  <si>
    <t>327 88 0.960000 76 0 -1 1;</t>
  </si>
  <si>
    <t>301 88 0.960000 76 0 -1 1;</t>
  </si>
  <si>
    <t>394 88 0.640000 76 0 -1 1;</t>
  </si>
  <si>
    <t>395 88 0.480000 76 0 -1 1;</t>
  </si>
  <si>
    <t>396 88 0.640000 76 0 -1 1;</t>
  </si>
  <si>
    <t>397 88 0.640000 76 0 -1 1;</t>
  </si>
  <si>
    <t>398 88 0.640000 76 0 -1 1;</t>
  </si>
  <si>
    <t>399 88 0.320000 76 0 -1 1;</t>
  </si>
  <si>
    <t>401 88 0.480000 76 0 -1 1;</t>
  </si>
  <si>
    <t>511 88 0.640000 76 0 -1 1;</t>
  </si>
  <si>
    <t>512 88 0.480000 76 0 -1 1;</t>
  </si>
  <si>
    <t>513 88 0.640000 76 0 -1 1;</t>
  </si>
  <si>
    <t>514 88 0.640000 76 0 -1 1;</t>
  </si>
  <si>
    <t>515 88 0.640000 76 0 -1 1;</t>
  </si>
  <si>
    <t>516 88 0.320000 76 0 -1 1;</t>
  </si>
  <si>
    <t>518 88 0.480000 76 0 -1 1;</t>
  </si>
  <si>
    <t>520 88 0.640000 76 0 -1 1;</t>
  </si>
  <si>
    <t>521 88 0.480000 76 0 -1 1;</t>
  </si>
  <si>
    <t>522 88 0.640000 76 0 -1 1;</t>
  </si>
  <si>
    <t>523 88 0.640000 76 0 -1 1;</t>
  </si>
  <si>
    <t>524 88 0.640000 76 0 -1 1;</t>
  </si>
  <si>
    <t>525 88 0.320000 76 0 -1 1;</t>
  </si>
  <si>
    <t>527 88 0.480000 76 0 -1 1;</t>
  </si>
  <si>
    <t>227 90 18.400000 76 0 -1 1;</t>
  </si>
  <si>
    <t>228 90 18.400000 76 0 -1 1;</t>
  </si>
  <si>
    <t>229 90 18.400000 76 0 -1 1;</t>
  </si>
  <si>
    <t>230 90 18.400000 76 0 -1 1;</t>
  </si>
  <si>
    <t>231 90 18.400000 76 0 -1 1;</t>
  </si>
  <si>
    <t>232 90 18.400000 76 0 -1 1;</t>
  </si>
  <si>
    <t>233 90 18.400000 76 0 -1 1;</t>
  </si>
  <si>
    <t>220 90 18.400000 76 0 -1 1;</t>
  </si>
  <si>
    <t>221 90 18.400000 76 0 -1 1;</t>
  </si>
  <si>
    <t>222 90 18.400000 76 0 -1 1;</t>
  </si>
  <si>
    <t>223 90 18.400000 76 0 -1 1;</t>
  </si>
  <si>
    <t>224 90 18.400000 76 0 -1 1;</t>
  </si>
  <si>
    <t>225 90 18.400000 76 0 -1 1;</t>
  </si>
  <si>
    <t>226 90 18.400000 76 0 -1 1;</t>
  </si>
  <si>
    <t>271 90 0.640000 76 0 -1 1;</t>
  </si>
  <si>
    <t>272 90 0.800000 76 0 -1 1;</t>
  </si>
  <si>
    <t>273 90 0.800000 76 0 -1 1;</t>
  </si>
  <si>
    <t>274 90 0.800000 76 0 -1 1;</t>
  </si>
  <si>
    <t>275 90 0.640000 76 0 -1 1;</t>
  </si>
  <si>
    <t>276 90 0.640000 76 0 -1 1;</t>
  </si>
  <si>
    <t>277 90 0.800000 76 0 -1 1;</t>
  </si>
  <si>
    <t>242 90 13.280000 76 0 -1 1;</t>
  </si>
  <si>
    <t>302 90 10.240000 76 0 -1 1;</t>
  </si>
  <si>
    <t>243 90 16.160000 76 0 -1 1;</t>
  </si>
  <si>
    <t>241 90 8.000000 76 0 -1 1;</t>
  </si>
  <si>
    <t>300 90 3.200000 76 0 -1 1;</t>
  </si>
  <si>
    <t>258 90 4.320000 76 0 -1 1;</t>
  </si>
  <si>
    <t>262 90 4.320000 76 0 -1 1;</t>
  </si>
  <si>
    <t>259 90 5.600000 76 0 -1 1;</t>
  </si>
  <si>
    <t>261 90 5.600000 76 0 -1 1;</t>
  </si>
  <si>
    <t>260 90 5.280000 76 0 -1 1;</t>
  </si>
  <si>
    <t>263 90 4.480000 76 0 -1 1;</t>
  </si>
  <si>
    <t>264 90 4.960000 76 0 -1 1;</t>
  </si>
  <si>
    <t>304 90 0.480000 76 0 -1 1;</t>
  </si>
  <si>
    <t>303 90 0.480000 76 0 -1 1;</t>
  </si>
  <si>
    <t>234 90 20.160000 76 0 -1 1;</t>
  </si>
  <si>
    <t>238 90 20.160000 76 0 -1 1;</t>
  </si>
  <si>
    <t>235 90 26.240000 76 0 -1 1;</t>
  </si>
  <si>
    <t>236 90 24.640000 76 0 -1 1;</t>
  </si>
  <si>
    <t>237 90 25.920000 76 0 -1 1;</t>
  </si>
  <si>
    <t>239 90 21.120000 76 0 -1 1;</t>
  </si>
  <si>
    <t>240 90 23.680000 76 0 -1 1;</t>
  </si>
  <si>
    <t>257 90 5.120000 76 0 -1 1;</t>
  </si>
  <si>
    <t>256 90 4.640000 76 0 -1 1;</t>
  </si>
  <si>
    <t>255 90 4.320000 76 0 -1 1;</t>
  </si>
  <si>
    <t>254 90 5.760000 76 0 -1 1;</t>
  </si>
  <si>
    <t>253 90 5.440000 76 0 -1 1;</t>
  </si>
  <si>
    <t>252 90 5.920000 76 0 -1 1;</t>
  </si>
  <si>
    <t>251 90 4.000000 76 0 -1 1;</t>
  </si>
  <si>
    <t>315 90 0.640000 76 0 -1 1;</t>
  </si>
  <si>
    <t>321 90 5.280000 76 0 -1 1;</t>
  </si>
  <si>
    <t>318 90 8.640000 76 0 -1 1;</t>
  </si>
  <si>
    <t>311 90 4.160000 76 0 -1 1;</t>
  </si>
  <si>
    <t>313 90 4.000000 76 0 -1 1;</t>
  </si>
  <si>
    <t>320 90 7.680000 76 0 -1 1;</t>
  </si>
  <si>
    <t>270 90 5.920000 76 0 -1 1;</t>
  </si>
  <si>
    <t>269 90 4.800000 76 0 -1 1;</t>
  </si>
  <si>
    <t>268 90 5.920000 76 0 -1 1;</t>
  </si>
  <si>
    <t>267 90 5.600000 76 0 -1 1;</t>
  </si>
  <si>
    <t>266 90 5.760000 76 0 -1 1;</t>
  </si>
  <si>
    <t>265 90 4.960000 76 0 -1 1;</t>
  </si>
  <si>
    <t>322 90 0.320000 76 0 -1 1;</t>
  </si>
  <si>
    <t>292 90 1.120000 76 0 -1 1;</t>
  </si>
  <si>
    <t>293 90 0.960000 76 0 -1 1;</t>
  </si>
  <si>
    <t>299 90 0.960000 76 0 -1 1;</t>
  </si>
  <si>
    <t>294 90 1.280000 76 0 -1 1;</t>
  </si>
  <si>
    <t>295 90 1.120000 76 0 -1 1;</t>
  </si>
  <si>
    <t>296 90 1.280000 76 0 -1 1;</t>
  </si>
  <si>
    <t>297 90 0.800000 76 0 -1 1;</t>
  </si>
  <si>
    <t>323 90 0.320000 76 0 -1 1;</t>
  </si>
  <si>
    <t>250 90 2.400000 76 0 -1 1;</t>
  </si>
  <si>
    <t>249 90 2.240000 76 0 -1 1;</t>
  </si>
  <si>
    <t>248 90 2.080000 76 0 -1 1;</t>
  </si>
  <si>
    <t>247 90 2.720000 76 0 -1 1;</t>
  </si>
  <si>
    <t>246 90 2.560000 76 0 -1 1;</t>
  </si>
  <si>
    <t>245 90 2.720000 76 0 -1 1;</t>
  </si>
  <si>
    <t>244 90 2.240000 76 0 -1 1;</t>
  </si>
  <si>
    <t>324 90 0.320000 76 0 -1 1;</t>
  </si>
  <si>
    <t>325 90 0.800000 76 0 -1 1;</t>
  </si>
  <si>
    <t>326 90 2.720000 76 0 -1 1;</t>
  </si>
  <si>
    <t>319 90 3.840000 76 0 -1 1;</t>
  </si>
  <si>
    <t>312 90 2.560000 76 0 -1 1;</t>
  </si>
  <si>
    <t>327 90 4.160000 76 0 -1 1;</t>
  </si>
  <si>
    <t>328 90 4.160000 76 0 -1 1;</t>
  </si>
  <si>
    <t>308 90 1.920000 76 0 -1 1;</t>
  </si>
  <si>
    <t>307 90 1.920000 76 0 -1 1;</t>
  </si>
  <si>
    <t>150 90 2.400000 76 0 -1 1;</t>
  </si>
  <si>
    <t>45 90 2.400000 76 0 -1 1;</t>
  </si>
  <si>
    <t>283 90 2.400000 76 0 -1 1;</t>
  </si>
  <si>
    <t>282 90 2.400000 76 0 -1 1;</t>
  </si>
  <si>
    <t>394 90 1.120000 76 0 -1 1;</t>
  </si>
  <si>
    <t>395 90 0.960000 76 0 -1 1;</t>
  </si>
  <si>
    <t>396 90 1.280000 76 0 -1 1;</t>
  </si>
  <si>
    <t>397 90 1.120000 76 0 -1 1;</t>
  </si>
  <si>
    <t>398 90 1.280000 76 0 -1 1;</t>
  </si>
  <si>
    <t>399 90 0.800000 76 0 -1 1;</t>
  </si>
  <si>
    <t>401 90 0.960000 76 0 -1 1;</t>
  </si>
  <si>
    <t>511 90 1.120000 76 0 -1 1;</t>
  </si>
  <si>
    <t>512 90 0.960000 76 0 -1 1;</t>
  </si>
  <si>
    <t>513 90 1.280000 76 0 -1 1;</t>
  </si>
  <si>
    <t>514 90 1.120000 76 0 -1 1;</t>
  </si>
  <si>
    <t>515 90 1.280000 76 0 -1 1;</t>
  </si>
  <si>
    <t>516 90 0.800000 76 0 -1 1;</t>
  </si>
  <si>
    <t>518 90 0.960000 76 0 -1 1;</t>
  </si>
  <si>
    <t>520 90 1.120000 76 0 -1 1;</t>
  </si>
  <si>
    <t>521 90 0.960000 76 0 -1 1;</t>
  </si>
  <si>
    <t>522 90 1.280000 76 0 -1 1;</t>
  </si>
  <si>
    <t>523 90 1.120000 76 0 -1 1;</t>
  </si>
  <si>
    <t>524 90 1.280000 76 0 -1 1;</t>
  </si>
  <si>
    <t>525 90 0.800000 76 0 -1 1;</t>
  </si>
  <si>
    <t>527 90 0.960000 76 0 -1 1;</t>
  </si>
  <si>
    <t>227 90 11.200000 76 0 -1 1;</t>
  </si>
  <si>
    <t>228 90 13.600000 76 0 -1 1;</t>
  </si>
  <si>
    <t>229 90 13.600000 76 0 -1 1;</t>
  </si>
  <si>
    <t>230 90 14.400000 76 0 -1 1;</t>
  </si>
  <si>
    <t>231 90 11.200000 76 0 -1 1;</t>
  </si>
  <si>
    <t>232 90 13.600000 76 0 -1 1;</t>
  </si>
  <si>
    <t>233 90 14.400000 76 0 -1 1;</t>
  </si>
  <si>
    <t>220 90 13.600000 76 0 -1 1;</t>
  </si>
  <si>
    <t>221 90 13.600000 76 0 -1 1;</t>
  </si>
  <si>
    <t>222 90 13.600000 76 0 -1 1;</t>
  </si>
  <si>
    <t>223 90 13.600000 76 0 -1 1;</t>
  </si>
  <si>
    <t>224 90 13.600000 76 0 -1 1;</t>
  </si>
  <si>
    <t>225 90 13.600000 76 0 -1 1;</t>
  </si>
  <si>
    <t>226 90 13.600000 76 0 -1 1;</t>
  </si>
  <si>
    <t>234 90 9.120000 76 0 -1 1;</t>
  </si>
  <si>
    <t>235 90 11.200000 76 0 -1 1;</t>
  </si>
  <si>
    <t>236 90 10.720000 76 0 -1 1;</t>
  </si>
  <si>
    <t>237 90 11.200000 76 0 -1 1;</t>
  </si>
  <si>
    <t>238 90 8.960000 76 0 -1 1;</t>
  </si>
  <si>
    <t>239 90 8.160000 76 0 -1 1;</t>
  </si>
  <si>
    <t>240 90 11.680000 76 0 -1 1;</t>
  </si>
  <si>
    <t>328 90 0.320000 76 0 -1 1;</t>
  </si>
  <si>
    <t>292 90 0.640000 76 0 -1 1;</t>
  </si>
  <si>
    <t>299 90 0.480000 76 0 -1 1;</t>
  </si>
  <si>
    <t>293 90 0.480000 76 0 -1 1;</t>
  </si>
  <si>
    <t>294 90 0.640000 76 0 -1 1;</t>
  </si>
  <si>
    <t>295 90 0.640000 76 0 -1 1;</t>
  </si>
  <si>
    <t>296 90 0.640000 76 0 -1 1;</t>
  </si>
  <si>
    <t>297 90 0.320000 76 0 -1 1;</t>
  </si>
  <si>
    <t>302 90 9.280000 76 0 -1 1;</t>
  </si>
  <si>
    <t>243 90 14.880000 76 0 -1 1;</t>
  </si>
  <si>
    <t>242 90 12.160000 76 0 -1 1;</t>
  </si>
  <si>
    <t>241 90 7.200000 76 0 -1 1;</t>
  </si>
  <si>
    <t>300 90 3.040000 76 0 -1 1;</t>
  </si>
  <si>
    <t>264 90 4.800000 76 0 -1 1;</t>
  </si>
  <si>
    <t>263 90 4.320000 76 0 -1 1;</t>
  </si>
  <si>
    <t>262 90 4.160000 76 0 -1 1;</t>
  </si>
  <si>
    <t>261 90 5.440000 76 0 -1 1;</t>
  </si>
  <si>
    <t>260 90 5.120000 76 0 -1 1;</t>
  </si>
  <si>
    <t>259 90 5.440000 76 0 -1 1;</t>
  </si>
  <si>
    <t>258 90 4.160000 76 0 -1 1;</t>
  </si>
  <si>
    <t>304 90 0.320000 76 0 -1 1;</t>
  </si>
  <si>
    <t>257 90 4.800000 76 0 -1 1;</t>
  </si>
  <si>
    <t>256 90 4.480000 76 0 -1 1;</t>
  </si>
  <si>
    <t>254 90 5.600000 76 0 -1 1;</t>
  </si>
  <si>
    <t>253 90 5.280000 76 0 -1 1;</t>
  </si>
  <si>
    <t>252 90 5.760000 76 0 -1 1;</t>
  </si>
  <si>
    <t>251 90 3.840000 76 0 -1 1;</t>
  </si>
  <si>
    <t>325 90 0.320000 76 0 -1 1;</t>
  </si>
  <si>
    <t>326 90 1.280000 76 0 -1 1;</t>
  </si>
  <si>
    <t>319 90 1.600000 76 0 -1 1;</t>
  </si>
  <si>
    <t>312 90 1.120000 76 0 -1 1;</t>
  </si>
  <si>
    <t>321 90 1.120000 76 0 -1 1;</t>
  </si>
  <si>
    <t>318 90 2.080000 76 0 -1 1;</t>
  </si>
  <si>
    <t>311 90 0.960000 76 0 -1 1;</t>
  </si>
  <si>
    <t>313 90 3.840000 76 0 -1 1;</t>
  </si>
  <si>
    <t>320 90 6.240000 76 0 -1 1;</t>
  </si>
  <si>
    <t>270 90 4.480000 76 0 -1 1;</t>
  </si>
  <si>
    <t>269 90 4.160000 76 0 -1 1;</t>
  </si>
  <si>
    <t>268 90 5.760000 76 0 -1 1;</t>
  </si>
  <si>
    <t>267 90 5.440000 76 0 -1 1;</t>
  </si>
  <si>
    <t>265 90 4.800000 76 0 -1 1;</t>
  </si>
  <si>
    <t>327 90 0.960000 76 0 -1 1;</t>
  </si>
  <si>
    <t>301 90 0.960000 76 0 -1 1;</t>
  </si>
  <si>
    <t>394 90 0.640000 76 0 -1 1;</t>
  </si>
  <si>
    <t>395 90 0.480000 76 0 -1 1;</t>
  </si>
  <si>
    <t>396 90 0.640000 76 0 -1 1;</t>
  </si>
  <si>
    <t>397 90 0.640000 76 0 -1 1;</t>
  </si>
  <si>
    <t>398 90 0.640000 76 0 -1 1;</t>
  </si>
  <si>
    <t>399 90 0.320000 76 0 -1 1;</t>
  </si>
  <si>
    <t>401 90 0.480000 76 0 -1 1;</t>
  </si>
  <si>
    <t>511 90 0.640000 76 0 -1 1;</t>
  </si>
  <si>
    <t>512 90 0.480000 76 0 -1 1;</t>
  </si>
  <si>
    <t>513 90 0.640000 76 0 -1 1;</t>
  </si>
  <si>
    <t>514 90 0.640000 76 0 -1 1;</t>
  </si>
  <si>
    <t>515 90 0.640000 76 0 -1 1;</t>
  </si>
  <si>
    <t>516 90 0.320000 76 0 -1 1;</t>
  </si>
  <si>
    <t>518 90 0.480000 76 0 -1 1;</t>
  </si>
  <si>
    <t>520 90 0.640000 76 0 -1 1;</t>
  </si>
  <si>
    <t>521 90 0.480000 76 0 -1 1;</t>
  </si>
  <si>
    <t>522 90 0.640000 76 0 -1 1;</t>
  </si>
  <si>
    <t>523 90 0.640000 76 0 -1 1;</t>
  </si>
  <si>
    <t>524 90 0.640000 76 0 -1 1;</t>
  </si>
  <si>
    <t>525 90 0.320000 76 0 -1 1;</t>
  </si>
  <si>
    <t>527 90 0.480000 76 0 -1 1;</t>
  </si>
  <si>
    <t>238 90 143.000000 76 0 -1 1;</t>
  </si>
  <si>
    <t>236 88 143.000000 76 0 -1 1;</t>
  </si>
  <si>
    <t>464 90 143.000000 76 0 -1 1;</t>
  </si>
  <si>
    <t>294 90 3.000000 76 0 -1 1;</t>
  </si>
  <si>
    <t>513 90 3.000000 76 0 -1 1;</t>
  </si>
  <si>
    <t>230 88 185.000000 76 0 -1 1;</t>
  </si>
  <si>
    <t>223 88 155.000000 76 0 -1 1;</t>
  </si>
  <si>
    <t>241 88 26.000000 76 0 -1 1;</t>
  </si>
  <si>
    <t>302 88 33.000000 76 0 -1 1;</t>
  </si>
  <si>
    <t>243 88 16.000000 76 0 -1 1;</t>
  </si>
  <si>
    <t>236 88 65.000000 76 0 -1 1;</t>
  </si>
  <si>
    <t>239 88 17.000000 76 0 -1 1;</t>
  </si>
  <si>
    <t>253 88 7.000000 76 0 -1 1;</t>
  </si>
  <si>
    <t>255 88 14.000000 76 0 -1 1;</t>
  </si>
  <si>
    <t>264 88 2.000000 76 0 -1 1;</t>
  </si>
  <si>
    <t>262 88 2.000000 76 0 -1 1;</t>
  </si>
  <si>
    <t>260 88 20.000000 76 0 -1 1;</t>
  </si>
  <si>
    <t>259 88 34.000000 76 0 -1 1;</t>
  </si>
  <si>
    <t>270 88 15.000000 76 0 -1 1;</t>
  </si>
  <si>
    <t>268 88 3.000000 76 0 -1 1;</t>
  </si>
  <si>
    <t>266 88 8.000000 76 0 -1 1;</t>
  </si>
  <si>
    <t>322 88 21.000000 76 0 -1 1;</t>
  </si>
  <si>
    <t>249 88 2.000000 76 0 -1 1;</t>
  </si>
  <si>
    <t>245 88 7.000000 76 0 -1 1;</t>
  </si>
  <si>
    <t>276 88 2.000000 76 0 -1 1;</t>
  </si>
  <si>
    <t>274 88 2.000000 76 0 -1 1;</t>
  </si>
  <si>
    <t>271 88 2.000000 76 0 -1 1;</t>
  </si>
  <si>
    <t>465 88 38.000000 76 0 -1 1;</t>
  </si>
  <si>
    <t>462 88 87.000000 76 0 -1 1;</t>
  </si>
  <si>
    <t>498 88 10.000000 76 0 -1 1;</t>
  </si>
  <si>
    <t>494 88 10.000000 76 0 -1 1;</t>
  </si>
  <si>
    <t>496 88 10.000000 76 0 -1 1;</t>
  </si>
  <si>
    <t>491 88 10.000000 76 0 -1 1;</t>
  </si>
  <si>
    <t>487 88 10.000000 76 0 -1 1;</t>
  </si>
  <si>
    <t>489 88 10.000000 76 0 -1 1;</t>
  </si>
  <si>
    <t>484 88 2.000000 76 0 -1 1;</t>
  </si>
  <si>
    <t>479 88 2.000000 76 0 -1 1;</t>
  </si>
  <si>
    <t>475 88 3.000000 76 0 -1 1;</t>
  </si>
  <si>
    <t>472 88 3.000000 76 0 -1 1;</t>
  </si>
  <si>
    <t>470 88 2.000000 76 0 -1 1;</t>
  </si>
  <si>
    <t>401 88 3.000000 76 0 -1 1;</t>
  </si>
  <si>
    <t>396 88 3.000000 76 0 -1 1;</t>
  </si>
  <si>
    <t>398 88 5.000000 76 0 -1 1;</t>
  </si>
  <si>
    <t>522 88 3.000000 76 0 -1 1;</t>
  </si>
  <si>
    <t>524 88 5.000000 76 0 -1 1;</t>
  </si>
  <si>
    <t>527 88 3.000000 76 0 -1 1;</t>
  </si>
  <si>
    <t>505 88 10.000000 76 0 -1 1;</t>
  </si>
  <si>
    <t>507 88 10.000000 76 0 -1 1;</t>
  </si>
  <si>
    <t>318 90 8.000000 76 0 -1 1;</t>
  </si>
  <si>
    <t>533 88 2.000000 76 0 -1 1;</t>
  </si>
  <si>
    <t>531 88 2.000000 76 0 -1 1;</t>
  </si>
  <si>
    <t>292 88 1.000000 76 0 -1 1;</t>
  </si>
  <si>
    <t>294 88 1.000000 76 0 -1 1;</t>
  </si>
  <si>
    <t>295 88 4.000000 76 0 -1 1;</t>
  </si>
  <si>
    <t>296 88 6.000000 76 0 -1 1;</t>
  </si>
  <si>
    <t>514 88 4.000000 76 0 -1 1;</t>
  </si>
  <si>
    <t>515 88 5.000000 76 0 -1 1;</t>
  </si>
  <si>
    <t>391 89 -32.000000 76 0 -1 1;</t>
  </si>
  <si>
    <t>392 89 -32.000000 76 0 -1 1;</t>
  </si>
  <si>
    <t>271 90 4.000000 76 0 -1 1;</t>
  </si>
  <si>
    <t>272 90 5.000000 76 0 -1 1;</t>
  </si>
  <si>
    <t>273 90 5.000000 76 0 -1 1;</t>
  </si>
  <si>
    <t>274 90 5.000000 76 0 -1 1;</t>
  </si>
  <si>
    <t>275 90 4.000000 76 0 -1 1;</t>
  </si>
  <si>
    <t>276 90 4.000000 76 0 -1 1;</t>
  </si>
  <si>
    <t>277 90 5.000000 76 0 -1 1;</t>
  </si>
  <si>
    <t>227 90 70.000000 76 0 -1 1;</t>
  </si>
  <si>
    <t>228 90 85.000000 76 0 -1 1;</t>
  </si>
  <si>
    <t>229 90 85.000000 76 0 -1 1;</t>
  </si>
  <si>
    <t>230 90 90.000000 76 0 -1 1;</t>
  </si>
  <si>
    <t>231 90 70.000000 76 0 -1 1;</t>
  </si>
  <si>
    <t>232 90 85.000000 76 0 -1 1;</t>
  </si>
  <si>
    <t>233 90 90.000000 76 0 -1 1;</t>
  </si>
  <si>
    <t>220 90 85.000000 76 0 -1 1;</t>
  </si>
  <si>
    <t>221 90 85.000000 76 0 -1 1;</t>
  </si>
  <si>
    <t>222 90 85.000000 76 0 -1 1;</t>
  </si>
  <si>
    <t>223 90 85.000000 76 0 -1 1;</t>
  </si>
  <si>
    <t>224 90 85.000000 76 0 -1 1;</t>
  </si>
  <si>
    <t>225 90 85.000000 76 0 -1 1;</t>
  </si>
  <si>
    <t>226 90 85.000000 76 0 -1 1;</t>
  </si>
  <si>
    <t>234 90 57.000000 76 0 -1 1;</t>
  </si>
  <si>
    <t>235 90 70.000000 76 0 -1 1;</t>
  </si>
  <si>
    <t>236 90 67.000000 76 0 -1 1;</t>
  </si>
  <si>
    <t>237 90 70.000000 76 0 -1 1;</t>
  </si>
  <si>
    <t>238 90 56.000000 76 0 -1 1;</t>
  </si>
  <si>
    <t>239 90 51.000000 76 0 -1 1;</t>
  </si>
  <si>
    <t>240 90 73.000000 76 0 -1 1;</t>
  </si>
  <si>
    <t>328 90 2.000000 76 0 -1 1;</t>
  </si>
  <si>
    <t>302 90 58.000000 76 0 -1 1;</t>
  </si>
  <si>
    <t>243 90 93.000000 76 0 -1 1;</t>
  </si>
  <si>
    <t>242 90 76.000000 76 0 -1 1;</t>
  </si>
  <si>
    <t>241 90 45.000000 76 0 -1 1;</t>
  </si>
  <si>
    <t>300 90 19.000000 76 0 -1 1;</t>
  </si>
  <si>
    <t>303 90 3.000000 76 0 -1 1;</t>
  </si>
  <si>
    <t>264 90 30.000000 76 0 -1 1;</t>
  </si>
  <si>
    <t>263 90 27.000000 76 0 -1 1;</t>
  </si>
  <si>
    <t>262 90 26.000000 76 0 -1 1;</t>
  </si>
  <si>
    <t>261 90 34.000000 76 0 -1 1;</t>
  </si>
  <si>
    <t>260 90 32.000000 76 0 -1 1;</t>
  </si>
  <si>
    <t>259 90 34.000000 76 0 -1 1;</t>
  </si>
  <si>
    <t>258 90 26.000000 76 0 -1 1;</t>
  </si>
  <si>
    <t>304 90 2.000000 76 0 -1 1;</t>
  </si>
  <si>
    <t>323 90 2.000000 76 0 -1 1;</t>
  </si>
  <si>
    <t>250 90 15.000000 76 0 -1 1;</t>
  </si>
  <si>
    <t>249 90 14.000000 76 0 -1 1;</t>
  </si>
  <si>
    <t>248 90 13.000000 76 0 -1 1;</t>
  </si>
  <si>
    <t>247 90 17.000000 76 0 -1 1;</t>
  </si>
  <si>
    <t>246 90 16.000000 76 0 -1 1;</t>
  </si>
  <si>
    <t>245 90 17.000000 76 0 -1 1;</t>
  </si>
  <si>
    <t>244 90 14.000000 76 0 -1 1;</t>
  </si>
  <si>
    <t>324 90 2.000000 76 0 -1 1;</t>
  </si>
  <si>
    <t>315 90 4.000000 76 0 -1 1;</t>
  </si>
  <si>
    <t>257 90 30.000000 76 0 -1 1;</t>
  </si>
  <si>
    <t>256 90 28.000000 76 0 -1 1;</t>
  </si>
  <si>
    <t>255 90 27.000000 76 0 -1 1;</t>
  </si>
  <si>
    <t>254 90 35.000000 76 0 -1 1;</t>
  </si>
  <si>
    <t>252 90 36.000000 76 0 -1 1;</t>
  </si>
  <si>
    <t>251 90 24.000000 76 0 -1 1;</t>
  </si>
  <si>
    <t>325 90 2.000000 76 0 -1 1;</t>
  </si>
  <si>
    <t>326 90 8.000000 76 0 -1 1;</t>
  </si>
  <si>
    <t>319 90 10.000000 76 0 -1 1;</t>
  </si>
  <si>
    <t>312 90 7.000000 76 0 -1 1;</t>
  </si>
  <si>
    <t>321 90 7.000000 76 0 -1 1;</t>
  </si>
  <si>
    <t>318 90 13.000000 76 0 -1 1;</t>
  </si>
  <si>
    <t>311 90 6.000000 76 0 -1 1;</t>
  </si>
  <si>
    <t>313 90 24.000000 76 0 -1 1;</t>
  </si>
  <si>
    <t>320 90 39.000000 76 0 -1 1;</t>
  </si>
  <si>
    <t>270 90 28.000000 76 0 -1 1;</t>
  </si>
  <si>
    <t>269 90 26.000000 76 0 -1 1;</t>
  </si>
  <si>
    <t>268 90 36.000000 76 0 -1 1;</t>
  </si>
  <si>
    <t>267 90 34.000000 76 0 -1 1;</t>
  </si>
  <si>
    <t>266 90 36.000000 76 0 -1 1;</t>
  </si>
  <si>
    <t>265 90 30.000000 76 0 -1 1;</t>
  </si>
  <si>
    <t>322 90 2.000000 76 0 -1 1;</t>
  </si>
  <si>
    <t>327 90 6.000000 76 0 -1 1;</t>
  </si>
  <si>
    <t>301 90 6.000000 76 0 -1 1;</t>
  </si>
  <si>
    <t>297 90 11.000000 76 0 -1 1;</t>
  </si>
  <si>
    <t>296 90 16.000000 76 0 -1 1;</t>
  </si>
  <si>
    <t>295 90 15.000000 76 0 -1 1;</t>
  </si>
  <si>
    <t>294 90 16.000000 76 0 -1 1;</t>
  </si>
  <si>
    <t>293 90 12.000000 76 0 -1 1;</t>
  </si>
  <si>
    <t>299 90 13.000000 76 0 -1 1;</t>
  </si>
  <si>
    <t>292 90 14.000000 76 0 -1 1;</t>
  </si>
  <si>
    <t>394 90 14.000000 76 0 -1 1;</t>
  </si>
  <si>
    <t>395 90 12.000000 76 0 -1 1;</t>
  </si>
  <si>
    <t>396 90 16.000000 76 0 -1 1;</t>
  </si>
  <si>
    <t>397 90 15.000000 76 0 -1 1;</t>
  </si>
  <si>
    <t>398 90 16.000000 76 0 -1 1;</t>
  </si>
  <si>
    <t>399 90 11.000000 76 0 -1 1;</t>
  </si>
  <si>
    <t>401 90 13.000000 76 0 -1 1;</t>
  </si>
  <si>
    <t>511 90 14.000000 76 0 -1 1;</t>
  </si>
  <si>
    <t>512 90 12.000000 76 0 -1 1;</t>
  </si>
  <si>
    <t>513 90 16.000000 76 0 -1 1;</t>
  </si>
  <si>
    <t>514 90 15.000000 76 0 -1 1;</t>
  </si>
  <si>
    <t>515 90 16.000000 76 0 -1 1;</t>
  </si>
  <si>
    <t>516 90 11.000000 76 0 -1 1;</t>
  </si>
  <si>
    <t>518 90 13.000000 76 0 -1 1;</t>
  </si>
  <si>
    <t>520 90 14.000000 76 0 -1 1;</t>
  </si>
  <si>
    <t>521 90 12.000000 76 0 -1 1;</t>
  </si>
  <si>
    <t>522 90 16.000000 76 0 -1 1;</t>
  </si>
  <si>
    <t>523 90 15.000000 76 0 -1 1;</t>
  </si>
  <si>
    <t>524 90 16.000000 76 0 -1 1;</t>
  </si>
  <si>
    <t>525 90 11.000000 76 0 -1 1;</t>
  </si>
  <si>
    <t>527 90 13.000000 76 0 -1 1;</t>
  </si>
  <si>
    <t>271 88 4.000000 76 0 -1 1;</t>
  </si>
  <si>
    <t>272 88 5.000000 76 0 -1 1;</t>
  </si>
  <si>
    <t>273 88 5.000000 76 0 -1 1;</t>
  </si>
  <si>
    <t>274 88 5.000000 76 0 -1 1;</t>
  </si>
  <si>
    <t>275 88 4.000000 76 0 -1 1;</t>
  </si>
  <si>
    <t>276 88 4.000000 76 0 -1 1;</t>
  </si>
  <si>
    <t>277 88 5.000000 76 0 -1 1;</t>
  </si>
  <si>
    <t>227 88 70.000000 76 0 -1 1;</t>
  </si>
  <si>
    <t>228 88 85.000000 76 0 -1 1;</t>
  </si>
  <si>
    <t>229 88 85.000000 76 0 -1 1;</t>
  </si>
  <si>
    <t>230 88 90.000000 76 0 -1 1;</t>
  </si>
  <si>
    <t>231 88 70.000000 76 0 -1 1;</t>
  </si>
  <si>
    <t>232 88 85.000000 76 0 -1 1;</t>
  </si>
  <si>
    <t>233 88 90.000000 76 0 -1 1;</t>
  </si>
  <si>
    <t>220 88 85.000000 76 0 -1 1;</t>
  </si>
  <si>
    <t>221 88 85.000000 76 0 -1 1;</t>
  </si>
  <si>
    <t>222 88 85.000000 76 0 -1 1;</t>
  </si>
  <si>
    <t>223 88 85.000000 76 0 -1 1;</t>
  </si>
  <si>
    <t>224 88 85.000000 76 0 -1 1;</t>
  </si>
  <si>
    <t>225 88 85.000000 76 0 -1 1;</t>
  </si>
  <si>
    <t>226 88 85.000000 76 0 -1 1;</t>
  </si>
  <si>
    <t>234 88 57.000000 76 0 -1 1;</t>
  </si>
  <si>
    <t>235 88 70.000000 76 0 -1 1;</t>
  </si>
  <si>
    <t>236 88 67.000000 76 0 -1 1;</t>
  </si>
  <si>
    <t>237 88 70.000000 76 0 -1 1;</t>
  </si>
  <si>
    <t>238 88 56.000000 76 0 -1 1;</t>
  </si>
  <si>
    <t>239 88 51.000000 76 0 -1 1;</t>
  </si>
  <si>
    <t>240 88 73.000000 76 0 -1 1;</t>
  </si>
  <si>
    <t>328 88 2.000000 76 0 -1 1;</t>
  </si>
  <si>
    <t>302 88 58.000000 76 0 -1 1;</t>
  </si>
  <si>
    <t>243 88 93.000000 76 0 -1 1;</t>
  </si>
  <si>
    <t>242 88 76.000000 76 0 -1 1;</t>
  </si>
  <si>
    <t>241 88 45.000000 76 0 -1 1;</t>
  </si>
  <si>
    <t>300 88 19.000000 76 0 -1 1;</t>
  </si>
  <si>
    <t>303 88 3.000000 76 0 -1 1;</t>
  </si>
  <si>
    <t>264 88 30.000000 76 0 -1 1;</t>
  </si>
  <si>
    <t>263 88 27.000000 76 0 -1 1;</t>
  </si>
  <si>
    <t>262 88 26.000000 76 0 -1 1;</t>
  </si>
  <si>
    <t>261 88 34.000000 76 0 -1 1;</t>
  </si>
  <si>
    <t>260 88 32.000000 76 0 -1 1;</t>
  </si>
  <si>
    <t>258 88 26.000000 76 0 -1 1;</t>
  </si>
  <si>
    <t>304 88 2.000000 76 0 -1 1;</t>
  </si>
  <si>
    <t>323 88 2.000000 76 0 -1 1;</t>
  </si>
  <si>
    <t>250 88 15.000000 76 0 -1 1;</t>
  </si>
  <si>
    <t>249 88 14.000000 76 0 -1 1;</t>
  </si>
  <si>
    <t>248 88 13.000000 76 0 -1 1;</t>
  </si>
  <si>
    <t>247 88 17.000000 76 0 -1 1;</t>
  </si>
  <si>
    <t>246 88 16.000000 76 0 -1 1;</t>
  </si>
  <si>
    <t>245 88 17.000000 76 0 -1 1;</t>
  </si>
  <si>
    <t>244 88 14.000000 76 0 -1 1;</t>
  </si>
  <si>
    <t>324 88 2.000000 76 0 -1 1;</t>
  </si>
  <si>
    <t>315 88 4.000000 76 0 -1 1;</t>
  </si>
  <si>
    <t>257 88 30.000000 76 0 -1 1;</t>
  </si>
  <si>
    <t>256 88 28.000000 76 0 -1 1;</t>
  </si>
  <si>
    <t>255 88 27.000000 76 0 -1 1;</t>
  </si>
  <si>
    <t>254 88 35.000000 76 0 -1 1;</t>
  </si>
  <si>
    <t>253 88 33.000000 76 0 -1 1;</t>
  </si>
  <si>
    <t>252 88 36.000000 76 0 -1 1;</t>
  </si>
  <si>
    <t>251 88 24.000000 76 0 -1 1;</t>
  </si>
  <si>
    <t>325 88 2.000000 76 0 -1 1;</t>
  </si>
  <si>
    <t>326 88 8.000000 76 0 -1 1;</t>
  </si>
  <si>
    <t>319 88 10.000000 76 0 -1 1;</t>
  </si>
  <si>
    <t>321 88 7.000000 76 0 -1 1;</t>
  </si>
  <si>
    <t>318 88 13.000000 76 0 -1 1;</t>
  </si>
  <si>
    <t>311 88 6.000000 76 0 -1 1;</t>
  </si>
  <si>
    <t>313 88 24.000000 76 0 -1 1;</t>
  </si>
  <si>
    <t>320 88 39.000000 76 0 -1 1;</t>
  </si>
  <si>
    <t>270 88 28.000000 76 0 -1 1;</t>
  </si>
  <si>
    <t>269 88 26.000000 76 0 -1 1;</t>
  </si>
  <si>
    <t>268 88 36.000000 76 0 -1 1;</t>
  </si>
  <si>
    <t>267 88 34.000000 76 0 -1 1;</t>
  </si>
  <si>
    <t>266 88 36.000000 76 0 -1 1;</t>
  </si>
  <si>
    <t>265 88 30.000000 76 0 -1 1;</t>
  </si>
  <si>
    <t>322 88 2.000000 76 0 -1 1;</t>
  </si>
  <si>
    <t>327 88 6.000000 76 0 -1 1;</t>
  </si>
  <si>
    <t>301 88 6.000000 76 0 -1 1;</t>
  </si>
  <si>
    <t>297 88 11.000000 76 0 -1 1;</t>
  </si>
  <si>
    <t>296 88 16.000000 76 0 -1 1;</t>
  </si>
  <si>
    <t>295 88 15.000000 76 0 -1 1;</t>
  </si>
  <si>
    <t>294 88 16.000000 76 0 -1 1;</t>
  </si>
  <si>
    <t>293 88 12.000000 76 0 -1 1;</t>
  </si>
  <si>
    <t>299 88 13.000000 76 0 -1 1;</t>
  </si>
  <si>
    <t>292 88 14.000000 76 0 -1 1;</t>
  </si>
  <si>
    <t>394 88 14.000000 76 0 -1 1;</t>
  </si>
  <si>
    <t>395 88 12.000000 76 0 -1 1;</t>
  </si>
  <si>
    <t>396 88 16.000000 76 0 -1 1;</t>
  </si>
  <si>
    <t>397 88 15.000000 76 0 -1 1;</t>
  </si>
  <si>
    <t>398 88 16.000000 76 0 -1 1;</t>
  </si>
  <si>
    <t>399 88 11.000000 76 0 -1 1;</t>
  </si>
  <si>
    <t>401 88 13.000000 76 0 -1 1;</t>
  </si>
  <si>
    <t>511 88 14.000000 76 0 -1 1;</t>
  </si>
  <si>
    <t>512 88 12.000000 76 0 -1 1;</t>
  </si>
  <si>
    <t>513 88 16.000000 76 0 -1 1;</t>
  </si>
  <si>
    <t>514 88 15.000000 76 0 -1 1;</t>
  </si>
  <si>
    <t>515 88 16.000000 76 0 -1 1;</t>
  </si>
  <si>
    <t>516 88 11.000000 76 0 -1 1;</t>
  </si>
  <si>
    <t>518 88 13.000000 76 0 -1 1;</t>
  </si>
  <si>
    <t>520 88 14.000000 76 0 -1 1;</t>
  </si>
  <si>
    <t>521 88 12.000000 76 0 -1 1;</t>
  </si>
  <si>
    <t>522 88 16.000000 76 0 -1 1;</t>
  </si>
  <si>
    <t>523 88 15.000000 76 0 -1 1;</t>
  </si>
  <si>
    <t>524 88 16.000000 76 0 -1 1;</t>
  </si>
  <si>
    <t>525 88 11.000000 76 0 -1 1;</t>
  </si>
  <si>
    <t>527 88 13.000000 76 0 -1 1;</t>
  </si>
  <si>
    <t>227 89 -70.000000 76 0 -1 1;</t>
  </si>
  <si>
    <t>228 89 -85.000000 76 0 -1 1;</t>
  </si>
  <si>
    <t>229 89 -85.000000 76 0 -1 1;</t>
  </si>
  <si>
    <t>230 89 -90.000000 76 0 -1 1;</t>
  </si>
  <si>
    <t>231 89 -70.000000 76 0 -1 1;</t>
  </si>
  <si>
    <t>232 89 -85.000000 76 0 -1 1;</t>
  </si>
  <si>
    <t>233 89 -90.000000 76 0 -1 1;</t>
  </si>
  <si>
    <t>220 89 -85.000000 76 0 -1 1;</t>
  </si>
  <si>
    <t>221 89 -85.000000 76 0 -1 1;</t>
  </si>
  <si>
    <t>222 89 -85.000000 76 0 -1 1;</t>
  </si>
  <si>
    <t>223 89 -85.000000 76 0 -1 1;</t>
  </si>
  <si>
    <t>224 89 -85.000000 76 0 -1 1;</t>
  </si>
  <si>
    <t>225 89 -85.000000 76 0 -1 1;</t>
  </si>
  <si>
    <t>226 89 -85.000000 76 0 -1 1;</t>
  </si>
  <si>
    <t>234 89 -57.000000 76 0 -1 1;</t>
  </si>
  <si>
    <t>235 89 -70.000000 76 0 -1 1;</t>
  </si>
  <si>
    <t>236 89 -67.000000 76 0 -1 1;</t>
  </si>
  <si>
    <t>237 89 -70.000000 76 0 -1 1;</t>
  </si>
  <si>
    <t>238 89 -56.000000 76 0 -1 1;</t>
  </si>
  <si>
    <t>239 89 -51.000000 76 0 -1 1;</t>
  </si>
  <si>
    <t>240 89 -73.000000 76 0 -1 1;</t>
  </si>
  <si>
    <t>328 89 -2.000000 76 0 -1 1;</t>
  </si>
  <si>
    <t>302 89 -58.000000 76 0 -1 1;</t>
  </si>
  <si>
    <t>243 89 -93.000000 76 0 -1 1;</t>
  </si>
  <si>
    <t>242 89 -76.000000 76 0 -1 1;</t>
  </si>
  <si>
    <t>241 89 -45.000000 76 0 -1 1;</t>
  </si>
  <si>
    <t>300 89 -19.000000 76 0 -1 1;</t>
  </si>
  <si>
    <t>264 89 -30.000000 76 0 -1 1;</t>
  </si>
  <si>
    <t>263 89 -27.000000 76 0 -1 1;</t>
  </si>
  <si>
    <t>262 89 -26.000000 76 0 -1 1;</t>
  </si>
  <si>
    <t>261 89 -34.000000 76 0 -1 1;</t>
  </si>
  <si>
    <t>260 89 -32.000000 76 0 -1 1;</t>
  </si>
  <si>
    <t>259 89 -34.000000 76 0 -1 1;</t>
  </si>
  <si>
    <t>258 89 -26.000000 76 0 -1 1;</t>
  </si>
  <si>
    <t>257 89 -30.000000 76 0 -1 1;</t>
  </si>
  <si>
    <t>256 89 -28.000000 76 0 -1 1;</t>
  </si>
  <si>
    <t>254 89 -35.000000 76 0 -1 1;</t>
  </si>
  <si>
    <t>253 89 -33.000000 76 0 -1 1;</t>
  </si>
  <si>
    <t>252 89 -36.000000 76 0 -1 1;</t>
  </si>
  <si>
    <t>251 89 -24.000000 76 0 -1 1;</t>
  </si>
  <si>
    <t>325 89 -2.000000 76 0 -1 1;</t>
  </si>
  <si>
    <t>326 89 -8.000000 76 0 -1 1;</t>
  </si>
  <si>
    <t>319 89 -10.000000 76 0 -1 1;</t>
  </si>
  <si>
    <t>312 89 -7.000000 76 0 -1 1;</t>
  </si>
  <si>
    <t>321 89 -7.000000 76 0 -1 1;</t>
  </si>
  <si>
    <t>318 89 -13.000000 76 0 -1 1;</t>
  </si>
  <si>
    <t>311 89 -6.000000 76 0 -1 1;</t>
  </si>
  <si>
    <t>301 89 -6.000000 76 0 -1 1;</t>
  </si>
  <si>
    <t>466 89 -71.000000 76 0 -1 1;</t>
  </si>
  <si>
    <t>465 89 -51.000000 76 0 -1 1;</t>
  </si>
  <si>
    <t>464 89 -56.000000 76 0 -1 1;</t>
  </si>
  <si>
    <t>463 89 -69.000000 76 0 -1 1;</t>
  </si>
  <si>
    <t>462 89 -68.000000 76 0 -1 1;</t>
  </si>
  <si>
    <t>461 89 -69.000000 76 0 -1 1;</t>
  </si>
  <si>
    <t>460 89 -56.000000 76 0 -1 1;</t>
  </si>
  <si>
    <t>492 89 -8.000000 76 0 -1 1;</t>
  </si>
  <si>
    <t>498 89 -14.000000 76 0 -1 1;</t>
  </si>
  <si>
    <t>493 89 -6.000000 76 0 -1 1;</t>
  </si>
  <si>
    <t>494 89 -12.000000 76 0 -1 1;</t>
  </si>
  <si>
    <t>495 89 -9.000000 76 0 -1 1;</t>
  </si>
  <si>
    <t>496 89 -14.000000 76 0 -1 1;</t>
  </si>
  <si>
    <t>497 89 -7.000000 76 0 -1 1;</t>
  </si>
  <si>
    <t>485 89 -7.000000 76 0 -1 1;</t>
  </si>
  <si>
    <t>491 89 -13.000000 76 0 -1 1;</t>
  </si>
  <si>
    <t>486 89 -6.000000 76 0 -1 1;</t>
  </si>
  <si>
    <t>487 89 -11.000000 76 0 -1 1;</t>
  </si>
  <si>
    <t>488 89 -9.000000 76 0 -1 1;</t>
  </si>
  <si>
    <t>489 89 -13.000000 76 0 -1 1;</t>
  </si>
  <si>
    <t>490 89 -7.000000 76 0 -1 1;</t>
  </si>
  <si>
    <t>313 89 -11.000000 76 0 -1 1;</t>
  </si>
  <si>
    <t>320 89 -19.000000 76 0 -1 1;</t>
  </si>
  <si>
    <t>270 89 -14.000000 76 0 -1 1;</t>
  </si>
  <si>
    <t>269 89 -11.000000 76 0 -1 1;</t>
  </si>
  <si>
    <t>268 89 -16.000000 76 0 -1 1;</t>
  </si>
  <si>
    <t>266 89 -16.000000 76 0 -1 1;</t>
  </si>
  <si>
    <t>267 89 -15.000000 76 0 -1 1;</t>
  </si>
  <si>
    <t>265 89 -13.000000 76 0 -1 1;</t>
  </si>
  <si>
    <t>292 89 -7.000000 76 0 -1 1;</t>
  </si>
  <si>
    <t>295 89 -7.000000 76 0 -1 1;</t>
  </si>
  <si>
    <t>293 89 -6.000000 76 0 -1 1;</t>
  </si>
  <si>
    <t>299 89 -6.000000 76 0 -1 1;</t>
  </si>
  <si>
    <t>294 89 -8.000000 76 0 -1 1;</t>
  </si>
  <si>
    <t>296 89 -8.000000 76 0 -1 1;</t>
  </si>
  <si>
    <t>297 89 -4.000000 76 0 -1 1;</t>
  </si>
  <si>
    <t>511 89 -4.000000 76 0 -1 1;</t>
  </si>
  <si>
    <t>518 89 -3.000000 76 0 -1 1;</t>
  </si>
  <si>
    <t>512 89 -3.000000 76 0 -1 1;</t>
  </si>
  <si>
    <t>513 89 -4.000000 76 0 -1 1;</t>
  </si>
  <si>
    <t>514 89 -4.000000 76 0 -1 1;</t>
  </si>
  <si>
    <t>515 89 -4.000000 76 0 -1 1;</t>
  </si>
  <si>
    <t>516 89 -3.000000 76 0 -1 1;</t>
  </si>
  <si>
    <t>393 89 -1.000000 76 0 -1 1;</t>
  </si>
  <si>
    <t>394 89 -7.000000 76 0 -1 1;</t>
  </si>
  <si>
    <t>395 89 -6.000000 76 0 -1 1;</t>
  </si>
  <si>
    <t>401 89 -6.000000 76 0 -1 1;</t>
  </si>
  <si>
    <t>396 89 -8.000000 76 0 -1 1;</t>
  </si>
  <si>
    <t>398 89 -8.000000 76 0 -1 1;</t>
  </si>
  <si>
    <t>397 89 -7.000000 76 0 -1 1;</t>
  </si>
  <si>
    <t>399 89 -5.000000 76 0 -1 1;</t>
  </si>
  <si>
    <t>400 89 -1.000000 76 0 -1 1;</t>
  </si>
  <si>
    <t>311 89 0.000000 76 0 -1 1;</t>
  </si>
  <si>
    <t>311 89 -35.000000 76 0 -1 1;</t>
  </si>
  <si>
    <t>327 89 0.000000 76 0 -1 1;</t>
  </si>
  <si>
    <t>327 89 -35.000000 76 0 -1 1;</t>
  </si>
  <si>
    <t>328 89 0.000000 76 0 -1 1;</t>
  </si>
  <si>
    <t>328 89 -35.000000 76 0 -1 1;</t>
  </si>
  <si>
    <t>392 89 -52.000000 76 0 -1 1;</t>
  </si>
  <si>
    <t>391 89 -50.000000 76 0 -1 1;</t>
  </si>
  <si>
    <t>392 88 1.000000 76 0 -1 1;</t>
  </si>
  <si>
    <t>391 88 1.000000 76 0 -1 1;</t>
  </si>
  <si>
    <t>392 89 -20.000000 76 0 -1 1;</t>
  </si>
  <si>
    <t>391 89 -30.000000 76 0 -1 1;</t>
  </si>
  <si>
    <t>30 90 9.000000 76 0 -1 1;</t>
  </si>
  <si>
    <t>17 90 9.000000 76 0 -1 1;</t>
  </si>
  <si>
    <t>21 90 13.500000 76 0 -1 1;</t>
  </si>
  <si>
    <t>25 90 13.500000 76 0 -1 1;</t>
  </si>
  <si>
    <t>29 90 4.100000 76 0 -1 1;</t>
  </si>
  <si>
    <t>157 90 4.100000 76 0 -1 1;</t>
  </si>
  <si>
    <t>28 90 4.100000 76 0 -1 1;</t>
  </si>
  <si>
    <t>27 90 4.100000 76 0 -1 1;</t>
  </si>
  <si>
    <t>16 90 4.100000 76 0 -1 1;</t>
  </si>
  <si>
    <t>156 90 4.100000 76 0 -1 1;</t>
  </si>
  <si>
    <t>15 90 4.100000 76 0 -1 1;</t>
  </si>
  <si>
    <t>14 90 4.100000 76 0 -1 1;</t>
  </si>
  <si>
    <t>20 90 6.550000 76 0 -1 1;</t>
  </si>
  <si>
    <t>24 90 6.550000 76 0 -1 1;</t>
  </si>
  <si>
    <t>172 90 6.550000 76 0 -1 1;</t>
  </si>
  <si>
    <t>173 90 6.550000 76 0 -1 1;</t>
  </si>
  <si>
    <t>19 90 6.550000 76 0 -1 1;</t>
  </si>
  <si>
    <t>23 90 6.550000 76 0 -1 1;</t>
  </si>
  <si>
    <t>314 90 4.100000 76 0 -1 1;</t>
  </si>
  <si>
    <t>381 90 9.000000 76 0 -1 1;</t>
  </si>
  <si>
    <t>1 88 1.800000 76 0 -1 1;</t>
  </si>
  <si>
    <t>2 88 2.350000 76 0 -1 1;</t>
  </si>
  <si>
    <t>3 88 3.450000 76 0 -1 1;</t>
  </si>
  <si>
    <t>15 88 5.400000 76 0 -1 1;</t>
  </si>
  <si>
    <t>16 88 7.100000 76 0 -1 1;</t>
  </si>
  <si>
    <t>17 88 10.500000 76 0 -1 1;</t>
  </si>
  <si>
    <t>33 88 7.200000 76 0 -1 1;</t>
  </si>
  <si>
    <t>34 88 9.450000 76 0 -1 1;</t>
  </si>
  <si>
    <t>35 88 13.950000 76 0 -1 1;</t>
  </si>
  <si>
    <t>51 88 7.200000 76 0 -1 1;</t>
  </si>
  <si>
    <t>52 88 9.450000 76 0 -1 1;</t>
  </si>
  <si>
    <t>53 88 13.950000 76 0 -1 1;</t>
  </si>
  <si>
    <t>73 88 7.200000 76 0 -1 1;</t>
  </si>
  <si>
    <t>74 88 9.450000 76 0 -1 1;</t>
  </si>
  <si>
    <t>75 88 13.950000 76 0 -1 1;</t>
  </si>
  <si>
    <t>90 88 1.750000 76 0 -1 1;</t>
  </si>
  <si>
    <t>91 88 7.200000 76 0 -1 1;</t>
  </si>
  <si>
    <t>92 88 9.450000 76 0 -1 1;</t>
  </si>
  <si>
    <t>93 88 13.950000 76 0 -1 1;</t>
  </si>
  <si>
    <t>108 88 1.750000 76 0 -1 1;</t>
  </si>
  <si>
    <t>109 88 5.400000 76 0 -1 1;</t>
  </si>
  <si>
    <t>110 88 7.100000 76 0 -1 1;</t>
  </si>
  <si>
    <t>111 88 10.500000 76 0 -1 1;</t>
  </si>
  <si>
    <t>125 88 1.800000 76 0 -1 1;</t>
  </si>
  <si>
    <t>126 88 2.350000 76 0 -1 1;</t>
  </si>
  <si>
    <t>127 88 3.450000 76 0 -1 1;</t>
  </si>
  <si>
    <t>138 88 7.200000 76 0 -1 1;</t>
  </si>
  <si>
    <t>139 88 9.450000 76 0 -1 1;</t>
  </si>
  <si>
    <t>140 88 13.950000 76 0 -1 1;</t>
  </si>
  <si>
    <t>154 88 2.135000 76 0 -1 1;</t>
  </si>
  <si>
    <t>156 88 6.415000 76 0 -1 1;</t>
  </si>
  <si>
    <t>158 88 8.550000 76 0 -1 1;</t>
  </si>
  <si>
    <t>160 88 8.550000 76 0 -1 1;</t>
  </si>
  <si>
    <t>162 88 8.550000 76 0 -1 1;</t>
  </si>
  <si>
    <t>164 88 8.550000 76 0 -1 1;</t>
  </si>
  <si>
    <t>166 88 6.415000 76 0 -1 1;</t>
  </si>
  <si>
    <t>168 88 2.135000 76 0 -1 1;</t>
  </si>
  <si>
    <t>170 88 8.550000 76 0 -1 1;</t>
  </si>
  <si>
    <t>72 88 1.750000 76 0 -1 1;</t>
  </si>
  <si>
    <t>50 88 1.750000 76 0 -1 1;</t>
  </si>
  <si>
    <t>32 88 1.750000 76 0 -1 1;</t>
  </si>
  <si>
    <t>137 88 1.750000 76 0 -1 1;</t>
  </si>
  <si>
    <t>14 88 1.750000 76 0 -1 1;</t>
  </si>
  <si>
    <t>314 88 6.415000 76 0 -1 1;</t>
  </si>
  <si>
    <t>13 89 -107.000000 68 0 -1 1;</t>
  </si>
  <si>
    <t>26 89 -107.000000 68 0 -1 1;</t>
  </si>
  <si>
    <t>542 89 -107.000000 68 0 -1 1;</t>
  </si>
  <si>
    <t>136 89 -104.000000 68 0 -1 1;</t>
  </si>
  <si>
    <t>149 89 -104.000000 68 0 -1 1;</t>
  </si>
  <si>
    <t>548 89 -104.000000 68 0 -1 1;</t>
  </si>
  <si>
    <t>31 89 -98.000000 68 0 -1 1;</t>
  </si>
  <si>
    <t>44 89 -98.000000 68 0 -1 1;</t>
  </si>
  <si>
    <t>543 89 -98.000000 68 0 -1 1;</t>
  </si>
  <si>
    <t>49 89 -84.000000 68 0 -1 1;</t>
  </si>
  <si>
    <t>62 89 -84.000000 68 0 -1 1;</t>
  </si>
  <si>
    <t>544 89 -84.000000 68 0 -1 1;</t>
  </si>
  <si>
    <t>71 89 -62.000000 68 0 -1 1;</t>
  </si>
  <si>
    <t>84 89 -62.000000 68 0 -1 1;</t>
  </si>
  <si>
    <t>545 89 -62.000000 68 0 -1 1;</t>
  </si>
  <si>
    <t>89 89 -35.000000 68 0 -1 1;</t>
  </si>
  <si>
    <t>102 89 -35.000000 68 0 -1 1;</t>
  </si>
  <si>
    <t>546 89 -35.000000 68 0 -1 1;</t>
  </si>
  <si>
    <t>13 89 80.000000 68 0 -1 1;</t>
  </si>
  <si>
    <t>26 89 80.000000 68 0 -1 1;</t>
  </si>
  <si>
    <t>542 89 80.000000 68 0 -1 1;</t>
  </si>
  <si>
    <t>136 89 78.000000 68 0 -1 1;</t>
  </si>
  <si>
    <t>149 89 78.000000 68 0 -1 1;</t>
  </si>
  <si>
    <t>548 89 78.000000 68 0 -1 1;</t>
  </si>
  <si>
    <t>31 89 73.000000 68 0 -1 1;</t>
  </si>
  <si>
    <t>44 89 73.000000 68 0 -1 1;</t>
  </si>
  <si>
    <t>543 89 73.000000 68 0 -1 1;</t>
  </si>
  <si>
    <t>49 89 63.000000 68 0 -1 1;</t>
  </si>
  <si>
    <t>62 89 63.000000 68 0 -1 1;</t>
  </si>
  <si>
    <t>544 89 63.000000 68 0 -1 1;</t>
  </si>
  <si>
    <t>71 89 47.000000 68 0 -1 1;</t>
  </si>
  <si>
    <t>84 89 47.000000 68 0 -1 1;</t>
  </si>
  <si>
    <t>545 89 47.000000 68 0 -1 1;</t>
  </si>
  <si>
    <t>89 89 26.000000 68 0 -1 1;</t>
  </si>
  <si>
    <t>102 89 26.000000 68 0 -1 1;</t>
  </si>
  <si>
    <t>546 89 26.000000 68 0 -1 1;</t>
  </si>
  <si>
    <t>1 88 3.561987 76 0 -1 1;</t>
  </si>
  <si>
    <t>2 88 1.298073 76 0 -1 1;</t>
  </si>
  <si>
    <t>3 88 3.152614 76 0 -1 1;</t>
  </si>
  <si>
    <t>4 88 2.974281 76 0 -1 1;</t>
  </si>
  <si>
    <t>5 88 1.180299 76 0 -1 1;</t>
  </si>
  <si>
    <t>6 88 2.923077 76 0 -1 1;</t>
  </si>
  <si>
    <t>7 88 1.707800 76 0 -1 1;</t>
  </si>
  <si>
    <t>8 88 1.359886 76 0 -1 1;</t>
  </si>
  <si>
    <t>9 88 2.771099 76 0 -1 1;</t>
  </si>
  <si>
    <t>10 88 2.499438 76 0 -1 1;</t>
  </si>
  <si>
    <t>11 88 2.365897 76 0 -1 1;</t>
  </si>
  <si>
    <t>12 88 0.924032 76 0 -1 1;</t>
  </si>
  <si>
    <t>13 88 2.233831 76 0 -1 1;</t>
  </si>
  <si>
    <t>14 88 11.574116 76 0 -1 1;</t>
  </si>
  <si>
    <t>15 88 6.326703 76 0 -1 1;</t>
  </si>
  <si>
    <t>16 88 3.945973 76 0 -1 1;</t>
  </si>
  <si>
    <t>17 88 5.405212 76 0 -1 1;</t>
  </si>
  <si>
    <t>18 88 4.390472 76 0 -1 1;</t>
  </si>
  <si>
    <t>19 88 4.262671 76 0 -1 1;</t>
  </si>
  <si>
    <t>20 88 2.574069 76 0 -1 1;</t>
  </si>
  <si>
    <t>21 88 3.956599 76 0 -1 1;</t>
  </si>
  <si>
    <t>22 88 4.390472 76 0 -1 1;</t>
  </si>
  <si>
    <t>23 88 3.401889 76 0 -1 1;</t>
  </si>
  <si>
    <t>24 88 2.853426 76 0 -1 1;</t>
  </si>
  <si>
    <t>25 88 2.707712 76 0 -1 1;</t>
  </si>
  <si>
    <t>26 88 2.233831 76 0 -1 1;</t>
  </si>
  <si>
    <t>27 88 10.127611 76 0 -1 1;</t>
  </si>
  <si>
    <t>28 88 7.948859 76 0 -1 1;</t>
  </si>
  <si>
    <t>29 88 5.103109 76 0 -1 1;</t>
  </si>
  <si>
    <t>30 88 2.444355 76 0 -1 1;</t>
  </si>
  <si>
    <t>31 88 2.233831 76 0 -1 1;</t>
  </si>
  <si>
    <t>32 88 12.380306 76 0 -1 1;</t>
  </si>
  <si>
    <t>33 88 7.260540 76 0 -1 1;</t>
  </si>
  <si>
    <t>34 88 4.636378 76 0 -1 1;</t>
  </si>
  <si>
    <t>35 88 6.376454 76 0 -1 1;</t>
  </si>
  <si>
    <t>36 88 4.390472 76 0 -1 1;</t>
  </si>
  <si>
    <t>37 88 4.502140 76 0 -1 1;</t>
  </si>
  <si>
    <t>38 88 3.287295 76 0 -1 1;</t>
  </si>
  <si>
    <t>39 88 4.677512 76 0 -1 1;</t>
  </si>
  <si>
    <t>40 88 6.502182 76 0 -1 1;</t>
  </si>
  <si>
    <t>41 88 4.502140 76 0 -1 1;</t>
  </si>
  <si>
    <t>42 88 5.682155 76 0 -1 1;</t>
  </si>
  <si>
    <t>43 88 3.241723 76 0 -1 1;</t>
  </si>
  <si>
    <t>44 88 2.233831 76 0 -1 1;</t>
  </si>
  <si>
    <t>45 88 12.533582 76 0 -1 1;</t>
  </si>
  <si>
    <t>46 88 8.749848 76 0 -1 1;</t>
  </si>
  <si>
    <t>47 88 6.864634 76 0 -1 1;</t>
  </si>
  <si>
    <t>48 88 3.415597 76 0 -1 1;</t>
  </si>
  <si>
    <t>49 88 3.118870 76 0 -1 1;</t>
  </si>
  <si>
    <t>50 88 12.178758 76 0 -1 1;</t>
  </si>
  <si>
    <t>51 88 9.947340 76 0 -1 1;</t>
  </si>
  <si>
    <t>52 88 7.099139 76 0 -1 1;</t>
  </si>
  <si>
    <t>53 88 6.174906 76 0 -1 1;</t>
  </si>
  <si>
    <t>54 88 4.390472 76 0 -1 1;</t>
  </si>
  <si>
    <t>55 88 3.275696 76 0 -1 1;</t>
  </si>
  <si>
    <t>56 88 4.040671 76 0 -1 1;</t>
  </si>
  <si>
    <t>57 88 5.368464 76 0 -1 1;</t>
  </si>
  <si>
    <t>58 88 4.390472 76 0 -1 1;</t>
  </si>
  <si>
    <t>59 88 7.254422 76 0 -1 1;</t>
  </si>
  <si>
    <t>60 88 8.595214 76 0 -1 1;</t>
  </si>
  <si>
    <t>61 88 6.151703 76 0 -1 1;</t>
  </si>
  <si>
    <t>62 88 1.331805 76 0 -1 1;</t>
  </si>
  <si>
    <t>63 88 11.731992 76 0 -1 1;</t>
  </si>
  <si>
    <t>64 88 10.398971 76 0 -1 1;</t>
  </si>
  <si>
    <t>65 88 8.015358 76 0 -1 1;</t>
  </si>
  <si>
    <t>66 88 3.214049 76 0 -1 1;</t>
  </si>
  <si>
    <t>67 88 4.749443 76 0 -1 1;</t>
  </si>
  <si>
    <t>68 88 4.561268 76 0 -1 1;</t>
  </si>
  <si>
    <t>69 88 4.749443 76 0 -1 1;</t>
  </si>
  <si>
    <t>70 88 4.561268 76 0 -1 1;</t>
  </si>
  <si>
    <t>71 88 3.118870 76 0 -1 1;</t>
  </si>
  <si>
    <t>72 88 12.178758 76 0 -1 1;</t>
  </si>
  <si>
    <t>73 88 8.611801 76 0 -1 1;</t>
  </si>
  <si>
    <t>74 88 5.763600 76 0 -1 1;</t>
  </si>
  <si>
    <t>75 88 6.174906 76 0 -1 1;</t>
  </si>
  <si>
    <t>76 88 4.390472 76 0 -1 1;</t>
  </si>
  <si>
    <t>77 88 5.782580 76 0 -1 1;</t>
  </si>
  <si>
    <t>78 88 6.197274 76 0 -1 1;</t>
  </si>
  <si>
    <t>79 88 6.539809 76 0 -1 1;</t>
  </si>
  <si>
    <t>80 88 4.390472 76 0 -1 1;</t>
  </si>
  <si>
    <t>81 88 4.747538 76 0 -1 1;</t>
  </si>
  <si>
    <t>82 88 6.088330 76 0 -1 1;</t>
  </si>
  <si>
    <t>83 88 3.644818 76 0 -1 1;</t>
  </si>
  <si>
    <t>84 88 1.331805 76 0 -1 1;</t>
  </si>
  <si>
    <t>85 88 10.285488 76 0 -1 1;</t>
  </si>
  <si>
    <t>86 88 11.734510 76 0 -1 1;</t>
  </si>
  <si>
    <t>87 88 9.350897 76 0 -1 1;</t>
  </si>
  <si>
    <t>88 88 4.549588 76 0 -1 1;</t>
  </si>
  <si>
    <t>89 88 2.233831 76 0 -1 1;</t>
  </si>
  <si>
    <t>90 88 12.783401 76 0 -1 1;</t>
  </si>
  <si>
    <t>91 88 7.663635 76 0 -1 1;</t>
  </si>
  <si>
    <t>92 88 5.039473 76 0 -1 1;</t>
  </si>
  <si>
    <t>93 88 6.779549 76 0 -1 1;</t>
  </si>
  <si>
    <t>94 88 4.390472 76 0 -1 1;</t>
  </si>
  <si>
    <t>95 88 4.905236 76 0 -1 1;</t>
  </si>
  <si>
    <t>96 88 3.690390 76 0 -1 1;</t>
  </si>
  <si>
    <t>97 88 5.368464 76 0 -1 1;</t>
  </si>
  <si>
    <t>98 88 5.713367 76 0 -1 1;</t>
  </si>
  <si>
    <t>99 88 4.905236 76 0 -1 1;</t>
  </si>
  <si>
    <t>100 88 6.088330 76 0 -1 1;</t>
  </si>
  <si>
    <t>101 88 3.644818 76 0 -1 1;</t>
  </si>
  <si>
    <t>102 88 2.233831 76 0 -1 1;</t>
  </si>
  <si>
    <t>103 88 11.452946 76 0 -1 1;</t>
  </si>
  <si>
    <t>104 88 9.450805 76 0 -1 1;</t>
  </si>
  <si>
    <t>105 88 7.291231 76 0 -1 1;</t>
  </si>
  <si>
    <t>106 88 3.818692 76 0 -1 1;</t>
  </si>
  <si>
    <t>107 88 2.233831 76 0 -1 1;</t>
  </si>
  <si>
    <t>108 88 10.127611 76 0 -1 1;</t>
  </si>
  <si>
    <t>109 88 7.556778 76 0 -1 1;</t>
  </si>
  <si>
    <t>110 88 3.459431 76 0 -1 1;</t>
  </si>
  <si>
    <t>111 88 4.695106 76 0 -1 1;</t>
  </si>
  <si>
    <t>112 88 4.390472 76 0 -1 1;</t>
  </si>
  <si>
    <t>113 88 3.838576 76 0 -1 1;</t>
  </si>
  <si>
    <t>114 88 2.756393 76 0 -1 1;</t>
  </si>
  <si>
    <t>115 88 4.263401 76 0 -1 1;</t>
  </si>
  <si>
    <t>116 88 4.390472 76 0 -1 1;</t>
  </si>
  <si>
    <t>117 88 3.838576 76 0 -1 1;</t>
  </si>
  <si>
    <t>118 88 4.797894 76 0 -1 1;</t>
  </si>
  <si>
    <t>119 88 2.539755 76 0 -1 1;</t>
  </si>
  <si>
    <t>120 88 2.233831 76 0 -1 1;</t>
  </si>
  <si>
    <t>121 88 9.684206 76 0 -1 1;</t>
  </si>
  <si>
    <t>122 88 8.385546 76 0 -1 1;</t>
  </si>
  <si>
    <t>123 88 5.140143 76 0 -1 1;</t>
  </si>
  <si>
    <t>124 88 2.276399 76 0 -1 1;</t>
  </si>
  <si>
    <t>125 88 1.998054 76 0 -1 1;</t>
  </si>
  <si>
    <t>126 88 1.176385 76 0 -1 1;</t>
  </si>
  <si>
    <t>127 88 1.726139 76 0 -1 1;</t>
  </si>
  <si>
    <t>128 88 1.292825 76 0 -1 1;</t>
  </si>
  <si>
    <t>129 88 3.042463 76 0 -1 1;</t>
  </si>
  <si>
    <t>130 88 1.390318 76 0 -1 1;</t>
  </si>
  <si>
    <t>131 88 2.351650 76 0 -1 1;</t>
  </si>
  <si>
    <t>132 88 2.144487 76 0 -1 1;</t>
  </si>
  <si>
    <t>133 88 1.988756 76 0 -1 1;</t>
  </si>
  <si>
    <t>134 88 2.157175 76 0 -1 1;</t>
  </si>
  <si>
    <t>135 88 0.784858 76 0 -1 1;</t>
  </si>
  <si>
    <t>136 88 2.233831 76 0 -1 1;</t>
  </si>
  <si>
    <t>137 88 12.119698 76 0 -1 1;</t>
  </si>
  <si>
    <t>138 88 6.655897 76 0 -1 1;</t>
  </si>
  <si>
    <t>139 88 4.636378 76 0 -1 1;</t>
  </si>
  <si>
    <t>140 88 6.088598 76 0 -1 1;</t>
  </si>
  <si>
    <t>141 88 4.390472 76 0 -1 1;</t>
  </si>
  <si>
    <t>142 88 3.897497 76 0 -1 1;</t>
  </si>
  <si>
    <t>143 88 3.445560 76 0 -1 1;</t>
  </si>
  <si>
    <t>144 88 4.965368 76 0 -1 1;</t>
  </si>
  <si>
    <t>145 88 6.502182 76 0 -1 1;</t>
  </si>
  <si>
    <t>146 88 3.897497 76 0 -1 1;</t>
  </si>
  <si>
    <t>147 88 5.682155 76 0 -1 1;</t>
  </si>
  <si>
    <t>148 88 3.241723 76 0 -1 1;</t>
  </si>
  <si>
    <t>149 88 2.233831 76 0 -1 1;</t>
  </si>
  <si>
    <t>150 88 12.533582 76 0 -1 1;</t>
  </si>
  <si>
    <t>151 88 8.145206 76 0 -1 1;</t>
  </si>
  <si>
    <t>152 88 6.262714 76 0 -1 1;</t>
  </si>
  <si>
    <t>153 88 3.415597 76 0 -1 1;</t>
  </si>
  <si>
    <t>154 88 1.679123 76 0 -1 1;</t>
  </si>
  <si>
    <t>155 88 4.305680 76 0 -1 1;</t>
  </si>
  <si>
    <t>156 88 3.523919 76 0 -1 1;</t>
  </si>
  <si>
    <t>157 88 9.700422 76 0 -1 1;</t>
  </si>
  <si>
    <t>158 88 6.244237 76 0 -1 1;</t>
  </si>
  <si>
    <t>159 88 11.120810 76 0 -1 1;</t>
  </si>
  <si>
    <t>160 88 7.541265 76 0 -1 1;</t>
  </si>
  <si>
    <t>161 88 11.834127 76 0 -1 1;</t>
  </si>
  <si>
    <t>162 88 6.205726 76 0 -1 1;</t>
  </si>
  <si>
    <t>163 88 12.580529 76 0 -1 1;</t>
  </si>
  <si>
    <t>164 88 6.810369 76 0 -1 1;</t>
  </si>
  <si>
    <t>165 88 11.849633 76 0 -1 1;</t>
  </si>
  <si>
    <t>166 88 4.961611 76 0 -1 1;</t>
  </si>
  <si>
    <t>167 88 9.020416 76 0 -1 1;</t>
  </si>
  <si>
    <t>168 88 1.873180 76 0 -1 1;</t>
  </si>
  <si>
    <t>169 88 3.347986 76 0 -1 1;</t>
  </si>
  <si>
    <t>170 88 6.244237 76 0 -1 1;</t>
  </si>
  <si>
    <t>171 88 9.347873 76 0 -1 1;</t>
  </si>
  <si>
    <t>172 88 2.690899 76 0 -1 1;</t>
  </si>
  <si>
    <t>173 88 11.101153 76 0 -1 1;</t>
  </si>
  <si>
    <t>174 88 3.429727 76 0 -1 1;</t>
  </si>
  <si>
    <t>175 88 12.353432 76 0 -1 1;</t>
  </si>
  <si>
    <t>176 88 3.832823 76 0 -1 1;</t>
  </si>
  <si>
    <t>177 88 16.586365 76 0 -1 1;</t>
  </si>
  <si>
    <t>178 88 6.339707 76 0 -1 1;</t>
  </si>
  <si>
    <t>179 88 12.918705 76 0 -1 1;</t>
  </si>
  <si>
    <t>180 88 3.832823 76 0 -1 1;</t>
  </si>
  <si>
    <t>181 88 12.918705 76 0 -1 1;</t>
  </si>
  <si>
    <t>182 88 2.548545 76 0 -1 1;</t>
  </si>
  <si>
    <t>183 88 9.940190 76 0 -1 1;</t>
  </si>
  <si>
    <t>184 88 1.276434 76 0 -1 1;</t>
  </si>
  <si>
    <t>185 88 4.785989 76 0 -1 1;</t>
  </si>
  <si>
    <t>186 88 1.603524 76 0 -1 1;</t>
  </si>
  <si>
    <t>187 88 4.078676 76 0 -1 1;</t>
  </si>
  <si>
    <t>188 88 2.145715 76 0 -1 1;</t>
  </si>
  <si>
    <t>189 88 1.795213 76 0 -1 1;</t>
  </si>
  <si>
    <t>190 88 2.324808 76 0 -1 1;</t>
  </si>
  <si>
    <t>191 88 2.324808 76 0 -1 1;</t>
  </si>
  <si>
    <t>192 88 2.324808 76 0 -1 1;</t>
  </si>
  <si>
    <t>193 88 2.145715 76 0 -1 1;</t>
  </si>
  <si>
    <t>194 88 1.095887 76 0 -1 1;</t>
  </si>
  <si>
    <t>195 88 0.937917 76 0 -1 1;</t>
  </si>
  <si>
    <t>196 88 3.237711 76 0 -1 1;</t>
  </si>
  <si>
    <t>197 88 11.706833 76 0 -1 1;</t>
  </si>
  <si>
    <t>198 88 1.735515 76 0 -1 1;</t>
  </si>
  <si>
    <t>199 88 3.601985 76 0 -1 1;</t>
  </si>
  <si>
    <t>200 88 3.601985 76 0 -1 1;</t>
  </si>
  <si>
    <t>201 88 3.286591 76 0 -1 1;</t>
  </si>
  <si>
    <t>202 88 3.286591 76 0 -1 1;</t>
  </si>
  <si>
    <t>203 88 3.601985 76 0 -1 1;</t>
  </si>
  <si>
    <t>204 88 3.601985 76 0 -1 1;</t>
  </si>
  <si>
    <t>205 88 3.601985 76 0 -1 1;</t>
  </si>
  <si>
    <t>206 88 1.567411 76 0 -1 1;</t>
  </si>
  <si>
    <t>207 88 4.251021 76 0 -1 1;</t>
  </si>
  <si>
    <t>208 88 4.182542 76 0 -1 1;</t>
  </si>
  <si>
    <t>209 88 4.298654 76 0 -1 1;</t>
  </si>
  <si>
    <t>210 88 4.298654 76 0 -1 1;</t>
  </si>
  <si>
    <t>211 88 4.298654 76 0 -1 1;</t>
  </si>
  <si>
    <t>212 88 4.251021 76 0 -1 1;</t>
  </si>
  <si>
    <t>213 88 1.093501 76 0 -1 1;</t>
  </si>
  <si>
    <t>214 88 4.182542 76 0 -1 1;</t>
  </si>
  <si>
    <t>215 88 3.055264 76 0 -1 1;</t>
  </si>
  <si>
    <t>216 88 1.576974 76 0 -1 1;</t>
  </si>
  <si>
    <t>217 88 0.525658 76 0 -1 1;</t>
  </si>
  <si>
    <t>218 88 1.576974 76 0 -1 1;</t>
  </si>
  <si>
    <t>219 88 0.525658 76 0 -1 1;</t>
  </si>
  <si>
    <t>220 88 1.509083 76 0 -1 1;</t>
  </si>
  <si>
    <t>221 88 1.052024 76 0 -1 1;</t>
  </si>
  <si>
    <t>222 88 1.052024 76 0 -1 1;</t>
  </si>
  <si>
    <t>223 88 1.509083 76 0 -1 1;</t>
  </si>
  <si>
    <t>224 88 1.509083 76 0 -1 1;</t>
  </si>
  <si>
    <t>225 88 1.509083 76 0 -1 1;</t>
  </si>
  <si>
    <t>226 88 1.509083 76 0 -1 1;</t>
  </si>
  <si>
    <t>227 88 1.713972 76 0 -1 1;</t>
  </si>
  <si>
    <t>228 88 1.075665 76 0 -1 1;</t>
  </si>
  <si>
    <t>229 88 1.075665 76 0 -1 1;</t>
  </si>
  <si>
    <t>230 88 1.713972 76 0 -1 1;</t>
  </si>
  <si>
    <t>231 88 1.713972 76 0 -1 1;</t>
  </si>
  <si>
    <t>232 88 1.713972 76 0 -1 1;</t>
  </si>
  <si>
    <t>233 88 1.713972 76 0 -1 1;</t>
  </si>
  <si>
    <t>234 88 1.182050 76 0 -1 1;</t>
  </si>
  <si>
    <t>235 88 1.182050 76 0 -1 1;</t>
  </si>
  <si>
    <t>236 88 1.182050 76 0 -1 1;</t>
  </si>
  <si>
    <t>237 88 1.182050 76 0 -1 1;</t>
  </si>
  <si>
    <t>238 88 1.182050 76 0 -1 1;</t>
  </si>
  <si>
    <t>239 88 1.182050 76 0 -1 1;</t>
  </si>
  <si>
    <t>240 88 1.182050 76 0 -1 1;</t>
  </si>
  <si>
    <t>241 88 0.650127 76 0 -1 1;</t>
  </si>
  <si>
    <t>242 88 0.650127 76 0 -1 1;</t>
  </si>
  <si>
    <t>243 88 0.650127 76 0 -1 1;</t>
  </si>
  <si>
    <t>244 88 0.591025 76 0 -1 1;</t>
  </si>
  <si>
    <t>245 88 0.591025 76 0 -1 1;</t>
  </si>
  <si>
    <t>246 88 0.591025 76 0 -1 1;</t>
  </si>
  <si>
    <t>247 88 0.591025 76 0 -1 1;</t>
  </si>
  <si>
    <t>248 88 0.591025 76 0 -1 1;</t>
  </si>
  <si>
    <t>249 88 0.591025 76 0 -1 1;</t>
  </si>
  <si>
    <t>250 88 0.591025 76 0 -1 1;</t>
  </si>
  <si>
    <t>251 88 0.543743 76 0 -1 1;</t>
  </si>
  <si>
    <t>252 88 0.543743 76 0 -1 1;</t>
  </si>
  <si>
    <t>253 88 0.543743 76 0 -1 1;</t>
  </si>
  <si>
    <t>254 88 0.543743 76 0 -1 1;</t>
  </si>
  <si>
    <t>255 88 0.543743 76 0 -1 1;</t>
  </si>
  <si>
    <t>256 88 0.543743 76 0 -1 1;</t>
  </si>
  <si>
    <t>257 88 0.543743 76 0 -1 1;</t>
  </si>
  <si>
    <t>258 88 0.624910 76 0 -1 1;</t>
  </si>
  <si>
    <t>259 88 0.624910 76 0 -1 1;</t>
  </si>
  <si>
    <t>260 88 0.624910 76 0 -1 1;</t>
  </si>
  <si>
    <t>261 88 0.624910 76 0 -1 1;</t>
  </si>
  <si>
    <t>262 88 0.624910 76 0 -1 1;</t>
  </si>
  <si>
    <t>263 88 0.624910 76 0 -1 1;</t>
  </si>
  <si>
    <t>264 88 0.624910 76 0 -1 1;</t>
  </si>
  <si>
    <t>265 88 3.193581 76 0 -1 1;</t>
  </si>
  <si>
    <t>266 88 3.735380 76 0 -1 1;</t>
  </si>
  <si>
    <t>267 88 3.735380 76 0 -1 1;</t>
  </si>
  <si>
    <t>268 88 3.735380 76 0 -1 1;</t>
  </si>
  <si>
    <t>269 88 3.374181 76 0 -1 1;</t>
  </si>
  <si>
    <t>270 88 3.374181 76 0 -1 1;</t>
  </si>
  <si>
    <t>271 88 0.855016 76 0 -1 1;</t>
  </si>
  <si>
    <t>272 88 0.855016 76 0 -1 1;</t>
  </si>
  <si>
    <t>273 88 0.855016 76 0 -1 1;</t>
  </si>
  <si>
    <t>274 88 0.855016 76 0 -1 1;</t>
  </si>
  <si>
    <t>275 88 0.855016 76 0 -1 1;</t>
  </si>
  <si>
    <t>276 88 0.855016 76 0 -1 1;</t>
  </si>
  <si>
    <t>277 88 0.855016 76 0 -1 1;</t>
  </si>
  <si>
    <t>278 88 4.840676 76 0 -1 1;</t>
  </si>
  <si>
    <t>279 88 6.168450 76 0 -1 1;</t>
  </si>
  <si>
    <t>280 88 7.939871 76 0 -1 1;</t>
  </si>
  <si>
    <t>281 88 6.493366 76 0 -1 1;</t>
  </si>
  <si>
    <t>282 88 5.957645 76 0 -1 1;</t>
  </si>
  <si>
    <t>283 88 6.218253 76 0 -1 1;</t>
  </si>
  <si>
    <t>284 88 3.837576 76 0 -1 1;</t>
  </si>
  <si>
    <t>285 88 1.209286 76 0 -1 1;</t>
  </si>
  <si>
    <t>286 88 1.209286 76 0 -1 1;</t>
  </si>
  <si>
    <t>287 88 2.531287 76 0 -1 1;</t>
  </si>
  <si>
    <t>288 88 2.531287 76 0 -1 1;</t>
  </si>
  <si>
    <t>289 88 1.519778 76 0 -1 1;</t>
  </si>
  <si>
    <t>290 88 1.045869 76 0 -1 1;</t>
  </si>
  <si>
    <t>291 88 0.341950 76 0 -1 1;</t>
  </si>
  <si>
    <t>292 88 0.531922 76 0 -1 1;</t>
  </si>
  <si>
    <t>293 88 0.531922 76 0 -1 1;</t>
  </si>
  <si>
    <t>294 88 0.531922 76 0 -1 1;</t>
  </si>
  <si>
    <t>295 88 0.531922 76 0 -1 1;</t>
  </si>
  <si>
    <t>296 88 0.531922 76 0 -1 1;</t>
  </si>
  <si>
    <t>297 88 0.531922 76 0 -1 1;</t>
  </si>
  <si>
    <t>298 88 0.235320 76 0 -1 1;</t>
  </si>
  <si>
    <t>299 88 0.531922 76 0 -1 1;</t>
  </si>
  <si>
    <t>300 88 0.287614 76 0 -1 1;</t>
  </si>
  <si>
    <t>301 88 0.417939 76 0 -1 1;</t>
  </si>
  <si>
    <t>302 88 0.650127 76 0 -1 1;</t>
  </si>
  <si>
    <t>303 88 0.401728 76 0 -1 1;</t>
  </si>
  <si>
    <t>304 88 0.494347 76 0 -1 1;</t>
  </si>
  <si>
    <t>305 88 2.304652 76 0 -1 1;</t>
  </si>
  <si>
    <t>306 88 2.304652 76 0 -1 1;</t>
  </si>
  <si>
    <t>307 88 2.265551 76 0 -1 1;</t>
  </si>
  <si>
    <t>308 88 2.265551 76 0 -1 1;</t>
  </si>
  <si>
    <t>309 88 0.977350 76 0 -1 1;</t>
  </si>
  <si>
    <t>310 88 3.646171 76 0 -1 1;</t>
  </si>
  <si>
    <t>311 88 4.811775 76 0 -1 1;</t>
  </si>
  <si>
    <t>312 88 0.785545 76 0 -1 1;</t>
  </si>
  <si>
    <t>313 88 2.966029 76 0 -1 1;</t>
  </si>
  <si>
    <t>314 88 2.228612 76 0 -1 1;</t>
  </si>
  <si>
    <t>315 88 0.349549 76 0 -1 1;</t>
  </si>
  <si>
    <t>316 88 0.408417 76 0 -1 1;</t>
  </si>
  <si>
    <t>317 88 1.073325 76 0 -1 1;</t>
  </si>
  <si>
    <t>318 88 0.372191 76 0 -1 1;</t>
  </si>
  <si>
    <t>319 88 0.329194 76 0 -1 1;</t>
  </si>
  <si>
    <t>320 88 0.837094 76 0 -1 1;</t>
  </si>
  <si>
    <t>321 88 1.128744 76 0 -1 1;</t>
  </si>
  <si>
    <t>322 88 1.235558 76 0 -1 1;</t>
  </si>
  <si>
    <t>323 88 0.379945 76 0 -1 1;</t>
  </si>
  <si>
    <t>324 88 0.261467 76 0 -1 1;</t>
  </si>
  <si>
    <t>325 88 1.264521 76 0 -1 1;</t>
  </si>
  <si>
    <t>326 88 2.630089 76 0 -1 1;</t>
  </si>
  <si>
    <t>327 88 10.058679 76 0 -1 1;</t>
  </si>
  <si>
    <t>328 88 6.333553 76 0 -1 1;</t>
  </si>
  <si>
    <t>329 88 0.824350 76 0 -1 1;</t>
  </si>
  <si>
    <t>330 88 0.623710 76 0 -1 1;</t>
  </si>
  <si>
    <t>331 88 1.346013 76 0 -1 1;</t>
  </si>
  <si>
    <t>332 88 1.346013 76 0 -1 1;</t>
  </si>
  <si>
    <t>333 88 1.346013 76 0 -1 1;</t>
  </si>
  <si>
    <t>334 88 1.346013 76 0 -1 1;</t>
  </si>
  <si>
    <t>335 88 1.346013 76 0 -1 1;</t>
  </si>
  <si>
    <t>336 88 1.346013 76 0 -1 1;</t>
  </si>
  <si>
    <t>337 88 1.346013 76 0 -1 1;</t>
  </si>
  <si>
    <t>338 88 1.346013 76 0 -1 1;</t>
  </si>
  <si>
    <t>339 88 0.824350 76 0 -1 1;</t>
  </si>
  <si>
    <t>340 88 0.824350 76 0 -1 1;</t>
  </si>
  <si>
    <t>341 88 1.346013 76 0 -1 1;</t>
  </si>
  <si>
    <t>342 88 0.623710 76 0 -1 1;</t>
  </si>
  <si>
    <t>343 88 1.890190 76 0 -1 1;</t>
  </si>
  <si>
    <t>344 88 1.890190 76 0 -1 1;</t>
  </si>
  <si>
    <t>345 88 1.246009 76 0 -1 1;</t>
  </si>
  <si>
    <t>346 88 1.205881 76 0 -1 1;</t>
  </si>
  <si>
    <t>347 88 1.246009 76 0 -1 1;</t>
  </si>
  <si>
    <t>348 88 1.205881 76 0 -1 1;</t>
  </si>
  <si>
    <t>349 88 1.005242 76 0 -1 1;</t>
  </si>
  <si>
    <t>350 88 1.005242 76 0 -1 1;</t>
  </si>
  <si>
    <t>351 88 1.629295 76 0 -1 1;</t>
  </si>
  <si>
    <t>352 88 1.629295 76 0 -1 1;</t>
  </si>
  <si>
    <t>353 88 1.629295 76 0 -1 1;</t>
  </si>
  <si>
    <t>354 88 1.629295 76 0 -1 1;</t>
  </si>
  <si>
    <t>355 88 1.629295 76 0 -1 1;</t>
  </si>
  <si>
    <t>356 88 1.629295 76 0 -1 1;</t>
  </si>
  <si>
    <t>357 88 0.282639 76 0 -1 1;</t>
  </si>
  <si>
    <t>358 88 0.282639 76 0 -1 1;</t>
  </si>
  <si>
    <t>359 88 0.282639 76 0 -1 1;</t>
  </si>
  <si>
    <t>360 88 0.282639 76 0 -1 1;</t>
  </si>
  <si>
    <t>361 88 0.282639 76 0 -1 1;</t>
  </si>
  <si>
    <t>362 88 0.282639 76 0 -1 1;</t>
  </si>
  <si>
    <t>363 88 1.246009 76 0 -1 1;</t>
  </si>
  <si>
    <t>364 88 1.205881 76 0 -1 1;</t>
  </si>
  <si>
    <t>365 88 0.644090 76 0 -1 1;</t>
  </si>
  <si>
    <t>366 88 1.205881 76 0 -1 1;</t>
  </si>
  <si>
    <t>367 88 1.005242 76 0 -1 1;</t>
  </si>
  <si>
    <t>368 88 0.644090 76 0 -1 1;</t>
  </si>
  <si>
    <t>369 88 1.418115 76 0 -1 1;</t>
  </si>
  <si>
    <t>370 88 1.418115 76 0 -1 1;</t>
  </si>
  <si>
    <t>371 88 1.418115 76 0 -1 1;</t>
  </si>
  <si>
    <t>372 88 1.418115 76 0 -1 1;</t>
  </si>
  <si>
    <t>373 88 1.418115 76 0 -1 1;</t>
  </si>
  <si>
    <t>374 88 1.418115 76 0 -1 1;</t>
  </si>
  <si>
    <t>375 88 0.245031 76 0 -1 1;</t>
  </si>
  <si>
    <t>376 88 0.245031 76 0 -1 1;</t>
  </si>
  <si>
    <t>377 88 0.245031 76 0 -1 1;</t>
  </si>
  <si>
    <t>378 88 0.245031 76 0 -1 1;</t>
  </si>
  <si>
    <t>379 88 0.245031 76 0 -1 1;</t>
  </si>
  <si>
    <t>380 88 0.245031 76 0 -1 1;</t>
  </si>
  <si>
    <t>381 88 0.893019 76 0 -1 1;</t>
  </si>
  <si>
    <t>382 88 1.226281 76 0 -1 1;</t>
  </si>
  <si>
    <t>383 88 0.756802 76 0 -1 1;</t>
  </si>
  <si>
    <t>384 88 1.263016 76 0 -1 1;</t>
  </si>
  <si>
    <t>385 88 0.599395 76 0 -1 1;</t>
  </si>
  <si>
    <t>386 88 1.000675 76 0 -1 1;</t>
  </si>
  <si>
    <t>387 88 4.201832 76 0 -1 1;</t>
  </si>
  <si>
    <t>388 88 0.530197 76 0 -1 1;</t>
  </si>
  <si>
    <t>389 88 0.543833 76 0 -1 1;</t>
  </si>
  <si>
    <t>390 88 1.971883 76 0 -1 1;</t>
  </si>
  <si>
    <t>391 88 12.766960 76 0 -1 1;</t>
  </si>
  <si>
    <t>392 88 10.660711 76 0 -1 1;</t>
  </si>
  <si>
    <t>393 88 0.379944 76 0 -1 1;</t>
  </si>
  <si>
    <t>394 88 0.591025 76 0 -1 1;</t>
  </si>
  <si>
    <t>395 88 0.591025 76 0 -1 1;</t>
  </si>
  <si>
    <t>396 88 0.591025 76 0 -1 1;</t>
  </si>
  <si>
    <t>397 88 0.591025 76 0 -1 1;</t>
  </si>
  <si>
    <t>398 88 0.591025 76 0 -1 1;</t>
  </si>
  <si>
    <t>399 88 0.591025 76 0 -1 1;</t>
  </si>
  <si>
    <t>400 88 0.261467 76 0 -1 1;</t>
  </si>
  <si>
    <t>401 88 0.591025 76 0 -1 1;</t>
  </si>
  <si>
    <t>402 88 0.723075 76 0 -1 1;</t>
  </si>
  <si>
    <t>403 88 0.700378 76 0 -1 1;</t>
  </si>
  <si>
    <t>404 88 0.723075 76 0 -1 1;</t>
  </si>
  <si>
    <t>405 88 0.700378 76 0 -1 1;</t>
  </si>
  <si>
    <t>406 88 0.723075 76 0 -1 1;</t>
  </si>
  <si>
    <t>407 88 0.382623 76 0 -1 1;</t>
  </si>
  <si>
    <t>408 88 2.558489 76 0 -1 1;</t>
  </si>
  <si>
    <t>409 88 2.558489 76 0 -1 1;</t>
  </si>
  <si>
    <t>410 88 2.558489 76 0 -1 1;</t>
  </si>
  <si>
    <t>411 88 2.558489 76 0 -1 1;</t>
  </si>
  <si>
    <t>412 88 2.558489 76 0 -1 1;</t>
  </si>
  <si>
    <t>413 88 2.558489 76 0 -1 1;</t>
  </si>
  <si>
    <t>414 88 0.448111 76 0 -1 1;</t>
  </si>
  <si>
    <t>415 88 0.448111 76 0 -1 1;</t>
  </si>
  <si>
    <t>416 88 0.448111 76 0 -1 1;</t>
  </si>
  <si>
    <t>417 88 0.448112 76 0 -1 1;</t>
  </si>
  <si>
    <t>418 88 0.448112 76 0 -1 1;</t>
  </si>
  <si>
    <t>419 88 0.448112 76 0 -1 1;</t>
  </si>
  <si>
    <t>420 88 0.426203 76 0 -1 1;</t>
  </si>
  <si>
    <t>421 88 0.413402 76 0 -1 1;</t>
  </si>
  <si>
    <t>422 88 0.426203 76 0 -1 1;</t>
  </si>
  <si>
    <t>423 88 3.144480 76 0 -1 1;</t>
  </si>
  <si>
    <t>424 88 3.144480 76 0 -1 1;</t>
  </si>
  <si>
    <t>425 88 3.144480 76 0 -1 1;</t>
  </si>
  <si>
    <t>426 88 0.426203 76 0 -1 1;</t>
  </si>
  <si>
    <t>427 88 0.413402 76 0 -1 1;</t>
  </si>
  <si>
    <t>428 88 0.426203 76 0 -1 1;</t>
  </si>
  <si>
    <t>429 88 3.144481 76 0 -1 1;</t>
  </si>
  <si>
    <t>430 88 3.144481 76 0 -1 1;</t>
  </si>
  <si>
    <t>431 88 3.144481 76 0 -1 1;</t>
  </si>
  <si>
    <t>432 88 0.426203 76 0 -1 1;</t>
  </si>
  <si>
    <t>433 88 0.413402 76 0 -1 1;</t>
  </si>
  <si>
    <t>434 88 0.426203 76 0 -1 1;</t>
  </si>
  <si>
    <t>435 88 1.738540 76 0 -1 1;</t>
  </si>
  <si>
    <t>436 88 1.738540 76 0 -1 1;</t>
  </si>
  <si>
    <t>437 88 1.738540 76 0 -1 1;</t>
  </si>
  <si>
    <t>438 88 0.234187 76 0 -1 1;</t>
  </si>
  <si>
    <t>439 88 0.413402 76 0 -1 1;</t>
  </si>
  <si>
    <t>440 88 0.426203 76 0 -1 1;</t>
  </si>
  <si>
    <t>441 88 1.738540 76 0 -1 1;</t>
  </si>
  <si>
    <t>442 88 1.738540 76 0 -1 1;</t>
  </si>
  <si>
    <t>443 88 1.738540 76 0 -1 1;</t>
  </si>
  <si>
    <t>444 88 0.426203 76 0 -1 1;</t>
  </si>
  <si>
    <t>445 88 0.413402 76 0 -1 1;</t>
  </si>
  <si>
    <t>446 88 0.426203 76 0 -1 1;</t>
  </si>
  <si>
    <t>447 88 1.998899 76 0 -1 1;</t>
  </si>
  <si>
    <t>448 88 1.998899 76 0 -1 1;</t>
  </si>
  <si>
    <t>449 88 1.998899 76 0 -1 1;</t>
  </si>
  <si>
    <t>450 88 0.426203 76 0 -1 1;</t>
  </si>
  <si>
    <t>451 88 0.413402 76 0 -1 1;</t>
  </si>
  <si>
    <t>452 88 0.426203 76 0 -1 1;</t>
  </si>
  <si>
    <t>453 88 1.998900 76 0 -1 1;</t>
  </si>
  <si>
    <t>454 88 1.998900 76 0 -1 1;</t>
  </si>
  <si>
    <t>455 88 1.998900 76 0 -1 1;</t>
  </si>
  <si>
    <t>456 88 2.015476 76 0 -1 1;</t>
  </si>
  <si>
    <t>457 88 2.015476 76 0 -1 1;</t>
  </si>
  <si>
    <t>458 88 2.015476 76 0 -1 1;</t>
  </si>
  <si>
    <t>459 88 2.015476 76 0 -1 1;</t>
  </si>
  <si>
    <t>460 88 2.364099 76 0 -1 1;</t>
  </si>
  <si>
    <t>461 88 2.364099 76 0 -1 1;</t>
  </si>
  <si>
    <t>462 88 2.364099 76 0 -1 1;</t>
  </si>
  <si>
    <t>463 88 2.364099 76 0 -1 1;</t>
  </si>
  <si>
    <t>464 88 2.364099 76 0 -1 1;</t>
  </si>
  <si>
    <t>465 88 2.364099 76 0 -1 1;</t>
  </si>
  <si>
    <t>466 88 2.364099 76 0 -1 1;</t>
  </si>
  <si>
    <t>467 88 0.357148 76 0 -1 1;</t>
  </si>
  <si>
    <t>468 88 0.555563 76 0 -1 1;</t>
  </si>
  <si>
    <t>469 88 0.555563 76 0 -1 1;</t>
  </si>
  <si>
    <t>470 88 0.555563 76 0 -1 1;</t>
  </si>
  <si>
    <t>471 88 0.555563 76 0 -1 1;</t>
  </si>
  <si>
    <t>472 88 0.555563 76 0 -1 1;</t>
  </si>
  <si>
    <t>473 88 0.555563 76 0 -1 1;</t>
  </si>
  <si>
    <t>474 88 0.245779 76 0 -1 1;</t>
  </si>
  <si>
    <t>475 88 0.555563 76 0 -1 1;</t>
  </si>
  <si>
    <t>476 88 0.349549 76 0 -1 1;</t>
  </si>
  <si>
    <t>477 88 1.065027 76 0 -1 1;</t>
  </si>
  <si>
    <t>478 88 0.543743 76 0 -1 1;</t>
  </si>
  <si>
    <t>479 88 0.543743 76 0 -1 1;</t>
  </si>
  <si>
    <t>480 88 0.543743 76 0 -1 1;</t>
  </si>
  <si>
    <t>481 88 0.543743 76 0 -1 1;</t>
  </si>
  <si>
    <t>482 88 1.065027 76 0 -1 1;</t>
  </si>
  <si>
    <t>483 88 0.240550 76 0 -1 1;</t>
  </si>
  <si>
    <t>484 88 0.543743 76 0 -1 1;</t>
  </si>
  <si>
    <t>485 88 0.336884 76 0 -1 1;</t>
  </si>
  <si>
    <t>486 88 0.524042 76 0 -1 1;</t>
  </si>
  <si>
    <t>487 88 0.524042 76 0 -1 1;</t>
  </si>
  <si>
    <t>488 88 0.524042 76 0 -1 1;</t>
  </si>
  <si>
    <t>489 88 0.524042 76 0 -1 1;</t>
  </si>
  <si>
    <t>490 88 0.231834 76 0 -1 1;</t>
  </si>
  <si>
    <t>491 88 0.524042 76 0 -1 1;</t>
  </si>
  <si>
    <t>492 88 0.335111 76 0 -1 1;</t>
  </si>
  <si>
    <t>493 88 0.521284 76 0 -1 1;</t>
  </si>
  <si>
    <t>494 88 0.521284 76 0 -1 1;</t>
  </si>
  <si>
    <t>495 88 0.521284 76 0 -1 1;</t>
  </si>
  <si>
    <t>496 88 0.521284 76 0 -1 1;</t>
  </si>
  <si>
    <t>497 88 0.230614 76 0 -1 1;</t>
  </si>
  <si>
    <t>498 88 0.521284 76 0 -1 1;</t>
  </si>
  <si>
    <t>499 88 0.882203 76 0 -1 1;</t>
  </si>
  <si>
    <t>500 88 0.882203 76 0 -1 1;</t>
  </si>
  <si>
    <t>501 88 0.882203 76 0 -1 1;</t>
  </si>
  <si>
    <t>502 88 0.390283 76 0 -1 1;</t>
  </si>
  <si>
    <t>503 88 0.567130 76 0 -1 1;</t>
  </si>
  <si>
    <t>504 88 0.882203 76 0 -1 1;</t>
  </si>
  <si>
    <t>505 88 5.666951 76 0 -1 1;</t>
  </si>
  <si>
    <t>506 88 0.520102 76 0 -1 1;</t>
  </si>
  <si>
    <t>507 88 2.998764 76 0 -1 1;</t>
  </si>
  <si>
    <t>508 88 2.115898 76 0 -1 1;</t>
  </si>
  <si>
    <t>509 88 1.182050 76 0 -1 1;</t>
  </si>
  <si>
    <t>510 88 0.320927 76 0 -1 1;</t>
  </si>
  <si>
    <t>511 88 0.499219 76 0 -1 1;</t>
  </si>
  <si>
    <t>512 88 0.499219 76 0 -1 1;</t>
  </si>
  <si>
    <t>513 88 0.499219 76 0 -1 1;</t>
  </si>
  <si>
    <t>514 88 0.499219 76 0 -1 1;</t>
  </si>
  <si>
    <t>515 88 0.499219 76 0 -1 1;</t>
  </si>
  <si>
    <t>516 88 0.499219 76 0 -1 1;</t>
  </si>
  <si>
    <t>517 88 0.220853 76 0 -1 1;</t>
  </si>
  <si>
    <t>518 88 0.499219 76 0 -1 1;</t>
  </si>
  <si>
    <t>519 88 0.315861 76 0 -1 1;</t>
  </si>
  <si>
    <t>520 88 0.491339 76 0 -1 1;</t>
  </si>
  <si>
    <t>521 88 0.491339 76 0 -1 1;</t>
  </si>
  <si>
    <t>522 88 0.491339 76 0 -1 1;</t>
  </si>
  <si>
    <t>523 88 0.491339 76 0 -1 1;</t>
  </si>
  <si>
    <t>524 88 0.491339 76 0 -1 1;</t>
  </si>
  <si>
    <t>525 88 0.491339 76 0 -1 1;</t>
  </si>
  <si>
    <t>526 88 0.217366 76 0 -1 1;</t>
  </si>
  <si>
    <t>527 88 0.491339 76 0 -1 1;</t>
  </si>
  <si>
    <t>528 88 1.182050 76 0 -1 1;</t>
  </si>
  <si>
    <t>529 88 1.182050 76 0 -1 1;</t>
  </si>
  <si>
    <t>530 88 0.902721 76 0 -1 1;</t>
  </si>
  <si>
    <t>531 88 0.902721 76 0 -1 1;</t>
  </si>
  <si>
    <t>532 88 0.902721 76 0 -1 1;</t>
  </si>
  <si>
    <t>533 88 0.902721 76 0 -1 1;</t>
  </si>
  <si>
    <t>534 88 0.902721 76 0 -1 1;</t>
  </si>
  <si>
    <t>535 88 0.902721 76 0 -1 1;</t>
  </si>
  <si>
    <t>536 88 0.902721 76 0 -1 1;</t>
  </si>
  <si>
    <t>537 88 0.726820 76 0 -1 1;</t>
  </si>
  <si>
    <t>538 88 3.475004 76 0 -1 1;</t>
  </si>
  <si>
    <t>539 88 2.334605 76 0 -1 1;</t>
  </si>
  <si>
    <t>540 88 2.334605 76 0 -1 1;</t>
  </si>
  <si>
    <t>541 88 5.708315 76 0 -1 1;</t>
  </si>
  <si>
    <t>542 88 3.644745 76 0 -1 1;</t>
  </si>
  <si>
    <t>543 88 3.644745 76 0 -1 1;</t>
  </si>
  <si>
    <t>544 88 3.644745 76 0 -1 1;</t>
  </si>
  <si>
    <t>545 88 3.644745 76 0 -1 1;</t>
  </si>
  <si>
    <t>546 88 3.644745 76 0 -1 1;</t>
  </si>
  <si>
    <t>547 88 3.644745 76 0 -1 1;</t>
  </si>
  <si>
    <t>548 88 3.644745 76 0 -1 1;</t>
  </si>
  <si>
    <t>1 89 3.073486 76 0 -1 1;</t>
  </si>
  <si>
    <t>2 89 1.120052 76 0 -1 1;</t>
  </si>
  <si>
    <t>3 89 2.720256 76 0 -1 1;</t>
  </si>
  <si>
    <t>4 89 2.566380 76 0 -1 1;</t>
  </si>
  <si>
    <t>5 89 1.018429 76 0 -1 1;</t>
  </si>
  <si>
    <t>6 89 2.522198 76 0 -1 1;</t>
  </si>
  <si>
    <t>7 89 1.473587 76 0 -1 1;</t>
  </si>
  <si>
    <t>8 89 1.173387 76 0 -1 1;</t>
  </si>
  <si>
    <t>9 89 2.391063 76 0 -1 1;</t>
  </si>
  <si>
    <t>10 89 2.156658 76 0 -1 1;</t>
  </si>
  <si>
    <t>11 89 2.041431 76 0 -1 1;</t>
  </si>
  <si>
    <t>12 89 0.797308 76 0 -1 1;</t>
  </si>
  <si>
    <t>13 89 1.927477 76 0 -1 1;</t>
  </si>
  <si>
    <t>14 89 9.986808 76 0 -1 1;</t>
  </si>
  <si>
    <t>15 89 5.459041 76 0 -1 1;</t>
  </si>
  <si>
    <t>16 89 3.404811 76 0 -1 1;</t>
  </si>
  <si>
    <t>17 89 4.663926 76 0 -1 1;</t>
  </si>
  <si>
    <t>18 89 3.788350 76 0 -1 1;</t>
  </si>
  <si>
    <t>19 89 3.678076 76 0 -1 1;</t>
  </si>
  <si>
    <t>20 89 2.221053 76 0 -1 1;</t>
  </si>
  <si>
    <t>21 89 3.413980 76 0 -1 1;</t>
  </si>
  <si>
    <t>22 89 3.788350 76 0 -1 1;</t>
  </si>
  <si>
    <t>23 89 2.935344 76 0 -1 1;</t>
  </si>
  <si>
    <t>24 89 2.462099 76 0 -1 1;</t>
  </si>
  <si>
    <t>25 89 2.336368 76 0 -1 1;</t>
  </si>
  <si>
    <t>26 89 1.927477 76 0 -1 1;</t>
  </si>
  <si>
    <t>27 89 8.738682 76 0 -1 1;</t>
  </si>
  <si>
    <t>28 89 6.858730 76 0 -1 1;</t>
  </si>
  <si>
    <t>29 89 4.403254 76 0 -1 1;</t>
  </si>
  <si>
    <t>30 89 2.109129 76 0 -1 1;</t>
  </si>
  <si>
    <t>31 89 1.927477 76 0 -1 1;</t>
  </si>
  <si>
    <t>32 89 10.682436 76 0 -1 1;</t>
  </si>
  <si>
    <t>33 89 6.264809 76 0 -1 1;</t>
  </si>
  <si>
    <t>34 89 4.000532 76 0 -1 1;</t>
  </si>
  <si>
    <t>35 89 5.501969 76 0 -1 1;</t>
  </si>
  <si>
    <t>36 89 3.788350 76 0 -1 1;</t>
  </si>
  <si>
    <t>37 89 3.884704 76 0 -1 1;</t>
  </si>
  <si>
    <t>38 89 2.836466 76 0 -1 1;</t>
  </si>
  <si>
    <t>39 89 4.036025 76 0 -1 1;</t>
  </si>
  <si>
    <t>40 89 5.610454 76 0 -1 1;</t>
  </si>
  <si>
    <t>41 89 3.884704 76 0 -1 1;</t>
  </si>
  <si>
    <t>42 89 4.902888 76 0 -1 1;</t>
  </si>
  <si>
    <t>43 89 2.797144 76 0 -1 1;</t>
  </si>
  <si>
    <t>44 89 1.927477 76 0 -1 1;</t>
  </si>
  <si>
    <t>45 89 10.814690 76 0 -1 1;</t>
  </si>
  <si>
    <t>46 89 7.549869 76 0 -1 1;</t>
  </si>
  <si>
    <t>47 89 5.923198 76 0 -1 1;</t>
  </si>
  <si>
    <t>48 89 2.947172 76 0 -1 1;</t>
  </si>
  <si>
    <t>49 89 2.691140 76 0 -1 1;</t>
  </si>
  <si>
    <t>50 89 10.508529 76 0 -1 1;</t>
  </si>
  <si>
    <t>51 89 8.583134 76 0 -1 1;</t>
  </si>
  <si>
    <t>52 89 6.125543 76 0 -1 1;</t>
  </si>
  <si>
    <t>53 89 5.328062 76 0 -1 1;</t>
  </si>
  <si>
    <t>54 89 3.788350 76 0 -1 1;</t>
  </si>
  <si>
    <t>55 89 2.826458 76 0 -1 1;</t>
  </si>
  <si>
    <t>56 89 3.486522 76 0 -1 1;</t>
  </si>
  <si>
    <t>57 89 4.632217 76 0 -1 1;</t>
  </si>
  <si>
    <t>58 89 3.788350 76 0 -1 1;</t>
  </si>
  <si>
    <t>59 89 6.259530 76 0 -1 1;</t>
  </si>
  <si>
    <t>60 89 7.416442 76 0 -1 1;</t>
  </si>
  <si>
    <t>61 89 5.308040 76 0 -1 1;</t>
  </si>
  <si>
    <t>62 89 1.149158 76 0 -1 1;</t>
  </si>
  <si>
    <t>63 89 10.123033 76 0 -1 1;</t>
  </si>
  <si>
    <t>64 89 8.972827 76 0 -1 1;</t>
  </si>
  <si>
    <t>65 89 6.916109 76 0 -1 1;</t>
  </si>
  <si>
    <t>66 89 2.773265 76 0 -1 1;</t>
  </si>
  <si>
    <t>67 89 4.098091 76 0 -1 1;</t>
  </si>
  <si>
    <t>68 89 3.935723 76 0 -1 1;</t>
  </si>
  <si>
    <t>69 89 4.098091 76 0 -1 1;</t>
  </si>
  <si>
    <t>70 89 3.935723 76 0 -1 1;</t>
  </si>
  <si>
    <t>71 89 2.691140 76 0 -1 1;</t>
  </si>
  <si>
    <t>72 89 10.508529 76 0 -1 1;</t>
  </si>
  <si>
    <t>73 89 7.430754 76 0 -1 1;</t>
  </si>
  <si>
    <t>74 89 4.973164 76 0 -1 1;</t>
  </si>
  <si>
    <t>75 89 5.328062 76 0 -1 1;</t>
  </si>
  <si>
    <t>76 89 3.788350 76 0 -1 1;</t>
  </si>
  <si>
    <t>77 89 4.989540 76 0 -1 1;</t>
  </si>
  <si>
    <t>78 89 5.347362 76 0 -1 1;</t>
  </si>
  <si>
    <t>79 89 5.642921 76 0 -1 1;</t>
  </si>
  <si>
    <t>80 89 3.788350 76 0 -1 1;</t>
  </si>
  <si>
    <t>81 89 4.096447 76 0 -1 1;</t>
  </si>
  <si>
    <t>82 89 5.253359 76 0 -1 1;</t>
  </si>
  <si>
    <t>83 89 3.144958 76 0 -1 1;</t>
  </si>
  <si>
    <t>84 89 1.149158 76 0 -1 1;</t>
  </si>
  <si>
    <t>85 89 8.874906 76 0 -1 1;</t>
  </si>
  <si>
    <t>86 89 10.125206 76 0 -1 1;</t>
  </si>
  <si>
    <t>87 89 8.068488 76 0 -1 1;</t>
  </si>
  <si>
    <t>88 89 3.925645 76 0 -1 1;</t>
  </si>
  <si>
    <t>89 89 1.927477 76 0 -1 1;</t>
  </si>
  <si>
    <t>90 89 11.030249 76 0 -1 1;</t>
  </si>
  <si>
    <t>91 89 6.612623 76 0 -1 1;</t>
  </si>
  <si>
    <t>92 89 4.348346 76 0 -1 1;</t>
  </si>
  <si>
    <t>93 89 5.849782 76 0 -1 1;</t>
  </si>
  <si>
    <t>94 89 3.788350 76 0 -1 1;</t>
  </si>
  <si>
    <t>95 89 4.232518 76 0 -1 1;</t>
  </si>
  <si>
    <t>96 89 3.184280 76 0 -1 1;</t>
  </si>
  <si>
    <t>97 89 4.632217 76 0 -1 1;</t>
  </si>
  <si>
    <t>98 89 4.929820 76 0 -1 1;</t>
  </si>
  <si>
    <t>99 89 4.232518 76 0 -1 1;</t>
  </si>
  <si>
    <t>100 89 5.253359 76 0 -1 1;</t>
  </si>
  <si>
    <t>101 89 3.144958 76 0 -1 1;</t>
  </si>
  <si>
    <t>102 89 1.927477 76 0 -1 1;</t>
  </si>
  <si>
    <t>103 89 9.882256 76 0 -1 1;</t>
  </si>
  <si>
    <t>104 89 8.154695 76 0 -1 1;</t>
  </si>
  <si>
    <t>105 89 6.291291 76 0 -1 1;</t>
  </si>
  <si>
    <t>106 89 3.294986 76 0 -1 1;</t>
  </si>
  <si>
    <t>107 89 1.927477 76 0 -1 1;</t>
  </si>
  <si>
    <t>108 89 8.738682 76 0 -1 1;</t>
  </si>
  <si>
    <t>109 89 6.520420 76 0 -1 1;</t>
  </si>
  <si>
    <t>110 89 2.984995 76 0 -1 1;</t>
  </si>
  <si>
    <t>111 89 4.051206 76 0 -1 1;</t>
  </si>
  <si>
    <t>112 89 3.788350 76 0 -1 1;</t>
  </si>
  <si>
    <t>113 89 3.312142 76 0 -1 1;</t>
  </si>
  <si>
    <t>114 89 2.378373 76 0 -1 1;</t>
  </si>
  <si>
    <t>115 89 3.678706 76 0 -1 1;</t>
  </si>
  <si>
    <t>116 89 3.788350 76 0 -1 1;</t>
  </si>
  <si>
    <t>117 89 3.312142 76 0 -1 1;</t>
  </si>
  <si>
    <t>118 89 4.139897 76 0 -1 1;</t>
  </si>
  <si>
    <t>119 89 2.191446 76 0 -1 1;</t>
  </si>
  <si>
    <t>120 89 1.927477 76 0 -1 1;</t>
  </si>
  <si>
    <t>121 89 8.356087 76 0 -1 1;</t>
  </si>
  <si>
    <t>122 89 7.235528 76 0 -1 1;</t>
  </si>
  <si>
    <t>123 89 4.435209 76 0 -1 1;</t>
  </si>
  <si>
    <t>124 89 1.964207 76 0 -1 1;</t>
  </si>
  <si>
    <t>125 89 1.724035 76 0 -1 1;</t>
  </si>
  <si>
    <t>126 89 1.015052 76 0 -1 1;</t>
  </si>
  <si>
    <t>127 89 1.489412 76 0 -1 1;</t>
  </si>
  <si>
    <t>128 89 1.115523 76 0 -1 1;</t>
  </si>
  <si>
    <t>129 89 2.625211 76 0 -1 1;</t>
  </si>
  <si>
    <t>130 89 1.199645 76 0 -1 1;</t>
  </si>
  <si>
    <t>131 89 2.029138 76 0 -1 1;</t>
  </si>
  <si>
    <t>132 89 1.850386 76 0 -1 1;</t>
  </si>
  <si>
    <t>133 89 1.716012 76 0 -1 1;</t>
  </si>
  <si>
    <t>134 89 1.861334 76 0 -1 1;</t>
  </si>
  <si>
    <t>135 89 0.677220 76 0 -1 1;</t>
  </si>
  <si>
    <t>136 89 1.927477 76 0 -1 1;</t>
  </si>
  <si>
    <t>137 89 10.457568 76 0 -1 1;</t>
  </si>
  <si>
    <t>138 89 5.743088 76 0 -1 1;</t>
  </si>
  <si>
    <t>139 89 4.000532 76 0 -1 1;</t>
  </si>
  <si>
    <t>140 89 5.253590 76 0 -1 1;</t>
  </si>
  <si>
    <t>141 89 3.788350 76 0 -1 1;</t>
  </si>
  <si>
    <t>142 89 3.362984 76 0 -1 1;</t>
  </si>
  <si>
    <t>143 89 2.973026 76 0 -1 1;</t>
  </si>
  <si>
    <t>144 89 4.284404 76 0 -1 1;</t>
  </si>
  <si>
    <t>145 89 5.610454 76 0 -1 1;</t>
  </si>
  <si>
    <t>146 89 3.362984 76 0 -1 1;</t>
  </si>
  <si>
    <t>147 89 4.902888 76 0 -1 1;</t>
  </si>
  <si>
    <t>148 89 2.797144 76 0 -1 1;</t>
  </si>
  <si>
    <t>149 89 1.927477 76 0 -1 1;</t>
  </si>
  <si>
    <t>150 89 10.814690 76 0 -1 1;</t>
  </si>
  <si>
    <t>151 89 7.028149 76 0 -1 1;</t>
  </si>
  <si>
    <t>152 89 5.403828 76 0 -1 1;</t>
  </si>
  <si>
    <t>153 89 2.947172 76 0 -1 1;</t>
  </si>
  <si>
    <t>154 89 1.448843 76 0 -1 1;</t>
  </si>
  <si>
    <t>155 89 3.715187 76 0 -1 1;</t>
  </si>
  <si>
    <t>156 89 3.040639 76 0 -1 1;</t>
  </si>
  <si>
    <t>157 89 8.370079 76 0 -1 1;</t>
  </si>
  <si>
    <t>158 89 5.387885 76 0 -1 1;</t>
  </si>
  <si>
    <t>159 89 9.595670 76 0 -1 1;</t>
  </si>
  <si>
    <t>160 89 6.507035 76 0 -1 1;</t>
  </si>
  <si>
    <t>161 89 10.211161 76 0 -1 1;</t>
  </si>
  <si>
    <t>162 89 5.354655 76 0 -1 1;</t>
  </si>
  <si>
    <t>163 89 10.855199 76 0 -1 1;</t>
  </si>
  <si>
    <t>164 89 5.876376 76 0 -1 1;</t>
  </si>
  <si>
    <t>165 89 10.224540 76 0 -1 1;</t>
  </si>
  <si>
    <t>166 89 4.281161 76 0 -1 1;</t>
  </si>
  <si>
    <t>167 89 7.783330 76 0 -1 1;</t>
  </si>
  <si>
    <t>168 89 1.616287 76 0 -1 1;</t>
  </si>
  <si>
    <t>169 89 2.888833 76 0 -1 1;</t>
  </si>
  <si>
    <t>170 89 5.387885 76 0 -1 1;</t>
  </si>
  <si>
    <t>171 89 8.065879 76 0 -1 1;</t>
  </si>
  <si>
    <t>172 89 2.321861 76 0 -1 1;</t>
  </si>
  <si>
    <t>173 89 9.578709 76 0 -1 1;</t>
  </si>
  <si>
    <t>174 89 2.959365 76 0 -1 1;</t>
  </si>
  <si>
    <t>175 89 10.659247 76 0 -1 1;</t>
  </si>
  <si>
    <t>176 89 3.307178 76 0 -1 1;</t>
  </si>
  <si>
    <t>177 89 14.311663 76 0 -1 1;</t>
  </si>
  <si>
    <t>178 89 5.470261 76 0 -1 1;</t>
  </si>
  <si>
    <t>179 89 11.146997 76 0 -1 1;</t>
  </si>
  <si>
    <t>180 89 3.307178 76 0 -1 1;</t>
  </si>
  <si>
    <t>181 89 11.146997 76 0 -1 1;</t>
  </si>
  <si>
    <t>182 89 2.199030 76 0 -1 1;</t>
  </si>
  <si>
    <t>183 89 8.576964 76 0 -1 1;</t>
  </si>
  <si>
    <t>184 89 1.101380 76 0 -1 1;</t>
  </si>
  <si>
    <t>185 89 4.129625 76 0 -1 1;</t>
  </si>
  <si>
    <t>186 89 1.383612 76 0 -1 1;</t>
  </si>
  <si>
    <t>187 89 3.519315 76 0 -1 1;</t>
  </si>
  <si>
    <t>188 89 1.851445 76 0 -1 1;</t>
  </si>
  <si>
    <t>189 89 1.549012 76 0 -1 1;</t>
  </si>
  <si>
    <t>190 89 2.005978 76 0 -1 1;</t>
  </si>
  <si>
    <t>191 89 2.005978 76 0 -1 1;</t>
  </si>
  <si>
    <t>192 89 2.005978 76 0 -1 1;</t>
  </si>
  <si>
    <t>193 89 1.851445 76 0 -1 1;</t>
  </si>
  <si>
    <t>194 89 0.945594 76 0 -1 1;</t>
  </si>
  <si>
    <t>195 89 0.809288 76 0 -1 1;</t>
  </si>
  <si>
    <t>196 89 2.793682 76 0 -1 1;</t>
  </si>
  <si>
    <t>197 89 10.101325 76 0 -1 1;</t>
  </si>
  <si>
    <t>198 89 1.497501 76 0 -1 1;</t>
  </si>
  <si>
    <t>199 89 3.107999 76 0 -1 1;</t>
  </si>
  <si>
    <t>200 89 3.107999 76 0 -1 1;</t>
  </si>
  <si>
    <t>201 89 2.835858 76 0 -1 1;</t>
  </si>
  <si>
    <t>202 89 2.835858 76 0 -1 1;</t>
  </si>
  <si>
    <t>203 89 3.107999 76 0 -1 1;</t>
  </si>
  <si>
    <t>204 89 3.107999 76 0 -1 1;</t>
  </si>
  <si>
    <t>205 89 3.107999 76 0 -1 1;</t>
  </si>
  <si>
    <t>206 89 1.352452 76 0 -1 1;</t>
  </si>
  <si>
    <t>207 89 3.668024 76 0 -1 1;</t>
  </si>
  <si>
    <t>208 89 3.608936 76 0 -1 1;</t>
  </si>
  <si>
    <t>209 89 3.709124 76 0 -1 1;</t>
  </si>
  <si>
    <t>210 89 3.709124 76 0 -1 1;</t>
  </si>
  <si>
    <t>211 89 3.709124 76 0 -1 1;</t>
  </si>
  <si>
    <t>212 89 3.668024 76 0 -1 1;</t>
  </si>
  <si>
    <t>213 89 0.943536 76 0 -1 1;</t>
  </si>
  <si>
    <t>214 89 3.608936 76 0 -1 1;</t>
  </si>
  <si>
    <t>215 89 2.636256 76 0 -1 1;</t>
  </si>
  <si>
    <t>216 89 1.360703 76 0 -1 1;</t>
  </si>
  <si>
    <t>217 89 0.453568 76 0 -1 1;</t>
  </si>
  <si>
    <t>218 89 1.360703 76 0 -1 1;</t>
  </si>
  <si>
    <t>219 89 0.453568 76 0 -1 1;</t>
  </si>
  <si>
    <t>220 89 1.302123 76 0 -1 1;</t>
  </si>
  <si>
    <t>221 89 0.907747 76 0 -1 1;</t>
  </si>
  <si>
    <t>222 89 0.907747 76 0 -1 1;</t>
  </si>
  <si>
    <t>223 89 1.302123 76 0 -1 1;</t>
  </si>
  <si>
    <t>224 89 1.302123 76 0 -1 1;</t>
  </si>
  <si>
    <t>225 89 1.302123 76 0 -1 1;</t>
  </si>
  <si>
    <t>226 89 1.302123 76 0 -1 1;</t>
  </si>
  <si>
    <t>227 89 1.478913 76 0 -1 1;</t>
  </si>
  <si>
    <t>228 89 0.928145 76 0 -1 1;</t>
  </si>
  <si>
    <t>229 89 0.928145 76 0 -1 1;</t>
  </si>
  <si>
    <t>230 89 1.478913 76 0 -1 1;</t>
  </si>
  <si>
    <t>231 89 1.478913 76 0 -1 1;</t>
  </si>
  <si>
    <t>232 89 1.478913 76 0 -1 1;</t>
  </si>
  <si>
    <t>233 89 1.478913 76 0 -1 1;</t>
  </si>
  <si>
    <t>234 89 1.019940 76 0 -1 1;</t>
  </si>
  <si>
    <t>235 89 1.019940 76 0 -1 1;</t>
  </si>
  <si>
    <t>236 89 1.019940 76 0 -1 1;</t>
  </si>
  <si>
    <t>237 89 1.019940 76 0 -1 1;</t>
  </si>
  <si>
    <t>238 89 1.019940 76 0 -1 1;</t>
  </si>
  <si>
    <t>239 89 1.019940 76 0 -1 1;</t>
  </si>
  <si>
    <t>240 89 1.019940 76 0 -1 1;</t>
  </si>
  <si>
    <t>241 89 0.560967 76 0 -1 1;</t>
  </si>
  <si>
    <t>242 89 0.560967 76 0 -1 1;</t>
  </si>
  <si>
    <t>243 89 0.560967 76 0 -1 1;</t>
  </si>
  <si>
    <t>244 89 0.509970 76 0 -1 1;</t>
  </si>
  <si>
    <t>245 89 0.509970 76 0 -1 1;</t>
  </si>
  <si>
    <t>246 89 0.509970 76 0 -1 1;</t>
  </si>
  <si>
    <t>247 89 0.509970 76 0 -1 1;</t>
  </si>
  <si>
    <t>248 89 0.509970 76 0 -1 1;</t>
  </si>
  <si>
    <t>249 89 0.509970 76 0 -1 1;</t>
  </si>
  <si>
    <t>250 89 0.509970 76 0 -1 1;</t>
  </si>
  <si>
    <t>251 89 0.469172 76 0 -1 1;</t>
  </si>
  <si>
    <t>252 89 0.469172 76 0 -1 1;</t>
  </si>
  <si>
    <t>253 89 0.469172 76 0 -1 1;</t>
  </si>
  <si>
    <t>254 89 0.469172 76 0 -1 1;</t>
  </si>
  <si>
    <t>255 89 0.469172 76 0 -1 1;</t>
  </si>
  <si>
    <t>256 89 0.469172 76 0 -1 1;</t>
  </si>
  <si>
    <t>257 89 0.469172 76 0 -1 1;</t>
  </si>
  <si>
    <t>258 89 0.539208 76 0 -1 1;</t>
  </si>
  <si>
    <t>259 89 0.539208 76 0 -1 1;</t>
  </si>
  <si>
    <t>260 89 0.539208 76 0 -1 1;</t>
  </si>
  <si>
    <t>261 89 0.539208 76 0 -1 1;</t>
  </si>
  <si>
    <t>262 89 0.539208 76 0 -1 1;</t>
  </si>
  <si>
    <t>263 89 0.539208 76 0 -1 1;</t>
  </si>
  <si>
    <t>264 89 0.539208 76 0 -1 1;</t>
  </si>
  <si>
    <t>265 89 2.755604 76 0 -1 1;</t>
  </si>
  <si>
    <t>266 89 3.223099 76 0 -1 1;</t>
  </si>
  <si>
    <t>267 89 3.223099 76 0 -1 1;</t>
  </si>
  <si>
    <t>268 89 3.223099 76 0 -1 1;</t>
  </si>
  <si>
    <t>269 89 2.911436 76 0 -1 1;</t>
  </si>
  <si>
    <t>270 89 2.911436 76 0 -1 1;</t>
  </si>
  <si>
    <t>271 89 0.737757 76 0 -1 1;</t>
  </si>
  <si>
    <t>272 89 0.737757 76 0 -1 1;</t>
  </si>
  <si>
    <t>273 89 0.737757 76 0 -1 1;</t>
  </si>
  <si>
    <t>274 89 0.737757 76 0 -1 1;</t>
  </si>
  <si>
    <t>275 89 0.737757 76 0 -1 1;</t>
  </si>
  <si>
    <t>276 89 0.737757 76 0 -1 1;</t>
  </si>
  <si>
    <t>277 89 0.737757 76 0 -1 1;</t>
  </si>
  <si>
    <t>278 89 4.176812 76 0 -1 1;</t>
  </si>
  <si>
    <t>279 89 5.322491 76 0 -1 1;</t>
  </si>
  <si>
    <t>280 89 6.850974 76 0 -1 1;</t>
  </si>
  <si>
    <t>281 89 5.602847 76 0 -1 1;</t>
  </si>
  <si>
    <t>282 89 5.140597 76 0 -1 1;</t>
  </si>
  <si>
    <t>283 89 5.365464 76 0 -1 1;</t>
  </si>
  <si>
    <t>284 89 3.311280 76 0 -1 1;</t>
  </si>
  <si>
    <t>285 89 1.043441 76 0 -1 1;</t>
  </si>
  <si>
    <t>286 89 1.043441 76 0 -1 1;</t>
  </si>
  <si>
    <t>287 89 2.184139 76 0 -1 1;</t>
  </si>
  <si>
    <t>288 89 2.184139 76 0 -1 1;</t>
  </si>
  <si>
    <t>289 89 1.311351 76 0 -1 1;</t>
  </si>
  <si>
    <t>290 89 0.902435 76 0 -1 1;</t>
  </si>
  <si>
    <t>291 89 0.295054 76 0 -1 1;</t>
  </si>
  <si>
    <t>292 89 0.458973 76 0 -1 1;</t>
  </si>
  <si>
    <t>293 89 0.458973 76 0 -1 1;</t>
  </si>
  <si>
    <t>294 89 0.458973 76 0 -1 1;</t>
  </si>
  <si>
    <t>295 89 0.458973 76 0 -1 1;</t>
  </si>
  <si>
    <t>296 89 0.458973 76 0 -1 1;</t>
  </si>
  <si>
    <t>297 89 0.458973 76 0 -1 1;</t>
  </si>
  <si>
    <t>298 89 0.203048 76 0 -1 1;</t>
  </si>
  <si>
    <t>299 89 0.458973 76 0 -1 1;</t>
  </si>
  <si>
    <t>300 89 0.248170 76 0 -1 1;</t>
  </si>
  <si>
    <t>301 89 0.360622 76 0 -1 1;</t>
  </si>
  <si>
    <t>302 89 0.560967 76 0 -1 1;</t>
  </si>
  <si>
    <t>303 89 0.346634 76 0 -1 1;</t>
  </si>
  <si>
    <t>304 89 0.426551 76 0 -1 1;</t>
  </si>
  <si>
    <t>305 89 1.988585 76 0 -1 1;</t>
  </si>
  <si>
    <t>306 89 1.988585 76 0 -1 1;</t>
  </si>
  <si>
    <t>307 89 1.954847 76 0 -1 1;</t>
  </si>
  <si>
    <t>308 89 1.954847 76 0 -1 1;</t>
  </si>
  <si>
    <t>309 89 0.843313 76 0 -1 1;</t>
  </si>
  <si>
    <t>310 89 3.146125 76 0 -1 1;</t>
  </si>
  <si>
    <t>311 89 4.151874 76 0 -1 1;</t>
  </si>
  <si>
    <t>312 89 0.677813 76 0 -1 1;</t>
  </si>
  <si>
    <t>313 89 2.559260 76 0 -1 1;</t>
  </si>
  <si>
    <t>314 89 1.922974 76 0 -1 1;</t>
  </si>
  <si>
    <t>315 89 0.301611 76 0 -1 1;</t>
  </si>
  <si>
    <t>316 89 0.352405 76 0 -1 1;</t>
  </si>
  <si>
    <t>317 89 0.926126 76 0 -1 1;</t>
  </si>
  <si>
    <t>318 89 0.321148 76 0 -1 1;</t>
  </si>
  <si>
    <t>319 89 0.284048 76 0 -1 1;</t>
  </si>
  <si>
    <t>320 89 0.722293 76 0 -1 1;</t>
  </si>
  <si>
    <t>321 89 0.973945 76 0 -1 1;</t>
  </si>
  <si>
    <t>322 89 1.066110 76 0 -1 1;</t>
  </si>
  <si>
    <t>323 89 0.327838 76 0 -1 1;</t>
  </si>
  <si>
    <t>324 89 0.225609 76 0 -1 1;</t>
  </si>
  <si>
    <t>325 89 1.091101 76 0 -1 1;</t>
  </si>
  <si>
    <t>326 89 2.269391 76 0 -1 1;</t>
  </si>
  <si>
    <t>327 89 8.679203 76 0 -1 1;</t>
  </si>
  <si>
    <t>328 89 5.464951 76 0 -1 1;</t>
  </si>
  <si>
    <t>329 89 0.711296 76 0 -1 1;</t>
  </si>
  <si>
    <t>330 89 0.538173 76 0 -1 1;</t>
  </si>
  <si>
    <t>331 89 1.161417 76 0 -1 1;</t>
  </si>
  <si>
    <t>332 89 1.161417 76 0 -1 1;</t>
  </si>
  <si>
    <t>333 89 1.161417 76 0 -1 1;</t>
  </si>
  <si>
    <t>334 89 1.161417 76 0 -1 1;</t>
  </si>
  <si>
    <t>335 89 1.161417 76 0 -1 1;</t>
  </si>
  <si>
    <t>336 89 1.161417 76 0 -1 1;</t>
  </si>
  <si>
    <t>337 89 1.161417 76 0 -1 1;</t>
  </si>
  <si>
    <t>338 89 1.161417 76 0 -1 1;</t>
  </si>
  <si>
    <t>339 89 0.711296 76 0 -1 1;</t>
  </si>
  <si>
    <t>340 89 0.711296 76 0 -1 1;</t>
  </si>
  <si>
    <t>341 89 1.161417 76 0 -1 1;</t>
  </si>
  <si>
    <t>342 89 0.538173 76 0 -1 1;</t>
  </si>
  <si>
    <t>343 89 1.630964 76 0 -1 1;</t>
  </si>
  <si>
    <t>344 89 1.630964 76 0 -1 1;</t>
  </si>
  <si>
    <t>345 89 1.075128 76 0 -1 1;</t>
  </si>
  <si>
    <t>346 89 1.040503 76 0 -1 1;</t>
  </si>
  <si>
    <t>347 89 1.075128 76 0 -1 1;</t>
  </si>
  <si>
    <t>348 89 1.040503 76 0 -1 1;</t>
  </si>
  <si>
    <t>349 89 0.867380 76 0 -1 1;</t>
  </si>
  <si>
    <t>350 89 0.867380 76 0 -1 1;</t>
  </si>
  <si>
    <t>351 89 1.405849 76 0 -1 1;</t>
  </si>
  <si>
    <t>352 89 1.405849 76 0 -1 1;</t>
  </si>
  <si>
    <t>353 89 1.405849 76 0 -1 1;</t>
  </si>
  <si>
    <t>354 89 1.405849 76 0 -1 1;</t>
  </si>
  <si>
    <t>355 89 1.405849 76 0 -1 1;</t>
  </si>
  <si>
    <t>356 89 1.405849 76 0 -1 1;</t>
  </si>
  <si>
    <t>357 89 0.243877 76 0 -1 1;</t>
  </si>
  <si>
    <t>358 89 0.243877 76 0 -1 1;</t>
  </si>
  <si>
    <t>359 89 0.243877 76 0 -1 1;</t>
  </si>
  <si>
    <t>360 89 0.243877 76 0 -1 1;</t>
  </si>
  <si>
    <t>361 89 0.243877 76 0 -1 1;</t>
  </si>
  <si>
    <t>362 89 0.243877 76 0 -1 1;</t>
  </si>
  <si>
    <t>363 89 1.075128 76 0 -1 1;</t>
  </si>
  <si>
    <t>364 89 1.040503 76 0 -1 1;</t>
  </si>
  <si>
    <t>365 89 0.555758 76 0 -1 1;</t>
  </si>
  <si>
    <t>366 89 1.040503 76 0 -1 1;</t>
  </si>
  <si>
    <t>367 89 0.867380 76 0 -1 1;</t>
  </si>
  <si>
    <t>368 89 0.555758 76 0 -1 1;</t>
  </si>
  <si>
    <t>369 89 1.223631 76 0 -1 1;</t>
  </si>
  <si>
    <t>370 89 1.223631 76 0 -1 1;</t>
  </si>
  <si>
    <t>371 89 1.223631 76 0 -1 1;</t>
  </si>
  <si>
    <t>372 89 1.223631 76 0 -1 1;</t>
  </si>
  <si>
    <t>373 89 1.223631 76 0 -1 1;</t>
  </si>
  <si>
    <t>374 89 1.223631 76 0 -1 1;</t>
  </si>
  <si>
    <t>375 89 0.211427 76 0 -1 1;</t>
  </si>
  <si>
    <t>376 89 0.211427 76 0 -1 1;</t>
  </si>
  <si>
    <t>377 89 0.211427 76 0 -1 1;</t>
  </si>
  <si>
    <t>378 89 0.211427 76 0 -1 1;</t>
  </si>
  <si>
    <t>379 89 0.211427 76 0 -1 1;</t>
  </si>
  <si>
    <t>380 89 0.211427 76 0 -1 1;</t>
  </si>
  <si>
    <t>381 89 0.770548 76 0 -1 1;</t>
  </si>
  <si>
    <t>382 89 1.058105 76 0 -1 1;</t>
  </si>
  <si>
    <t>383 89 0.653012 76 0 -1 1;</t>
  </si>
  <si>
    <t>384 89 1.089803 76 0 -1 1;</t>
  </si>
  <si>
    <t>385 89 0.517192 76 0 -1 1;</t>
  </si>
  <si>
    <t>386 89 0.863439 76 0 -1 1;</t>
  </si>
  <si>
    <t>387 89 3.625581 76 0 -1 1;</t>
  </si>
  <si>
    <t>388 89 0.457485 76 0 -1 1;</t>
  </si>
  <si>
    <t>389 89 0.469251 76 0 -1 1;</t>
  </si>
  <si>
    <t>390 89 1.701453 76 0 -1 1;</t>
  </si>
  <si>
    <t>391 89 11.016062 76 0 -1 1;</t>
  </si>
  <si>
    <t>392 89 9.198671 76 0 -1 1;</t>
  </si>
  <si>
    <t>393 89 0.327838 76 0 -1 1;</t>
  </si>
  <si>
    <t>394 89 0.509970 76 0 -1 1;</t>
  </si>
  <si>
    <t>395 89 0.509970 76 0 -1 1;</t>
  </si>
  <si>
    <t>396 89 0.509970 76 0 -1 1;</t>
  </si>
  <si>
    <t>397 89 0.509970 76 0 -1 1;</t>
  </si>
  <si>
    <t>398 89 0.509970 76 0 -1 1;</t>
  </si>
  <si>
    <t>399 89 0.509970 76 0 -1 1;</t>
  </si>
  <si>
    <t>400 89 0.225609 76 0 -1 1;</t>
  </si>
  <si>
    <t>401 89 0.509970 76 0 -1 1;</t>
  </si>
  <si>
    <t>402 89 0.623910 76 0 -1 1;</t>
  </si>
  <si>
    <t>403 89 0.604326 76 0 -1 1;</t>
  </si>
  <si>
    <t>404 89 0.623910 76 0 -1 1;</t>
  </si>
  <si>
    <t>405 89 0.604326 76 0 -1 1;</t>
  </si>
  <si>
    <t>406 89 0.623910 76 0 -1 1;</t>
  </si>
  <si>
    <t>407 89 0.330149 76 0 -1 1;</t>
  </si>
  <si>
    <t>408 89 2.207610 76 0 -1 1;</t>
  </si>
  <si>
    <t>409 89 2.207610 76 0 -1 1;</t>
  </si>
  <si>
    <t>410 89 2.207610 76 0 -1 1;</t>
  </si>
  <si>
    <t>411 89 2.207610 76 0 -1 1;</t>
  </si>
  <si>
    <t>412 89 2.207610 76 0 -1 1;</t>
  </si>
  <si>
    <t>413 89 2.207610 76 0 -1 1;</t>
  </si>
  <si>
    <t>414 89 0.386656 76 0 -1 1;</t>
  </si>
  <si>
    <t>415 89 0.386656 76 0 -1 1;</t>
  </si>
  <si>
    <t>416 89 0.386656 76 0 -1 1;</t>
  </si>
  <si>
    <t>417 89 0.386656 76 0 -1 1;</t>
  </si>
  <si>
    <t>418 89 0.386656 76 0 -1 1;</t>
  </si>
  <si>
    <t>419 89 0.386656 76 0 -1 1;</t>
  </si>
  <si>
    <t>420 89 0.367752 76 0 -1 1;</t>
  </si>
  <si>
    <t>421 89 0.356707 76 0 -1 1;</t>
  </si>
  <si>
    <t>422 89 0.367752 76 0 -1 1;</t>
  </si>
  <si>
    <t>423 89 2.713237 76 0 -1 1;</t>
  </si>
  <si>
    <t>424 89 2.713237 76 0 -1 1;</t>
  </si>
  <si>
    <t>425 89 2.713237 76 0 -1 1;</t>
  </si>
  <si>
    <t>426 89 0.367752 76 0 -1 1;</t>
  </si>
  <si>
    <t>427 89 0.356707 76 0 -1 1;</t>
  </si>
  <si>
    <t>428 89 0.367752 76 0 -1 1;</t>
  </si>
  <si>
    <t>429 89 2.713238 76 0 -1 1;</t>
  </si>
  <si>
    <t>430 89 2.713238 76 0 -1 1;</t>
  </si>
  <si>
    <t>431 89 2.713238 76 0 -1 1;</t>
  </si>
  <si>
    <t>432 89 0.367752 76 0 -1 1;</t>
  </si>
  <si>
    <t>433 89 0.356707 76 0 -1 1;</t>
  </si>
  <si>
    <t>434 89 0.367752 76 0 -1 1;</t>
  </si>
  <si>
    <t>435 89 1.500112 76 0 -1 1;</t>
  </si>
  <si>
    <t>436 89 1.500112 76 0 -1 1;</t>
  </si>
  <si>
    <t>437 89 1.500112 76 0 -1 1;</t>
  </si>
  <si>
    <t>438 89 0.202070 76 0 -1 1;</t>
  </si>
  <si>
    <t>439 89 0.356707 76 0 -1 1;</t>
  </si>
  <si>
    <t>440 89 0.367752 76 0 -1 1;</t>
  </si>
  <si>
    <t>441 89 1.500112 76 0 -1 1;</t>
  </si>
  <si>
    <t>442 89 1.500112 76 0 -1 1;</t>
  </si>
  <si>
    <t>443 89 1.500112 76 0 -1 1;</t>
  </si>
  <si>
    <t>444 89 0.367752 76 0 -1 1;</t>
  </si>
  <si>
    <t>445 89 0.356707 76 0 -1 1;</t>
  </si>
  <si>
    <t>446 89 0.367752 76 0 -1 1;</t>
  </si>
  <si>
    <t>447 89 1.724765 76 0 -1 1;</t>
  </si>
  <si>
    <t>448 89 1.724765 76 0 -1 1;</t>
  </si>
  <si>
    <t>449 89 1.724765 76 0 -1 1;</t>
  </si>
  <si>
    <t>450 89 0.367752 76 0 -1 1;</t>
  </si>
  <si>
    <t>451 89 0.356707 76 0 -1 1;</t>
  </si>
  <si>
    <t>452 89 0.367752 76 0 -1 1;</t>
  </si>
  <si>
    <t>453 89 1.724765 76 0 -1 1;</t>
  </si>
  <si>
    <t>454 89 1.724765 76 0 -1 1;</t>
  </si>
  <si>
    <t>455 89 1.724765 76 0 -1 1;</t>
  </si>
  <si>
    <t>456 89 1.739068 76 0 -1 1;</t>
  </si>
  <si>
    <t>457 89 1.739068 76 0 -1 1;</t>
  </si>
  <si>
    <t>458 89 1.739068 76 0 -1 1;</t>
  </si>
  <si>
    <t>459 89 1.739068 76 0 -1 1;</t>
  </si>
  <si>
    <t>460 89 2.039880 76 0 -1 1;</t>
  </si>
  <si>
    <t>461 89 2.039880 76 0 -1 1;</t>
  </si>
  <si>
    <t>462 89 2.039880 76 0 -1 1;</t>
  </si>
  <si>
    <t>463 89 2.039880 76 0 -1 1;</t>
  </si>
  <si>
    <t>464 89 2.039880 76 0 -1 1;</t>
  </si>
  <si>
    <t>465 89 2.039880 76 0 -1 1;</t>
  </si>
  <si>
    <t>466 89 2.039880 76 0 -1 1;</t>
  </si>
  <si>
    <t>467 89 0.308168 76 0 -1 1;</t>
  </si>
  <si>
    <t>468 89 0.479372 76 0 -1 1;</t>
  </si>
  <si>
    <t>469 89 0.479372 76 0 -1 1;</t>
  </si>
  <si>
    <t>470 89 0.479372 76 0 -1 1;</t>
  </si>
  <si>
    <t>471 89 0.479372 76 0 -1 1;</t>
  </si>
  <si>
    <t>472 89 0.479372 76 0 -1 1;</t>
  </si>
  <si>
    <t>473 89 0.479372 76 0 -1 1;</t>
  </si>
  <si>
    <t>474 89 0.212072 76 0 -1 1;</t>
  </si>
  <si>
    <t>475 89 0.479372 76 0 -1 1;</t>
  </si>
  <si>
    <t>476 89 0.301611 76 0 -1 1;</t>
  </si>
  <si>
    <t>477 89 0.918966 76 0 -1 1;</t>
  </si>
  <si>
    <t>478 89 0.469172 76 0 -1 1;</t>
  </si>
  <si>
    <t>479 89 0.469172 76 0 -1 1;</t>
  </si>
  <si>
    <t>480 89 0.469172 76 0 -1 1;</t>
  </si>
  <si>
    <t>481 89 0.469172 76 0 -1 1;</t>
  </si>
  <si>
    <t>482 89 0.918966 76 0 -1 1;</t>
  </si>
  <si>
    <t>483 89 0.207560 76 0 -1 1;</t>
  </si>
  <si>
    <t>484 89 0.469172 76 0 -1 1;</t>
  </si>
  <si>
    <t>485 89 0.290683 76 0 -1 1;</t>
  </si>
  <si>
    <t>486 89 0.452173 76 0 -1 1;</t>
  </si>
  <si>
    <t>487 89 0.452173 76 0 -1 1;</t>
  </si>
  <si>
    <t>488 89 0.452173 76 0 -1 1;</t>
  </si>
  <si>
    <t>489 89 0.452173 76 0 -1 1;</t>
  </si>
  <si>
    <t>490 89 0.200040 76 0 -1 1;</t>
  </si>
  <si>
    <t>491 89 0.452173 76 0 -1 1;</t>
  </si>
  <si>
    <t>492 89 0.289153 76 0 -1 1;</t>
  </si>
  <si>
    <t>493 89 0.449794 76 0 -1 1;</t>
  </si>
  <si>
    <t>494 89 0.449794 76 0 -1 1;</t>
  </si>
  <si>
    <t>495 89 0.449794 76 0 -1 1;</t>
  </si>
  <si>
    <t>496 89 0.449794 76 0 -1 1;</t>
  </si>
  <si>
    <t>498 89 0.449794 76 0 -1 1;</t>
  </si>
  <si>
    <t>499 89 0.761215 76 0 -1 1;</t>
  </si>
  <si>
    <t>500 89 0.761215 76 0 -1 1;</t>
  </si>
  <si>
    <t>501 89 0.761215 76 0 -1 1;</t>
  </si>
  <si>
    <t>502 89 0.336759 76 0 -1 1;</t>
  </si>
  <si>
    <t>503 89 0.489353 76 0 -1 1;</t>
  </si>
  <si>
    <t>504 89 0.761215 76 0 -1 1;</t>
  </si>
  <si>
    <t>505 89 4.889769 76 0 -1 1;</t>
  </si>
  <si>
    <t>506 89 0.448773 76 0 -1 1;</t>
  </si>
  <si>
    <t>507 89 2.587505 76 0 -1 1;</t>
  </si>
  <si>
    <t>508 89 1.825717 76 0 -1 1;</t>
  </si>
  <si>
    <t>509 89 1.019940 76 0 -1 1;</t>
  </si>
  <si>
    <t>510 89 0.276914 76 0 -1 1;</t>
  </si>
  <si>
    <t>511 89 0.430755 76 0 -1 1;</t>
  </si>
  <si>
    <t>512 89 0.430755 76 0 -1 1;</t>
  </si>
  <si>
    <t>513 89 0.430755 76 0 -1 1;</t>
  </si>
  <si>
    <t>514 89 0.430755 76 0 -1 1;</t>
  </si>
  <si>
    <t>515 89 0.430755 76 0 -1 1;</t>
  </si>
  <si>
    <t>516 89 0.430755 76 0 -1 1;</t>
  </si>
  <si>
    <t>518 89 0.430755 76 0 -1 1;</t>
  </si>
  <si>
    <t>519 89 0.272543 76 0 -1 1;</t>
  </si>
  <si>
    <t>520 89 0.423955 76 0 -1 1;</t>
  </si>
  <si>
    <t>521 89 0.423955 76 0 -1 1;</t>
  </si>
  <si>
    <t>522 89 0.423955 76 0 -1 1;</t>
  </si>
  <si>
    <t>523 89 0.423955 76 0 -1 1;</t>
  </si>
  <si>
    <t>524 89 0.423955 76 0 -1 1;</t>
  </si>
  <si>
    <t>525 89 0.423955 76 0 -1 1;</t>
  </si>
  <si>
    <t>527 89 0.423955 76 0 -1 1;</t>
  </si>
  <si>
    <t>528 89 1.019940 76 0 -1 1;</t>
  </si>
  <si>
    <t>529 89 1.019940 76 0 -1 1;</t>
  </si>
  <si>
    <t>530 89 0.778919 76 0 -1 1;</t>
  </si>
  <si>
    <t>531 89 0.778919 76 0 -1 1;</t>
  </si>
  <si>
    <t>532 89 0.778919 76 0 -1 1;</t>
  </si>
  <si>
    <t>533 89 0.778919 76 0 -1 1;</t>
  </si>
  <si>
    <t>534 89 0.778919 76 0 -1 1;</t>
  </si>
  <si>
    <t>535 89 0.778919 76 0 -1 1;</t>
  </si>
  <si>
    <t>536 89 0.778919 76 0 -1 1;</t>
  </si>
  <si>
    <t>537 89 0.627142 76 0 -1 1;</t>
  </si>
  <si>
    <t>538 89 2.998432 76 0 -1 1;</t>
  </si>
  <si>
    <t>539 89 2.014431 76 0 -1 1;</t>
  </si>
  <si>
    <t>540 89 2.014431 76 0 -1 1;</t>
  </si>
  <si>
    <t>541 89 4.925461 76 0 -1 1;</t>
  </si>
  <si>
    <t>542 89 3.144895 76 0 -1 1;</t>
  </si>
  <si>
    <t>543 89 3.144895 76 0 -1 1;</t>
  </si>
  <si>
    <t>544 89 3.144895 76 0 -1 1;</t>
  </si>
  <si>
    <t>545 89 3.144895 76 0 -1 1;</t>
  </si>
  <si>
    <t>546 89 3.144895 76 0 -1 1;</t>
  </si>
  <si>
    <t>547 89 3.144895 76 0 -1 1;</t>
  </si>
  <si>
    <t>548 89 3.144895 76 0 -1 1;</t>
  </si>
  <si>
    <t>1 90 2.279672 76 0 -1 1;</t>
  </si>
  <si>
    <t>2 90 0.830767 76 0 -1 1;</t>
  </si>
  <si>
    <t>3 90 2.017673 76 0 -1 1;</t>
  </si>
  <si>
    <t>4 90 1.903540 76 0 -1 1;</t>
  </si>
  <si>
    <t>5 90 0.755391 76 0 -1 1;</t>
  </si>
  <si>
    <t>6 90 1.870769 76 0 -1 1;</t>
  </si>
  <si>
    <t>7 90 1.092992 76 0 -1 1;</t>
  </si>
  <si>
    <t>8 90 0.870327 76 0 -1 1;</t>
  </si>
  <si>
    <t>9 90 1.773503 76 0 -1 1;</t>
  </si>
  <si>
    <t>10 90 1.599640 76 0 -1 1;</t>
  </si>
  <si>
    <t>11 90 1.514174 76 0 -1 1;</t>
  </si>
  <si>
    <t>12 90 0.591381 76 0 -1 1;</t>
  </si>
  <si>
    <t>13 90 1.429652 76 0 -1 1;</t>
  </si>
  <si>
    <t>14 90 7.407434 76 0 -1 1;</t>
  </si>
  <si>
    <t>15 90 4.049090 76 0 -1 1;</t>
  </si>
  <si>
    <t>16 90 2.525422 76 0 -1 1;</t>
  </si>
  <si>
    <t>17 90 3.459336 76 0 -1 1;</t>
  </si>
  <si>
    <t>18 90 2.809902 76 0 -1 1;</t>
  </si>
  <si>
    <t>19 90 2.728109 76 0 -1 1;</t>
  </si>
  <si>
    <t>20 90 1.647404 76 0 -1 1;</t>
  </si>
  <si>
    <t>21 90 2.532224 76 0 -1 1;</t>
  </si>
  <si>
    <t>22 90 2.809902 76 0 -1 1;</t>
  </si>
  <si>
    <t>23 90 2.177209 76 0 -1 1;</t>
  </si>
  <si>
    <t>24 90 1.826193 76 0 -1 1;</t>
  </si>
  <si>
    <t>25 90 1.732935 76 0 -1 1;</t>
  </si>
  <si>
    <t>26 90 1.429652 76 0 -1 1;</t>
  </si>
  <si>
    <t>27 90 6.481671 76 0 -1 1;</t>
  </si>
  <si>
    <t>28 90 5.087270 76 0 -1 1;</t>
  </si>
  <si>
    <t>29 90 3.265990 76 0 -1 1;</t>
  </si>
  <si>
    <t>30 90 1.564387 76 0 -1 1;</t>
  </si>
  <si>
    <t>31 90 1.429652 76 0 -1 1;</t>
  </si>
  <si>
    <t>32 90 7.923396 76 0 -1 1;</t>
  </si>
  <si>
    <t>33 90 4.646746 76 0 -1 1;</t>
  </si>
  <si>
    <t>34 90 2.967282 76 0 -1 1;</t>
  </si>
  <si>
    <t>35 90 4.080931 76 0 -1 1;</t>
  </si>
  <si>
    <t>36 90 2.809902 76 0 -1 1;</t>
  </si>
  <si>
    <t>37 90 2.881370 76 0 -1 1;</t>
  </si>
  <si>
    <t>38 90 2.103869 76 0 -1 1;</t>
  </si>
  <si>
    <t>39 90 2.993608 76 0 -1 1;</t>
  </si>
  <si>
    <t>40 90 4.161397 76 0 -1 1;</t>
  </si>
  <si>
    <t>41 90 2.881370 76 0 -1 1;</t>
  </si>
  <si>
    <t>42 90 3.636579 76 0 -1 1;</t>
  </si>
  <si>
    <t>43 90 2.074703 76 0 -1 1;</t>
  </si>
  <si>
    <t>44 90 1.429652 76 0 -1 1;</t>
  </si>
  <si>
    <t>45 90 8.021492 76 0 -1 1;</t>
  </si>
  <si>
    <t>46 90 5.599903 76 0 -1 1;</t>
  </si>
  <si>
    <t>47 90 4.393366 76 0 -1 1;</t>
  </si>
  <si>
    <t>48 90 2.185982 76 0 -1 1;</t>
  </si>
  <si>
    <t>49 90 1.996077 76 0 -1 1;</t>
  </si>
  <si>
    <t>50 90 7.794405 76 0 -1 1;</t>
  </si>
  <si>
    <t>51 90 6.366298 76 0 -1 1;</t>
  </si>
  <si>
    <t>52 90 4.543449 76 0 -1 1;</t>
  </si>
  <si>
    <t>53 90 3.951940 76 0 -1 1;</t>
  </si>
  <si>
    <t>54 90 2.809902 76 0 -1 1;</t>
  </si>
  <si>
    <t>55 90 2.096445 76 0 -1 1;</t>
  </si>
  <si>
    <t>56 90 2.586029 76 0 -1 1;</t>
  </si>
  <si>
    <t>57 90 3.435817 76 0 -1 1;</t>
  </si>
  <si>
    <t>58 90 2.809902 76 0 -1 1;</t>
  </si>
  <si>
    <t>59 90 4.642830 76 0 -1 1;</t>
  </si>
  <si>
    <t>60 90 5.500937 76 0 -1 1;</t>
  </si>
  <si>
    <t>61 90 3.937090 76 0 -1 1;</t>
  </si>
  <si>
    <t>62 90 0.852355 76 0 -1 1;</t>
  </si>
  <si>
    <t>63 90 7.508475 76 0 -1 1;</t>
  </si>
  <si>
    <t>64 90 6.655342 76 0 -1 1;</t>
  </si>
  <si>
    <t>65 90 5.129829 76 0 -1 1;</t>
  </si>
  <si>
    <t>66 90 2.056992 76 0 -1 1;</t>
  </si>
  <si>
    <t>67 90 3.039643 76 0 -1 1;</t>
  </si>
  <si>
    <t>68 90 2.919211 76 0 -1 1;</t>
  </si>
  <si>
    <t>69 90 3.039643 76 0 -1 1;</t>
  </si>
  <si>
    <t>70 90 2.919211 76 0 -1 1;</t>
  </si>
  <si>
    <t>71 90 1.996077 76 0 -1 1;</t>
  </si>
  <si>
    <t>72 90 7.794405 76 0 -1 1;</t>
  </si>
  <si>
    <t>73 90 5.511553 76 0 -1 1;</t>
  </si>
  <si>
    <t>74 90 3.688704 76 0 -1 1;</t>
  </si>
  <si>
    <t>75 90 3.951940 76 0 -1 1;</t>
  </si>
  <si>
    <t>76 90 2.809902 76 0 -1 1;</t>
  </si>
  <si>
    <t>77 90 3.700851 76 0 -1 1;</t>
  </si>
  <si>
    <t>78 90 3.966256 76 0 -1 1;</t>
  </si>
  <si>
    <t>79 90 4.185478 76 0 -1 1;</t>
  </si>
  <si>
    <t>80 90 2.809902 76 0 -1 1;</t>
  </si>
  <si>
    <t>81 90 3.038424 76 0 -1 1;</t>
  </si>
  <si>
    <t>82 90 3.896531 76 0 -1 1;</t>
  </si>
  <si>
    <t>83 90 2.332684 76 0 -1 1;</t>
  </si>
  <si>
    <t>84 90 0.852355 76 0 -1 1;</t>
  </si>
  <si>
    <t>85 90 6.582712 76 0 -1 1;</t>
  </si>
  <si>
    <t>86 90 7.510086 76 0 -1 1;</t>
  </si>
  <si>
    <t>87 90 5.984574 76 0 -1 1;</t>
  </si>
  <si>
    <t>88 90 2.911737 76 0 -1 1;</t>
  </si>
  <si>
    <t>89 90 1.429652 76 0 -1 1;</t>
  </si>
  <si>
    <t>90 90 8.181377 76 0 -1 1;</t>
  </si>
  <si>
    <t>91 90 4.904727 76 0 -1 1;</t>
  </si>
  <si>
    <t>92 90 3.225263 76 0 -1 1;</t>
  </si>
  <si>
    <t>93 90 4.338912 76 0 -1 1;</t>
  </si>
  <si>
    <t>94 90 2.809902 76 0 -1 1;</t>
  </si>
  <si>
    <t>95 90 3.139351 76 0 -1 1;</t>
  </si>
  <si>
    <t>96 90 2.361850 76 0 -1 1;</t>
  </si>
  <si>
    <t>97 90 3.435817 76 0 -1 1;</t>
  </si>
  <si>
    <t>98 90 3.656555 76 0 -1 1;</t>
  </si>
  <si>
    <t>99 90 3.139351 76 0 -1 1;</t>
  </si>
  <si>
    <t>100 90 3.896531 76 0 -1 1;</t>
  </si>
  <si>
    <t>101 90 2.332684 76 0 -1 1;</t>
  </si>
  <si>
    <t>102 90 1.429652 76 0 -1 1;</t>
  </si>
  <si>
    <t>103 90 7.329885 76 0 -1 1;</t>
  </si>
  <si>
    <t>104 90 6.048515 76 0 -1 1;</t>
  </si>
  <si>
    <t>105 90 4.666388 76 0 -1 1;</t>
  </si>
  <si>
    <t>106 90 2.443963 76 0 -1 1;</t>
  </si>
  <si>
    <t>107 90 1.429652 76 0 -1 1;</t>
  </si>
  <si>
    <t>108 90 6.481671 76 0 -1 1;</t>
  </si>
  <si>
    <t>109 90 4.836338 76 0 -1 1;</t>
  </si>
  <si>
    <t>110 90 2.214036 76 0 -1 1;</t>
  </si>
  <si>
    <t>111 90 3.004868 76 0 -1 1;</t>
  </si>
  <si>
    <t>112 90 2.809902 76 0 -1 1;</t>
  </si>
  <si>
    <t>113 90 2.456688 76 0 -1 1;</t>
  </si>
  <si>
    <t>114 90 1.764091 76 0 -1 1;</t>
  </si>
  <si>
    <t>115 90 2.728576 76 0 -1 1;</t>
  </si>
  <si>
    <t>116 90 2.809902 76 0 -1 1;</t>
  </si>
  <si>
    <t>117 90 2.456688 76 0 -1 1;</t>
  </si>
  <si>
    <t>118 90 3.070652 76 0 -1 1;</t>
  </si>
  <si>
    <t>119 90 1.625443 76 0 -1 1;</t>
  </si>
  <si>
    <t>120 90 1.429652 76 0 -1 1;</t>
  </si>
  <si>
    <t>121 90 6.197892 76 0 -1 1;</t>
  </si>
  <si>
    <t>122 90 5.366749 76 0 -1 1;</t>
  </si>
  <si>
    <t>123 90 3.289691 76 0 -1 1;</t>
  </si>
  <si>
    <t>124 90 1.456895 76 0 -1 1;</t>
  </si>
  <si>
    <t>125 90 1.278755 76 0 -1 1;</t>
  </si>
  <si>
    <t>126 90 0.752886 76 0 -1 1;</t>
  </si>
  <si>
    <t>127 90 1.104729 76 0 -1 1;</t>
  </si>
  <si>
    <t>128 90 0.827408 76 0 -1 1;</t>
  </si>
  <si>
    <t>129 90 1.947176 76 0 -1 1;</t>
  </si>
  <si>
    <t>130 90 0.889803 76 0 -1 1;</t>
  </si>
  <si>
    <t>131 90 1.505056 76 0 -1 1;</t>
  </si>
  <si>
    <t>132 90 1.372472 76 0 -1 1;</t>
  </si>
  <si>
    <t>133 90 1.272804 76 0 -1 1;</t>
  </si>
  <si>
    <t>134 90 1.380592 76 0 -1 1;</t>
  </si>
  <si>
    <t>135 90 0.502309 76 0 -1 1;</t>
  </si>
  <si>
    <t>136 90 1.429652 76 0 -1 1;</t>
  </si>
  <si>
    <t>137 90 7.756607 76 0 -1 1;</t>
  </si>
  <si>
    <t>138 90 4.259774 76 0 -1 1;</t>
  </si>
  <si>
    <t>139 90 2.967282 76 0 -1 1;</t>
  </si>
  <si>
    <t>140 90 3.896703 76 0 -1 1;</t>
  </si>
  <si>
    <t>141 90 2.809902 76 0 -1 1;</t>
  </si>
  <si>
    <t>142 90 2.494398 76 0 -1 1;</t>
  </si>
  <si>
    <t>143 90 2.205158 76 0 -1 1;</t>
  </si>
  <si>
    <t>144 90 3.177836 76 0 -1 1;</t>
  </si>
  <si>
    <t>145 90 4.161397 76 0 -1 1;</t>
  </si>
  <si>
    <t>146 90 2.494398 76 0 -1 1;</t>
  </si>
  <si>
    <t>147 90 3.636579 76 0 -1 1;</t>
  </si>
  <si>
    <t>148 90 2.074703 76 0 -1 1;</t>
  </si>
  <si>
    <t>149 90 1.429652 76 0 -1 1;</t>
  </si>
  <si>
    <t>150 90 8.021492 76 0 -1 1;</t>
  </si>
  <si>
    <t>151 90 5.212932 76 0 -1 1;</t>
  </si>
  <si>
    <t>152 90 4.008137 76 0 -1 1;</t>
  </si>
  <si>
    <t>153 90 2.185982 76 0 -1 1;</t>
  </si>
  <si>
    <t>154 90 1.074639 76 0 -1 1;</t>
  </si>
  <si>
    <t>155 90 2.755635 76 0 -1 1;</t>
  </si>
  <si>
    <t>156 90 2.255308 76 0 -1 1;</t>
  </si>
  <si>
    <t>157 90 6.208270 76 0 -1 1;</t>
  </si>
  <si>
    <t>158 90 3.996312 76 0 -1 1;</t>
  </si>
  <si>
    <t>159 90 7.117318 76 0 -1 1;</t>
  </si>
  <si>
    <t>160 90 4.826410 76 0 -1 1;</t>
  </si>
  <si>
    <t>161 90 7.573841 76 0 -1 1;</t>
  </si>
  <si>
    <t>162 90 3.971665 76 0 -1 1;</t>
  </si>
  <si>
    <t>163 90 8.051538 76 0 -1 1;</t>
  </si>
  <si>
    <t>164 90 4.358636 76 0 -1 1;</t>
  </si>
  <si>
    <t>165 90 7.583765 76 0 -1 1;</t>
  </si>
  <si>
    <t>166 90 3.175431 76 0 -1 1;</t>
  </si>
  <si>
    <t>167 90 5.773066 76 0 -1 1;</t>
  </si>
  <si>
    <t>168 90 1.198835 76 0 -1 1;</t>
  </si>
  <si>
    <t>169 90 2.142711 76 0 -1 1;</t>
  </si>
  <si>
    <t>170 90 3.996312 76 0 -1 1;</t>
  </si>
  <si>
    <t>171 90 5.982639 76 0 -1 1;</t>
  </si>
  <si>
    <t>172 90 1.722175 76 0 -1 1;</t>
  </si>
  <si>
    <t>173 90 7.104738 76 0 -1 1;</t>
  </si>
  <si>
    <t>174 90 2.195025 76 0 -1 1;</t>
  </si>
  <si>
    <t>175 90 7.906196 76 0 -1 1;</t>
  </si>
  <si>
    <t>176 90 2.453006 76 0 -1 1;</t>
  </si>
  <si>
    <t>177 90 10.615273 76 0 -1 1;</t>
  </si>
  <si>
    <t>178 90 4.057412 76 0 -1 1;</t>
  </si>
  <si>
    <t>179 90 8.267971 76 0 -1 1;</t>
  </si>
  <si>
    <t>180 90 2.453006 76 0 -1 1;</t>
  </si>
  <si>
    <t>181 90 8.267971 76 0 -1 1;</t>
  </si>
  <si>
    <t>182 90 1.631068 76 0 -1 1;</t>
  </si>
  <si>
    <t>183 90 6.361722 76 0 -1 1;</t>
  </si>
  <si>
    <t>184 90 0.816918 76 0 -1 1;</t>
  </si>
  <si>
    <t>185 90 3.063033 76 0 -1 1;</t>
  </si>
  <si>
    <t>186 90 1.026256 76 0 -1 1;</t>
  </si>
  <si>
    <t>187 90 2.610353 76 0 -1 1;</t>
  </si>
  <si>
    <t>188 90 1.373257 76 0 -1 1;</t>
  </si>
  <si>
    <t>189 90 1.148936 76 0 -1 1;</t>
  </si>
  <si>
    <t>190 90 1.487877 76 0 -1 1;</t>
  </si>
  <si>
    <t>191 90 1.487877 76 0 -1 1;</t>
  </si>
  <si>
    <t>192 90 1.487877 76 0 -1 1;</t>
  </si>
  <si>
    <t>193 90 1.373257 76 0 -1 1;</t>
  </si>
  <si>
    <t>194 90 0.701367 76 0 -1 1;</t>
  </si>
  <si>
    <t>195 90 0.600267 76 0 -1 1;</t>
  </si>
  <si>
    <t>196 90 2.072135 76 0 -1 1;</t>
  </si>
  <si>
    <t>197 90 7.492373 76 0 -1 1;</t>
  </si>
  <si>
    <t>198 90 1.110729 76 0 -1 1;</t>
  </si>
  <si>
    <t>199 90 2.305271 76 0 -1 1;</t>
  </si>
  <si>
    <t>200 90 2.305271 76 0 -1 1;</t>
  </si>
  <si>
    <t>201 90 2.103418 76 0 -1 1;</t>
  </si>
  <si>
    <t>202 90 2.103418 76 0 -1 1;</t>
  </si>
  <si>
    <t>203 90 2.305271 76 0 -1 1;</t>
  </si>
  <si>
    <t>204 90 2.305271 76 0 -1 1;</t>
  </si>
  <si>
    <t>205 90 2.305271 76 0 -1 1;</t>
  </si>
  <si>
    <t>206 90 1.003143 76 0 -1 1;</t>
  </si>
  <si>
    <t>207 90 2.720653 76 0 -1 1;</t>
  </si>
  <si>
    <t>208 90 2.676827 76 0 -1 1;</t>
  </si>
  <si>
    <t>209 90 2.751138 76 0 -1 1;</t>
  </si>
  <si>
    <t>210 90 2.751138 76 0 -1 1;</t>
  </si>
  <si>
    <t>211 90 2.751138 76 0 -1 1;</t>
  </si>
  <si>
    <t>212 90 2.720653 76 0 -1 1;</t>
  </si>
  <si>
    <t>213 90 0.699841 76 0 -1 1;</t>
  </si>
  <si>
    <t>214 90 2.676827 76 0 -1 1;</t>
  </si>
  <si>
    <t>215 90 1.955369 76 0 -1 1;</t>
  </si>
  <si>
    <t>216 90 1.009263 76 0 -1 1;</t>
  </si>
  <si>
    <t>217 90 0.336421 76 0 -1 1;</t>
  </si>
  <si>
    <t>218 90 1.009263 76 0 -1 1;</t>
  </si>
  <si>
    <t>219 90 0.336421 76 0 -1 1;</t>
  </si>
  <si>
    <t>220 90 0.965813 76 0 -1 1;</t>
  </si>
  <si>
    <t>221 90 0.673295 76 0 -1 1;</t>
  </si>
  <si>
    <t>222 90 0.673295 76 0 -1 1;</t>
  </si>
  <si>
    <t>223 90 0.965813 76 0 -1 1;</t>
  </si>
  <si>
    <t>224 90 0.965813 76 0 -1 1;</t>
  </si>
  <si>
    <t>225 90 0.965813 76 0 -1 1;</t>
  </si>
  <si>
    <t>226 90 0.965813 76 0 -1 1;</t>
  </si>
  <si>
    <t>227 90 1.096942 76 0 -1 1;</t>
  </si>
  <si>
    <t>228 90 0.688426 76 0 -1 1;</t>
  </si>
  <si>
    <t>229 90 0.688426 76 0 -1 1;</t>
  </si>
  <si>
    <t>230 90 1.096942 76 0 -1 1;</t>
  </si>
  <si>
    <t>231 90 1.096942 76 0 -1 1;</t>
  </si>
  <si>
    <t>232 90 1.096942 76 0 -1 1;</t>
  </si>
  <si>
    <t>233 90 1.096942 76 0 -1 1;</t>
  </si>
  <si>
    <t>234 90 0.756512 76 0 -1 1;</t>
  </si>
  <si>
    <t>235 90 0.756512 76 0 -1 1;</t>
  </si>
  <si>
    <t>236 90 0.756512 76 0 -1 1;</t>
  </si>
  <si>
    <t>237 90 0.756512 76 0 -1 1;</t>
  </si>
  <si>
    <t>238 90 0.756512 76 0 -1 1;</t>
  </si>
  <si>
    <t>239 90 0.756512 76 0 -1 1;</t>
  </si>
  <si>
    <t>240 90 0.756512 76 0 -1 1;</t>
  </si>
  <si>
    <t>241 90 0.416081 76 0 -1 1;</t>
  </si>
  <si>
    <t>242 90 0.416081 76 0 -1 1;</t>
  </si>
  <si>
    <t>243 90 0.416081 76 0 -1 1;</t>
  </si>
  <si>
    <t>244 90 0.378256 76 0 -1 1;</t>
  </si>
  <si>
    <t>245 90 0.378256 76 0 -1 1;</t>
  </si>
  <si>
    <t>246 90 0.378256 76 0 -1 1;</t>
  </si>
  <si>
    <t>247 90 0.378256 76 0 -1 1;</t>
  </si>
  <si>
    <t>248 90 0.378256 76 0 -1 1;</t>
  </si>
  <si>
    <t>249 90 0.378256 76 0 -1 1;</t>
  </si>
  <si>
    <t>250 90 0.378256 76 0 -1 1;</t>
  </si>
  <si>
    <t>251 90 0.347995 76 0 -1 1;</t>
  </si>
  <si>
    <t>252 90 0.347995 76 0 -1 1;</t>
  </si>
  <si>
    <t>253 90 0.347995 76 0 -1 1;</t>
  </si>
  <si>
    <t>254 90 0.347995 76 0 -1 1;</t>
  </si>
  <si>
    <t>255 90 0.347995 76 0 -1 1;</t>
  </si>
  <si>
    <t>256 90 0.347995 76 0 -1 1;</t>
  </si>
  <si>
    <t>257 90 0.347995 76 0 -1 1;</t>
  </si>
  <si>
    <t>258 90 0.399943 76 0 -1 1;</t>
  </si>
  <si>
    <t>259 90 0.399943 76 0 -1 1;</t>
  </si>
  <si>
    <t>260 90 0.399943 76 0 -1 1;</t>
  </si>
  <si>
    <t>261 90 0.399943 76 0 -1 1;</t>
  </si>
  <si>
    <t>262 90 0.399943 76 0 -1 1;</t>
  </si>
  <si>
    <t>263 90 0.399943 76 0 -1 1;</t>
  </si>
  <si>
    <t>264 90 0.399943 76 0 -1 1;</t>
  </si>
  <si>
    <t>265 90 2.043892 76 0 -1 1;</t>
  </si>
  <si>
    <t>266 90 2.390643 76 0 -1 1;</t>
  </si>
  <si>
    <t>267 90 2.390643 76 0 -1 1;</t>
  </si>
  <si>
    <t>268 90 2.390643 76 0 -1 1;</t>
  </si>
  <si>
    <t>269 90 2.159476 76 0 -1 1;</t>
  </si>
  <si>
    <t>270 90 2.159476 76 0 -1 1;</t>
  </si>
  <si>
    <t>271 90 0.547210 76 0 -1 1;</t>
  </si>
  <si>
    <t>272 90 0.547210 76 0 -1 1;</t>
  </si>
  <si>
    <t>273 90 0.547210 76 0 -1 1;</t>
  </si>
  <si>
    <t>274 90 0.547210 76 0 -1 1;</t>
  </si>
  <si>
    <t>275 90 0.547210 76 0 -1 1;</t>
  </si>
  <si>
    <t>276 90 0.547210 76 0 -1 1;</t>
  </si>
  <si>
    <t>277 90 0.547210 76 0 -1 1;</t>
  </si>
  <si>
    <t>278 90 3.098032 76 0 -1 1;</t>
  </si>
  <si>
    <t>279 90 3.947808 76 0 -1 1;</t>
  </si>
  <si>
    <t>280 90 5.081517 76 0 -1 1;</t>
  </si>
  <si>
    <t>281 90 4.155754 76 0 -1 1;</t>
  </si>
  <si>
    <t>282 90 3.812893 76 0 -1 1;</t>
  </si>
  <si>
    <t>283 90 3.979682 76 0 -1 1;</t>
  </si>
  <si>
    <t>284 90 2.456049 76 0 -1 1;</t>
  </si>
  <si>
    <t>285 90 0.773943 76 0 -1 1;</t>
  </si>
  <si>
    <t>286 90 0.773943 76 0 -1 1;</t>
  </si>
  <si>
    <t>287 90 1.620023 76 0 -1 1;</t>
  </si>
  <si>
    <t>288 90 1.620023 76 0 -1 1;</t>
  </si>
  <si>
    <t>289 90 0.972658 76 0 -1 1;</t>
  </si>
  <si>
    <t>290 90 0.669356 76 0 -1 1;</t>
  </si>
  <si>
    <t>291 90 0.218848 76 0 -1 1;</t>
  </si>
  <si>
    <t>292 90 0.340430 76 0 -1 1;</t>
  </si>
  <si>
    <t>293 90 0.340430 76 0 -1 1;</t>
  </si>
  <si>
    <t>294 90 0.340430 76 0 -1 1;</t>
  </si>
  <si>
    <t>295 90 0.340430 76 0 -1 1;</t>
  </si>
  <si>
    <t>296 90 0.340430 76 0 -1 1;</t>
  </si>
  <si>
    <t>297 90 0.340430 76 0 -1 1;</t>
  </si>
  <si>
    <t>299 90 0.340430 76 0 -1 1;</t>
  </si>
  <si>
    <t>301 90 0.267481 76 0 -1 1;</t>
  </si>
  <si>
    <t>302 90 0.416081 76 0 -1 1;</t>
  </si>
  <si>
    <t>303 90 0.257106 76 0 -1 1;</t>
  </si>
  <si>
    <t>304 90 0.316382 76 0 -1 1;</t>
  </si>
  <si>
    <t>305 90 1.474977 76 0 -1 1;</t>
  </si>
  <si>
    <t>306 90 1.474977 76 0 -1 1;</t>
  </si>
  <si>
    <t>307 90 1.449953 76 0 -1 1;</t>
  </si>
  <si>
    <t>308 90 1.449953 76 0 -1 1;</t>
  </si>
  <si>
    <t>309 90 0.625504 76 0 -1 1;</t>
  </si>
  <si>
    <t>310 90 2.333549 76 0 -1 1;</t>
  </si>
  <si>
    <t>311 90 3.079536 76 0 -1 1;</t>
  </si>
  <si>
    <t>312 90 0.502749 76 0 -1 1;</t>
  </si>
  <si>
    <t>313 90 1.898259 76 0 -1 1;</t>
  </si>
  <si>
    <t>314 90 1.426312 76 0 -1 1;</t>
  </si>
  <si>
    <t>315 90 0.223711 76 0 -1 1;</t>
  </si>
  <si>
    <t>316 90 0.261387 76 0 -1 1;</t>
  </si>
  <si>
    <t>317 90 0.686928 76 0 -1 1;</t>
  </si>
  <si>
    <t>318 90 0.238202 76 0 -1 1;</t>
  </si>
  <si>
    <t>319 90 0.210684 76 0 -1 1;</t>
  </si>
  <si>
    <t>320 90 0.535740 76 0 -1 1;</t>
  </si>
  <si>
    <t>321 90 0.722396 76 0 -1 1;</t>
  </si>
  <si>
    <t>322 90 0.790757 76 0 -1 1;</t>
  </si>
  <si>
    <t>323 90 0.243164 76 0 -1 1;</t>
  </si>
  <si>
    <t>325 90 0.809294 76 0 -1 1;</t>
  </si>
  <si>
    <t>326 90 1.683257 76 0 -1 1;</t>
  </si>
  <si>
    <t>327 90 6.437555 76 0 -1 1;</t>
  </si>
  <si>
    <t>328 90 4.053474 76 0 -1 1;</t>
  </si>
  <si>
    <t>329 90 0.527584 76 0 -1 1;</t>
  </si>
  <si>
    <t>330 90 0.399175 76 0 -1 1;</t>
  </si>
  <si>
    <t>331 90 0.861449 76 0 -1 1;</t>
  </si>
  <si>
    <t>332 90 0.861449 76 0 -1 1;</t>
  </si>
  <si>
    <t>333 90 0.861449 76 0 -1 1;</t>
  </si>
  <si>
    <t>334 90 0.861449 76 0 -1 1;</t>
  </si>
  <si>
    <t>335 90 0.861449 76 0 -1 1;</t>
  </si>
  <si>
    <t>336 90 0.861449 76 0 -1 1;</t>
  </si>
  <si>
    <t>337 90 0.861449 76 0 -1 1;</t>
  </si>
  <si>
    <t>338 90 0.861449 76 0 -1 1;</t>
  </si>
  <si>
    <t>339 90 0.527584 76 0 -1 1;</t>
  </si>
  <si>
    <t>340 90 0.527584 76 0 -1 1;</t>
  </si>
  <si>
    <t>341 90 0.861449 76 0 -1 1;</t>
  </si>
  <si>
    <t>342 90 0.399175 76 0 -1 1;</t>
  </si>
  <si>
    <t>343 90 1.209722 76 0 -1 1;</t>
  </si>
  <si>
    <t>344 90 1.209722 76 0 -1 1;</t>
  </si>
  <si>
    <t>345 90 0.797446 76 0 -1 1;</t>
  </si>
  <si>
    <t>346 90 0.771764 76 0 -1 1;</t>
  </si>
  <si>
    <t>347 90 0.797446 76 0 -1 1;</t>
  </si>
  <si>
    <t>348 90 0.771764 76 0 -1 1;</t>
  </si>
  <si>
    <t>349 90 0.643355 76 0 -1 1;</t>
  </si>
  <si>
    <t>350 90 0.643355 76 0 -1 1;</t>
  </si>
  <si>
    <t>351 90 1.042749 76 0 -1 1;</t>
  </si>
  <si>
    <t>352 90 1.042749 76 0 -1 1;</t>
  </si>
  <si>
    <t>353 90 1.042749 76 0 -1 1;</t>
  </si>
  <si>
    <t>354 90 1.042749 76 0 -1 1;</t>
  </si>
  <si>
    <t>355 90 1.042749 76 0 -1 1;</t>
  </si>
  <si>
    <t>356 90 1.042749 76 0 -1 1;</t>
  </si>
  <si>
    <t>363 90 0.797446 76 0 -1 1;</t>
  </si>
  <si>
    <t>364 90 0.771764 76 0 -1 1;</t>
  </si>
  <si>
    <t>365 90 0.412218 76 0 -1 1;</t>
  </si>
  <si>
    <t>366 90 0.771764 76 0 -1 1;</t>
  </si>
  <si>
    <t>367 90 0.643355 76 0 -1 1;</t>
  </si>
  <si>
    <t>368 90 0.412218 76 0 -1 1;</t>
  </si>
  <si>
    <t>369 90 0.907594 76 0 -1 1;</t>
  </si>
  <si>
    <t>370 90 0.907594 76 0 -1 1;</t>
  </si>
  <si>
    <t>371 90 0.907594 76 0 -1 1;</t>
  </si>
  <si>
    <t>372 90 0.907594 76 0 -1 1;</t>
  </si>
  <si>
    <t>373 90 0.907594 76 0 -1 1;</t>
  </si>
  <si>
    <t>374 90 0.907594 76 0 -1 1;</t>
  </si>
  <si>
    <t>381 90 0.571532 76 0 -1 1;</t>
  </si>
  <si>
    <t>382 90 0.784820 76 0 -1 1;</t>
  </si>
  <si>
    <t>383 90 0.484353 76 0 -1 1;</t>
  </si>
  <si>
    <t>384 90 0.808330 76 0 -1 1;</t>
  </si>
  <si>
    <t>385 90 0.383613 76 0 -1 1;</t>
  </si>
  <si>
    <t>386 90 0.640432 76 0 -1 1;</t>
  </si>
  <si>
    <t>387 90 2.689173 76 0 -1 1;</t>
  </si>
  <si>
    <t>388 90 0.339326 76 0 -1 1;</t>
  </si>
  <si>
    <t>389 90 0.348053 76 0 -1 1;</t>
  </si>
  <si>
    <t>390 90 1.262005 76 0 -1 1;</t>
  </si>
  <si>
    <t>391 90 8.170854 76 0 -1 1;</t>
  </si>
  <si>
    <t>392 90 6.822855 76 0 -1 1;</t>
  </si>
  <si>
    <t>393 90 0.243164 76 0 -1 1;</t>
  </si>
  <si>
    <t>394 90 0.378256 76 0 -1 1;</t>
  </si>
  <si>
    <t>395 90 0.378256 76 0 -1 1;</t>
  </si>
  <si>
    <t>396 90 0.378256 76 0 -1 1;</t>
  </si>
  <si>
    <t>397 90 0.378256 76 0 -1 1;</t>
  </si>
  <si>
    <t>398 90 0.378256 76 0 -1 1;</t>
  </si>
  <si>
    <t>399 90 0.378256 76 0 -1 1;</t>
  </si>
  <si>
    <t>401 90 0.378256 76 0 -1 1;</t>
  </si>
  <si>
    <t>402 90 0.462768 76 0 -1 1;</t>
  </si>
  <si>
    <t>403 90 0.448242 76 0 -1 1;</t>
  </si>
  <si>
    <t>404 90 0.462768 76 0 -1 1;</t>
  </si>
  <si>
    <t>405 90 0.448242 76 0 -1 1;</t>
  </si>
  <si>
    <t>406 90 0.462768 76 0 -1 1;</t>
  </si>
  <si>
    <t>407 90 0.244879 76 0 -1 1;</t>
  </si>
  <si>
    <t>408 90 1.637433 76 0 -1 1;</t>
  </si>
  <si>
    <t>409 90 1.637433 76 0 -1 1;</t>
  </si>
  <si>
    <t>410 90 1.637433 76 0 -1 1;</t>
  </si>
  <si>
    <t>411 90 1.637433 76 0 -1 1;</t>
  </si>
  <si>
    <t>412 90 1.637433 76 0 -1 1;</t>
  </si>
  <si>
    <t>413 90 1.637433 76 0 -1 1;</t>
  </si>
  <si>
    <t>414 90 0.286791 76 0 -1 1;</t>
  </si>
  <si>
    <t>415 90 0.286791 76 0 -1 1;</t>
  </si>
  <si>
    <t>416 90 0.286791 76 0 -1 1;</t>
  </si>
  <si>
    <t>417 90 0.286791 76 0 -1 1;</t>
  </si>
  <si>
    <t>418 90 0.286791 76 0 -1 1;</t>
  </si>
  <si>
    <t>419 90 0.286791 76 0 -1 1;</t>
  </si>
  <si>
    <t>420 90 0.272770 76 0 -1 1;</t>
  </si>
  <si>
    <t>421 90 0.264577 76 0 -1 1;</t>
  </si>
  <si>
    <t>422 90 0.272770 76 0 -1 1;</t>
  </si>
  <si>
    <t>423 90 2.012467 76 0 -1 1;</t>
  </si>
  <si>
    <t>424 90 2.012467 76 0 -1 1;</t>
  </si>
  <si>
    <t>425 90 2.012467 76 0 -1 1;</t>
  </si>
  <si>
    <t>426 90 0.272770 76 0 -1 1;</t>
  </si>
  <si>
    <t>427 90 0.264577 76 0 -1 1;</t>
  </si>
  <si>
    <t>428 90 0.272770 76 0 -1 1;</t>
  </si>
  <si>
    <t>429 90 2.012468 76 0 -1 1;</t>
  </si>
  <si>
    <t>430 90 2.012468 76 0 -1 1;</t>
  </si>
  <si>
    <t>431 90 2.012468 76 0 -1 1;</t>
  </si>
  <si>
    <t>432 90 0.272770 76 0 -1 1;</t>
  </si>
  <si>
    <t>433 90 0.264577 76 0 -1 1;</t>
  </si>
  <si>
    <t>434 90 0.272770 76 0 -1 1;</t>
  </si>
  <si>
    <t>435 90 1.112666 76 0 -1 1;</t>
  </si>
  <si>
    <t>436 90 1.112666 76 0 -1 1;</t>
  </si>
  <si>
    <t>437 90 1.112666 76 0 -1 1;</t>
  </si>
  <si>
    <t>439 90 0.264577 76 0 -1 1;</t>
  </si>
  <si>
    <t>440 90 0.272770 76 0 -1 1;</t>
  </si>
  <si>
    <t>441 90 1.112666 76 0 -1 1;</t>
  </si>
  <si>
    <t>442 90 1.112666 76 0 -1 1;</t>
  </si>
  <si>
    <t>443 90 1.112666 76 0 -1 1;</t>
  </si>
  <si>
    <t>444 90 0.272770 76 0 -1 1;</t>
  </si>
  <si>
    <t>445 90 0.264577 76 0 -1 1;</t>
  </si>
  <si>
    <t>446 90 0.272770 76 0 -1 1;</t>
  </si>
  <si>
    <t>447 90 1.279296 76 0 -1 1;</t>
  </si>
  <si>
    <t>448 90 1.279296 76 0 -1 1;</t>
  </si>
  <si>
    <t>449 90 1.279296 76 0 -1 1;</t>
  </si>
  <si>
    <t>450 90 0.272770 76 0 -1 1;</t>
  </si>
  <si>
    <t>451 90 0.264577 76 0 -1 1;</t>
  </si>
  <si>
    <t>452 90 0.272770 76 0 -1 1;</t>
  </si>
  <si>
    <t>453 90 1.279296 76 0 -1 1;</t>
  </si>
  <si>
    <t>454 90 1.279296 76 0 -1 1;</t>
  </si>
  <si>
    <t>455 90 1.279296 76 0 -1 1;</t>
  </si>
  <si>
    <t>456 90 1.289905 76 0 -1 1;</t>
  </si>
  <si>
    <t>457 90 1.289905 76 0 -1 1;</t>
  </si>
  <si>
    <t>458 90 1.289905 76 0 -1 1;</t>
  </si>
  <si>
    <t>459 90 1.289905 76 0 -1 1;</t>
  </si>
  <si>
    <t>460 90 1.513024 76 0 -1 1;</t>
  </si>
  <si>
    <t>461 90 1.513024 76 0 -1 1;</t>
  </si>
  <si>
    <t>462 90 1.513024 76 0 -1 1;</t>
  </si>
  <si>
    <t>463 90 1.513024 76 0 -1 1;</t>
  </si>
  <si>
    <t>464 90 1.513024 76 0 -1 1;</t>
  </si>
  <si>
    <t>465 90 1.513024 76 0 -1 1;</t>
  </si>
  <si>
    <t>466 90 1.513024 76 0 -1 1;</t>
  </si>
  <si>
    <t>467 90 0.228575 76 0 -1 1;</t>
  </si>
  <si>
    <t>468 90 0.355560 76 0 -1 1;</t>
  </si>
  <si>
    <t>469 90 0.355560 76 0 -1 1;</t>
  </si>
  <si>
    <t>470 90 0.355560 76 0 -1 1;</t>
  </si>
  <si>
    <t>471 90 0.355560 76 0 -1 1;</t>
  </si>
  <si>
    <t>472 90 0.355560 76 0 -1 1;</t>
  </si>
  <si>
    <t>473 90 0.355560 76 0 -1 1;</t>
  </si>
  <si>
    <t>475 90 0.355560 76 0 -1 1;</t>
  </si>
  <si>
    <t>476 90 0.223711 76 0 -1 1;</t>
  </si>
  <si>
    <t>477 90 0.681617 76 0 -1 1;</t>
  </si>
  <si>
    <t>478 90 0.347995 76 0 -1 1;</t>
  </si>
  <si>
    <t>479 90 0.347995 76 0 -1 1;</t>
  </si>
  <si>
    <t>480 90 0.347995 76 0 -1 1;</t>
  </si>
  <si>
    <t>481 90 0.347995 76 0 -1 1;</t>
  </si>
  <si>
    <t>482 90 0.681617 76 0 -1 1;</t>
  </si>
  <si>
    <t>484 90 0.347995 76 0 -1 1;</t>
  </si>
  <si>
    <t>485 90 0.215606 76 0 -1 1;</t>
  </si>
  <si>
    <t>486 90 0.335387 76 0 -1 1;</t>
  </si>
  <si>
    <t>487 90 0.335387 76 0 -1 1;</t>
  </si>
  <si>
    <t>488 90 0.335387 76 0 -1 1;</t>
  </si>
  <si>
    <t>489 90 0.335387 76 0 -1 1;</t>
  </si>
  <si>
    <t>491 90 0.335387 76 0 -1 1;</t>
  </si>
  <si>
    <t>492 90 0.214471 76 0 -1 1;</t>
  </si>
  <si>
    <t>493 90 0.333622 76 0 -1 1;</t>
  </si>
  <si>
    <t>494 90 0.333622 76 0 -1 1;</t>
  </si>
  <si>
    <t>495 90 0.333622 76 0 -1 1;</t>
  </si>
  <si>
    <t>496 90 0.333622 76 0 -1 1;</t>
  </si>
  <si>
    <t>498 90 0.333622 76 0 -1 1;</t>
  </si>
  <si>
    <t>499 90 0.564610 76 0 -1 1;</t>
  </si>
  <si>
    <t>500 90 0.564610 76 0 -1 1;</t>
  </si>
  <si>
    <t>501 90 0.564610 76 0 -1 1;</t>
  </si>
  <si>
    <t>502 90 0.249781 76 0 -1 1;</t>
  </si>
  <si>
    <t>503 90 0.362964 76 0 -1 1;</t>
  </si>
  <si>
    <t>504 90 0.564610 76 0 -1 1;</t>
  </si>
  <si>
    <t>505 90 3.626849 76 0 -1 1;</t>
  </si>
  <si>
    <t>506 90 0.332865 76 0 -1 1;</t>
  </si>
  <si>
    <t>507 90 1.919209 76 0 -1 1;</t>
  </si>
  <si>
    <t>508 90 1.354174 76 0 -1 1;</t>
  </si>
  <si>
    <t>509 90 0.756512 76 0 -1 1;</t>
  </si>
  <si>
    <t>510 90 0.205393 76 0 -1 1;</t>
  </si>
  <si>
    <t>511 90 0.319500 76 0 -1 1;</t>
  </si>
  <si>
    <t>512 90 0.319500 76 0 -1 1;</t>
  </si>
  <si>
    <t>513 90 0.319500 76 0 -1 1;</t>
  </si>
  <si>
    <t>514 90 0.319500 76 0 -1 1;</t>
  </si>
  <si>
    <t>515 90 0.319500 76 0 -1 1;</t>
  </si>
  <si>
    <t>516 90 0.319500 76 0 -1 1;</t>
  </si>
  <si>
    <t>518 90 0.319500 76 0 -1 1;</t>
  </si>
  <si>
    <t>519 90 0.202151 76 0 -1 1;</t>
  </si>
  <si>
    <t>520 90 0.314457 76 0 -1 1;</t>
  </si>
  <si>
    <t>521 90 0.314457 76 0 -1 1;</t>
  </si>
  <si>
    <t>522 90 0.314457 76 0 -1 1;</t>
  </si>
  <si>
    <t>523 90 0.314457 76 0 -1 1;</t>
  </si>
  <si>
    <t>524 90 0.314457 76 0 -1 1;</t>
  </si>
  <si>
    <t>525 90 0.314457 76 0 -1 1;</t>
  </si>
  <si>
    <t>527 90 0.314457 76 0 -1 1;</t>
  </si>
  <si>
    <t>528 90 0.756512 76 0 -1 1;</t>
  </si>
  <si>
    <t>529 90 0.756512 76 0 -1 1;</t>
  </si>
  <si>
    <t>530 90 0.577741 76 0 -1 1;</t>
  </si>
  <si>
    <t>531 90 0.577741 76 0 -1 1;</t>
  </si>
  <si>
    <t>532 90 0.577741 76 0 -1 1;</t>
  </si>
  <si>
    <t>533 90 0.577741 76 0 -1 1;</t>
  </si>
  <si>
    <t>534 90 0.577741 76 0 -1 1;</t>
  </si>
  <si>
    <t>535 90 0.577741 76 0 -1 1;</t>
  </si>
  <si>
    <t>536 90 0.577741 76 0 -1 1;</t>
  </si>
  <si>
    <t>537 90 0.465165 76 0 -1 1;</t>
  </si>
  <si>
    <t>538 90 2.224003 76 0 -1 1;</t>
  </si>
  <si>
    <t>539 90 1.494147 76 0 -1 1;</t>
  </si>
  <si>
    <t>540 90 1.494147 76 0 -1 1;</t>
  </si>
  <si>
    <t>541 90 3.653322 76 0 -1 1;</t>
  </si>
  <si>
    <t>542 90 2.332637 76 0 -1 1;</t>
  </si>
  <si>
    <t>543 90 2.332637 76 0 -1 1;</t>
  </si>
  <si>
    <t>544 90 2.332637 76 0 -1 1;</t>
  </si>
  <si>
    <t>545 90 2.332637 76 0 -1 1;</t>
  </si>
  <si>
    <t>546 90 2.332637 76 0 -1 1;</t>
  </si>
  <si>
    <t>547 90 2.332637 76 0 -1 1;</t>
  </si>
  <si>
    <t>548 90 2.332637 76 0 -1 1;</t>
  </si>
  <si>
    <t>1 89 9.581740 76 0 -1 1;</t>
  </si>
  <si>
    <t>1 90 0.841639 76 0 -1 1;</t>
  </si>
  <si>
    <t>2 89 3.491815 76 0 -1 1;</t>
  </si>
  <si>
    <t>2 90 0.542647 76 0 -1 1;</t>
  </si>
  <si>
    <t>3 89 8.480528 76 0 -1 1;</t>
  </si>
  <si>
    <t>3 90 1.594874 76 0 -1 1;</t>
  </si>
  <si>
    <t>4 89 8.000813 76 0 -1 1;</t>
  </si>
  <si>
    <t>4 90 0.702774 76 0 -1 1;</t>
  </si>
  <si>
    <t>5 89 3.175002 76 0 -1 1;</t>
  </si>
  <si>
    <t>5 90 0.493412 76 0 -1 1;</t>
  </si>
  <si>
    <t>6 89 7.863073 76 0 -1 1;</t>
  </si>
  <si>
    <t>6 90 1.478754 76 0 -1 1;</t>
  </si>
  <si>
    <t>7 89 4.593979 76 0 -1 1;</t>
  </si>
  <si>
    <t>7 90 0.403525 76 0 -1 1;</t>
  </si>
  <si>
    <t>8 89 3.658090 76 0 -1 1;</t>
  </si>
  <si>
    <t>8 90 0.568487 76 0 -1 1;</t>
  </si>
  <si>
    <t>9 89 7.454253 76 0 -1 1;</t>
  </si>
  <si>
    <t>9 90 1.401870 76 0 -1 1;</t>
  </si>
  <si>
    <t>10 89 6.723485 76 0 -1 1;</t>
  </si>
  <si>
    <t>10 90 0.590576 76 0 -1 1;</t>
  </si>
  <si>
    <t>11 89 6.364260 76 0 -1 1;</t>
  </si>
  <si>
    <t>11 90 0.989040 76 0 -1 1;</t>
  </si>
  <si>
    <t>12 89 2.485646 76 0 -1 1;</t>
  </si>
  <si>
    <t>12 90 0.467458 76 0 -1 1;</t>
  </si>
  <si>
    <t>13 89 5.768778 76 0 -1 1;</t>
  </si>
  <si>
    <t>14 89 29.889682 76 0 -1 1;</t>
  </si>
  <si>
    <t>14 90 1.507632 76 0 -1 1;</t>
  </si>
  <si>
    <t>15 89 16.338452 76 0 -1 1;</t>
  </si>
  <si>
    <t>15 90 1.494897 76 0 -1 1;</t>
  </si>
  <si>
    <t>16 89 10.190314 76 0 -1 1;</t>
  </si>
  <si>
    <t>16 90 1.649576 76 0 -1 1;</t>
  </si>
  <si>
    <t>17 89 13.958741 76 0 -1 1;</t>
  </si>
  <si>
    <t>17 90 2.734440 76 0 -1 1;</t>
  </si>
  <si>
    <t>18 89 11.338216 76 0 -1 1;</t>
  </si>
  <si>
    <t>18 90 0.571898 76 0 -1 1;</t>
  </si>
  <si>
    <t>19 89 11.008173 76 0 -1 1;</t>
  </si>
  <si>
    <t>19 90 1.007199 76 0 -1 1;</t>
  </si>
  <si>
    <t>20 89 6.647427 76 0 -1 1;</t>
  </si>
  <si>
    <t>20 90 1.076064 76 0 -1 1;</t>
  </si>
  <si>
    <t>21 89 10.217757 76 0 -1 1;</t>
  </si>
  <si>
    <t>21 90 2.001602 76 0 -1 1;</t>
  </si>
  <si>
    <t>22 89 11.338216 76 0 -1 1;</t>
  </si>
  <si>
    <t>22 90 0.571898 76 0 -1 1;</t>
  </si>
  <si>
    <t>23 89 8.785240 76 0 -1 1;</t>
  </si>
  <si>
    <t>23 90 0.803811 76 0 -1 1;</t>
  </si>
  <si>
    <t>24 89 7.368857 76 0 -1 1;</t>
  </si>
  <si>
    <t>24 90 1.192847 76 0 -1 1;</t>
  </si>
  <si>
    <t>25 89 6.992555 76 0 -1 1;</t>
  </si>
  <si>
    <t>25 90 1.369803 76 0 -1 1;</t>
  </si>
  <si>
    <t>26 89 5.768778 76 0 -1 1;</t>
  </si>
  <si>
    <t>27 89 26.154143 76 0 -1 1;</t>
  </si>
  <si>
    <t>27 90 1.319212 76 0 -1 1;</t>
  </si>
  <si>
    <t>28 89 20.527606 76 0 -1 1;</t>
  </si>
  <si>
    <t>28 90 1.878186 76 0 -1 1;</t>
  </si>
  <si>
    <t>29 89 13.178571 76 0 -1 1;</t>
  </si>
  <si>
    <t>29 90 2.133305 76 0 -1 1;</t>
  </si>
  <si>
    <t>30 89 6.312448 76 0 -1 1;</t>
  </si>
  <si>
    <t>30 90 1.236573 76 0 -1 1;</t>
  </si>
  <si>
    <t>31 89 4.753744 76 0 -1 1;</t>
  </si>
  <si>
    <t>32 89 26.346128 76 0 -1 1;</t>
  </si>
  <si>
    <t>32 90 1.612646 76 0 -1 1;</t>
  </si>
  <si>
    <t>33 89 15.450920 76 0 -1 1;</t>
  </si>
  <si>
    <t>33 90 1.715547 76 0 -1 1;</t>
  </si>
  <si>
    <t>34 89 9.866526 76 0 -1 1;</t>
  </si>
  <si>
    <t>34 90 1.938193 76 0 -1 1;</t>
  </si>
  <si>
    <t>35 89 13.569525 76 0 -1 1;</t>
  </si>
  <si>
    <t>35 90 3.225780 76 0 -1 1;</t>
  </si>
  <si>
    <t>36 89 9.343222 76 0 -1 1;</t>
  </si>
  <si>
    <t>36 90 0.571898 76 0 -1 1;</t>
  </si>
  <si>
    <t>37 89 9.580859 76 0 -1 1;</t>
  </si>
  <si>
    <t>37 90 1.063782 76 0 -1 1;</t>
  </si>
  <si>
    <t>38 89 6.995586 76 0 -1 1;</t>
  </si>
  <si>
    <t>38 90 1.374222 76 0 -1 1;</t>
  </si>
  <si>
    <t>39 89 9.954063 76 0 -1 1;</t>
  </si>
  <si>
    <t>39 90 2.366304 76 0 -1 1;</t>
  </si>
  <si>
    <t>40 89 13.837083 76 0 -1 1;</t>
  </si>
  <si>
    <t>40 90 0.846967 76 0 -1 1;</t>
  </si>
  <si>
    <t>41 89 9.580859 76 0 -1 1;</t>
  </si>
  <si>
    <t>41 90 1.063782 76 0 -1 1;</t>
  </si>
  <si>
    <t>42 89 12.092011 76 0 -1 1;</t>
  </si>
  <si>
    <t>42 90 2.375370 76 0 -1 1;</t>
  </si>
  <si>
    <t>43 89 6.898606 76 0 -1 1;</t>
  </si>
  <si>
    <t>43 90 1.639953 76 0 -1 1;</t>
  </si>
  <si>
    <t>44 89 4.753744 76 0 -1 1;</t>
  </si>
  <si>
    <t>45 89 26.672309 76 0 -1 1;</t>
  </si>
  <si>
    <t>45 90 1.632611 76 0 -1 1;</t>
  </si>
  <si>
    <t>46 89 18.620269 76 0 -1 1;</t>
  </si>
  <si>
    <t>46 90 2.067446 76 0 -1 1;</t>
  </si>
  <si>
    <t>47 89 14.608405 76 0 -1 1;</t>
  </si>
  <si>
    <t>47 90 2.869694 76 0 -1 1;</t>
  </si>
  <si>
    <t>48 89 7.268621 76 0 -1 1;</t>
  </si>
  <si>
    <t>48 90 1.727914 76 0 -1 1;</t>
  </si>
  <si>
    <t>49 89 5.786854 76 0 -1 1;</t>
  </si>
  <si>
    <t>50 89 22.596866 76 0 -1 1;</t>
  </si>
  <si>
    <t>50 90 1.586392 76 0 -1 1;</t>
  </si>
  <si>
    <t>51 89 18.456619 76 0 -1 1;</t>
  </si>
  <si>
    <t>51 90 2.350394 76 0 -1 1;</t>
  </si>
  <si>
    <t>52 89 13.171975 76 0 -1 1;</t>
  </si>
  <si>
    <t>52 90 2.967727 76 0 -1 1;</t>
  </si>
  <si>
    <t>53 89 11.457123 76 0 -1 1;</t>
  </si>
  <si>
    <t>53 90 3.123820 76 0 -1 1;</t>
  </si>
  <si>
    <t>54 89 8.146226 76 0 -1 1;</t>
  </si>
  <si>
    <t>54 90 0.571898 76 0 -1 1;</t>
  </si>
  <si>
    <t>55 89 6.077833 76 0 -1 1;</t>
  </si>
  <si>
    <t>55 90 0.773993 76 0 -1 1;</t>
  </si>
  <si>
    <t>56 89 7.497193 76 0 -1 1;</t>
  </si>
  <si>
    <t>56 90 1.689163 76 0 -1 1;</t>
  </si>
  <si>
    <t>57 89 9.960823 76 0 -1 1;</t>
  </si>
  <si>
    <t>57 90 2.715849 76 0 -1 1;</t>
  </si>
  <si>
    <t>58 89 8.146226 76 0 -1 1;</t>
  </si>
  <si>
    <t>58 90 0.571898 76 0 -1 1;</t>
  </si>
  <si>
    <t>59 89 13.460092 76 0 -1 1;</t>
  </si>
  <si>
    <t>59 90 1.714101 76 0 -1 1;</t>
  </si>
  <si>
    <t>60 89 15.947840 76 0 -1 1;</t>
  </si>
  <si>
    <t>60 90 3.593146 76 0 -1 1;</t>
  </si>
  <si>
    <t>61 89 11.414070 76 0 -1 1;</t>
  </si>
  <si>
    <t>61 90 3.112081 76 0 -1 1;</t>
  </si>
  <si>
    <t>62 89 2.471075 76 0 -1 1;</t>
  </si>
  <si>
    <t>63 89 21.767921 76 0 -1 1;</t>
  </si>
  <si>
    <t>63 90 1.528197 76 0 -1 1;</t>
  </si>
  <si>
    <t>64 89 19.294590 76 0 -1 1;</t>
  </si>
  <si>
    <t>64 90 2.457107 76 0 -1 1;</t>
  </si>
  <si>
    <t>65 89 14.871956 76 0 -1 1;</t>
  </si>
  <si>
    <t>65 90 3.350743 76 0 -1 1;</t>
  </si>
  <si>
    <t>66 89 5.963452 76 0 -1 1;</t>
  </si>
  <si>
    <t>66 90 1.625953 76 0 -1 1;</t>
  </si>
  <si>
    <t>67 89 8.164839 76 0 -1 1;</t>
  </si>
  <si>
    <t>67 90 0.618657 76 0 -1 1;</t>
  </si>
  <si>
    <t>68 89 7.841345 76 0 -1 1;</t>
  </si>
  <si>
    <t>68 90 1.492274 76 0 -1 1;</t>
  </si>
  <si>
    <t>69 89 8.164839 76 0 -1 1;</t>
  </si>
  <si>
    <t>69 90 0.618657 76 0 -1 1;</t>
  </si>
  <si>
    <t>70 89 7.841345 76 0 -1 1;</t>
  </si>
  <si>
    <t>70 90 1.492274 76 0 -1 1;</t>
  </si>
  <si>
    <t>71 89 4.936541 76 0 -1 1;</t>
  </si>
  <si>
    <t>72 89 19.276510 76 0 -1 1;</t>
  </si>
  <si>
    <t>72 90 1.586392 76 0 -1 1;</t>
  </si>
  <si>
    <t>73 89 13.630738 76 0 -1 1;</t>
  </si>
  <si>
    <t>73 90 2.034828 76 0 -1 1;</t>
  </si>
  <si>
    <t>74 89 9.122613 76 0 -1 1;</t>
  </si>
  <si>
    <t>74 90 2.409417 76 0 -1 1;</t>
  </si>
  <si>
    <t>75 89 9.773627 76 0 -1 1;</t>
  </si>
  <si>
    <t>75 90 3.123820 76 0 -1 1;</t>
  </si>
  <si>
    <t>76 89 6.949229 76 0 -1 1;</t>
  </si>
  <si>
    <t>76 90 0.571898 76 0 -1 1;</t>
  </si>
  <si>
    <t>77 89 9.152654 76 0 -1 1;</t>
  </si>
  <si>
    <t>77 90 1.366329 76 0 -1 1;</t>
  </si>
  <si>
    <t>78 89 9.809031 76 0 -1 1;</t>
  </si>
  <si>
    <t>78 90 2.590711 76 0 -1 1;</t>
  </si>
  <si>
    <t>79 89 10.351194 76 0 -1 1;</t>
  </si>
  <si>
    <t>79 90 3.308420 76 0 -1 1;</t>
  </si>
  <si>
    <t>80 89 6.949229 76 0 -1 1;</t>
  </si>
  <si>
    <t>80 90 0.571898 76 0 -1 1;</t>
  </si>
  <si>
    <t>81 89 7.514392 76 0 -1 1;</t>
  </si>
  <si>
    <t>81 90 1.121766 76 0 -1 1;</t>
  </si>
  <si>
    <t>82 89 9.636594 76 0 -1 1;</t>
  </si>
  <si>
    <t>82 90 2.545167 76 0 -1 1;</t>
  </si>
  <si>
    <t>83 89 5.769010 76 0 -1 1;</t>
  </si>
  <si>
    <t>83 90 1.843875 76 0 -1 1;</t>
  </si>
  <si>
    <t>84 89 2.107979 76 0 -1 1;</t>
  </si>
  <si>
    <t>85 89 16.279845 76 0 -1 1;</t>
  </si>
  <si>
    <t>85 90 1.339777 76 0 -1 1;</t>
  </si>
  <si>
    <t>86 89 18.573355 76 0 -1 1;</t>
  </si>
  <si>
    <t>86 90 2.772673 76 0 -1 1;</t>
  </si>
  <si>
    <t>87 89 14.800577 76 0 -1 1;</t>
  </si>
  <si>
    <t>87 90 3.909052 76 0 -1 1;</t>
  </si>
  <si>
    <t>88 89 7.201078 76 0 -1 1;</t>
  </si>
  <si>
    <t>88 90 2.301588 76 0 -1 1;</t>
  </si>
  <si>
    <t>89 89 2.926682 76 0 -1 1;</t>
  </si>
  <si>
    <t>90 89 16.748335 76 0 -1 1;</t>
  </si>
  <si>
    <t>90 90 1.665152 76 0 -1 1;</t>
  </si>
  <si>
    <t>91 89 10.040609 76 0 -1 1;</t>
  </si>
  <si>
    <t>91 90 1.810792 76 0 -1 1;</t>
  </si>
  <si>
    <t>92 89 6.602530 76 0 -1 1;</t>
  </si>
  <si>
    <t>92 90 2.106703 76 0 -1 1;</t>
  </si>
  <si>
    <t>93 89 8.882312 76 0 -1 1;</t>
  </si>
  <si>
    <t>93 90 3.429702 76 0 -1 1;</t>
  </si>
  <si>
    <t>94 89 5.752233 76 0 -1 1;</t>
  </si>
  <si>
    <t>94 90 0.571898 76 0 -1 1;</t>
  </si>
  <si>
    <t>95 89 6.426656 76 0 -1 1;</t>
  </si>
  <si>
    <t>95 90 1.159027 76 0 -1 1;</t>
  </si>
  <si>
    <t>96 89 4.835011 76 0 -1 1;</t>
  </si>
  <si>
    <t>96 90 1.542732 76 0 -1 1;</t>
  </si>
  <si>
    <t>97 89 7.033560 76 0 -1 1;</t>
  </si>
  <si>
    <t>97 90 2.715849 76 0 -1 1;</t>
  </si>
  <si>
    <t>98 89 7.485441 76 0 -1 1;</t>
  </si>
  <si>
    <t>98 90 0.744217 76 0 -1 1;</t>
  </si>
  <si>
    <t>99 89 6.426656 76 0 -1 1;</t>
  </si>
  <si>
    <t>99 90 1.159027 76 0 -1 1;</t>
  </si>
  <si>
    <t>100 89 7.976702 76 0 -1 1;</t>
  </si>
  <si>
    <t>100 90 2.545167 76 0 -1 1;</t>
  </si>
  <si>
    <t>101 89 4.775305 76 0 -1 1;</t>
  </si>
  <si>
    <t>101 90 1.843875 76 0 -1 1;</t>
  </si>
  <si>
    <t>102 89 2.926682 76 0 -1 1;</t>
  </si>
  <si>
    <t>103 89 15.005222 76 0 -1 1;</t>
  </si>
  <si>
    <t>103 90 1.491849 76 0 -1 1;</t>
  </si>
  <si>
    <t>104 89 12.382092 76 0 -1 1;</t>
  </si>
  <si>
    <t>104 90 2.233071 76 0 -1 1;</t>
  </si>
  <si>
    <t>105 89 9.552698 76 0 -1 1;</t>
  </si>
  <si>
    <t>105 90 3.048029 76 0 -1 1;</t>
  </si>
  <si>
    <t>106 89 5.003108 76 0 -1 1;</t>
  </si>
  <si>
    <t>106 90 1.931836 76 0 -1 1;</t>
  </si>
  <si>
    <t>107 89 2.317662 76 0 -1 1;</t>
  </si>
  <si>
    <t>108 89 10.507676 76 0 -1 1;</t>
  </si>
  <si>
    <t>108 90 1.319212 76 0 -1 1;</t>
  </si>
  <si>
    <t>109 89 7.840366 76 0 -1 1;</t>
  </si>
  <si>
    <t>109 90 1.785543 76 0 -1 1;</t>
  </si>
  <si>
    <t>110 89 3.589255 76 0 -1 1;</t>
  </si>
  <si>
    <t>110 90 1.446182 76 0 -1 1;</t>
  </si>
  <si>
    <t>111 89 4.871302 76 0 -1 1;</t>
  </si>
  <si>
    <t>111 90 2.375204 76 0 -1 1;</t>
  </si>
  <si>
    <t>112 89 4.555236 76 0 -1 1;</t>
  </si>
  <si>
    <t>112 90 0.571898 76 0 -1 1;</t>
  </si>
  <si>
    <t>113 89 3.982628 76 0 -1 1;</t>
  </si>
  <si>
    <t>113 90 0.906993 76 0 -1 1;</t>
  </si>
  <si>
    <t>114 89 2.859834 76 0 -1 1;</t>
  </si>
  <si>
    <t>114 90 1.152283 76 0 -1 1;</t>
  </si>
  <si>
    <t>115 89 4.423396 76 0 -1 1;</t>
  </si>
  <si>
    <t>115 90 2.156809 76 0 -1 1;</t>
  </si>
  <si>
    <t>116 89 4.555236 76 0 -1 1;</t>
  </si>
  <si>
    <t>116 90 0.571898 76 0 -1 1;</t>
  </si>
  <si>
    <t>117 89 3.982628 76 0 -1 1;</t>
  </si>
  <si>
    <t>117 90 0.906993 76 0 -1 1;</t>
  </si>
  <si>
    <t>118 89 4.977947 76 0 -1 1;</t>
  </si>
  <si>
    <t>118 90 2.005713 76 0 -1 1;</t>
  </si>
  <si>
    <t>119 89 2.635066 76 0 -1 1;</t>
  </si>
  <si>
    <t>119 90 1.284835 76 0 -1 1;</t>
  </si>
  <si>
    <t>120 89 2.317662 76 0 -1 1;</t>
  </si>
  <si>
    <t>121 89 10.047631 76 0 -1 1;</t>
  </si>
  <si>
    <t>121 90 1.261454 76 0 -1 1;</t>
  </si>
  <si>
    <t>122 89 8.700236 76 0 -1 1;</t>
  </si>
  <si>
    <t>122 90 1.981368 76 0 -1 1;</t>
  </si>
  <si>
    <t>123 89 5.333040 76 0 -1 1;</t>
  </si>
  <si>
    <t>123 90 2.148787 76 0 -1 1;</t>
  </si>
  <si>
    <t>124 89 2.361827 76 0 -1 1;</t>
  </si>
  <si>
    <t>124 90 1.151606 76 0 -1 1;</t>
  </si>
  <si>
    <t>125 89 1.933825 76 0 -1 1;</t>
  </si>
  <si>
    <t>125 90 0.472108 76 0 -1 1;</t>
  </si>
  <si>
    <t>126 89 1.138569 76 0 -1 1;</t>
  </si>
  <si>
    <t>126 90 0.491776 76 0 -1 1;</t>
  </si>
  <si>
    <t>127 89 1.670651 76 0 -1 1;</t>
  </si>
  <si>
    <t>127 90 0.873236 76 0 -1 1;</t>
  </si>
  <si>
    <t>128 89 1.251266 76 0 -1 1;</t>
  </si>
  <si>
    <t>128 90 0.540453 76 0 -1 1;</t>
  </si>
  <si>
    <t>129 89 2.944660 76 0 -1 1;</t>
  </si>
  <si>
    <t>129 90 1.539150 76 0 -1 1;</t>
  </si>
  <si>
    <t>130 89 1.345625 76 0 -1 1;</t>
  </si>
  <si>
    <t>130 90 0.328509 76 0 -1 1;</t>
  </si>
  <si>
    <t>131 89 2.276054 76 0 -1 1;</t>
  </si>
  <si>
    <t>131 90 0.983084 76 0 -1 1;</t>
  </si>
  <si>
    <t>132 89 2.075551 76 0 -1 1;</t>
  </si>
  <si>
    <t>132 90 1.084873 76 0 -1 1;</t>
  </si>
  <si>
    <t>133 89 1.924826 76 0 -1 1;</t>
  </si>
  <si>
    <t>133 90 0.469911 76 0 -1 1;</t>
  </si>
  <si>
    <t>134 89 2.087831 76 0 -1 1;</t>
  </si>
  <si>
    <t>134 90 0.901786 76 0 -1 1;</t>
  </si>
  <si>
    <t>135 89 0.759628 76 0 -1 1;</t>
  </si>
  <si>
    <t>135 90 0.397051 76 0 -1 1;</t>
  </si>
  <si>
    <t>136 89 5.159758 76 0 -1 1;</t>
  </si>
  <si>
    <t>137 89 27.994373 76 0 -1 1;</t>
  </si>
  <si>
    <t>137 90 1.578699 76 0 -1 1;</t>
  </si>
  <si>
    <t>138 89 15.373953 76 0 -1 1;</t>
  </si>
  <si>
    <t>138 90 1.572680 76 0 -1 1;</t>
  </si>
  <si>
    <t>139 89 10.709219 76 0 -1 1;</t>
  </si>
  <si>
    <t>139 90 1.938193 76 0 -1 1;</t>
  </si>
  <si>
    <t>140 89 14.063591 76 0 -1 1;</t>
  </si>
  <si>
    <t>140 90 3.080157 76 0 -1 1;</t>
  </si>
  <si>
    <t>141 89 10.141220 76 0 -1 1;</t>
  </si>
  <si>
    <t>141 90 0.571898 76 0 -1 1;</t>
  </si>
  <si>
    <t>142 89 9.002534 76 0 -1 1;</t>
  </si>
  <si>
    <t>142 90 0.920915 76 0 -1 1;</t>
  </si>
  <si>
    <t>143 89 7.958637 76 0 -1 1;</t>
  </si>
  <si>
    <t>143 90 1.440383 76 0 -1 1;</t>
  </si>
  <si>
    <t>144 89 11.469129 76 0 -1 1;</t>
  </si>
  <si>
    <t>144 90 2.511927 76 0 -1 1;</t>
  </si>
  <si>
    <t>145 89 15.018898 76 0 -1 1;</t>
  </si>
  <si>
    <t>145 90 0.846967 76 0 -1 1;</t>
  </si>
  <si>
    <t>146 89 9.002534 76 0 -1 1;</t>
  </si>
  <si>
    <t>146 90 0.920915 76 0 -1 1;</t>
  </si>
  <si>
    <t>147 89 13.124780 76 0 -1 1;</t>
  </si>
  <si>
    <t>147 90 2.375370 76 0 -1 1;</t>
  </si>
  <si>
    <t>148 89 7.487811 76 0 -1 1;</t>
  </si>
  <si>
    <t>148 90 1.639953 76 0 -1 1;</t>
  </si>
  <si>
    <t>149 89 5.159758 76 0 -1 1;</t>
  </si>
  <si>
    <t>150 89 28.950371 76 0 -1 1;</t>
  </si>
  <si>
    <t>150 90 1.632611 76 0 -1 1;</t>
  </si>
  <si>
    <t>151 89 18.813993 76 0 -1 1;</t>
  </si>
  <si>
    <t>151 90 1.924579 76 0 -1 1;</t>
  </si>
  <si>
    <t>152 89 14.465770 76 0 -1 1;</t>
  </si>
  <si>
    <t>152 90 2.618067 76 0 -1 1;</t>
  </si>
  <si>
    <t>153 89 7.889429 76 0 -1 1;</t>
  </si>
  <si>
    <t>153 90 1.727914 76 0 -1 1;</t>
  </si>
  <si>
    <t>154 89 4.516838 76 0 -1 1;</t>
  </si>
  <si>
    <t>154 90 0.549345 76 0 -1 1;</t>
  </si>
  <si>
    <t>155 89 11.582273 76 0 -1 1;</t>
  </si>
  <si>
    <t>155 90 1.408655 76 0 -1 1;</t>
  </si>
  <si>
    <t>156 89 9.100377 76 0 -1 1;</t>
  </si>
  <si>
    <t>156 90 1.152892 76 0 -1 1;</t>
  </si>
  <si>
    <t>157 89 25.050945 76 0 -1 1;</t>
  </si>
  <si>
    <t>157 90 3.173610 76 0 -1 1;</t>
  </si>
  <si>
    <t>158 89 13.288159 76 0 -1 1;</t>
  </si>
  <si>
    <t>158 90 2.042877 76 0 -1 1;</t>
  </si>
  <si>
    <t>159 89 23.665836 76 0 -1 1;</t>
  </si>
  <si>
    <t>159 90 3.638306 76 0 -1 1;</t>
  </si>
  <si>
    <t>160 89 13.992309 76 0 -1 1;</t>
  </si>
  <si>
    <t>160 90 2.467215 76 0 -1 1;</t>
  </si>
  <si>
    <t>161 89 21.957426 76 0 -1 1;</t>
  </si>
  <si>
    <t>161 90 3.871677 76 0 -1 1;</t>
  </si>
  <si>
    <t>162 89 9.822409 76 0 -1 1;</t>
  </si>
  <si>
    <t>162 90 2.030278 76 0 -1 1;</t>
  </si>
  <si>
    <t>163 89 19.912431 76 0 -1 1;</t>
  </si>
  <si>
    <t>163 90 4.115871 76 0 -1 1;</t>
  </si>
  <si>
    <t>164 89 8.922691 76 0 -1 1;</t>
  </si>
  <si>
    <t>164 90 2.228094 76 0 -1 1;</t>
  </si>
  <si>
    <t>165 89 15.524946 76 0 -1 1;</t>
  </si>
  <si>
    <t>165 90 3.876750 76 0 -1 1;</t>
  </si>
  <si>
    <t>166 89 5.147808 76 0 -1 1;</t>
  </si>
  <si>
    <t>166 90 1.623250 76 0 -1 1;</t>
  </si>
  <si>
    <t>167 89 9.358931 76 0 -1 1;</t>
  </si>
  <si>
    <t>167 90 2.951137 76 0 -1 1;</t>
  </si>
  <si>
    <t>168 89 1.812965 76 0 -1 1;</t>
  </si>
  <si>
    <t>168 90 0.612833 76 0 -1 1;</t>
  </si>
  <si>
    <t>169 89 3.240362 76 0 -1 1;</t>
  </si>
  <si>
    <t>169 90 1.095334 76 0 -1 1;</t>
  </si>
  <si>
    <t>170 89 14.423091 76 0 -1 1;</t>
  </si>
  <si>
    <t>170 90 2.042877 76 0 -1 1;</t>
  </si>
  <si>
    <t>171 89 21.591945 76 0 -1 1;</t>
  </si>
  <si>
    <t>171 90 3.058269 76 0 -1 1;</t>
  </si>
  <si>
    <t>172 89 6.949136 76 0 -1 1;</t>
  </si>
  <si>
    <t>172 90 0.880360 76 0 -1 1;</t>
  </si>
  <si>
    <t>173 89 28.668276 76 0 -1 1;</t>
  </si>
  <si>
    <t>173 90 3.631875 76 0 -1 1;</t>
  </si>
  <si>
    <t>174 89 7.298692 76 0 -1 1;</t>
  </si>
  <si>
    <t>174 90 1.122076 76 0 -1 1;</t>
  </si>
  <si>
    <t>175 89 26.288938 76 0 -1 1;</t>
  </si>
  <si>
    <t>175 90 4.041573 76 0 -1 1;</t>
  </si>
  <si>
    <t>176 89 7.111544 76 0 -1 1;</t>
  </si>
  <si>
    <t>176 90 1.253954 76 0 -1 1;</t>
  </si>
  <si>
    <t>177 89 30.774882 76 0 -1 1;</t>
  </si>
  <si>
    <t>177 90 5.426428 76 0 -1 1;</t>
  </si>
  <si>
    <t>178 89 10.034473 76 0 -1 1;</t>
  </si>
  <si>
    <t>178 90 2.074111 76 0 -1 1;</t>
  </si>
  <si>
    <t>179 89 20.447695 76 0 -1 1;</t>
  </si>
  <si>
    <t>179 90 4.226509 76 0 -1 1;</t>
  </si>
  <si>
    <t>180 89 5.021621 76 0 -1 1;</t>
  </si>
  <si>
    <t>180 90 1.253954 76 0 -1 1;</t>
  </si>
  <si>
    <t>181 89 16.925604 76 0 -1 1;</t>
  </si>
  <si>
    <t>181 90 4.226509 76 0 -1 1;</t>
  </si>
  <si>
    <t>182 89 2.644185 76 0 -1 1;</t>
  </si>
  <si>
    <t>182 90 0.833787 76 0 -1 1;</t>
  </si>
  <si>
    <t>183 89 10.313222 76 0 -1 1;</t>
  </si>
  <si>
    <t>183 90 3.252053 76 0 -1 1;</t>
  </si>
  <si>
    <t>184 89 3.433606 76 0 -1 1;</t>
  </si>
  <si>
    <t>184 90 0.417601 76 0 -1 1;</t>
  </si>
  <si>
    <t>185 89 12.874304 76 0 -1 1;</t>
  </si>
  <si>
    <t>185 90 1.565794 76 0 -1 1;</t>
  </si>
  <si>
    <t>186 89 1.551978 76 0 -1 1;</t>
  </si>
  <si>
    <t>186 90 0.524612 76 0 -1 1;</t>
  </si>
  <si>
    <t>187 89 3.947564 76 0 -1 1;</t>
  </si>
  <si>
    <t>187 90 1.334388 76 0 -1 1;</t>
  </si>
  <si>
    <t>188 89 5.541221 76 0 -1 1;</t>
  </si>
  <si>
    <t>188 90 0.701996 76 0 -1 1;</t>
  </si>
  <si>
    <t>189 89 3.820334 76 0 -1 1;</t>
  </si>
  <si>
    <t>189 90 0.587325 76 0 -1 1;</t>
  </si>
  <si>
    <t>190 89 4.313525 76 0 -1 1;</t>
  </si>
  <si>
    <t>190 90 0.760589 76 0 -1 1;</t>
  </si>
  <si>
    <t>191 89 3.679701 76 0 -1 1;</t>
  </si>
  <si>
    <t>191 90 0.760589 76 0 -1 1;</t>
  </si>
  <si>
    <t>192 89 3.045877 76 0 -1 1;</t>
  </si>
  <si>
    <t>192 90 0.760589 76 0 -1 1;</t>
  </si>
  <si>
    <t>193 89 2.226238 76 0 -1 1;</t>
  </si>
  <si>
    <t>193 90 0.701996 76 0 -1 1;</t>
  </si>
  <si>
    <t>194 89 2.947933 76 0 -1 1;</t>
  </si>
  <si>
    <t>194 90 0.358532 76 0 -1 1;</t>
  </si>
  <si>
    <t>195 89 0.907767 76 0 -1 1;</t>
  </si>
  <si>
    <t>195 90 0.306851 76 0 -1 1;</t>
  </si>
  <si>
    <t>196 89 7.478544 76 0 -1 1;</t>
  </si>
  <si>
    <t>196 90 1.059256 76 0 -1 1;</t>
  </si>
  <si>
    <t>197 89 27.040727 76 0 -1 1;</t>
  </si>
  <si>
    <t>197 90 3.830031 76 0 -1 1;</t>
  </si>
  <si>
    <t>198 89 4.008734 76 0 -1 1;</t>
  </si>
  <si>
    <t>198 90 0.567794 76 0 -1 1;</t>
  </si>
  <si>
    <t>199 89 9.301981 76 0 -1 1;</t>
  </si>
  <si>
    <t>199 90 0.851090 76 0 -1 1;</t>
  </si>
  <si>
    <t>200 89 7.665268 76 0 -1 1;</t>
  </si>
  <si>
    <t>200 90 0.851090 76 0 -1 1;</t>
  </si>
  <si>
    <t>201 89 6.098047 76 0 -1 1;</t>
  </si>
  <si>
    <t>201 90 0.776568 76 0 -1 1;</t>
  </si>
  <si>
    <t>202 89 5.202008 76 0 -1 1;</t>
  </si>
  <si>
    <t>202 90 0.776568 76 0 -1 1;</t>
  </si>
  <si>
    <t>203 89 4.719187 76 0 -1 1;</t>
  </si>
  <si>
    <t>203 90 0.851090 76 0 -1 1;</t>
  </si>
  <si>
    <t>204 89 3.737159 76 0 -1 1;</t>
  </si>
  <si>
    <t>204 90 0.851090 76 0 -1 1;</t>
  </si>
  <si>
    <t>205 89 8.319953 76 0 -1 1;</t>
  </si>
  <si>
    <t>205 90 0.851090 76 0 -1 1;</t>
  </si>
  <si>
    <t>206 89 4.216333 76 0 -1 1;</t>
  </si>
  <si>
    <t>206 90 0.370354 76 0 -1 1;</t>
  </si>
  <si>
    <t>207 89 10.978088 76 0 -1 1;</t>
  </si>
  <si>
    <t>207 90 1.004447 76 0 -1 1;</t>
  </si>
  <si>
    <t>208 89 8.900733 76 0 -1 1;</t>
  </si>
  <si>
    <t>208 90 0.988266 76 0 -1 1;</t>
  </si>
  <si>
    <t>209 89 7.975862 76 0 -1 1;</t>
  </si>
  <si>
    <t>209 90 1.015702 76 0 -1 1;</t>
  </si>
  <si>
    <t>210 89 6.803899 76 0 -1 1;</t>
  </si>
  <si>
    <t>210 90 1.015702 76 0 -1 1;</t>
  </si>
  <si>
    <t>211 89 5.631935 76 0 -1 1;</t>
  </si>
  <si>
    <t>211 90 1.015702 76 0 -1 1;</t>
  </si>
  <si>
    <t>212 89 4.410552 76 0 -1 1;</t>
  </si>
  <si>
    <t>212 90 1.004447 76 0 -1 1;</t>
  </si>
  <si>
    <t>213 89 1.058350 76 0 -1 1;</t>
  </si>
  <si>
    <t>213 90 0.258377 76 0 -1 1;</t>
  </si>
  <si>
    <t>214 89 9.660937 76 0 -1 1;</t>
  </si>
  <si>
    <t>214 90 0.988266 76 0 -1 1;</t>
  </si>
  <si>
    <t>215 89 2.957050 76 0 -1 1;</t>
  </si>
  <si>
    <t>215 90 0.721909 76 0 -1 1;</t>
  </si>
  <si>
    <t>216 89 2.496031 76 0 -1 1;</t>
  </si>
  <si>
    <t>216 90 0.372613 76 0 -1 1;</t>
  </si>
  <si>
    <t>217 89 0.832010 76 0 -1 1;</t>
  </si>
  <si>
    <t>218 89 2.925969 76 0 -1 1;</t>
  </si>
  <si>
    <t>218 90 0.372613 76 0 -1 1;</t>
  </si>
  <si>
    <t>219 89 0.975323 76 0 -1 1;</t>
  </si>
  <si>
    <t>220 89 1.565716 76 0 -1 1;</t>
  </si>
  <si>
    <t>220 90 0.763429 76 0 -1 1;</t>
  </si>
  <si>
    <t>221 89 1.378323 76 0 -1 1;</t>
  </si>
  <si>
    <t>221 90 0.532208 76 0 -1 1;</t>
  </si>
  <si>
    <t>222 89 1.665141 76 0 -1 1;</t>
  </si>
  <si>
    <t>222 90 0.532208 76 0 -1 1;</t>
  </si>
  <si>
    <t>223 89 2.800002 76 0 -1 1;</t>
  </si>
  <si>
    <t>223 90 0.763429 76 0 -1 1;</t>
  </si>
  <si>
    <t>224 89 3.211431 76 0 -1 1;</t>
  </si>
  <si>
    <t>224 90 0.763429 76 0 -1 1;</t>
  </si>
  <si>
    <t>225 89 3.485717 76 0 -1 1;</t>
  </si>
  <si>
    <t>225 90 0.763429 76 0 -1 1;</t>
  </si>
  <si>
    <t>226 89 3.897146 76 0 -1 1;</t>
  </si>
  <si>
    <t>226 90 0.763429 76 0 -1 1;</t>
  </si>
  <si>
    <t>227 89 1.778293 76 0 -1 1;</t>
  </si>
  <si>
    <t>227 90 0.867080 76 0 -1 1;</t>
  </si>
  <si>
    <t>228 89 1.409296 76 0 -1 1;</t>
  </si>
  <si>
    <t>228 90 0.544167 76 0 -1 1;</t>
  </si>
  <si>
    <t>229 89 1.702560 76 0 -1 1;</t>
  </si>
  <si>
    <t>229 90 0.544167 76 0 -1 1;</t>
  </si>
  <si>
    <t>230 89 3.180159 76 0 -1 1;</t>
  </si>
  <si>
    <t>230 90 0.867080 76 0 -1 1;</t>
  </si>
  <si>
    <t>231 89 3.647448 76 0 -1 1;</t>
  </si>
  <si>
    <t>231 90 0.867080 76 0 -1 1;</t>
  </si>
  <si>
    <t>232 89 3.958973 76 0 -1 1;</t>
  </si>
  <si>
    <t>232 90 0.867080 76 0 -1 1;</t>
  </si>
  <si>
    <t>233 89 4.426262 76 0 -1 1;</t>
  </si>
  <si>
    <t>233 90 0.867080 76 0 -1 1;</t>
  </si>
  <si>
    <t>234 89 1.226409 76 0 -1 1;</t>
  </si>
  <si>
    <t>234 90 0.597986 76 0 -1 1;</t>
  </si>
  <si>
    <t>235 89 1.548677 76 0 -1 1;</t>
  </si>
  <si>
    <t>235 90 0.597986 76 0 -1 1;</t>
  </si>
  <si>
    <t>236 89 1.870945 76 0 -1 1;</t>
  </si>
  <si>
    <t>236 90 0.597986 76 0 -1 1;</t>
  </si>
  <si>
    <t>237 89 2.193213 76 0 -1 1;</t>
  </si>
  <si>
    <t>237 90 0.597986 76 0 -1 1;</t>
  </si>
  <si>
    <t>238 89 2.515482 76 0 -1 1;</t>
  </si>
  <si>
    <t>238 90 0.597986 76 0 -1 1;</t>
  </si>
  <si>
    <t>239 89 2.730327 76 0 -1 1;</t>
  </si>
  <si>
    <t>239 90 0.597986 76 0 -1 1;</t>
  </si>
  <si>
    <t>240 89 3.052595 76 0 -1 1;</t>
  </si>
  <si>
    <t>240 90 0.597986 76 0 -1 1;</t>
  </si>
  <si>
    <t>241 89 0.851773 76 0 -1 1;</t>
  </si>
  <si>
    <t>241 90 0.271779 76 0 -1 1;</t>
  </si>
  <si>
    <t>242 89 1.029020 76 0 -1 1;</t>
  </si>
  <si>
    <t>242 90 0.271779 76 0 -1 1;</t>
  </si>
  <si>
    <t>243 89 1.383515 76 0 -1 1;</t>
  </si>
  <si>
    <t>243 90 0.271779 76 0 -1 1;</t>
  </si>
  <si>
    <t>244 89 0.613205 76 0 -1 1;</t>
  </si>
  <si>
    <t>245 89 0.774339 76 0 -1 1;</t>
  </si>
  <si>
    <t>246 89 0.935473 76 0 -1 1;</t>
  </si>
  <si>
    <t>247 89 1.096607 76 0 -1 1;</t>
  </si>
  <si>
    <t>248 89 1.257741 76 0 -1 1;</t>
  </si>
  <si>
    <t>249 89 1.365163 76 0 -1 1;</t>
  </si>
  <si>
    <t>250 89 1.526297 76 0 -1 1;</t>
  </si>
  <si>
    <t>251 89 0.564148 76 0 -1 1;</t>
  </si>
  <si>
    <t>252 89 0.712392 76 0 -1 1;</t>
  </si>
  <si>
    <t>253 89 0.860635 76 0 -1 1;</t>
  </si>
  <si>
    <t>254 89 1.008878 76 0 -1 1;</t>
  </si>
  <si>
    <t>255 89 1.157122 76 0 -1 1;</t>
  </si>
  <si>
    <t>256 89 1.255950 76 0 -1 1;</t>
  </si>
  <si>
    <t>257 89 1.404194 76 0 -1 1;</t>
  </si>
  <si>
    <t>258 89 0.648362 76 0 -1 1;</t>
  </si>
  <si>
    <t>258 90 0.204447 76 0 -1 1;</t>
  </si>
  <si>
    <t>259 89 0.818734 76 0 -1 1;</t>
  </si>
  <si>
    <t>259 90 0.204447 76 0 -1 1;</t>
  </si>
  <si>
    <t>260 89 0.989106 76 0 -1 1;</t>
  </si>
  <si>
    <t>260 90 0.204447 76 0 -1 1;</t>
  </si>
  <si>
    <t>261 89 1.159479 76 0 -1 1;</t>
  </si>
  <si>
    <t>261 90 0.204447 76 0 -1 1;</t>
  </si>
  <si>
    <t>262 89 1.329851 76 0 -1 1;</t>
  </si>
  <si>
    <t>262 90 0.204447 76 0 -1 1;</t>
  </si>
  <si>
    <t>263 89 1.443433 76 0 -1 1;</t>
  </si>
  <si>
    <t>263 90 0.204447 76 0 -1 1;</t>
  </si>
  <si>
    <t>264 89 1.613805 76 0 -1 1;</t>
  </si>
  <si>
    <t>264 90 0.204447 76 0 -1 1;</t>
  </si>
  <si>
    <t>265 89 3.313429 76 0 -1 1;</t>
  </si>
  <si>
    <t>265 90 1.044818 76 0 -1 1;</t>
  </si>
  <si>
    <t>266 89 4.893955 76 0 -1 1;</t>
  </si>
  <si>
    <t>266 90 1.222074 76 0 -1 1;</t>
  </si>
  <si>
    <t>267 89 5.912350 76 0 -1 1;</t>
  </si>
  <si>
    <t>267 90 1.222074 76 0 -1 1;</t>
  </si>
  <si>
    <t>268 89 6.930746 76 0 -1 1;</t>
  </si>
  <si>
    <t>268 90 1.222074 76 0 -1 1;</t>
  </si>
  <si>
    <t>269 89 7.180485 76 0 -1 1;</t>
  </si>
  <si>
    <t>269 90 1.103904 76 0 -1 1;</t>
  </si>
  <si>
    <t>270 89 7.793765 76 0 -1 1;</t>
  </si>
  <si>
    <t>270 90 1.103904 76 0 -1 1;</t>
  </si>
  <si>
    <t>271 89 0.887103 76 0 -1 1;</t>
  </si>
  <si>
    <t>271 90 0.432543 76 0 -1 1;</t>
  </si>
  <si>
    <t>272 89 1.120210 76 0 -1 1;</t>
  </si>
  <si>
    <t>272 90 0.432543 76 0 -1 1;</t>
  </si>
  <si>
    <t>273 89 1.353317 76 0 -1 1;</t>
  </si>
  <si>
    <t>273 90 0.432543 76 0 -1 1;</t>
  </si>
  <si>
    <t>274 89 1.586424 76 0 -1 1;</t>
  </si>
  <si>
    <t>274 90 0.432543 76 0 -1 1;</t>
  </si>
  <si>
    <t>275 89 1.819532 76 0 -1 1;</t>
  </si>
  <si>
    <t>275 90 0.432543 76 0 -1 1;</t>
  </si>
  <si>
    <t>276 89 1.974937 76 0 -1 1;</t>
  </si>
  <si>
    <t>276 90 0.432543 76 0 -1 1;</t>
  </si>
  <si>
    <t>277 89 2.208044 76 0 -1 1;</t>
  </si>
  <si>
    <t>277 90 0.432543 76 0 -1 1;</t>
  </si>
  <si>
    <t>278 89 5.022335 76 0 -1 1;</t>
  </si>
  <si>
    <t>278 90 0.630541 76 0 -1 1;</t>
  </si>
  <si>
    <t>279 89 8.081673 76 0 -1 1;</t>
  </si>
  <si>
    <t>279 90 0.803496 76 0 -1 1;</t>
  </si>
  <si>
    <t>280 89 12.567209 76 0 -1 1;</t>
  </si>
  <si>
    <t>280 90 1.034239 76 0 -1 1;</t>
  </si>
  <si>
    <t>281 89 12.048003 76 0 -1 1;</t>
  </si>
  <si>
    <t>281 90 0.845819 76 0 -1 1;</t>
  </si>
  <si>
    <t>282 89 12.678272 76 0 -1 1;</t>
  </si>
  <si>
    <t>282 90 0.776037 76 0 -1 1;</t>
  </si>
  <si>
    <t>283 89 14.363073 76 0 -1 1;</t>
  </si>
  <si>
    <t>283 90 0.809983 76 0 -1 1;</t>
  </si>
  <si>
    <t>284 89 9.910383 76 0 -1 1;</t>
  </si>
  <si>
    <t>284 90 0.499879 76 0 -1 1;</t>
  </si>
  <si>
    <t>285 89 2.078901 76 0 -1 1;</t>
  </si>
  <si>
    <t>285 90 0.505530 76 0 -1 1;</t>
  </si>
  <si>
    <t>286 89 2.078901 76 0 -1 1;</t>
  </si>
  <si>
    <t>286 90 0.505530 76 0 -1 1;</t>
  </si>
  <si>
    <t>287 89 4.351573 76 0 -1 1;</t>
  </si>
  <si>
    <t>287 90 1.280551 76 0 -1 1;</t>
  </si>
  <si>
    <t>288 89 4.351573 76 0 -1 1;</t>
  </si>
  <si>
    <t>288 90 1.280551 76 0 -1 1;</t>
  </si>
  <si>
    <t>289 89 4.088201 76 0 -1 1;</t>
  </si>
  <si>
    <t>289 90 0.768840 76 0 -1 1;</t>
  </si>
  <si>
    <t>290 89 1.012249 76 0 -1 1;</t>
  </si>
  <si>
    <t>290 90 0.529094 76 0 -1 1;</t>
  </si>
  <si>
    <t>291 89 0.919845 76 0 -1 1;</t>
  </si>
  <si>
    <t>292 89 1.373668 76 0 -1 1;</t>
  </si>
  <si>
    <t>292 90 0.222365 76 0 -1 1;</t>
  </si>
  <si>
    <t>293 89 1.131967 76 0 -1 1;</t>
  </si>
  <si>
    <t>293 90 0.222365 76 0 -1 1;</t>
  </si>
  <si>
    <t>294 89 0.986946 76 0 -1 1;</t>
  </si>
  <si>
    <t>294 90 0.222365 76 0 -1 1;</t>
  </si>
  <si>
    <t>295 89 0.841925 76 0 -1 1;</t>
  </si>
  <si>
    <t>295 90 0.222365 76 0 -1 1;</t>
  </si>
  <si>
    <t>296 89 0.696905 76 0 -1 1;</t>
  </si>
  <si>
    <t>296 90 0.222365 76 0 -1 1;</t>
  </si>
  <si>
    <t>297 89 0.551884 76 0 -1 1;</t>
  </si>
  <si>
    <t>297 90 0.222365 76 0 -1 1;</t>
  </si>
  <si>
    <t>298 89 0.227756 76 0 -1 1;</t>
  </si>
  <si>
    <t>299 89 1.228647 76 0 -1 1;</t>
  </si>
  <si>
    <t>299 90 0.222365 76 0 -1 1;</t>
  </si>
  <si>
    <t>300 89 0.278368 76 0 -1 1;</t>
  </si>
  <si>
    <t>301 89 1.124255 76 0 -1 1;</t>
  </si>
  <si>
    <t>302 89 1.678927 76 0 -1 1;</t>
  </si>
  <si>
    <t>302 90 0.271779 76 0 -1 1;</t>
  </si>
  <si>
    <t>303 89 1.080648 76 0 -1 1;</t>
  </si>
  <si>
    <t>304 89 0.478456 76 0 -1 1;</t>
  </si>
  <si>
    <t>305 89 3.647797 76 0 -1 1;</t>
  </si>
  <si>
    <t>305 90 1.165899 76 0 -1 1;</t>
  </si>
  <si>
    <t>306 89 3.019468 76 0 -1 1;</t>
  </si>
  <si>
    <t>306 90 1.165899 76 0 -1 1;</t>
  </si>
  <si>
    <t>307 89 2.741762 76 0 -1 1;</t>
  </si>
  <si>
    <t>307 90 0.295108 76 0 -1 1;</t>
  </si>
  <si>
    <t>308 89 2.741762 76 0 -1 1;</t>
  </si>
  <si>
    <t>308 90 0.295108 76 0 -1 1;</t>
  </si>
  <si>
    <t>309 89 2.523966 76 0 -1 1;</t>
  </si>
  <si>
    <t>309 90 0.364162 76 0 -1 1;</t>
  </si>
  <si>
    <t>310 89 8.422014 76 0 -1 1;</t>
  </si>
  <si>
    <t>310 90 1.358568 76 0 -1 1;</t>
  </si>
  <si>
    <t>311 89 12.219231 76 0 -1 1;</t>
  </si>
  <si>
    <t>311 90 1.792873 76 0 -1 1;</t>
  </si>
  <si>
    <t>312 89 1.962723 76 0 -1 1;</t>
  </si>
  <si>
    <t>312 90 0.292695 76 0 -1 1;</t>
  </si>
  <si>
    <t>313 89 7.311934 76 0 -1 1;</t>
  </si>
  <si>
    <t>313 90 1.105146 76 0 -1 1;</t>
  </si>
  <si>
    <t>314 89 5.755300 76 0 -1 1;</t>
  </si>
  <si>
    <t>314 90 0.729117 76 0 -1 1;</t>
  </si>
  <si>
    <t>315 89 0.940286 76 0 -1 1;</t>
  </si>
  <si>
    <t>316 89 1.054719 76 0 -1 1;</t>
  </si>
  <si>
    <t>317 89 2.479192 76 0 -1 1;</t>
  </si>
  <si>
    <t>317 90 0.399922 76 0 -1 1;</t>
  </si>
  <si>
    <t>318 89 0.945159 76 0 -1 1;</t>
  </si>
  <si>
    <t>319 89 0.822508 76 0 -1 1;</t>
  </si>
  <si>
    <t>320 89 2.063627 76 0 -1 1;</t>
  </si>
  <si>
    <t>320 90 0.311902 76 0 -1 1;</t>
  </si>
  <si>
    <t>321 89 3.036321 76 0 -1 1;</t>
  </si>
  <si>
    <t>321 90 0.369282 76 0 -1 1;</t>
  </si>
  <si>
    <t>322 89 1.195840 76 0 -1 1;</t>
  </si>
  <si>
    <t>322 90 0.404228 76 0 -1 1;</t>
  </si>
  <si>
    <t>323 89 1.022050 76 0 -1 1;</t>
  </si>
  <si>
    <t>324 89 0.253062 76 0 -1 1;</t>
  </si>
  <si>
    <t>325 89 3.401560 76 0 -1 1;</t>
  </si>
  <si>
    <t>325 90 0.413703 76 0 -1 1;</t>
  </si>
  <si>
    <t>326 89 6.792098 76 0 -1 1;</t>
  </si>
  <si>
    <t>326 90 0.860465 76 0 -1 1;</t>
  </si>
  <si>
    <t>327 89 25.787212 76 0 -1 1;</t>
  </si>
  <si>
    <t>327 90 3.747876 76 0 -1 1;</t>
  </si>
  <si>
    <t>328 89 15.930212 76 0 -1 1;</t>
  </si>
  <si>
    <t>328 90 2.359889 76 0 -1 1;</t>
  </si>
  <si>
    <t>329 89 2.128850 76 0 -1 1;</t>
  </si>
  <si>
    <t>329 90 0.209764 76 0 -1 1;</t>
  </si>
  <si>
    <t>330 89 1.610706 76 0 -1 1;</t>
  </si>
  <si>
    <t>331 89 2.864407 76 0 -1 1;</t>
  </si>
  <si>
    <t>331 90 0.342506 76 0 -1 1;</t>
  </si>
  <si>
    <t>332 89 2.864407 76 0 -1 1;</t>
  </si>
  <si>
    <t>332 90 0.342506 76 0 -1 1;</t>
  </si>
  <si>
    <t>333 89 2.497437 76 0 -1 1;</t>
  </si>
  <si>
    <t>333 90 0.342506 76 0 -1 1;</t>
  </si>
  <si>
    <t>334 89 2.497437 76 0 -1 1;</t>
  </si>
  <si>
    <t>334 90 0.342506 76 0 -1 1;</t>
  </si>
  <si>
    <t>335 89 2.130467 76 0 -1 1;</t>
  </si>
  <si>
    <t>335 90 0.342506 76 0 -1 1;</t>
  </si>
  <si>
    <t>336 89 2.130467 76 0 -1 1;</t>
  </si>
  <si>
    <t>336 90 0.342506 76 0 -1 1;</t>
  </si>
  <si>
    <t>337 89 1.763496 76 0 -1 1;</t>
  </si>
  <si>
    <t>337 90 0.342506 76 0 -1 1;</t>
  </si>
  <si>
    <t>338 89 1.763496 76 0 -1 1;</t>
  </si>
  <si>
    <t>338 90 0.342506 76 0 -1 1;</t>
  </si>
  <si>
    <t>339 89 0.855286 76 0 -1 1;</t>
  </si>
  <si>
    <t>339 90 0.209764 76 0 -1 1;</t>
  </si>
  <si>
    <t>340 89 0.855286 76 0 -1 1;</t>
  </si>
  <si>
    <t>340 90 0.209764 76 0 -1 1;</t>
  </si>
  <si>
    <t>341 89 3.109054 76 0 -1 1;</t>
  </si>
  <si>
    <t>341 90 0.342506 76 0 -1 1;</t>
  </si>
  <si>
    <t>342 89 1.440661 76 0 -1 1;</t>
  </si>
  <si>
    <t>343 89 3.249454 76 0 -1 1;</t>
  </si>
  <si>
    <t>343 90 0.446621 76 0 -1 1;</t>
  </si>
  <si>
    <t>344 89 3.249454 76 0 -1 1;</t>
  </si>
  <si>
    <t>344 90 0.446621 76 0 -1 1;</t>
  </si>
  <si>
    <t>345 89 1.292769 76 0 -1 1;</t>
  </si>
  <si>
    <t>345 90 0.471814 76 0 -1 1;</t>
  </si>
  <si>
    <t>346 89 1.251135 76 0 -1 1;</t>
  </si>
  <si>
    <t>346 90 0.562554 76 0 -1 1;</t>
  </si>
  <si>
    <t>347 89 1.292769 76 0 -1 1;</t>
  </si>
  <si>
    <t>347 90 0.471814 76 0 -1 1;</t>
  </si>
  <si>
    <t>348 89 1.251135 76 0 -1 1;</t>
  </si>
  <si>
    <t>348 90 0.562554 76 0 -1 1;</t>
  </si>
  <si>
    <t>349 89 1.042966 76 0 -1 1;</t>
  </si>
  <si>
    <t>349 90 0.289290 76 0 -1 1;</t>
  </si>
  <si>
    <t>350 89 1.042966 76 0 -1 1;</t>
  </si>
  <si>
    <t>350 90 0.289290 76 0 -1 1;</t>
  </si>
  <si>
    <t>351 89 1.665761 76 0 -1 1;</t>
  </si>
  <si>
    <t>351 90 0.616949 76 0 -1 1;</t>
  </si>
  <si>
    <t>352 89 1.665761 76 0 -1 1;</t>
  </si>
  <si>
    <t>352 90 0.760081 76 0 -1 1;</t>
  </si>
  <si>
    <t>353 89 1.665761 76 0 -1 1;</t>
  </si>
  <si>
    <t>353 90 0.616949 76 0 -1 1;</t>
  </si>
  <si>
    <t>354 89 1.665761 76 0 -1 1;</t>
  </si>
  <si>
    <t>354 90 0.760081 76 0 -1 1;</t>
  </si>
  <si>
    <t>355 89 1.665761 76 0 -1 1;</t>
  </si>
  <si>
    <t>355 90 0.468881 76 0 -1 1;</t>
  </si>
  <si>
    <t>356 89 1.665761 76 0 -1 1;</t>
  </si>
  <si>
    <t>356 90 0.468881 76 0 -1 1;</t>
  </si>
  <si>
    <t>357 89 0.288964 76 0 -1 1;</t>
  </si>
  <si>
    <t>358 89 0.288964 76 0 -1 1;</t>
  </si>
  <si>
    <t>359 89 0.288964 76 0 -1 1;</t>
  </si>
  <si>
    <t>360 89 0.288965 76 0 -1 1;</t>
  </si>
  <si>
    <t>361 89 0.288965 76 0 -1 1;</t>
  </si>
  <si>
    <t>362 89 0.288965 76 0 -1 1;</t>
  </si>
  <si>
    <t>363 89 3.217769 76 0 -1 1;</t>
  </si>
  <si>
    <t>363 90 0.471814 76 0 -1 1;</t>
  </si>
  <si>
    <t>364 89 3.114140 76 0 -1 1;</t>
  </si>
  <si>
    <t>364 90 0.562554 76 0 -1 1;</t>
  </si>
  <si>
    <t>365 89 1.663337 76 0 -1 1;</t>
  </si>
  <si>
    <t>365 90 0.243891 76 0 -1 1;</t>
  </si>
  <si>
    <t>366 89 3.114140 76 0 -1 1;</t>
  </si>
  <si>
    <t>366 90 0.562554 76 0 -1 1;</t>
  </si>
  <si>
    <t>367 89 2.595996 76 0 -1 1;</t>
  </si>
  <si>
    <t>367 90 0.289290 76 0 -1 1;</t>
  </si>
  <si>
    <t>368 89 1.663336 76 0 -1 1;</t>
  </si>
  <si>
    <t>369 89 3.683704 76 0 -1 1;</t>
  </si>
  <si>
    <t>369 90 0.536983 76 0 -1 1;</t>
  </si>
  <si>
    <t>370 89 3.683704 76 0 -1 1;</t>
  </si>
  <si>
    <t>370 90 0.661563 76 0 -1 1;</t>
  </si>
  <si>
    <t>371 89 3.683703 76 0 -1 1;</t>
  </si>
  <si>
    <t>371 90 0.536983 76 0 -1 1;</t>
  </si>
  <si>
    <t>372 89 3.683703 76 0 -1 1;</t>
  </si>
  <si>
    <t>372 90 0.661563 76 0 -1 1;</t>
  </si>
  <si>
    <t>373 89 3.683704 76 0 -1 1;</t>
  </si>
  <si>
    <t>373 90 0.408107 76 0 -1 1;</t>
  </si>
  <si>
    <t>374 89 3.683703 76 0 -1 1;</t>
  </si>
  <si>
    <t>374 90 0.408107 76 0 -1 1;</t>
  </si>
  <si>
    <t>375 89 0.636494 76 0 -1 1;</t>
  </si>
  <si>
    <t>376 89 0.636494 76 0 -1 1;</t>
  </si>
  <si>
    <t>377 89 0.636494 76 0 -1 1;</t>
  </si>
  <si>
    <t>378 89 0.636495 76 0 -1 1;</t>
  </si>
  <si>
    <t>379 89 0.636495 76 0 -1 1;</t>
  </si>
  <si>
    <t>380 89 0.636495 76 0 -1 1;</t>
  </si>
  <si>
    <t>381 89 2.402221 76 0 -1 1;</t>
  </si>
  <si>
    <t>381 90 0.284046 76 0 -1 1;</t>
  </si>
  <si>
    <t>382 89 2.832494 76 0 -1 1;</t>
  </si>
  <si>
    <t>382 90 0.390048 76 0 -1 1;</t>
  </si>
  <si>
    <t>383 89 1.954411 76 0 -1 1;</t>
  </si>
  <si>
    <t>383 90 0.240719 76 0 -1 1;</t>
  </si>
  <si>
    <t>384 89 2.917346 76 0 -1 1;</t>
  </si>
  <si>
    <t>384 90 0.401733 76 0 -1 1;</t>
  </si>
  <si>
    <t>385 89 1.547914 76 0 -1 1;</t>
  </si>
  <si>
    <t>386 89 2.311383 76 0 -1 1;</t>
  </si>
  <si>
    <t>386 90 0.272819 76 0 -1 1;</t>
  </si>
  <si>
    <t>387 89 10.851060 76 0 -1 1;</t>
  </si>
  <si>
    <t>387 90 1.336494 76 0 -1 1;</t>
  </si>
  <si>
    <t>388 89 1.426230 76 0 -1 1;</t>
  </si>
  <si>
    <t>389 89 1.462911 76 0 -1 1;</t>
  </si>
  <si>
    <t>390 89 4.659237 76 0 -1 1;</t>
  </si>
  <si>
    <t>390 90 0.627205 76 0 -1 1;</t>
  </si>
  <si>
    <t>391 89 30.843047 76 0 -1 1;</t>
  </si>
  <si>
    <t>391 90 4.060840 76 0 -1 1;</t>
  </si>
  <si>
    <t>392 89 28.338209 76 0 -1 1;</t>
  </si>
  <si>
    <t>392 90 3.390897 76 0 -1 1;</t>
  </si>
  <si>
    <t>393 89 1.022050 76 0 -1 1;</t>
  </si>
  <si>
    <t>394 89 1.526297 76 0 -1 1;</t>
  </si>
  <si>
    <t>394 90 0.247072 76 0 -1 1;</t>
  </si>
  <si>
    <t>395 89 1.257741 76 0 -1 1;</t>
  </si>
  <si>
    <t>395 90 0.247072 76 0 -1 1;</t>
  </si>
  <si>
    <t>396 89 1.096607 76 0 -1 1;</t>
  </si>
  <si>
    <t>396 90 0.247072 76 0 -1 1;</t>
  </si>
  <si>
    <t>397 89 0.935473 76 0 -1 1;</t>
  </si>
  <si>
    <t>397 90 0.247072 76 0 -1 1;</t>
  </si>
  <si>
    <t>398 89 0.774338 76 0 -1 1;</t>
  </si>
  <si>
    <t>398 90 0.247072 76 0 -1 1;</t>
  </si>
  <si>
    <t>399 89 0.613204 76 0 -1 1;</t>
  </si>
  <si>
    <t>399 90 0.247072 76 0 -1 1;</t>
  </si>
  <si>
    <t>400 89 0.253062 76 0 -1 1;</t>
  </si>
  <si>
    <t>401 89 1.365163 76 0 -1 1;</t>
  </si>
  <si>
    <t>401 90 0.247072 76 0 -1 1;</t>
  </si>
  <si>
    <t>402 89 1.945071 76 0 -1 1;</t>
  </si>
  <si>
    <t>402 90 0.273799 76 0 -1 1;</t>
  </si>
  <si>
    <t>403 89 1.884017 76 0 -1 1;</t>
  </si>
  <si>
    <t>403 90 0.326733 76 0 -1 1;</t>
  </si>
  <si>
    <t>404 89 1.945071 76 0 -1 1;</t>
  </si>
  <si>
    <t>404 90 0.273799 76 0 -1 1;</t>
  </si>
  <si>
    <t>405 89 1.884017 76 0 -1 1;</t>
  </si>
  <si>
    <t>405 90 0.326733 76 0 -1 1;</t>
  </si>
  <si>
    <t>406 89 1.945071 76 0 -1 1;</t>
  </si>
  <si>
    <t>406 90 0.208088 76 0 -1 1;</t>
  </si>
  <si>
    <t>407 89 1.029255 76 0 -1 1;</t>
  </si>
  <si>
    <t>408 89 6.921083 76 0 -1 1;</t>
  </si>
  <si>
    <t>408 90 0.968797 76 0 -1 1;</t>
  </si>
  <si>
    <t>409 89 6.921083 76 0 -1 1;</t>
  </si>
  <si>
    <t>409 90 1.193557 76 0 -1 1;</t>
  </si>
  <si>
    <t>410 89 6.921083 76 0 -1 1;</t>
  </si>
  <si>
    <t>410 90 0.968797 76 0 -1 1;</t>
  </si>
  <si>
    <t>411 89 6.921083 76 0 -1 1;</t>
  </si>
  <si>
    <t>411 90 1.193557 76 0 -1 1;</t>
  </si>
  <si>
    <t>412 89 6.921083 76 0 -1 1;</t>
  </si>
  <si>
    <t>412 90 0.736285 76 0 -1 1;</t>
  </si>
  <si>
    <t>413 89 6.921083 76 0 -1 1;</t>
  </si>
  <si>
    <t>413 90 0.736285 76 0 -1 1;</t>
  </si>
  <si>
    <t>414 89 1.212206 76 0 -1 1;</t>
  </si>
  <si>
    <t>415 89 1.212206 76 0 -1 1;</t>
  </si>
  <si>
    <t>415 90 0.209048 76 0 -1 1;</t>
  </si>
  <si>
    <t>416 89 1.212206 76 0 -1 1;</t>
  </si>
  <si>
    <t>417 89 1.212207 76 0 -1 1;</t>
  </si>
  <si>
    <t>418 89 1.212207 76 0 -1 1;</t>
  </si>
  <si>
    <t>418 90 0.209048 76 0 -1 1;</t>
  </si>
  <si>
    <t>419 89 1.212207 76 0 -1 1;</t>
  </si>
  <si>
    <t>420 89 1.146485 76 0 -1 1;</t>
  </si>
  <si>
    <t>421 89 1.112050 76 0 -1 1;</t>
  </si>
  <si>
    <t>422 89 1.146485 76 0 -1 1;</t>
  </si>
  <si>
    <t>423 89 8.506275 76 0 -1 1;</t>
  </si>
  <si>
    <t>423 90 1.190688 76 0 -1 1;</t>
  </si>
  <si>
    <t>424 89 8.506275 76 0 -1 1;</t>
  </si>
  <si>
    <t>424 90 1.466928 76 0 -1 1;</t>
  </si>
  <si>
    <t>425 89 8.506275 76 0 -1 1;</t>
  </si>
  <si>
    <t>425 90 0.904923 76 0 -1 1;</t>
  </si>
  <si>
    <t>426 89 1.146485 76 0 -1 1;</t>
  </si>
  <si>
    <t>427 89 1.112050 76 0 -1 1;</t>
  </si>
  <si>
    <t>428 89 1.146485 76 0 -1 1;</t>
  </si>
  <si>
    <t>429 89 8.506276 76 0 -1 1;</t>
  </si>
  <si>
    <t>429 90 1.190688 76 0 -1 1;</t>
  </si>
  <si>
    <t>430 89 8.506276 76 0 -1 1;</t>
  </si>
  <si>
    <t>430 90 1.466928 76 0 -1 1;</t>
  </si>
  <si>
    <t>431 89 8.506276 76 0 -1 1;</t>
  </si>
  <si>
    <t>431 90 0.904923 76 0 -1 1;</t>
  </si>
  <si>
    <t>432 89 1.100651 76 0 -1 1;</t>
  </si>
  <si>
    <t>433 89 1.067593 76 0 -1 1;</t>
  </si>
  <si>
    <t>434 89 1.100651 76 0 -1 1;</t>
  </si>
  <si>
    <t>435 89 4.516042 76 0 -1 1;</t>
  </si>
  <si>
    <t>435 90 0.658315 76 0 -1 1;</t>
  </si>
  <si>
    <t>436 89 4.516042 76 0 -1 1;</t>
  </si>
  <si>
    <t>436 90 0.811044 76 0 -1 1;</t>
  </si>
  <si>
    <t>437 89 4.516042 76 0 -1 1;</t>
  </si>
  <si>
    <t>437 90 0.500319 76 0 -1 1;</t>
  </si>
  <si>
    <t>438 89 0.604778 76 0 -1 1;</t>
  </si>
  <si>
    <t>439 89 1.067593 76 0 -1 1;</t>
  </si>
  <si>
    <t>440 89 1.100651 76 0 -1 1;</t>
  </si>
  <si>
    <t>441 89 4.516042 76 0 -1 1;</t>
  </si>
  <si>
    <t>441 90 0.658315 76 0 -1 1;</t>
  </si>
  <si>
    <t>442 89 4.516042 76 0 -1 1;</t>
  </si>
  <si>
    <t>442 90 0.811044 76 0 -1 1;</t>
  </si>
  <si>
    <t>443 89 4.516042 76 0 -1 1;</t>
  </si>
  <si>
    <t>443 90 0.500320 76 0 -1 1;</t>
  </si>
  <si>
    <t>444 89 0.442197 76 0 -1 1;</t>
  </si>
  <si>
    <t>445 89 0.428916 76 0 -1 1;</t>
  </si>
  <si>
    <t>446 89 0.442197 76 0 -1 1;</t>
  </si>
  <si>
    <t>447 89 2.043637 76 0 -1 1;</t>
  </si>
  <si>
    <t>447 90 0.756903 76 0 -1 1;</t>
  </si>
  <si>
    <t>448 89 2.043637 76 0 -1 1;</t>
  </si>
  <si>
    <t>448 90 0.932504 76 0 -1 1;</t>
  </si>
  <si>
    <t>449 89 2.043637 76 0 -1 1;</t>
  </si>
  <si>
    <t>449 90 0.575246 76 0 -1 1;</t>
  </si>
  <si>
    <t>450 89 0.442197 76 0 -1 1;</t>
  </si>
  <si>
    <t>451 89 0.428916 76 0 -1 1;</t>
  </si>
  <si>
    <t>452 89 0.442197 76 0 -1 1;</t>
  </si>
  <si>
    <t>453 89 2.043638 76 0 -1 1;</t>
  </si>
  <si>
    <t>453 90 0.756903 76 0 -1 1;</t>
  </si>
  <si>
    <t>454 89 2.043638 76 0 -1 1;</t>
  </si>
  <si>
    <t>454 90 0.932504 76 0 -1 1;</t>
  </si>
  <si>
    <t>455 89 2.043638 76 0 -1 1;</t>
  </si>
  <si>
    <t>455 90 0.575246 76 0 -1 1;</t>
  </si>
  <si>
    <t>456 89 4.930141 76 0 -1 1;</t>
  </si>
  <si>
    <t>456 90 0.476224 76 0 -1 1;</t>
  </si>
  <si>
    <t>457 89 4.930141 76 0 -1 1;</t>
  </si>
  <si>
    <t>457 90 0.476224 76 0 -1 1;</t>
  </si>
  <si>
    <t>458 89 4.930141 76 0 -1 1;</t>
  </si>
  <si>
    <t>458 90 0.476224 76 0 -1 1;</t>
  </si>
  <si>
    <t>459 89 4.930141 76 0 -1 1;</t>
  </si>
  <si>
    <t>459 90 0.476224 76 0 -1 1;</t>
  </si>
  <si>
    <t>460 89 2.452818 76 0 -1 1;</t>
  </si>
  <si>
    <t>460 90 1.195973 76 0 -1 1;</t>
  </si>
  <si>
    <t>461 89 3.097354 76 0 -1 1;</t>
  </si>
  <si>
    <t>461 90 1.195973 76 0 -1 1;</t>
  </si>
  <si>
    <t>462 89 3.741891 76 0 -1 1;</t>
  </si>
  <si>
    <t>462 90 1.195973 76 0 -1 1;</t>
  </si>
  <si>
    <t>463 89 4.386427 76 0 -1 1;</t>
  </si>
  <si>
    <t>463 90 1.195973 76 0 -1 1;</t>
  </si>
  <si>
    <t>464 89 5.030963 76 0 -1 1;</t>
  </si>
  <si>
    <t>464 90 1.195973 76 0 -1 1;</t>
  </si>
  <si>
    <t>465 89 5.460654 76 0 -1 1;</t>
  </si>
  <si>
    <t>465 90 1.195973 76 0 -1 1;</t>
  </si>
  <si>
    <t>466 89 6.105190 76 0 -1 1;</t>
  </si>
  <si>
    <t>466 90 1.195973 76 0 -1 1;</t>
  </si>
  <si>
    <t>467 89 0.960727 76 0 -1 1;</t>
  </si>
  <si>
    <t>468 89 1.434719 76 0 -1 1;</t>
  </si>
  <si>
    <t>468 90 0.232248 76 0 -1 1;</t>
  </si>
  <si>
    <t>469 89 1.182276 76 0 -1 1;</t>
  </si>
  <si>
    <t>469 90 0.232248 76 0 -1 1;</t>
  </si>
  <si>
    <t>470 89 1.030810 76 0 -1 1;</t>
  </si>
  <si>
    <t>470 90 0.232248 76 0 -1 1;</t>
  </si>
  <si>
    <t>471 89 0.879344 76 0 -1 1;</t>
  </si>
  <si>
    <t>471 90 0.232248 76 0 -1 1;</t>
  </si>
  <si>
    <t>472 89 0.727878 76 0 -1 1;</t>
  </si>
  <si>
    <t>472 90 0.232248 76 0 -1 1;</t>
  </si>
  <si>
    <t>473 89 0.576412 76 0 -1 1;</t>
  </si>
  <si>
    <t>473 90 0.232248 76 0 -1 1;</t>
  </si>
  <si>
    <t>474 89 0.237878 76 0 -1 1;</t>
  </si>
  <si>
    <t>475 89 1.283254 76 0 -1 1;</t>
  </si>
  <si>
    <t>475 90 0.232248 76 0 -1 1;</t>
  </si>
  <si>
    <t>476 89 0.940286 76 0 -1 1;</t>
  </si>
  <si>
    <t>477 89 2.750388 76 0 -1 1;</t>
  </si>
  <si>
    <t>477 90 0.445224 76 0 -1 1;</t>
  </si>
  <si>
    <t>478 89 1.157122 76 0 -1 1;</t>
  </si>
  <si>
    <t>478 90 0.227306 76 0 -1 1;</t>
  </si>
  <si>
    <t>479 89 1.008878 76 0 -1 1;</t>
  </si>
  <si>
    <t>479 90 0.227306 76 0 -1 1;</t>
  </si>
  <si>
    <t>480 89 0.860635 76 0 -1 1;</t>
  </si>
  <si>
    <t>480 90 0.227306 76 0 -1 1;</t>
  </si>
  <si>
    <t>481 89 0.712392 76 0 -1 1;</t>
  </si>
  <si>
    <t>481 90 0.227306 76 0 -1 1;</t>
  </si>
  <si>
    <t>482 89 1.104995 76 0 -1 1;</t>
  </si>
  <si>
    <t>482 90 0.445224 76 0 -1 1;</t>
  </si>
  <si>
    <t>483 89 0.232817 76 0 -1 1;</t>
  </si>
  <si>
    <t>484 89 1.255950 76 0 -1 1;</t>
  </si>
  <si>
    <t>484 90 0.227306 76 0 -1 1;</t>
  </si>
  <si>
    <t>485 89 0.906218 76 0 -1 1;</t>
  </si>
  <si>
    <t>486 89 1.115197 76 0 -1 1;</t>
  </si>
  <si>
    <t>486 90 0.219071 76 0 -1 1;</t>
  </si>
  <si>
    <t>487 89 0.972325 76 0 -1 1;</t>
  </si>
  <si>
    <t>487 90 0.219071 76 0 -1 1;</t>
  </si>
  <si>
    <t>488 89 0.829452 76 0 -1 1;</t>
  </si>
  <si>
    <t>488 90 0.219071 76 0 -1 1;</t>
  </si>
  <si>
    <t>489 89 0.686580 76 0 -1 1;</t>
  </si>
  <si>
    <t>489 90 0.219071 76 0 -1 1;</t>
  </si>
  <si>
    <t>490 89 0.224382 76 0 -1 1;</t>
  </si>
  <si>
    <t>491 89 1.210445 76 0 -1 1;</t>
  </si>
  <si>
    <t>491 90 0.219071 76 0 -1 1;</t>
  </si>
  <si>
    <t>492 89 0.901448 76 0 -1 1;</t>
  </si>
  <si>
    <t>493 89 1.109327 76 0 -1 1;</t>
  </si>
  <si>
    <t>493 90 0.217918 76 0 -1 1;</t>
  </si>
  <si>
    <t>494 89 0.967207 76 0 -1 1;</t>
  </si>
  <si>
    <t>494 90 0.217918 76 0 -1 1;</t>
  </si>
  <si>
    <t>495 89 0.825087 76 0 -1 1;</t>
  </si>
  <si>
    <t>495 90 0.217918 76 0 -1 1;</t>
  </si>
  <si>
    <t>496 89 0.682967 76 0 -1 1;</t>
  </si>
  <si>
    <t>496 90 0.217918 76 0 -1 1;</t>
  </si>
  <si>
    <t>497 89 0.223201 76 0 -1 1;</t>
  </si>
  <si>
    <t>498 89 1.204074 76 0 -1 1;</t>
  </si>
  <si>
    <t>498 90 0.217918 76 0 -1 1;</t>
  </si>
  <si>
    <t>499 89 1.155829 76 0 -1 1;</t>
  </si>
  <si>
    <t>499 90 0.368796 76 0 -1 1;</t>
  </si>
  <si>
    <t>500 89 1.396349 76 0 -1 1;</t>
  </si>
  <si>
    <t>500 90 0.368796 76 0 -1 1;</t>
  </si>
  <si>
    <t>501 89 1.877388 76 0 -1 1;</t>
  </si>
  <si>
    <t>501 90 0.368796 76 0 -1 1;</t>
  </si>
  <si>
    <t>502 89 0.377737 76 0 -1 1;</t>
  </si>
  <si>
    <t>503 89 1.525580 76 0 -1 1;</t>
  </si>
  <si>
    <t>503 90 0.237083 76 0 -1 1;</t>
  </si>
  <si>
    <t>504 89 2.278253 76 0 -1 1;</t>
  </si>
  <si>
    <t>504 90 0.368796 76 0 -1 1;</t>
  </si>
  <si>
    <t>505 89 15.244091 76 0 -1 1;</t>
  </si>
  <si>
    <t>505 90 2.369014 76 0 -1 1;</t>
  </si>
  <si>
    <t>506 89 1.343141 76 0 -1 1;</t>
  </si>
  <si>
    <t>506 90 0.217423 76 0 -1 1;</t>
  </si>
  <si>
    <t>507 89 8.066672 76 0 -1 1;</t>
  </si>
  <si>
    <t>507 90 1.253604 76 0 -1 1;</t>
  </si>
  <si>
    <t>508 89 5.464219 76 0 -1 1;</t>
  </si>
  <si>
    <t>508 90 0.884531 76 0 -1 1;</t>
  </si>
  <si>
    <t>509 89 2.193213 76 0 -1 1;</t>
  </si>
  <si>
    <t>509 90 0.494144 76 0 -1 1;</t>
  </si>
  <si>
    <t>510 89 0.863292 76 0 -1 1;</t>
  </si>
  <si>
    <t>511 89 1.289213 76 0 -1 1;</t>
  </si>
  <si>
    <t>511 90 0.208694 76 0 -1 1;</t>
  </si>
  <si>
    <t>512 89 1.062372 76 0 -1 1;</t>
  </si>
  <si>
    <t>512 90 0.208694 76 0 -1 1;</t>
  </si>
  <si>
    <t>513 89 0.926267 76 0 -1 1;</t>
  </si>
  <si>
    <t>513 90 0.208694 76 0 -1 1;</t>
  </si>
  <si>
    <t>514 89 0.790163 76 0 -1 1;</t>
  </si>
  <si>
    <t>514 90 0.208694 76 0 -1 1;</t>
  </si>
  <si>
    <t>515 89 0.654058 76 0 -1 1;</t>
  </si>
  <si>
    <t>515 90 0.208694 76 0 -1 1;</t>
  </si>
  <si>
    <t>516 89 0.517954 76 0 -1 1;</t>
  </si>
  <si>
    <t>516 90 0.208694 76 0 -1 1;</t>
  </si>
  <si>
    <t>517 89 0.213753 76 0 -1 1;</t>
  </si>
  <si>
    <t>518 89 1.153108 76 0 -1 1;</t>
  </si>
  <si>
    <t>518 90 0.208694 76 0 -1 1;</t>
  </si>
  <si>
    <t>519 89 0.849664 76 0 -1 1;</t>
  </si>
  <si>
    <t>520 89 1.268862 76 0 -1 1;</t>
  </si>
  <si>
    <t>520 90 0.205399 76 0 -1 1;</t>
  </si>
  <si>
    <t>521 89 1.045602 76 0 -1 1;</t>
  </si>
  <si>
    <t>521 90 0.205399 76 0 -1 1;</t>
  </si>
  <si>
    <t>522 89 0.911646 76 0 -1 1;</t>
  </si>
  <si>
    <t>522 90 0.205399 76 0 -1 1;</t>
  </si>
  <si>
    <t>523 89 0.777690 76 0 -1 1;</t>
  </si>
  <si>
    <t>523 90 0.205399 76 0 -1 1;</t>
  </si>
  <si>
    <t>524 89 0.643733 76 0 -1 1;</t>
  </si>
  <si>
    <t>524 90 0.205399 76 0 -1 1;</t>
  </si>
  <si>
    <t>525 89 0.509777 76 0 -1 1;</t>
  </si>
  <si>
    <t>525 90 0.205399 76 0 -1 1;</t>
  </si>
  <si>
    <t>526 89 0.210379 76 0 -1 1;</t>
  </si>
  <si>
    <t>527 89 1.134906 76 0 -1 1;</t>
  </si>
  <si>
    <t>527 90 0.205399 76 0 -1 1;</t>
  </si>
  <si>
    <t>528 89 2.730327 76 0 -1 1;</t>
  </si>
  <si>
    <t>528 90 0.494144 76 0 -1 1;</t>
  </si>
  <si>
    <t>529 89 1.226409 76 0 -1 1;</t>
  </si>
  <si>
    <t>529 90 0.494144 76 0 -1 1;</t>
  </si>
  <si>
    <t>530 89 0.936598 76 0 -1 1;</t>
  </si>
  <si>
    <t>530 90 0.295336 76 0 -1 1;</t>
  </si>
  <si>
    <t>531 89 1.182711 76 0 -1 1;</t>
  </si>
  <si>
    <t>531 90 0.295336 76 0 -1 1;</t>
  </si>
  <si>
    <t>532 89 1.428824 76 0 -1 1;</t>
  </si>
  <si>
    <t>532 90 0.295336 76 0 -1 1;</t>
  </si>
  <si>
    <t>533 89 1.674937 76 0 -1 1;</t>
  </si>
  <si>
    <t>533 90 0.295336 76 0 -1 1;</t>
  </si>
  <si>
    <t>534 89 1.921051 76 0 -1 1;</t>
  </si>
  <si>
    <t>534 90 0.295336 76 0 -1 1;</t>
  </si>
  <si>
    <t>535 89 2.085126 76 0 -1 1;</t>
  </si>
  <si>
    <t>535 90 0.295336 76 0 -1 1;</t>
  </si>
  <si>
    <t>536 89 2.331239 76 0 -1 1;</t>
  </si>
  <si>
    <t>536 90 0.295336 76 0 -1 1;</t>
  </si>
  <si>
    <t>537 89 1.955146 76 0 -1 1;</t>
  </si>
  <si>
    <t>537 90 0.237788 76 0 -1 1;</t>
  </si>
  <si>
    <t>538 89 5.500228 76 0 -1 1;</t>
  </si>
  <si>
    <t>539 89 4.331702 76 0 -1 1;</t>
  </si>
  <si>
    <t>540 89 3.695207 76 0 -1 1;</t>
  </si>
  <si>
    <t>541 89 10.591394 76 0 -1 1;</t>
  </si>
  <si>
    <t>541 90 0.259381 76 0 -1 1;</t>
  </si>
  <si>
    <t>542 89 9.412406 76 0 -1 1;</t>
  </si>
  <si>
    <t>543 89 7.756264 76 0 -1 1;</t>
  </si>
  <si>
    <t>544 89 6.762579 76 0 -1 1;</t>
  </si>
  <si>
    <t>545 89 5.768894 76 0 -1 1;</t>
  </si>
  <si>
    <t>546 89 4.775209 76 0 -1 1;</t>
  </si>
  <si>
    <t>547 89 3.781524 76 0 -1 1;</t>
  </si>
  <si>
    <t>548 89 8.418721 76 0 -1 1;</t>
  </si>
  <si>
    <t>1 88 -2.951518 76 0 -1 1;</t>
  </si>
  <si>
    <t>1 90 0.614900 76 0 -1 1;</t>
  </si>
  <si>
    <t>2 88 -1.075604 76 0 -1 1;</t>
  </si>
  <si>
    <t>2 90 0.224084 76 0 -1 1;</t>
  </si>
  <si>
    <t>3 88 -2.612305 76 0 -1 1;</t>
  </si>
  <si>
    <t>3 90 0.544230 76 0 -1 1;</t>
  </si>
  <si>
    <t>4 88 -2.464536 76 0 -1 1;</t>
  </si>
  <si>
    <t>4 90 0.346922 76 0 -1 1;</t>
  </si>
  <si>
    <t>5 88 -0.978014 76 0 -1 1;</t>
  </si>
  <si>
    <t>6 88 -2.422107 76 0 -1 1;</t>
  </si>
  <si>
    <t>6 90 0.340950 76 0 -1 1;</t>
  </si>
  <si>
    <t>7 88 -1.415109 76 0 -1 1;</t>
  </si>
  <si>
    <t>8 88 -1.126822 76 0 -1 1;</t>
  </si>
  <si>
    <t>9 88 -2.296176 76 0 -1 1;</t>
  </si>
  <si>
    <t>9 90 0.245649 76 0 -1 1;</t>
  </si>
  <si>
    <t>10 88 -2.071074 76 0 -1 1;</t>
  </si>
  <si>
    <t>11 88 -1.960419 76 0 -1 1;</t>
  </si>
  <si>
    <t>12 88 -0.765668 76 0 -1 1;</t>
  </si>
  <si>
    <t>13 88 -1.776990 76 0 -1 1;</t>
  </si>
  <si>
    <t>13 90 0.385622 76 0 -1 1;</t>
  </si>
  <si>
    <t>14 88 -9.207090 76 0 -1 1;</t>
  </si>
  <si>
    <t>14 90 1.998019 76 0 -1 1;</t>
  </si>
  <si>
    <t>15 88 -5.032827 76 0 -1 1;</t>
  </si>
  <si>
    <t>15 90 1.092168 76 0 -1 1;</t>
  </si>
  <si>
    <t>16 88 -3.138981 76 0 -1 1;</t>
  </si>
  <si>
    <t>16 90 0.681186 76 0 -1 1;</t>
  </si>
  <si>
    <t>17 88 -4.299791 76 0 -1 1;</t>
  </si>
  <si>
    <t>17 90 0.933092 76 0 -1 1;</t>
  </si>
  <si>
    <t>18 88 -3.492576 76 0 -1 1;</t>
  </si>
  <si>
    <t>18 90 0.553076 76 0 -1 1;</t>
  </si>
  <si>
    <t>19 88 -3.390911 76 0 -1 1;</t>
  </si>
  <si>
    <t>19 90 0.497201 76 0 -1 1;</t>
  </si>
  <si>
    <t>20 88 -2.047645 76 0 -1 1;</t>
  </si>
  <si>
    <t>20 90 0.300241 76 0 -1 1;</t>
  </si>
  <si>
    <t>21 88 -3.147434 76 0 -1 1;</t>
  </si>
  <si>
    <t>21 90 0.461501 76 0 -1 1;</t>
  </si>
  <si>
    <t>22 88 -3.492576 76 0 -1 1;</t>
  </si>
  <si>
    <t>22 90 0.348233 76 0 -1 1;</t>
  </si>
  <si>
    <t>23 88 -2.706168 76 0 -1 1;</t>
  </si>
  <si>
    <t>23 90 0.301567 76 0 -1 1;</t>
  </si>
  <si>
    <t>24 88 -2.269871 76 0 -1 1;</t>
  </si>
  <si>
    <t>24 90 0.252948 76 0 -1 1;</t>
  </si>
  <si>
    <t>25 88 -2.153957 76 0 -1 1;</t>
  </si>
  <si>
    <t>25 90 0.240030 76 0 -1 1;</t>
  </si>
  <si>
    <t>26 88 -1.776990 76 0 -1 1;</t>
  </si>
  <si>
    <t>27 88 -8.056410 76 0 -1 1;</t>
  </si>
  <si>
    <t>27 90 0.330762 76 0 -1 1;</t>
  </si>
  <si>
    <t>28 88 -6.323236 76 0 -1 1;</t>
  </si>
  <si>
    <t>28 90 0.259605 76 0 -1 1;</t>
  </si>
  <si>
    <t>29 88 -4.059471 76 0 -1 1;</t>
  </si>
  <si>
    <t>30 88 -1.944459 76 0 -1 1;</t>
  </si>
  <si>
    <t>31 88 -1.464323 76 0 -1 1;</t>
  </si>
  <si>
    <t>31 90 0.385622 76 0 -1 1;</t>
  </si>
  <si>
    <t>32 88 -8.115549 76 0 -1 1;</t>
  </si>
  <si>
    <t>32 90 2.137191 76 0 -1 1;</t>
  </si>
  <si>
    <t>33 88 -4.759435 76 0 -1 1;</t>
  </si>
  <si>
    <t>33 90 1.253374 76 0 -1 1;</t>
  </si>
  <si>
    <t>34 88 -3.039242 76 0 -1 1;</t>
  </si>
  <si>
    <t>34 90 0.800370 76 0 -1 1;</t>
  </si>
  <si>
    <t>35 88 -4.179898 76 0 -1 1;</t>
  </si>
  <si>
    <t>35 90 1.100756 76 0 -1 1;</t>
  </si>
  <si>
    <t>36 88 -2.878046 76 0 -1 1;</t>
  </si>
  <si>
    <t>36 90 0.553076 76 0 -1 1;</t>
  </si>
  <si>
    <t>37 88 -2.951247 76 0 -1 1;</t>
  </si>
  <si>
    <t>37 90 0.525133 76 0 -1 1;</t>
  </si>
  <si>
    <t>38 88 -2.154890 76 0 -1 1;</t>
  </si>
  <si>
    <t>38 90 0.383432 76 0 -1 1;</t>
  </si>
  <si>
    <t>39 88 -3.066207 76 0 -1 1;</t>
  </si>
  <si>
    <t>39 90 0.545588 76 0 -1 1;</t>
  </si>
  <si>
    <t>40 88 -4.262316 76 0 -1 1;</t>
  </si>
  <si>
    <t>40 90 0.515725 76 0 -1 1;</t>
  </si>
  <si>
    <t>41 88 -2.951247 76 0 -1 1;</t>
  </si>
  <si>
    <t>41 90 0.399101 76 0 -1 1;</t>
  </si>
  <si>
    <t>42 88 -3.724771 76 0 -1 1;</t>
  </si>
  <si>
    <t>42 90 0.503706 76 0 -1 1;</t>
  </si>
  <si>
    <t>43 88 -2.125017 76 0 -1 1;</t>
  </si>
  <si>
    <t>43 90 0.287369 76 0 -1 1;</t>
  </si>
  <si>
    <t>44 88 -1.464323 76 0 -1 1;</t>
  </si>
  <si>
    <t>45 88 -8.216024 76 0 -1 1;</t>
  </si>
  <si>
    <t>45 90 0.409339 76 0 -1 1;</t>
  </si>
  <si>
    <t>46 88 -5.735708 76 0 -1 1;</t>
  </si>
  <si>
    <t>46 90 0.285765 76 0 -1 1;</t>
  </si>
  <si>
    <t>47 88 -4.499910 76 0 -1 1;</t>
  </si>
  <si>
    <t>47 90 0.224195 76 0 -1 1;</t>
  </si>
  <si>
    <t>48 88 -2.238995 76 0 -1 1;</t>
  </si>
  <si>
    <t>49 88 -1.782558 76 0 -1 1;</t>
  </si>
  <si>
    <t>49 90 0.538405 76 0 -1 1;</t>
  </si>
  <si>
    <t>50 88 -6.960642 76 0 -1 1;</t>
  </si>
  <si>
    <t>50 90 2.102398 76 0 -1 1;</t>
  </si>
  <si>
    <t>51 88 -5.685298 76 0 -1 1;</t>
  </si>
  <si>
    <t>51 90 1.717192 76 0 -1 1;</t>
  </si>
  <si>
    <t>52 88 -4.057439 76 0 -1 1;</t>
  </si>
  <si>
    <t>52 90 1.225512 76 0 -1 1;</t>
  </si>
  <si>
    <t>53 88 -3.529203 76 0 -1 1;</t>
  </si>
  <si>
    <t>53 90 1.065963 76 0 -1 1;</t>
  </si>
  <si>
    <t>54 88 -2.509328 76 0 -1 1;</t>
  </si>
  <si>
    <t>54 90 0.553076 76 0 -1 1;</t>
  </si>
  <si>
    <t>55 88 -1.872190 76 0 -1 1;</t>
  </si>
  <si>
    <t>55 90 0.382080 76 0 -1 1;</t>
  </si>
  <si>
    <t>56 88 -2.309403 76 0 -1 1;</t>
  </si>
  <si>
    <t>56 90 0.471307 76 0 -1 1;</t>
  </si>
  <si>
    <t>57 88 -3.068289 76 0 -1 1;</t>
  </si>
  <si>
    <t>57 90 0.626181 76 0 -1 1;</t>
  </si>
  <si>
    <t>58 88 -2.509328 76 0 -1 1;</t>
  </si>
  <si>
    <t>58 90 0.348233 76 0 -1 1;</t>
  </si>
  <si>
    <t>59 88 -4.146189 76 0 -1 1;</t>
  </si>
  <si>
    <t>59 90 0.643082 76 0 -1 1;</t>
  </si>
  <si>
    <t>60 88 -4.912504 76 0 -1 1;</t>
  </si>
  <si>
    <t>60 90 0.761939 76 0 -1 1;</t>
  </si>
  <si>
    <t>61 88 -3.515941 76 0 -1 1;</t>
  </si>
  <si>
    <t>61 90 0.545330 76 0 -1 1;</t>
  </si>
  <si>
    <t>62 88 -0.761179 76 0 -1 1;</t>
  </si>
  <si>
    <t>63 88 -6.705297 76 0 -1 1;</t>
  </si>
  <si>
    <t>63 90 0.383160 76 0 -1 1;</t>
  </si>
  <si>
    <t>64 88 -5.943423 76 0 -1 1;</t>
  </si>
  <si>
    <t>64 90 0.339624 76 0 -1 1;</t>
  </si>
  <si>
    <t>65 88 -4.581094 76 0 -1 1;</t>
  </si>
  <si>
    <t>65 90 0.261777 76 0 -1 1;</t>
  </si>
  <si>
    <t>66 88 -1.836956 76 0 -1 1;</t>
  </si>
  <si>
    <t>67 88 -2.515062 76 0 -1 1;</t>
  </si>
  <si>
    <t>67 90 0.819888 76 0 -1 1;</t>
  </si>
  <si>
    <t>68 88 -2.415414 76 0 -1 1;</t>
  </si>
  <si>
    <t>68 90 0.787404 76 0 -1 1;</t>
  </si>
  <si>
    <t>69 88 -2.515062 76 0 -1 1;</t>
  </si>
  <si>
    <t>70 88 -2.415414 76 0 -1 1;</t>
  </si>
  <si>
    <t>71 88 -1.520631 76 0 -1 1;</t>
  </si>
  <si>
    <t>71 90 0.538405 76 0 -1 1;</t>
  </si>
  <si>
    <t>72 88 -5.937854 76 0 -1 1;</t>
  </si>
  <si>
    <t>72 90 2.102398 76 0 -1 1;</t>
  </si>
  <si>
    <t>73 88 -4.198754 76 0 -1 1;</t>
  </si>
  <si>
    <t>73 90 1.486640 76 0 -1 1;</t>
  </si>
  <si>
    <t>74 88 -2.810091 76 0 -1 1;</t>
  </si>
  <si>
    <t>74 90 0.994960 76 0 -1 1;</t>
  </si>
  <si>
    <t>75 88 -3.010626 76 0 -1 1;</t>
  </si>
  <si>
    <t>75 90 1.065963 76 0 -1 1;</t>
  </si>
  <si>
    <t>76 88 -2.140611 76 0 -1 1;</t>
  </si>
  <si>
    <t>76 90 0.553076 76 0 -1 1;</t>
  </si>
  <si>
    <t>77 88 -2.819344 76 0 -1 1;</t>
  </si>
  <si>
    <t>77 90 0.674484 76 0 -1 1;</t>
  </si>
  <si>
    <t>78 88 -3.021532 76 0 -1 1;</t>
  </si>
  <si>
    <t>78 90 0.722855 76 0 -1 1;</t>
  </si>
  <si>
    <t>79 88 -3.188537 76 0 -1 1;</t>
  </si>
  <si>
    <t>79 90 0.762808 76 0 -1 1;</t>
  </si>
  <si>
    <t>80 88 -2.140611 76 0 -1 1;</t>
  </si>
  <si>
    <t>80 90 0.348233 76 0 -1 1;</t>
  </si>
  <si>
    <t>81 88 -2.314701 76 0 -1 1;</t>
  </si>
  <si>
    <t>81 90 0.420855 76 0 -1 1;</t>
  </si>
  <si>
    <t>82 88 -2.968415 76 0 -1 1;</t>
  </si>
  <si>
    <t>82 90 0.539712 76 0 -1 1;</t>
  </si>
  <si>
    <t>83 88 -1.777061 76 0 -1 1;</t>
  </si>
  <si>
    <t>83 90 0.323102 76 0 -1 1;</t>
  </si>
  <si>
    <t>84 88 -0.649333 76 0 -1 1;</t>
  </si>
  <si>
    <t>85 88 -5.014774 76 0 -1 1;</t>
  </si>
  <si>
    <t>85 90 0.335918 76 0 -1 1;</t>
  </si>
  <si>
    <t>86 88 -5.721257 76 0 -1 1;</t>
  </si>
  <si>
    <t>86 90 0.383242 76 0 -1 1;</t>
  </si>
  <si>
    <t>87 88 -4.559106 76 0 -1 1;</t>
  </si>
  <si>
    <t>87 90 0.305395 76 0 -1 1;</t>
  </si>
  <si>
    <t>88 88 -2.218189 76 0 -1 1;</t>
  </si>
  <si>
    <t>89 88 -0.901523 76 0 -1 1;</t>
  </si>
  <si>
    <t>89 90 0.385622 76 0 -1 1;</t>
  </si>
  <si>
    <t>90 88 -5.159085 76 0 -1 1;</t>
  </si>
  <si>
    <t>90 90 2.206776 76 0 -1 1;</t>
  </si>
  <si>
    <t>91 88 -3.092866 76 0 -1 1;</t>
  </si>
  <si>
    <t>91 90 1.322960 76 0 -1 1;</t>
  </si>
  <si>
    <t>92 88 -2.033815 76 0 -1 1;</t>
  </si>
  <si>
    <t>92 90 0.869956 76 0 -1 1;</t>
  </si>
  <si>
    <t>93 88 -2.736069 76 0 -1 1;</t>
  </si>
  <si>
    <t>93 90 1.170342 76 0 -1 1;</t>
  </si>
  <si>
    <t>94 88 -1.771893 76 0 -1 1;</t>
  </si>
  <si>
    <t>94 90 0.553076 76 0 -1 1;</t>
  </si>
  <si>
    <t>95 88 -1.979640 76 0 -1 1;</t>
  </si>
  <si>
    <t>95 90 0.572150 76 0 -1 1;</t>
  </si>
  <si>
    <t>96 88 -1.489356 76 0 -1 1;</t>
  </si>
  <si>
    <t>96 90 0.430450 76 0 -1 1;</t>
  </si>
  <si>
    <t>97 88 -2.166588 76 0 -1 1;</t>
  </si>
  <si>
    <t>97 90 0.626181 76 0 -1 1;</t>
  </si>
  <si>
    <t>98 88 -2.305783 76 0 -1 1;</t>
  </si>
  <si>
    <t>98 90 0.453160 76 0 -1 1;</t>
  </si>
  <si>
    <t>99 88 -1.979640 76 0 -1 1;</t>
  </si>
  <si>
    <t>99 90 0.434834 76 0 -1 1;</t>
  </si>
  <si>
    <t>100 88 -2.457109 76 0 -1 1;</t>
  </si>
  <si>
    <t>100 90 0.539712 76 0 -1 1;</t>
  </si>
  <si>
    <t>101 88 -1.470964 76 0 -1 1;</t>
  </si>
  <si>
    <t>101 90 0.323102 76 0 -1 1;</t>
  </si>
  <si>
    <t>102 88 -0.901523 76 0 -1 1;</t>
  </si>
  <si>
    <t>103 88 -4.622144 76 0 -1 1;</t>
  </si>
  <si>
    <t>103 90 0.374046 76 0 -1 1;</t>
  </si>
  <si>
    <t>104 88 -3.814127 76 0 -1 1;</t>
  </si>
  <si>
    <t>104 90 0.308658 76 0 -1 1;</t>
  </si>
  <si>
    <t>105 88 -2.942572 76 0 -1 1;</t>
  </si>
  <si>
    <t>105 90 0.238127 76 0 -1 1;</t>
  </si>
  <si>
    <t>106 88 -1.541136 76 0 -1 1;</t>
  </si>
  <si>
    <t>107 88 -0.713923 76 0 -1 1;</t>
  </si>
  <si>
    <t>107 90 0.385622 76 0 -1 1;</t>
  </si>
  <si>
    <t>108 88 -3.236740 76 0 -1 1;</t>
  </si>
  <si>
    <t>108 90 1.748312 76 0 -1 1;</t>
  </si>
  <si>
    <t>109 88 -2.415113 76 0 -1 1;</t>
  </si>
  <si>
    <t>109 90 1.304513 76 0 -1 1;</t>
  </si>
  <si>
    <t>110 88 -1.105619 76 0 -1 1;</t>
  </si>
  <si>
    <t>110 90 0.597196 76 0 -1 1;</t>
  </si>
  <si>
    <t>111 88 -1.500535 76 0 -1 1;</t>
  </si>
  <si>
    <t>111 90 0.810508 76 0 -1 1;</t>
  </si>
  <si>
    <t>112 88 -1.403176 76 0 -1 1;</t>
  </si>
  <si>
    <t>112 90 0.553076 76 0 -1 1;</t>
  </si>
  <si>
    <t>113 88 -1.226792 76 0 -1 1;</t>
  </si>
  <si>
    <t>113 90 0.447734 76 0 -1 1;</t>
  </si>
  <si>
    <t>114 88 -0.880931 76 0 -1 1;</t>
  </si>
  <si>
    <t>114 90 0.321508 76 0 -1 1;</t>
  </si>
  <si>
    <t>115 88 -1.362564 76 0 -1 1;</t>
  </si>
  <si>
    <t>115 90 0.497286 76 0 -1 1;</t>
  </si>
  <si>
    <t>116 88 -1.403176 76 0 -1 1;</t>
  </si>
  <si>
    <t>116 90 0.348233 76 0 -1 1;</t>
  </si>
  <si>
    <t>117 88 -1.226792 76 0 -1 1;</t>
  </si>
  <si>
    <t>117 90 0.340278 76 0 -1 1;</t>
  </si>
  <si>
    <t>118 88 -1.533386 76 0 -1 1;</t>
  </si>
  <si>
    <t>118 90 0.425319 76 0 -1 1;</t>
  </si>
  <si>
    <t>119 88 -0.811695 76 0 -1 1;</t>
  </si>
  <si>
    <t>119 90 0.225142 76 0 -1 1;</t>
  </si>
  <si>
    <t>120 88 -0.713923 76 0 -1 1;</t>
  </si>
  <si>
    <t>121 88 -3.095029 76 0 -1 1;</t>
  </si>
  <si>
    <t>121 90 0.316280 76 0 -1 1;</t>
  </si>
  <si>
    <t>122 88 -2.679983 76 0 -1 1;</t>
  </si>
  <si>
    <t>122 90 0.273867 76 0 -1 1;</t>
  </si>
  <si>
    <t>123 88 -1.642767 76 0 -1 1;</t>
  </si>
  <si>
    <t>124 88 -0.727527 76 0 -1 1;</t>
  </si>
  <si>
    <t>125 88 -0.595687 76 0 -1 1;</t>
  </si>
  <si>
    <t>125 90 0.344921 76 0 -1 1;</t>
  </si>
  <si>
    <t>126 88 -0.350720 76 0 -1 1;</t>
  </si>
  <si>
    <t>126 90 0.203077 76 0 -1 1;</t>
  </si>
  <si>
    <t>127 88 -0.514620 76 0 -1 1;</t>
  </si>
  <si>
    <t>127 90 0.297980 76 0 -1 1;</t>
  </si>
  <si>
    <t>128 88 -0.385435 76 0 -1 1;</t>
  </si>
  <si>
    <t>129 88 -0.907061 76 0 -1 1;</t>
  </si>
  <si>
    <t>129 90 0.354875 76 0 -1 1;</t>
  </si>
  <si>
    <t>130 88 -0.414500 76 0 -1 1;</t>
  </si>
  <si>
    <t>131 88 -0.701106 76 0 -1 1;</t>
  </si>
  <si>
    <t>131 90 0.208467 76 0 -1 1;</t>
  </si>
  <si>
    <t>132 88 -0.639344 76 0 -1 1;</t>
  </si>
  <si>
    <t>133 88 -0.592915 76 0 -1 1;</t>
  </si>
  <si>
    <t>134 88 -0.643126 76 0 -1 1;</t>
  </si>
  <si>
    <t>135 88 -0.233992 76 0 -1 1;</t>
  </si>
  <si>
    <t>136 88 -1.589390 76 0 -1 1;</t>
  </si>
  <si>
    <t>136 90 0.385622 76 0 -1 1;</t>
  </si>
  <si>
    <t>137 88 -8.623267 76 0 -1 1;</t>
  </si>
  <si>
    <t>137 90 2.092202 76 0 -1 1;</t>
  </si>
  <si>
    <t>138 88 -4.735727 76 0 -1 1;</t>
  </si>
  <si>
    <t>138 90 1.148996 76 0 -1 1;</t>
  </si>
  <si>
    <t>139 88 -3.298822 76 0 -1 1;</t>
  </si>
  <si>
    <t>139 90 0.800370 76 0 -1 1;</t>
  </si>
  <si>
    <t>140 88 -4.332088 76 0 -1 1;</t>
  </si>
  <si>
    <t>140 90 1.051064 76 0 -1 1;</t>
  </si>
  <si>
    <t>141 88 -3.123858 76 0 -1 1;</t>
  </si>
  <si>
    <t>141 90 0.553076 76 0 -1 1;</t>
  </si>
  <si>
    <t>142 88 -2.773102 76 0 -1 1;</t>
  </si>
  <si>
    <t>142 90 0.454607 76 0 -1 1;</t>
  </si>
  <si>
    <t>143 88 -2.451545 76 0 -1 1;</t>
  </si>
  <si>
    <t>143 90 0.401893 76 0 -1 1;</t>
  </si>
  <si>
    <t>144 88 -3.532901 76 0 -1 1;</t>
  </si>
  <si>
    <t>144 90 0.579164 76 0 -1 1;</t>
  </si>
  <si>
    <t>145 88 -4.626357 76 0 -1 1;</t>
  </si>
  <si>
    <t>145 90 0.515725 76 0 -1 1;</t>
  </si>
  <si>
    <t>146 88 -2.773102 76 0 -1 1;</t>
  </si>
  <si>
    <t>146 90 0.345501 76 0 -1 1;</t>
  </si>
  <si>
    <t>147 88 -4.042901 76 0 -1 1;</t>
  </si>
  <si>
    <t>147 90 0.503706 76 0 -1 1;</t>
  </si>
  <si>
    <t>148 88 -2.306513 76 0 -1 1;</t>
  </si>
  <si>
    <t>148 90 0.287369 76 0 -1 1;</t>
  </si>
  <si>
    <t>149 88 -1.589390 76 0 -1 1;</t>
  </si>
  <si>
    <t>150 88 -8.917748 76 0 -1 1;</t>
  </si>
  <si>
    <t>150 90 0.409339 76 0 -1 1;</t>
  </si>
  <si>
    <t>151 88 -5.795382 76 0 -1 1;</t>
  </si>
  <si>
    <t>151 90 0.266018 76 0 -1 1;</t>
  </si>
  <si>
    <t>152 88 -4.455974 76 0 -1 1;</t>
  </si>
  <si>
    <t>152 90 0.204537 76 0 -1 1;</t>
  </si>
  <si>
    <t>153 88 -2.430226 76 0 -1 1;</t>
  </si>
  <si>
    <t>154 88 -1.391347 76 0 -1 1;</t>
  </si>
  <si>
    <t>154 90 0.289864 76 0 -1 1;</t>
  </si>
  <si>
    <t>155 88 -3.567754 76 0 -1 1;</t>
  </si>
  <si>
    <t>156 88 -2.803241 76 0 -1 1;</t>
  </si>
  <si>
    <t>156 90 0.608328 76 0 -1 1;</t>
  </si>
  <si>
    <t>157 88 -7.716586 76 0 -1 1;</t>
  </si>
  <si>
    <t>157 90 0.316810 76 0 -1 1;</t>
  </si>
  <si>
    <t>158 88 -4.093228 76 0 -1 1;</t>
  </si>
  <si>
    <t>158 90 1.077932 76 0 -1 1;</t>
  </si>
  <si>
    <t>159 88 -7.289923 76 0 -1 1;</t>
  </si>
  <si>
    <t>159 90 0.363199 76 0 -1 1;</t>
  </si>
  <si>
    <t>160 88 -4.310131 76 0 -1 1;</t>
  </si>
  <si>
    <t>160 90 1.301835 76 0 -1 1;</t>
  </si>
  <si>
    <t>161 88 -6.763671 76 0 -1 1;</t>
  </si>
  <si>
    <t>161 90 0.386496 76 0 -1 1;</t>
  </si>
  <si>
    <t>162 88 -3.025653 76 0 -1 1;</t>
  </si>
  <si>
    <t>162 90 1.071284 76 0 -1 1;</t>
  </si>
  <si>
    <t>163 88 -6.133740 76 0 -1 1;</t>
  </si>
  <si>
    <t>163 90 0.410873 76 0 -1 1;</t>
  </si>
  <si>
    <t>164 88 -2.748508 76 0 -1 1;</t>
  </si>
  <si>
    <t>164 90 1.175662 76 0 -1 1;</t>
  </si>
  <si>
    <t>165 88 -4.782238 76 0 -1 1;</t>
  </si>
  <si>
    <t>165 90 0.387002 76 0 -1 1;</t>
  </si>
  <si>
    <t>166 88 -1.585709 76 0 -1 1;</t>
  </si>
  <si>
    <t>166 90 0.856514 76 0 -1 1;</t>
  </si>
  <si>
    <t>167 88 -2.882885 76 0 -1 1;</t>
  </si>
  <si>
    <t>167 90 0.294601 76 0 -1 1;</t>
  </si>
  <si>
    <t>168 88 -0.558458 76 0 -1 1;</t>
  </si>
  <si>
    <t>168 90 0.323364 76 0 -1 1;</t>
  </si>
  <si>
    <t>169 88 -0.998147 76 0 -1 1;</t>
  </si>
  <si>
    <t>170 88 -4.442827 76 0 -1 1;</t>
  </si>
  <si>
    <t>170 90 1.077932 76 0 -1 1;</t>
  </si>
  <si>
    <t>171 88 -6.651090 76 0 -1 1;</t>
  </si>
  <si>
    <t>171 90 0.305296 76 0 -1 1;</t>
  </si>
  <si>
    <t>172 88 -2.140582 76 0 -1 1;</t>
  </si>
  <si>
    <t>172 90 0.313868 76 0 -1 1;</t>
  </si>
  <si>
    <t>173 88 -8.830853 76 0 -1 1;</t>
  </si>
  <si>
    <t>173 90 0.984083 76 0 -1 1;</t>
  </si>
  <si>
    <t>174 88 -2.248258 76 0 -1 1;</t>
  </si>
  <si>
    <t>174 90 0.400046 76 0 -1 1;</t>
  </si>
  <si>
    <t>175 88 -8.097932 76 0 -1 1;</t>
  </si>
  <si>
    <t>175 90 1.095094 76 0 -1 1;</t>
  </si>
  <si>
    <t>176 88 -2.190610 76 0 -1 1;</t>
  </si>
  <si>
    <t>176 90 0.447063 76 0 -1 1;</t>
  </si>
  <si>
    <t>177 88 -9.479763 76 0 -1 1;</t>
  </si>
  <si>
    <t>177 90 1.470331 76 0 -1 1;</t>
  </si>
  <si>
    <t>178 88 -3.090976 76 0 -1 1;</t>
  </si>
  <si>
    <t>178 90 0.739468 76 0 -1 1;</t>
  </si>
  <si>
    <t>179 88 -6.298620 76 0 -1 1;</t>
  </si>
  <si>
    <t>179 90 1.145204 76 0 -1 1;</t>
  </si>
  <si>
    <t>180 88 -1.546839 76 0 -1 1;</t>
  </si>
  <si>
    <t>180 90 0.447063 76 0 -1 1;</t>
  </si>
  <si>
    <t>181 88 -5.213691 76 0 -1 1;</t>
  </si>
  <si>
    <t>181 90 1.145204 76 0 -1 1;</t>
  </si>
  <si>
    <t>182 88 -0.814504 76 0 -1 1;</t>
  </si>
  <si>
    <t>182 90 0.297264 76 0 -1 1;</t>
  </si>
  <si>
    <t>183 88 -3.176841 76 0 -1 1;</t>
  </si>
  <si>
    <t>183 90 0.881168 76 0 -1 1;</t>
  </si>
  <si>
    <t>184 88 -1.057673 76 0 -1 1;</t>
  </si>
  <si>
    <t>185 88 -3.965746 76 0 -1 1;</t>
  </si>
  <si>
    <t>185 90 0.424263 76 0 -1 1;</t>
  </si>
  <si>
    <t>186 88 -0.478065 76 0 -1 1;</t>
  </si>
  <si>
    <t>187 88 -1.215991 76 0 -1 1;</t>
  </si>
  <si>
    <t>187 90 0.361562 76 0 -1 1;</t>
  </si>
  <si>
    <t>188 88 -1.706894 76 0 -1 1;</t>
  </si>
  <si>
    <t>188 90 0.220244 76 0 -1 1;</t>
  </si>
  <si>
    <t>189 88 -1.176799 76 0 -1 1;</t>
  </si>
  <si>
    <t>190 88 -1.328720 76 0 -1 1;</t>
  </si>
  <si>
    <t>190 90 0.238627 76 0 -1 1;</t>
  </si>
  <si>
    <t>191 88 -1.133479 76 0 -1 1;</t>
  </si>
  <si>
    <t>191 90 0.238627 76 0 -1 1;</t>
  </si>
  <si>
    <t>192 88 -0.938239 76 0 -1 1;</t>
  </si>
  <si>
    <t>192 90 0.238627 76 0 -1 1;</t>
  </si>
  <si>
    <t>193 88 -0.685761 76 0 -1 1;</t>
  </si>
  <si>
    <t>193 90 0.220244 76 0 -1 1;</t>
  </si>
  <si>
    <t>194 88 -0.908069 76 0 -1 1;</t>
  </si>
  <si>
    <t>195 88 -0.279625 76 0 -1 1;</t>
  </si>
  <si>
    <t>196 88 -2.303659 76 0 -1 1;</t>
  </si>
  <si>
    <t>196 90 0.377649 76 0 -1 1;</t>
  </si>
  <si>
    <t>197 88 -8.329510 76 0 -1 1;</t>
  </si>
  <si>
    <t>197 90 1.037775 76 0 -1 1;</t>
  </si>
  <si>
    <t>198 88 -1.234833 76 0 -1 1;</t>
  </si>
  <si>
    <t>199 88 -2.865342 76 0 -1 1;</t>
  </si>
  <si>
    <t>199 90 0.453749 76 0 -1 1;</t>
  </si>
  <si>
    <t>200 88 -2.361176 76 0 -1 1;</t>
  </si>
  <si>
    <t>200 90 0.453749 76 0 -1 1;</t>
  </si>
  <si>
    <t>201 88 -1.878416 76 0 -1 1;</t>
  </si>
  <si>
    <t>201 90 0.414018 76 0 -1 1;</t>
  </si>
  <si>
    <t>202 88 -1.602404 76 0 -1 1;</t>
  </si>
  <si>
    <t>202 90 0.414018 76 0 -1 1;</t>
  </si>
  <si>
    <t>203 88 -1.453678 76 0 -1 1;</t>
  </si>
  <si>
    <t>203 90 0.453749 76 0 -1 1;</t>
  </si>
  <si>
    <t>204 88 -1.151179 76 0 -1 1;</t>
  </si>
  <si>
    <t>204 90 0.453749 76 0 -1 1;</t>
  </si>
  <si>
    <t>205 88 -2.562843 76 0 -1 1;</t>
  </si>
  <si>
    <t>205 90 0.453749 76 0 -1 1;</t>
  </si>
  <si>
    <t>206 88 -1.298781 76 0 -1 1;</t>
  </si>
  <si>
    <t>207 88 -3.381643 76 0 -1 1;</t>
  </si>
  <si>
    <t>207 90 0.337173 76 0 -1 1;</t>
  </si>
  <si>
    <t>208 88 -2.741744 76 0 -1 1;</t>
  </si>
  <si>
    <t>208 90 0.331741 76 0 -1 1;</t>
  </si>
  <si>
    <t>209 88 -2.456850 76 0 -1 1;</t>
  </si>
  <si>
    <t>209 90 0.340951 76 0 -1 1;</t>
  </si>
  <si>
    <t>210 88 -2.095844 76 0 -1 1;</t>
  </si>
  <si>
    <t>210 90 0.340951 76 0 -1 1;</t>
  </si>
  <si>
    <t>211 88 -1.734837 76 0 -1 1;</t>
  </si>
  <si>
    <t>211 90 0.340951 76 0 -1 1;</t>
  </si>
  <si>
    <t>212 88 -1.358607 76 0 -1 1;</t>
  </si>
  <si>
    <t>212 90 0.337173 76 0 -1 1;</t>
  </si>
  <si>
    <t>213 88 -0.326010 76 0 -1 1;</t>
  </si>
  <si>
    <t>214 88 -2.975914 76 0 -1 1;</t>
  </si>
  <si>
    <t>214 90 0.331741 76 0 -1 1;</t>
  </si>
  <si>
    <t>215 88 -0.910877 76 0 -1 1;</t>
  </si>
  <si>
    <t>215 90 0.356368 76 0 -1 1;</t>
  </si>
  <si>
    <t>216 88 -0.768867 76 0 -1 1;</t>
  </si>
  <si>
    <t>217 88 -0.256289 76 0 -1 1;</t>
  </si>
  <si>
    <t>218 88 -0.901303 76 0 -1 1;</t>
  </si>
  <si>
    <t>219 88 -0.300434 76 0 -1 1;</t>
  </si>
  <si>
    <t>220 88 -0.482296 76 0 -1 1;</t>
  </si>
  <si>
    <t>221 88 -0.424573 76 0 -1 1;</t>
  </si>
  <si>
    <t>222 88 -0.512923 76 0 -1 1;</t>
  </si>
  <si>
    <t>223 88 -0.862501 76 0 -1 1;</t>
  </si>
  <si>
    <t>224 88 -0.989236 76 0 -1 1;</t>
  </si>
  <si>
    <t>225 88 -1.073725 76 0 -1 1;</t>
  </si>
  <si>
    <t>226 88 -1.200460 76 0 -1 1;</t>
  </si>
  <si>
    <t>227 88 -0.547778 76 0 -1 1;</t>
  </si>
  <si>
    <t>228 88 -0.434114 76 0 -1 1;</t>
  </si>
  <si>
    <t>229 88 -0.524449 76 0 -1 1;</t>
  </si>
  <si>
    <t>230 88 -0.979603 76 0 -1 1;</t>
  </si>
  <si>
    <t>231 88 -1.123544 76 0 -1 1;</t>
  </si>
  <si>
    <t>232 88 -1.219505 76 0 -1 1;</t>
  </si>
  <si>
    <t>233 88 -1.363447 76 0 -1 1;</t>
  </si>
  <si>
    <t>234 88 -0.377778 76 0 -1 1;</t>
  </si>
  <si>
    <t>235 88 -0.477048 76 0 -1 1;</t>
  </si>
  <si>
    <t>236 88 -0.576318 76 0 -1 1;</t>
  </si>
  <si>
    <t>237 88 -0.675588 76 0 -1 1;</t>
  </si>
  <si>
    <t>238 88 -0.774858 76 0 -1 1;</t>
  </si>
  <si>
    <t>239 88 -0.841038 76 0 -1 1;</t>
  </si>
  <si>
    <t>240 88 -0.940308 76 0 -1 1;</t>
  </si>
  <si>
    <t>241 88 -0.262376 76 0 -1 1;</t>
  </si>
  <si>
    <t>242 88 -0.316975 76 0 -1 1;</t>
  </si>
  <si>
    <t>243 88 -0.426172 76 0 -1 1;</t>
  </si>
  <si>
    <t>245 88 -0.238524 76 0 -1 1;</t>
  </si>
  <si>
    <t>246 88 -0.288159 76 0 -1 1;</t>
  </si>
  <si>
    <t>247 88 -0.337794 76 0 -1 1;</t>
  </si>
  <si>
    <t>248 88 -0.387429 76 0 -1 1;</t>
  </si>
  <si>
    <t>249 88 -0.420519 76 0 -1 1;</t>
  </si>
  <si>
    <t>250 88 -0.470154 76 0 -1 1;</t>
  </si>
  <si>
    <t>252 88 -0.219442 76 0 -1 1;</t>
  </si>
  <si>
    <t>253 88 -0.265106 76 0 -1 1;</t>
  </si>
  <si>
    <t>254 88 -0.310771 76 0 -1 1;</t>
  </si>
  <si>
    <t>255 88 -0.356435 76 0 -1 1;</t>
  </si>
  <si>
    <t>256 88 -0.386878 76 0 -1 1;</t>
  </si>
  <si>
    <t>257 88 -0.432542 76 0 -1 1;</t>
  </si>
  <si>
    <t>259 88 -0.252199 76 0 -1 1;</t>
  </si>
  <si>
    <t>260 88 -0.304680 76 0 -1 1;</t>
  </si>
  <si>
    <t>261 88 -0.357161 76 0 -1 1;</t>
  </si>
  <si>
    <t>262 88 -0.409642 76 0 -1 1;</t>
  </si>
  <si>
    <t>263 88 -0.444629 76 0 -1 1;</t>
  </si>
  <si>
    <t>264 88 -0.497110 76 0 -1 1;</t>
  </si>
  <si>
    <t>265 88 -1.020654 76 0 -1 1;</t>
  </si>
  <si>
    <t>265 90 0.457015 76 0 -1 1;</t>
  </si>
  <si>
    <t>266 88 -1.507513 76 0 -1 1;</t>
  </si>
  <si>
    <t>266 90 0.534548 76 0 -1 1;</t>
  </si>
  <si>
    <t>267 88 -1.821215 76 0 -1 1;</t>
  </si>
  <si>
    <t>267 90 0.534548 76 0 -1 1;</t>
  </si>
  <si>
    <t>268 88 -2.134917 76 0 -1 1;</t>
  </si>
  <si>
    <t>268 90 0.534548 76 0 -1 1;</t>
  </si>
  <si>
    <t>269 88 -2.211846 76 0 -1 1;</t>
  </si>
  <si>
    <t>269 90 0.482859 76 0 -1 1;</t>
  </si>
  <si>
    <t>270 88 -2.400758 76 0 -1 1;</t>
  </si>
  <si>
    <t>270 90 0.482859 76 0 -1 1;</t>
  </si>
  <si>
    <t>271 88 -0.273259 76 0 -1 1;</t>
  </si>
  <si>
    <t>272 88 -0.345065 76 0 -1 1;</t>
  </si>
  <si>
    <t>273 88 -0.416870 76 0 -1 1;</t>
  </si>
  <si>
    <t>274 88 -0.488675 76 0 -1 1;</t>
  </si>
  <si>
    <t>275 88 -0.560481 76 0 -1 1;</t>
  </si>
  <si>
    <t>276 88 -0.608351 76 0 -1 1;</t>
  </si>
  <si>
    <t>277 88 -0.680156 76 0 -1 1;</t>
  </si>
  <si>
    <t>278 88 -1.547058 76 0 -1 1;</t>
  </si>
  <si>
    <t>278 90 0.496865 76 0 -1 1;</t>
  </si>
  <si>
    <t>279 88 -2.489444 76 0 -1 1;</t>
  </si>
  <si>
    <t>279 90 0.633153 76 0 -1 1;</t>
  </si>
  <si>
    <t>280 88 -3.871149 76 0 -1 1;</t>
  </si>
  <si>
    <t>280 90 0.814979 76 0 -1 1;</t>
  </si>
  <si>
    <t>281 88 -3.711215 76 0 -1 1;</t>
  </si>
  <si>
    <t>281 90 0.666504 76 0 -1 1;</t>
  </si>
  <si>
    <t>282 88 -3.905361 76 0 -1 1;</t>
  </si>
  <si>
    <t>282 90 0.611516 76 0 -1 1;</t>
  </si>
  <si>
    <t>283 88 -4.424339 76 0 -1 1;</t>
  </si>
  <si>
    <t>283 90 0.638265 76 0 -1 1;</t>
  </si>
  <si>
    <t>284 88 -3.052752 76 0 -1 1;</t>
  </si>
  <si>
    <t>284 90 0.393903 76 0 -1 1;</t>
  </si>
  <si>
    <t>285 88 -0.640376 76 0 -1 1;</t>
  </si>
  <si>
    <t>285 90 0.208757 76 0 -1 1;</t>
  </si>
  <si>
    <t>286 88 -0.640376 76 0 -1 1;</t>
  </si>
  <si>
    <t>287 88 -1.340440 76 0 -1 1;</t>
  </si>
  <si>
    <t>288 88 -1.340440 76 0 -1 1;</t>
  </si>
  <si>
    <t>288 90 0.436972 76 0 -1 1;</t>
  </si>
  <si>
    <t>289 88 -1.259312 76 0 -1 1;</t>
  </si>
  <si>
    <t>290 88 -0.311809 76 0 -1 1;</t>
  </si>
  <si>
    <t>291 88 -0.283345 76 0 -1 1;</t>
  </si>
  <si>
    <t>292 88 -0.423139 76 0 -1 1;</t>
  </si>
  <si>
    <t>293 88 -0.348686 76 0 -1 1;</t>
  </si>
  <si>
    <t>294 88 -0.304015 76 0 -1 1;</t>
  </si>
  <si>
    <t>295 88 -0.259343 76 0 -1 1;</t>
  </si>
  <si>
    <t>296 88 -0.214672 76 0 -1 1;</t>
  </si>
  <si>
    <t>299 88 -0.378467 76 0 -1 1;</t>
  </si>
  <si>
    <t>301 88 -0.346311 76 0 -1 1;</t>
  </si>
  <si>
    <t>302 88 -0.517170 76 0 -1 1;</t>
  </si>
  <si>
    <t>303 88 -0.332878 76 0 -1 1;</t>
  </si>
  <si>
    <t>305 88 -1.123652 76 0 -1 1;</t>
  </si>
  <si>
    <t>306 88 -0.930104 76 0 -1 1;</t>
  </si>
  <si>
    <t>307 88 -0.844560 76 0 -1 1;</t>
  </si>
  <si>
    <t>308 88 -0.844560 76 0 -1 1;</t>
  </si>
  <si>
    <t>308 90 0.232545 76 0 -1 1;</t>
  </si>
  <si>
    <t>309 88 -0.777472 76 0 -1 1;</t>
  </si>
  <si>
    <t>310 88 -2.594281 76 0 -1 1;</t>
  </si>
  <si>
    <t>311 88 -3.763960 76 0 -1 1;</t>
  </si>
  <si>
    <t>312 88 -0.604589 76 0 -1 1;</t>
  </si>
  <si>
    <t>313 88 -2.252337 76 0 -1 1;</t>
  </si>
  <si>
    <t>314 88 -1.772838 76 0 -1 1;</t>
  </si>
  <si>
    <t>314 90 0.368085 76 0 -1 1;</t>
  </si>
  <si>
    <t>315 88 -0.289642 76 0 -1 1;</t>
  </si>
  <si>
    <t>316 88 -0.324891 76 0 -1 1;</t>
  </si>
  <si>
    <t>317 88 -0.763680 76 0 -1 1;</t>
  </si>
  <si>
    <t>318 88 -0.291143 76 0 -1 1;</t>
  </si>
  <si>
    <t>319 88 -0.253362 76 0 -1 1;</t>
  </si>
  <si>
    <t>320 88 -0.635671 76 0 -1 1;</t>
  </si>
  <si>
    <t>321 88 -0.935295 76 0 -1 1;</t>
  </si>
  <si>
    <t>322 88 -0.368361 76 0 -1 1;</t>
  </si>
  <si>
    <t>323 88 -0.314828 76 0 -1 1;</t>
  </si>
  <si>
    <t>325 88 -1.047802 76 0 -1 1;</t>
  </si>
  <si>
    <t>326 88 -2.092209 76 0 -1 1;</t>
  </si>
  <si>
    <t>326 90 0.376377 76 0 -1 1;</t>
  </si>
  <si>
    <t>327 88 -7.943382 76 0 -1 1;</t>
  </si>
  <si>
    <t>327 90 0.328510 76 0 -1 1;</t>
  </si>
  <si>
    <t>328 88 -4.907074 76 0 -1 1;</t>
  </si>
  <si>
    <t>328 90 0.206850 76 0 -1 1;</t>
  </si>
  <si>
    <t>329 88 -0.655762 76 0 -1 1;</t>
  </si>
  <si>
    <t>330 88 -0.496155 76 0 -1 1;</t>
  </si>
  <si>
    <t>331 88 -0.882340 76 0 -1 1;</t>
  </si>
  <si>
    <t>331 90 0.232360 76 0 -1 1;</t>
  </si>
  <si>
    <t>332 88 -0.882340 76 0 -1 1;</t>
  </si>
  <si>
    <t>333 88 -0.769300 76 0 -1 1;</t>
  </si>
  <si>
    <t>333 90 0.232360 76 0 -1 1;</t>
  </si>
  <si>
    <t>334 88 -0.769300 76 0 -1 1;</t>
  </si>
  <si>
    <t>335 88 -0.656260 76 0 -1 1;</t>
  </si>
  <si>
    <t>335 90 0.232360 76 0 -1 1;</t>
  </si>
  <si>
    <t>336 88 -0.656260 76 0 -1 1;</t>
  </si>
  <si>
    <t>337 88 -0.543220 76 0 -1 1;</t>
  </si>
  <si>
    <t>337 90 0.232360 76 0 -1 1;</t>
  </si>
  <si>
    <t>338 88 -0.543220 76 0 -1 1;</t>
  </si>
  <si>
    <t>339 88 -0.263459 76 0 -1 1;</t>
  </si>
  <si>
    <t>340 88 -0.263459 76 0 -1 1;</t>
  </si>
  <si>
    <t>341 88 -0.957700 76 0 -1 1;</t>
  </si>
  <si>
    <t>341 90 0.232360 76 0 -1 1;</t>
  </si>
  <si>
    <t>342 88 -0.443775 76 0 -1 1;</t>
  </si>
  <si>
    <t>343 88 -1.000948 76 0 -1 1;</t>
  </si>
  <si>
    <t>343 90 0.326300 76 0 -1 1;</t>
  </si>
  <si>
    <t>344 88 -1.000948 76 0 -1 1;</t>
  </si>
  <si>
    <t>345 88 -0.398219 76 0 -1 1;</t>
  </si>
  <si>
    <t>345 90 0.215096 76 0 -1 1;</t>
  </si>
  <si>
    <t>346 88 -0.385394 76 0 -1 1;</t>
  </si>
  <si>
    <t>346 90 0.208169 76 0 -1 1;</t>
  </si>
  <si>
    <t>347 88 -0.398219 76 0 -1 1;</t>
  </si>
  <si>
    <t>348 88 -0.385394 76 0 -1 1;</t>
  </si>
  <si>
    <t>349 88 -0.321271 76 0 -1 1;</t>
  </si>
  <si>
    <t>350 88 -0.321271 76 0 -1 1;</t>
  </si>
  <si>
    <t>351 88 -0.513114 76 0 -1 1;</t>
  </si>
  <si>
    <t>351 90 0.281262 76 0 -1 1;</t>
  </si>
  <si>
    <t>352 88 -0.513114 76 0 -1 1;</t>
  </si>
  <si>
    <t>352 90 0.281262 76 0 -1 1;</t>
  </si>
  <si>
    <t>353 88 -0.513114 76 0 -1 1;</t>
  </si>
  <si>
    <t>354 88 -0.513114 76 0 -1 1;</t>
  </si>
  <si>
    <t>355 88 -0.513114 76 0 -1 1;</t>
  </si>
  <si>
    <t>355 90 0.281262 76 0 -1 1;</t>
  </si>
  <si>
    <t>356 88 -0.513114 76 0 -1 1;</t>
  </si>
  <si>
    <t>363 88 -0.991188 76 0 -1 1;</t>
  </si>
  <si>
    <t>363 90 0.215096 76 0 -1 1;</t>
  </si>
  <si>
    <t>364 88 -0.959266 76 0 -1 1;</t>
  </si>
  <si>
    <t>364 90 0.208169 76 0 -1 1;</t>
  </si>
  <si>
    <t>365 88 -0.512367 76 0 -1 1;</t>
  </si>
  <si>
    <t>366 88 -0.959266 76 0 -1 1;</t>
  </si>
  <si>
    <t>367 88 -0.799659 76 0 -1 1;</t>
  </si>
  <si>
    <t>368 88 -0.512367 76 0 -1 1;</t>
  </si>
  <si>
    <t>369 88 -1.134712 76 0 -1 1;</t>
  </si>
  <si>
    <t>369 90 0.244807 76 0 -1 1;</t>
  </si>
  <si>
    <t>370 88 -1.134712 76 0 -1 1;</t>
  </si>
  <si>
    <t>370 90 0.244807 76 0 -1 1;</t>
  </si>
  <si>
    <t>371 88 -1.134712 76 0 -1 1;</t>
  </si>
  <si>
    <t>372 88 -1.134712 76 0 -1 1;</t>
  </si>
  <si>
    <t>373 88 -1.134712 76 0 -1 1;</t>
  </si>
  <si>
    <t>373 90 0.244807 76 0 -1 1;</t>
  </si>
  <si>
    <t>374 88 -1.134712 76 0 -1 1;</t>
  </si>
  <si>
    <t>381 88 -0.739970 76 0 -1 1;</t>
  </si>
  <si>
    <t>382 88 -0.872509 76 0 -1 1;</t>
  </si>
  <si>
    <t>383 88 -0.602028 76 0 -1 1;</t>
  </si>
  <si>
    <t>384 88 -0.898647 76 0 -1 1;</t>
  </si>
  <si>
    <t>385 88 -0.476813 76 0 -1 1;</t>
  </si>
  <si>
    <t>386 88 -0.711988 76 0 -1 1;</t>
  </si>
  <si>
    <t>387 88 -3.342514 76 0 -1 1;</t>
  </si>
  <si>
    <t>388 88 -0.439330 76 0 -1 1;</t>
  </si>
  <si>
    <t>389 88 -0.450629 76 0 -1 1;</t>
  </si>
  <si>
    <t>390 88 -1.435211 76 0 -1 1;</t>
  </si>
  <si>
    <t>391 88 -9.500760 76 0 -1 1;</t>
  </si>
  <si>
    <t>391 90 0.208481 76 0 -1 1;</t>
  </si>
  <si>
    <t>392 88 -8.729181 76 0 -1 1;</t>
  </si>
  <si>
    <t>393 88 -0.314828 76 0 -1 1;</t>
  </si>
  <si>
    <t>394 88 -0.470154 76 0 -1 1;</t>
  </si>
  <si>
    <t>395 88 -0.387429 76 0 -1 1;</t>
  </si>
  <si>
    <t>396 88 -0.337794 76 0 -1 1;</t>
  </si>
  <si>
    <t>397 88 -0.288159 76 0 -1 1;</t>
  </si>
  <si>
    <t>398 88 -0.238524 76 0 -1 1;</t>
  </si>
  <si>
    <t>401 88 -0.420519 76 0 -1 1;</t>
  </si>
  <si>
    <t>402 88 -0.599151 76 0 -1 1;</t>
  </si>
  <si>
    <t>403 88 -0.580344 76 0 -1 1;</t>
  </si>
  <si>
    <t>404 88 -0.599151 76 0 -1 1;</t>
  </si>
  <si>
    <t>405 88 -0.580344 76 0 -1 1;</t>
  </si>
  <si>
    <t>406 88 -0.599151 76 0 -1 1;</t>
  </si>
  <si>
    <t>407 88 -0.317047 76 0 -1 1;</t>
  </si>
  <si>
    <t>408 88 -2.131941 76 0 -1 1;</t>
  </si>
  <si>
    <t>408 90 0.441667 76 0 -1 1;</t>
  </si>
  <si>
    <t>409 88 -2.131941 76 0 -1 1;</t>
  </si>
  <si>
    <t>409 90 0.441667 76 0 -1 1;</t>
  </si>
  <si>
    <t>410 88 -2.131941 76 0 -1 1;</t>
  </si>
  <si>
    <t>411 88 -2.131941 76 0 -1 1;</t>
  </si>
  <si>
    <t>412 88 -2.131941 76 0 -1 1;</t>
  </si>
  <si>
    <t>412 90 0.441667 76 0 -1 1;</t>
  </si>
  <si>
    <t>413 88 -2.131941 76 0 -1 1;</t>
  </si>
  <si>
    <t>414 88 -0.373403 76 0 -1 1;</t>
  </si>
  <si>
    <t>415 88 -0.373403 76 0 -1 1;</t>
  </si>
  <si>
    <t>416 88 -0.373403 76 0 -1 1;</t>
  </si>
  <si>
    <t>417 88 -0.373403 76 0 -1 1;</t>
  </si>
  <si>
    <t>418 88 -0.373403 76 0 -1 1;</t>
  </si>
  <si>
    <t>419 88 -0.373403 76 0 -1 1;</t>
  </si>
  <si>
    <t>420 88 -0.353158 76 0 -1 1;</t>
  </si>
  <si>
    <t>421 88 -0.342551 76 0 -1 1;</t>
  </si>
  <si>
    <t>422 88 -0.353158 76 0 -1 1;</t>
  </si>
  <si>
    <t>423 88 -2.620237 76 0 -1 1;</t>
  </si>
  <si>
    <t>423 90 0.278749 76 0 -1 1;</t>
  </si>
  <si>
    <t>424 88 -2.620237 76 0 -1 1;</t>
  </si>
  <si>
    <t>424 90 0.278749 76 0 -1 1;</t>
  </si>
  <si>
    <t>425 88 -2.620237 76 0 -1 1;</t>
  </si>
  <si>
    <t>425 90 0.278749 76 0 -1 1;</t>
  </si>
  <si>
    <t>426 88 -0.353158 76 0 -1 1;</t>
  </si>
  <si>
    <t>427 88 -0.342551 76 0 -1 1;</t>
  </si>
  <si>
    <t>428 88 -0.353158 76 0 -1 1;</t>
  </si>
  <si>
    <t>429 88 -2.620237 76 0 -1 1;</t>
  </si>
  <si>
    <t>429 90 0.366774 76 0 -1 1;</t>
  </si>
  <si>
    <t>430 88 -2.620237 76 0 -1 1;</t>
  </si>
  <si>
    <t>430 90 0.366774 76 0 -1 1;</t>
  </si>
  <si>
    <t>431 88 -2.620237 76 0 -1 1;</t>
  </si>
  <si>
    <t>431 90 0.366774 76 0 -1 1;</t>
  </si>
  <si>
    <t>432 88 -0.339040 76 0 -1 1;</t>
  </si>
  <si>
    <t>433 88 -0.328857 76 0 -1 1;</t>
  </si>
  <si>
    <t>434 88 -0.339040 76 0 -1 1;</t>
  </si>
  <si>
    <t>435 88 -1.391102 76 0 -1 1;</t>
  </si>
  <si>
    <t>436 88 -1.391102 76 0 -1 1;</t>
  </si>
  <si>
    <t>437 88 -1.391102 76 0 -1 1;</t>
  </si>
  <si>
    <t>439 88 -0.328857 76 0 -1 1;</t>
  </si>
  <si>
    <t>440 88 -0.339040 76 0 -1 1;</t>
  </si>
  <si>
    <t>441 88 -1.391102 76 0 -1 1;</t>
  </si>
  <si>
    <t>441 90 0.202785 76 0 -1 1;</t>
  </si>
  <si>
    <t>442 88 -1.391102 76 0 -1 1;</t>
  </si>
  <si>
    <t>442 90 0.202785 76 0 -1 1;</t>
  </si>
  <si>
    <t>443 88 -1.391102 76 0 -1 1;</t>
  </si>
  <si>
    <t>443 90 0.202785 76 0 -1 1;</t>
  </si>
  <si>
    <t>447 88 -0.629513 76 0 -1 1;</t>
  </si>
  <si>
    <t>448 88 -0.629513 76 0 -1 1;</t>
  </si>
  <si>
    <t>449 88 -0.629513 76 0 -1 1;</t>
  </si>
  <si>
    <t>453 88 -0.629513 76 0 -1 1;</t>
  </si>
  <si>
    <t>453 90 0.233153 76 0 -1 1;</t>
  </si>
  <si>
    <t>454 88 -0.629513 76 0 -1 1;</t>
  </si>
  <si>
    <t>454 90 0.233153 76 0 -1 1;</t>
  </si>
  <si>
    <t>455 88 -0.629513 76 0 -1 1;</t>
  </si>
  <si>
    <t>455 90 0.233153 76 0 -1 1;</t>
  </si>
  <si>
    <t>456 88 -1.518659 76 0 -1 1;</t>
  </si>
  <si>
    <t>457 88 -1.518659 76 0 -1 1;</t>
  </si>
  <si>
    <t>458 88 -1.518659 76 0 -1 1;</t>
  </si>
  <si>
    <t>458 90 0.235087 76 0 -1 1;</t>
  </si>
  <si>
    <t>459 88 -1.518659 76 0 -1 1;</t>
  </si>
  <si>
    <t>459 90 0.347928 76 0 -1 1;</t>
  </si>
  <si>
    <t>460 88 -0.755556 76 0 -1 1;</t>
  </si>
  <si>
    <t>460 90 0.303877 76 0 -1 1;</t>
  </si>
  <si>
    <t>461 88 -0.954096 76 0 -1 1;</t>
  </si>
  <si>
    <t>461 90 0.303877 76 0 -1 1;</t>
  </si>
  <si>
    <t>462 88 -1.152636 76 0 -1 1;</t>
  </si>
  <si>
    <t>462 90 0.303877 76 0 -1 1;</t>
  </si>
  <si>
    <t>463 88 -1.351176 76 0 -1 1;</t>
  </si>
  <si>
    <t>463 90 0.303877 76 0 -1 1;</t>
  </si>
  <si>
    <t>464 88 -1.549716 76 0 -1 1;</t>
  </si>
  <si>
    <t>464 90 0.303877 76 0 -1 1;</t>
  </si>
  <si>
    <t>465 88 -1.682076 76 0 -1 1;</t>
  </si>
  <si>
    <t>465 90 0.303877 76 0 -1 1;</t>
  </si>
  <si>
    <t>466 88 -1.880617 76 0 -1 1;</t>
  </si>
  <si>
    <t>466 90 0.303877 76 0 -1 1;</t>
  </si>
  <si>
    <t>467 88 -0.295938 76 0 -1 1;</t>
  </si>
  <si>
    <t>468 88 -0.441945 76 0 -1 1;</t>
  </si>
  <si>
    <t>469 88 -0.364183 76 0 -1 1;</t>
  </si>
  <si>
    <t>470 88 -0.317526 76 0 -1 1;</t>
  </si>
  <si>
    <t>471 88 -0.270869 76 0 -1 1;</t>
  </si>
  <si>
    <t>472 88 -0.224212 76 0 -1 1;</t>
  </si>
  <si>
    <t>475 88 -0.395288 76 0 -1 1;</t>
  </si>
  <si>
    <t>476 88 -0.289642 76 0 -1 1;</t>
  </si>
  <si>
    <t>477 88 -0.847218 76 0 -1 1;</t>
  </si>
  <si>
    <t>478 88 -0.356435 76 0 -1 1;</t>
  </si>
  <si>
    <t>479 88 -0.310771 76 0 -1 1;</t>
  </si>
  <si>
    <t>480 88 -0.265106 76 0 -1 1;</t>
  </si>
  <si>
    <t>481 88 -0.219442 76 0 -1 1;</t>
  </si>
  <si>
    <t>482 88 -0.340378 76 0 -1 1;</t>
  </si>
  <si>
    <t>484 88 -0.386878 76 0 -1 1;</t>
  </si>
  <si>
    <t>485 88 -0.279147 76 0 -1 1;</t>
  </si>
  <si>
    <t>486 88 -0.343520 76 0 -1 1;</t>
  </si>
  <si>
    <t>487 88 -0.299511 76 0 -1 1;</t>
  </si>
  <si>
    <t>488 88 -0.255501 76 0 -1 1;</t>
  </si>
  <si>
    <t>489 88 -0.211491 76 0 -1 1;</t>
  </si>
  <si>
    <t>491 88 -0.372860 76 0 -1 1;</t>
  </si>
  <si>
    <t>492 88 -0.277678 76 0 -1 1;</t>
  </si>
  <si>
    <t>493 88 -0.341712 76 0 -1 1;</t>
  </si>
  <si>
    <t>494 88 -0.297934 76 0 -1 1;</t>
  </si>
  <si>
    <t>495 88 -0.254156 76 0 -1 1;</t>
  </si>
  <si>
    <t>496 88 -0.210378 76 0 -1 1;</t>
  </si>
  <si>
    <t>498 88 -0.370898 76 0 -1 1;</t>
  </si>
  <si>
    <t>499 88 -0.356037 76 0 -1 1;</t>
  </si>
  <si>
    <t>500 88 -0.430125 76 0 -1 1;</t>
  </si>
  <si>
    <t>501 88 -0.578302 76 0 -1 1;</t>
  </si>
  <si>
    <t>503 88 -0.469933 76 0 -1 1;</t>
  </si>
  <si>
    <t>504 88 -0.701783 76 0 -1 1;</t>
  </si>
  <si>
    <t>505 88 -4.695725 76 0 -1 1;</t>
  </si>
  <si>
    <t>505 90 0.466928 76 0 -1 1;</t>
  </si>
  <si>
    <t>506 88 -0.413736 76 0 -1 1;</t>
  </si>
  <si>
    <t>507 88 -2.484823 76 0 -1 1;</t>
  </si>
  <si>
    <t>507 90 0.228895 76 0 -1 1;</t>
  </si>
  <si>
    <t>508 88 -1.683175 76 0 -1 1;</t>
  </si>
  <si>
    <t>509 88 -0.675588 76 0 -1 1;</t>
  </si>
  <si>
    <t>510 88 -0.265925 76 0 -1 1;</t>
  </si>
  <si>
    <t>511 88 -0.397124 76 0 -1 1;</t>
  </si>
  <si>
    <t>512 88 -0.327248 76 0 -1 1;</t>
  </si>
  <si>
    <t>513 88 -0.285323 76 0 -1 1;</t>
  </si>
  <si>
    <t>514 88 -0.243398 76 0 -1 1;</t>
  </si>
  <si>
    <t>515 88 -0.201473 76 0 -1 1;</t>
  </si>
  <si>
    <t>518 88 -0.355199 76 0 -1 1;</t>
  </si>
  <si>
    <t>519 88 -0.261727 76 0 -1 1;</t>
  </si>
  <si>
    <t>520 88 -0.390855 76 0 -1 1;</t>
  </si>
  <si>
    <t>521 88 -0.322083 76 0 -1 1;</t>
  </si>
  <si>
    <t>522 88 -0.280819 76 0 -1 1;</t>
  </si>
  <si>
    <t>523 88 -0.239556 76 0 -1 1;</t>
  </si>
  <si>
    <t>527 88 -0.349592 76 0 -1 1;</t>
  </si>
  <si>
    <t>528 88 -0.841038 76 0 -1 1;</t>
  </si>
  <si>
    <t>529 88 -0.377778 76 0 -1 1;</t>
  </si>
  <si>
    <t>530 88 -0.288506 76 0 -1 1;</t>
  </si>
  <si>
    <t>531 88 -0.364317 76 0 -1 1;</t>
  </si>
  <si>
    <t>532 88 -0.440129 76 0 -1 1;</t>
  </si>
  <si>
    <t>533 88 -0.515941 76 0 -1 1;</t>
  </si>
  <si>
    <t>534 88 -0.591752 76 0 -1 1;</t>
  </si>
  <si>
    <t>535 88 -0.642293 76 0 -1 1;</t>
  </si>
  <si>
    <t>536 88 -0.718105 76 0 -1 1;</t>
  </si>
  <si>
    <t>537 88 -0.602255 76 0 -1 1;</t>
  </si>
  <si>
    <t>538 88 -1.694267 76 0 -1 1;</t>
  </si>
  <si>
    <t>539 88 -1.334319 76 0 -1 1;</t>
  </si>
  <si>
    <t>540 88 -1.138256 76 0 -1 1;</t>
  </si>
  <si>
    <t>541 88 -3.262528 76 0 -1 1;</t>
  </si>
  <si>
    <t>542 88 -2.899357 76 0 -1 1;</t>
  </si>
  <si>
    <t>542 90 0.374111 76 0 -1 1;</t>
  </si>
  <si>
    <t>543 88 -2.389206 76 0 -1 1;</t>
  </si>
  <si>
    <t>543 90 0.374111 76 0 -1 1;</t>
  </si>
  <si>
    <t>544 88 -2.083116 76 0 -1 1;</t>
  </si>
  <si>
    <t>544 90 0.374111 76 0 -1 1;</t>
  </si>
  <si>
    <t>545 88 -1.777025 76 0 -1 1;</t>
  </si>
  <si>
    <t>545 90 0.374111 76 0 -1 1;</t>
  </si>
  <si>
    <t>546 88 -1.470935 76 0 -1 1;</t>
  </si>
  <si>
    <t>546 90 0.374111 76 0 -1 1;</t>
  </si>
  <si>
    <t>547 88 -1.164844 76 0 -1 1;</t>
  </si>
  <si>
    <t>547 90 0.374111 76 0 -1 1;</t>
  </si>
  <si>
    <t>548 88 -2.593267 76 0 -1 1;</t>
  </si>
  <si>
    <t>548 90 0.374111 76 0 -1 1;</t>
  </si>
  <si>
    <t>1 88 1.472886 76 0 -1 1;</t>
  </si>
  <si>
    <t>1 89 3.493382 76 0 -1 1;</t>
  </si>
  <si>
    <t>2 88 0.949643 76 0 -1 1;</t>
  </si>
  <si>
    <t>2 89 1.273072 76 0 -1 1;</t>
  </si>
  <si>
    <t>3 88 2.791061 76 0 -1 1;</t>
  </si>
  <si>
    <t>3 89 3.091894 76 0 -1 1;</t>
  </si>
  <si>
    <t>4 88 1.229869 76 0 -1 1;</t>
  </si>
  <si>
    <t>4 89 1.970943 76 0 -1 1;</t>
  </si>
  <si>
    <t>5 88 0.863481 76 0 -1 1;</t>
  </si>
  <si>
    <t>5 89 0.782139 76 0 -1 1;</t>
  </si>
  <si>
    <t>6 88 2.587848 76 0 -1 1;</t>
  </si>
  <si>
    <t>6 89 1.937012 76 0 -1 1;</t>
  </si>
  <si>
    <t>7 88 0.706177 76 0 -1 1;</t>
  </si>
  <si>
    <t>7 89 0.860087 76 0 -1 1;</t>
  </si>
  <si>
    <t>8 88 0.994864 76 0 -1 1;</t>
  </si>
  <si>
    <t>8 89 0.684870 76 0 -1 1;</t>
  </si>
  <si>
    <t>9 88 2.453300 76 0 -1 1;</t>
  </si>
  <si>
    <t>9 89 1.395590 76 0 -1 1;</t>
  </si>
  <si>
    <t>10 88 1.033520 76 0 -1 1;</t>
  </si>
  <si>
    <t>10 89 0.463759 76 0 -1 1;</t>
  </si>
  <si>
    <t>11 88 1.730840 76 0 -1 1;</t>
  </si>
  <si>
    <t>11 89 0.438981 76 0 -1 1;</t>
  </si>
  <si>
    <t>12 88 0.818061 76 0 -1 1;</t>
  </si>
  <si>
    <t>13 89 2.190807 76 0 -1 1;</t>
  </si>
  <si>
    <t>14 88 2.638386 76 0 -1 1;</t>
  </si>
  <si>
    <t>14 89 11.351196 76 0 -1 1;</t>
  </si>
  <si>
    <t>15 88 2.616099 76 0 -1 1;</t>
  </si>
  <si>
    <t>15 89 6.204849 76 0 -1 1;</t>
  </si>
  <si>
    <t>16 88 2.886790 76 0 -1 1;</t>
  </si>
  <si>
    <t>16 89 3.869972 76 0 -1 1;</t>
  </si>
  <si>
    <t>17 88 4.785323 76 0 -1 1;</t>
  </si>
  <si>
    <t>17 89 5.301107 76 0 -1 1;</t>
  </si>
  <si>
    <t>18 88 1.000833 76 0 -1 1;</t>
  </si>
  <si>
    <t>18 89 3.142151 76 0 -1 1;</t>
  </si>
  <si>
    <t>19 88 1.762619 76 0 -1 1;</t>
  </si>
  <si>
    <t>19 89 2.824710 76 0 -1 1;</t>
  </si>
  <si>
    <t>20 88 1.883134 76 0 -1 1;</t>
  </si>
  <si>
    <t>20 89 1.705737 76 0 -1 1;</t>
  </si>
  <si>
    <t>21 88 3.502843 76 0 -1 1;</t>
  </si>
  <si>
    <t>21 89 2.621888 76 0 -1 1;</t>
  </si>
  <si>
    <t>22 88 1.000833 76 0 -1 1;</t>
  </si>
  <si>
    <t>22 89 1.978392 76 0 -1 1;</t>
  </si>
  <si>
    <t>23 88 1.406685 76 0 -1 1;</t>
  </si>
  <si>
    <t>23 89 1.713270 76 0 -1 1;</t>
  </si>
  <si>
    <t>24 88 2.087506 76 0 -1 1;</t>
  </si>
  <si>
    <t>24 89 1.437051 76 0 -1 1;</t>
  </si>
  <si>
    <t>25 88 2.397182 76 0 -1 1;</t>
  </si>
  <si>
    <t>25 89 1.363666 76 0 -1 1;</t>
  </si>
  <si>
    <t>26 89 0.414477 76 0 -1 1;</t>
  </si>
  <si>
    <t>27 88 2.308647 76 0 -1 1;</t>
  </si>
  <si>
    <t>27 89 1.879131 76 0 -1 1;</t>
  </si>
  <si>
    <t>28 88 3.286862 76 0 -1 1;</t>
  </si>
  <si>
    <t>28 89 1.474874 76 0 -1 1;</t>
  </si>
  <si>
    <t>29 88 3.733327 76 0 -1 1;</t>
  </si>
  <si>
    <t>29 89 0.946858 76 0 -1 1;</t>
  </si>
  <si>
    <t>30 88 2.164028 76 0 -1 1;</t>
  </si>
  <si>
    <t>30 89 0.453539 76 0 -1 1;</t>
  </si>
  <si>
    <t>31 89 2.190807 76 0 -1 1;</t>
  </si>
  <si>
    <t>32 88 2.822162 76 0 -1 1;</t>
  </si>
  <si>
    <t>32 89 12.141859 76 0 -1 1;</t>
  </si>
  <si>
    <t>33 88 3.002241 76 0 -1 1;</t>
  </si>
  <si>
    <t>33 89 7.120701 76 0 -1 1;</t>
  </si>
  <si>
    <t>34 88 3.391876 76 0 -1 1;</t>
  </si>
  <si>
    <t>34 89 4.547081 76 0 -1 1;</t>
  </si>
  <si>
    <t>35 88 5.645180 76 0 -1 1;</t>
  </si>
  <si>
    <t>35 89 6.253642 76 0 -1 1;</t>
  </si>
  <si>
    <t>36 88 1.000833 76 0 -1 1;</t>
  </si>
  <si>
    <t>36 89 3.142151 76 0 -1 1;</t>
  </si>
  <si>
    <t>37 88 1.861640 76 0 -1 1;</t>
  </si>
  <si>
    <t>37 89 2.983397 76 0 -1 1;</t>
  </si>
  <si>
    <t>38 88 2.404916 76 0 -1 1;</t>
  </si>
  <si>
    <t>38 89 2.178366 76 0 -1 1;</t>
  </si>
  <si>
    <t>39 88 4.141079 76 0 -1 1;</t>
  </si>
  <si>
    <t>39 89 3.099610 76 0 -1 1;</t>
  </si>
  <si>
    <t>40 88 1.482210 76 0 -1 1;</t>
  </si>
  <si>
    <t>40 89 2.929949 76 0 -1 1;</t>
  </si>
  <si>
    <t>41 88 1.861640 76 0 -1 1;</t>
  </si>
  <si>
    <t>41 89 2.267382 76 0 -1 1;</t>
  </si>
  <si>
    <t>42 88 4.156945 76 0 -1 1;</t>
  </si>
  <si>
    <t>42 89 2.861665 76 0 -1 1;</t>
  </si>
  <si>
    <t>43 88 2.869951 76 0 -1 1;</t>
  </si>
  <si>
    <t>43 89 1.632607 76 0 -1 1;</t>
  </si>
  <si>
    <t>44 89 0.414477 76 0 -1 1;</t>
  </si>
  <si>
    <t>45 88 2.857102 76 0 -1 1;</t>
  </si>
  <si>
    <t>45 89 2.325548 76 0 -1 1;</t>
  </si>
  <si>
    <t>46 88 3.618072 76 0 -1 1;</t>
  </si>
  <si>
    <t>46 89 1.623494 76 0 -1 1;</t>
  </si>
  <si>
    <t>47 88 5.022021 76 0 -1 1;</t>
  </si>
  <si>
    <t>47 89 1.273701 76 0 -1 1;</t>
  </si>
  <si>
    <t>48 88 3.023884 76 0 -1 1;</t>
  </si>
  <si>
    <t>48 89 0.633748 76 0 -1 1;</t>
  </si>
  <si>
    <t>49 89 3.058800 76 0 -1 1;</t>
  </si>
  <si>
    <t>50 88 2.776218 76 0 -1 1;</t>
  </si>
  <si>
    <t>50 89 11.944193 76 0 -1 1;</t>
  </si>
  <si>
    <t>51 88 4.113236 76 0 -1 1;</t>
  </si>
  <si>
    <t>51 89 9.755752 76 0 -1 1;</t>
  </si>
  <si>
    <t>52 88 5.193580 76 0 -1 1;</t>
  </si>
  <si>
    <t>52 89 6.962408 76 0 -1 1;</t>
  </si>
  <si>
    <t>53 88 5.466746 76 0 -1 1;</t>
  </si>
  <si>
    <t>53 89 6.055976 76 0 -1 1;</t>
  </si>
  <si>
    <t>54 88 1.000833 76 0 -1 1;</t>
  </si>
  <si>
    <t>54 89 3.142151 76 0 -1 1;</t>
  </si>
  <si>
    <t>55 88 1.354504 76 0 -1 1;</t>
  </si>
  <si>
    <t>55 89 2.170679 76 0 -1 1;</t>
  </si>
  <si>
    <t>56 88 2.956070 76 0 -1 1;</t>
  </si>
  <si>
    <t>56 89 2.677599 76 0 -1 1;</t>
  </si>
  <si>
    <t>57 88 4.752789 76 0 -1 1;</t>
  </si>
  <si>
    <t>57 89 3.557477 76 0 -1 1;</t>
  </si>
  <si>
    <t>58 88 1.000833 76 0 -1 1;</t>
  </si>
  <si>
    <t>58 89 1.978392 76 0 -1 1;</t>
  </si>
  <si>
    <t>59 88 2.999712 76 0 -1 1;</t>
  </si>
  <si>
    <t>59 89 3.653495 76 0 -1 1;</t>
  </si>
  <si>
    <t>60 88 6.288077 76 0 -1 1;</t>
  </si>
  <si>
    <t>60 89 4.328749 76 0 -1 1;</t>
  </si>
  <si>
    <t>61 88 5.446204 76 0 -1 1;</t>
  </si>
  <si>
    <t>61 89 3.098140 76 0 -1 1;</t>
  </si>
  <si>
    <t>62 89 0.247110 76 0 -1 1;</t>
  </si>
  <si>
    <t>63 88 2.674375 76 0 -1 1;</t>
  </si>
  <si>
    <t>63 89 2.176817 76 0 -1 1;</t>
  </si>
  <si>
    <t>64 88 4.299986 76 0 -1 1;</t>
  </si>
  <si>
    <t>64 89 1.929481 76 0 -1 1;</t>
  </si>
  <si>
    <t>65 88 5.863866 76 0 -1 1;</t>
  </si>
  <si>
    <t>65 89 1.487213 76 0 -1 1;</t>
  </si>
  <si>
    <t>66 88 2.845451 76 0 -1 1;</t>
  </si>
  <si>
    <t>66 89 0.596352 76 0 -1 1;</t>
  </si>
  <si>
    <t>67 88 1.082663 76 0 -1 1;</t>
  </si>
  <si>
    <t>67 89 4.657967 76 0 -1 1;</t>
  </si>
  <si>
    <t>68 88 2.611508 76 0 -1 1;</t>
  </si>
  <si>
    <t>68 89 4.473417 76 0 -1 1;</t>
  </si>
  <si>
    <t>69 88 1.082663 76 0 -1 1;</t>
  </si>
  <si>
    <t>69 89 0.881237 76 0 -1 1;</t>
  </si>
  <si>
    <t>70 88 2.611508 76 0 -1 1;</t>
  </si>
  <si>
    <t>70 89 0.846322 76 0 -1 1;</t>
  </si>
  <si>
    <t>71 89 3.058800 76 0 -1 1;</t>
  </si>
  <si>
    <t>72 88 2.776218 76 0 -1 1;</t>
  </si>
  <si>
    <t>72 89 11.944193 76 0 -1 1;</t>
  </si>
  <si>
    <t>73 88 3.560989 76 0 -1 1;</t>
  </si>
  <si>
    <t>73 89 8.445936 76 0 -1 1;</t>
  </si>
  <si>
    <t>74 88 4.216528 76 0 -1 1;</t>
  </si>
  <si>
    <t>74 89 5.652592 76 0 -1 1;</t>
  </si>
  <si>
    <t>75 88 5.466746 76 0 -1 1;</t>
  </si>
  <si>
    <t>75 89 6.055976 76 0 -1 1;</t>
  </si>
  <si>
    <t>76 88 1.000833 76 0 -1 1;</t>
  </si>
  <si>
    <t>76 89 3.142151 76 0 -1 1;</t>
  </si>
  <si>
    <t>77 88 2.391103 76 0 -1 1;</t>
  </si>
  <si>
    <t>77 89 3.831896 76 0 -1 1;</t>
  </si>
  <si>
    <t>78 88 4.533795 76 0 -1 1;</t>
  </si>
  <si>
    <t>78 89 4.106698 76 0 -1 1;</t>
  </si>
  <si>
    <t>79 88 5.789801 76 0 -1 1;</t>
  </si>
  <si>
    <t>79 89 4.333683 76 0 -1 1;</t>
  </si>
  <si>
    <t>80 88 1.000833 76 0 -1 1;</t>
  </si>
  <si>
    <t>80 89 1.978392 76 0 -1 1;</t>
  </si>
  <si>
    <t>81 88 1.963112 76 0 -1 1;</t>
  </si>
  <si>
    <t>81 89 2.390970 76 0 -1 1;</t>
  </si>
  <si>
    <t>82 88 4.454093 76 0 -1 1;</t>
  </si>
  <si>
    <t>82 89 3.066224 76 0 -1 1;</t>
  </si>
  <si>
    <t>83 88 3.226818 76 0 -1 1;</t>
  </si>
  <si>
    <t>83 89 1.835615 76 0 -1 1;</t>
  </si>
  <si>
    <t>84 89 0.247110 76 0 -1 1;</t>
  </si>
  <si>
    <t>85 88 2.344636 76 0 -1 1;</t>
  </si>
  <si>
    <t>85 89 1.908425 76 0 -1 1;</t>
  </si>
  <si>
    <t>86 88 4.852233 76 0 -1 1;</t>
  </si>
  <si>
    <t>86 89 2.177284 76 0 -1 1;</t>
  </si>
  <si>
    <t>87 88 6.840919 76 0 -1 1;</t>
  </si>
  <si>
    <t>87 89 1.735016 76 0 -1 1;</t>
  </si>
  <si>
    <t>88 88 4.027825 76 0 -1 1;</t>
  </si>
  <si>
    <t>88 89 0.844155 76 0 -1 1;</t>
  </si>
  <si>
    <t>89 89 2.190807 76 0 -1 1;</t>
  </si>
  <si>
    <t>90 88 2.914050 76 0 -1 1;</t>
  </si>
  <si>
    <t>90 89 12.537191 76 0 -1 1;</t>
  </si>
  <si>
    <t>91 88 3.168922 76 0 -1 1;</t>
  </si>
  <si>
    <t>91 89 7.516032 76 0 -1 1;</t>
  </si>
  <si>
    <t>92 88 3.686772 76 0 -1 1;</t>
  </si>
  <si>
    <t>92 89 4.942412 76 0 -1 1;</t>
  </si>
  <si>
    <t>93 88 6.002047 76 0 -1 1;</t>
  </si>
  <si>
    <t>93 89 6.648974 76 0 -1 1;</t>
  </si>
  <si>
    <t>94 88 1.000833 76 0 -1 1;</t>
  </si>
  <si>
    <t>94 89 3.142151 76 0 -1 1;</t>
  </si>
  <si>
    <t>95 88 2.028320 76 0 -1 1;</t>
  </si>
  <si>
    <t>95 89 3.250513 76 0 -1 1;</t>
  </si>
  <si>
    <t>96 88 2.699812 76 0 -1 1;</t>
  </si>
  <si>
    <t>96 89 2.445481 76 0 -1 1;</t>
  </si>
  <si>
    <t>97 88 4.752789 76 0 -1 1;</t>
  </si>
  <si>
    <t>97 89 3.557477 76 0 -1 1;</t>
  </si>
  <si>
    <t>98 88 1.302395 76 0 -1 1;</t>
  </si>
  <si>
    <t>98 89 2.574502 76 0 -1 1;</t>
  </si>
  <si>
    <t>99 88 2.028320 76 0 -1 1;</t>
  </si>
  <si>
    <t>99 89 2.470390 76 0 -1 1;</t>
  </si>
  <si>
    <t>100 88 4.454093 76 0 -1 1;</t>
  </si>
  <si>
    <t>100 89 3.066224 76 0 -1 1;</t>
  </si>
  <si>
    <t>101 88 3.226818 76 0 -1 1;</t>
  </si>
  <si>
    <t>101 89 1.835615 76 0 -1 1;</t>
  </si>
  <si>
    <t>102 89 0.414477 76 0 -1 1;</t>
  </si>
  <si>
    <t>103 88 2.610765 76 0 -1 1;</t>
  </si>
  <si>
    <t>103 89 2.125041 76 0 -1 1;</t>
  </si>
  <si>
    <t>104 88 3.907918 76 0 -1 1;</t>
  </si>
  <si>
    <t>104 89 1.753553 76 0 -1 1;</t>
  </si>
  <si>
    <t>105 88 5.334110 76 0 -1 1;</t>
  </si>
  <si>
    <t>105 89 1.352854 76 0 -1 1;</t>
  </si>
  <si>
    <t>106 88 3.380751 76 0 -1 1;</t>
  </si>
  <si>
    <t>106 89 0.708541 76 0 -1 1;</t>
  </si>
  <si>
    <t>107 89 2.190807 76 0 -1 1;</t>
  </si>
  <si>
    <t>108 88 2.308647 76 0 -1 1;</t>
  </si>
  <si>
    <t>108 89 9.932551 76 0 -1 1;</t>
  </si>
  <si>
    <t>109 88 3.124736 76 0 -1 1;</t>
  </si>
  <si>
    <t>109 89 7.411233 76 0 -1 1;</t>
  </si>
  <si>
    <t>110 88 2.530846 76 0 -1 1;</t>
  </si>
  <si>
    <t>110 89 3.392801 76 0 -1 1;</t>
  </si>
  <si>
    <t>111 88 4.156654 76 0 -1 1;</t>
  </si>
  <si>
    <t>111 89 4.604677 76 0 -1 1;</t>
  </si>
  <si>
    <t>112 88 1.000833 76 0 -1 1;</t>
  </si>
  <si>
    <t>112 89 3.142151 76 0 -1 1;</t>
  </si>
  <si>
    <t>113 88 1.587255 76 0 -1 1;</t>
  </si>
  <si>
    <t>113 89 2.543678 76 0 -1 1;</t>
  </si>
  <si>
    <t>114 88 2.016519 76 0 -1 1;</t>
  </si>
  <si>
    <t>114 89 1.826557 76 0 -1 1;</t>
  </si>
  <si>
    <t>115 88 3.774459 76 0 -1 1;</t>
  </si>
  <si>
    <t>115 89 2.825194 76 0 -1 1;</t>
  </si>
  <si>
    <t>116 88 1.000833 76 0 -1 1;</t>
  </si>
  <si>
    <t>116 89 1.978392 76 0 -1 1;</t>
  </si>
  <si>
    <t>117 88 1.587255 76 0 -1 1;</t>
  </si>
  <si>
    <t>117 89 1.933196 76 0 -1 1;</t>
  </si>
  <si>
    <t>118 88 3.510038 76 0 -1 1;</t>
  </si>
  <si>
    <t>118 89 2.416330 76 0 -1 1;</t>
  </si>
  <si>
    <t>119 88 2.248487 76 0 -1 1;</t>
  </si>
  <si>
    <t>119 89 1.279080 76 0 -1 1;</t>
  </si>
  <si>
    <t>120 89 0.414477 76 0 -1 1;</t>
  </si>
  <si>
    <t>121 88 2.207570 76 0 -1 1;</t>
  </si>
  <si>
    <t>121 89 1.796860 76 0 -1 1;</t>
  </si>
  <si>
    <t>122 88 3.467433 76 0 -1 1;</t>
  </si>
  <si>
    <t>122 89 1.555899 76 0 -1 1;</t>
  </si>
  <si>
    <t>123 88 3.760420 76 0 -1 1;</t>
  </si>
  <si>
    <t>123 89 0.953730 76 0 -1 1;</t>
  </si>
  <si>
    <t>124 88 2.015333 76 0 -1 1;</t>
  </si>
  <si>
    <t>124 89 0.422375 76 0 -1 1;</t>
  </si>
  <si>
    <t>125 88 0.826198 76 0 -1 1;</t>
  </si>
  <si>
    <t>125 89 1.959571 76 0 -1 1;</t>
  </si>
  <si>
    <t>126 88 0.860618 76 0 -1 1;</t>
  </si>
  <si>
    <t>126 89 1.153727 76 0 -1 1;</t>
  </si>
  <si>
    <t>127 88 1.528180 76 0 -1 1;</t>
  </si>
  <si>
    <t>127 89 1.692894 76 0 -1 1;</t>
  </si>
  <si>
    <t>128 88 0.945803 76 0 -1 1;</t>
  </si>
  <si>
    <t>128 89 0.856706 76 0 -1 1;</t>
  </si>
  <si>
    <t>129 88 2.693542 76 0 -1 1;</t>
  </si>
  <si>
    <t>129 89 2.016124 76 0 -1 1;</t>
  </si>
  <si>
    <t>130 88 0.574898 76 0 -1 1;</t>
  </si>
  <si>
    <t>130 89 0.700196 76 0 -1 1;</t>
  </si>
  <si>
    <t>131 88 1.720417 76 0 -1 1;</t>
  </si>
  <si>
    <t>131 89 1.184345 76 0 -1 1;</t>
  </si>
  <si>
    <t>132 88 1.898549 76 0 -1 1;</t>
  </si>
  <si>
    <t>132 89 1.080013 76 0 -1 1;</t>
  </si>
  <si>
    <t>133 88 0.822353 76 0 -1 1;</t>
  </si>
  <si>
    <t>133 89 0.369004 76 0 -1 1;</t>
  </si>
  <si>
    <t>134 88 1.578144 76 0 -1 1;</t>
  </si>
  <si>
    <t>134 89 0.400254 76 0 -1 1;</t>
  </si>
  <si>
    <t>135 88 0.694847 76 0 -1 1;</t>
  </si>
  <si>
    <t>136 89 2.190807 76 0 -1 1;</t>
  </si>
  <si>
    <t>137 88 2.762755 76 0 -1 1;</t>
  </si>
  <si>
    <t>137 89 11.886270 76 0 -1 1;</t>
  </si>
  <si>
    <t>138 88 2.752221 76 0 -1 1;</t>
  </si>
  <si>
    <t>138 89 6.527703 76 0 -1 1;</t>
  </si>
  <si>
    <t>139 88 3.391876 76 0 -1 1;</t>
  </si>
  <si>
    <t>139 89 4.547081 76 0 -1 1;</t>
  </si>
  <si>
    <t>140 88 5.390336 76 0 -1 1;</t>
  </si>
  <si>
    <t>140 89 5.971330 76 0 -1 1;</t>
  </si>
  <si>
    <t>141 88 1.000833 76 0 -1 1;</t>
  </si>
  <si>
    <t>141 89 3.142151 76 0 -1 1;</t>
  </si>
  <si>
    <t>142 88 1.611620 76 0 -1 1;</t>
  </si>
  <si>
    <t>142 89 2.582724 76 0 -1 1;</t>
  </si>
  <si>
    <t>143 88 2.520699 76 0 -1 1;</t>
  </si>
  <si>
    <t>143 89 2.283242 76 0 -1 1;</t>
  </si>
  <si>
    <t>144 88 4.395922 76 0 -1 1;</t>
  </si>
  <si>
    <t>144 89 3.290361 76 0 -1 1;</t>
  </si>
  <si>
    <t>145 88 1.482210 76 0 -1 1;</t>
  </si>
  <si>
    <t>145 89 2.929949 76 0 -1 1;</t>
  </si>
  <si>
    <t>146 88 1.611620 76 0 -1 1;</t>
  </si>
  <si>
    <t>146 89 1.962870 76 0 -1 1;</t>
  </si>
  <si>
    <t>147 88 4.156945 76 0 -1 1;</t>
  </si>
  <si>
    <t>147 89 2.861665 76 0 -1 1;</t>
  </si>
  <si>
    <t>148 88 2.869951 76 0 -1 1;</t>
  </si>
  <si>
    <t>148 89 1.632607 76 0 -1 1;</t>
  </si>
  <si>
    <t>149 89 0.414477 76 0 -1 1;</t>
  </si>
  <si>
    <t>150 88 2.857102 76 0 -1 1;</t>
  </si>
  <si>
    <t>150 89 2.325548 76 0 -1 1;</t>
  </si>
  <si>
    <t>151 88 3.368051 76 0 -1 1;</t>
  </si>
  <si>
    <t>151 89 1.511305 76 0 -1 1;</t>
  </si>
  <si>
    <t>152 88 4.581670 76 0 -1 1;</t>
  </si>
  <si>
    <t>152 89 1.162018 76 0 -1 1;</t>
  </si>
  <si>
    <t>153 88 3.023884 76 0 -1 1;</t>
  </si>
  <si>
    <t>153 89 0.633748 76 0 -1 1;</t>
  </si>
  <si>
    <t>154 88 0.961365 76 0 -1 1;</t>
  </si>
  <si>
    <t>154 89 1.646782 76 0 -1 1;</t>
  </si>
  <si>
    <t>155 88 2.465174 76 0 -1 1;</t>
  </si>
  <si>
    <t>155 89 0.798899 76 0 -1 1;</t>
  </si>
  <si>
    <t>156 88 2.017585 76 0 -1 1;</t>
  </si>
  <si>
    <t>156 89 3.456048 76 0 -1 1;</t>
  </si>
  <si>
    <t>157 88 5.553880 76 0 -1 1;</t>
  </si>
  <si>
    <t>157 89 1.799868 76 0 -1 1;</t>
  </si>
  <si>
    <t>158 88 3.575076 76 0 -1 1;</t>
  </si>
  <si>
    <t>158 89 6.123972 76 0 -1 1;</t>
  </si>
  <si>
    <t>159 88 6.367108 76 0 -1 1;</t>
  </si>
  <si>
    <t>159 89 2.063415 76 0 -1 1;</t>
  </si>
  <si>
    <t>160 88 4.317676 76 0 -1 1;</t>
  </si>
  <si>
    <t>160 89 7.396019 76 0 -1 1;</t>
  </si>
  <si>
    <t>161 88 6.775511 76 0 -1 1;</t>
  </si>
  <si>
    <t>161 89 2.195768 76 0 -1 1;</t>
  </si>
  <si>
    <t>162 88 3.553026 76 0 -1 1;</t>
  </si>
  <si>
    <t>162 89 6.086203 76 0 -1 1;</t>
  </si>
  <si>
    <t>163 88 7.202856 76 0 -1 1;</t>
  </si>
  <si>
    <t>163 89 2.334259 76 0 -1 1;</t>
  </si>
  <si>
    <t>164 88 3.899209 76 0 -1 1;</t>
  </si>
  <si>
    <t>164 89 6.679200 76 0 -1 1;</t>
  </si>
  <si>
    <t>165 88 6.784389 76 0 -1 1;</t>
  </si>
  <si>
    <t>165 89 2.198644 76 0 -1 1;</t>
  </si>
  <si>
    <t>166 88 2.840721 76 0 -1 1;</t>
  </si>
  <si>
    <t>166 89 4.866049 76 0 -1 1;</t>
  </si>
  <si>
    <t>167 88 5.164549 76 0 -1 1;</t>
  </si>
  <si>
    <t>167 89 1.673696 76 0 -1 1;</t>
  </si>
  <si>
    <t>168 88 1.072470 76 0 -1 1;</t>
  </si>
  <si>
    <t>168 89 1.837102 76 0 -1 1;</t>
  </si>
  <si>
    <t>169 88 1.916856 76 0 -1 1;</t>
  </si>
  <si>
    <t>169 89 0.621203 76 0 -1 1;</t>
  </si>
  <si>
    <t>170 88 3.575076 76 0 -1 1;</t>
  </si>
  <si>
    <t>170 89 6.123972 76 0 -1 1;</t>
  </si>
  <si>
    <t>171 88 5.352031 76 0 -1 1;</t>
  </si>
  <si>
    <t>171 89 1.734455 76 0 -1 1;</t>
  </si>
  <si>
    <t>172 88 1.540647 76 0 -1 1;</t>
  </si>
  <si>
    <t>172 89 1.783156 76 0 -1 1;</t>
  </si>
  <si>
    <t>173 88 6.355854 76 0 -1 1;</t>
  </si>
  <si>
    <t>173 89 5.590798 76 0 -1 1;</t>
  </si>
  <si>
    <t>174 88 1.963656 76 0 -1 1;</t>
  </si>
  <si>
    <t>174 89 2.272750 76 0 -1 1;</t>
  </si>
  <si>
    <t>175 88 7.072834 76 0 -1 1;</t>
  </si>
  <si>
    <t>175 89 6.221474 76 0 -1 1;</t>
  </si>
  <si>
    <t>176 88 2.194444 76 0 -1 1;</t>
  </si>
  <si>
    <t>176 89 2.539866 76 0 -1 1;</t>
  </si>
  <si>
    <t>177 88 9.496357 76 0 -1 1;</t>
  </si>
  <si>
    <t>177 89 8.353277 76 0 -1 1;</t>
  </si>
  <si>
    <t>178 88 3.629736 76 0 -1 1;</t>
  </si>
  <si>
    <t>178 89 4.201083 76 0 -1 1;</t>
  </si>
  <si>
    <t>179 88 7.396475 76 0 -1 1;</t>
  </si>
  <si>
    <t>179 89 6.506159 76 0 -1 1;</t>
  </si>
  <si>
    <t>180 88 2.194444 76 0 -1 1;</t>
  </si>
  <si>
    <t>180 89 2.539866 76 0 -1 1;</t>
  </si>
  <si>
    <t>181 88 7.396475 76 0 -1 1;</t>
  </si>
  <si>
    <t>181 89 6.506159 76 0 -1 1;</t>
  </si>
  <si>
    <t>182 88 1.459144 76 0 -1 1;</t>
  </si>
  <si>
    <t>182 89 1.688824 76 0 -1 1;</t>
  </si>
  <si>
    <t>183 88 5.691157 76 0 -1 1;</t>
  </si>
  <si>
    <t>183 89 5.006110 76 0 -1 1;</t>
  </si>
  <si>
    <t>184 88 0.730810 76 0 -1 1;</t>
  </si>
  <si>
    <t>184 89 0.845844 76 0 -1 1;</t>
  </si>
  <si>
    <t>185 88 2.740170 76 0 -1 1;</t>
  </si>
  <si>
    <t>185 89 2.410335 76 0 -1 1;</t>
  </si>
  <si>
    <t>186 88 0.918082 76 0 -1 1;</t>
  </si>
  <si>
    <t>186 89 1.062595 76 0 -1 1;</t>
  </si>
  <si>
    <t>187 88 2.335205 76 0 -1 1;</t>
  </si>
  <si>
    <t>187 89 2.054116 76 0 -1 1;</t>
  </si>
  <si>
    <t>188 88 1.228507 76 0 -1 1;</t>
  </si>
  <si>
    <t>188 89 1.251258 76 0 -1 1;</t>
  </si>
  <si>
    <t>189 88 1.027831 76 0 -1 1;</t>
  </si>
  <si>
    <t>189 89 1.046865 76 0 -1 1;</t>
  </si>
  <si>
    <t>190 88 1.331046 76 0 -1 1;</t>
  </si>
  <si>
    <t>190 89 1.355695 76 0 -1 1;</t>
  </si>
  <si>
    <t>191 88 1.331046 76 0 -1 1;</t>
  </si>
  <si>
    <t>191 89 1.355695 76 0 -1 1;</t>
  </si>
  <si>
    <t>192 88 1.331046 76 0 -1 1;</t>
  </si>
  <si>
    <t>192 89 1.355695 76 0 -1 1;</t>
  </si>
  <si>
    <t>193 88 1.228507 76 0 -1 1;</t>
  </si>
  <si>
    <t>193 89 1.251258 76 0 -1 1;</t>
  </si>
  <si>
    <t>194 88 0.627439 76 0 -1 1;</t>
  </si>
  <si>
    <t>194 89 0.639058 76 0 -1 1;</t>
  </si>
  <si>
    <t>195 88 0.536995 76 0 -1 1;</t>
  </si>
  <si>
    <t>195 89 0.546939 76 0 -1 1;</t>
  </si>
  <si>
    <t>196 88 1.853719 76 0 -1 1;</t>
  </si>
  <si>
    <t>196 89 2.145508 76 0 -1 1;</t>
  </si>
  <si>
    <t>197 88 6.702630 76 0 -1 1;</t>
  </si>
  <si>
    <t>197 89 5.895832 76 0 -1 1;</t>
  </si>
  <si>
    <t>198 88 0.993652 76 0 -1 1;</t>
  </si>
  <si>
    <t>198 89 1.012052 76 0 -1 1;</t>
  </si>
  <si>
    <t>199 88 1.489425 76 0 -1 1;</t>
  </si>
  <si>
    <t>199 89 2.577851 76 0 -1 1;</t>
  </si>
  <si>
    <t>200 88 1.489425 76 0 -1 1;</t>
  </si>
  <si>
    <t>200 89 2.577851 76 0 -1 1;</t>
  </si>
  <si>
    <t>201 88 1.359009 76 0 -1 1;</t>
  </si>
  <si>
    <t>201 89 2.352131 76 0 -1 1;</t>
  </si>
  <si>
    <t>202 88 1.359009 76 0 -1 1;</t>
  </si>
  <si>
    <t>202 89 2.352131 76 0 -1 1;</t>
  </si>
  <si>
    <t>203 88 1.489425 76 0 -1 1;</t>
  </si>
  <si>
    <t>203 89 2.577851 76 0 -1 1;</t>
  </si>
  <si>
    <t>204 88 1.489425 76 0 -1 1;</t>
  </si>
  <si>
    <t>204 89 2.577851 76 0 -1 1;</t>
  </si>
  <si>
    <t>205 88 1.489425 76 0 -1 1;</t>
  </si>
  <si>
    <t>205 89 2.577851 76 0 -1 1;</t>
  </si>
  <si>
    <t>206 88 0.648126 76 0 -1 1;</t>
  </si>
  <si>
    <t>206 89 0.706291 76 0 -1 1;</t>
  </si>
  <si>
    <t>207 88 1.757802 76 0 -1 1;</t>
  </si>
  <si>
    <t>207 89 1.915553 76 0 -1 1;</t>
  </si>
  <si>
    <t>208 88 1.729486 76 0 -1 1;</t>
  </si>
  <si>
    <t>208 89 1.884696 76 0 -1 1;</t>
  </si>
  <si>
    <t>209 88 1.777498 76 0 -1 1;</t>
  </si>
  <si>
    <t>209 89 1.937017 76 0 -1 1;</t>
  </si>
  <si>
    <t>210 88 1.777498 76 0 -1 1;</t>
  </si>
  <si>
    <t>210 89 1.937017 76 0 -1 1;</t>
  </si>
  <si>
    <t>211 88 1.777498 76 0 -1 1;</t>
  </si>
  <si>
    <t>211 89 1.937017 76 0 -1 1;</t>
  </si>
  <si>
    <t>212 88 1.757802 76 0 -1 1;</t>
  </si>
  <si>
    <t>212 89 1.915553 76 0 -1 1;</t>
  </si>
  <si>
    <t>213 88 0.452164 76 0 -1 1;</t>
  </si>
  <si>
    <t>213 89 0.492743 76 0 -1 1;</t>
  </si>
  <si>
    <t>214 88 1.729486 76 0 -1 1;</t>
  </si>
  <si>
    <t>214 89 1.884696 76 0 -1 1;</t>
  </si>
  <si>
    <t>215 88 1.263355 76 0 -1 1;</t>
  </si>
  <si>
    <t>215 89 2.024607 76 0 -1 1;</t>
  </si>
  <si>
    <t>216 88 0.652081 76 0 -1 1;</t>
  </si>
  <si>
    <t>216 89 1.019921 76 0 -1 1;</t>
  </si>
  <si>
    <t>217 88 0.217360 76 0 -1 1;</t>
  </si>
  <si>
    <t>217 89 0.365054 76 0 -1 1;</t>
  </si>
  <si>
    <t>218 88 0.652081 76 0 -1 1;</t>
  </si>
  <si>
    <t>218 89 1.019921 76 0 -1 1;</t>
  </si>
  <si>
    <t>219 88 0.217360 76 0 -1 1;</t>
  </si>
  <si>
    <t>219 89 0.365054 76 0 -1 1;</t>
  </si>
  <si>
    <t>220 88 1.336016 76 0 -1 1;</t>
  </si>
  <si>
    <t>220 89 0.676008 76 0 -1 1;</t>
  </si>
  <si>
    <t>221 88 0.931374 76 0 -1 1;</t>
  </si>
  <si>
    <t>221 89 0.471264 76 0 -1 1;</t>
  </si>
  <si>
    <t>222 88 0.931374 76 0 -1 1;</t>
  </si>
  <si>
    <t>222 89 0.471264 76 0 -1 1;</t>
  </si>
  <si>
    <t>223 88 1.336016 76 0 -1 1;</t>
  </si>
  <si>
    <t>223 89 0.676008 76 0 -1 1;</t>
  </si>
  <si>
    <t>224 88 1.336016 76 0 -1 1;</t>
  </si>
  <si>
    <t>224 89 0.676008 76 0 -1 1;</t>
  </si>
  <si>
    <t>225 88 1.336016 76 0 -1 1;</t>
  </si>
  <si>
    <t>225 89 0.676008 76 0 -1 1;</t>
  </si>
  <si>
    <t>226 88 1.336016 76 0 -1 1;</t>
  </si>
  <si>
    <t>226 89 0.676008 76 0 -1 1;</t>
  </si>
  <si>
    <t>227 88 1.517407 76 0 -1 1;</t>
  </si>
  <si>
    <t>227 89 0.515192 76 0 -1 1;</t>
  </si>
  <si>
    <t>228 88 0.952304 76 0 -1 1;</t>
  </si>
  <si>
    <t>228 89 0.323327 76 0 -1 1;</t>
  </si>
  <si>
    <t>229 88 0.952304 76 0 -1 1;</t>
  </si>
  <si>
    <t>229 89 0.323327 76 0 -1 1;</t>
  </si>
  <si>
    <t>230 88 1.517407 76 0 -1 1;</t>
  </si>
  <si>
    <t>230 89 0.515192 76 0 -1 1;</t>
  </si>
  <si>
    <t>231 88 1.517407 76 0 -1 1;</t>
  </si>
  <si>
    <t>231 89 0.515192 76 0 -1 1;</t>
  </si>
  <si>
    <t>232 88 1.517407 76 0 -1 1;</t>
  </si>
  <si>
    <t>232 89 0.515192 76 0 -1 1;</t>
  </si>
  <si>
    <t>233 88 1.517407 76 0 -1 1;</t>
  </si>
  <si>
    <t>233 89 0.515192 76 0 -1 1;</t>
  </si>
  <si>
    <t>234 88 1.046488 76 0 -1 1;</t>
  </si>
  <si>
    <t>234 89 0.665491 76 0 -1 1;</t>
  </si>
  <si>
    <t>235 88 1.046488 76 0 -1 1;</t>
  </si>
  <si>
    <t>235 89 0.665491 76 0 -1 1;</t>
  </si>
  <si>
    <t>236 88 1.046488 76 0 -1 1;</t>
  </si>
  <si>
    <t>236 89 0.665491 76 0 -1 1;</t>
  </si>
  <si>
    <t>237 88 1.046488 76 0 -1 1;</t>
  </si>
  <si>
    <t>237 89 0.665491 76 0 -1 1;</t>
  </si>
  <si>
    <t>238 88 1.046488 76 0 -1 1;</t>
  </si>
  <si>
    <t>238 89 0.665491 76 0 -1 1;</t>
  </si>
  <si>
    <t>239 88 1.046488 76 0 -1 1;</t>
  </si>
  <si>
    <t>239 89 0.665491 76 0 -1 1;</t>
  </si>
  <si>
    <t>240 88 1.046488 76 0 -1 1;</t>
  </si>
  <si>
    <t>240 89 0.665491 76 0 -1 1;</t>
  </si>
  <si>
    <t>241 88 0.475619 76 0 -1 1;</t>
  </si>
  <si>
    <t>241 89 0.404587 76 0 -1 1;</t>
  </si>
  <si>
    <t>242 88 0.475619 76 0 -1 1;</t>
  </si>
  <si>
    <t>242 89 0.404587 76 0 -1 1;</t>
  </si>
  <si>
    <t>243 88 0.475619 76 0 -1 1;</t>
  </si>
  <si>
    <t>243 89 0.404587 76 0 -1 1;</t>
  </si>
  <si>
    <t>244 88 0.338385 76 0 -1 1;</t>
  </si>
  <si>
    <t>244 89 0.360318 76 0 -1 1;</t>
  </si>
  <si>
    <t>245 88 0.338385 76 0 -1 1;</t>
  </si>
  <si>
    <t>245 89 0.360318 76 0 -1 1;</t>
  </si>
  <si>
    <t>246 88 0.338385 76 0 -1 1;</t>
  </si>
  <si>
    <t>246 89 0.360318 76 0 -1 1;</t>
  </si>
  <si>
    <t>247 88 0.338385 76 0 -1 1;</t>
  </si>
  <si>
    <t>247 89 0.360318 76 0 -1 1;</t>
  </si>
  <si>
    <t>248 88 0.338385 76 0 -1 1;</t>
  </si>
  <si>
    <t>248 89 0.360318 76 0 -1 1;</t>
  </si>
  <si>
    <t>249 88 0.338385 76 0 -1 1;</t>
  </si>
  <si>
    <t>249 89 0.360318 76 0 -1 1;</t>
  </si>
  <si>
    <t>250 88 0.338385 76 0 -1 1;</t>
  </si>
  <si>
    <t>250 89 0.360318 76 0 -1 1;</t>
  </si>
  <si>
    <t>251 88 0.311315 76 0 -1 1;</t>
  </si>
  <si>
    <t>251 89 0.396350 76 0 -1 1;</t>
  </si>
  <si>
    <t>252 88 0.311315 76 0 -1 1;</t>
  </si>
  <si>
    <t>252 89 0.396350 76 0 -1 1;</t>
  </si>
  <si>
    <t>253 88 0.311315 76 0 -1 1;</t>
  </si>
  <si>
    <t>253 89 0.396350 76 0 -1 1;</t>
  </si>
  <si>
    <t>254 88 0.311315 76 0 -1 1;</t>
  </si>
  <si>
    <t>254 89 0.396350 76 0 -1 1;</t>
  </si>
  <si>
    <t>255 88 0.311315 76 0 -1 1;</t>
  </si>
  <si>
    <t>255 89 0.396350 76 0 -1 1;</t>
  </si>
  <si>
    <t>256 88 0.311315 76 0 -1 1;</t>
  </si>
  <si>
    <t>256 89 0.396350 76 0 -1 1;</t>
  </si>
  <si>
    <t>257 88 0.311315 76 0 -1 1;</t>
  </si>
  <si>
    <t>257 89 0.396350 76 0 -1 1;</t>
  </si>
  <si>
    <t>258 88 0.357786 76 0 -1 1;</t>
  </si>
  <si>
    <t>258 89 0.481024 76 0 -1 1;</t>
  </si>
  <si>
    <t>259 88 0.357786 76 0 -1 1;</t>
  </si>
  <si>
    <t>259 89 0.481024 76 0 -1 1;</t>
  </si>
  <si>
    <t>260 88 0.357786 76 0 -1 1;</t>
  </si>
  <si>
    <t>260 89 0.481024 76 0 -1 1;</t>
  </si>
  <si>
    <t>261 88 0.357786 76 0 -1 1;</t>
  </si>
  <si>
    <t>261 89 0.481024 76 0 -1 1;</t>
  </si>
  <si>
    <t>262 88 0.357786 76 0 -1 1;</t>
  </si>
  <si>
    <t>262 89 0.481024 76 0 -1 1;</t>
  </si>
  <si>
    <t>263 88 0.357786 76 0 -1 1;</t>
  </si>
  <si>
    <t>263 89 0.481024 76 0 -1 1;</t>
  </si>
  <si>
    <t>264 88 0.357786 76 0 -1 1;</t>
  </si>
  <si>
    <t>264 89 0.481024 76 0 -1 1;</t>
  </si>
  <si>
    <t>265 88 1.828453 76 0 -1 1;</t>
  </si>
  <si>
    <t>265 89 2.596403 76 0 -1 1;</t>
  </si>
  <si>
    <t>266 88 2.138654 76 0 -1 1;</t>
  </si>
  <si>
    <t>266 89 3.036889 76 0 -1 1;</t>
  </si>
  <si>
    <t>267 88 2.138654 76 0 -1 1;</t>
  </si>
  <si>
    <t>267 89 3.036889 76 0 -1 1;</t>
  </si>
  <si>
    <t>268 88 2.138654 76 0 -1 1;</t>
  </si>
  <si>
    <t>268 89 3.036889 76 0 -1 1;</t>
  </si>
  <si>
    <t>269 88 1.931853 76 0 -1 1;</t>
  </si>
  <si>
    <t>269 89 2.743232 76 0 -1 1;</t>
  </si>
  <si>
    <t>270 88 1.931853 76 0 -1 1;</t>
  </si>
  <si>
    <t>270 89 2.743232 76 0 -1 1;</t>
  </si>
  <si>
    <t>271 88 0.756960 76 0 -1 1;</t>
  </si>
  <si>
    <t>272 88 0.756960 76 0 -1 1;</t>
  </si>
  <si>
    <t>273 88 0.756960 76 0 -1 1;</t>
  </si>
  <si>
    <t>274 88 0.756960 76 0 -1 1;</t>
  </si>
  <si>
    <t>275 88 0.756960 76 0 -1 1;</t>
  </si>
  <si>
    <t>276 88 0.756960 76 0 -1 1;</t>
  </si>
  <si>
    <t>277 88 0.756960 76 0 -1 1;</t>
  </si>
  <si>
    <t>278 88 1.103460 76 0 -1 1;</t>
  </si>
  <si>
    <t>278 89 2.822804 76 0 -1 1;</t>
  </si>
  <si>
    <t>279 88 1.406134 76 0 -1 1;</t>
  </si>
  <si>
    <t>279 89 3.597086 76 0 -1 1;</t>
  </si>
  <si>
    <t>280 88 1.809939 76 0 -1 1;</t>
  </si>
  <si>
    <t>280 89 4.630077 76 0 -1 1;</t>
  </si>
  <si>
    <t>281 88 1.480200 76 0 -1 1;</t>
  </si>
  <si>
    <t>281 89 3.786558 76 0 -1 1;</t>
  </si>
  <si>
    <t>282 88 1.358079 76 0 -1 1;</t>
  </si>
  <si>
    <t>282 89 3.474157 76 0 -1 1;</t>
  </si>
  <si>
    <t>283 88 1.417487 76 0 -1 1;</t>
  </si>
  <si>
    <t>283 89 3.626128 76 0 -1 1;</t>
  </si>
  <si>
    <t>284 88 0.874797 76 0 -1 1;</t>
  </si>
  <si>
    <t>284 89 2.237854 76 0 -1 1;</t>
  </si>
  <si>
    <t>285 88 0.884688 76 0 -1 1;</t>
  </si>
  <si>
    <t>285 89 1.185995 76 0 -1 1;</t>
  </si>
  <si>
    <t>286 88 0.884688 76 0 -1 1;</t>
  </si>
  <si>
    <t>286 89 0.224377 76 0 -1 1;</t>
  </si>
  <si>
    <t>287 88 2.240990 76 0 -1 1;</t>
  </si>
  <si>
    <t>287 89 0.469669 76 0 -1 1;</t>
  </si>
  <si>
    <t>288 88 2.240990 76 0 -1 1;</t>
  </si>
  <si>
    <t>288 89 2.482534 76 0 -1 1;</t>
  </si>
  <si>
    <t>289 88 1.345485 76 0 -1 1;</t>
  </si>
  <si>
    <t>289 89 0.330329 76 0 -1 1;</t>
  </si>
  <si>
    <t>290 88 0.925925 76 0 -1 1;</t>
  </si>
  <si>
    <t>290 89 0.227323 76 0 -1 1;</t>
  </si>
  <si>
    <t>291 88 0.250163 76 0 -1 1;</t>
  </si>
  <si>
    <t>291 89 0.236568 76 0 -1 1;</t>
  </si>
  <si>
    <t>292 88 0.389143 76 0 -1 1;</t>
  </si>
  <si>
    <t>292 89 0.367994 76 0 -1 1;</t>
  </si>
  <si>
    <t>293 88 0.389143 76 0 -1 1;</t>
  </si>
  <si>
    <t>293 89 0.367994 76 0 -1 1;</t>
  </si>
  <si>
    <t>294 88 0.389143 76 0 -1 1;</t>
  </si>
  <si>
    <t>294 89 0.367994 76 0 -1 1;</t>
  </si>
  <si>
    <t>295 88 0.389143 76 0 -1 1;</t>
  </si>
  <si>
    <t>295 89 0.367994 76 0 -1 1;</t>
  </si>
  <si>
    <t>296 88 0.389143 76 0 -1 1;</t>
  </si>
  <si>
    <t>296 89 0.367994 76 0 -1 1;</t>
  </si>
  <si>
    <t>297 88 0.389143 76 0 -1 1;</t>
  </si>
  <si>
    <t>297 89 0.367994 76 0 -1 1;</t>
  </si>
  <si>
    <t>299 88 0.389143 76 0 -1 1;</t>
  </si>
  <si>
    <t>299 89 0.367994 76 0 -1 1;</t>
  </si>
  <si>
    <t>300 88 0.210412 76 0 -1 1;</t>
  </si>
  <si>
    <t>301 88 0.305755 76 0 -1 1;</t>
  </si>
  <si>
    <t>301 89 0.260091 76 0 -1 1;</t>
  </si>
  <si>
    <t>302 88 0.475619 76 0 -1 1;</t>
  </si>
  <si>
    <t>302 89 0.404587 76 0 -1 1;</t>
  </si>
  <si>
    <t>303 88 0.230005 76 0 -1 1;</t>
  </si>
  <si>
    <t>303 89 0.309229 76 0 -1 1;</t>
  </si>
  <si>
    <t>304 88 0.283034 76 0 -1 1;</t>
  </si>
  <si>
    <t>304 89 0.380523 76 0 -1 1;</t>
  </si>
  <si>
    <t>305 88 2.040346 76 0 -1 1;</t>
  </si>
  <si>
    <t>305 89 0.834465 76 0 -1 1;</t>
  </si>
  <si>
    <t>306 88 2.040346 76 0 -1 1;</t>
  </si>
  <si>
    <t>306 89 0.834465 76 0 -1 1;</t>
  </si>
  <si>
    <t>307 88 0.516445 76 0 -1 1;</t>
  </si>
  <si>
    <t>307 89 0.420362 76 0 -1 1;</t>
  </si>
  <si>
    <t>308 88 0.516445 76 0 -1 1;</t>
  </si>
  <si>
    <t>308 89 1.321139 76 0 -1 1;</t>
  </si>
  <si>
    <t>309 88 0.637290 76 0 -1 1;</t>
  </si>
  <si>
    <t>310 88 2.377520 76 0 -1 1;</t>
  </si>
  <si>
    <t>310 89 0.676530 76 0 -1 1;</t>
  </si>
  <si>
    <t>311 88 3.137563 76 0 -1 1;</t>
  </si>
  <si>
    <t>311 89 0.892803 76 0 -1 1;</t>
  </si>
  <si>
    <t>312 88 0.512222 76 0 -1 1;</t>
  </si>
  <si>
    <t>313 88 1.934027 76 0 -1 1;</t>
  </si>
  <si>
    <t>313 89 0.550333 76 0 -1 1;</t>
  </si>
  <si>
    <t>314 88 1.275970 76 0 -1 1;</t>
  </si>
  <si>
    <t>314 89 2.091173 76 0 -1 1;</t>
  </si>
  <si>
    <t>315 88 0.200131 76 0 -1 1;</t>
  </si>
  <si>
    <t>315 89 0.254796 76 0 -1 1;</t>
  </si>
  <si>
    <t>316 88 0.266312 76 0 -1 1;</t>
  </si>
  <si>
    <t>316 89 0.270642 76 0 -1 1;</t>
  </si>
  <si>
    <t>317 88 0.699872 76 0 -1 1;</t>
  </si>
  <si>
    <t>317 89 0.711252 76 0 -1 1;</t>
  </si>
  <si>
    <t>318 88 0.242691 76 0 -1 1;</t>
  </si>
  <si>
    <t>318 89 0.246637 76 0 -1 1;</t>
  </si>
  <si>
    <t>319 88 0.214654 76 0 -1 1;</t>
  </si>
  <si>
    <t>319 89 0.218145 76 0 -1 1;</t>
  </si>
  <si>
    <t>320 88 0.545835 76 0 -1 1;</t>
  </si>
  <si>
    <t>320 89 0.554711 76 0 -1 1;</t>
  </si>
  <si>
    <t>321 88 0.646251 76 0 -1 1;</t>
  </si>
  <si>
    <t>321 89 1.059134 76 0 -1 1;</t>
  </si>
  <si>
    <t>322 88 0.707406 76 0 -1 1;</t>
  </si>
  <si>
    <t>322 89 1.004517 76 0 -1 1;</t>
  </si>
  <si>
    <t>323 88 0.217533 76 0 -1 1;</t>
  </si>
  <si>
    <t>323 89 0.231633 76 0 -1 1;</t>
  </si>
  <si>
    <t>325 88 0.723989 76 0 -1 1;</t>
  </si>
  <si>
    <t>325 89 1.028064 76 0 -1 1;</t>
  </si>
  <si>
    <t>326 88 1.505831 76 0 -1 1;</t>
  </si>
  <si>
    <t>326 89 2.138280 76 0 -1 1;</t>
  </si>
  <si>
    <t>327 88 6.558857 76 0 -1 1;</t>
  </si>
  <si>
    <t>327 89 1.866341 76 0 -1 1;</t>
  </si>
  <si>
    <t>328 88 4.129853 76 0 -1 1;</t>
  </si>
  <si>
    <t>328 89 1.175161 76 0 -1 1;</t>
  </si>
  <si>
    <t>329 88 0.367090 76 0 -1 1;</t>
  </si>
  <si>
    <t>329 89 0.808473 76 0 -1 1;</t>
  </si>
  <si>
    <t>330 88 0.277744 76 0 -1 1;</t>
  </si>
  <si>
    <t>331 88 0.599392 76 0 -1 1;</t>
  </si>
  <si>
    <t>331 89 1.320089 76 0 -1 1;</t>
  </si>
  <si>
    <t>332 88 0.599392 76 0 -1 1;</t>
  </si>
  <si>
    <t>332 89 0.249747 76 0 -1 1;</t>
  </si>
  <si>
    <t>333 88 0.599392 76 0 -1 1;</t>
  </si>
  <si>
    <t>333 89 1.320089 76 0 -1 1;</t>
  </si>
  <si>
    <t>334 88 0.599392 76 0 -1 1;</t>
  </si>
  <si>
    <t>334 89 0.249747 76 0 -1 1;</t>
  </si>
  <si>
    <t>335 88 0.599392 76 0 -1 1;</t>
  </si>
  <si>
    <t>335 89 1.320089 76 0 -1 1;</t>
  </si>
  <si>
    <t>336 88 0.599392 76 0 -1 1;</t>
  </si>
  <si>
    <t>336 89 0.249747 76 0 -1 1;</t>
  </si>
  <si>
    <t>337 88 0.599392 76 0 -1 1;</t>
  </si>
  <si>
    <t>337 89 1.320089 76 0 -1 1;</t>
  </si>
  <si>
    <t>338 88 0.599392 76 0 -1 1;</t>
  </si>
  <si>
    <t>338 89 0.249747 76 0 -1 1;</t>
  </si>
  <si>
    <t>339 88 0.367090 76 0 -1 1;</t>
  </si>
  <si>
    <t>339 89 0.808473 76 0 -1 1;</t>
  </si>
  <si>
    <t>340 88 0.367090 76 0 -1 1;</t>
  </si>
  <si>
    <t>341 88 0.599392 76 0 -1 1;</t>
  </si>
  <si>
    <t>341 89 1.320089 76 0 -1 1;</t>
  </si>
  <si>
    <t>342 88 0.277744 76 0 -1 1;</t>
  </si>
  <si>
    <t>343 88 0.781596 76 0 -1 1;</t>
  </si>
  <si>
    <t>343 89 1.853785 76 0 -1 1;</t>
  </si>
  <si>
    <t>344 88 0.781596 76 0 -1 1;</t>
  </si>
  <si>
    <t>344 89 0.350716 76 0 -1 1;</t>
  </si>
  <si>
    <t>345 88 0.825683 76 0 -1 1;</t>
  </si>
  <si>
    <t>345 89 1.222011 76 0 -1 1;</t>
  </si>
  <si>
    <t>346 88 0.984481 76 0 -1 1;</t>
  </si>
  <si>
    <t>346 89 1.182656 76 0 -1 1;</t>
  </si>
  <si>
    <t>347 88 0.825683 76 0 -1 1;</t>
  </si>
  <si>
    <t>347 89 0.231191 76 0 -1 1;</t>
  </si>
  <si>
    <t>348 88 0.984481 76 0 -1 1;</t>
  </si>
  <si>
    <t>348 89 0.223746 76 0 -1 1;</t>
  </si>
  <si>
    <t>349 88 0.506263 76 0 -1 1;</t>
  </si>
  <si>
    <t>349 89 0.985881 76 0 -1 1;</t>
  </si>
  <si>
    <t>350 88 0.506263 76 0 -1 1;</t>
  </si>
  <si>
    <t>351 88 1.079672 76 0 -1 1;</t>
  </si>
  <si>
    <t>351 89 1.597915 76 0 -1 1;</t>
  </si>
  <si>
    <t>352 88 1.330156 76 0 -1 1;</t>
  </si>
  <si>
    <t>352 89 1.597915 76 0 -1 1;</t>
  </si>
  <si>
    <t>353 88 1.079672 76 0 -1 1;</t>
  </si>
  <si>
    <t>353 89 0.302308 76 0 -1 1;</t>
  </si>
  <si>
    <t>354 88 1.330156 76 0 -1 1;</t>
  </si>
  <si>
    <t>354 89 0.302308 76 0 -1 1;</t>
  </si>
  <si>
    <t>355 88 0.820551 76 0 -1 1;</t>
  </si>
  <si>
    <t>355 89 1.597915 76 0 -1 1;</t>
  </si>
  <si>
    <t>356 88 0.820551 76 0 -1 1;</t>
  </si>
  <si>
    <t>356 89 0.302308 76 0 -1 1;</t>
  </si>
  <si>
    <t>357 89 0.296673 76 0 -1 1;</t>
  </si>
  <si>
    <t>358 88 0.230746 76 0 -1 1;</t>
  </si>
  <si>
    <t>358 89 0.296673 76 0 -1 1;</t>
  </si>
  <si>
    <t>359 89 0.296673 76 0 -1 1;</t>
  </si>
  <si>
    <t>361 88 0.230746 76 0 -1 1;</t>
  </si>
  <si>
    <t>363 88 0.825683 76 0 -1 1;</t>
  </si>
  <si>
    <t>363 89 1.222011 76 0 -1 1;</t>
  </si>
  <si>
    <t>364 88 0.984481 76 0 -1 1;</t>
  </si>
  <si>
    <t>364 89 1.182656 76 0 -1 1;</t>
  </si>
  <si>
    <t>365 88 0.426814 76 0 -1 1;</t>
  </si>
  <si>
    <t>366 88 0.984481 76 0 -1 1;</t>
  </si>
  <si>
    <t>366 89 0.223746 76 0 -1 1;</t>
  </si>
  <si>
    <t>367 88 0.506263 76 0 -1 1;</t>
  </si>
  <si>
    <t>367 89 0.985881 76 0 -1 1;</t>
  </si>
  <si>
    <t>368 88 0.324379 76 0 -1 1;</t>
  </si>
  <si>
    <t>369 88 0.939731 76 0 -1 1;</t>
  </si>
  <si>
    <t>369 89 1.390802 76 0 -1 1;</t>
  </si>
  <si>
    <t>370 88 1.157749 76 0 -1 1;</t>
  </si>
  <si>
    <t>370 89 1.390802 76 0 -1 1;</t>
  </si>
  <si>
    <t>371 88 0.939731 76 0 -1 1;</t>
  </si>
  <si>
    <t>371 89 0.263125 76 0 -1 1;</t>
  </si>
  <si>
    <t>372 88 1.157749 76 0 -1 1;</t>
  </si>
  <si>
    <t>372 89 0.263125 76 0 -1 1;</t>
  </si>
  <si>
    <t>373 88 0.714196 76 0 -1 1;</t>
  </si>
  <si>
    <t>373 89 1.390802 76 0 -1 1;</t>
  </si>
  <si>
    <t>374 88 0.714196 76 0 -1 1;</t>
  </si>
  <si>
    <t>374 89 0.263125 76 0 -1 1;</t>
  </si>
  <si>
    <t>375 89 0.257199 76 0 -1 1;</t>
  </si>
  <si>
    <t>376 88 0.200043 76 0 -1 1;</t>
  </si>
  <si>
    <t>376 89 0.257199 76 0 -1 1;</t>
  </si>
  <si>
    <t>377 89 0.257199 76 0 -1 1;</t>
  </si>
  <si>
    <t>379 88 0.200043 76 0 -1 1;</t>
  </si>
  <si>
    <t>381 88 0.497087 76 0 -1 1;</t>
  </si>
  <si>
    <t>382 88 0.682592 76 0 -1 1;</t>
  </si>
  <si>
    <t>383 88 0.421263 76 0 -1 1;</t>
  </si>
  <si>
    <t>384 88 0.703040 76 0 -1 1;</t>
  </si>
  <si>
    <t>384 89 0.234347 76 0 -1 1;</t>
  </si>
  <si>
    <t>385 88 0.285981 76 0 -1 1;</t>
  </si>
  <si>
    <t>386 88 0.477439 76 0 -1 1;</t>
  </si>
  <si>
    <t>387 88 2.338891 76 0 -1 1;</t>
  </si>
  <si>
    <t>387 89 0.389815 76 0 -1 1;</t>
  </si>
  <si>
    <t>388 88 0.295127 76 0 -1 1;</t>
  </si>
  <si>
    <t>389 88 0.259472 76 0 -1 1;</t>
  </si>
  <si>
    <t>390 88 1.097621 76 0 -1 1;</t>
  </si>
  <si>
    <t>391 88 7.106551 76 0 -1 1;</t>
  </si>
  <si>
    <t>391 89 1.184425 76 0 -1 1;</t>
  </si>
  <si>
    <t>392 88 5.934137 76 0 -1 1;</t>
  </si>
  <si>
    <t>392 89 0.989023 76 0 -1 1;</t>
  </si>
  <si>
    <t>393 88 0.277959 76 0 -1 1;</t>
  </si>
  <si>
    <t>393 89 0.278966 76 0 -1 1;</t>
  </si>
  <si>
    <t>394 88 0.432381 76 0 -1 1;</t>
  </si>
  <si>
    <t>394 89 0.433948 76 0 -1 1;</t>
  </si>
  <si>
    <t>395 88 0.432381 76 0 -1 1;</t>
  </si>
  <si>
    <t>395 89 0.433948 76 0 -1 1;</t>
  </si>
  <si>
    <t>396 88 0.432381 76 0 -1 1;</t>
  </si>
  <si>
    <t>396 89 0.433948 76 0 -1 1;</t>
  </si>
  <si>
    <t>397 88 0.432381 76 0 -1 1;</t>
  </si>
  <si>
    <t>397 89 0.433948 76 0 -1 1;</t>
  </si>
  <si>
    <t>398 88 0.432381 76 0 -1 1;</t>
  </si>
  <si>
    <t>398 89 0.433948 76 0 -1 1;</t>
  </si>
  <si>
    <t>399 88 0.432381 76 0 -1 1;</t>
  </si>
  <si>
    <t>399 89 0.433948 76 0 -1 1;</t>
  </si>
  <si>
    <t>401 88 0.432381 76 0 -1 1;</t>
  </si>
  <si>
    <t>401 89 0.433948 76 0 -1 1;</t>
  </si>
  <si>
    <t>402 88 0.479154 76 0 -1 1;</t>
  </si>
  <si>
    <t>402 89 0.709148 76 0 -1 1;</t>
  </si>
  <si>
    <t>403 88 0.571789 76 0 -1 1;</t>
  </si>
  <si>
    <t>403 89 0.686889 76 0 -1 1;</t>
  </si>
  <si>
    <t>404 88 0.479154 76 0 -1 1;</t>
  </si>
  <si>
    <t>405 88 0.571789 76 0 -1 1;</t>
  </si>
  <si>
    <t>406 88 0.364157 76 0 -1 1;</t>
  </si>
  <si>
    <t>406 89 0.709148 76 0 -1 1;</t>
  </si>
  <si>
    <t>408 88 1.695413 76 0 -1 1;</t>
  </si>
  <si>
    <t>408 89 2.509212 76 0 -1 1;</t>
  </si>
  <si>
    <t>409 88 2.088749 76 0 -1 1;</t>
  </si>
  <si>
    <t>409 89 2.509212 76 0 -1 1;</t>
  </si>
  <si>
    <t>410 88 1.695413 76 0 -1 1;</t>
  </si>
  <si>
    <t>410 89 0.474716 76 0 -1 1;</t>
  </si>
  <si>
    <t>411 88 2.088749 76 0 -1 1;</t>
  </si>
  <si>
    <t>411 89 0.474716 76 0 -1 1;</t>
  </si>
  <si>
    <t>412 88 1.288514 76 0 -1 1;</t>
  </si>
  <si>
    <t>412 89 2.509212 76 0 -1 1;</t>
  </si>
  <si>
    <t>413 88 1.288514 76 0 -1 1;</t>
  </si>
  <si>
    <t>413 89 0.474716 76 0 -1 1;</t>
  </si>
  <si>
    <t>414 88 0.296946 76 0 -1 1;</t>
  </si>
  <si>
    <t>414 89 0.470363 76 0 -1 1;</t>
  </si>
  <si>
    <t>415 88 0.365838 76 0 -1 1;</t>
  </si>
  <si>
    <t>415 89 0.470363 76 0 -1 1;</t>
  </si>
  <si>
    <t>416 88 0.225679 76 0 -1 1;</t>
  </si>
  <si>
    <t>416 89 0.470363 76 0 -1 1;</t>
  </si>
  <si>
    <t>417 88 0.296947 76 0 -1 1;</t>
  </si>
  <si>
    <t>418 88 0.365838 76 0 -1 1;</t>
  </si>
  <si>
    <t>419 88 0.225679 76 0 -1 1;</t>
  </si>
  <si>
    <t>420 88 0.282428 76 0 -1 1;</t>
  </si>
  <si>
    <t>420 89 0.214646 76 0 -1 1;</t>
  </si>
  <si>
    <t>421 88 0.337501 76 0 -1 1;</t>
  </si>
  <si>
    <t>421 89 0.208199 76 0 -1 1;</t>
  </si>
  <si>
    <t>422 88 0.214646 76 0 -1 1;</t>
  </si>
  <si>
    <t>422 89 0.214646 76 0 -1 1;</t>
  </si>
  <si>
    <t>423 88 2.083728 76 0 -1 1;</t>
  </si>
  <si>
    <t>423 89 1.583633 76 0 -1 1;</t>
  </si>
  <si>
    <t>424 88 2.567153 76 0 -1 1;</t>
  </si>
  <si>
    <t>424 89 1.583633 76 0 -1 1;</t>
  </si>
  <si>
    <t>425 88 1.583633 76 0 -1 1;</t>
  </si>
  <si>
    <t>425 89 1.583633 76 0 -1 1;</t>
  </si>
  <si>
    <t>426 88 0.282428 76 0 -1 1;</t>
  </si>
  <si>
    <t>426 89 0.282428 76 0 -1 1;</t>
  </si>
  <si>
    <t>427 88 0.337501 76 0 -1 1;</t>
  </si>
  <si>
    <t>427 89 0.273946 76 0 -1 1;</t>
  </si>
  <si>
    <t>428 88 0.214646 76 0 -1 1;</t>
  </si>
  <si>
    <t>428 89 0.282428 76 0 -1 1;</t>
  </si>
  <si>
    <t>429 88 2.083728 76 0 -1 1;</t>
  </si>
  <si>
    <t>429 89 2.083728 76 0 -1 1;</t>
  </si>
  <si>
    <t>430 88 2.567153 76 0 -1 1;</t>
  </si>
  <si>
    <t>430 89 2.083728 76 0 -1 1;</t>
  </si>
  <si>
    <t>431 88 1.583633 76 0 -1 1;</t>
  </si>
  <si>
    <t>431 89 2.083728 76 0 -1 1;</t>
  </si>
  <si>
    <t>432 88 0.282428 76 0 -1 1;</t>
  </si>
  <si>
    <t>432 89 0.214646 76 0 -1 1;</t>
  </si>
  <si>
    <t>433 88 0.337501 76 0 -1 1;</t>
  </si>
  <si>
    <t>433 89 0.208199 76 0 -1 1;</t>
  </si>
  <si>
    <t>434 88 0.214646 76 0 -1 1;</t>
  </si>
  <si>
    <t>434 89 0.214646 76 0 -1 1;</t>
  </si>
  <si>
    <t>435 88 1.152065 76 0 -1 1;</t>
  </si>
  <si>
    <t>435 89 0.875569 76 0 -1 1;</t>
  </si>
  <si>
    <t>436 88 1.419344 76 0 -1 1;</t>
  </si>
  <si>
    <t>436 89 0.875569 76 0 -1 1;</t>
  </si>
  <si>
    <t>437 88 0.875569 76 0 -1 1;</t>
  </si>
  <si>
    <t>437 89 0.875569 76 0 -1 1;</t>
  </si>
  <si>
    <t>439 88 0.337501 76 0 -1 1;</t>
  </si>
  <si>
    <t>439 89 0.273946 76 0 -1 1;</t>
  </si>
  <si>
    <t>440 88 0.214646 76 0 -1 1;</t>
  </si>
  <si>
    <t>440 89 0.282428 76 0 -1 1;</t>
  </si>
  <si>
    <t>441 88 1.152065 76 0 -1 1;</t>
  </si>
  <si>
    <t>441 89 1.152065 76 0 -1 1;</t>
  </si>
  <si>
    <t>442 88 1.419344 76 0 -1 1;</t>
  </si>
  <si>
    <t>442 89 1.152065 76 0 -1 1;</t>
  </si>
  <si>
    <t>443 88 0.875569 76 0 -1 1;</t>
  </si>
  <si>
    <t>443 89 1.152065 76 0 -1 1;</t>
  </si>
  <si>
    <t>444 88 0.282428 76 0 -1 1;</t>
  </si>
  <si>
    <t>444 89 0.214646 76 0 -1 1;</t>
  </si>
  <si>
    <t>445 88 0.337501 76 0 -1 1;</t>
  </si>
  <si>
    <t>445 89 0.208199 76 0 -1 1;</t>
  </si>
  <si>
    <t>446 88 0.214646 76 0 -1 1;</t>
  </si>
  <si>
    <t>446 89 0.214646 76 0 -1 1;</t>
  </si>
  <si>
    <t>447 88 1.324595 76 0 -1 1;</t>
  </si>
  <si>
    <t>447 89 1.006692 76 0 -1 1;</t>
  </si>
  <si>
    <t>448 88 1.631901 76 0 -1 1;</t>
  </si>
  <si>
    <t>448 89 1.006692 76 0 -1 1;</t>
  </si>
  <si>
    <t>449 88 1.006692 76 0 -1 1;</t>
  </si>
  <si>
    <t>449 89 1.006692 76 0 -1 1;</t>
  </si>
  <si>
    <t>450 88 0.282428 76 0 -1 1;</t>
  </si>
  <si>
    <t>450 89 0.282428 76 0 -1 1;</t>
  </si>
  <si>
    <t>451 88 0.337501 76 0 -1 1;</t>
  </si>
  <si>
    <t>451 89 0.273946 76 0 -1 1;</t>
  </si>
  <si>
    <t>452 88 0.214646 76 0 -1 1;</t>
  </si>
  <si>
    <t>452 89 0.282428 76 0 -1 1;</t>
  </si>
  <si>
    <t>453 88 1.324595 76 0 -1 1;</t>
  </si>
  <si>
    <t>453 89 1.324595 76 0 -1 1;</t>
  </si>
  <si>
    <t>454 88 1.631901 76 0 -1 1;</t>
  </si>
  <si>
    <t>454 89 1.324595 76 0 -1 1;</t>
  </si>
  <si>
    <t>455 88 1.006692 76 0 -1 1;</t>
  </si>
  <si>
    <t>455 89 1.324595 76 0 -1 1;</t>
  </si>
  <si>
    <t>456 88 0.833402 76 0 -1 1;</t>
  </si>
  <si>
    <t>456 89 0.373962 76 0 -1 1;</t>
  </si>
  <si>
    <t>457 88 0.833402 76 0 -1 1;</t>
  </si>
  <si>
    <t>457 89 1.015041 76 0 -1 1;</t>
  </si>
  <si>
    <t>458 88 0.833402 76 0 -1 1;</t>
  </si>
  <si>
    <t>458 89 1.335580 76 0 -1 1;</t>
  </si>
  <si>
    <t>459 88 0.833402 76 0 -1 1;</t>
  </si>
  <si>
    <t>459 89 1.976658 76 0 -1 1;</t>
  </si>
  <si>
    <t>460 88 2.092976 76 0 -1 1;</t>
  </si>
  <si>
    <t>460 89 1.726392 76 0 -1 1;</t>
  </si>
  <si>
    <t>461 88 2.092976 76 0 -1 1;</t>
  </si>
  <si>
    <t>461 89 1.726392 76 0 -1 1;</t>
  </si>
  <si>
    <t>462 88 2.092976 76 0 -1 1;</t>
  </si>
  <si>
    <t>462 89 1.726392 76 0 -1 1;</t>
  </si>
  <si>
    <t>463 88 2.092976 76 0 -1 1;</t>
  </si>
  <si>
    <t>463 89 1.726392 76 0 -1 1;</t>
  </si>
  <si>
    <t>464 88 2.092976 76 0 -1 1;</t>
  </si>
  <si>
    <t>464 89 1.726392 76 0 -1 1;</t>
  </si>
  <si>
    <t>465 88 2.092976 76 0 -1 1;</t>
  </si>
  <si>
    <t>465 89 1.726392 76 0 -1 1;</t>
  </si>
  <si>
    <t>466 88 2.092976 76 0 -1 1;</t>
  </si>
  <si>
    <t>466 89 1.726392 76 0 -1 1;</t>
  </si>
  <si>
    <t>467 88 0.261282 76 0 -1 1;</t>
  </si>
  <si>
    <t>467 89 0.299092 76 0 -1 1;</t>
  </si>
  <si>
    <t>468 88 0.406438 76 0 -1 1;</t>
  </si>
  <si>
    <t>468 89 0.465254 76 0 -1 1;</t>
  </si>
  <si>
    <t>469 88 0.406438 76 0 -1 1;</t>
  </si>
  <si>
    <t>469 89 0.465254 76 0 -1 1;</t>
  </si>
  <si>
    <t>470 88 0.406438 76 0 -1 1;</t>
  </si>
  <si>
    <t>470 89 0.465254 76 0 -1 1;</t>
  </si>
  <si>
    <t>471 88 0.406438 76 0 -1 1;</t>
  </si>
  <si>
    <t>471 89 0.465254 76 0 -1 1;</t>
  </si>
  <si>
    <t>472 88 0.406438 76 0 -1 1;</t>
  </si>
  <si>
    <t>472 89 0.465254 76 0 -1 1;</t>
  </si>
  <si>
    <t>473 88 0.406438 76 0 -1 1;</t>
  </si>
  <si>
    <t>473 89 0.465254 76 0 -1 1;</t>
  </si>
  <si>
    <t>474 89 0.205827 76 0 -1 1;</t>
  </si>
  <si>
    <t>475 88 0.406438 76 0 -1 1;</t>
  </si>
  <si>
    <t>475 89 0.465254 76 0 -1 1;</t>
  </si>
  <si>
    <t>476 88 0.255723 76 0 -1 1;</t>
  </si>
  <si>
    <t>476 89 0.306256 76 0 -1 1;</t>
  </si>
  <si>
    <t>477 88 0.779151 76 0 -1 1;</t>
  </si>
  <si>
    <t>477 89 0.933118 76 0 -1 1;</t>
  </si>
  <si>
    <t>478 88 0.397791 76 0 -1 1;</t>
  </si>
  <si>
    <t>478 89 0.476398 76 0 -1 1;</t>
  </si>
  <si>
    <t>479 88 0.397791 76 0 -1 1;</t>
  </si>
  <si>
    <t>479 89 0.476398 76 0 -1 1;</t>
  </si>
  <si>
    <t>480 88 0.397791 76 0 -1 1;</t>
  </si>
  <si>
    <t>480 89 0.476398 76 0 -1 1;</t>
  </si>
  <si>
    <t>481 88 0.397791 76 0 -1 1;</t>
  </si>
  <si>
    <t>481 89 0.476398 76 0 -1 1;</t>
  </si>
  <si>
    <t>482 88 0.779151 76 0 -1 1;</t>
  </si>
  <si>
    <t>482 89 0.933118 76 0 -1 1;</t>
  </si>
  <si>
    <t>483 89 0.210757 76 0 -1 1;</t>
  </si>
  <si>
    <t>484 88 0.397791 76 0 -1 1;</t>
  </si>
  <si>
    <t>484 89 0.476398 76 0 -1 1;</t>
  </si>
  <si>
    <t>485 88 0.246457 76 0 -1 1;</t>
  </si>
  <si>
    <t>485 89 0.306768 76 0 -1 1;</t>
  </si>
  <si>
    <t>486 88 0.383378 76 0 -1 1;</t>
  </si>
  <si>
    <t>486 89 0.477195 76 0 -1 1;</t>
  </si>
  <si>
    <t>487 88 0.383378 76 0 -1 1;</t>
  </si>
  <si>
    <t>487 89 0.477195 76 0 -1 1;</t>
  </si>
  <si>
    <t>488 88 0.383378 76 0 -1 1;</t>
  </si>
  <si>
    <t>488 89 0.477195 76 0 -1 1;</t>
  </si>
  <si>
    <t>489 88 0.383378 76 0 -1 1;</t>
  </si>
  <si>
    <t>489 89 0.477195 76 0 -1 1;</t>
  </si>
  <si>
    <t>490 89 0.211109 76 0 -1 1;</t>
  </si>
  <si>
    <t>491 88 0.383378 76 0 -1 1;</t>
  </si>
  <si>
    <t>491 89 0.477195 76 0 -1 1;</t>
  </si>
  <si>
    <t>492 88 0.245160 76 0 -1 1;</t>
  </si>
  <si>
    <t>492 89 0.317234 76 0 -1 1;</t>
  </si>
  <si>
    <t>493 88 0.381360 76 0 -1 1;</t>
  </si>
  <si>
    <t>493 89 0.493475 76 0 -1 1;</t>
  </si>
  <si>
    <t>494 88 0.381360 76 0 -1 1;</t>
  </si>
  <si>
    <t>494 89 0.493475 76 0 -1 1;</t>
  </si>
  <si>
    <t>495 88 0.381360 76 0 -1 1;</t>
  </si>
  <si>
    <t>495 89 0.493475 76 0 -1 1;</t>
  </si>
  <si>
    <t>496 88 0.381360 76 0 -1 1;</t>
  </si>
  <si>
    <t>496 89 0.493475 76 0 -1 1;</t>
  </si>
  <si>
    <t>497 89 0.218311 76 0 -1 1;</t>
  </si>
  <si>
    <t>498 88 0.381360 76 0 -1 1;</t>
  </si>
  <si>
    <t>498 89 0.493475 76 0 -1 1;</t>
  </si>
  <si>
    <t>499 88 0.645401 76 0 -1 1;</t>
  </si>
  <si>
    <t>499 89 0.507435 76 0 -1 1;</t>
  </si>
  <si>
    <t>500 88 0.645401 76 0 -1 1;</t>
  </si>
  <si>
    <t>500 89 0.507435 76 0 -1 1;</t>
  </si>
  <si>
    <t>501 88 0.645401 76 0 -1 1;</t>
  </si>
  <si>
    <t>501 89 0.507435 76 0 -1 1;</t>
  </si>
  <si>
    <t>502 88 0.285523 76 0 -1 1;</t>
  </si>
  <si>
    <t>502 89 0.224487 76 0 -1 1;</t>
  </si>
  <si>
    <t>503 88 0.414901 76 0 -1 1;</t>
  </si>
  <si>
    <t>503 89 0.326208 76 0 -1 1;</t>
  </si>
  <si>
    <t>504 88 0.645401 76 0 -1 1;</t>
  </si>
  <si>
    <t>504 89 0.507435 76 0 -1 1;</t>
  </si>
  <si>
    <t>505 88 4.145822 76 0 -1 1;</t>
  </si>
  <si>
    <t>505 89 2.652725 76 0 -1 1;</t>
  </si>
  <si>
    <t>506 88 0.380495 76 0 -1 1;</t>
  </si>
  <si>
    <t>506 89 0.243462 76 0 -1 1;</t>
  </si>
  <si>
    <t>507 88 2.193833 76 0 -1 1;</t>
  </si>
  <si>
    <t>507 89 1.300402 76 0 -1 1;</t>
  </si>
  <si>
    <t>508 88 1.547946 76 0 -1 1;</t>
  </si>
  <si>
    <t>508 89 0.917551 76 0 -1 1;</t>
  </si>
  <si>
    <t>509 88 0.864763 76 0 -1 1;</t>
  </si>
  <si>
    <t>509 89 0.679904 76 0 -1 1;</t>
  </si>
  <si>
    <t>510 88 0.234783 76 0 -1 1;</t>
  </si>
  <si>
    <t>510 89 0.247543 76 0 -1 1;</t>
  </si>
  <si>
    <t>511 88 0.365218 76 0 -1 1;</t>
  </si>
  <si>
    <t>511 89 0.385067 76 0 -1 1;</t>
  </si>
  <si>
    <t>512 88 0.365218 76 0 -1 1;</t>
  </si>
  <si>
    <t>512 89 0.385067 76 0 -1 1;</t>
  </si>
  <si>
    <t>513 88 0.365218 76 0 -1 1;</t>
  </si>
  <si>
    <t>513 89 0.385067 76 0 -1 1;</t>
  </si>
  <si>
    <t>514 88 0.365218 76 0 -1 1;</t>
  </si>
  <si>
    <t>514 89 0.385067 76 0 -1 1;</t>
  </si>
  <si>
    <t>515 88 0.365218 76 0 -1 1;</t>
  </si>
  <si>
    <t>515 89 0.385067 76 0 -1 1;</t>
  </si>
  <si>
    <t>516 88 0.365218 76 0 -1 1;</t>
  </si>
  <si>
    <t>516 89 0.385067 76 0 -1 1;</t>
  </si>
  <si>
    <t>518 88 0.365218 76 0 -1 1;</t>
  </si>
  <si>
    <t>518 89 0.385067 76 0 -1 1;</t>
  </si>
  <si>
    <t>519 88 0.231077 76 0 -1 1;</t>
  </si>
  <si>
    <t>519 89 0.253130 76 0 -1 1;</t>
  </si>
  <si>
    <t>520 88 0.359453 76 0 -1 1;</t>
  </si>
  <si>
    <t>520 89 0.393757 76 0 -1 1;</t>
  </si>
  <si>
    <t>521 88 0.359453 76 0 -1 1;</t>
  </si>
  <si>
    <t>521 89 0.393757 76 0 -1 1;</t>
  </si>
  <si>
    <t>522 88 0.359453 76 0 -1 1;</t>
  </si>
  <si>
    <t>522 89 0.393757 76 0 -1 1;</t>
  </si>
  <si>
    <t>523 88 0.359453 76 0 -1 1;</t>
  </si>
  <si>
    <t>523 89 0.393757 76 0 -1 1;</t>
  </si>
  <si>
    <t>524 88 0.359453 76 0 -1 1;</t>
  </si>
  <si>
    <t>524 89 0.393757 76 0 -1 1;</t>
  </si>
  <si>
    <t>525 88 0.359453 76 0 -1 1;</t>
  </si>
  <si>
    <t>525 89 0.393757 76 0 -1 1;</t>
  </si>
  <si>
    <t>527 88 0.359453 76 0 -1 1;</t>
  </si>
  <si>
    <t>527 89 0.393757 76 0 -1 1;</t>
  </si>
  <si>
    <t>528 88 0.864763 76 0 -1 1;</t>
  </si>
  <si>
    <t>528 89 0.679904 76 0 -1 1;</t>
  </si>
  <si>
    <t>529 88 0.864763 76 0 -1 1;</t>
  </si>
  <si>
    <t>529 89 0.679904 76 0 -1 1;</t>
  </si>
  <si>
    <t>530 88 0.516844 76 0 -1 1;</t>
  </si>
  <si>
    <t>530 89 0.628826 76 0 -1 1;</t>
  </si>
  <si>
    <t>531 88 0.516844 76 0 -1 1;</t>
  </si>
  <si>
    <t>531 89 0.628826 76 0 -1 1;</t>
  </si>
  <si>
    <t>532 88 0.516844 76 0 -1 1;</t>
  </si>
  <si>
    <t>532 89 0.628826 76 0 -1 1;</t>
  </si>
  <si>
    <t>533 88 0.516844 76 0 -1 1;</t>
  </si>
  <si>
    <t>533 89 0.628826 76 0 -1 1;</t>
  </si>
  <si>
    <t>534 88 0.516844 76 0 -1 1;</t>
  </si>
  <si>
    <t>534 89 0.628826 76 0 -1 1;</t>
  </si>
  <si>
    <t>535 88 0.516844 76 0 -1 1;</t>
  </si>
  <si>
    <t>535 89 0.628826 76 0 -1 1;</t>
  </si>
  <si>
    <t>536 88 0.516844 76 0 -1 1;</t>
  </si>
  <si>
    <t>536 89 0.628826 76 0 -1 1;</t>
  </si>
  <si>
    <t>537 88 0.416134 76 0 -1 1;</t>
  </si>
  <si>
    <t>537 89 0.506296 76 0 -1 1;</t>
  </si>
  <si>
    <t>538 88 0.276330 76 0 -1 1;</t>
  </si>
  <si>
    <t>538 89 0.506606 76 0 -1 1;</t>
  </si>
  <si>
    <t>539 89 0.433175 76 0 -1 1;</t>
  </si>
  <si>
    <t>540 89 0.433175 76 0 -1 1;</t>
  </si>
  <si>
    <t>541 88 0.453922 76 0 -1 1;</t>
  </si>
  <si>
    <t>541 89 0.832190 76 0 -1 1;</t>
  </si>
  <si>
    <t>542 89 2.125406 76 0 -1 1;</t>
  </si>
  <si>
    <t>543 89 2.125406 76 0 -1 1;</t>
  </si>
  <si>
    <t>544 89 2.125406 76 0 -1 1;</t>
  </si>
  <si>
    <t>545 89 2.125406 76 0 -1 1;</t>
  </si>
  <si>
    <t>546 89 2.125406 76 0 -1 1;</t>
  </si>
  <si>
    <t>547 89 2.125406 76 0 -1 1;</t>
  </si>
  <si>
    <t>548 89 2.125406 76 0 -1 1;</t>
  </si>
  <si>
    <t>229 90 201.000000 76 0 -1 1;</t>
  </si>
  <si>
    <t>222 90 140.000000 76 0 -1 1;</t>
  </si>
  <si>
    <t>289 90 3.000000 76 0 -1 1;</t>
  </si>
  <si>
    <t>272 90 3.000000 76 0 -1 1;</t>
  </si>
  <si>
    <t>290 90 2.000000 76 0 -1 1;</t>
  </si>
  <si>
    <t>238 90 94.000000 76 0 -1 1;</t>
  </si>
  <si>
    <t>237 90 78.000000 76 0 -1 1;</t>
  </si>
  <si>
    <t>300 90 11.000000 76 0 -1 1;</t>
  </si>
  <si>
    <t>242 90 27.000000 76 0 -1 1;</t>
  </si>
  <si>
    <t>301 90 18.000000 76 0 -1 1;</t>
  </si>
  <si>
    <t>315 90 13.000000 76 0 -1 1;</t>
  </si>
  <si>
    <t>253 90 19.000000 76 0 -1 1;</t>
  </si>
  <si>
    <t>251 90 8.000000 76 0 -1 1;</t>
  </si>
  <si>
    <t>303 90 5.000000 76 0 -1 1;</t>
  </si>
  <si>
    <t>263 90 9.000000 76 0 -1 1;</t>
  </si>
  <si>
    <t>261 90 15.000000 76 0 -1 1;</t>
  </si>
  <si>
    <t>304 90 10.000000 76 0 -1 1;</t>
  </si>
  <si>
    <t>321 90 2.000000 76 0 -1 1;</t>
  </si>
  <si>
    <t>318 90 3.000000 76 0 -1 1;</t>
  </si>
  <si>
    <t>311 90 1.000000 76 0 -1 1;</t>
  </si>
  <si>
    <t>267 90 22.000000 76 0 -1 1;</t>
  </si>
  <si>
    <t>322 90 6.000000 76 0 -1 1;</t>
  </si>
  <si>
    <t>323 90 10.000000 76 0 -1 1;</t>
  </si>
  <si>
    <t>324 90 10.000000 76 0 -1 1;</t>
  </si>
  <si>
    <t>319 90 2.000000 76 0 -1 1;</t>
  </si>
  <si>
    <t>312 90 2.000000 76 0 -1 1;</t>
  </si>
  <si>
    <t>327 90 1.000000 76 0 -1 1;</t>
  </si>
  <si>
    <t>328 90 1.000000 76 0 -1 1;</t>
  </si>
  <si>
    <t>393 90 2.000000 76 0 -1 1;</t>
  </si>
  <si>
    <t>396 90 4.000000 76 0 -1 1;</t>
  </si>
  <si>
    <t>400 90 2.000000 76 0 -1 1;</t>
  </si>
  <si>
    <t>464 90 90.000000 76 0 -1 1;</t>
  </si>
  <si>
    <t>493 90 15.000000 76 0 -1 1;</t>
  </si>
  <si>
    <t>486 90 14.000000 76 0 -1 1;</t>
  </si>
  <si>
    <t>480 90 11.000000 76 0 -1 1;</t>
  </si>
  <si>
    <t>467 90 5.000000 76 0 -1 1;</t>
  </si>
  <si>
    <t>471 90 7.000000 76 0 -1 1;</t>
  </si>
  <si>
    <t>474 90 3.000000 76 0 -1 1;</t>
  </si>
  <si>
    <t>510 90 2.000000 76 0 -1 1;</t>
  </si>
  <si>
    <t>517 90 2.000000 76 0 -1 1;</t>
  </si>
  <si>
    <t>519 90 2.000000 76 0 -1 1;</t>
  </si>
  <si>
    <t>522 90 4.000000 76 0 -1 1;</t>
  </si>
  <si>
    <t>526 90 2.000000 76 0 -1 1;</t>
  </si>
  <si>
    <t>503 90 2.000000 76 0 -1 1;</t>
  </si>
  <si>
    <t>502 90 2.000000 76 0 -1 1;</t>
  </si>
  <si>
    <t>500 90 2.000000 76 0 -1 1;</t>
  </si>
  <si>
    <t>501 90 2.000000 76 0 -1 1;</t>
  </si>
  <si>
    <t>291 90 1.000000 76 0 -1 1;</t>
  </si>
  <si>
    <t>298 90 1.000000 76 0 -1 1;</t>
  </si>
  <si>
    <t>294 90 2.000000 76 0 -1 1;</t>
  </si>
  <si>
    <t>227 88 120.000000 76 0 -1 1;</t>
  </si>
  <si>
    <t>229 88 130.000000 76 0 -1 1;</t>
  </si>
  <si>
    <t>230 88 50.000000 76 0 -1 1;</t>
  </si>
  <si>
    <t>231 88 180.000000 76 0 -1 1;</t>
  </si>
  <si>
    <t>233 88 125.000000 76 0 -1 1;</t>
  </si>
  <si>
    <t>222 88 195.000000 76 0 -1 1;</t>
  </si>
  <si>
    <t>223 88 20.000000 76 0 -1 1;</t>
  </si>
  <si>
    <t>224 88 165.000000 76 0 -1 1;</t>
  </si>
  <si>
    <t>226 88 160.000000 76 0 -1 1;</t>
  </si>
  <si>
    <t>220 88 110.000000 76 0 -1 1;</t>
  </si>
  <si>
    <t>290 88 12.000000 76 0 -1 1;</t>
  </si>
  <si>
    <t>271 88 20.000000 76 0 -1 1;</t>
  </si>
  <si>
    <t>274 88 11.000000 76 0 -1 1;</t>
  </si>
  <si>
    <t>276 88 6.000000 76 0 -1 1;</t>
  </si>
  <si>
    <t>289 88 3.000000 76 0 -1 1;</t>
  </si>
  <si>
    <t>234 88 78.000000 76 0 -1 1;</t>
  </si>
  <si>
    <t>236 88 120.000000 76 0 -1 1;</t>
  </si>
  <si>
    <t>240 88 64.000000 76 0 -1 1;</t>
  </si>
  <si>
    <t>238 88 98.000000 76 0 -1 1;</t>
  </si>
  <si>
    <t>300 88 9.000000 76 0 -1 1;</t>
  </si>
  <si>
    <t>241 88 95.000000 76 0 -1 1;</t>
  </si>
  <si>
    <t>243 88 98.000000 76 0 -1 1;</t>
  </si>
  <si>
    <t>302 88 26.000000 76 0 -1 1;</t>
  </si>
  <si>
    <t>301 88 9.000000 76 0 -1 1;</t>
  </si>
  <si>
    <t>315 88 24.000000 76 0 -1 1;</t>
  </si>
  <si>
    <t>255 88 59.000000 76 0 -1 1;</t>
  </si>
  <si>
    <t>253 88 56.000000 76 0 -1 1;</t>
  </si>
  <si>
    <t>251 88 31.000000 76 0 -1 1;</t>
  </si>
  <si>
    <t>304 88 16.000000 76 0 -1 1;</t>
  </si>
  <si>
    <t>260 88 23.000000 76 0 -1 1;</t>
  </si>
  <si>
    <t>261 88 27.000000 76 0 -1 1;</t>
  </si>
  <si>
    <t>262 88 20.000000 76 0 -1 1;</t>
  </si>
  <si>
    <t>263 88 21.000000 76 0 -1 1;</t>
  </si>
  <si>
    <t>264 88 22.000000 76 0 -1 1;</t>
  </si>
  <si>
    <t>303 88 4.000000 76 0 -1 1;</t>
  </si>
  <si>
    <t>321 88 3.000000 76 0 -1 1;</t>
  </si>
  <si>
    <t>311 88 15.000000 76 0 -1 1;</t>
  </si>
  <si>
    <t>313 88 20.000000 76 0 -1 1;</t>
  </si>
  <si>
    <t>270 88 17.000000 76 0 -1 1;</t>
  </si>
  <si>
    <t>268 88 24.000000 76 0 -1 1;</t>
  </si>
  <si>
    <t>266 88 22.000000 76 0 -1 1;</t>
  </si>
  <si>
    <t>322 88 8.000000 76 0 -1 1;</t>
  </si>
  <si>
    <t>323 88 8.000000 76 0 -1 1;</t>
  </si>
  <si>
    <t>249 88 21.000000 76 0 -1 1;</t>
  </si>
  <si>
    <t>247 88 25.000000 76 0 -1 1;</t>
  </si>
  <si>
    <t>245 88 24.000000 76 0 -1 1;</t>
  </si>
  <si>
    <t>324 88 7.000000 76 0 -1 1;</t>
  </si>
  <si>
    <t>312 88 9.000000 76 0 -1 1;</t>
  </si>
  <si>
    <t>328 88 15.000000 76 0 -1 1;</t>
  </si>
  <si>
    <t>393 88 4.000000 76 0 -1 1;</t>
  </si>
  <si>
    <t>396 88 10.000000 76 0 -1 1;</t>
  </si>
  <si>
    <t>398 88 11.000000 76 0 -1 1;</t>
  </si>
  <si>
    <t>400 88 3.000000 76 0 -1 1;</t>
  </si>
  <si>
    <t>401 88 9.000000 76 0 -1 1;</t>
  </si>
  <si>
    <t>466 88 54.000000 76 0 -1 1;</t>
  </si>
  <si>
    <t>465 88 135.000000 76 0 -1 1;</t>
  </si>
  <si>
    <t>462 88 170.000000 76 0 -1 1;</t>
  </si>
  <si>
    <t>460 88 38.000000 76 0 -1 1;</t>
  </si>
  <si>
    <t>492 88 10.000000 76 0 -1 1;</t>
  </si>
  <si>
    <t>498 88 23.000000 76 0 -1 1;</t>
  </si>
  <si>
    <t>494 88 25.000000 76 0 -1 1;</t>
  </si>
  <si>
    <t>496 88 25.000000 76 0 -1 1;</t>
  </si>
  <si>
    <t>497 88 8.000000 76 0 -1 1;</t>
  </si>
  <si>
    <t>485 88 9.000000 76 0 -1 1;</t>
  </si>
  <si>
    <t>491 88 20.000000 76 0 -1 1;</t>
  </si>
  <si>
    <t>487 88 22.000000 76 0 -1 1;</t>
  </si>
  <si>
    <t>489 88 22.000000 76 0 -1 1;</t>
  </si>
  <si>
    <t>490 88 8.000000 76 0 -1 1;</t>
  </si>
  <si>
    <t>484 88 12.000000 76 0 -1 1;</t>
  </si>
  <si>
    <t>479 88 14.000000 76 0 -1 1;</t>
  </si>
  <si>
    <t>481 88 13.000000 76 0 -1 1;</t>
  </si>
  <si>
    <t>467 88 6.000000 76 0 -1 1;</t>
  </si>
  <si>
    <t>474 88 5.000000 76 0 -1 1;</t>
  </si>
  <si>
    <t>475 88 15.000000 76 0 -1 1;</t>
  </si>
  <si>
    <t>470 88 17.000000 76 0 -1 1;</t>
  </si>
  <si>
    <t>472 88 17.000000 76 0 -1 1;</t>
  </si>
  <si>
    <t>519 88 4.000000 76 0 -1 1;</t>
  </si>
  <si>
    <t>522 88 11.000000 76 0 -1 1;</t>
  </si>
  <si>
    <t>524 88 10.000000 76 0 -1 1;</t>
  </si>
  <si>
    <t>526 88 3.000000 76 0 -1 1;</t>
  </si>
  <si>
    <t>527 88 9.000000 76 0 -1 1;</t>
  </si>
  <si>
    <t>503 88 2.000000 76 0 -1 1;</t>
  </si>
  <si>
    <t>501 88 2.000000 76 0 -1 1;</t>
  </si>
  <si>
    <t>500 88 2.000000 76 0 -1 1;</t>
  </si>
  <si>
    <t>502 88 2.000000 76 0 -1 1;</t>
  </si>
  <si>
    <t>528 88 4.000000 76 0 -1 1;</t>
  </si>
  <si>
    <t>509 88 3.000000 76 0 -1 1;</t>
  </si>
  <si>
    <t>499 88 4.000000 76 0 -1 1;</t>
  </si>
  <si>
    <t>319 88 2.000000 76 0 -1 1;</t>
  </si>
  <si>
    <t>291 88 1.000000 76 0 -1 1;</t>
  </si>
  <si>
    <t>292 88 3.000000 76 0 -1 1;</t>
  </si>
  <si>
    <t>299 88 3.000000 76 0 -1 1;</t>
  </si>
  <si>
    <t>294 88 3.000000 76 0 -1 1;</t>
  </si>
  <si>
    <t>295 88 3.000000 76 0 -1 1;</t>
  </si>
  <si>
    <t>293 88 2.000000 76 0 -1 1;</t>
  </si>
  <si>
    <t>298 88 2.000000 76 0 -1 1;</t>
  </si>
  <si>
    <t>296 88 4.000000 76 0 -1 1;</t>
  </si>
  <si>
    <t>510 88 2.000000 76 0 -1 1;</t>
  </si>
  <si>
    <t>517 88 2.000000 76 0 -1 1;</t>
  </si>
  <si>
    <t>511 88 3.000000 76 0 -1 1;</t>
  </si>
  <si>
    <t>518 88 3.000000 76 0 -1 1;</t>
  </si>
  <si>
    <t>513 88 3.000000 76 0 -1 1;</t>
  </si>
  <si>
    <t>514 88 3.000000 76 0 -1 1;</t>
  </si>
  <si>
    <t>515 88 4.000000 76 0 -1 1;</t>
  </si>
  <si>
    <t>85 89 -1.000000 76 0 -1 1;</t>
  </si>
  <si>
    <t>150 89 -1.000000 76 0 -1 1;</t>
  </si>
  <si>
    <t>86 89 -1.000000 76 0 -1 1;</t>
  </si>
  <si>
    <t>151 89 -1.000000 76 0 -1 1;</t>
  </si>
  <si>
    <t>137 89 -1.000000 76 0 -1 1;</t>
  </si>
  <si>
    <t>72 89 -1.000000 76 0 -1 1;</t>
  </si>
  <si>
    <t>138 89 -1.000000 76 0 -1 1;</t>
  </si>
  <si>
    <t>15 89 -1.000000 76 0 -1 1;</t>
  </si>
  <si>
    <t>157 89 -1.000000 76 0 -1 1;</t>
  </si>
  <si>
    <t>29 89 -1.000000 76 0 -1 1;</t>
  </si>
  <si>
    <t>30 89 -1.000000 76 0 -1 1;</t>
  </si>
  <si>
    <t>16 89 -1.000000 76 0 -1 1;</t>
  </si>
  <si>
    <t>156 89 -1.000000 76 0 -1 1;</t>
  </si>
  <si>
    <t>153 89 -1.000000 76 0 -1 1;</t>
  </si>
  <si>
    <t>140 89 -1.000000 76 0 -1 1;</t>
  </si>
  <si>
    <t>152 89 -1.000000 76 0 -1 1;</t>
  </si>
  <si>
    <t>139 89 -1.000000 76 0 -1 1;</t>
  </si>
  <si>
    <t>171 89 -1.000000 76 0 -1 1;</t>
  </si>
  <si>
    <t>170 89 -1.000000 76 0 -1 1;</t>
  </si>
  <si>
    <t>159 89 -1.000000 76 0 -1 1;</t>
  </si>
  <si>
    <t>158 89 -1.000000 76 0 -1 1;</t>
  </si>
  <si>
    <t>161 89 -1.000000 76 0 -1 1;</t>
  </si>
  <si>
    <t>160 89 -1.000000 76 0 -1 1;</t>
  </si>
  <si>
    <t>163 89 -1.000000 76 0 -1 1;</t>
  </si>
  <si>
    <t>162 89 -1.000000 76 0 -1 1;</t>
  </si>
  <si>
    <t>165 89 -1.000000 76 0 -1 1;</t>
  </si>
  <si>
    <t>164 89 -1.000000 76 0 -1 1;</t>
  </si>
  <si>
    <t>167 89 -1.000000 76 0 -1 1;</t>
  </si>
  <si>
    <t>166 89 -1.000000 76 0 -1 1;</t>
  </si>
  <si>
    <t>[POINT_LOADS] &lt;50&gt;</t>
  </si>
  <si>
    <t>243 89 -8.000000 14.370000 0 -1 0.000000 2 0.000000 0.000000 1;</t>
  </si>
  <si>
    <t>244 89 -8.000000 14.370000 0 -1 0.000000 2 0.000000 0.000000 1;</t>
  </si>
  <si>
    <t>245 89 -8.000000 14.370000 0 -1 0.000000 2 0.000000 0.000000 1;</t>
  </si>
  <si>
    <t>246 89 -8.000000 14.370000 0 -1 0.000000 2 0.000000 0.000000 1;</t>
  </si>
  <si>
    <t>247 89 -8.000000 14.370000 0 -1 0.000000 2 0.000000 0.000000 1;</t>
  </si>
  <si>
    <t>242 89 -8.000000 14.370000 0 -1 0.000000 2 0.000000 0.000000 1;</t>
  </si>
  <si>
    <t>248 89 -8.000000 14.370000 0 -1 0.000000 2 0.000000 0.000000 1;</t>
  </si>
  <si>
    <t>235 90 6.000000 -25.000000 0 -1 0.000000 2 0.000000 0.000000 1;</t>
  </si>
  <si>
    <t>236 90 6.000000 -25.000000 0 -1 0.000000 2 0.000000 0.000000 1;</t>
  </si>
  <si>
    <t>237 90 6.000000 -25.000000 0 -1 0.000000 2 0.000000 0.000000 1;</t>
  </si>
  <si>
    <t>238 90 6.000000 -25.000000 0 -1 0.000000 2 0.000000 0.000000 1;</t>
  </si>
  <si>
    <t>239 90 6.000000 -25.000000 0 -1 0.000000 2 0.000000 0.000000 1;</t>
  </si>
  <si>
    <t>240 90 6.000000 -25.000000 0 -1 0.000000 2 0.000000 0.000000 1;</t>
  </si>
  <si>
    <t>241 90 6.000000 -25.000000 0 -1 0.000000 2 0.000000 0.000000 1;</t>
  </si>
  <si>
    <t>235 90 6.000000 -75.000000 0 -1 0.000000 2 0.000000 0.000000 1;</t>
  </si>
  <si>
    <t>236 90 6.000000 -75.000000 0 -1 0.000000 2 0.000000 0.000000 1;</t>
  </si>
  <si>
    <t>237 90 6.000000 -75.000000 0 -1 0.000000 2 0.000000 0.000000 1;</t>
  </si>
  <si>
    <t>238 90 6.000000 -75.000000 0 -1 0.000000 2 0.000000 0.000000 1;</t>
  </si>
  <si>
    <t>239 90 6.000000 -75.000000 0 -1 0.000000 2 0.000000 0.000000 1;</t>
  </si>
  <si>
    <t>240 90 6.000000 -75.000000 0 -1 0.000000 2 0.000000 0.000000 1;</t>
  </si>
  <si>
    <t>241 90 6.000000 -75.000000 0 -1 0.000000 2 0.000000 0.000000 1;</t>
  </si>
  <si>
    <t>235 90 14.000000 -25.000000 0 -1 0.000000 2 0.000000 0.000000 1;</t>
  </si>
  <si>
    <t>236 90 14.000000 -25.000000 0 -1 0.000000 2 0.000000 0.000000 1;</t>
  </si>
  <si>
    <t>237 90 14.000000 -25.000000 0 -1 0.000000 2 0.000000 0.000000 1;</t>
  </si>
  <si>
    <t>238 90 14.000000 -25.000000 0 -1 0.000000 2 0.000000 0.000000 1;</t>
  </si>
  <si>
    <t>239 90 14.000000 -25.000000 0 -1 0.000000 2 0.000000 0.000000 1;</t>
  </si>
  <si>
    <t>240 90 14.000000 -25.000000 0 -1 0.000000 2 0.000000 0.000000 1;</t>
  </si>
  <si>
    <t>241 90 14.000000 -25.000000 0 -1 0.000000 2 0.000000 0.000000 1;</t>
  </si>
  <si>
    <t>235 90 14.000000 -75.000000 0 -1 0.000000 2 0.000000 0.000000 1;</t>
  </si>
  <si>
    <t>236 90 14.000000 -75.000000 0 -1 0.000000 2 0.000000 0.000000 1;</t>
  </si>
  <si>
    <t>237 90 14.000000 -75.000000 0 -1 0.000000 2 0.000000 0.000000 1;</t>
  </si>
  <si>
    <t>238 90 14.000000 -75.000000 0 -1 0.000000 2 0.000000 0.000000 1;</t>
  </si>
  <si>
    <t>239 90 14.000000 -75.000000 0 -1 0.000000 2 0.000000 0.000000 1;</t>
  </si>
  <si>
    <t>240 90 14.000000 -75.000000 0 -1 0.000000 2 0.000000 0.000000 1;</t>
  </si>
  <si>
    <t>241 90 14.000000 -75.000000 0 -1 0.000000 2 0.000000 0.000000 1;</t>
  </si>
  <si>
    <t>239 90 21.000000 10.750000 0 -1 0.000000 2 0.000000 0.000000 1;</t>
  </si>
  <si>
    <t>235 88 6.000000 -25.000000 0 -1 0.000000 2 0.000000 0.000000 1;</t>
  </si>
  <si>
    <t>236 88 6.000000 -25.000000 0 -1 0.000000 2 0.000000 0.000000 1;</t>
  </si>
  <si>
    <t>237 88 6.000000 -25.000000 0 -1 0.000000 2 0.000000 0.000000 1;</t>
  </si>
  <si>
    <t>238 88 6.000000 -25.000000 0 -1 0.000000 2 0.000000 0.000000 1;</t>
  </si>
  <si>
    <t>239 88 6.000000 -25.000000 0 -1 0.000000 2 0.000000 0.000000 1;</t>
  </si>
  <si>
    <t>240 88 6.000000 -25.000000 0 -1 0.000000 2 0.000000 0.000000 1;</t>
  </si>
  <si>
    <t>241 88 6.000000 -25.000000 0 -1 0.000000 2 0.000000 0.000000 1;</t>
  </si>
  <si>
    <t>235 88 6.000000 -75.000000 0 -1 0.000000 2 0.000000 0.000000 1;</t>
  </si>
  <si>
    <t>236 88 6.000000 -75.000000 0 -1 0.000000 2 0.000000 0.000000 1;</t>
  </si>
  <si>
    <t>237 88 6.000000 -75.000000 0 -1 0.000000 2 0.000000 0.000000 1;</t>
  </si>
  <si>
    <t>238 88 6.000000 -75.000000 0 -1 0.000000 2 0.000000 0.000000 1;</t>
  </si>
  <si>
    <t>239 88 6.000000 -75.000000 0 -1 0.000000 2 0.000000 0.000000 1;</t>
  </si>
  <si>
    <t>240 88 6.000000 -75.000000 0 -1 0.000000 2 0.000000 0.000000 1;</t>
  </si>
  <si>
    <t>241 88 6.000000 -75.000000 0 -1 0.000000 2 0.000000 0.000000 1;</t>
  </si>
  <si>
    <t>[DIRECT_DISTRIBUTED_LOADS] &lt;1830&gt;</t>
  </si>
  <si>
    <t>215 89 -1.720000 -1.720000 7.500000 0.000000 0 -1 0.000000 0.000000 2 0.000000 0.000000 0.000000 1;</t>
  </si>
  <si>
    <t>219 89 -3.120000 -3.120000 9.000000 0.000000 0 -1 0.000000 0.000000 2 0.000000 0.000000 0.000000 1;</t>
  </si>
  <si>
    <t>218 89 -3.120000 -3.120000 9.000000 0.000000 0 -1 0.000000 0.000000 2 0.000000 0.000000 0.000000 1;</t>
  </si>
  <si>
    <t>221 89 -9.000000 -9.000000 13.000000 14.000000 0 -1 0.000000 0.000000 2 0.000000 0.000000 0.000000 1;</t>
  </si>
  <si>
    <t>222 89 -9.000000 -9.000000 13.000000 14.000000 0 -1 0.000000 0.000000 2 0.000000 0.000000 0.000000 1;</t>
  </si>
  <si>
    <t>223 89 -9.000000 -9.000000 13.000000 14.000000 0 -1 0.000000 0.000000 2 0.000000 0.000000 0.000000 1;</t>
  </si>
  <si>
    <t>224 89 -9.000000 -9.000000 13.000000 14.000000 0 -1 0.000000 0.000000 2 0.000000 0.000000 0.000000 1;</t>
  </si>
  <si>
    <t>225 89 -7.500000 -7.500000 13.000000 14.000000 0 -1 0.000000 0.000000 2 0.000000 0.000000 0.000000 1;</t>
  </si>
  <si>
    <t>226 89 -7.500000 -7.500000 13.000000 14.000000 0 -1 0.000000 0.000000 2 0.000000 0.000000 0.000000 1;</t>
  </si>
  <si>
    <t>227 89 -9.000000 -9.000000 13.000000 14.000000 0 -1 0.000000 0.000000 2 0.000000 0.000000 0.000000 1;</t>
  </si>
  <si>
    <t>235 89 -13.500000 -13.500000 11.415000 13.620000 0 -1 0.000000 0.000000 2 0.000000 0.000000 0.000000 1;</t>
  </si>
  <si>
    <t>235 89 -13.500000 -13.500000 8.015000 10.625000 0 -1 0.000000 0.000000 2 0.000000 0.000000 0.000000 1;</t>
  </si>
  <si>
    <t>235 89 -13.500000 -13.500000 13.990000 14.770000 0 -1 0.000000 0.000000 2 0.000000 0.000000 0.000000 1;</t>
  </si>
  <si>
    <t>236 89 -18.000000 -18.000000 11.415000 13.620000 0 -1 0.000000 0.000000 2 0.000000 0.000000 0.000000 1;</t>
  </si>
  <si>
    <t>236 89 -18.000000 -18.000000 8.015000 10.625000 0 -1 0.000000 0.000000 2 0.000000 0.000000 0.000000 1;</t>
  </si>
  <si>
    <t>236 89 -18.000000 -18.000000 13.990000 14.770000 0 -1 0.000000 0.000000 2 0.000000 0.000000 0.000000 1;</t>
  </si>
  <si>
    <t>237 89 -18.000000 -18.000000 11.415000 13.620000 0 -1 0.000000 0.000000 2 0.000000 0.000000 0.000000 1;</t>
  </si>
  <si>
    <t>237 89 -18.000000 -18.000000 8.015000 10.625000 0 -1 0.000000 0.000000 2 0.000000 0.000000 0.000000 1;</t>
  </si>
  <si>
    <t>237 89 -18.000000 -18.000000 13.990000 14.770000 0 -1 0.000000 0.000000 2 0.000000 0.000000 0.000000 1;</t>
  </si>
  <si>
    <t>238 89 -18.000000 -18.000000 8.015000 13.620000 0 -1 0.000000 0.000000 2 0.000000 0.000000 0.000000 1;</t>
  </si>
  <si>
    <t>238 89 -18.000000 -18.000000 13.990000 14.770000 0 -1 0.000000 0.000000 2 0.000000 0.000000 0.000000 1;</t>
  </si>
  <si>
    <t>239 89 -15.000000 -15.000000 8.015000 13.620000 0 -1 0.000000 0.000000 2 0.000000 0.000000 0.000000 1;</t>
  </si>
  <si>
    <t>239 89 -15.000000 -15.000000 13.990000 14.770000 0 -1 0.000000 0.000000 2 0.000000 0.000000 0.000000 1;</t>
  </si>
  <si>
    <t>240 89 -13.500000 -13.500000 8.015000 13.620000 0 -1 0.000000 0.000000 2 0.000000 0.000000 0.000000 1;</t>
  </si>
  <si>
    <t>240 89 -15.000000 -15.000000 13.990000 14.770000 0 -1 0.000000 0.000000 2 0.000000 0.000000 0.000000 1;</t>
  </si>
  <si>
    <t>250 89 -4.500000 -4.500000 11.415000 13.620000 0 -1 0.000000 0.000000 2 0.000000 0.000000 0.000000 1;</t>
  </si>
  <si>
    <t>250 89 -4.500000 -4.500000 8.015000 10.625000 0 -1 0.000000 0.000000 2 0.000000 0.000000 0.000000 1;</t>
  </si>
  <si>
    <t>250 89 -4.500000 -4.500000 13.990000 14.770000 0 -1 0.000000 0.000000 2 0.000000 0.000000 0.000000 1;</t>
  </si>
  <si>
    <t>241 89 -13.500000 -13.500000 8.015000 14.770000 0 -1 0.000000 0.000000 2 0.000000 0.000000 0.000000 1;</t>
  </si>
  <si>
    <t>251 89 -4.500000 -4.500000 8.015000 14.770000 0 -1 0.000000 0.000000 2 0.000000 0.000000 0.000000 1;</t>
  </si>
  <si>
    <t>251 89 -4.500000 -4.500000 1.470000 2.890000 0 -1 0.000000 0.000000 2 0.000000 0.000000 0.000000 1;</t>
  </si>
  <si>
    <t>250 89 -4.500000 -4.500000 1.470000 2.890000 0 -1 0.000000 0.000000 2 0.000000 0.000000 0.000000 1;</t>
  </si>
  <si>
    <t>241 89 -13.500000 -13.500000 1.470000 2.890000 0 -1 0.000000 0.000000 2 0.000000 0.000000 0.000000 1;</t>
  </si>
  <si>
    <t>240 89 -15.000000 -15.000000 1.470000 2.890000 0 -1 0.000000 0.000000 2 0.000000 0.000000 0.000000 1;</t>
  </si>
  <si>
    <t>239 89 -15.000000 -15.000000 1.470000 2.890000 0 -1 0.000000 0.000000 2 0.000000 0.000000 0.000000 1;</t>
  </si>
  <si>
    <t>238 89 -18.000000 -18.000000 1.470000 2.890000 0 -1 0.000000 0.000000 2 0.000000 0.000000 0.000000 1;</t>
  </si>
  <si>
    <t>237 89 -18.000000 -18.000000 1.470000 2.890000 0 -1 0.000000 0.000000 2 0.000000 0.000000 0.000000 1;</t>
  </si>
  <si>
    <t>236 89 -18.000000 -18.000000 1.470000 2.890000 0 -1 0.000000 0.000000 2 0.000000 0.000000 0.000000 1;</t>
  </si>
  <si>
    <t>235 89 -13.500000 -13.500000 1.470000 2.890000 0 -1 0.000000 0.000000 2 0.000000 0.000000 0.000000 1;</t>
  </si>
  <si>
    <t>353 89 -18.000000 -18.000000 1.300000 2.500000 0 -1 0.000000 0.000000 2 0.000000 0.000000 0.000000 1;</t>
  </si>
  <si>
    <t>405 89 -5.000000 -5.000000 2.000000 0.000000 0 -1 0.000000 0.000000 2 0.000000 0.000000 0.000000 1;</t>
  </si>
  <si>
    <t>405 89 -18.000000 -18.000000 0.000000 2.000000 0 -1 0.000000 0.000000 2 0.000000 0.000000 0.000000 1;</t>
  </si>
  <si>
    <t>235 89 -8.100000 -8.100000 11.415000 13.620000 0 -1 0.000000 0.000000 2 0.000000 0.000000 0.000000 1;</t>
  </si>
  <si>
    <t>235 89 -8.100000 -8.100000 8.015000 10.625000 0 -1 0.000000 0.000000 2 0.000000 0.000000 0.000000 1;</t>
  </si>
  <si>
    <t>235 89 -8.100000 -8.100000 13.990000 14.770000 0 -1 0.000000 0.000000 2 0.000000 0.000000 0.000000 1;</t>
  </si>
  <si>
    <t>236 89 -10.800000 -10.800000 11.415000 13.620000 0 -1 0.000000 0.000000 2 0.000000 0.000000 0.000000 1;</t>
  </si>
  <si>
    <t>236 89 -10.800000 -10.800000 8.015000 10.625000 0 -1 0.000000 0.000000 2 0.000000 0.000000 0.000000 1;</t>
  </si>
  <si>
    <t>236 89 -10.800000 -10.800000 13.990000 14.770000 0 -1 0.000000 0.000000 2 0.000000 0.000000 0.000000 1;</t>
  </si>
  <si>
    <t>237 89 -10.800000 -10.800000 11.415000 13.620000 0 -1 0.000000 0.000000 2 0.000000 0.000000 0.000000 1;</t>
  </si>
  <si>
    <t>237 89 -10.800000 -10.800000 8.015000 10.625000 0 -1 0.000000 0.000000 2 0.000000 0.000000 0.000000 1;</t>
  </si>
  <si>
    <t>237 89 -10.800000 -10.800000 13.990000 14.770000 0 -1 0.000000 0.000000 2 0.000000 0.000000 0.000000 1;</t>
  </si>
  <si>
    <t>238 89 -10.800000 -10.800000 8.015000 13.620000 0 -1 0.000000 0.000000 2 0.000000 0.000000 0.000000 1;</t>
  </si>
  <si>
    <t>238 89 -10.800000 -10.800000 13.990000 14.770000 0 -1 0.000000 0.000000 2 0.000000 0.000000 0.000000 1;</t>
  </si>
  <si>
    <t>239 89 -9.000000 -9.000000 8.015000 13.620000 0 -1 0.000000 0.000000 2 0.000000 0.000000 0.000000 1;</t>
  </si>
  <si>
    <t>239 89 -9.000000 -9.000000 13.990000 14.770000 0 -1 0.000000 0.000000 2 0.000000 0.000000 0.000000 1;</t>
  </si>
  <si>
    <t>240 89 -8.100000 -8.100000 8.015000 13.620000 0 -1 0.000000 0.000000 2 0.000000 0.000000 0.000000 1;</t>
  </si>
  <si>
    <t>240 89 -9.000000 -9.000000 13.990000 14.770000 0 -1 0.000000 0.000000 2 0.000000 0.000000 0.000000 1;</t>
  </si>
  <si>
    <t>250 89 -2.700000 -2.700000 11.415000 13.620000 0 -1 0.000000 0.000000 2 0.000000 0.000000 0.000000 1;</t>
  </si>
  <si>
    <t>250 89 -2.700000 -2.700000 8.015000 10.625000 0 -1 0.000000 0.000000 2 0.000000 0.000000 0.000000 1;</t>
  </si>
  <si>
    <t>250 89 -2.700000 -2.700000 13.990000 14.770000 0 -1 0.000000 0.000000 2 0.000000 0.000000 0.000000 1;</t>
  </si>
  <si>
    <t>241 89 -8.100000 -8.100000 8.015000 14.770000 0 -1 0.000000 0.000000 2 0.000000 0.000000 0.000000 1;</t>
  </si>
  <si>
    <t>251 89 -2.700000 -2.700000 8.015000 14.770000 0 -1 0.000000 0.000000 2 0.000000 0.000000 0.000000 1;</t>
  </si>
  <si>
    <t>251 89 -2.700000 -2.700000 1.470000 2.890000 0 -1 0.000000 0.000000 2 0.000000 0.000000 0.000000 1;</t>
  </si>
  <si>
    <t>250 89 -2.700000 -2.700000 1.470000 2.890000 0 -1 0.000000 0.000000 2 0.000000 0.000000 0.000000 1;</t>
  </si>
  <si>
    <t>241 89 -8.100000 -8.100000 1.470000 2.890000 0 -1 0.000000 0.000000 2 0.000000 0.000000 0.000000 1;</t>
  </si>
  <si>
    <t>240 89 -9.000000 -9.000000 1.470000 2.890000 0 -1 0.000000 0.000000 2 0.000000 0.000000 0.000000 1;</t>
  </si>
  <si>
    <t>239 89 -9.000000 -9.000000 1.470000 2.890000 0 -1 0.000000 0.000000 2 0.000000 0.000000 0.000000 1;</t>
  </si>
  <si>
    <t>238 89 -10.800000 -10.800000 1.470000 2.890000 0 -1 0.000000 0.000000 2 0.000000 0.000000 0.000000 1;</t>
  </si>
  <si>
    <t>237 89 -10.800000 -10.800000 1.470000 2.890000 0 -1 0.000000 0.000000 2 0.000000 0.000000 0.000000 1;</t>
  </si>
  <si>
    <t>236 89 -10.800000 -10.800000 1.470000 2.890000 0 -1 0.000000 0.000000 2 0.000000 0.000000 0.000000 1;</t>
  </si>
  <si>
    <t>235 89 -8.100000 -8.100000 1.470000 2.890000 0 -1 0.000000 0.000000 2 0.000000 0.000000 0.000000 1;</t>
  </si>
  <si>
    <t>405 89 -9.000000 -9.000000 0.000000 2.000000 0 -1 0.000000 0.000000 2 0.000000 0.000000 0.000000 1;</t>
  </si>
  <si>
    <t>405 89 -2.000000 -2.000000 2.000000 0.000000 0 -1 0.000000 0.000000 2 0.000000 0.000000 0.000000 1;</t>
  </si>
  <si>
    <t>234 89 -6.000000 -6.000000 14.000000 14.610000 0 -1 0.000000 0.000000 2 0.000000 0.000000 0.000000 1;</t>
  </si>
  <si>
    <t>228 89 -6.000000 -6.000000 14.000000 14.610000 0 -1 0.000000 0.000000 2 0.000000 0.000000 0.000000 1;</t>
  </si>
  <si>
    <t>258 89 -3.000000 -3.000000 14.000000 14.610000 0 -1 0.000000 0.000000 2 0.000000 0.000000 0.000000 1;</t>
  </si>
  <si>
    <t>257 89 -3.000000 -3.000000 14.000000 14.610000 0 -1 0.000000 0.000000 2 0.000000 0.000000 0.000000 1;</t>
  </si>
  <si>
    <t>233 89 -7.500000 -7.500000 14.000000 14.610000 0 -1 0.000000 0.000000 2 0.000000 0.000000 0.000000 1;</t>
  </si>
  <si>
    <t>232 89 -7.500000 -7.500000 14.000000 14.610000 0 -1 0.000000 0.000000 2 0.000000 0.000000 0.000000 1;</t>
  </si>
  <si>
    <t>231 89 -9.000000 -9.000000 14.000000 14.610000 0 -1 0.000000 0.000000 2 0.000000 0.000000 0.000000 1;</t>
  </si>
  <si>
    <t>230 89 -9.000000 -9.000000 14.000000 14.610000 0 -1 0.000000 0.000000 2 0.000000 0.000000 0.000000 1;</t>
  </si>
  <si>
    <t>229 89 -9.000000 -9.000000 14.000000 14.610000 0 -1 0.000000 0.000000 2 0.000000 0.000000 0.000000 1;</t>
  </si>
  <si>
    <t>227 89 -18.000000 -18.000000 14.000000 14.610000 0 -1 0.000000 0.000000 2 0.000000 0.000000 0.000000 1;</t>
  </si>
  <si>
    <t>226 89 -22.500000 -22.500000 14.000000 14.610000 0 -1 0.000000 0.000000 2 0.000000 0.000000 0.000000 1;</t>
  </si>
  <si>
    <t>225 89 -22.500000 -22.500000 14.000000 14.610000 0 -1 0.000000 0.000000 2 0.000000 0.000000 0.000000 1;</t>
  </si>
  <si>
    <t>224 89 -27.000000 -27.000000 14.000000 14.610000 0 -1 0.000000 0.000000 2 0.000000 0.000000 0.000000 1;</t>
  </si>
  <si>
    <t>223 89 -27.000000 -27.000000 14.000000 14.610000 0 -1 0.000000 0.000000 2 0.000000 0.000000 0.000000 1;</t>
  </si>
  <si>
    <t>222 89 -27.000000 -27.000000 14.000000 14.610000 0 -1 0.000000 0.000000 2 0.000000 0.000000 0.000000 1;</t>
  </si>
  <si>
    <t>221 89 -18.000000 -18.000000 14.000000 14.610000 0 -1 0.000000 0.000000 2 0.000000 0.000000 0.000000 1;</t>
  </si>
  <si>
    <t>253 89 -9.000000 -9.000000 14.000000 14.610000 0 -1 0.000000 0.000000 2 0.000000 0.000000 0.000000 1;</t>
  </si>
  <si>
    <t>252 89 -9.000000 -9.000000 14.000000 14.610000 0 -1 0.000000 0.000000 2 0.000000 0.000000 0.000000 1;</t>
  </si>
  <si>
    <t>253 89 -3.000000 -3.000000 12.300000 12.910000 0 -1 0.000000 0.000000 2 0.000000 0.000000 0.000000 1;</t>
  </si>
  <si>
    <t>252 89 -3.000000 -3.000000 12.300000 12.910000 0 -1 0.000000 0.000000 2 0.000000 0.000000 0.000000 1;</t>
  </si>
  <si>
    <t>227 89 -6.000000 -6.000000 12.300000 12.910000 0 -1 0.000000 0.000000 2 0.000000 0.000000 0.000000 1;</t>
  </si>
  <si>
    <t>221 89 -6.000000 -6.000000 12.300000 12.910000 0 -1 0.000000 0.000000 2 0.000000 0.000000 0.000000 1;</t>
  </si>
  <si>
    <t>226 89 -7.500000 -7.500000 12.300000 12.910000 0 -1 0.000000 0.000000 2 0.000000 0.000000 0.000000 1;</t>
  </si>
  <si>
    <t>225 89 -7.500000 -7.500000 12.300000 12.910000 0 -1 0.000000 0.000000 2 0.000000 0.000000 0.000000 1;</t>
  </si>
  <si>
    <t>224 89 -9.000000 -9.000000 12.300000 12.910000 0 -1 0.000000 0.000000 2 0.000000 0.000000 0.000000 1;</t>
  </si>
  <si>
    <t>223 89 -9.000000 -9.000000 12.300000 12.910000 0 -1 0.000000 0.000000 2 0.000000 0.000000 0.000000 1;</t>
  </si>
  <si>
    <t>222 89 -9.000000 -9.000000 12.300000 12.910000 0 -1 0.000000 0.000000 2 0.000000 0.000000 0.000000 1;</t>
  </si>
  <si>
    <t>222 89 -43.200000 -43.200000 13.230000 14.000000 0 -1 0.000000 0.000000 2 0.000000 0.000000 0.000000 1;</t>
  </si>
  <si>
    <t>223 89 -43.200000 -43.200000 13.230000 14.000000 0 -1 0.000000 0.000000 2 0.000000 0.000000 0.000000 1;</t>
  </si>
  <si>
    <t>224 89 -43.200000 -43.200000 13.230000 14.000000 0 -1 0.000000 0.000000 2 0.000000 0.000000 0.000000 1;</t>
  </si>
  <si>
    <t>225 89 -43.200000 -43.200000 13.230000 14.000000 0 -1 0.000000 0.000000 2 0.000000 0.000000 0.000000 1;</t>
  </si>
  <si>
    <t>226 89 -43.200000 -43.200000 13.230000 14.000000 0 -1 0.000000 0.000000 2 0.000000 0.000000 0.000000 1;</t>
  </si>
  <si>
    <t>221 89 -32.400000 -32.400000 13.230000 14.000000 0 -1 0.000000 0.000000 2 0.000000 0.000000 0.000000 1;</t>
  </si>
  <si>
    <t>227 89 -32.400000 -32.400000 13.230000 14.000000 0 -1 0.000000 0.000000 2 0.000000 0.000000 0.000000 1;</t>
  </si>
  <si>
    <t>252 89 -10.800000 -10.800000 13.230000 14.000000 0 -1 0.000000 0.000000 2 0.000000 0.000000 0.000000 1;</t>
  </si>
  <si>
    <t>253 89 -10.800000 -10.800000 13.230000 14.000000 0 -1 0.000000 0.000000 2 0.000000 0.000000 0.000000 1;</t>
  </si>
  <si>
    <t>219 89 -18.000000 -18.000000 9.000000 15.000000 0 -1 0.000000 0.000000 2 0.000000 0.000000 0.000000 1;</t>
  </si>
  <si>
    <t>218 89 -18.000000 -18.000000 9.000000 15.000000 0 -1 0.000000 0.000000 2 0.000000 0.000000 0.000000 1;</t>
  </si>
  <si>
    <t>215 89 -18.000000 -10.000000 7.500000 15.000000 0 -1 0.000000 0.000000 2 0.000000 0.000000 0.000000 1;</t>
  </si>
  <si>
    <t>275 89 -14.000000 -14.000000 0.000000 0.000000 0 -1 0.000000 0.000000 2 0.000000 0.000000 0.000000 1;</t>
  </si>
  <si>
    <t>276 89 -14.000000 -14.000000 0.000000 0.000000 0 -1 0.000000 0.000000 2 0.000000 0.000000 0.000000 1;</t>
  </si>
  <si>
    <t>277 89 -14.000000 -14.000000 0.000000 0.000000 0 -1 0.000000 0.000000 2 0.000000 0.000000 0.000000 1;</t>
  </si>
  <si>
    <t>380 89 -27.000000 -27.000000 0.000000 0.000000 0 -1 0.000000 0.000000 2 0.000000 0.000000 0.000000 1;</t>
  </si>
  <si>
    <t>381 89 -27.000000 -27.000000 0.000000 0.000000 0 -1 0.000000 0.000000 2 0.000000 0.000000 0.000000 1;</t>
  </si>
  <si>
    <t>382 89 -27.000000 -27.000000 0.000000 0.000000 0 -1 0.000000 0.000000 2 0.000000 0.000000 0.000000 1;</t>
  </si>
  <si>
    <t>278 89 -10.650000 -10.650000 0.000000 0.000000 0 -1 0.000000 0.000000 2 0.000000 0.000000 0.000000 1;</t>
  </si>
  <si>
    <t>279 89 -10.650000 -10.650000 0.000000 0.000000 0 -1 0.000000 0.000000 2 0.000000 0.000000 0.000000 1;</t>
  </si>
  <si>
    <t>280 89 -10.650000 -10.650000 0.000000 0.000000 0 -1 0.000000 0.000000 2 0.000000 0.000000 0.000000 1;</t>
  </si>
  <si>
    <t>248 89 -54.000000 -54.000000 5.475000 0.000000 0 -1 0.000000 0.000000 2 0.000000 0.000000 0.000000 1;</t>
  </si>
  <si>
    <t>245 89 -54.000000 -54.000000 5.475000 0.000000 0 -1 0.000000 0.000000 2 0.000000 0.000000 0.000000 1;</t>
  </si>
  <si>
    <t>244 89 -54.000000 -54.000000 5.475000 0.000000 0 -1 0.000000 0.000000 2 0.000000 0.000000 0.000000 1;</t>
  </si>
  <si>
    <t>243 89 -54.000000 -54.000000 5.475000 0.000000 0 -1 0.000000 0.000000 2 0.000000 0.000000 0.000000 1;</t>
  </si>
  <si>
    <t>242 89 -54.000000 -54.000000 5.475000 0.000000 0 -1 0.000000 0.000000 2 0.000000 0.000000 0.000000 1;</t>
  </si>
  <si>
    <t>247 89 -45.000000 -45.000000 5.475000 0.000000 0 -1 0.000000 0.000000 2 0.000000 0.000000 0.000000 1;</t>
  </si>
  <si>
    <t>246 89 -45.000000 -45.000000 5.475000 0.000000 0 -1 0.000000 0.000000 2 0.000000 0.000000 0.000000 1;</t>
  </si>
  <si>
    <t>233 89 -45.000000 -45.000000 0.000000 8.475000 0 -1 0.000000 0.000000 2 0.000000 0.000000 0.000000 1;</t>
  </si>
  <si>
    <t>232 89 -45.000000 -45.000000 0.000000 8.475000 0 -1 0.000000 0.000000 2 0.000000 0.000000 0.000000 1;</t>
  </si>
  <si>
    <t>234 89 -54.000000 -54.000000 0.000000 8.475000 0 -1 0.000000 0.000000 2 0.000000 0.000000 0.000000 1;</t>
  </si>
  <si>
    <t>231 89 -54.000000 -54.000000 0.000000 8.475000 0 -1 0.000000 0.000000 2 0.000000 0.000000 0.000000 1;</t>
  </si>
  <si>
    <t>230 89 -54.000000 -54.000000 0.000000 8.475000 0 -1 0.000000 0.000000 2 0.000000 0.000000 0.000000 1;</t>
  </si>
  <si>
    <t>229 89 -54.000000 -54.000000 0.000000 8.475000 0 -1 0.000000 0.000000 2 0.000000 0.000000 0.000000 1;</t>
  </si>
  <si>
    <t>228 89 -54.000000 -54.000000 0.000000 8.475000 0 -1 0.000000 0.000000 2 0.000000 0.000000 0.000000 1;</t>
  </si>
  <si>
    <t>234 89 -54.000000 -54.000000 12.000000 0.000000 0 -1 0.000000 0.000000 2 0.000000 0.000000 0.000000 1;</t>
  </si>
  <si>
    <t>231 89 -54.000000 -54.000000 12.000000 0.000000 0 -1 0.000000 0.000000 2 0.000000 0.000000 0.000000 1;</t>
  </si>
  <si>
    <t>230 89 -54.000000 -54.000000 12.000000 0.000000 0 -1 0.000000 0.000000 2 0.000000 0.000000 0.000000 1;</t>
  </si>
  <si>
    <t>229 89 -54.000000 -54.000000 12.000000 0.000000 0 -1 0.000000 0.000000 2 0.000000 0.000000 0.000000 1;</t>
  </si>
  <si>
    <t>228 89 -54.000000 -54.000000 12.000000 0.000000 0 -1 0.000000 0.000000 2 0.000000 0.000000 0.000000 1;</t>
  </si>
  <si>
    <t>233 89 -45.000000 -45.000000 12.000000 0.000000 0 -1 0.000000 0.000000 2 0.000000 0.000000 0.000000 1;</t>
  </si>
  <si>
    <t>232 89 -45.000000 -45.000000 12.000000 0.000000 0 -1 0.000000 0.000000 2 0.000000 0.000000 0.000000 1;</t>
  </si>
  <si>
    <t>240 89 -45.000000 -45.000000 0.000000 3.000000 0 -1 0.000000 0.000000 2 0.000000 0.000000 0.000000 1;</t>
  </si>
  <si>
    <t>239 89 -45.000000 -45.000000 0.000000 3.000000 0 -1 0.000000 0.000000 2 0.000000 0.000000 0.000000 1;</t>
  </si>
  <si>
    <t>241 89 -54.000000 -54.000000 0.000000 3.000000 0 -1 0.000000 0.000000 2 0.000000 0.000000 0.000000 1;</t>
  </si>
  <si>
    <t>238 89 -54.000000 -54.000000 0.000000 3.000000 0 -1 0.000000 0.000000 2 0.000000 0.000000 0.000000 1;</t>
  </si>
  <si>
    <t>237 89 -54.000000 -54.000000 0.000000 3.000000 0 -1 0.000000 0.000000 2 0.000000 0.000000 0.000000 1;</t>
  </si>
  <si>
    <t>236 89 -54.000000 -54.000000 0.000000 3.000000 0 -1 0.000000 0.000000 2 0.000000 0.000000 0.000000 1;</t>
  </si>
  <si>
    <t>235 89 -54.000000 -54.000000 0.000000 3.000000 0 -1 0.000000 0.000000 2 0.000000 0.000000 0.000000 1;</t>
  </si>
  <si>
    <t>238 89 -54.000000 -54.000000 12.000000 0.000000 0 -1 0.000000 0.000000 2 0.000000 0.000000 0.000000 1;</t>
  </si>
  <si>
    <t>237 89 -54.000000 -54.000000 12.000000 0.000000 0 -1 0.000000 0.000000 2 0.000000 0.000000 0.000000 1;</t>
  </si>
  <si>
    <t>236 89 -54.000000 -54.000000 12.000000 0.000000 0 -1 0.000000 0.000000 2 0.000000 0.000000 0.000000 1;</t>
  </si>
  <si>
    <t>235 89 -54.000000 -54.000000 12.000000 0.000000 0 -1 0.000000 0.000000 2 0.000000 0.000000 0.000000 1;</t>
  </si>
  <si>
    <t>240 89 -45.000000 -45.000000 12.000000 0.000000 0 -1 0.000000 0.000000 2 0.000000 0.000000 0.000000 1;</t>
  </si>
  <si>
    <t>239 89 -45.000000 -45.000000 12.000000 0.000000 0 -1 0.000000 0.000000 2 0.000000 0.000000 0.000000 1;</t>
  </si>
  <si>
    <t>226 89 -45.000000 -45.000000 12.000000 0.000000 0 -1 0.000000 0.000000 2 0.000000 0.000000 0.000000 1;</t>
  </si>
  <si>
    <t>225 89 -45.000000 -45.000000 12.000000 0.000000 0 -1 0.000000 0.000000 2 0.000000 0.000000 0.000000 1;</t>
  </si>
  <si>
    <t>224 89 -54.000000 -54.000000 12.000000 0.000000 0 -1 0.000000 0.000000 2 0.000000 0.000000 0.000000 1;</t>
  </si>
  <si>
    <t>223 89 -54.000000 -54.000000 12.000000 0.000000 0 -1 0.000000 0.000000 2 0.000000 0.000000 0.000000 1;</t>
  </si>
  <si>
    <t>222 89 -54.000000 -54.000000 12.000000 0.000000 0 -1 0.000000 0.000000 2 0.000000 0.000000 0.000000 1;</t>
  </si>
  <si>
    <t>221 89 -54.000000 -54.000000 12.000000 0.000000 0 -1 0.000000 0.000000 2 0.000000 0.000000 0.000000 1;</t>
  </si>
  <si>
    <t>219 89 -45.000000 -45.000000 12.000000 0.000000 0 -1 0.000000 0.000000 2 0.000000 0.000000 0.000000 1;</t>
  </si>
  <si>
    <t>218 89 -45.000000 -45.000000 12.000000 0.000000 0 -1 0.000000 0.000000 2 0.000000 0.000000 0.000000 1;</t>
  </si>
  <si>
    <t>235 90 4.050000 4.050000 11.415000 13.620000 0 -1 0.000000 0.000000 2 0.000000 0.000000 0.000000 1;</t>
  </si>
  <si>
    <t>235 90 4.050000 4.050000 8.015000 10.625000 0 -1 0.000000 0.000000 2 0.000000 0.000000 0.000000 1;</t>
  </si>
  <si>
    <t>235 90 4.050000 4.050000 13.990000 14.770000 0 -1 0.000000 0.000000 2 0.000000 0.000000 0.000000 1;</t>
  </si>
  <si>
    <t>236 90 5.400000 5.400000 11.415000 13.620000 0 -1 0.000000 0.000000 2 0.000000 0.000000 0.000000 1;</t>
  </si>
  <si>
    <t>236 90 5.400000 5.400000 8.015000 10.625000 0 -1 0.000000 0.000000 2 0.000000 0.000000 0.000000 1;</t>
  </si>
  <si>
    <t>236 90 5.400000 5.400000 13.990000 14.770000 0 -1 0.000000 0.000000 2 0.000000 0.000000 0.000000 1;</t>
  </si>
  <si>
    <t>237 90 5.400000 5.400000 11.415000 13.620000 0 -1 0.000000 0.000000 2 0.000000 0.000000 0.000000 1;</t>
  </si>
  <si>
    <t>237 90 5.400000 5.400000 8.015000 10.625000 0 -1 0.000000 0.000000 2 0.000000 0.000000 0.000000 1;</t>
  </si>
  <si>
    <t>237 90 5.400000 5.400000 13.990000 14.770000 0 -1 0.000000 0.000000 2 0.000000 0.000000 0.000000 1;</t>
  </si>
  <si>
    <t>238 90 5.400000 5.400000 8.015000 13.620000 0 -1 0.000000 0.000000 2 0.000000 0.000000 0.000000 1;</t>
  </si>
  <si>
    <t>238 90 5.400000 5.400000 13.990000 14.770000 0 -1 0.000000 0.000000 2 0.000000 0.000000 0.000000 1;</t>
  </si>
  <si>
    <t>239 90 4.500000 4.500000 8.015000 13.620000 0 -1 0.000000 0.000000 2 0.000000 0.000000 0.000000 1;</t>
  </si>
  <si>
    <t>239 90 4.500000 4.500000 13.990000 14.770000 0 -1 0.000000 0.000000 2 0.000000 0.000000 0.000000 1;</t>
  </si>
  <si>
    <t>240 90 4.050000 4.050000 8.015000 13.620000 0 -1 0.000000 0.000000 2 0.000000 0.000000 0.000000 1;</t>
  </si>
  <si>
    <t>240 90 4.500000 4.500000 13.990000 14.770000 0 -1 0.000000 0.000000 2 0.000000 0.000000 0.000000 1;</t>
  </si>
  <si>
    <t>250 90 1.350000 1.350000 11.415000 13.620000 0 -1 0.000000 0.000000 2 0.000000 0.000000 0.000000 1;</t>
  </si>
  <si>
    <t>250 90 1.350000 1.350000 8.015000 10.625000 0 -1 0.000000 0.000000 2 0.000000 0.000000 0.000000 1;</t>
  </si>
  <si>
    <t>250 90 1.350000 1.350000 13.990000 14.770000 0 -1 0.000000 0.000000 2 0.000000 0.000000 0.000000 1;</t>
  </si>
  <si>
    <t>241 90 4.050000 4.050000 8.015000 14.770000 0 -1 0.000000 0.000000 2 0.000000 0.000000 0.000000 1;</t>
  </si>
  <si>
    <t>251 90 1.350000 1.350000 8.015000 14.770000 0 -1 0.000000 0.000000 2 0.000000 0.000000 0.000000 1;</t>
  </si>
  <si>
    <t>251 90 1.350000 1.350000 1.470000 2.890000 0 -1 0.000000 0.000000 2 0.000000 0.000000 0.000000 1;</t>
  </si>
  <si>
    <t>250 90 1.350000 1.350000 1.470000 2.890000 0 -1 0.000000 0.000000 2 0.000000 0.000000 0.000000 1;</t>
  </si>
  <si>
    <t>241 90 4.050000 4.050000 1.470000 2.890000 0 -1 0.000000 0.000000 2 0.000000 0.000000 0.000000 1;</t>
  </si>
  <si>
    <t>240 90 4.500000 4.500000 1.470000 2.890000 0 -1 0.000000 0.000000 2 0.000000 0.000000 0.000000 1;</t>
  </si>
  <si>
    <t>239 90 4.500000 4.500000 1.470000 2.890000 0 -1 0.000000 0.000000 2 0.000000 0.000000 0.000000 1;</t>
  </si>
  <si>
    <t>238 90 5.400000 5.400000 1.470000 2.890000 0 -1 0.000000 0.000000 2 0.000000 0.000000 0.000000 1;</t>
  </si>
  <si>
    <t>237 90 5.400000 5.400000 1.470000 2.890000 0 -1 0.000000 0.000000 2 0.000000 0.000000 0.000000 1;</t>
  </si>
  <si>
    <t>236 90 5.400000 5.400000 1.470000 2.890000 0 -1 0.000000 0.000000 2 0.000000 0.000000 0.000000 1;</t>
  </si>
  <si>
    <t>235 90 4.050000 4.050000 1.470000 2.890000 0 -1 0.000000 0.000000 2 0.000000 0.000000 0.000000 1;</t>
  </si>
  <si>
    <t>353 90 5.400000 5.400000 1.300000 2.500000 0 -1 0.000000 0.000000 2 0.000000 0.000000 0.000000 1;</t>
  </si>
  <si>
    <t>242 88 2.160000 2.160000 0.000000 0.000000 0 -1 0.000000 0.000000 2 0.000000 0.000000 0.000000 1;</t>
  </si>
  <si>
    <t>243 88 2.160000 2.160000 0.000000 0.000000 0 -1 0.000000 0.000000 2 0.000000 0.000000 0.000000 1;</t>
  </si>
  <si>
    <t>244 88 2.160000 2.160000 0.000000 0.000000 0 -1 0.000000 0.000000 2 0.000000 0.000000 0.000000 1;</t>
  </si>
  <si>
    <t>245 88 2.160000 2.160000 0.000000 0.000000 0 -1 0.000000 0.000000 2 0.000000 0.000000 0.000000 1;</t>
  </si>
  <si>
    <t>246 88 2.160000 2.160000 0.000000 0.000000 0 -1 0.000000 0.000000 2 0.000000 0.000000 0.000000 1;</t>
  </si>
  <si>
    <t>247 88 2.160000 2.160000 0.000000 0.000000 0 -1 0.000000 0.000000 2 0.000000 0.000000 0.000000 1;</t>
  </si>
  <si>
    <t>248 88 2.160000 2.160000 0.000000 0.000000 0 -1 0.000000 0.000000 2 0.000000 0.000000 0.000000 1;</t>
  </si>
  <si>
    <t>228 88 2.160000 2.160000 0.000000 3.000000 0 -1 0.000000 0.000000 2 0.000000 0.000000 0.000000 1;</t>
  </si>
  <si>
    <t>229 88 2.160000 2.160000 0.000000 3.000000 0 -1 0.000000 0.000000 2 0.000000 0.000000 0.000000 1;</t>
  </si>
  <si>
    <t>230 88 2.160000 2.160000 0.000000 3.000000 0 -1 0.000000 0.000000 2 0.000000 0.000000 0.000000 1;</t>
  </si>
  <si>
    <t>231 88 2.160000 2.160000 0.000000 3.000000 0 -1 0.000000 0.000000 2 0.000000 0.000000 0.000000 1;</t>
  </si>
  <si>
    <t>232 88 2.160000 2.160000 0.000000 3.000000 0 -1 0.000000 0.000000 2 0.000000 0.000000 0.000000 1;</t>
  </si>
  <si>
    <t>233 88 2.160000 2.160000 0.000000 3.000000 0 -1 0.000000 0.000000 2 0.000000 0.000000 0.000000 1;</t>
  </si>
  <si>
    <t>234 88 2.160000 2.160000 0.000000 3.000000 0 -1 0.000000 0.000000 2 0.000000 0.000000 0.000000 1;</t>
  </si>
  <si>
    <t>235 88 2.160000 2.160000 0.000000 3.000000 0 -1 0.000000 0.000000 2 0.000000 0.000000 0.000000 1;</t>
  </si>
  <si>
    <t>236 88 2.160000 2.160000 0.000000 3.000000 0 -1 0.000000 0.000000 2 0.000000 0.000000 0.000000 1;</t>
  </si>
  <si>
    <t>237 88 2.160000 2.160000 0.000000 3.000000 0 -1 0.000000 0.000000 2 0.000000 0.000000 0.000000 1;</t>
  </si>
  <si>
    <t>238 88 2.160000 2.160000 0.000000 3.000000 0 -1 0.000000 0.000000 2 0.000000 0.000000 0.000000 1;</t>
  </si>
  <si>
    <t>239 88 2.160000 2.160000 0.000000 3.000000 0 -1 0.000000 0.000000 2 0.000000 0.000000 0.000000 1;</t>
  </si>
  <si>
    <t>240 88 2.160000 2.160000 0.000000 3.000000 0 -1 0.000000 0.000000 2 0.000000 0.000000 0.000000 1;</t>
  </si>
  <si>
    <t>241 88 2.160000 2.160000 0.000000 3.000000 0 -1 0.000000 0.000000 2 0.000000 0.000000 0.000000 1;</t>
  </si>
  <si>
    <t>228 88 2.160000 2.160000 12.000000 15.000000 0 -1 0.000000 0.000000 2 0.000000 0.000000 0.000000 1;</t>
  </si>
  <si>
    <t>229 88 2.160000 2.160000 12.000000 15.000000 0 -1 0.000000 0.000000 2 0.000000 0.000000 0.000000 1;</t>
  </si>
  <si>
    <t>230 88 2.160000 2.160000 12.000000 15.000000 0 -1 0.000000 0.000000 2 0.000000 0.000000 0.000000 1;</t>
  </si>
  <si>
    <t>231 88 2.160000 2.160000 12.000000 15.000000 0 -1 0.000000 0.000000 2 0.000000 0.000000 0.000000 1;</t>
  </si>
  <si>
    <t>232 88 2.160000 2.160000 12.000000 15.000000 0 -1 0.000000 0.000000 2 0.000000 0.000000 0.000000 1;</t>
  </si>
  <si>
    <t>233 88 2.160000 2.160000 12.000000 15.000000 0 -1 0.000000 0.000000 2 0.000000 0.000000 0.000000 1;</t>
  </si>
  <si>
    <t>234 88 2.160000 2.160000 12.000000 15.000000 0 -1 0.000000 0.000000 2 0.000000 0.000000 0.000000 1;</t>
  </si>
  <si>
    <t>235 88 2.160000 2.160000 12.000000 15.000000 0 -1 0.000000 0.000000 2 0.000000 0.000000 0.000000 1;</t>
  </si>
  <si>
    <t>236 88 2.160000 2.160000 12.000000 15.000000 0 -1 0.000000 0.000000 2 0.000000 0.000000 0.000000 1;</t>
  </si>
  <si>
    <t>237 88 2.160000 2.160000 12.000000 15.000000 0 -1 0.000000 0.000000 2 0.000000 0.000000 0.000000 1;</t>
  </si>
  <si>
    <t>238 88 2.160000 2.160000 12.000000 15.000000 0 -1 0.000000 0.000000 2 0.000000 0.000000 0.000000 1;</t>
  </si>
  <si>
    <t>239 88 2.160000 2.160000 12.000000 15.000000 0 -1 0.000000 0.000000 2 0.000000 0.000000 0.000000 1;</t>
  </si>
  <si>
    <t>240 88 2.160000 2.160000 12.000000 15.000000 0 -1 0.000000 0.000000 2 0.000000 0.000000 0.000000 1;</t>
  </si>
  <si>
    <t>241 88 2.160000 2.160000 12.000000 15.000000 0 -1 0.000000 0.000000 2 0.000000 0.000000 0.000000 1;</t>
  </si>
  <si>
    <t>221 88 2.160000 2.160000 12.000000 15.000000 0 -1 0.000000 0.000000 2 0.000000 0.000000 0.000000 1;</t>
  </si>
  <si>
    <t>222 88 2.160000 2.160000 12.000000 15.000000 0 -1 0.000000 0.000000 2 0.000000 0.000000 0.000000 1;</t>
  </si>
  <si>
    <t>223 88 2.160000 2.160000 12.000000 15.000000 0 -1 0.000000 0.000000 2 0.000000 0.000000 0.000000 1;</t>
  </si>
  <si>
    <t>224 88 2.160000 2.160000 12.000000 15.000000 0 -1 0.000000 0.000000 2 0.000000 0.000000 0.000000 1;</t>
  </si>
  <si>
    <t>225 88 2.160000 2.160000 12.000000 15.000000 0 -1 0.000000 0.000000 2 0.000000 0.000000 0.000000 1;</t>
  </si>
  <si>
    <t>226 88 2.160000 2.160000 12.000000 15.000000 0 -1 0.000000 0.000000 2 0.000000 0.000000 0.000000 1;</t>
  </si>
  <si>
    <t>227 88 2.160000 2.160000 12.000000 15.000000 0 -1 0.000000 0.000000 2 0.000000 0.000000 0.000000 1;</t>
  </si>
  <si>
    <t>215 88 0.480000 0.480000 7.500000 15.000000 0 -1 0.000000 0.000000 2 0.000000 0.000000 0.000000 1;</t>
  </si>
  <si>
    <t>222 88 4.320000 4.320000 12.000000 13.000000 0 -1 0.000000 0.000000 2 0.000000 0.000000 0.000000 1;</t>
  </si>
  <si>
    <t>223 88 4.320000 4.320000 12.000000 13.000000 0 -1 0.000000 0.000000 2 0.000000 0.000000 0.000000 1;</t>
  </si>
  <si>
    <t>224 88 4.320000 4.320000 12.000000 13.000000 0 -1 0.000000 0.000000 2 0.000000 0.000000 0.000000 1;</t>
  </si>
  <si>
    <t>225 88 4.320000 4.320000 12.000000 13.000000 0 -1 0.000000 0.000000 2 0.000000 0.000000 0.000000 1;</t>
  </si>
  <si>
    <t>226 88 4.320000 4.320000 12.000000 13.000000 0 -1 0.000000 0.000000 2 0.000000 0.000000 0.000000 1;</t>
  </si>
  <si>
    <t>221 88 3.240000 3.240000 12.000000 13.000000 0 -1 0.000000 0.000000 2 0.000000 0.000000 0.000000 1;</t>
  </si>
  <si>
    <t>227 88 3.240000 3.240000 12.000000 13.000000 0 -1 0.000000 0.000000 2 0.000000 0.000000 0.000000 1;</t>
  </si>
  <si>
    <t>252 88 1.080000 1.080000 12.000000 13.000000 0 -1 0.000000 0.000000 2 0.000000 0.000000 0.000000 1;</t>
  </si>
  <si>
    <t>253 88 1.080000 1.080000 12.000000 13.000000 0 -1 0.000000 0.000000 2 0.000000 0.000000 0.000000 1;</t>
  </si>
  <si>
    <t>222 88 4.320000 4.320000 14.000000 15.000000 0 -1 0.000000 0.000000 2 0.000000 0.000000 0.000000 1;</t>
  </si>
  <si>
    <t>223 88 4.320000 4.320000 14.000000 15.000000 0 -1 0.000000 0.000000 2 0.000000 0.000000 0.000000 1;</t>
  </si>
  <si>
    <t>224 88 4.320000 4.320000 14.000000 15.000000 0 -1 0.000000 0.000000 2 0.000000 0.000000 0.000000 1;</t>
  </si>
  <si>
    <t>225 88 4.320000 4.320000 14.000000 15.000000 0 -1 0.000000 0.000000 2 0.000000 0.000000 0.000000 1;</t>
  </si>
  <si>
    <t>226 88 4.320000 4.320000 14.000000 15.000000 0 -1 0.000000 0.000000 2 0.000000 0.000000 0.000000 1;</t>
  </si>
  <si>
    <t>221 88 3.240000 3.240000 14.000000 15.000000 0 -1 0.000000 0.000000 2 0.000000 0.000000 0.000000 1;</t>
  </si>
  <si>
    <t>227 88 3.240000 3.240000 14.000000 15.000000 0 -1 0.000000 0.000000 2 0.000000 0.000000 0.000000 1;</t>
  </si>
  <si>
    <t>252 88 1.080000 1.080000 14.000000 15.000000 0 -1 0.000000 0.000000 2 0.000000 0.000000 0.000000 1;</t>
  </si>
  <si>
    <t>253 88 1.080000 1.080000 14.000000 15.000000 0 -1 0.000000 0.000000 2 0.000000 0.000000 0.000000 1;</t>
  </si>
  <si>
    <t>229 88 4.320000 4.320000 13.000000 15.000000 0 -1 0.000000 0.000000 2 0.000000 0.000000 0.000000 1;</t>
  </si>
  <si>
    <t>230 88 4.320000 4.320000 13.000000 15.000000 0 -1 0.000000 0.000000 2 0.000000 0.000000 0.000000 1;</t>
  </si>
  <si>
    <t>231 88 4.320000 4.320000 13.000000 15.000000 0 -1 0.000000 0.000000 2 0.000000 0.000000 0.000000 1;</t>
  </si>
  <si>
    <t>232 88 4.320000 4.320000 13.000000 15.000000 0 -1 0.000000 0.000000 2 0.000000 0.000000 0.000000 1;</t>
  </si>
  <si>
    <t>233 88 4.320000 4.320000 13.000000 15.000000 0 -1 0.000000 0.000000 2 0.000000 0.000000 0.000000 1;</t>
  </si>
  <si>
    <t>228 88 3.240000 3.240000 13.000000 15.000000 0 -1 0.000000 0.000000 2 0.000000 0.000000 0.000000 1;</t>
  </si>
  <si>
    <t>234 88 3.240000 3.240000 13.000000 15.000000 0 -1 0.000000 0.000000 2 0.000000 0.000000 0.000000 1;</t>
  </si>
  <si>
    <t>257 88 1.080000 1.080000 13.000000 15.000000 0 -1 0.000000 0.000000 2 0.000000 0.000000 0.000000 1;</t>
  </si>
  <si>
    <t>258 88 1.080000 1.080000 13.000000 15.000000 0 -1 0.000000 0.000000 2 0.000000 0.000000 0.000000 1;</t>
  </si>
  <si>
    <t>236 88 2.880000 2.880000 0.850000 3.000000 0 -1 0.000000 0.000000 2 0.000000 0.000000 0.000000 1;</t>
  </si>
  <si>
    <t>237 88 2.880000 2.880000 0.850000 3.000000 0 -1 0.000000 0.000000 2 0.000000 0.000000 0.000000 1;</t>
  </si>
  <si>
    <t>238 88 2.880000 2.880000 0.850000 3.000000 0 -1 0.000000 0.000000 2 0.000000 0.000000 0.000000 1;</t>
  </si>
  <si>
    <t>239 88 2.880000 2.880000 0.850000 3.000000 0 -1 0.000000 0.000000 2 0.000000 0.000000 0.000000 1;</t>
  </si>
  <si>
    <t>240 88 2.880000 2.880000 0.850000 3.000000 0 -1 0.000000 0.000000 2 0.000000 0.000000 0.000000 1;</t>
  </si>
  <si>
    <t>235 88 2.160000 2.160000 0.850000 3.000000 0 -1 0.000000 0.000000 2 0.000000 0.000000 0.000000 1;</t>
  </si>
  <si>
    <t>241 88 2.160000 2.160000 0.850000 3.000000 0 -1 0.000000 0.000000 2 0.000000 0.000000 0.000000 1;</t>
  </si>
  <si>
    <t>250 88 0.720000 0.720000 0.850000 3.000000 0 -1 0.000000 0.000000 2 0.000000 0.000000 0.000000 1;</t>
  </si>
  <si>
    <t>251 88 0.720000 0.720000 0.850000 3.000000 0 -1 0.000000 0.000000 2 0.000000 0.000000 0.000000 1;</t>
  </si>
  <si>
    <t>236 88 2.880000 2.880000 7.500000 0.000000 0 -1 0.000000 0.000000 2 0.000000 0.000000 0.000000 1;</t>
  </si>
  <si>
    <t>237 88 2.880000 2.880000 7.500000 0.000000 0 -1 0.000000 0.000000 2 0.000000 0.000000 0.000000 1;</t>
  </si>
  <si>
    <t>238 88 2.880000 2.880000 7.500000 0.000000 0 -1 0.000000 0.000000 2 0.000000 0.000000 0.000000 1;</t>
  </si>
  <si>
    <t>239 88 2.880000 2.880000 7.500000 0.000000 0 -1 0.000000 0.000000 2 0.000000 0.000000 0.000000 1;</t>
  </si>
  <si>
    <t>240 88 2.880000 2.880000 7.500000 0.000000 0 -1 0.000000 0.000000 2 0.000000 0.000000 0.000000 1;</t>
  </si>
  <si>
    <t>235 88 2.160000 2.160000 7.500000 0.000000 0 -1 0.000000 0.000000 2 0.000000 0.000000 0.000000 1;</t>
  </si>
  <si>
    <t>241 88 2.160000 2.160000 7.500000 0.000000 0 -1 0.000000 0.000000 2 0.000000 0.000000 0.000000 1;</t>
  </si>
  <si>
    <t>250 88 0.720000 0.720000 7.500000 0.000000 0 -1 0.000000 0.000000 2 0.000000 0.000000 0.000000 1;</t>
  </si>
  <si>
    <t>251 88 0.720000 0.720000 7.500000 0.000000 0 -1 0.000000 0.000000 2 0.000000 0.000000 0.000000 1;</t>
  </si>
  <si>
    <t>233 88 2.880000 2.880000 0.000000 3.750000 0 -1 0.000000 0.000000 2 0.000000 0.000000 0.000000 1;</t>
  </si>
  <si>
    <t>232 88 2.880000 2.880000 0.000000 3.750000 0 -1 0.000000 0.000000 2 0.000000 0.000000 0.000000 1;</t>
  </si>
  <si>
    <t>231 88 2.880000 2.880000 0.000000 3.750000 0 -1 0.000000 0.000000 2 0.000000 0.000000 0.000000 1;</t>
  </si>
  <si>
    <t>230 88 2.880000 2.880000 0.000000 3.750000 0 -1 0.000000 0.000000 2 0.000000 0.000000 0.000000 1;</t>
  </si>
  <si>
    <t>229 88 2.880000 2.880000 0.000000 3.750000 0 -1 0.000000 0.000000 2 0.000000 0.000000 0.000000 1;</t>
  </si>
  <si>
    <t>234 88 2.160000 2.160000 0.000000 3.750000 0 -1 0.000000 0.000000 2 0.000000 0.000000 0.000000 1;</t>
  </si>
  <si>
    <t>228 88 2.160000 2.160000 0.000000 3.750000 0 -1 0.000000 0.000000 2 0.000000 0.000000 0.000000 1;</t>
  </si>
  <si>
    <t>258 88 0.720000 0.720000 0.000000 3.750000 0 -1 0.000000 0.000000 2 0.000000 0.000000 0.000000 1;</t>
  </si>
  <si>
    <t>257 88 0.720000 0.720000 0.000000 3.750000 0 -1 0.000000 0.000000 2 0.000000 0.000000 0.000000 1;</t>
  </si>
  <si>
    <t>251 88 0.432000 0.432000 7.500000 0.000000 0 -1 0.000000 0.000000 2 0.000000 0.000000 0.000000 1;</t>
  </si>
  <si>
    <t>250 88 0.432000 0.432000 7.500000 0.000000 0 -1 0.000000 0.000000 2 0.000000 0.000000 0.000000 1;</t>
  </si>
  <si>
    <t>241 88 1.296000 1.296000 7.500000 0.000000 0 -1 0.000000 0.000000 2 0.000000 0.000000 0.000000 1;</t>
  </si>
  <si>
    <t>240 88 1.728000 1.728000 7.500000 0.000000 0 -1 0.000000 0.000000 2 0.000000 0.000000 0.000000 1;</t>
  </si>
  <si>
    <t>239 88 1.728000 1.728000 7.500000 0.000000 0 -1 0.000000 0.000000 2 0.000000 0.000000 0.000000 1;</t>
  </si>
  <si>
    <t>238 88 1.728000 1.728000 7.500000 0.000000 0 -1 0.000000 0.000000 2 0.000000 0.000000 0.000000 1;</t>
  </si>
  <si>
    <t>237 88 1.728000 1.728000 7.500000 0.000000 0 -1 0.000000 0.000000 2 0.000000 0.000000 0.000000 1;</t>
  </si>
  <si>
    <t>236 88 1.728000 1.728000 7.500000 0.000000 0 -1 0.000000 0.000000 2 0.000000 0.000000 0.000000 1;</t>
  </si>
  <si>
    <t>235 88 1.296000 1.296000 7.500000 0.000000 0 -1 0.000000 0.000000 2 0.000000 0.000000 0.000000 1;</t>
  </si>
  <si>
    <t>251 88 0.432000 0.432000 0.850000 3.000000 0 -1 0.000000 0.000000 2 0.000000 0.000000 0.000000 1;</t>
  </si>
  <si>
    <t>250 88 0.432000 0.432000 0.850000 3.000000 0 -1 0.000000 0.000000 2 0.000000 0.000000 0.000000 1;</t>
  </si>
  <si>
    <t>241 88 1.296000 1.296000 0.850000 3.000000 0 -1 0.000000 0.000000 2 0.000000 0.000000 0.000000 1;</t>
  </si>
  <si>
    <t>240 88 1.728000 1.728000 0.850000 3.000000 0 -1 0.000000 0.000000 2 0.000000 0.000000 0.000000 1;</t>
  </si>
  <si>
    <t>239 88 1.728000 1.728000 0.850000 3.000000 0 -1 0.000000 0.000000 2 0.000000 0.000000 0.000000 1;</t>
  </si>
  <si>
    <t>238 88 1.728000 1.728000 0.850000 3.000000 0 -1 0.000000 0.000000 2 0.000000 0.000000 0.000000 1;</t>
  </si>
  <si>
    <t>237 88 1.728000 1.728000 0.850000 3.000000 0 -1 0.000000 0.000000 2 0.000000 0.000000 0.000000 1;</t>
  </si>
  <si>
    <t>236 88 1.728000 1.728000 0.850000 3.000000 0 -1 0.000000 0.000000 2 0.000000 0.000000 0.000000 1;</t>
  </si>
  <si>
    <t>235 88 1.296000 1.296000 0.850000 3.000000 0 -1 0.000000 0.000000 2 0.000000 0.000000 0.000000 1;</t>
  </si>
  <si>
    <t>258 88 0.432000 0.432000 0.000000 3.750000 0 -1 0.000000 0.000000 2 0.000000 0.000000 0.000000 1;</t>
  </si>
  <si>
    <t>257 88 0.432000 0.432000 0.000000 3.750000 0 -1 0.000000 0.000000 2 0.000000 0.000000 0.000000 1;</t>
  </si>
  <si>
    <t>234 88 1.296000 1.296000 0.000000 3.750000 0 -1 0.000000 0.000000 2 0.000000 0.000000 0.000000 1;</t>
  </si>
  <si>
    <t>233 88 1.728000 1.728000 0.000000 3.750000 0 -1 0.000000 0.000000 2 0.000000 0.000000 0.000000 1;</t>
  </si>
  <si>
    <t>232 88 1.728000 1.728000 0.000000 3.750000 0 -1 0.000000 0.000000 2 0.000000 0.000000 0.000000 1;</t>
  </si>
  <si>
    <t>231 88 1.728000 1.728000 0.000000 3.750000 0 -1 0.000000 0.000000 2 0.000000 0.000000 0.000000 1;</t>
  </si>
  <si>
    <t>230 88 1.728000 1.728000 0.000000 3.750000 0 -1 0.000000 0.000000 2 0.000000 0.000000 0.000000 1;</t>
  </si>
  <si>
    <t>229 88 1.728000 1.728000 0.000000 3.750000 0 -1 0.000000 0.000000 2 0.000000 0.000000 0.000000 1;</t>
  </si>
  <si>
    <t>228 88 1.296000 1.296000 0.000000 3.750000 0 -1 0.000000 0.000000 2 0.000000 0.000000 0.000000 1;</t>
  </si>
  <si>
    <t>242 90 2.160000 2.160000 0.000000 0.000000 0 -1 0.000000 0.000000 2 0.000000 0.000000 0.000000 1;</t>
  </si>
  <si>
    <t>243 90 2.160000 2.160000 0.000000 0.000000 0 -1 0.000000 0.000000 2 0.000000 0.000000 0.000000 1;</t>
  </si>
  <si>
    <t>244 90 2.160000 2.160000 0.000000 0.000000 0 -1 0.000000 0.000000 2 0.000000 0.000000 0.000000 1;</t>
  </si>
  <si>
    <t>245 90 2.160000 2.160000 0.000000 0.000000 0 -1 0.000000 0.000000 2 0.000000 0.000000 0.000000 1;</t>
  </si>
  <si>
    <t>246 90 2.160000 2.160000 0.000000 0.000000 0 -1 0.000000 0.000000 2 0.000000 0.000000 0.000000 1;</t>
  </si>
  <si>
    <t>247 90 2.160000 2.160000 0.000000 0.000000 0 -1 0.000000 0.000000 2 0.000000 0.000000 0.000000 1;</t>
  </si>
  <si>
    <t>248 90 2.160000 2.160000 0.000000 0.000000 0 -1 0.000000 0.000000 2 0.000000 0.000000 0.000000 1;</t>
  </si>
  <si>
    <t>228 90 2.160000 2.160000 0.000000 3.000000 0 -1 0.000000 0.000000 2 0.000000 0.000000 0.000000 1;</t>
  </si>
  <si>
    <t>229 90 2.160000 2.160000 0.000000 3.000000 0 -1 0.000000 0.000000 2 0.000000 0.000000 0.000000 1;</t>
  </si>
  <si>
    <t>230 90 2.160000 2.160000 0.000000 3.000000 0 -1 0.000000 0.000000 2 0.000000 0.000000 0.000000 1;</t>
  </si>
  <si>
    <t>231 90 2.160000 2.160000 0.000000 3.000000 0 -1 0.000000 0.000000 2 0.000000 0.000000 0.000000 1;</t>
  </si>
  <si>
    <t>232 90 2.160000 2.160000 0.000000 3.000000 0 -1 0.000000 0.000000 2 0.000000 0.000000 0.000000 1;</t>
  </si>
  <si>
    <t>233 90 2.160000 2.160000 0.000000 3.000000 0 -1 0.000000 0.000000 2 0.000000 0.000000 0.000000 1;</t>
  </si>
  <si>
    <t>234 90 2.160000 2.160000 0.000000 3.000000 0 -1 0.000000 0.000000 2 0.000000 0.000000 0.000000 1;</t>
  </si>
  <si>
    <t>235 90 2.160000 2.160000 0.000000 3.000000 0 -1 0.000000 0.000000 2 0.000000 0.000000 0.000000 1;</t>
  </si>
  <si>
    <t>236 90 2.160000 2.160000 0.000000 3.000000 0 -1 0.000000 0.000000 2 0.000000 0.000000 0.000000 1;</t>
  </si>
  <si>
    <t>237 90 2.160000 2.160000 0.000000 3.000000 0 -1 0.000000 0.000000 2 0.000000 0.000000 0.000000 1;</t>
  </si>
  <si>
    <t>238 90 2.160000 2.160000 0.000000 3.000000 0 -1 0.000000 0.000000 2 0.000000 0.000000 0.000000 1;</t>
  </si>
  <si>
    <t>239 90 2.160000 2.160000 0.000000 3.000000 0 -1 0.000000 0.000000 2 0.000000 0.000000 0.000000 1;</t>
  </si>
  <si>
    <t>240 90 2.160000 2.160000 0.000000 3.000000 0 -1 0.000000 0.000000 2 0.000000 0.000000 0.000000 1;</t>
  </si>
  <si>
    <t>241 90 2.160000 2.160000 0.000000 3.000000 0 -1 0.000000 0.000000 2 0.000000 0.000000 0.000000 1;</t>
  </si>
  <si>
    <t>228 90 2.160000 2.160000 12.000000 15.000000 0 -1 0.000000 0.000000 2 0.000000 0.000000 0.000000 1;</t>
  </si>
  <si>
    <t>229 90 2.160000 2.160000 12.000000 15.000000 0 -1 0.000000 0.000000 2 0.000000 0.000000 0.000000 1;</t>
  </si>
  <si>
    <t>230 90 2.160000 2.160000 12.000000 15.000000 0 -1 0.000000 0.000000 2 0.000000 0.000000 0.000000 1;</t>
  </si>
  <si>
    <t>231 90 2.160000 2.160000 12.000000 15.000000 0 -1 0.000000 0.000000 2 0.000000 0.000000 0.000000 1;</t>
  </si>
  <si>
    <t>232 90 2.160000 2.160000 12.000000 15.000000 0 -1 0.000000 0.000000 2 0.000000 0.000000 0.000000 1;</t>
  </si>
  <si>
    <t>233 90 2.160000 2.160000 12.000000 15.000000 0 -1 0.000000 0.000000 2 0.000000 0.000000 0.000000 1;</t>
  </si>
  <si>
    <t>234 90 2.160000 2.160000 12.000000 15.000000 0 -1 0.000000 0.000000 2 0.000000 0.000000 0.000000 1;</t>
  </si>
  <si>
    <t>235 90 2.160000 2.160000 12.000000 15.000000 0 -1 0.000000 0.000000 2 0.000000 0.000000 0.000000 1;</t>
  </si>
  <si>
    <t>236 90 2.160000 2.160000 12.000000 15.000000 0 -1 0.000000 0.000000 2 0.000000 0.000000 0.000000 1;</t>
  </si>
  <si>
    <t>237 90 2.160000 2.160000 12.000000 15.000000 0 -1 0.000000 0.000000 2 0.000000 0.000000 0.000000 1;</t>
  </si>
  <si>
    <t>238 90 2.160000 2.160000 12.000000 15.000000 0 -1 0.000000 0.000000 2 0.000000 0.000000 0.000000 1;</t>
  </si>
  <si>
    <t>239 90 2.160000 2.160000 12.000000 15.000000 0 -1 0.000000 0.000000 2 0.000000 0.000000 0.000000 1;</t>
  </si>
  <si>
    <t>240 90 2.160000 2.160000 12.000000 15.000000 0 -1 0.000000 0.000000 2 0.000000 0.000000 0.000000 1;</t>
  </si>
  <si>
    <t>241 90 2.160000 2.160000 12.000000 15.000000 0 -1 0.000000 0.000000 2 0.000000 0.000000 0.000000 1;</t>
  </si>
  <si>
    <t>221 90 2.160000 2.160000 12.000000 15.000000 0 -1 0.000000 0.000000 2 0.000000 0.000000 0.000000 1;</t>
  </si>
  <si>
    <t>222 90 2.160000 2.160000 12.000000 15.000000 0 -1 0.000000 0.000000 2 0.000000 0.000000 0.000000 1;</t>
  </si>
  <si>
    <t>223 90 2.160000 2.160000 12.000000 15.000000 0 -1 0.000000 0.000000 2 0.000000 0.000000 0.000000 1;</t>
  </si>
  <si>
    <t>224 90 2.160000 2.160000 12.000000 15.000000 0 -1 0.000000 0.000000 2 0.000000 0.000000 0.000000 1;</t>
  </si>
  <si>
    <t>225 90 2.160000 2.160000 12.000000 15.000000 0 -1 0.000000 0.000000 2 0.000000 0.000000 0.000000 1;</t>
  </si>
  <si>
    <t>226 90 2.160000 2.160000 12.000000 15.000000 0 -1 0.000000 0.000000 2 0.000000 0.000000 0.000000 1;</t>
  </si>
  <si>
    <t>227 90 2.160000 2.160000 12.000000 15.000000 0 -1 0.000000 0.000000 2 0.000000 0.000000 0.000000 1;</t>
  </si>
  <si>
    <t>222 90 4.320000 4.320000 12.000000 13.000000 0 -1 0.000000 0.000000 2 0.000000 0.000000 0.000000 1;</t>
  </si>
  <si>
    <t>223 90 4.320000 4.320000 12.000000 13.000000 0 -1 0.000000 0.000000 2 0.000000 0.000000 0.000000 1;</t>
  </si>
  <si>
    <t>224 90 4.320000 4.320000 12.000000 13.000000 0 -1 0.000000 0.000000 2 0.000000 0.000000 0.000000 1;</t>
  </si>
  <si>
    <t>225 90 4.320000 4.320000 12.000000 13.000000 0 -1 0.000000 0.000000 2 0.000000 0.000000 0.000000 1;</t>
  </si>
  <si>
    <t>226 90 4.320000 4.320000 12.000000 13.000000 0 -1 0.000000 0.000000 2 0.000000 0.000000 0.000000 1;</t>
  </si>
  <si>
    <t>221 90 3.240000 3.240000 12.000000 13.000000 0 -1 0.000000 0.000000 2 0.000000 0.000000 0.000000 1;</t>
  </si>
  <si>
    <t>227 90 3.240000 3.240000 12.000000 13.000000 0 -1 0.000000 0.000000 2 0.000000 0.000000 0.000000 1;</t>
  </si>
  <si>
    <t>252 90 1.080000 1.080000 12.000000 13.000000 0 -1 0.000000 0.000000 2 0.000000 0.000000 0.000000 1;</t>
  </si>
  <si>
    <t>253 90 1.080000 1.080000 12.000000 13.000000 0 -1 0.000000 0.000000 2 0.000000 0.000000 0.000000 1;</t>
  </si>
  <si>
    <t>222 90 4.320000 4.320000 14.000000 15.000000 0 -1 0.000000 0.000000 2 0.000000 0.000000 0.000000 1;</t>
  </si>
  <si>
    <t>223 90 4.320000 4.320000 14.000000 15.000000 0 -1 0.000000 0.000000 2 0.000000 0.000000 0.000000 1;</t>
  </si>
  <si>
    <t>224 90 4.320000 4.320000 14.000000 15.000000 0 -1 0.000000 0.000000 2 0.000000 0.000000 0.000000 1;</t>
  </si>
  <si>
    <t>225 90 4.320000 4.320000 14.000000 15.000000 0 -1 0.000000 0.000000 2 0.000000 0.000000 0.000000 1;</t>
  </si>
  <si>
    <t>226 90 4.320000 4.320000 14.000000 15.000000 0 -1 0.000000 0.000000 2 0.000000 0.000000 0.000000 1;</t>
  </si>
  <si>
    <t>221 90 3.240000 3.240000 14.000000 15.000000 0 -1 0.000000 0.000000 2 0.000000 0.000000 0.000000 1;</t>
  </si>
  <si>
    <t>227 90 3.240000 3.240000 14.000000 15.000000 0 -1 0.000000 0.000000 2 0.000000 0.000000 0.000000 1;</t>
  </si>
  <si>
    <t>252 90 1.080000 1.080000 14.000000 15.000000 0 -1 0.000000 0.000000 2 0.000000 0.000000 0.000000 1;</t>
  </si>
  <si>
    <t>253 90 1.080000 1.080000 14.000000 15.000000 0 -1 0.000000 0.000000 2 0.000000 0.000000 0.000000 1;</t>
  </si>
  <si>
    <t>229 90 4.320000 4.320000 13.000000 15.000000 0 -1 0.000000 0.000000 2 0.000000 0.000000 0.000000 1;</t>
  </si>
  <si>
    <t>230 90 4.320000 4.320000 13.000000 15.000000 0 -1 0.000000 0.000000 2 0.000000 0.000000 0.000000 1;</t>
  </si>
  <si>
    <t>231 90 4.320000 4.320000 13.000000 15.000000 0 -1 0.000000 0.000000 2 0.000000 0.000000 0.000000 1;</t>
  </si>
  <si>
    <t>232 90 4.320000 4.320000 13.000000 15.000000 0 -1 0.000000 0.000000 2 0.000000 0.000000 0.000000 1;</t>
  </si>
  <si>
    <t>233 90 4.320000 4.320000 13.000000 15.000000 0 -1 0.000000 0.000000 2 0.000000 0.000000 0.000000 1;</t>
  </si>
  <si>
    <t>228 90 3.240000 3.240000 13.000000 15.000000 0 -1 0.000000 0.000000 2 0.000000 0.000000 0.000000 1;</t>
  </si>
  <si>
    <t>234 90 3.240000 3.240000 13.000000 15.000000 0 -1 0.000000 0.000000 2 0.000000 0.000000 0.000000 1;</t>
  </si>
  <si>
    <t>257 90 1.080000 1.080000 13.000000 15.000000 0 -1 0.000000 0.000000 2 0.000000 0.000000 0.000000 1;</t>
  </si>
  <si>
    <t>258 90 1.080000 1.080000 13.000000 15.000000 0 -1 0.000000 0.000000 2 0.000000 0.000000 0.000000 1;</t>
  </si>
  <si>
    <t>236 90 2.880000 2.880000 0.850000 3.000000 0 -1 0.000000 0.000000 2 0.000000 0.000000 0.000000 1;</t>
  </si>
  <si>
    <t>237 90 2.880000 2.880000 0.850000 3.000000 0 -1 0.000000 0.000000 2 0.000000 0.000000 0.000000 1;</t>
  </si>
  <si>
    <t>238 90 2.880000 2.880000 0.850000 3.000000 0 -1 0.000000 0.000000 2 0.000000 0.000000 0.000000 1;</t>
  </si>
  <si>
    <t>239 90 2.880000 2.880000 0.850000 3.000000 0 -1 0.000000 0.000000 2 0.000000 0.000000 0.000000 1;</t>
  </si>
  <si>
    <t>240 90 2.880000 2.880000 0.850000 3.000000 0 -1 0.000000 0.000000 2 0.000000 0.000000 0.000000 1;</t>
  </si>
  <si>
    <t>235 90 2.160000 2.160000 0.850000 3.000000 0 -1 0.000000 0.000000 2 0.000000 0.000000 0.000000 1;</t>
  </si>
  <si>
    <t>241 90 2.160000 2.160000 0.850000 3.000000 0 -1 0.000000 0.000000 2 0.000000 0.000000 0.000000 1;</t>
  </si>
  <si>
    <t>250 90 0.720000 0.720000 0.850000 3.000000 0 -1 0.000000 0.000000 2 0.000000 0.000000 0.000000 1;</t>
  </si>
  <si>
    <t>251 90 0.720000 0.720000 0.850000 3.000000 0 -1 0.000000 0.000000 2 0.000000 0.000000 0.000000 1;</t>
  </si>
  <si>
    <t>236 90 2.880000 2.880000 7.500000 0.000000 0 -1 0.000000 0.000000 2 0.000000 0.000000 0.000000 1;</t>
  </si>
  <si>
    <t>237 90 2.880000 2.880000 7.500000 0.000000 0 -1 0.000000 0.000000 2 0.000000 0.000000 0.000000 1;</t>
  </si>
  <si>
    <t>238 90 2.880000 2.880000 7.500000 0.000000 0 -1 0.000000 0.000000 2 0.000000 0.000000 0.000000 1;</t>
  </si>
  <si>
    <t>239 90 2.880000 2.880000 7.500000 0.000000 0 -1 0.000000 0.000000 2 0.000000 0.000000 0.000000 1;</t>
  </si>
  <si>
    <t>240 90 2.880000 2.880000 7.500000 0.000000 0 -1 0.000000 0.000000 2 0.000000 0.000000 0.000000 1;</t>
  </si>
  <si>
    <t>235 90 2.160000 2.160000 7.500000 0.000000 0 -1 0.000000 0.000000 2 0.000000 0.000000 0.000000 1;</t>
  </si>
  <si>
    <t>241 90 2.160000 2.160000 7.500000 0.000000 0 -1 0.000000 0.000000 2 0.000000 0.000000 0.000000 1;</t>
  </si>
  <si>
    <t>250 90 0.720000 0.720000 7.500000 0.000000 0 -1 0.000000 0.000000 2 0.000000 0.000000 0.000000 1;</t>
  </si>
  <si>
    <t>251 90 0.720000 0.720000 7.500000 0.000000 0 -1 0.000000 0.000000 2 0.000000 0.000000 0.000000 1;</t>
  </si>
  <si>
    <t>233 90 2.880000 2.880000 0.000000 3.750000 0 -1 0.000000 0.000000 2 0.000000 0.000000 0.000000 1;</t>
  </si>
  <si>
    <t>232 90 2.880000 2.880000 0.000000 3.750000 0 -1 0.000000 0.000000 2 0.000000 0.000000 0.000000 1;</t>
  </si>
  <si>
    <t>231 90 2.880000 2.880000 0.000000 3.750000 0 -1 0.000000 0.000000 2 0.000000 0.000000 0.000000 1;</t>
  </si>
  <si>
    <t>230 90 2.880000 2.880000 0.000000 3.750000 0 -1 0.000000 0.000000 2 0.000000 0.000000 0.000000 1;</t>
  </si>
  <si>
    <t>229 90 2.880000 2.880000 0.000000 3.750000 0 -1 0.000000 0.000000 2 0.000000 0.000000 0.000000 1;</t>
  </si>
  <si>
    <t>234 90 2.160000 2.160000 0.000000 3.750000 0 -1 0.000000 0.000000 2 0.000000 0.000000 0.000000 1;</t>
  </si>
  <si>
    <t>228 90 2.160000 2.160000 0.000000 3.750000 0 -1 0.000000 0.000000 2 0.000000 0.000000 0.000000 1;</t>
  </si>
  <si>
    <t>258 90 0.720000 0.720000 0.000000 3.750000 0 -1 0.000000 0.000000 2 0.000000 0.000000 0.000000 1;</t>
  </si>
  <si>
    <t>257 90 0.720000 0.720000 0.000000 3.750000 0 -1 0.000000 0.000000 2 0.000000 0.000000 0.000000 1;</t>
  </si>
  <si>
    <t>215 90 0.480000 0.480000 7.500000 15.000000 0 -1 0.000000 0.000000 2 0.000000 0.000000 0.000000 1;</t>
  </si>
  <si>
    <t>251 90 0.432000 0.432000 7.500000 0.000000 0 -1 0.000000 0.000000 2 0.000000 0.000000 0.000000 1;</t>
  </si>
  <si>
    <t>250 90 0.432000 0.432000 7.500000 0.000000 0 -1 0.000000 0.000000 2 0.000000 0.000000 0.000000 1;</t>
  </si>
  <si>
    <t>241 90 1.296000 1.296000 7.500000 0.000000 0 -1 0.000000 0.000000 2 0.000000 0.000000 0.000000 1;</t>
  </si>
  <si>
    <t>240 90 1.728000 1.728000 7.500000 0.000000 0 -1 0.000000 0.000000 2 0.000000 0.000000 0.000000 1;</t>
  </si>
  <si>
    <t>239 90 1.728000 1.728000 7.500000 0.000000 0 -1 0.000000 0.000000 2 0.000000 0.000000 0.000000 1;</t>
  </si>
  <si>
    <t>238 90 1.728000 1.728000 7.500000 0.000000 0 -1 0.000000 0.000000 2 0.000000 0.000000 0.000000 1;</t>
  </si>
  <si>
    <t>237 90 1.728000 1.728000 7.500000 0.000000 0 -1 0.000000 0.000000 2 0.000000 0.000000 0.000000 1;</t>
  </si>
  <si>
    <t>236 90 1.728000 1.728000 7.500000 0.000000 0 -1 0.000000 0.000000 2 0.000000 0.000000 0.000000 1;</t>
  </si>
  <si>
    <t>235 90 1.296000 1.296000 7.500000 0.000000 0 -1 0.000000 0.000000 2 0.000000 0.000000 0.000000 1;</t>
  </si>
  <si>
    <t>251 90 0.432000 0.432000 0.850000 3.000000 0 -1 0.000000 0.000000 2 0.000000 0.000000 0.000000 1;</t>
  </si>
  <si>
    <t>250 90 0.432000 0.432000 0.850000 3.000000 0 -1 0.000000 0.000000 2 0.000000 0.000000 0.000000 1;</t>
  </si>
  <si>
    <t>241 90 1.296000 1.296000 0.850000 3.000000 0 -1 0.000000 0.000000 2 0.000000 0.000000 0.000000 1;</t>
  </si>
  <si>
    <t>240 90 1.728000 1.728000 0.850000 3.000000 0 -1 0.000000 0.000000 2 0.000000 0.000000 0.000000 1;</t>
  </si>
  <si>
    <t>239 90 1.728000 1.728000 0.850000 3.000000 0 -1 0.000000 0.000000 2 0.000000 0.000000 0.000000 1;</t>
  </si>
  <si>
    <t>238 90 1.728000 1.728000 0.850000 3.000000 0 -1 0.000000 0.000000 2 0.000000 0.000000 0.000000 1;</t>
  </si>
  <si>
    <t>237 90 1.728000 1.728000 0.850000 3.000000 0 -1 0.000000 0.000000 2 0.000000 0.000000 0.000000 1;</t>
  </si>
  <si>
    <t>236 90 1.728000 1.728000 0.850000 3.000000 0 -1 0.000000 0.000000 2 0.000000 0.000000 0.000000 1;</t>
  </si>
  <si>
    <t>235 90 1.296000 1.296000 0.850000 3.000000 0 -1 0.000000 0.000000 2 0.000000 0.000000 0.000000 1;</t>
  </si>
  <si>
    <t>258 90 0.432000 0.432000 0.000000 3.750000 0 -1 0.000000 0.000000 2 0.000000 0.000000 0.000000 1;</t>
  </si>
  <si>
    <t>257 90 0.432000 0.432000 0.000000 3.750000 0 -1 0.000000 0.000000 2 0.000000 0.000000 0.000000 1;</t>
  </si>
  <si>
    <t>234 90 1.296000 1.296000 0.000000 3.750000 0 -1 0.000000 0.000000 2 0.000000 0.000000 0.000000 1;</t>
  </si>
  <si>
    <t>233 90 1.728000 1.728000 0.000000 3.750000 0 -1 0.000000 0.000000 2 0.000000 0.000000 0.000000 1;</t>
  </si>
  <si>
    <t>232 90 1.728000 1.728000 0.000000 3.750000 0 -1 0.000000 0.000000 2 0.000000 0.000000 0.000000 1;</t>
  </si>
  <si>
    <t>231 90 1.728000 1.728000 0.000000 3.750000 0 -1 0.000000 0.000000 2 0.000000 0.000000 0.000000 1;</t>
  </si>
  <si>
    <t>230 90 1.728000 1.728000 0.000000 3.750000 0 -1 0.000000 0.000000 2 0.000000 0.000000 0.000000 1;</t>
  </si>
  <si>
    <t>229 90 1.728000 1.728000 0.000000 3.750000 0 -1 0.000000 0.000000 2 0.000000 0.000000 0.000000 1;</t>
  </si>
  <si>
    <t>228 90 1.296000 1.296000 0.000000 3.750000 0 -1 0.000000 0.000000 2 0.000000 0.000000 0.000000 1;</t>
  </si>
  <si>
    <t>181 89 -0.660000 -0.660000 0.000000 0.000000 0 -1 0.000000 0.000000 2 0.000000 0.000000 0.000000 1;</t>
  </si>
  <si>
    <t>182 89 -0.660000 -0.660000 0.000000 0.000000 0 -1 0.000000 0.000000 2 0.000000 0.000000 0.000000 1;</t>
  </si>
  <si>
    <t>183 89 -0.660000 -0.660000 0.000000 0.000000 0 -1 0.000000 0.000000 2 0.000000 0.000000 0.000000 1;</t>
  </si>
  <si>
    <t>184 89 -0.660000 -0.660000 0.000000 0.000000 0 -1 0.000000 0.000000 2 0.000000 0.000000 0.000000 1;</t>
  </si>
  <si>
    <t>185 89 -0.660000 -0.660000 0.000000 0.000000 0 -1 0.000000 0.000000 2 0.000000 0.000000 0.000000 1;</t>
  </si>
  <si>
    <t>186 89 -0.660000 -0.660000 0.000000 0.000000 0 -1 0.000000 0.000000 2 0.000000 0.000000 0.000000 1;</t>
  </si>
  <si>
    <t>187 89 -0.660000 -0.660000 0.000000 0.000000 0 -1 0.000000 0.000000 2 0.000000 0.000000 0.000000 1;</t>
  </si>
  <si>
    <t>188 89 -0.660000 -0.660000 0.000000 0.000000 0 -1 0.000000 0.000000 2 0.000000 0.000000 0.000000 1;</t>
  </si>
  <si>
    <t>195 89 -0.660000 -0.660000 0.000000 0.000000 0 -1 0.000000 0.000000 2 0.000000 0.000000 0.000000 1;</t>
  </si>
  <si>
    <t>196 89 -0.660000 -0.660000 0.000000 0.000000 0 -1 0.000000 0.000000 2 0.000000 0.000000 0.000000 1;</t>
  </si>
  <si>
    <t>193 89 -0.660000 -0.660000 0.000000 0.000000 0 -1 0.000000 0.000000 2 0.000000 0.000000 0.000000 1;</t>
  </si>
  <si>
    <t>194 89 -0.660000 -0.660000 0.000000 0.000000 0 -1 0.000000 0.000000 2 0.000000 0.000000 0.000000 1;</t>
  </si>
  <si>
    <t>271 89 -0.660000 -0.660000 0.000000 0.000000 0 -1 0.000000 0.000000 2 0.000000 0.000000 0.000000 1;</t>
  </si>
  <si>
    <t>272 89 -0.660000 -0.660000 0.000000 0.000000 0 -1 0.000000 0.000000 2 0.000000 0.000000 0.000000 1;</t>
  </si>
  <si>
    <t>273 89 -0.660000 -0.660000 0.000000 0.000000 0 -1 0.000000 0.000000 2 0.000000 0.000000 0.000000 1;</t>
  </si>
  <si>
    <t>274 89 -0.660000 -0.660000 0.000000 0.000000 0 -1 0.000000 0.000000 2 0.000000 0.000000 0.000000 1;</t>
  </si>
  <si>
    <t>1 89 -0.670000 -0.670000 0.000000 0.000000 0 -1 0.000000 0.000000 2 0.000000 0.000000 0.000000 1;</t>
  </si>
  <si>
    <t>173 89 -0.670000 -0.670000 0.000000 0.000000 0 -1 0.000000 0.000000 2 0.000000 0.000000 0.000000 1;</t>
  </si>
  <si>
    <t>174 89 -0.670000 -0.670000 0.000000 0.000000 0 -1 0.000000 0.000000 2 0.000000 0.000000 0.000000 1;</t>
  </si>
  <si>
    <t>175 89 -0.670000 -0.670000 0.000000 0.000000 0 -1 0.000000 0.000000 2 0.000000 0.000000 0.000000 1;</t>
  </si>
  <si>
    <t>176 89 -0.670000 -0.670000 0.000000 0.000000 0 -1 0.000000 0.000000 2 0.000000 0.000000 0.000000 1;</t>
  </si>
  <si>
    <t>177 89 -0.670000 -0.670000 0.000000 0.000000 0 -1 0.000000 0.000000 2 0.000000 0.000000 0.000000 1;</t>
  </si>
  <si>
    <t>178 89 -0.670000 -0.670000 0.000000 0.000000 0 -1 0.000000 0.000000 2 0.000000 0.000000 0.000000 1;</t>
  </si>
  <si>
    <t>179 89 -0.670000 -0.670000 0.000000 0.000000 0 -1 0.000000 0.000000 2 0.000000 0.000000 0.000000 1;</t>
  </si>
  <si>
    <t>180 89 -0.670000 -0.670000 0.000000 0.000000 0 -1 0.000000 0.000000 2 0.000000 0.000000 0.000000 1;</t>
  </si>
  <si>
    <t>15 89 -0.670000 -0.670000 0.000000 0.000000 0 -1 0.000000 0.000000 2 0.000000 0.000000 0.000000 1;</t>
  </si>
  <si>
    <t>16 89 -0.670000 -0.670000 0.000000 0.000000 0 -1 0.000000 0.000000 2 0.000000 0.000000 0.000000 1;</t>
  </si>
  <si>
    <t>17 89 -0.670000 -0.670000 0.000000 0.000000 0 -1 0.000000 0.000000 2 0.000000 0.000000 0.000000 1;</t>
  </si>
  <si>
    <t>18 89 -0.670000 -0.670000 0.000000 0.000000 0 -1 0.000000 0.000000 2 0.000000 0.000000 0.000000 1;</t>
  </si>
  <si>
    <t>19 89 -0.670000 -0.670000 0.000000 0.000000 0 -1 0.000000 0.000000 2 0.000000 0.000000 0.000000 1;</t>
  </si>
  <si>
    <t>20 89 -0.670000 -0.670000 0.000000 0.000000 0 -1 0.000000 0.000000 2 0.000000 0.000000 0.000000 1;</t>
  </si>
  <si>
    <t>21 89 -0.670000 -0.670000 0.000000 0.000000 0 -1 0.000000 0.000000 2 0.000000 0.000000 0.000000 1;</t>
  </si>
  <si>
    <t>22 89 -0.670000 -0.670000 0.000000 0.000000 0 -1 0.000000 0.000000 2 0.000000 0.000000 0.000000 1;</t>
  </si>
  <si>
    <t>23 89 -0.670000 -0.670000 0.000000 0.000000 0 -1 0.000000 0.000000 2 0.000000 0.000000 0.000000 1;</t>
  </si>
  <si>
    <t>24 89 -0.670000 -0.670000 0.000000 0.000000 0 -1 0.000000 0.000000 2 0.000000 0.000000 0.000000 1;</t>
  </si>
  <si>
    <t>25 89 -0.670000 -0.670000 0.000000 0.000000 0 -1 0.000000 0.000000 2 0.000000 0.000000 0.000000 1;</t>
  </si>
  <si>
    <t>26 89 -0.670000 -0.670000 0.000000 0.000000 0 -1 0.000000 0.000000 2 0.000000 0.000000 0.000000 1;</t>
  </si>
  <si>
    <t>27 89 -0.670000 -0.670000 0.000000 0.000000 0 -1 0.000000 0.000000 2 0.000000 0.000000 0.000000 1;</t>
  </si>
  <si>
    <t>28 89 -0.670000 -0.670000 0.000000 0.000000 0 -1 0.000000 0.000000 2 0.000000 0.000000 0.000000 1;</t>
  </si>
  <si>
    <t>29 89 -0.670000 -0.670000 0.000000 0.000000 0 -1 0.000000 0.000000 2 0.000000 0.000000 0.000000 1;</t>
  </si>
  <si>
    <t>30 89 -0.670000 -0.670000 0.000000 0.000000 0 -1 0.000000 0.000000 2 0.000000 0.000000 0.000000 1;</t>
  </si>
  <si>
    <t>31 89 -0.670000 -0.670000 0.000000 0.000000 0 -1 0.000000 0.000000 2 0.000000 0.000000 0.000000 1;</t>
  </si>
  <si>
    <t>32 89 -0.670000 -0.670000 0.000000 0.000000 0 -1 0.000000 0.000000 2 0.000000 0.000000 0.000000 1;</t>
  </si>
  <si>
    <t>33 89 -0.670000 -0.670000 0.000000 0.000000 0 -1 0.000000 0.000000 2 0.000000 0.000000 0.000000 1;</t>
  </si>
  <si>
    <t>34 89 -0.670000 -0.670000 0.000000 0.000000 0 -1 0.000000 0.000000 2 0.000000 0.000000 0.000000 1;</t>
  </si>
  <si>
    <t>35 89 -0.670000 -0.670000 0.000000 0.000000 0 -1 0.000000 0.000000 2 0.000000 0.000000 0.000000 1;</t>
  </si>
  <si>
    <t>36 89 -0.670000 -0.670000 0.000000 0.000000 0 -1 0.000000 0.000000 2 0.000000 0.000000 0.000000 1;</t>
  </si>
  <si>
    <t>37 89 -0.670000 -0.670000 0.000000 0.000000 0 -1 0.000000 0.000000 2 0.000000 0.000000 0.000000 1;</t>
  </si>
  <si>
    <t>38 89 -0.670000 -0.670000 0.000000 0.000000 0 -1 0.000000 0.000000 2 0.000000 0.000000 0.000000 1;</t>
  </si>
  <si>
    <t>39 89 -0.670000 -0.670000 0.000000 0.000000 0 -1 0.000000 0.000000 2 0.000000 0.000000 0.000000 1;</t>
  </si>
  <si>
    <t>40 89 -0.670000 -0.670000 0.000000 0.000000 0 -1 0.000000 0.000000 2 0.000000 0.000000 0.000000 1;</t>
  </si>
  <si>
    <t>41 89 -0.670000 -0.670000 0.000000 0.000000 0 -1 0.000000 0.000000 2 0.000000 0.000000 0.000000 1;</t>
  </si>
  <si>
    <t>42 89 -0.670000 -0.670000 0.000000 0.000000 0 -1 0.000000 0.000000 2 0.000000 0.000000 0.000000 1;</t>
  </si>
  <si>
    <t>43 89 -0.670000 -0.670000 0.000000 0.000000 0 -1 0.000000 0.000000 2 0.000000 0.000000 0.000000 1;</t>
  </si>
  <si>
    <t>44 89 -0.670000 -0.670000 0.000000 0.000000 0 -1 0.000000 0.000000 2 0.000000 0.000000 0.000000 1;</t>
  </si>
  <si>
    <t>45 89 -0.670000 -0.670000 0.000000 0.000000 0 -1 0.000000 0.000000 2 0.000000 0.000000 0.000000 1;</t>
  </si>
  <si>
    <t>46 89 -0.670000 -0.670000 0.000000 0.000000 0 -1 0.000000 0.000000 2 0.000000 0.000000 0.000000 1;</t>
  </si>
  <si>
    <t>47 89 -0.670000 -0.670000 0.000000 0.000000 0 -1 0.000000 0.000000 2 0.000000 0.000000 0.000000 1;</t>
  </si>
  <si>
    <t>48 89 -0.670000 -0.670000 0.000000 0.000000 0 -1 0.000000 0.000000 2 0.000000 0.000000 0.000000 1;</t>
  </si>
  <si>
    <t>49 89 -0.670000 -0.670000 0.000000 0.000000 0 -1 0.000000 0.000000 2 0.000000 0.000000 0.000000 1;</t>
  </si>
  <si>
    <t>50 89 -0.670000 -0.670000 0.000000 0.000000 0 -1 0.000000 0.000000 2 0.000000 0.000000 0.000000 1;</t>
  </si>
  <si>
    <t>51 89 -0.670000 -0.670000 0.000000 0.000000 0 -1 0.000000 0.000000 2 0.000000 0.000000 0.000000 1;</t>
  </si>
  <si>
    <t>52 89 -0.670000 -0.670000 0.000000 0.000000 0 -1 0.000000 0.000000 2 0.000000 0.000000 0.000000 1;</t>
  </si>
  <si>
    <t>53 89 -0.670000 -0.670000 0.000000 0.000000 0 -1 0.000000 0.000000 2 0.000000 0.000000 0.000000 1;</t>
  </si>
  <si>
    <t>54 89 -0.670000 -0.670000 0.000000 0.000000 0 -1 0.000000 0.000000 2 0.000000 0.000000 0.000000 1;</t>
  </si>
  <si>
    <t>55 89 -0.670000 -0.670000 0.000000 0.000000 0 -1 0.000000 0.000000 2 0.000000 0.000000 0.000000 1;</t>
  </si>
  <si>
    <t>56 89 -0.670000 -0.670000 0.000000 0.000000 0 -1 0.000000 0.000000 2 0.000000 0.000000 0.000000 1;</t>
  </si>
  <si>
    <t>2 89 -0.670000 -0.670000 0.000000 0.000000 0 -1 0.000000 0.000000 2 0.000000 0.000000 0.000000 1;</t>
  </si>
  <si>
    <t>3 89 -0.670000 -0.670000 0.000000 0.000000 0 -1 0.000000 0.000000 2 0.000000 0.000000 0.000000 1;</t>
  </si>
  <si>
    <t>4 89 -0.670000 -0.670000 0.000000 0.000000 0 -1 0.000000 0.000000 2 0.000000 0.000000 0.000000 1;</t>
  </si>
  <si>
    <t>5 89 -0.670000 -0.670000 0.000000 0.000000 0 -1 0.000000 0.000000 2 0.000000 0.000000 0.000000 1;</t>
  </si>
  <si>
    <t>6 89 -0.670000 -0.670000 0.000000 0.000000 0 -1 0.000000 0.000000 2 0.000000 0.000000 0.000000 1;</t>
  </si>
  <si>
    <t>7 89 -0.670000 -0.670000 0.000000 0.000000 0 -1 0.000000 0.000000 2 0.000000 0.000000 0.000000 1;</t>
  </si>
  <si>
    <t>8 89 -0.670000 -0.670000 0.000000 0.000000 0 -1 0.000000 0.000000 2 0.000000 0.000000 0.000000 1;</t>
  </si>
  <si>
    <t>9 89 -0.670000 -0.670000 0.000000 0.000000 0 -1 0.000000 0.000000 2 0.000000 0.000000 0.000000 1;</t>
  </si>
  <si>
    <t>10 89 -0.670000 -0.670000 0.000000 0.000000 0 -1 0.000000 0.000000 2 0.000000 0.000000 0.000000 1;</t>
  </si>
  <si>
    <t>11 89 -0.670000 -0.670000 0.000000 0.000000 0 -1 0.000000 0.000000 2 0.000000 0.000000 0.000000 1;</t>
  </si>
  <si>
    <t>12 89 -0.670000 -0.670000 0.000000 0.000000 0 -1 0.000000 0.000000 2 0.000000 0.000000 0.000000 1;</t>
  </si>
  <si>
    <t>13 89 -0.670000 -0.670000 0.000000 0.000000 0 -1 0.000000 0.000000 2 0.000000 0.000000 0.000000 1;</t>
  </si>
  <si>
    <t>14 89 -0.670000 -0.670000 0.000000 0.000000 0 -1 0.000000 0.000000 2 0.000000 0.000000 0.000000 1;</t>
  </si>
  <si>
    <t>200 89 -0.760000 -0.760000 0.000000 0.000000 0 -1 0.000000 0.000000 2 0.000000 0.000000 0.000000 1;</t>
  </si>
  <si>
    <t>201 89 -0.760000 -0.760000 0.000000 0.000000 0 -1 0.000000 0.000000 2 0.000000 0.000000 0.000000 1;</t>
  </si>
  <si>
    <t>202 89 -0.760000 -0.760000 0.000000 0.000000 0 -1 0.000000 0.000000 2 0.000000 0.000000 0.000000 1;</t>
  </si>
  <si>
    <t>203 89 -0.760000 -0.760000 0.000000 0.000000 0 -1 0.000000 0.000000 2 0.000000 0.000000 0.000000 1;</t>
  </si>
  <si>
    <t>204 89 -0.760000 -0.760000 0.000000 0.000000 0 -1 0.000000 0.000000 2 0.000000 0.000000 0.000000 1;</t>
  </si>
  <si>
    <t>205 89 -0.760000 -0.760000 0.000000 0.000000 0 -1 0.000000 0.000000 2 0.000000 0.000000 0.000000 1;</t>
  </si>
  <si>
    <t>206 89 -0.760000 -0.760000 0.000000 0.000000 0 -1 0.000000 0.000000 2 0.000000 0.000000 0.000000 1;</t>
  </si>
  <si>
    <t>207 89 -0.760000 -0.760000 0.000000 0.000000 0 -1 0.000000 0.000000 2 0.000000 0.000000 0.000000 1;</t>
  </si>
  <si>
    <t>208 89 -0.760000 -0.760000 0.000000 0.000000 0 -1 0.000000 0.000000 2 0.000000 0.000000 0.000000 1;</t>
  </si>
  <si>
    <t>209 89 -0.760000 -0.760000 0.000000 0.000000 0 -1 0.000000 0.000000 2 0.000000 0.000000 0.000000 1;</t>
  </si>
  <si>
    <t>210 89 -0.760000 -0.760000 0.000000 0.000000 0 -1 0.000000 0.000000 2 0.000000 0.000000 0.000000 1;</t>
  </si>
  <si>
    <t>211 89 -0.760000 -0.760000 0.000000 0.000000 0 -1 0.000000 0.000000 2 0.000000 0.000000 0.000000 1;</t>
  </si>
  <si>
    <t>212 89 -0.760000 -0.760000 0.000000 0.000000 0 -1 0.000000 0.000000 2 0.000000 0.000000 0.000000 1;</t>
  </si>
  <si>
    <t>213 89 -0.760000 -0.760000 0.000000 0.000000 0 -1 0.000000 0.000000 2 0.000000 0.000000 0.000000 1;</t>
  </si>
  <si>
    <t>125 89 -0.630000 -0.630000 0.000000 0.000000 0 -1 0.000000 0.000000 2 0.000000 0.000000 0.000000 1;</t>
  </si>
  <si>
    <t>126 89 -0.630000 -0.630000 0.000000 0.000000 0 -1 0.000000 0.000000 2 0.000000 0.000000 0.000000 1;</t>
  </si>
  <si>
    <t>155 89 -0.630000 -0.630000 0.000000 0.000000 0 -1 0.000000 0.000000 2 0.000000 0.000000 0.000000 1;</t>
  </si>
  <si>
    <t>127 89 -0.630000 -0.630000 0.000000 0.000000 0 -1 0.000000 0.000000 2 0.000000 0.000000 0.000000 1;</t>
  </si>
  <si>
    <t>128 89 -0.630000 -0.630000 0.000000 0.000000 0 -1 0.000000 0.000000 2 0.000000 0.000000 0.000000 1;</t>
  </si>
  <si>
    <t>100 89 -0.630000 -0.630000 0.000000 0.000000 0 -1 0.000000 0.000000 2 0.000000 0.000000 0.000000 1;</t>
  </si>
  <si>
    <t>101 89 -0.630000 -0.630000 0.000000 0.000000 0 -1 0.000000 0.000000 2 0.000000 0.000000 0.000000 1;</t>
  </si>
  <si>
    <t>102 89 -0.630000 -0.630000 0.000000 0.000000 0 -1 0.000000 0.000000 2 0.000000 0.000000 0.000000 1;</t>
  </si>
  <si>
    <t>103 89 -0.630000 -0.630000 0.000000 0.000000 0 -1 0.000000 0.000000 2 0.000000 0.000000 0.000000 1;</t>
  </si>
  <si>
    <t>150 89 -0.630000 -0.630000 0.000000 0.000000 0 -1 0.000000 0.000000 2 0.000000 0.000000 0.000000 1;</t>
  </si>
  <si>
    <t>139 89 -0.630000 -0.630000 0.000000 0.000000 0 -1 0.000000 0.000000 2 0.000000 0.000000 0.000000 1;</t>
  </si>
  <si>
    <t>145 89 -0.630000 -0.630000 0.000000 0.000000 0 -1 0.000000 0.000000 2 0.000000 0.000000 0.000000 1;</t>
  </si>
  <si>
    <t>130 89 -0.630000 -0.630000 0.000000 0.000000 0 -1 0.000000 0.000000 2 0.000000 0.000000 0.000000 1;</t>
  </si>
  <si>
    <t>137 89 -0.630000 -0.630000 0.000000 0.000000 0 -1 0.000000 0.000000 2 0.000000 0.000000 0.000000 1;</t>
  </si>
  <si>
    <t>138 89 -0.630000 -0.630000 0.000000 0.000000 0 -1 0.000000 0.000000 2 0.000000 0.000000 0.000000 1;</t>
  </si>
  <si>
    <t>140 89 -0.630000 -0.630000 0.000000 0.000000 0 -1 0.000000 0.000000 2 0.000000 0.000000 0.000000 1;</t>
  </si>
  <si>
    <t>131 89 -0.630000 -0.630000 0.000000 0.000000 0 -1 0.000000 0.000000 2 0.000000 0.000000 0.000000 1;</t>
  </si>
  <si>
    <t>132 89 -0.630000 -0.630000 0.000000 0.000000 0 -1 0.000000 0.000000 2 0.000000 0.000000 0.000000 1;</t>
  </si>
  <si>
    <t>129 89 -0.630000 -0.630000 0.000000 0.000000 0 -1 0.000000 0.000000 2 0.000000 0.000000 0.000000 1;</t>
  </si>
  <si>
    <t>104 89 -0.630000 -0.630000 0.000000 0.000000 0 -1 0.000000 0.000000 2 0.000000 0.000000 0.000000 1;</t>
  </si>
  <si>
    <t>90 89 -0.630000 -0.630000 0.000000 0.000000 0 -1 0.000000 0.000000 2 0.000000 0.000000 0.000000 1;</t>
  </si>
  <si>
    <t>91 89 -0.630000 -0.630000 0.000000 0.000000 0 -1 0.000000 0.000000 2 0.000000 0.000000 0.000000 1;</t>
  </si>
  <si>
    <t>154 89 -0.630000 -0.630000 0.000000 0.000000 0 -1 0.000000 0.000000 2 0.000000 0.000000 0.000000 1;</t>
  </si>
  <si>
    <t>92 89 -0.630000 -0.630000 0.000000 0.000000 0 -1 0.000000 0.000000 2 0.000000 0.000000 0.000000 1;</t>
  </si>
  <si>
    <t>93 89 -0.630000 -0.630000 0.000000 0.000000 0 -1 0.000000 0.000000 2 0.000000 0.000000 0.000000 1;</t>
  </si>
  <si>
    <t>94 89 -0.630000 -0.630000 0.000000 0.000000 0 -1 0.000000 0.000000 2 0.000000 0.000000 0.000000 1;</t>
  </si>
  <si>
    <t>95 89 -0.630000 -0.630000 0.000000 0.000000 0 -1 0.000000 0.000000 2 0.000000 0.000000 0.000000 1;</t>
  </si>
  <si>
    <t>149 89 -0.630000 -0.630000 0.000000 0.000000 0 -1 0.000000 0.000000 2 0.000000 0.000000 0.000000 1;</t>
  </si>
  <si>
    <t>96 89 -0.630000 -0.630000 0.000000 0.000000 0 -1 0.000000 0.000000 2 0.000000 0.000000 0.000000 1;</t>
  </si>
  <si>
    <t>97 89 -0.630000 -0.630000 0.000000 0.000000 0 -1 0.000000 0.000000 2 0.000000 0.000000 0.000000 1;</t>
  </si>
  <si>
    <t>98 89 -0.630000 -0.630000 0.000000 0.000000 0 -1 0.000000 0.000000 2 0.000000 0.000000 0.000000 1;</t>
  </si>
  <si>
    <t>99 89 -0.630000 -0.630000 0.000000 0.000000 0 -1 0.000000 0.000000 2 0.000000 0.000000 0.000000 1;</t>
  </si>
  <si>
    <t>143 89 -0.630000 -0.630000 0.000000 0.000000 0 -1 0.000000 0.000000 2 0.000000 0.000000 0.000000 1;</t>
  </si>
  <si>
    <t>144 89 -0.630000 -0.630000 0.000000 0.000000 0 -1 0.000000 0.000000 2 0.000000 0.000000 0.000000 1;</t>
  </si>
  <si>
    <t>135 89 -0.630000 -0.630000 0.000000 0.000000 0 -1 0.000000 0.000000 2 0.000000 0.000000 0.000000 1;</t>
  </si>
  <si>
    <t>136 89 -0.630000 -0.630000 0.000000 0.000000 0 -1 0.000000 0.000000 2 0.000000 0.000000 0.000000 1;</t>
  </si>
  <si>
    <t>115 89 -0.630000 -0.630000 0.000000 0.000000 0 -1 0.000000 0.000000 2 0.000000 0.000000 0.000000 1;</t>
  </si>
  <si>
    <t>116 89 -0.630000 -0.630000 0.000000 0.000000 0 -1 0.000000 0.000000 2 0.000000 0.000000 0.000000 1;</t>
  </si>
  <si>
    <t>153 89 -0.630000 -0.630000 0.000000 0.000000 0 -1 0.000000 0.000000 2 0.000000 0.000000 0.000000 1;</t>
  </si>
  <si>
    <t>117 89 -0.630000 -0.630000 0.000000 0.000000 0 -1 0.000000 0.000000 2 0.000000 0.000000 0.000000 1;</t>
  </si>
  <si>
    <t>118 89 -0.630000 -0.630000 0.000000 0.000000 0 -1 0.000000 0.000000 2 0.000000 0.000000 0.000000 1;</t>
  </si>
  <si>
    <t>119 89 -0.630000 -0.630000 0.000000 0.000000 0 -1 0.000000 0.000000 2 0.000000 0.000000 0.000000 1;</t>
  </si>
  <si>
    <t>120 89 -0.630000 -0.630000 0.000000 0.000000 0 -1 0.000000 0.000000 2 0.000000 0.000000 0.000000 1;</t>
  </si>
  <si>
    <t>148 89 -0.630000 -0.630000 0.000000 0.000000 0 -1 0.000000 0.000000 2 0.000000 0.000000 0.000000 1;</t>
  </si>
  <si>
    <t>121 89 -0.630000 -0.630000 0.000000 0.000000 0 -1 0.000000 0.000000 2 0.000000 0.000000 0.000000 1;</t>
  </si>
  <si>
    <t>122 89 -0.630000 -0.630000 0.000000 0.000000 0 -1 0.000000 0.000000 2 0.000000 0.000000 0.000000 1;</t>
  </si>
  <si>
    <t>123 89 -0.630000 -0.630000 0.000000 0.000000 0 -1 0.000000 0.000000 2 0.000000 0.000000 0.000000 1;</t>
  </si>
  <si>
    <t>124 89 -0.630000 -0.630000 0.000000 0.000000 0 -1 0.000000 0.000000 2 0.000000 0.000000 0.000000 1;</t>
  </si>
  <si>
    <t>105 89 -0.630000 -0.630000 0.000000 0.000000 0 -1 0.000000 0.000000 2 0.000000 0.000000 0.000000 1;</t>
  </si>
  <si>
    <t>106 89 -0.630000 -0.630000 0.000000 0.000000 0 -1 0.000000 0.000000 2 0.000000 0.000000 0.000000 1;</t>
  </si>
  <si>
    <t>152 89 -0.630000 -0.630000 0.000000 0.000000 0 -1 0.000000 0.000000 2 0.000000 0.000000 0.000000 1;</t>
  </si>
  <si>
    <t>107 89 -0.630000 -0.630000 0.000000 0.000000 0 -1 0.000000 0.000000 2 0.000000 0.000000 0.000000 1;</t>
  </si>
  <si>
    <t>108 89 -0.630000 -0.630000 0.000000 0.000000 0 -1 0.000000 0.000000 2 0.000000 0.000000 0.000000 1;</t>
  </si>
  <si>
    <t>109 89 -0.630000 -0.630000 0.000000 0.000000 0 -1 0.000000 0.000000 2 0.000000 0.000000 0.000000 1;</t>
  </si>
  <si>
    <t>110 89 -0.630000 -0.630000 0.000000 0.000000 0 -1 0.000000 0.000000 2 0.000000 0.000000 0.000000 1;</t>
  </si>
  <si>
    <t>111 89 -0.630000 -0.630000 0.000000 0.000000 0 -1 0.000000 0.000000 2 0.000000 0.000000 0.000000 1;</t>
  </si>
  <si>
    <t>112 89 -0.630000 -0.630000 0.000000 0.000000 0 -1 0.000000 0.000000 2 0.000000 0.000000 0.000000 1;</t>
  </si>
  <si>
    <t>147 89 -0.630000 -0.630000 0.000000 0.000000 0 -1 0.000000 0.000000 2 0.000000 0.000000 0.000000 1;</t>
  </si>
  <si>
    <t>141 89 -0.630000 -0.630000 0.000000 0.000000 0 -1 0.000000 0.000000 2 0.000000 0.000000 0.000000 1;</t>
  </si>
  <si>
    <t>142 89 -0.630000 -0.630000 0.000000 0.000000 0 -1 0.000000 0.000000 2 0.000000 0.000000 0.000000 1;</t>
  </si>
  <si>
    <t>133 89 -0.630000 -0.630000 0.000000 0.000000 0 -1 0.000000 0.000000 2 0.000000 0.000000 0.000000 1;</t>
  </si>
  <si>
    <t>134 89 -0.630000 -0.630000 0.000000 0.000000 0 -1 0.000000 0.000000 2 0.000000 0.000000 0.000000 1;</t>
  </si>
  <si>
    <t>113 89 -0.630000 -0.630000 0.000000 0.000000 0 -1 0.000000 0.000000 2 0.000000 0.000000 0.000000 1;</t>
  </si>
  <si>
    <t>114 89 -0.630000 -0.630000 0.000000 0.000000 0 -1 0.000000 0.000000 2 0.000000 0.000000 0.000000 1;</t>
  </si>
  <si>
    <t>307 89 -0.650000 -0.650000 0.000000 0.000000 0 -1 0.000000 0.000000 2 0.000000 0.000000 0.000000 1;</t>
  </si>
  <si>
    <t>308 89 -0.650000 -0.650000 0.000000 0.000000 0 -1 0.000000 0.000000 2 0.000000 0.000000 0.000000 1;</t>
  </si>
  <si>
    <t>347 89 -0.650000 -0.650000 0.000000 0.000000 0 -1 0.000000 0.000000 2 0.000000 0.000000 0.000000 1;</t>
  </si>
  <si>
    <t>309 89 -0.650000 -0.650000 0.000000 0.000000 0 -1 0.000000 0.000000 2 0.000000 0.000000 0.000000 1;</t>
  </si>
  <si>
    <t>310 89 -0.650000 -0.650000 0.000000 0.000000 0 -1 0.000000 0.000000 2 0.000000 0.000000 0.000000 1;</t>
  </si>
  <si>
    <t>311 89 -0.650000 -0.650000 0.000000 0.000000 0 -1 0.000000 0.000000 2 0.000000 0.000000 0.000000 1;</t>
  </si>
  <si>
    <t>312 89 -0.650000 -0.650000 0.000000 0.000000 0 -1 0.000000 0.000000 2 0.000000 0.000000 0.000000 1;</t>
  </si>
  <si>
    <t>348 89 -0.650000 -0.650000 0.000000 0.000000 0 -1 0.000000 0.000000 2 0.000000 0.000000 0.000000 1;</t>
  </si>
  <si>
    <t>313 89 -0.650000 -0.650000 0.000000 0.000000 0 -1 0.000000 0.000000 2 0.000000 0.000000 0.000000 1;</t>
  </si>
  <si>
    <t>314 89 -0.650000 -0.650000 0.000000 0.000000 0 -1 0.000000 0.000000 2 0.000000 0.000000 0.000000 1;</t>
  </si>
  <si>
    <t>357 89 -0.650000 -0.650000 0.000000 0.000000 0 -1 0.000000 0.000000 2 0.000000 0.000000 0.000000 1;</t>
  </si>
  <si>
    <t>358 89 -0.650000 -0.650000 0.000000 0.000000 0 -1 0.000000 0.000000 2 0.000000 0.000000 0.000000 1;</t>
  </si>
  <si>
    <t>355 89 -0.650000 -0.650000 0.000000 0.000000 0 -1 0.000000 0.000000 2 0.000000 0.000000 0.000000 1;</t>
  </si>
  <si>
    <t>356 89 -0.650000 -0.650000 0.000000 0.000000 0 -1 0.000000 0.000000 2 0.000000 0.000000 0.000000 1;</t>
  </si>
  <si>
    <t>363 89 -0.650000 -0.650000 0.000000 0.000000 0 -1 0.000000 0.000000 2 0.000000 0.000000 0.000000 1;</t>
  </si>
  <si>
    <t>364 89 -0.650000 -0.650000 0.000000 0.000000 0 -1 0.000000 0.000000 2 0.000000 0.000000 0.000000 1;</t>
  </si>
  <si>
    <t>367 89 -0.650000 -0.650000 0.000000 0.000000 0 -1 0.000000 0.000000 2 0.000000 0.000000 0.000000 1;</t>
  </si>
  <si>
    <t>368 89 -0.650000 -0.650000 0.000000 0.000000 0 -1 0.000000 0.000000 2 0.000000 0.000000 0.000000 1;</t>
  </si>
  <si>
    <t>315 89 -0.650000 -0.650000 0.000000 0.000000 0 -1 0.000000 0.000000 2 0.000000 0.000000 0.000000 1;</t>
  </si>
  <si>
    <t>316 89 -0.650000 -0.650000 0.000000 0.000000 0 -1 0.000000 0.000000 2 0.000000 0.000000 0.000000 1;</t>
  </si>
  <si>
    <t>295 89 -0.650000 -0.650000 0.000000 0.000000 0 -1 0.000000 0.000000 2 0.000000 0.000000 0.000000 1;</t>
  </si>
  <si>
    <t>337 89 -0.650000 -0.650000 0.000000 0.000000 0 -1 0.000000 0.000000 2 0.000000 0.000000 0.000000 1;</t>
  </si>
  <si>
    <t>351 89 -0.650000 -0.650000 0.000000 0.000000 0 -1 0.000000 0.000000 2 0.000000 0.000000 0.000000 1;</t>
  </si>
  <si>
    <t>338 89 -0.650000 -0.650000 0.000000 0.000000 0 -1 0.000000 0.000000 2 0.000000 0.000000 0.000000 1;</t>
  </si>
  <si>
    <t>296 89 -0.650000 -0.650000 0.000000 0.000000 0 -1 0.000000 0.000000 2 0.000000 0.000000 0.000000 1;</t>
  </si>
  <si>
    <t>297 89 -0.650000 -0.650000 0.000000 0.000000 0 -1 0.000000 0.000000 2 0.000000 0.000000 0.000000 1;</t>
  </si>
  <si>
    <t>339 89 -0.650000 -0.650000 0.000000 0.000000 0 -1 0.000000 0.000000 2 0.000000 0.000000 0.000000 1;</t>
  </si>
  <si>
    <t>352 89 -0.650000 -0.650000 0.000000 0.000000 0 -1 0.000000 0.000000 2 0.000000 0.000000 0.000000 1;</t>
  </si>
  <si>
    <t>340 89 -0.650000 -0.650000 0.000000 0.000000 0 -1 0.000000 0.000000 2 0.000000 0.000000 0.000000 1;</t>
  </si>
  <si>
    <t>298 89 -0.650000 -0.650000 0.000000 0.000000 0 -1 0.000000 0.000000 2 0.000000 0.000000 0.000000 1;</t>
  </si>
  <si>
    <t>299 89 -0.650000 -0.650000 0.000000 0.000000 0 -1 0.000000 0.000000 2 0.000000 0.000000 0.000000 1;</t>
  </si>
  <si>
    <t>300 89 -0.650000 -0.650000 0.000000 0.000000 0 -1 0.000000 0.000000 2 0.000000 0.000000 0.000000 1;</t>
  </si>
  <si>
    <t>327 89 -0.650000 -0.650000 0.000000 0.000000 0 -1 0.000000 0.000000 2 0.000000 0.000000 0.000000 1;</t>
  </si>
  <si>
    <t>328 89 -0.650000 -0.650000 0.000000 0.000000 0 -1 0.000000 0.000000 2 0.000000 0.000000 0.000000 1;</t>
  </si>
  <si>
    <t>329 89 -0.650000 -0.650000 0.000000 0.000000 0 -1 0.000000 0.000000 2 0.000000 0.000000 0.000000 1;</t>
  </si>
  <si>
    <t>330 89 -0.650000 -0.650000 0.000000 0.000000 0 -1 0.000000 0.000000 2 0.000000 0.000000 0.000000 1;</t>
  </si>
  <si>
    <t>331 89 -0.650000 -0.650000 0.000000 0.000000 0 -1 0.000000 0.000000 2 0.000000 0.000000 0.000000 1;</t>
  </si>
  <si>
    <t>332 89 -0.650000 -0.650000 0.000000 0.000000 0 -1 0.000000 0.000000 2 0.000000 0.000000 0.000000 1;</t>
  </si>
  <si>
    <t>361 89 -0.650000 -0.650000 0.000000 0.000000 0 -1 0.000000 0.000000 2 0.000000 0.000000 0.000000 1;</t>
  </si>
  <si>
    <t>362 89 -0.650000 -0.650000 0.000000 0.000000 0 -1 0.000000 0.000000 2 0.000000 0.000000 0.000000 1;</t>
  </si>
  <si>
    <t>359 89 -0.650000 -0.650000 0.000000 0.000000 0 -1 0.000000 0.000000 2 0.000000 0.000000 0.000000 1;</t>
  </si>
  <si>
    <t>360 89 -0.650000 -0.650000 0.000000 0.000000 0 -1 0.000000 0.000000 2 0.000000 0.000000 0.000000 1;</t>
  </si>
  <si>
    <t>333 89 -0.650000 -0.650000 0.000000 0.000000 0 -1 0.000000 0.000000 2 0.000000 0.000000 0.000000 1;</t>
  </si>
  <si>
    <t>353 89 -0.650000 -0.650000 0.000000 0.000000 0 -1 0.000000 0.000000 2 0.000000 0.000000 0.000000 1;</t>
  </si>
  <si>
    <t>334 89 -0.650000 -0.650000 0.000000 0.000000 0 -1 0.000000 0.000000 2 0.000000 0.000000 0.000000 1;</t>
  </si>
  <si>
    <t>354 89 -0.650000 -0.650000 0.000000 0.000000 0 -1 0.000000 0.000000 2 0.000000 0.000000 0.000000 1;</t>
  </si>
  <si>
    <t>335 89 -0.650000 -0.650000 0.000000 0.000000 0 -1 0.000000 0.000000 2 0.000000 0.000000 0.000000 1;</t>
  </si>
  <si>
    <t>336 89 -0.650000 -0.650000 0.000000 0.000000 0 -1 0.000000 0.000000 2 0.000000 0.000000 0.000000 1;</t>
  </si>
  <si>
    <t>221 89 -0.670000 -0.670000 0.000000 0.000000 0 -1 0.000000 0.000000 2 0.000000 0.000000 0.000000 1;</t>
  </si>
  <si>
    <t>222 89 -0.670000 -0.670000 0.000000 0.000000 0 -1 0.000000 0.000000 2 0.000000 0.000000 0.000000 1;</t>
  </si>
  <si>
    <t>223 89 -0.670000 -0.670000 0.000000 0.000000 0 -1 0.000000 0.000000 2 0.000000 0.000000 0.000000 1;</t>
  </si>
  <si>
    <t>224 89 -0.670000 -0.670000 0.000000 0.000000 0 -1 0.000000 0.000000 2 0.000000 0.000000 0.000000 1;</t>
  </si>
  <si>
    <t>225 89 -0.670000 -0.670000 0.000000 0.000000 0 -1 0.000000 0.000000 2 0.000000 0.000000 0.000000 1;</t>
  </si>
  <si>
    <t>226 89 -0.670000 -0.670000 0.000000 0.000000 0 -1 0.000000 0.000000 2 0.000000 0.000000 0.000000 1;</t>
  </si>
  <si>
    <t>227 89 -0.670000 -0.670000 0.000000 0.000000 0 -1 0.000000 0.000000 2 0.000000 0.000000 0.000000 1;</t>
  </si>
  <si>
    <t>228 89 -0.670000 -0.670000 0.000000 0.000000 0 -1 0.000000 0.000000 2 0.000000 0.000000 0.000000 1;</t>
  </si>
  <si>
    <t>229 89 -0.670000 -0.670000 0.000000 0.000000 0 -1 0.000000 0.000000 2 0.000000 0.000000 0.000000 1;</t>
  </si>
  <si>
    <t>230 89 -0.670000 -0.670000 0.000000 0.000000 0 -1 0.000000 0.000000 2 0.000000 0.000000 0.000000 1;</t>
  </si>
  <si>
    <t>231 89 -0.670000 -0.670000 0.000000 0.000000 0 -1 0.000000 0.000000 2 0.000000 0.000000 0.000000 1;</t>
  </si>
  <si>
    <t>232 89 -0.670000 -0.670000 0.000000 0.000000 0 -1 0.000000 0.000000 2 0.000000 0.000000 0.000000 1;</t>
  </si>
  <si>
    <t>233 89 -0.670000 -0.670000 0.000000 0.000000 0 -1 0.000000 0.000000 2 0.000000 0.000000 0.000000 1;</t>
  </si>
  <si>
    <t>234 89 -0.670000 -0.670000 0.000000 0.000000 0 -1 0.000000 0.000000 2 0.000000 0.000000 0.000000 1;</t>
  </si>
  <si>
    <t>242 89 -0.670000 -0.670000 0.000000 0.000000 0 -1 0.000000 0.000000 2 0.000000 0.000000 0.000000 1;</t>
  </si>
  <si>
    <t>243 89 -0.670000 -0.670000 0.000000 0.000000 0 -1 0.000000 0.000000 2 0.000000 0.000000 0.000000 1;</t>
  </si>
  <si>
    <t>244 89 -0.670000 -0.670000 0.000000 0.000000 0 -1 0.000000 0.000000 2 0.000000 0.000000 0.000000 1;</t>
  </si>
  <si>
    <t>245 89 -0.670000 -0.670000 0.000000 0.000000 0 -1 0.000000 0.000000 2 0.000000 0.000000 0.000000 1;</t>
  </si>
  <si>
    <t>246 89 -0.670000 -0.670000 0.000000 0.000000 0 -1 0.000000 0.000000 2 0.000000 0.000000 0.000000 1;</t>
  </si>
  <si>
    <t>247 89 -0.670000 -0.670000 0.000000 0.000000 0 -1 0.000000 0.000000 2 0.000000 0.000000 0.000000 1;</t>
  </si>
  <si>
    <t>248 89 -0.670000 -0.670000 0.000000 0.000000 0 -1 0.000000 0.000000 2 0.000000 0.000000 0.000000 1;</t>
  </si>
  <si>
    <t>252 89 -0.670000 -0.670000 0.000000 0.000000 0 -1 0.000000 0.000000 2 0.000000 0.000000 0.000000 1;</t>
  </si>
  <si>
    <t>253 89 -0.670000 -0.670000 0.000000 0.000000 0 -1 0.000000 0.000000 2 0.000000 0.000000 0.000000 1;</t>
  </si>
  <si>
    <t>257 89 -0.670000 -0.670000 0.000000 0.000000 0 -1 0.000000 0.000000 2 0.000000 0.000000 0.000000 1;</t>
  </si>
  <si>
    <t>258 89 -0.670000 -0.670000 0.000000 0.000000 0 -1 0.000000 0.000000 2 0.000000 0.000000 0.000000 1;</t>
  </si>
  <si>
    <t>255 89 -0.670000 -0.670000 0.000000 0.000000 0 -1 0.000000 0.000000 2 0.000000 0.000000 0.000000 1;</t>
  </si>
  <si>
    <t>256 89 -0.670000 -0.670000 0.000000 0.000000 0 -1 0.000000 0.000000 2 0.000000 0.000000 0.000000 1;</t>
  </si>
  <si>
    <t>235 89 -0.670000 -0.670000 0.000000 0.000000 0 -1 0.000000 0.000000 2 0.000000 0.000000 0.000000 1;</t>
  </si>
  <si>
    <t>236 89 -0.670000 -0.670000 0.000000 0.000000 0 -1 0.000000 0.000000 2 0.000000 0.000000 0.000000 1;</t>
  </si>
  <si>
    <t>237 89 -0.670000 -0.670000 0.000000 0.000000 0 -1 0.000000 0.000000 2 0.000000 0.000000 0.000000 1;</t>
  </si>
  <si>
    <t>238 89 -0.670000 -0.670000 0.000000 0.000000 0 -1 0.000000 0.000000 2 0.000000 0.000000 0.000000 1;</t>
  </si>
  <si>
    <t>239 89 -0.670000 -0.670000 0.000000 0.000000 0 -1 0.000000 0.000000 2 0.000000 0.000000 0.000000 1;</t>
  </si>
  <si>
    <t>240 89 -0.670000 -0.670000 0.000000 0.000000 0 -1 0.000000 0.000000 2 0.000000 0.000000 0.000000 1;</t>
  </si>
  <si>
    <t>241 89 -0.670000 -0.670000 0.000000 0.000000 0 -1 0.000000 0.000000 2 0.000000 0.000000 0.000000 1;</t>
  </si>
  <si>
    <t>250 89 -0.670000 -0.670000 0.000000 0.000000 0 -1 0.000000 0.000000 2 0.000000 0.000000 0.000000 1;</t>
  </si>
  <si>
    <t>251 89 -0.670000 -0.670000 0.000000 0.000000 0 -1 0.000000 0.000000 2 0.000000 0.000000 0.000000 1;</t>
  </si>
  <si>
    <t>301 89 -0.670000 -0.670000 0.000000 0.000000 0 -1 0.000000 0.000000 2 0.000000 0.000000 0.000000 1;</t>
  </si>
  <si>
    <t>341 89 -0.670000 -0.670000 0.000000 0.000000 0 -1 0.000000 0.000000 2 0.000000 0.000000 0.000000 1;</t>
  </si>
  <si>
    <t>302 89 -0.670000 -0.670000 0.000000 0.000000 0 -1 0.000000 0.000000 2 0.000000 0.000000 0.000000 1;</t>
  </si>
  <si>
    <t>303 89 -0.670000 -0.670000 0.000000 0.000000 0 -1 0.000000 0.000000 2 0.000000 0.000000 0.000000 1;</t>
  </si>
  <si>
    <t>342 89 -0.670000 -0.670000 0.000000 0.000000 0 -1 0.000000 0.000000 2 0.000000 0.000000 0.000000 1;</t>
  </si>
  <si>
    <t>304 89 -0.670000 -0.670000 0.000000 0.000000 0 -1 0.000000 0.000000 2 0.000000 0.000000 0.000000 1;</t>
  </si>
  <si>
    <t>343 89 -0.670000 -0.670000 0.000000 0.000000 0 -1 0.000000 0.000000 2 0.000000 0.000000 0.000000 1;</t>
  </si>
  <si>
    <t>349 89 -0.670000 -0.670000 0.000000 0.000000 0 -1 0.000000 0.000000 2 0.000000 0.000000 0.000000 1;</t>
  </si>
  <si>
    <t>344 89 -0.670000 -0.670000 0.000000 0.000000 0 -1 0.000000 0.000000 2 0.000000 0.000000 0.000000 1;</t>
  </si>
  <si>
    <t>350 89 -0.670000 -0.670000 0.000000 0.000000 0 -1 0.000000 0.000000 2 0.000000 0.000000 0.000000 1;</t>
  </si>
  <si>
    <t>305 89 -0.670000 -0.670000 0.000000 0.000000 0 -1 0.000000 0.000000 2 0.000000 0.000000 0.000000 1;</t>
  </si>
  <si>
    <t>306 89 -0.670000 -0.670000 0.000000 0.000000 0 -1 0.000000 0.000000 2 0.000000 0.000000 0.000000 1;</t>
  </si>
  <si>
    <t>214 89 -0.790000 -0.790000 0.000000 0.000000 0 -1 0.000000 0.000000 2 0.000000 0.000000 0.000000 1;</t>
  </si>
  <si>
    <t>215 89 -0.790000 -0.790000 0.000000 0.000000 0 -1 0.000000 0.000000 2 0.000000 0.000000 0.000000 1;</t>
  </si>
  <si>
    <t>216 89 -0.790000 -0.790000 0.000000 0.000000 0 -1 0.000000 0.000000 2 0.000000 0.000000 0.000000 1;</t>
  </si>
  <si>
    <t>217 89 -0.790000 -0.790000 0.000000 0.000000 0 -1 0.000000 0.000000 2 0.000000 0.000000 0.000000 1;</t>
  </si>
  <si>
    <t>218 89 -0.790000 -0.790000 0.000000 0.000000 0 -1 0.000000 0.000000 2 0.000000 0.000000 0.000000 1;</t>
  </si>
  <si>
    <t>219 89 -0.790000 -0.790000 0.000000 0.000000 0 -1 0.000000 0.000000 2 0.000000 0.000000 0.000000 1;</t>
  </si>
  <si>
    <t>220 89 -0.790000 -0.790000 0.000000 0.000000 0 -1 0.000000 0.000000 2 0.000000 0.000000 0.000000 1;</t>
  </si>
  <si>
    <t>281 89 -0.760000 -0.760000 0.000000 8.900000 0 -1 0.000000 0.000000 2 0.000000 0.000000 0.000000 1;</t>
  </si>
  <si>
    <t>282 89 -0.760000 -0.760000 0.000000 8.900000 0 -1 0.000000 0.000000 2 0.000000 0.000000 0.000000 1;</t>
  </si>
  <si>
    <t>283 89 -0.760000 -0.760000 0.000000 8.900000 0 -1 0.000000 0.000000 2 0.000000 0.000000 0.000000 1;</t>
  </si>
  <si>
    <t>284 89 -0.760000 -0.760000 0.000000 8.900000 0 -1 0.000000 0.000000 2 0.000000 0.000000 0.000000 1;</t>
  </si>
  <si>
    <t>285 89 -0.760000 -0.760000 0.000000 8.900000 0 -1 0.000000 0.000000 2 0.000000 0.000000 0.000000 1;</t>
  </si>
  <si>
    <t>286 89 -0.760000 -0.760000 0.000000 8.900000 0 -1 0.000000 0.000000 2 0.000000 0.000000 0.000000 1;</t>
  </si>
  <si>
    <t>287 89 -0.760000 -0.760000 0.000000 8.900000 0 -1 0.000000 0.000000 2 0.000000 0.000000 0.000000 1;</t>
  </si>
  <si>
    <t>288 89 -0.760000 -0.760000 0.000000 8.900000 0 -1 0.000000 0.000000 2 0.000000 0.000000 0.000000 1;</t>
  </si>
  <si>
    <t>289 89 -0.760000 -0.760000 0.000000 8.900000 0 -1 0.000000 0.000000 2 0.000000 0.000000 0.000000 1;</t>
  </si>
  <si>
    <t>290 89 -0.760000 -0.760000 0.000000 8.900000 0 -1 0.000000 0.000000 2 0.000000 0.000000 0.000000 1;</t>
  </si>
  <si>
    <t>291 89 -0.760000 -0.760000 0.000000 8.900000 0 -1 0.000000 0.000000 2 0.000000 0.000000 0.000000 1;</t>
  </si>
  <si>
    <t>292 89 -0.760000 -0.760000 0.000000 8.900000 0 -1 0.000000 0.000000 2 0.000000 0.000000 0.000000 1;</t>
  </si>
  <si>
    <t>293 89 -0.760000 -0.760000 0.000000 8.900000 0 -1 0.000000 0.000000 2 0.000000 0.000000 0.000000 1;</t>
  </si>
  <si>
    <t>294 89 -0.760000 -0.760000 0.000000 8.900000 0 -1 0.000000 0.000000 2 0.000000 0.000000 0.000000 1;</t>
  </si>
  <si>
    <t>166 89 -0.650000 -0.650000 0.000000 0.000000 0 -1 0.000000 0.000000 2 0.000000 0.000000 0.000000 1;</t>
  </si>
  <si>
    <t>167 89 -0.650000 -0.650000 0.000000 0.000000 0 -1 0.000000 0.000000 2 0.000000 0.000000 0.000000 1;</t>
  </si>
  <si>
    <t>157 89 -0.650000 -0.650000 0.000000 0.000000 0 -1 0.000000 0.000000 2 0.000000 0.000000 0.000000 1;</t>
  </si>
  <si>
    <t>168 89 -0.650000 -0.650000 0.000000 0.000000 0 -1 0.000000 0.000000 2 0.000000 0.000000 0.000000 1;</t>
  </si>
  <si>
    <t>165 89 -0.650000 -0.650000 0.000000 0.000000 0 -1 0.000000 0.000000 2 0.000000 0.000000 0.000000 1;</t>
  </si>
  <si>
    <t>160 89 -0.650000 -0.650000 0.000000 0.000000 0 -1 0.000000 0.000000 2 0.000000 0.000000 0.000000 1;</t>
  </si>
  <si>
    <t>161 89 -0.650000 -0.650000 0.000000 0.000000 0 -1 0.000000 0.000000 2 0.000000 0.000000 0.000000 1;</t>
  </si>
  <si>
    <t>71 89 -0.650000 -0.650000 0.000000 0.000000 0 -1 0.000000 0.000000 2 0.000000 0.000000 0.000000 1;</t>
  </si>
  <si>
    <t>72 89 -0.650000 -0.650000 0.000000 0.000000 0 -1 0.000000 0.000000 2 0.000000 0.000000 0.000000 1;</t>
  </si>
  <si>
    <t>156 89 -0.650000 -0.650000 0.000000 0.000000 0 -1 0.000000 0.000000 2 0.000000 0.000000 0.000000 1;</t>
  </si>
  <si>
    <t>73 89 -0.650000 -0.650000 0.000000 0.000000 0 -1 0.000000 0.000000 2 0.000000 0.000000 0.000000 1;</t>
  </si>
  <si>
    <t>75 89 -0.650000 -0.650000 0.000000 0.000000 0 -1 0.000000 0.000000 2 0.000000 0.000000 0.000000 1;</t>
  </si>
  <si>
    <t>74 89 -0.650000 -0.650000 0.000000 0.000000 0 -1 0.000000 0.000000 2 0.000000 0.000000 0.000000 1;</t>
  </si>
  <si>
    <t>317 89 -0.650000 -0.650000 0.000000 0.000000 0 -1 0.000000 0.000000 2 0.000000 0.000000 0.000000 1;</t>
  </si>
  <si>
    <t>318 89 -0.650000 -0.650000 0.000000 0.000000 0 -1 0.000000 0.000000 2 0.000000 0.000000 0.000000 1;</t>
  </si>
  <si>
    <t>319 89 -0.650000 -0.650000 0.000000 0.000000 0 -1 0.000000 0.000000 2 0.000000 0.000000 0.000000 1;</t>
  </si>
  <si>
    <t>320 89 -0.650000 -0.650000 0.000000 0.000000 0 -1 0.000000 0.000000 2 0.000000 0.000000 0.000000 1;</t>
  </si>
  <si>
    <t>366 89 -0.650000 -0.650000 0.000000 0.000000 0 -1 0.000000 0.000000 2 0.000000 0.000000 0.000000 1;</t>
  </si>
  <si>
    <t>324 89 -0.650000 -0.650000 0.000000 0.000000 0 -1 0.000000 0.000000 2 0.000000 0.000000 0.000000 1;</t>
  </si>
  <si>
    <t>346 89 -0.650000 -0.650000 0.000000 0.000000 0 -1 0.000000 0.000000 2 0.000000 0.000000 0.000000 1;</t>
  </si>
  <si>
    <t>325 89 -0.650000 -0.650000 0.000000 0.000000 0 -1 0.000000 0.000000 2 0.000000 0.000000 0.000000 1;</t>
  </si>
  <si>
    <t>189 89 -0.650000 -0.650000 0.000000 0.000000 0 -1 0.000000 0.000000 2 0.000000 0.000000 0.000000 1;</t>
  </si>
  <si>
    <t>190 89 -0.650000 -0.650000 0.000000 0.000000 0 -1 0.000000 0.000000 2 0.000000 0.000000 0.000000 1;</t>
  </si>
  <si>
    <t>191 89 -0.650000 -0.650000 0.000000 0.000000 0 -1 0.000000 0.000000 2 0.000000 0.000000 0.000000 1;</t>
  </si>
  <si>
    <t>192 89 -0.650000 -0.650000 0.000000 0.000000 0 -1 0.000000 0.000000 2 0.000000 0.000000 0.000000 1;</t>
  </si>
  <si>
    <t>83 89 -0.650000 -0.650000 0.000000 0.000000 0 -1 0.000000 0.000000 2 0.000000 0.000000 0.000000 1;</t>
  </si>
  <si>
    <t>86 89 -0.650000 -0.650000 0.000000 0.000000 0 -1 0.000000 0.000000 2 0.000000 0.000000 0.000000 1;</t>
  </si>
  <si>
    <t>85 89 -0.650000 -0.650000 0.000000 0.000000 0 -1 0.000000 0.000000 2 0.000000 0.000000 0.000000 1;</t>
  </si>
  <si>
    <t>89 89 -0.650000 -0.650000 0.000000 0.000000 0 -1 0.000000 0.000000 2 0.000000 0.000000 0.000000 1;</t>
  </si>
  <si>
    <t>82 89 -0.650000 -0.650000 0.000000 0.000000 0 -1 0.000000 0.000000 2 0.000000 0.000000 0.000000 1;</t>
  </si>
  <si>
    <t>158 89 -0.650000 -0.650000 0.000000 0.000000 0 -1 0.000000 0.000000 2 0.000000 0.000000 0.000000 1;</t>
  </si>
  <si>
    <t>88 89 -0.650000 -0.650000 0.000000 0.000000 0 -1 0.000000 0.000000 2 0.000000 0.000000 0.000000 1;</t>
  </si>
  <si>
    <t>84 89 -0.650000 -0.650000 0.000000 0.000000 0 -1 0.000000 0.000000 2 0.000000 0.000000 0.000000 1;</t>
  </si>
  <si>
    <t>87 89 -0.650000 -0.650000 0.000000 0.000000 0 -1 0.000000 0.000000 2 0.000000 0.000000 0.000000 1;</t>
  </si>
  <si>
    <t>81 89 -0.650000 -0.650000 0.000000 0.000000 0 -1 0.000000 0.000000 2 0.000000 0.000000 0.000000 1;</t>
  </si>
  <si>
    <t>169 89 -0.650000 -0.650000 0.000000 0.000000 0 -1 0.000000 0.000000 2 0.000000 0.000000 0.000000 1;</t>
  </si>
  <si>
    <t>146 89 -0.650000 -0.650000 0.000000 0.000000 0 -1 0.000000 0.000000 2 0.000000 0.000000 0.000000 1;</t>
  </si>
  <si>
    <t>162 89 -0.650000 -0.650000 0.000000 0.000000 0 -1 0.000000 0.000000 2 0.000000 0.000000 0.000000 1;</t>
  </si>
  <si>
    <t>57 89 -0.650000 -0.650000 0.000000 0.000000 0 -1 0.000000 0.000000 2 0.000000 0.000000 0.000000 1;</t>
  </si>
  <si>
    <t>59 89 -0.650000 -0.650000 0.000000 0.000000 0 -1 0.000000 0.000000 2 0.000000 0.000000 0.000000 1;</t>
  </si>
  <si>
    <t>61 89 -0.650000 -0.650000 0.000000 0.000000 0 -1 0.000000 0.000000 2 0.000000 0.000000 0.000000 1;</t>
  </si>
  <si>
    <t>62 89 -0.650000 -0.650000 0.000000 0.000000 0 -1 0.000000 0.000000 2 0.000000 0.000000 0.000000 1;</t>
  </si>
  <si>
    <t>321 89 -0.650000 -0.650000 0.000000 0.000000 0 -1 0.000000 0.000000 2 0.000000 0.000000 0.000000 1;</t>
  </si>
  <si>
    <t>322 89 -0.650000 -0.650000 0.000000 0.000000 0 -1 0.000000 0.000000 2 0.000000 0.000000 0.000000 1;</t>
  </si>
  <si>
    <t>365 89 -0.650000 -0.650000 0.000000 0.000000 0 -1 0.000000 0.000000 2 0.000000 0.000000 0.000000 1;</t>
  </si>
  <si>
    <t>369 89 -0.650000 -0.650000 0.000000 0.000000 0 -1 0.000000 0.000000 2 0.000000 0.000000 0.000000 1;</t>
  </si>
  <si>
    <t>323 89 -0.650000 -0.650000 0.000000 0.000000 0 -1 0.000000 0.000000 2 0.000000 0.000000 0.000000 1;</t>
  </si>
  <si>
    <t>345 89 -0.650000 -0.650000 0.000000 0.000000 0 -1 0.000000 0.000000 2 0.000000 0.000000 0.000000 1;</t>
  </si>
  <si>
    <t>326 89 -0.650000 -0.650000 0.000000 0.000000 0 -1 0.000000 0.000000 2 0.000000 0.000000 0.000000 1;</t>
  </si>
  <si>
    <t>277 89 -0.600000 -0.600000 0.000000 0.000000 0 -1 0.000000 0.000000 2 0.000000 0.000000 0.000000 1;</t>
  </si>
  <si>
    <t>276 89 -0.600000 -0.600000 0.000000 0.000000 0 -1 0.000000 0.000000 2 0.000000 0.000000 0.000000 1;</t>
  </si>
  <si>
    <t>275 89 -0.600000 -0.600000 0.000000 0.000000 0 -1 0.000000 0.000000 2 0.000000 0.000000 0.000000 1;</t>
  </si>
  <si>
    <t>278 89 -0.600000 -0.600000 0.000000 0.000000 0 -1 0.000000 0.000000 2 0.000000 0.000000 0.000000 1;</t>
  </si>
  <si>
    <t>279 89 -0.600000 -0.600000 0.000000 0.000000 0 -1 0.000000 0.000000 2 0.000000 0.000000 0.000000 1;</t>
  </si>
  <si>
    <t>280 89 -0.600000 -0.600000 0.000000 0.000000 0 -1 0.000000 0.000000 2 0.000000 0.000000 0.000000 1;</t>
  </si>
  <si>
    <t>171 89 -0.650000 -0.650000 0.000000 0.000000 0 -1 0.000000 0.000000 2 0.000000 0.000000 0.000000 1;</t>
  </si>
  <si>
    <t>372 89 0.000000 0.000000 -0.650000 0.000000 0 -1 0.000000 0.000000 2 0.000000 0.000000 0.000000 1;</t>
  </si>
  <si>
    <t>373 89 -0.650000 -0.650000 0.000000 0.000000 0 -1 0.000000 0.000000 2 0.000000 0.000000 0.000000 1;</t>
  </si>
  <si>
    <t>199 89 -0.650000 -0.650000 0.000000 0.000000 0 -1 0.000000 0.000000 2 0.000000 0.000000 0.000000 1;</t>
  </si>
  <si>
    <t>372 89 -0.650000 -0.650000 0.000000 0.000000 0 -1 0.000000 0.000000 2 0.000000 0.000000 0.000000 1;</t>
  </si>
  <si>
    <t>198 89 -0.650000 -0.650000 0.000000 0.000000 0 -1 0.000000 0.000000 2 0.000000 0.000000 0.000000 1;</t>
  </si>
  <si>
    <t>170 89 -0.650000 -0.650000 0.000000 0.000000 0 -1 0.000000 0.000000 2 0.000000 0.000000 0.000000 1;</t>
  </si>
  <si>
    <t>371 89 -0.650000 -0.650000 0.000000 0.000000 0 -1 0.000000 0.000000 2 0.000000 0.000000 0.000000 1;</t>
  </si>
  <si>
    <t>197 89 -0.650000 -0.650000 0.000000 0.000000 0 -1 0.000000 0.000000 2 0.000000 0.000000 0.000000 1;</t>
  </si>
  <si>
    <t>172 89 -0.650000 -0.650000 0.000000 9.000000 0 -1 0.000000 0.000000 2 0.000000 0.000000 0.000000 1;</t>
  </si>
  <si>
    <t>380 89 -0.600000 -0.600000 0.000000 0.000000 0 -1 0.000000 0.000000 2 0.000000 0.000000 0.000000 1;</t>
  </si>
  <si>
    <t>381 89 -0.600000 -0.600000 0.000000 0.000000 0 -1 0.000000 0.000000 2 0.000000 0.000000 0.000000 1;</t>
  </si>
  <si>
    <t>382 89 -0.600000 -0.600000 0.000000 0.000000 0 -1 0.000000 0.000000 2 0.000000 0.000000 0.000000 1;</t>
  </si>
  <si>
    <t>1 84 -65.000000 -65.000000 0.000000 0.000000 0 -1 0.000000 0.000000 2 0.000000 0.000000 0.000000 1;</t>
  </si>
  <si>
    <t>2 84 -65.000000 -65.000000 0.000000 0.000000 0 -1 0.000000 0.000000 2 0.000000 0.000000 0.000000 1;</t>
  </si>
  <si>
    <t>3 84 -65.000000 -65.000000 0.000000 0.000000 0 -1 0.000000 0.000000 2 0.000000 0.000000 0.000000 1;</t>
  </si>
  <si>
    <t>4 84 -65.000000 -65.000000 0.000000 0.000000 0 -1 0.000000 0.000000 2 0.000000 0.000000 0.000000 1;</t>
  </si>
  <si>
    <t>5 84 -65.000000 -65.000000 0.000000 0.000000 0 -1 0.000000 0.000000 2 0.000000 0.000000 0.000000 1;</t>
  </si>
  <si>
    <t>6 84 -65.000000 -65.000000 0.000000 0.000000 0 -1 0.000000 0.000000 2 0.000000 0.000000 0.000000 1;</t>
  </si>
  <si>
    <t>7 84 -65.000000 -65.000000 0.000000 0.000000 0 -1 0.000000 0.000000 2 0.000000 0.000000 0.000000 1;</t>
  </si>
  <si>
    <t>8 84 -65.000000 -65.000000 0.000000 0.000000 0 -1 0.000000 0.000000 2 0.000000 0.000000 0.000000 1;</t>
  </si>
  <si>
    <t>9 84 -65.000000 -65.000000 0.000000 0.000000 0 -1 0.000000 0.000000 2 0.000000 0.000000 0.000000 1;</t>
  </si>
  <si>
    <t>10 84 -65.000000 -65.000000 0.000000 0.000000 0 -1 0.000000 0.000000 2 0.000000 0.000000 0.000000 1;</t>
  </si>
  <si>
    <t>11 84 -65.000000 -65.000000 0.000000 0.000000 0 -1 0.000000 0.000000 2 0.000000 0.000000 0.000000 1;</t>
  </si>
  <si>
    <t>12 84 -65.000000 -65.000000 0.000000 0.000000 0 -1 0.000000 0.000000 2 0.000000 0.000000 0.000000 1;</t>
  </si>
  <si>
    <t>13 84 -65.000000 -65.000000 0.000000 0.000000 0 -1 0.000000 0.000000 2 0.000000 0.000000 0.000000 1;</t>
  </si>
  <si>
    <t>14 84 -65.000000 -65.000000 0.000000 0.000000 0 -1 0.000000 0.000000 2 0.000000 0.000000 0.000000 1;</t>
  </si>
  <si>
    <t>15 84 -65.000000 -65.000000 0.000000 0.000000 0 -1 0.000000 0.000000 2 0.000000 0.000000 0.000000 1;</t>
  </si>
  <si>
    <t>16 84 -65.000000 -65.000000 0.000000 0.000000 0 -1 0.000000 0.000000 2 0.000000 0.000000 0.000000 1;</t>
  </si>
  <si>
    <t>17 84 -65.000000 -65.000000 0.000000 0.000000 0 -1 0.000000 0.000000 2 0.000000 0.000000 0.000000 1;</t>
  </si>
  <si>
    <t>18 84 -65.000000 -65.000000 0.000000 0.000000 0 -1 0.000000 0.000000 2 0.000000 0.000000 0.000000 1;</t>
  </si>
  <si>
    <t>19 84 -65.000000 -65.000000 0.000000 0.000000 0 -1 0.000000 0.000000 2 0.000000 0.000000 0.000000 1;</t>
  </si>
  <si>
    <t>20 84 -65.000000 -65.000000 0.000000 0.000000 0 -1 0.000000 0.000000 2 0.000000 0.000000 0.000000 1;</t>
  </si>
  <si>
    <t>21 84 -65.000000 -65.000000 0.000000 0.000000 0 -1 0.000000 0.000000 2 0.000000 0.000000 0.000000 1;</t>
  </si>
  <si>
    <t>22 84 -65.000000 -65.000000 0.000000 0.000000 0 -1 0.000000 0.000000 2 0.000000 0.000000 0.000000 1;</t>
  </si>
  <si>
    <t>23 84 -65.000000 -65.000000 0.000000 0.000000 0 -1 0.000000 0.000000 2 0.000000 0.000000 0.000000 1;</t>
  </si>
  <si>
    <t>24 84 -65.000000 -65.000000 0.000000 0.000000 0 -1 0.000000 0.000000 2 0.000000 0.000000 0.000000 1;</t>
  </si>
  <si>
    <t>25 84 -65.000000 -65.000000 0.000000 0.000000 0 -1 0.000000 0.000000 2 0.000000 0.000000 0.000000 1;</t>
  </si>
  <si>
    <t>26 84 -65.000000 -65.000000 0.000000 0.000000 0 -1 0.000000 0.000000 2 0.000000 0.000000 0.000000 1;</t>
  </si>
  <si>
    <t>27 84 -65.000000 -65.000000 0.000000 0.000000 0 -1 0.000000 0.000000 2 0.000000 0.000000 0.000000 1;</t>
  </si>
  <si>
    <t>28 84 -65.000000 -65.000000 0.000000 0.000000 0 -1 0.000000 0.000000 2 0.000000 0.000000 0.000000 1;</t>
  </si>
  <si>
    <t>29 84 -65.000000 -65.000000 0.000000 0.000000 0 -1 0.000000 0.000000 2 0.000000 0.000000 0.000000 1;</t>
  </si>
  <si>
    <t>30 84 -65.000000 -65.000000 0.000000 0.000000 0 -1 0.000000 0.000000 2 0.000000 0.000000 0.000000 1;</t>
  </si>
  <si>
    <t>31 84 -65.000000 -65.000000 0.000000 0.000000 0 -1 0.000000 0.000000 2 0.000000 0.000000 0.000000 1;</t>
  </si>
  <si>
    <t>32 84 -65.000000 -65.000000 0.000000 0.000000 0 -1 0.000000 0.000000 2 0.000000 0.000000 0.000000 1;</t>
  </si>
  <si>
    <t>33 84 -65.000000 -65.000000 0.000000 0.000000 0 -1 0.000000 0.000000 2 0.000000 0.000000 0.000000 1;</t>
  </si>
  <si>
    <t>34 84 -65.000000 -65.000000 0.000000 0.000000 0 -1 0.000000 0.000000 2 0.000000 0.000000 0.000000 1;</t>
  </si>
  <si>
    <t>35 84 -65.000000 -65.000000 0.000000 0.000000 0 -1 0.000000 0.000000 2 0.000000 0.000000 0.000000 1;</t>
  </si>
  <si>
    <t>36 84 -65.000000 -65.000000 0.000000 0.000000 0 -1 0.000000 0.000000 2 0.000000 0.000000 0.000000 1;</t>
  </si>
  <si>
    <t>37 84 -65.000000 -65.000000 0.000000 0.000000 0 -1 0.000000 0.000000 2 0.000000 0.000000 0.000000 1;</t>
  </si>
  <si>
    <t>38 84 -65.000000 -65.000000 0.000000 0.000000 0 -1 0.000000 0.000000 2 0.000000 0.000000 0.000000 1;</t>
  </si>
  <si>
    <t>39 84 -65.000000 -65.000000 0.000000 0.000000 0 -1 0.000000 0.000000 2 0.000000 0.000000 0.000000 1;</t>
  </si>
  <si>
    <t>40 84 -65.000000 -65.000000 0.000000 0.000000 0 -1 0.000000 0.000000 2 0.000000 0.000000 0.000000 1;</t>
  </si>
  <si>
    <t>41 84 -65.000000 -65.000000 0.000000 0.000000 0 -1 0.000000 0.000000 2 0.000000 0.000000 0.000000 1;</t>
  </si>
  <si>
    <t>42 84 -65.000000 -65.000000 0.000000 0.000000 0 -1 0.000000 0.000000 2 0.000000 0.000000 0.000000 1;</t>
  </si>
  <si>
    <t>43 84 -65.000000 -65.000000 0.000000 0.000000 0 -1 0.000000 0.000000 2 0.000000 0.000000 0.000000 1;</t>
  </si>
  <si>
    <t>44 84 -65.000000 -65.000000 0.000000 0.000000 0 -1 0.000000 0.000000 2 0.000000 0.000000 0.000000 1;</t>
  </si>
  <si>
    <t>45 84 -65.000000 -65.000000 0.000000 0.000000 0 -1 0.000000 0.000000 2 0.000000 0.000000 0.000000 1;</t>
  </si>
  <si>
    <t>46 84 -65.000000 -65.000000 0.000000 0.000000 0 -1 0.000000 0.000000 2 0.000000 0.000000 0.000000 1;</t>
  </si>
  <si>
    <t>47 84 -65.000000 -65.000000 0.000000 0.000000 0 -1 0.000000 0.000000 2 0.000000 0.000000 0.000000 1;</t>
  </si>
  <si>
    <t>48 84 -65.000000 -65.000000 0.000000 0.000000 0 -1 0.000000 0.000000 2 0.000000 0.000000 0.000000 1;</t>
  </si>
  <si>
    <t>49 84 -65.000000 -65.000000 0.000000 0.000000 0 -1 0.000000 0.000000 2 0.000000 0.000000 0.000000 1;</t>
  </si>
  <si>
    <t>50 84 -65.000000 -65.000000 0.000000 0.000000 0 -1 0.000000 0.000000 2 0.000000 0.000000 0.000000 1;</t>
  </si>
  <si>
    <t>51 84 -65.000000 -65.000000 0.000000 0.000000 0 -1 0.000000 0.000000 2 0.000000 0.000000 0.000000 1;</t>
  </si>
  <si>
    <t>52 84 -65.000000 -65.000000 0.000000 0.000000 0 -1 0.000000 0.000000 2 0.000000 0.000000 0.000000 1;</t>
  </si>
  <si>
    <t>53 84 -65.000000 -65.000000 0.000000 0.000000 0 -1 0.000000 0.000000 2 0.000000 0.000000 0.000000 1;</t>
  </si>
  <si>
    <t>54 84 -65.000000 -65.000000 0.000000 0.000000 0 -1 0.000000 0.000000 2 0.000000 0.000000 0.000000 1;</t>
  </si>
  <si>
    <t>55 84 -65.000000 -65.000000 0.000000 0.000000 0 -1 0.000000 0.000000 2 0.000000 0.000000 0.000000 1;</t>
  </si>
  <si>
    <t>56 84 -65.000000 -65.000000 0.000000 0.000000 0 -1 0.000000 0.000000 2 0.000000 0.000000 0.000000 1;</t>
  </si>
  <si>
    <t>57 84 -65.000000 -65.000000 0.000000 0.000000 0 -1 0.000000 0.000000 2 0.000000 0.000000 0.000000 1;</t>
  </si>
  <si>
    <t>58 84 -65.000000 -65.000000 0.000000 0.000000 0 -1 0.000000 0.000000 2 0.000000 0.000000 0.000000 1;</t>
  </si>
  <si>
    <t>59 84 -65.000000 -65.000000 0.000000 0.000000 0 -1 0.000000 0.000000 2 0.000000 0.000000 0.000000 1;</t>
  </si>
  <si>
    <t>60 84 -65.000000 -65.000000 0.000000 0.000000 0 -1 0.000000 0.000000 2 0.000000 0.000000 0.000000 1;</t>
  </si>
  <si>
    <t>61 84 -65.000000 -65.000000 0.000000 0.000000 0 -1 0.000000 0.000000 2 0.000000 0.000000 0.000000 1;</t>
  </si>
  <si>
    <t>62 84 -65.000000 -65.000000 0.000000 0.000000 0 -1 0.000000 0.000000 2 0.000000 0.000000 0.000000 1;</t>
  </si>
  <si>
    <t>63 84 -65.000000 -65.000000 0.000000 0.000000 0 -1 0.000000 0.000000 2 0.000000 0.000000 0.000000 1;</t>
  </si>
  <si>
    <t>64 84 -65.000000 -65.000000 0.000000 0.000000 0 -1 0.000000 0.000000 2 0.000000 0.000000 0.000000 1;</t>
  </si>
  <si>
    <t>65 84 -65.000000 -65.000000 0.000000 0.000000 0 -1 0.000000 0.000000 2 0.000000 0.000000 0.000000 1;</t>
  </si>
  <si>
    <t>66 84 -65.000000 -65.000000 0.000000 0.000000 0 -1 0.000000 0.000000 2 0.000000 0.000000 0.000000 1;</t>
  </si>
  <si>
    <t>67 84 -65.000000 -65.000000 0.000000 0.000000 0 -1 0.000000 0.000000 2 0.000000 0.000000 0.000000 1;</t>
  </si>
  <si>
    <t>68 84 -65.000000 -65.000000 0.000000 0.000000 0 -1 0.000000 0.000000 2 0.000000 0.000000 0.000000 1;</t>
  </si>
  <si>
    <t>69 84 -65.000000 -65.000000 0.000000 0.000000 0 -1 0.000000 0.000000 2 0.000000 0.000000 0.000000 1;</t>
  </si>
  <si>
    <t>70 84 -65.000000 -65.000000 0.000000 0.000000 0 -1 0.000000 0.000000 2 0.000000 0.000000 0.000000 1;</t>
  </si>
  <si>
    <t>71 84 -65.000000 -65.000000 0.000000 0.000000 0 -1 0.000000 0.000000 2 0.000000 0.000000 0.000000 1;</t>
  </si>
  <si>
    <t>72 84 -65.000000 -65.000000 0.000000 0.000000 0 -1 0.000000 0.000000 2 0.000000 0.000000 0.000000 1;</t>
  </si>
  <si>
    <t>73 84 -65.000000 -65.000000 0.000000 0.000000 0 -1 0.000000 0.000000 2 0.000000 0.000000 0.000000 1;</t>
  </si>
  <si>
    <t>74 84 -65.000000 -65.000000 0.000000 0.000000 0 -1 0.000000 0.000000 2 0.000000 0.000000 0.000000 1;</t>
  </si>
  <si>
    <t>75 84 -65.000000 -65.000000 0.000000 0.000000 0 -1 0.000000 0.000000 2 0.000000 0.000000 0.000000 1;</t>
  </si>
  <si>
    <t>76 84 -65.000000 -65.000000 0.000000 0.000000 0 -1 0.000000 0.000000 2 0.000000 0.000000 0.000000 1;</t>
  </si>
  <si>
    <t>77 84 -65.000000 -65.000000 0.000000 0.000000 0 -1 0.000000 0.000000 2 0.000000 0.000000 0.000000 1;</t>
  </si>
  <si>
    <t>78 84 -65.000000 -65.000000 0.000000 0.000000 0 -1 0.000000 0.000000 2 0.000000 0.000000 0.000000 1;</t>
  </si>
  <si>
    <t>79 84 -65.000000 -65.000000 0.000000 0.000000 0 -1 0.000000 0.000000 2 0.000000 0.000000 0.000000 1;</t>
  </si>
  <si>
    <t>80 84 -65.000000 -65.000000 0.000000 0.000000 0 -1 0.000000 0.000000 2 0.000000 0.000000 0.000000 1;</t>
  </si>
  <si>
    <t>81 84 -65.000000 -65.000000 0.000000 0.000000 0 -1 0.000000 0.000000 2 0.000000 0.000000 0.000000 1;</t>
  </si>
  <si>
    <t>82 84 -65.000000 -65.000000 0.000000 0.000000 0 -1 0.000000 0.000000 2 0.000000 0.000000 0.000000 1;</t>
  </si>
  <si>
    <t>83 84 -65.000000 -65.000000 0.000000 0.000000 0 -1 0.000000 0.000000 2 0.000000 0.000000 0.000000 1;</t>
  </si>
  <si>
    <t>84 84 -65.000000 -65.000000 0.000000 0.000000 0 -1 0.000000 0.000000 2 0.000000 0.000000 0.000000 1;</t>
  </si>
  <si>
    <t>85 84 -65.000000 -65.000000 0.000000 0.000000 0 -1 0.000000 0.000000 2 0.000000 0.000000 0.000000 1;</t>
  </si>
  <si>
    <t>86 84 -65.000000 -65.000000 0.000000 0.000000 0 -1 0.000000 0.000000 2 0.000000 0.000000 0.000000 1;</t>
  </si>
  <si>
    <t>87 84 -65.000000 -65.000000 0.000000 0.000000 0 -1 0.000000 0.000000 2 0.000000 0.000000 0.000000 1;</t>
  </si>
  <si>
    <t>88 84 -65.000000 -65.000000 0.000000 0.000000 0 -1 0.000000 0.000000 2 0.000000 0.000000 0.000000 1;</t>
  </si>
  <si>
    <t>89 84 -65.000000 -65.000000 0.000000 0.000000 0 -1 0.000000 0.000000 2 0.000000 0.000000 0.000000 1;</t>
  </si>
  <si>
    <t>90 84 -65.000000 -65.000000 0.000000 0.000000 0 -1 0.000000 0.000000 2 0.000000 0.000000 0.000000 1;</t>
  </si>
  <si>
    <t>91 84 -65.000000 -65.000000 0.000000 0.000000 0 -1 0.000000 0.000000 2 0.000000 0.000000 0.000000 1;</t>
  </si>
  <si>
    <t>92 84 -65.000000 -65.000000 0.000000 0.000000 0 -1 0.000000 0.000000 2 0.000000 0.000000 0.000000 1;</t>
  </si>
  <si>
    <t>93 84 -65.000000 -65.000000 0.000000 0.000000 0 -1 0.000000 0.000000 2 0.000000 0.000000 0.000000 1;</t>
  </si>
  <si>
    <t>94 84 -65.000000 -65.000000 0.000000 0.000000 0 -1 0.000000 0.000000 2 0.000000 0.000000 0.000000 1;</t>
  </si>
  <si>
    <t>95 84 -65.000000 -65.000000 0.000000 0.000000 0 -1 0.000000 0.000000 2 0.000000 0.000000 0.000000 1;</t>
  </si>
  <si>
    <t>96 84 -65.000000 -65.000000 0.000000 0.000000 0 -1 0.000000 0.000000 2 0.000000 0.000000 0.000000 1;</t>
  </si>
  <si>
    <t>97 84 -65.000000 -65.000000 0.000000 0.000000 0 -1 0.000000 0.000000 2 0.000000 0.000000 0.000000 1;</t>
  </si>
  <si>
    <t>98 84 -65.000000 -65.000000 0.000000 0.000000 0 -1 0.000000 0.000000 2 0.000000 0.000000 0.000000 1;</t>
  </si>
  <si>
    <t>99 84 -65.000000 -65.000000 0.000000 0.000000 0 -1 0.000000 0.000000 2 0.000000 0.000000 0.000000 1;</t>
  </si>
  <si>
    <t>100 84 -65.000000 -65.000000 0.000000 0.000000 0 -1 0.000000 0.000000 2 0.000000 0.000000 0.000000 1;</t>
  </si>
  <si>
    <t>101 84 -65.000000 -65.000000 0.000000 0.000000 0 -1 0.000000 0.000000 2 0.000000 0.000000 0.000000 1;</t>
  </si>
  <si>
    <t>102 84 -65.000000 -65.000000 0.000000 0.000000 0 -1 0.000000 0.000000 2 0.000000 0.000000 0.000000 1;</t>
  </si>
  <si>
    <t>103 84 -65.000000 -65.000000 0.000000 0.000000 0 -1 0.000000 0.000000 2 0.000000 0.000000 0.000000 1;</t>
  </si>
  <si>
    <t>104 84 -65.000000 -65.000000 0.000000 0.000000 0 -1 0.000000 0.000000 2 0.000000 0.000000 0.000000 1;</t>
  </si>
  <si>
    <t>105 84 -65.000000 -65.000000 0.000000 0.000000 0 -1 0.000000 0.000000 2 0.000000 0.000000 0.000000 1;</t>
  </si>
  <si>
    <t>106 84 -65.000000 -65.000000 0.000000 0.000000 0 -1 0.000000 0.000000 2 0.000000 0.000000 0.000000 1;</t>
  </si>
  <si>
    <t>107 84 -65.000000 -65.000000 0.000000 0.000000 0 -1 0.000000 0.000000 2 0.000000 0.000000 0.000000 1;</t>
  </si>
  <si>
    <t>108 84 -65.000000 -65.000000 0.000000 0.000000 0 -1 0.000000 0.000000 2 0.000000 0.000000 0.000000 1;</t>
  </si>
  <si>
    <t>109 84 -65.000000 -65.000000 0.000000 0.000000 0 -1 0.000000 0.000000 2 0.000000 0.000000 0.000000 1;</t>
  </si>
  <si>
    <t>110 84 -65.000000 -65.000000 0.000000 0.000000 0 -1 0.000000 0.000000 2 0.000000 0.000000 0.000000 1;</t>
  </si>
  <si>
    <t>111 84 -65.000000 -65.000000 0.000000 0.000000 0 -1 0.000000 0.000000 2 0.000000 0.000000 0.000000 1;</t>
  </si>
  <si>
    <t>112 84 -65.000000 -65.000000 0.000000 0.000000 0 -1 0.000000 0.000000 2 0.000000 0.000000 0.000000 1;</t>
  </si>
  <si>
    <t>113 84 -65.000000 -65.000000 0.000000 0.000000 0 -1 0.000000 0.000000 2 0.000000 0.000000 0.000000 1;</t>
  </si>
  <si>
    <t>114 84 -65.000000 -65.000000 0.000000 0.000000 0 -1 0.000000 0.000000 2 0.000000 0.000000 0.000000 1;</t>
  </si>
  <si>
    <t>115 84 -65.000000 -65.000000 0.000000 0.000000 0 -1 0.000000 0.000000 2 0.000000 0.000000 0.000000 1;</t>
  </si>
  <si>
    <t>116 84 -65.000000 -65.000000 0.000000 0.000000 0 -1 0.000000 0.000000 2 0.000000 0.000000 0.000000 1;</t>
  </si>
  <si>
    <t>117 84 -65.000000 -65.000000 0.000000 0.000000 0 -1 0.000000 0.000000 2 0.000000 0.000000 0.000000 1;</t>
  </si>
  <si>
    <t>118 84 -65.000000 -65.000000 0.000000 0.000000 0 -1 0.000000 0.000000 2 0.000000 0.000000 0.000000 1;</t>
  </si>
  <si>
    <t>119 84 -65.000000 -65.000000 0.000000 0.000000 0 -1 0.000000 0.000000 2 0.000000 0.000000 0.000000 1;</t>
  </si>
  <si>
    <t>120 84 -65.000000 -65.000000 0.000000 0.000000 0 -1 0.000000 0.000000 2 0.000000 0.000000 0.000000 1;</t>
  </si>
  <si>
    <t>121 84 -65.000000 -65.000000 0.000000 0.000000 0 -1 0.000000 0.000000 2 0.000000 0.000000 0.000000 1;</t>
  </si>
  <si>
    <t>122 84 -65.000000 -65.000000 0.000000 0.000000 0 -1 0.000000 0.000000 2 0.000000 0.000000 0.000000 1;</t>
  </si>
  <si>
    <t>123 84 -65.000000 -65.000000 0.000000 0.000000 0 -1 0.000000 0.000000 2 0.000000 0.000000 0.000000 1;</t>
  </si>
  <si>
    <t>124 84 -65.000000 -65.000000 0.000000 0.000000 0 -1 0.000000 0.000000 2 0.000000 0.000000 0.000000 1;</t>
  </si>
  <si>
    <t>125 84 -65.000000 -65.000000 0.000000 0.000000 0 -1 0.000000 0.000000 2 0.000000 0.000000 0.000000 1;</t>
  </si>
  <si>
    <t>126 84 -65.000000 -65.000000 0.000000 0.000000 0 -1 0.000000 0.000000 2 0.000000 0.000000 0.000000 1;</t>
  </si>
  <si>
    <t>127 84 -65.000000 -65.000000 0.000000 0.000000 0 -1 0.000000 0.000000 2 0.000000 0.000000 0.000000 1;</t>
  </si>
  <si>
    <t>128 84 -65.000000 -65.000000 0.000000 0.000000 0 -1 0.000000 0.000000 2 0.000000 0.000000 0.000000 1;</t>
  </si>
  <si>
    <t>129 84 -65.000000 -65.000000 0.000000 0.000000 0 -1 0.000000 0.000000 2 0.000000 0.000000 0.000000 1;</t>
  </si>
  <si>
    <t>130 84 -65.000000 -65.000000 0.000000 0.000000 0 -1 0.000000 0.000000 2 0.000000 0.000000 0.000000 1;</t>
  </si>
  <si>
    <t>131 84 -65.000000 -65.000000 0.000000 0.000000 0 -1 0.000000 0.000000 2 0.000000 0.000000 0.000000 1;</t>
  </si>
  <si>
    <t>132 84 -65.000000 -65.000000 0.000000 0.000000 0 -1 0.000000 0.000000 2 0.000000 0.000000 0.000000 1;</t>
  </si>
  <si>
    <t>133 84 -65.000000 -65.000000 0.000000 0.000000 0 -1 0.000000 0.000000 2 0.000000 0.000000 0.000000 1;</t>
  </si>
  <si>
    <t>134 84 -65.000000 -65.000000 0.000000 0.000000 0 -1 0.000000 0.000000 2 0.000000 0.000000 0.000000 1;</t>
  </si>
  <si>
    <t>135 84 -65.000000 -65.000000 0.000000 0.000000 0 -1 0.000000 0.000000 2 0.000000 0.000000 0.000000 1;</t>
  </si>
  <si>
    <t>136 84 -65.000000 -65.000000 0.000000 0.000000 0 -1 0.000000 0.000000 2 0.000000 0.000000 0.000000 1;</t>
  </si>
  <si>
    <t>137 84 -65.000000 -65.000000 0.000000 0.000000 0 -1 0.000000 0.000000 2 0.000000 0.000000 0.000000 1;</t>
  </si>
  <si>
    <t>138 84 -65.000000 -65.000000 0.000000 0.000000 0 -1 0.000000 0.000000 2 0.000000 0.000000 0.000000 1;</t>
  </si>
  <si>
    <t>139 84 -65.000000 -65.000000 0.000000 0.000000 0 -1 0.000000 0.000000 2 0.000000 0.000000 0.000000 1;</t>
  </si>
  <si>
    <t>140 84 -65.000000 -65.000000 0.000000 0.000000 0 -1 0.000000 0.000000 2 0.000000 0.000000 0.000000 1;</t>
  </si>
  <si>
    <t>141 84 -65.000000 -65.000000 0.000000 0.000000 0 -1 0.000000 0.000000 2 0.000000 0.000000 0.000000 1;</t>
  </si>
  <si>
    <t>142 84 -65.000000 -65.000000 0.000000 0.000000 0 -1 0.000000 0.000000 2 0.000000 0.000000 0.000000 1;</t>
  </si>
  <si>
    <t>143 84 -65.000000 -65.000000 0.000000 0.000000 0 -1 0.000000 0.000000 2 0.000000 0.000000 0.000000 1;</t>
  </si>
  <si>
    <t>144 84 -65.000000 -65.000000 0.000000 0.000000 0 -1 0.000000 0.000000 2 0.000000 0.000000 0.000000 1;</t>
  </si>
  <si>
    <t>145 84 -65.000000 -65.000000 0.000000 0.000000 0 -1 0.000000 0.000000 2 0.000000 0.000000 0.000000 1;</t>
  </si>
  <si>
    <t>146 84 -65.000000 -65.000000 0.000000 0.000000 0 -1 0.000000 0.000000 2 0.000000 0.000000 0.000000 1;</t>
  </si>
  <si>
    <t>147 84 -65.000000 -65.000000 0.000000 0.000000 0 -1 0.000000 0.000000 2 0.000000 0.000000 0.000000 1;</t>
  </si>
  <si>
    <t>148 84 -65.000000 -65.000000 0.000000 0.000000 0 -1 0.000000 0.000000 2 0.000000 0.000000 0.000000 1;</t>
  </si>
  <si>
    <t>149 84 -65.000000 -65.000000 0.000000 0.000000 0 -1 0.000000 0.000000 2 0.000000 0.000000 0.000000 1;</t>
  </si>
  <si>
    <t>150 84 -65.000000 -65.000000 0.000000 0.000000 0 -1 0.000000 0.000000 2 0.000000 0.000000 0.000000 1;</t>
  </si>
  <si>
    <t>151 84 -65.000000 -65.000000 0.000000 0.000000 0 -1 0.000000 0.000000 2 0.000000 0.000000 0.000000 1;</t>
  </si>
  <si>
    <t>152 84 -65.000000 -65.000000 0.000000 0.000000 0 -1 0.000000 0.000000 2 0.000000 0.000000 0.000000 1;</t>
  </si>
  <si>
    <t>153 84 -65.000000 -65.000000 0.000000 0.000000 0 -1 0.000000 0.000000 2 0.000000 0.000000 0.000000 1;</t>
  </si>
  <si>
    <t>154 84 -65.000000 -65.000000 0.000000 0.000000 0 -1 0.000000 0.000000 2 0.000000 0.000000 0.000000 1;</t>
  </si>
  <si>
    <t>155 84 -65.000000 -65.000000 0.000000 0.000000 0 -1 0.000000 0.000000 2 0.000000 0.000000 0.000000 1;</t>
  </si>
  <si>
    <t>156 84 -65.000000 -65.000000 0.000000 0.000000 0 -1 0.000000 0.000000 2 0.000000 0.000000 0.000000 1;</t>
  </si>
  <si>
    <t>157 84 -65.000000 -65.000000 0.000000 0.000000 0 -1 0.000000 0.000000 2 0.000000 0.000000 0.000000 1;</t>
  </si>
  <si>
    <t>158 84 -65.000000 -65.000000 0.000000 0.000000 0 -1 0.000000 0.000000 2 0.000000 0.000000 0.000000 1;</t>
  </si>
  <si>
    <t>159 84 -65.000000 -65.000000 0.000000 0.000000 0 -1 0.000000 0.000000 2 0.000000 0.000000 0.000000 1;</t>
  </si>
  <si>
    <t>160 84 -65.000000 -65.000000 0.000000 0.000000 0 -1 0.000000 0.000000 2 0.000000 0.000000 0.000000 1;</t>
  </si>
  <si>
    <t>161 84 -65.000000 -65.000000 0.000000 0.000000 0 -1 0.000000 0.000000 2 0.000000 0.000000 0.000000 1;</t>
  </si>
  <si>
    <t>162 84 -65.000000 -65.000000 0.000000 0.000000 0 -1 0.000000 0.000000 2 0.000000 0.000000 0.000000 1;</t>
  </si>
  <si>
    <t>163 84 -65.000000 -65.000000 0.000000 0.000000 0 -1 0.000000 0.000000 2 0.000000 0.000000 0.000000 1;</t>
  </si>
  <si>
    <t>164 84 -65.000000 -65.000000 0.000000 0.000000 0 -1 0.000000 0.000000 2 0.000000 0.000000 0.000000 1;</t>
  </si>
  <si>
    <t>165 84 -65.000000 -65.000000 0.000000 0.000000 0 -1 0.000000 0.000000 2 0.000000 0.000000 0.000000 1;</t>
  </si>
  <si>
    <t>166 84 -65.000000 -65.000000 0.000000 0.000000 0 -1 0.000000 0.000000 2 0.000000 0.000000 0.000000 1;</t>
  </si>
  <si>
    <t>167 84 -65.000000 -65.000000 0.000000 0.000000 0 -1 0.000000 0.000000 2 0.000000 0.000000 0.000000 1;</t>
  </si>
  <si>
    <t>168 84 -65.000000 -65.000000 0.000000 0.000000 0 -1 0.000000 0.000000 2 0.000000 0.000000 0.000000 1;</t>
  </si>
  <si>
    <t>169 84 -65.000000 -65.000000 0.000000 0.000000 0 -1 0.000000 0.000000 2 0.000000 0.000000 0.000000 1;</t>
  </si>
  <si>
    <t>170 84 -65.000000 -65.000000 0.000000 0.000000 0 -1 0.000000 0.000000 2 0.000000 0.000000 0.000000 1;</t>
  </si>
  <si>
    <t>171 84 -65.000000 -65.000000 0.000000 0.000000 0 -1 0.000000 0.000000 2 0.000000 0.000000 0.000000 1;</t>
  </si>
  <si>
    <t>172 84 -65.000000 -65.000000 0.000000 0.000000 0 -1 0.000000 0.000000 2 0.000000 0.000000 0.000000 1;</t>
  </si>
  <si>
    <t>173 84 -65.000000 -65.000000 0.000000 0.000000 0 -1 0.000000 0.000000 2 0.000000 0.000000 0.000000 1;</t>
  </si>
  <si>
    <t>174 84 -65.000000 -65.000000 0.000000 0.000000 0 -1 0.000000 0.000000 2 0.000000 0.000000 0.000000 1;</t>
  </si>
  <si>
    <t>175 84 -65.000000 -65.000000 0.000000 0.000000 0 -1 0.000000 0.000000 2 0.000000 0.000000 0.000000 1;</t>
  </si>
  <si>
    <t>176 84 -65.000000 -65.000000 0.000000 0.000000 0 -1 0.000000 0.000000 2 0.000000 0.000000 0.000000 1;</t>
  </si>
  <si>
    <t>177 84 -65.000000 -65.000000 0.000000 0.000000 0 -1 0.000000 0.000000 2 0.000000 0.000000 0.000000 1;</t>
  </si>
  <si>
    <t>178 84 -65.000000 -65.000000 0.000000 0.000000 0 -1 0.000000 0.000000 2 0.000000 0.000000 0.000000 1;</t>
  </si>
  <si>
    <t>179 84 -65.000000 -65.000000 0.000000 0.000000 0 -1 0.000000 0.000000 2 0.000000 0.000000 0.000000 1;</t>
  </si>
  <si>
    <t>180 84 -65.000000 -65.000000 0.000000 0.000000 0 -1 0.000000 0.000000 2 0.000000 0.000000 0.000000 1;</t>
  </si>
  <si>
    <t>181 84 -65.000000 -65.000000 0.000000 0.000000 0 -1 0.000000 0.000000 2 0.000000 0.000000 0.000000 1;</t>
  </si>
  <si>
    <t>182 84 -65.000000 -65.000000 0.000000 0.000000 0 -1 0.000000 0.000000 2 0.000000 0.000000 0.000000 1;</t>
  </si>
  <si>
    <t>183 84 -65.000000 -65.000000 0.000000 0.000000 0 -1 0.000000 0.000000 2 0.000000 0.000000 0.000000 1;</t>
  </si>
  <si>
    <t>184 84 -65.000000 -65.000000 0.000000 0.000000 0 -1 0.000000 0.000000 2 0.000000 0.000000 0.000000 1;</t>
  </si>
  <si>
    <t>185 84 -65.000000 -65.000000 0.000000 0.000000 0 -1 0.000000 0.000000 2 0.000000 0.000000 0.000000 1;</t>
  </si>
  <si>
    <t>186 84 -65.000000 -65.000000 0.000000 0.000000 0 -1 0.000000 0.000000 2 0.000000 0.000000 0.000000 1;</t>
  </si>
  <si>
    <t>187 84 -65.000000 -65.000000 0.000000 0.000000 0 -1 0.000000 0.000000 2 0.000000 0.000000 0.000000 1;</t>
  </si>
  <si>
    <t>188 84 -65.000000 -65.000000 0.000000 0.000000 0 -1 0.000000 0.000000 2 0.000000 0.000000 0.000000 1;</t>
  </si>
  <si>
    <t>189 84 -65.000000 -65.000000 0.000000 0.000000 0 -1 0.000000 0.000000 2 0.000000 0.000000 0.000000 1;</t>
  </si>
  <si>
    <t>190 84 -65.000000 -65.000000 0.000000 0.000000 0 -1 0.000000 0.000000 2 0.000000 0.000000 0.000000 1;</t>
  </si>
  <si>
    <t>191 84 -65.000000 -65.000000 0.000000 0.000000 0 -1 0.000000 0.000000 2 0.000000 0.000000 0.000000 1;</t>
  </si>
  <si>
    <t>192 84 -65.000000 -65.000000 0.000000 0.000000 0 -1 0.000000 0.000000 2 0.000000 0.000000 0.000000 1;</t>
  </si>
  <si>
    <t>193 84 -65.000000 -65.000000 0.000000 0.000000 0 -1 0.000000 0.000000 2 0.000000 0.000000 0.000000 1;</t>
  </si>
  <si>
    <t>194 84 -65.000000 -65.000000 0.000000 0.000000 0 -1 0.000000 0.000000 2 0.000000 0.000000 0.000000 1;</t>
  </si>
  <si>
    <t>195 84 -65.000000 -65.000000 0.000000 0.000000 0 -1 0.000000 0.000000 2 0.000000 0.000000 0.000000 1;</t>
  </si>
  <si>
    <t>196 84 -65.000000 -65.000000 0.000000 0.000000 0 -1 0.000000 0.000000 2 0.000000 0.000000 0.000000 1;</t>
  </si>
  <si>
    <t>197 84 -65.000000 -65.000000 0.000000 0.000000 0 -1 0.000000 0.000000 2 0.000000 0.000000 0.000000 1;</t>
  </si>
  <si>
    <t>198 84 -65.000000 -65.000000 0.000000 0.000000 0 -1 0.000000 0.000000 2 0.000000 0.000000 0.000000 1;</t>
  </si>
  <si>
    <t>199 84 -65.000000 -65.000000 0.000000 0.000000 0 -1 0.000000 0.000000 2 0.000000 0.000000 0.000000 1;</t>
  </si>
  <si>
    <t>200 84 -65.000000 -65.000000 0.000000 0.000000 0 -1 0.000000 0.000000 2 0.000000 0.000000 0.000000 1;</t>
  </si>
  <si>
    <t>201 84 -65.000000 -65.000000 0.000000 0.000000 0 -1 0.000000 0.000000 2 0.000000 0.000000 0.000000 1;</t>
  </si>
  <si>
    <t>202 84 -65.000000 -65.000000 0.000000 0.000000 0 -1 0.000000 0.000000 2 0.000000 0.000000 0.000000 1;</t>
  </si>
  <si>
    <t>203 84 -65.000000 -65.000000 0.000000 0.000000 0 -1 0.000000 0.000000 2 0.000000 0.000000 0.000000 1;</t>
  </si>
  <si>
    <t>204 84 -65.000000 -65.000000 0.000000 0.000000 0 -1 0.000000 0.000000 2 0.000000 0.000000 0.000000 1;</t>
  </si>
  <si>
    <t>205 84 -65.000000 -65.000000 0.000000 0.000000 0 -1 0.000000 0.000000 2 0.000000 0.000000 0.000000 1;</t>
  </si>
  <si>
    <t>206 84 -65.000000 -65.000000 0.000000 0.000000 0 -1 0.000000 0.000000 2 0.000000 0.000000 0.000000 1;</t>
  </si>
  <si>
    <t>207 84 -65.000000 -65.000000 0.000000 0.000000 0 -1 0.000000 0.000000 2 0.000000 0.000000 0.000000 1;</t>
  </si>
  <si>
    <t>208 84 -65.000000 -65.000000 0.000000 0.000000 0 -1 0.000000 0.000000 2 0.000000 0.000000 0.000000 1;</t>
  </si>
  <si>
    <t>209 84 -65.000000 -65.000000 0.000000 0.000000 0 -1 0.000000 0.000000 2 0.000000 0.000000 0.000000 1;</t>
  </si>
  <si>
    <t>210 84 -65.000000 -65.000000 0.000000 0.000000 0 -1 0.000000 0.000000 2 0.000000 0.000000 0.000000 1;</t>
  </si>
  <si>
    <t>211 84 -65.000000 -65.000000 0.000000 0.000000 0 -1 0.000000 0.000000 2 0.000000 0.000000 0.000000 1;</t>
  </si>
  <si>
    <t>212 84 -65.000000 -65.000000 0.000000 0.000000 0 -1 0.000000 0.000000 2 0.000000 0.000000 0.000000 1;</t>
  </si>
  <si>
    <t>213 84 -65.000000 -65.000000 0.000000 0.000000 0 -1 0.000000 0.000000 2 0.000000 0.000000 0.000000 1;</t>
  </si>
  <si>
    <t>214 84 -65.000000 -65.000000 0.000000 0.000000 0 -1 0.000000 0.000000 2 0.000000 0.000000 0.000000 1;</t>
  </si>
  <si>
    <t>215 84 -65.000000 -65.000000 0.000000 0.000000 0 -1 0.000000 0.000000 2 0.000000 0.000000 0.000000 1;</t>
  </si>
  <si>
    <t>216 84 -65.000000 -65.000000 0.000000 0.000000 0 -1 0.000000 0.000000 2 0.000000 0.000000 0.000000 1;</t>
  </si>
  <si>
    <t>217 84 -65.000000 -65.000000 0.000000 0.000000 0 -1 0.000000 0.000000 2 0.000000 0.000000 0.000000 1;</t>
  </si>
  <si>
    <t>218 84 -65.000000 -65.000000 0.000000 0.000000 0 -1 0.000000 0.000000 2 0.000000 0.000000 0.000000 1;</t>
  </si>
  <si>
    <t>219 84 -65.000000 -65.000000 0.000000 0.000000 0 -1 0.000000 0.000000 2 0.000000 0.000000 0.000000 1;</t>
  </si>
  <si>
    <t>220 84 -65.000000 -65.000000 0.000000 0.000000 0 -1 0.000000 0.000000 2 0.000000 0.000000 0.000000 1;</t>
  </si>
  <si>
    <t>221 84 -65.000000 -65.000000 0.000000 0.000000 0 -1 0.000000 0.000000 2 0.000000 0.000000 0.000000 1;</t>
  </si>
  <si>
    <t>222 84 -65.000000 -65.000000 0.000000 0.000000 0 -1 0.000000 0.000000 2 0.000000 0.000000 0.000000 1;</t>
  </si>
  <si>
    <t>223 84 -65.000000 -65.000000 0.000000 0.000000 0 -1 0.000000 0.000000 2 0.000000 0.000000 0.000000 1;</t>
  </si>
  <si>
    <t>224 84 -65.000000 -65.000000 0.000000 0.000000 0 -1 0.000000 0.000000 2 0.000000 0.000000 0.000000 1;</t>
  </si>
  <si>
    <t>225 84 -65.000000 -65.000000 0.000000 0.000000 0 -1 0.000000 0.000000 2 0.000000 0.000000 0.000000 1;</t>
  </si>
  <si>
    <t>226 84 -65.000000 -65.000000 0.000000 0.000000 0 -1 0.000000 0.000000 2 0.000000 0.000000 0.000000 1;</t>
  </si>
  <si>
    <t>227 84 -65.000000 -65.000000 0.000000 0.000000 0 -1 0.000000 0.000000 2 0.000000 0.000000 0.000000 1;</t>
  </si>
  <si>
    <t>228 84 -65.000000 -65.000000 0.000000 0.000000 0 -1 0.000000 0.000000 2 0.000000 0.000000 0.000000 1;</t>
  </si>
  <si>
    <t>229 84 -65.000000 -65.000000 0.000000 0.000000 0 -1 0.000000 0.000000 2 0.000000 0.000000 0.000000 1;</t>
  </si>
  <si>
    <t>230 84 -65.000000 -65.000000 0.000000 0.000000 0 -1 0.000000 0.000000 2 0.000000 0.000000 0.000000 1;</t>
  </si>
  <si>
    <t>231 84 -65.000000 -65.000000 0.000000 0.000000 0 -1 0.000000 0.000000 2 0.000000 0.000000 0.000000 1;</t>
  </si>
  <si>
    <t>232 84 -65.000000 -65.000000 0.000000 0.000000 0 -1 0.000000 0.000000 2 0.000000 0.000000 0.000000 1;</t>
  </si>
  <si>
    <t>233 84 -65.000000 -65.000000 0.000000 0.000000 0 -1 0.000000 0.000000 2 0.000000 0.000000 0.000000 1;</t>
  </si>
  <si>
    <t>234 84 -65.000000 -65.000000 0.000000 0.000000 0 -1 0.000000 0.000000 2 0.000000 0.000000 0.000000 1;</t>
  </si>
  <si>
    <t>235 84 -65.000000 -65.000000 0.000000 0.000000 0 -1 0.000000 0.000000 2 0.000000 0.000000 0.000000 1;</t>
  </si>
  <si>
    <t>236 84 -65.000000 -65.000000 0.000000 0.000000 0 -1 0.000000 0.000000 2 0.000000 0.000000 0.000000 1;</t>
  </si>
  <si>
    <t>237 84 -65.000000 -65.000000 0.000000 0.000000 0 -1 0.000000 0.000000 2 0.000000 0.000000 0.000000 1;</t>
  </si>
  <si>
    <t>238 84 -65.000000 -65.000000 0.000000 0.000000 0 -1 0.000000 0.000000 2 0.000000 0.000000 0.000000 1;</t>
  </si>
  <si>
    <t>239 84 -65.000000 -65.000000 0.000000 0.000000 0 -1 0.000000 0.000000 2 0.000000 0.000000 0.000000 1;</t>
  </si>
  <si>
    <t>240 84 -65.000000 -65.000000 0.000000 0.000000 0 -1 0.000000 0.000000 2 0.000000 0.000000 0.000000 1;</t>
  </si>
  <si>
    <t>241 84 -65.000000 -65.000000 0.000000 0.000000 0 -1 0.000000 0.000000 2 0.000000 0.000000 0.000000 1;</t>
  </si>
  <si>
    <t>242 84 -65.000000 -65.000000 0.000000 0.000000 0 -1 0.000000 0.000000 2 0.000000 0.000000 0.000000 1;</t>
  </si>
  <si>
    <t>243 84 -65.000000 -65.000000 0.000000 0.000000 0 -1 0.000000 0.000000 2 0.000000 0.000000 0.000000 1;</t>
  </si>
  <si>
    <t>244 84 -65.000000 -65.000000 0.000000 0.000000 0 -1 0.000000 0.000000 2 0.000000 0.000000 0.000000 1;</t>
  </si>
  <si>
    <t>245 84 -65.000000 -65.000000 0.000000 0.000000 0 -1 0.000000 0.000000 2 0.000000 0.000000 0.000000 1;</t>
  </si>
  <si>
    <t>246 84 -65.000000 -65.000000 0.000000 0.000000 0 -1 0.000000 0.000000 2 0.000000 0.000000 0.000000 1;</t>
  </si>
  <si>
    <t>247 84 -65.000000 -65.000000 0.000000 0.000000 0 -1 0.000000 0.000000 2 0.000000 0.000000 0.000000 1;</t>
  </si>
  <si>
    <t>248 84 -65.000000 -65.000000 0.000000 0.000000 0 -1 0.000000 0.000000 2 0.000000 0.000000 0.000000 1;</t>
  </si>
  <si>
    <t>249 84 -65.000000 -65.000000 0.000000 0.000000 0 -1 0.000000 0.000000 2 0.000000 0.000000 0.000000 1;</t>
  </si>
  <si>
    <t>250 84 -65.000000 -65.000000 0.000000 0.000000 0 -1 0.000000 0.000000 2 0.000000 0.000000 0.000000 1;</t>
  </si>
  <si>
    <t>251 84 -65.000000 -65.000000 0.000000 0.000000 0 -1 0.000000 0.000000 2 0.000000 0.000000 0.000000 1;</t>
  </si>
  <si>
    <t>252 84 -65.000000 -65.000000 0.000000 0.000000 0 -1 0.000000 0.000000 2 0.000000 0.000000 0.000000 1;</t>
  </si>
  <si>
    <t>253 84 -65.000000 -65.000000 0.000000 0.000000 0 -1 0.000000 0.000000 2 0.000000 0.000000 0.000000 1;</t>
  </si>
  <si>
    <t>254 84 -65.000000 -65.000000 0.000000 0.000000 0 -1 0.000000 0.000000 2 0.000000 0.000000 0.000000 1;</t>
  </si>
  <si>
    <t>255 84 -65.000000 -65.000000 0.000000 0.000000 0 -1 0.000000 0.000000 2 0.000000 0.000000 0.000000 1;</t>
  </si>
  <si>
    <t>256 84 -65.000000 -65.000000 0.000000 0.000000 0 -1 0.000000 0.000000 2 0.000000 0.000000 0.000000 1;</t>
  </si>
  <si>
    <t>257 84 -65.000000 -65.000000 0.000000 0.000000 0 -1 0.000000 0.000000 2 0.000000 0.000000 0.000000 1;</t>
  </si>
  <si>
    <t>258 84 -65.000000 -65.000000 0.000000 0.000000 0 -1 0.000000 0.000000 2 0.000000 0.000000 0.000000 1;</t>
  </si>
  <si>
    <t>259 84 -65.000000 -65.000000 0.000000 0.000000 0 -1 0.000000 0.000000 2 0.000000 0.000000 0.000000 1;</t>
  </si>
  <si>
    <t>260 84 -65.000000 -65.000000 0.000000 0.000000 0 -1 0.000000 0.000000 2 0.000000 0.000000 0.000000 1;</t>
  </si>
  <si>
    <t>261 84 -65.000000 -65.000000 0.000000 0.000000 0 -1 0.000000 0.000000 2 0.000000 0.000000 0.000000 1;</t>
  </si>
  <si>
    <t>262 84 -65.000000 -65.000000 0.000000 0.000000 0 -1 0.000000 0.000000 2 0.000000 0.000000 0.000000 1;</t>
  </si>
  <si>
    <t>263 84 -65.000000 -65.000000 0.000000 0.000000 0 -1 0.000000 0.000000 2 0.000000 0.000000 0.000000 1;</t>
  </si>
  <si>
    <t>264 84 -65.000000 -65.000000 0.000000 0.000000 0 -1 0.000000 0.000000 2 0.000000 0.000000 0.000000 1;</t>
  </si>
  <si>
    <t>265 84 -65.000000 -65.000000 0.000000 0.000000 0 -1 0.000000 0.000000 2 0.000000 0.000000 0.000000 1;</t>
  </si>
  <si>
    <t>266 84 -65.000000 -65.000000 0.000000 0.000000 0 -1 0.000000 0.000000 2 0.000000 0.000000 0.000000 1;</t>
  </si>
  <si>
    <t>267 84 -65.000000 -65.000000 0.000000 0.000000 0 -1 0.000000 0.000000 2 0.000000 0.000000 0.000000 1;</t>
  </si>
  <si>
    <t>268 84 -65.000000 -65.000000 0.000000 0.000000 0 -1 0.000000 0.000000 2 0.000000 0.000000 0.000000 1;</t>
  </si>
  <si>
    <t>269 84 -65.000000 -65.000000 0.000000 0.000000 0 -1 0.000000 0.000000 2 0.000000 0.000000 0.000000 1;</t>
  </si>
  <si>
    <t>270 84 -65.000000 -65.000000 0.000000 0.000000 0 -1 0.000000 0.000000 2 0.000000 0.000000 0.000000 1;</t>
  </si>
  <si>
    <t>271 84 -65.000000 -65.000000 0.000000 0.000000 0 -1 0.000000 0.000000 2 0.000000 0.000000 0.000000 1;</t>
  </si>
  <si>
    <t>272 84 -65.000000 -65.000000 0.000000 0.000000 0 -1 0.000000 0.000000 2 0.000000 0.000000 0.000000 1;</t>
  </si>
  <si>
    <t>273 84 -65.000000 -65.000000 0.000000 0.000000 0 -1 0.000000 0.000000 2 0.000000 0.000000 0.000000 1;</t>
  </si>
  <si>
    <t>274 84 -65.000000 -65.000000 0.000000 0.000000 0 -1 0.000000 0.000000 2 0.000000 0.000000 0.000000 1;</t>
  </si>
  <si>
    <t>275 84 -65.000000 -65.000000 0.000000 0.000000 0 -1 0.000000 0.000000 2 0.000000 0.000000 0.000000 1;</t>
  </si>
  <si>
    <t>276 84 -65.000000 -65.000000 0.000000 0.000000 0 -1 0.000000 0.000000 2 0.000000 0.000000 0.000000 1;</t>
  </si>
  <si>
    <t>277 84 -65.000000 -65.000000 0.000000 0.000000 0 -1 0.000000 0.000000 2 0.000000 0.000000 0.000000 1;</t>
  </si>
  <si>
    <t>278 84 -65.000000 -65.000000 0.000000 0.000000 0 -1 0.000000 0.000000 2 0.000000 0.000000 0.000000 1;</t>
  </si>
  <si>
    <t>279 84 -65.000000 -65.000000 0.000000 0.000000 0 -1 0.000000 0.000000 2 0.000000 0.000000 0.000000 1;</t>
  </si>
  <si>
    <t>280 84 -65.000000 -65.000000 0.000000 0.000000 0 -1 0.000000 0.000000 2 0.000000 0.000000 0.000000 1;</t>
  </si>
  <si>
    <t>281 84 -65.000000 -65.000000 0.000000 0.000000 0 -1 0.000000 0.000000 2 0.000000 0.000000 0.000000 1;</t>
  </si>
  <si>
    <t>282 84 -65.000000 -65.000000 0.000000 0.000000 0 -1 0.000000 0.000000 2 0.000000 0.000000 0.000000 1;</t>
  </si>
  <si>
    <t>283 84 -65.000000 -65.000000 0.000000 0.000000 0 -1 0.000000 0.000000 2 0.000000 0.000000 0.000000 1;</t>
  </si>
  <si>
    <t>284 84 -65.000000 -65.000000 0.000000 0.000000 0 -1 0.000000 0.000000 2 0.000000 0.000000 0.000000 1;</t>
  </si>
  <si>
    <t>285 84 -65.000000 -65.000000 0.000000 0.000000 0 -1 0.000000 0.000000 2 0.000000 0.000000 0.000000 1;</t>
  </si>
  <si>
    <t>286 84 -65.000000 -65.000000 0.000000 0.000000 0 -1 0.000000 0.000000 2 0.000000 0.000000 0.000000 1;</t>
  </si>
  <si>
    <t>287 84 -65.000000 -65.000000 0.000000 0.000000 0 -1 0.000000 0.000000 2 0.000000 0.000000 0.000000 1;</t>
  </si>
  <si>
    <t>288 84 -65.000000 -65.000000 0.000000 0.000000 0 -1 0.000000 0.000000 2 0.000000 0.000000 0.000000 1;</t>
  </si>
  <si>
    <t>289 84 -65.000000 -65.000000 0.000000 0.000000 0 -1 0.000000 0.000000 2 0.000000 0.000000 0.000000 1;</t>
  </si>
  <si>
    <t>290 84 -65.000000 -65.000000 0.000000 0.000000 0 -1 0.000000 0.000000 2 0.000000 0.000000 0.000000 1;</t>
  </si>
  <si>
    <t>291 84 -65.000000 -65.000000 0.000000 0.000000 0 -1 0.000000 0.000000 2 0.000000 0.000000 0.000000 1;</t>
  </si>
  <si>
    <t>292 84 -65.000000 -65.000000 0.000000 0.000000 0 -1 0.000000 0.000000 2 0.000000 0.000000 0.000000 1;</t>
  </si>
  <si>
    <t>293 84 -65.000000 -65.000000 0.000000 0.000000 0 -1 0.000000 0.000000 2 0.000000 0.000000 0.000000 1;</t>
  </si>
  <si>
    <t>294 84 -65.000000 -65.000000 0.000000 0.000000 0 -1 0.000000 0.000000 2 0.000000 0.000000 0.000000 1;</t>
  </si>
  <si>
    <t>295 84 -65.000000 -65.000000 0.000000 0.000000 0 -1 0.000000 0.000000 2 0.000000 0.000000 0.000000 1;</t>
  </si>
  <si>
    <t>296 84 -65.000000 -65.000000 0.000000 0.000000 0 -1 0.000000 0.000000 2 0.000000 0.000000 0.000000 1;</t>
  </si>
  <si>
    <t>297 84 -65.000000 -65.000000 0.000000 0.000000 0 -1 0.000000 0.000000 2 0.000000 0.000000 0.000000 1;</t>
  </si>
  <si>
    <t>298 84 -65.000000 -65.000000 0.000000 0.000000 0 -1 0.000000 0.000000 2 0.000000 0.000000 0.000000 1;</t>
  </si>
  <si>
    <t>299 84 -65.000000 -65.000000 0.000000 0.000000 0 -1 0.000000 0.000000 2 0.000000 0.000000 0.000000 1;</t>
  </si>
  <si>
    <t>300 84 -65.000000 -65.000000 0.000000 0.000000 0 -1 0.000000 0.000000 2 0.000000 0.000000 0.000000 1;</t>
  </si>
  <si>
    <t>301 84 -65.000000 -65.000000 0.000000 0.000000 0 -1 0.000000 0.000000 2 0.000000 0.000000 0.000000 1;</t>
  </si>
  <si>
    <t>302 84 -65.000000 -65.000000 0.000000 0.000000 0 -1 0.000000 0.000000 2 0.000000 0.000000 0.000000 1;</t>
  </si>
  <si>
    <t>303 84 -65.000000 -65.000000 0.000000 0.000000 0 -1 0.000000 0.000000 2 0.000000 0.000000 0.000000 1;</t>
  </si>
  <si>
    <t>304 84 -65.000000 -65.000000 0.000000 0.000000 0 -1 0.000000 0.000000 2 0.000000 0.000000 0.000000 1;</t>
  </si>
  <si>
    <t>305 84 -65.000000 -65.000000 0.000000 0.000000 0 -1 0.000000 0.000000 2 0.000000 0.000000 0.000000 1;</t>
  </si>
  <si>
    <t>306 84 -65.000000 -65.000000 0.000000 0.000000 0 -1 0.000000 0.000000 2 0.000000 0.000000 0.000000 1;</t>
  </si>
  <si>
    <t>307 84 -65.000000 -65.000000 0.000000 0.000000 0 -1 0.000000 0.000000 2 0.000000 0.000000 0.000000 1;</t>
  </si>
  <si>
    <t>308 84 -65.000000 -65.000000 0.000000 0.000000 0 -1 0.000000 0.000000 2 0.000000 0.000000 0.000000 1;</t>
  </si>
  <si>
    <t>309 84 -65.000000 -65.000000 0.000000 0.000000 0 -1 0.000000 0.000000 2 0.000000 0.000000 0.000000 1;</t>
  </si>
  <si>
    <t>310 84 -65.000000 -65.000000 0.000000 0.000000 0 -1 0.000000 0.000000 2 0.000000 0.000000 0.000000 1;</t>
  </si>
  <si>
    <t>311 84 -65.000000 -65.000000 0.000000 0.000000 0 -1 0.000000 0.000000 2 0.000000 0.000000 0.000000 1;</t>
  </si>
  <si>
    <t>312 84 -65.000000 -65.000000 0.000000 0.000000 0 -1 0.000000 0.000000 2 0.000000 0.000000 0.000000 1;</t>
  </si>
  <si>
    <t>313 84 -65.000000 -65.000000 0.000000 0.000000 0 -1 0.000000 0.000000 2 0.000000 0.000000 0.000000 1;</t>
  </si>
  <si>
    <t>314 84 -65.000000 -65.000000 0.000000 0.000000 0 -1 0.000000 0.000000 2 0.000000 0.000000 0.000000 1;</t>
  </si>
  <si>
    <t>315 84 -65.000000 -65.000000 0.000000 0.000000 0 -1 0.000000 0.000000 2 0.000000 0.000000 0.000000 1;</t>
  </si>
  <si>
    <t>316 84 -65.000000 -65.000000 0.000000 0.000000 0 -1 0.000000 0.000000 2 0.000000 0.000000 0.000000 1;</t>
  </si>
  <si>
    <t>317 84 -65.000000 -65.000000 0.000000 0.000000 0 -1 0.000000 0.000000 2 0.000000 0.000000 0.000000 1;</t>
  </si>
  <si>
    <t>318 84 -65.000000 -65.000000 0.000000 0.000000 0 -1 0.000000 0.000000 2 0.000000 0.000000 0.000000 1;</t>
  </si>
  <si>
    <t>319 84 -65.000000 -65.000000 0.000000 0.000000 0 -1 0.000000 0.000000 2 0.000000 0.000000 0.000000 1;</t>
  </si>
  <si>
    <t>320 84 -65.000000 -65.000000 0.000000 0.000000 0 -1 0.000000 0.000000 2 0.000000 0.000000 0.000000 1;</t>
  </si>
  <si>
    <t>321 84 -65.000000 -65.000000 0.000000 0.000000 0 -1 0.000000 0.000000 2 0.000000 0.000000 0.000000 1;</t>
  </si>
  <si>
    <t>322 84 -65.000000 -65.000000 0.000000 0.000000 0 -1 0.000000 0.000000 2 0.000000 0.000000 0.000000 1;</t>
  </si>
  <si>
    <t>323 84 -65.000000 -65.000000 0.000000 0.000000 0 -1 0.000000 0.000000 2 0.000000 0.000000 0.000000 1;</t>
  </si>
  <si>
    <t>324 84 -65.000000 -65.000000 0.000000 0.000000 0 -1 0.000000 0.000000 2 0.000000 0.000000 0.000000 1;</t>
  </si>
  <si>
    <t>325 84 -65.000000 -65.000000 0.000000 0.000000 0 -1 0.000000 0.000000 2 0.000000 0.000000 0.000000 1;</t>
  </si>
  <si>
    <t>326 84 -65.000000 -65.000000 0.000000 0.000000 0 -1 0.000000 0.000000 2 0.000000 0.000000 0.000000 1;</t>
  </si>
  <si>
    <t>327 84 -65.000000 -65.000000 0.000000 0.000000 0 -1 0.000000 0.000000 2 0.000000 0.000000 0.000000 1;</t>
  </si>
  <si>
    <t>328 84 -65.000000 -65.000000 0.000000 0.000000 0 -1 0.000000 0.000000 2 0.000000 0.000000 0.000000 1;</t>
  </si>
  <si>
    <t>329 84 -65.000000 -65.000000 0.000000 0.000000 0 -1 0.000000 0.000000 2 0.000000 0.000000 0.000000 1;</t>
  </si>
  <si>
    <t>330 84 -65.000000 -65.000000 0.000000 0.000000 0 -1 0.000000 0.000000 2 0.000000 0.000000 0.000000 1;</t>
  </si>
  <si>
    <t>331 84 -65.000000 -65.000000 0.000000 0.000000 0 -1 0.000000 0.000000 2 0.000000 0.000000 0.000000 1;</t>
  </si>
  <si>
    <t>332 84 -65.000000 -65.000000 0.000000 0.000000 0 -1 0.000000 0.000000 2 0.000000 0.000000 0.000000 1;</t>
  </si>
  <si>
    <t>333 84 -65.000000 -65.000000 0.000000 0.000000 0 -1 0.000000 0.000000 2 0.000000 0.000000 0.000000 1;</t>
  </si>
  <si>
    <t>334 84 -65.000000 -65.000000 0.000000 0.000000 0 -1 0.000000 0.000000 2 0.000000 0.000000 0.000000 1;</t>
  </si>
  <si>
    <t>335 84 -65.000000 -65.000000 0.000000 0.000000 0 -1 0.000000 0.000000 2 0.000000 0.000000 0.000000 1;</t>
  </si>
  <si>
    <t>336 84 -65.000000 -65.000000 0.000000 0.000000 0 -1 0.000000 0.000000 2 0.000000 0.000000 0.000000 1;</t>
  </si>
  <si>
    <t>337 84 -65.000000 -65.000000 0.000000 0.000000 0 -1 0.000000 0.000000 2 0.000000 0.000000 0.000000 1;</t>
  </si>
  <si>
    <t>338 84 -65.000000 -65.000000 0.000000 0.000000 0 -1 0.000000 0.000000 2 0.000000 0.000000 0.000000 1;</t>
  </si>
  <si>
    <t>339 84 -65.000000 -65.000000 0.000000 0.000000 0 -1 0.000000 0.000000 2 0.000000 0.000000 0.000000 1;</t>
  </si>
  <si>
    <t>340 84 -65.000000 -65.000000 0.000000 0.000000 0 -1 0.000000 0.000000 2 0.000000 0.000000 0.000000 1;</t>
  </si>
  <si>
    <t>341 84 -65.000000 -65.000000 0.000000 0.000000 0 -1 0.000000 0.000000 2 0.000000 0.000000 0.000000 1;</t>
  </si>
  <si>
    <t>342 84 -65.000000 -65.000000 0.000000 0.000000 0 -1 0.000000 0.000000 2 0.000000 0.000000 0.000000 1;</t>
  </si>
  <si>
    <t>343 84 -65.000000 -65.000000 0.000000 0.000000 0 -1 0.000000 0.000000 2 0.000000 0.000000 0.000000 1;</t>
  </si>
  <si>
    <t>344 84 -65.000000 -65.000000 0.000000 0.000000 0 -1 0.000000 0.000000 2 0.000000 0.000000 0.000000 1;</t>
  </si>
  <si>
    <t>345 84 -65.000000 -65.000000 0.000000 0.000000 0 -1 0.000000 0.000000 2 0.000000 0.000000 0.000000 1;</t>
  </si>
  <si>
    <t>346 84 -65.000000 -65.000000 0.000000 0.000000 0 -1 0.000000 0.000000 2 0.000000 0.000000 0.000000 1;</t>
  </si>
  <si>
    <t>347 84 -65.000000 -65.000000 0.000000 0.000000 0 -1 0.000000 0.000000 2 0.000000 0.000000 0.000000 1;</t>
  </si>
  <si>
    <t>348 84 -65.000000 -65.000000 0.000000 0.000000 0 -1 0.000000 0.000000 2 0.000000 0.000000 0.000000 1;</t>
  </si>
  <si>
    <t>349 84 -65.000000 -65.000000 0.000000 0.000000 0 -1 0.000000 0.000000 2 0.000000 0.000000 0.000000 1;</t>
  </si>
  <si>
    <t>350 84 -65.000000 -65.000000 0.000000 0.000000 0 -1 0.000000 0.000000 2 0.000000 0.000000 0.000000 1;</t>
  </si>
  <si>
    <t>351 84 -65.000000 -65.000000 0.000000 0.000000 0 -1 0.000000 0.000000 2 0.000000 0.000000 0.000000 1;</t>
  </si>
  <si>
    <t>352 84 -65.000000 -65.000000 0.000000 0.000000 0 -1 0.000000 0.000000 2 0.000000 0.000000 0.000000 1;</t>
  </si>
  <si>
    <t>353 84 -65.000000 -65.000000 0.000000 0.000000 0 -1 0.000000 0.000000 2 0.000000 0.000000 0.000000 1;</t>
  </si>
  <si>
    <t>354 84 -65.000000 -65.000000 0.000000 0.000000 0 -1 0.000000 0.000000 2 0.000000 0.000000 0.000000 1;</t>
  </si>
  <si>
    <t>355 84 -65.000000 -65.000000 0.000000 0.000000 0 -1 0.000000 0.000000 2 0.000000 0.000000 0.000000 1;</t>
  </si>
  <si>
    <t>356 84 -65.000000 -65.000000 0.000000 0.000000 0 -1 0.000000 0.000000 2 0.000000 0.000000 0.000000 1;</t>
  </si>
  <si>
    <t>357 84 -65.000000 -65.000000 0.000000 0.000000 0 -1 0.000000 0.000000 2 0.000000 0.000000 0.000000 1;</t>
  </si>
  <si>
    <t>358 84 -65.000000 -65.000000 0.000000 0.000000 0 -1 0.000000 0.000000 2 0.000000 0.000000 0.000000 1;</t>
  </si>
  <si>
    <t>359 84 -65.000000 -65.000000 0.000000 0.000000 0 -1 0.000000 0.000000 2 0.000000 0.000000 0.000000 1;</t>
  </si>
  <si>
    <t>360 84 -65.000000 -65.000000 0.000000 0.000000 0 -1 0.000000 0.000000 2 0.000000 0.000000 0.000000 1;</t>
  </si>
  <si>
    <t>361 84 -65.000000 -65.000000 0.000000 0.000000 0 -1 0.000000 0.000000 2 0.000000 0.000000 0.000000 1;</t>
  </si>
  <si>
    <t>362 84 -65.000000 -65.000000 0.000000 0.000000 0 -1 0.000000 0.000000 2 0.000000 0.000000 0.000000 1;</t>
  </si>
  <si>
    <t>363 84 -65.000000 -65.000000 0.000000 0.000000 0 -1 0.000000 0.000000 2 0.000000 0.000000 0.000000 1;</t>
  </si>
  <si>
    <t>364 84 -65.000000 -65.000000 0.000000 0.000000 0 -1 0.000000 0.000000 2 0.000000 0.000000 0.000000 1;</t>
  </si>
  <si>
    <t>365 84 -65.000000 -65.000000 0.000000 0.000000 0 -1 0.000000 0.000000 2 0.000000 0.000000 0.000000 1;</t>
  </si>
  <si>
    <t>366 84 -65.000000 -65.000000 0.000000 0.000000 0 -1 0.000000 0.000000 2 0.000000 0.000000 0.000000 1;</t>
  </si>
  <si>
    <t>367 84 -65.000000 -65.000000 0.000000 0.000000 0 -1 0.000000 0.000000 2 0.000000 0.000000 0.000000 1;</t>
  </si>
  <si>
    <t>368 84 -65.000000 -65.000000 0.000000 0.000000 0 -1 0.000000 0.000000 2 0.000000 0.000000 0.000000 1;</t>
  </si>
  <si>
    <t>369 84 -65.000000 -65.000000 0.000000 0.000000 0 -1 0.000000 0.000000 2 0.000000 0.000000 0.000000 1;</t>
  </si>
  <si>
    <t>370 84 -65.000000 -65.000000 0.000000 0.000000 0 -1 0.000000 0.000000 2 0.000000 0.000000 0.000000 1;</t>
  </si>
  <si>
    <t>371 84 -65.000000 -65.000000 0.000000 0.000000 0 -1 0.000000 0.000000 2 0.000000 0.000000 0.000000 1;</t>
  </si>
  <si>
    <t>372 84 -65.000000 -65.000000 0.000000 0.000000 0 -1 0.000000 0.000000 2 0.000000 0.000000 0.000000 1;</t>
  </si>
  <si>
    <t>373 84 -65.000000 -65.000000 0.000000 0.000000 0 -1 0.000000 0.000000 2 0.000000 0.000000 0.000000 1;</t>
  </si>
  <si>
    <t>374 84 -65.000000 -65.000000 0.000000 0.000000 0 -1 0.000000 0.000000 2 0.000000 0.000000 0.000000 1;</t>
  </si>
  <si>
    <t>375 84 -65.000000 -65.000000 0.000000 0.000000 0 -1 0.000000 0.000000 2 0.000000 0.000000 0.000000 1;</t>
  </si>
  <si>
    <t>376 84 -65.000000 -65.000000 0.000000 0.000000 0 -1 0.000000 0.000000 2 0.000000 0.000000 0.000000 1;</t>
  </si>
  <si>
    <t>377 84 -65.000000 -65.000000 0.000000 0.000000 0 -1 0.000000 0.000000 2 0.000000 0.000000 0.000000 1;</t>
  </si>
  <si>
    <t>378 84 -65.000000 -65.000000 0.000000 0.000000 0 -1 0.000000 0.000000 2 0.000000 0.000000 0.000000 1;</t>
  </si>
  <si>
    <t>379 84 -65.000000 -65.000000 0.000000 0.000000 0 -1 0.000000 0.000000 2 0.000000 0.000000 0.000000 1;</t>
  </si>
  <si>
    <t>380 84 -65.000000 -65.000000 0.000000 0.000000 0 -1 0.000000 0.000000 2 0.000000 0.000000 0.000000 1;</t>
  </si>
  <si>
    <t>381 84 -65.000000 -65.000000 0.000000 0.000000 0 -1 0.000000 0.000000 2 0.000000 0.000000 0.000000 1;</t>
  </si>
  <si>
    <t>382 84 -65.000000 -65.000000 0.000000 0.000000 0 -1 0.000000 0.000000 2 0.000000 0.000000 0.000000 1;</t>
  </si>
  <si>
    <t>383 84 -65.000000 -65.000000 0.000000 0.000000 0 -1 0.000000 0.000000 2 0.000000 0.000000 0.000000 1;</t>
  </si>
  <si>
    <t>384 84 -65.000000 -65.000000 0.000000 0.000000 0 -1 0.000000 0.000000 2 0.000000 0.000000 0.000000 1;</t>
  </si>
  <si>
    <t>385 84 -65.000000 -65.000000 0.000000 0.000000 0 -1 0.000000 0.000000 2 0.000000 0.000000 0.000000 1;</t>
  </si>
  <si>
    <t>386 84 -65.000000 -65.000000 0.000000 0.000000 0 -1 0.000000 0.000000 2 0.000000 0.000000 0.000000 1;</t>
  </si>
  <si>
    <t>387 84 -65.000000 -65.000000 0.000000 0.000000 0 -1 0.000000 0.000000 2 0.000000 0.000000 0.000000 1;</t>
  </si>
  <si>
    <t>388 84 -65.000000 -65.000000 0.000000 0.000000 0 -1 0.000000 0.000000 2 0.000000 0.000000 0.000000 1;</t>
  </si>
  <si>
    <t>389 84 -65.000000 -65.000000 0.000000 0.000000 0 -1 0.000000 0.000000 2 0.000000 0.000000 0.000000 1;</t>
  </si>
  <si>
    <t>390 84 -65.000000 -65.000000 0.000000 0.000000 0 -1 0.000000 0.000000 2 0.000000 0.000000 0.000000 1;</t>
  </si>
  <si>
    <t>391 84 -65.000000 -65.000000 0.000000 0.000000 0 -1 0.000000 0.000000 2 0.000000 0.000000 0.000000 1;</t>
  </si>
  <si>
    <t>392 84 -65.000000 -65.000000 0.000000 0.000000 0 -1 0.000000 0.000000 2 0.000000 0.000000 0.000000 1;</t>
  </si>
  <si>
    <t>393 84 -65.000000 -65.000000 0.000000 0.000000 0 -1 0.000000 0.000000 2 0.000000 0.000000 0.000000 1;</t>
  </si>
  <si>
    <t>394 84 -65.000000 -65.000000 0.000000 0.000000 0 -1 0.000000 0.000000 2 0.000000 0.000000 0.000000 1;</t>
  </si>
  <si>
    <t>395 84 -65.000000 -65.000000 0.000000 0.000000 0 -1 0.000000 0.000000 2 0.000000 0.000000 0.000000 1;</t>
  </si>
  <si>
    <t>396 84 -65.000000 -65.000000 0.000000 0.000000 0 -1 0.000000 0.000000 2 0.000000 0.000000 0.000000 1;</t>
  </si>
  <si>
    <t>397 84 -65.000000 -65.000000 0.000000 0.000000 0 -1 0.000000 0.000000 2 0.000000 0.000000 0.000000 1;</t>
  </si>
  <si>
    <t>398 84 -65.000000 -65.000000 0.000000 0.000000 0 -1 0.000000 0.000000 2 0.000000 0.000000 0.000000 1;</t>
  </si>
  <si>
    <t>399 84 -65.000000 -65.000000 0.000000 0.000000 0 -1 0.000000 0.000000 2 0.000000 0.000000 0.000000 1;</t>
  </si>
  <si>
    <t>400 84 -65.000000 -65.000000 0.000000 0.000000 0 -1 0.000000 0.000000 2 0.000000 0.000000 0.000000 1;</t>
  </si>
  <si>
    <t>401 84 -65.000000 -65.000000 0.000000 0.000000 0 -1 0.000000 0.000000 2 0.000000 0.000000 0.000000 1;</t>
  </si>
  <si>
    <t>402 84 -65.000000 -65.000000 0.000000 0.000000 0 -1 0.000000 0.000000 2 0.000000 0.000000 0.000000 1;</t>
  </si>
  <si>
    <t>403 84 -65.000000 -65.000000 0.000000 0.000000 0 -1 0.000000 0.000000 2 0.000000 0.000000 0.000000 1;</t>
  </si>
  <si>
    <t>404 84 -65.000000 -65.000000 0.000000 0.000000 0 -1 0.000000 0.000000 2 0.000000 0.000000 0.000000 1;</t>
  </si>
  <si>
    <t>405 84 -65.000000 -65.000000 0.000000 0.000000 0 -1 0.000000 0.000000 2 0.000000 0.000000 0.000000 1;</t>
  </si>
  <si>
    <t>406 84 -65.000000 -65.000000 0.000000 0.000000 0 -1 0.000000 0.000000 2 0.000000 0.000000 0.000000 1;</t>
  </si>
  <si>
    <t>407 84 -65.000000 -65.000000 0.000000 0.000000 0 -1 0.000000 0.000000 2 0.000000 0.000000 0.000000 1;</t>
  </si>
  <si>
    <t>1 84 65.000000 65.000000 0.000000 0.000000 0 -1 0.000000 0.000000 2 0.000000 0.000000 0.000000 1;</t>
  </si>
  <si>
    <t>2 84 65.000000 65.000000 0.000000 0.000000 0 -1 0.000000 0.000000 2 0.000000 0.000000 0.000000 1;</t>
  </si>
  <si>
    <t>3 84 65.000000 65.000000 0.000000 0.000000 0 -1 0.000000 0.000000 2 0.000000 0.000000 0.000000 1;</t>
  </si>
  <si>
    <t>4 84 65.000000 65.000000 0.000000 0.000000 0 -1 0.000000 0.000000 2 0.000000 0.000000 0.000000 1;</t>
  </si>
  <si>
    <t>5 84 65.000000 65.000000 0.000000 0.000000 0 -1 0.000000 0.000000 2 0.000000 0.000000 0.000000 1;</t>
  </si>
  <si>
    <t>6 84 65.000000 65.000000 0.000000 0.000000 0 -1 0.000000 0.000000 2 0.000000 0.000000 0.000000 1;</t>
  </si>
  <si>
    <t>7 84 65.000000 65.000000 0.000000 0.000000 0 -1 0.000000 0.000000 2 0.000000 0.000000 0.000000 1;</t>
  </si>
  <si>
    <t>8 84 65.000000 65.000000 0.000000 0.000000 0 -1 0.000000 0.000000 2 0.000000 0.000000 0.000000 1;</t>
  </si>
  <si>
    <t>9 84 65.000000 65.000000 0.000000 0.000000 0 -1 0.000000 0.000000 2 0.000000 0.000000 0.000000 1;</t>
  </si>
  <si>
    <t>10 84 65.000000 65.000000 0.000000 0.000000 0 -1 0.000000 0.000000 2 0.000000 0.000000 0.000000 1;</t>
  </si>
  <si>
    <t>11 84 65.000000 65.000000 0.000000 0.000000 0 -1 0.000000 0.000000 2 0.000000 0.000000 0.000000 1;</t>
  </si>
  <si>
    <t>12 84 65.000000 65.000000 0.000000 0.000000 0 -1 0.000000 0.000000 2 0.000000 0.000000 0.000000 1;</t>
  </si>
  <si>
    <t>13 84 65.000000 65.000000 0.000000 0.000000 0 -1 0.000000 0.000000 2 0.000000 0.000000 0.000000 1;</t>
  </si>
  <si>
    <t>14 84 65.000000 65.000000 0.000000 0.000000 0 -1 0.000000 0.000000 2 0.000000 0.000000 0.000000 1;</t>
  </si>
  <si>
    <t>15 84 65.000000 65.000000 0.000000 0.000000 0 -1 0.000000 0.000000 2 0.000000 0.000000 0.000000 1;</t>
  </si>
  <si>
    <t>16 84 65.000000 65.000000 0.000000 0.000000 0 -1 0.000000 0.000000 2 0.000000 0.000000 0.000000 1;</t>
  </si>
  <si>
    <t>17 84 65.000000 65.000000 0.000000 0.000000 0 -1 0.000000 0.000000 2 0.000000 0.000000 0.000000 1;</t>
  </si>
  <si>
    <t>18 84 65.000000 65.000000 0.000000 0.000000 0 -1 0.000000 0.000000 2 0.000000 0.000000 0.000000 1;</t>
  </si>
  <si>
    <t>19 84 65.000000 65.000000 0.000000 0.000000 0 -1 0.000000 0.000000 2 0.000000 0.000000 0.000000 1;</t>
  </si>
  <si>
    <t>20 84 65.000000 65.000000 0.000000 0.000000 0 -1 0.000000 0.000000 2 0.000000 0.000000 0.000000 1;</t>
  </si>
  <si>
    <t>21 84 65.000000 65.000000 0.000000 0.000000 0 -1 0.000000 0.000000 2 0.000000 0.000000 0.000000 1;</t>
  </si>
  <si>
    <t>22 84 65.000000 65.000000 0.000000 0.000000 0 -1 0.000000 0.000000 2 0.000000 0.000000 0.000000 1;</t>
  </si>
  <si>
    <t>23 84 65.000000 65.000000 0.000000 0.000000 0 -1 0.000000 0.000000 2 0.000000 0.000000 0.000000 1;</t>
  </si>
  <si>
    <t>24 84 65.000000 65.000000 0.000000 0.000000 0 -1 0.000000 0.000000 2 0.000000 0.000000 0.000000 1;</t>
  </si>
  <si>
    <t>25 84 65.000000 65.000000 0.000000 0.000000 0 -1 0.000000 0.000000 2 0.000000 0.000000 0.000000 1;</t>
  </si>
  <si>
    <t>26 84 65.000000 65.000000 0.000000 0.000000 0 -1 0.000000 0.000000 2 0.000000 0.000000 0.000000 1;</t>
  </si>
  <si>
    <t>27 84 65.000000 65.000000 0.000000 0.000000 0 -1 0.000000 0.000000 2 0.000000 0.000000 0.000000 1;</t>
  </si>
  <si>
    <t>28 84 65.000000 65.000000 0.000000 0.000000 0 -1 0.000000 0.000000 2 0.000000 0.000000 0.000000 1;</t>
  </si>
  <si>
    <t>29 84 65.000000 65.000000 0.000000 0.000000 0 -1 0.000000 0.000000 2 0.000000 0.000000 0.000000 1;</t>
  </si>
  <si>
    <t>30 84 65.000000 65.000000 0.000000 0.000000 0 -1 0.000000 0.000000 2 0.000000 0.000000 0.000000 1;</t>
  </si>
  <si>
    <t>31 84 65.000000 65.000000 0.000000 0.000000 0 -1 0.000000 0.000000 2 0.000000 0.000000 0.000000 1;</t>
  </si>
  <si>
    <t>32 84 65.000000 65.000000 0.000000 0.000000 0 -1 0.000000 0.000000 2 0.000000 0.000000 0.000000 1;</t>
  </si>
  <si>
    <t>33 84 65.000000 65.000000 0.000000 0.000000 0 -1 0.000000 0.000000 2 0.000000 0.000000 0.000000 1;</t>
  </si>
  <si>
    <t>34 84 65.000000 65.000000 0.000000 0.000000 0 -1 0.000000 0.000000 2 0.000000 0.000000 0.000000 1;</t>
  </si>
  <si>
    <t>35 84 65.000000 65.000000 0.000000 0.000000 0 -1 0.000000 0.000000 2 0.000000 0.000000 0.000000 1;</t>
  </si>
  <si>
    <t>36 84 65.000000 65.000000 0.000000 0.000000 0 -1 0.000000 0.000000 2 0.000000 0.000000 0.000000 1;</t>
  </si>
  <si>
    <t>37 84 65.000000 65.000000 0.000000 0.000000 0 -1 0.000000 0.000000 2 0.000000 0.000000 0.000000 1;</t>
  </si>
  <si>
    <t>38 84 65.000000 65.000000 0.000000 0.000000 0 -1 0.000000 0.000000 2 0.000000 0.000000 0.000000 1;</t>
  </si>
  <si>
    <t>39 84 65.000000 65.000000 0.000000 0.000000 0 -1 0.000000 0.000000 2 0.000000 0.000000 0.000000 1;</t>
  </si>
  <si>
    <t>40 84 65.000000 65.000000 0.000000 0.000000 0 -1 0.000000 0.000000 2 0.000000 0.000000 0.000000 1;</t>
  </si>
  <si>
    <t>41 84 65.000000 65.000000 0.000000 0.000000 0 -1 0.000000 0.000000 2 0.000000 0.000000 0.000000 1;</t>
  </si>
  <si>
    <t>42 84 65.000000 65.000000 0.000000 0.000000 0 -1 0.000000 0.000000 2 0.000000 0.000000 0.000000 1;</t>
  </si>
  <si>
    <t>43 84 65.000000 65.000000 0.000000 0.000000 0 -1 0.000000 0.000000 2 0.000000 0.000000 0.000000 1;</t>
  </si>
  <si>
    <t>44 84 65.000000 65.000000 0.000000 0.000000 0 -1 0.000000 0.000000 2 0.000000 0.000000 0.000000 1;</t>
  </si>
  <si>
    <t>45 84 65.000000 65.000000 0.000000 0.000000 0 -1 0.000000 0.000000 2 0.000000 0.000000 0.000000 1;</t>
  </si>
  <si>
    <t>46 84 65.000000 65.000000 0.000000 0.000000 0 -1 0.000000 0.000000 2 0.000000 0.000000 0.000000 1;</t>
  </si>
  <si>
    <t>47 84 65.000000 65.000000 0.000000 0.000000 0 -1 0.000000 0.000000 2 0.000000 0.000000 0.000000 1;</t>
  </si>
  <si>
    <t>48 84 65.000000 65.000000 0.000000 0.000000 0 -1 0.000000 0.000000 2 0.000000 0.000000 0.000000 1;</t>
  </si>
  <si>
    <t>49 84 65.000000 65.000000 0.000000 0.000000 0 -1 0.000000 0.000000 2 0.000000 0.000000 0.000000 1;</t>
  </si>
  <si>
    <t>50 84 65.000000 65.000000 0.000000 0.000000 0 -1 0.000000 0.000000 2 0.000000 0.000000 0.000000 1;</t>
  </si>
  <si>
    <t>51 84 65.000000 65.000000 0.000000 0.000000 0 -1 0.000000 0.000000 2 0.000000 0.000000 0.000000 1;</t>
  </si>
  <si>
    <t>52 84 65.000000 65.000000 0.000000 0.000000 0 -1 0.000000 0.000000 2 0.000000 0.000000 0.000000 1;</t>
  </si>
  <si>
    <t>53 84 65.000000 65.000000 0.000000 0.000000 0 -1 0.000000 0.000000 2 0.000000 0.000000 0.000000 1;</t>
  </si>
  <si>
    <t>54 84 65.000000 65.000000 0.000000 0.000000 0 -1 0.000000 0.000000 2 0.000000 0.000000 0.000000 1;</t>
  </si>
  <si>
    <t>55 84 65.000000 65.000000 0.000000 0.000000 0 -1 0.000000 0.000000 2 0.000000 0.000000 0.000000 1;</t>
  </si>
  <si>
    <t>56 84 65.000000 65.000000 0.000000 0.000000 0 -1 0.000000 0.000000 2 0.000000 0.000000 0.000000 1;</t>
  </si>
  <si>
    <t>57 84 65.000000 65.000000 0.000000 0.000000 0 -1 0.000000 0.000000 2 0.000000 0.000000 0.000000 1;</t>
  </si>
  <si>
    <t>58 84 65.000000 65.000000 0.000000 0.000000 0 -1 0.000000 0.000000 2 0.000000 0.000000 0.000000 1;</t>
  </si>
  <si>
    <t>59 84 65.000000 65.000000 0.000000 0.000000 0 -1 0.000000 0.000000 2 0.000000 0.000000 0.000000 1;</t>
  </si>
  <si>
    <t>60 84 65.000000 65.000000 0.000000 0.000000 0 -1 0.000000 0.000000 2 0.000000 0.000000 0.000000 1;</t>
  </si>
  <si>
    <t>61 84 65.000000 65.000000 0.000000 0.000000 0 -1 0.000000 0.000000 2 0.000000 0.000000 0.000000 1;</t>
  </si>
  <si>
    <t>62 84 65.000000 65.000000 0.000000 0.000000 0 -1 0.000000 0.000000 2 0.000000 0.000000 0.000000 1;</t>
  </si>
  <si>
    <t>63 84 65.000000 65.000000 0.000000 0.000000 0 -1 0.000000 0.000000 2 0.000000 0.000000 0.000000 1;</t>
  </si>
  <si>
    <t>64 84 65.000000 65.000000 0.000000 0.000000 0 -1 0.000000 0.000000 2 0.000000 0.000000 0.000000 1;</t>
  </si>
  <si>
    <t>65 84 65.000000 65.000000 0.000000 0.000000 0 -1 0.000000 0.000000 2 0.000000 0.000000 0.000000 1;</t>
  </si>
  <si>
    <t>66 84 65.000000 65.000000 0.000000 0.000000 0 -1 0.000000 0.000000 2 0.000000 0.000000 0.000000 1;</t>
  </si>
  <si>
    <t>67 84 65.000000 65.000000 0.000000 0.000000 0 -1 0.000000 0.000000 2 0.000000 0.000000 0.000000 1;</t>
  </si>
  <si>
    <t>68 84 65.000000 65.000000 0.000000 0.000000 0 -1 0.000000 0.000000 2 0.000000 0.000000 0.000000 1;</t>
  </si>
  <si>
    <t>69 84 65.000000 65.000000 0.000000 0.000000 0 -1 0.000000 0.000000 2 0.000000 0.000000 0.000000 1;</t>
  </si>
  <si>
    <t>70 84 65.000000 65.000000 0.000000 0.000000 0 -1 0.000000 0.000000 2 0.000000 0.000000 0.000000 1;</t>
  </si>
  <si>
    <t>71 84 65.000000 65.000000 0.000000 0.000000 0 -1 0.000000 0.000000 2 0.000000 0.000000 0.000000 1;</t>
  </si>
  <si>
    <t>72 84 65.000000 65.000000 0.000000 0.000000 0 -1 0.000000 0.000000 2 0.000000 0.000000 0.000000 1;</t>
  </si>
  <si>
    <t>73 84 65.000000 65.000000 0.000000 0.000000 0 -1 0.000000 0.000000 2 0.000000 0.000000 0.000000 1;</t>
  </si>
  <si>
    <t>74 84 65.000000 65.000000 0.000000 0.000000 0 -1 0.000000 0.000000 2 0.000000 0.000000 0.000000 1;</t>
  </si>
  <si>
    <t>75 84 65.000000 65.000000 0.000000 0.000000 0 -1 0.000000 0.000000 2 0.000000 0.000000 0.000000 1;</t>
  </si>
  <si>
    <t>76 84 65.000000 65.000000 0.000000 0.000000 0 -1 0.000000 0.000000 2 0.000000 0.000000 0.000000 1;</t>
  </si>
  <si>
    <t>77 84 65.000000 65.000000 0.000000 0.000000 0 -1 0.000000 0.000000 2 0.000000 0.000000 0.000000 1;</t>
  </si>
  <si>
    <t>78 84 65.000000 65.000000 0.000000 0.000000 0 -1 0.000000 0.000000 2 0.000000 0.000000 0.000000 1;</t>
  </si>
  <si>
    <t>79 84 65.000000 65.000000 0.000000 0.000000 0 -1 0.000000 0.000000 2 0.000000 0.000000 0.000000 1;</t>
  </si>
  <si>
    <t>80 84 65.000000 65.000000 0.000000 0.000000 0 -1 0.000000 0.000000 2 0.000000 0.000000 0.000000 1;</t>
  </si>
  <si>
    <t>81 84 65.000000 65.000000 0.000000 0.000000 0 -1 0.000000 0.000000 2 0.000000 0.000000 0.000000 1;</t>
  </si>
  <si>
    <t>82 84 65.000000 65.000000 0.000000 0.000000 0 -1 0.000000 0.000000 2 0.000000 0.000000 0.000000 1;</t>
  </si>
  <si>
    <t>83 84 65.000000 65.000000 0.000000 0.000000 0 -1 0.000000 0.000000 2 0.000000 0.000000 0.000000 1;</t>
  </si>
  <si>
    <t>84 84 65.000000 65.000000 0.000000 0.000000 0 -1 0.000000 0.000000 2 0.000000 0.000000 0.000000 1;</t>
  </si>
  <si>
    <t>85 84 65.000000 65.000000 0.000000 0.000000 0 -1 0.000000 0.000000 2 0.000000 0.000000 0.000000 1;</t>
  </si>
  <si>
    <t>86 84 65.000000 65.000000 0.000000 0.000000 0 -1 0.000000 0.000000 2 0.000000 0.000000 0.000000 1;</t>
  </si>
  <si>
    <t>87 84 65.000000 65.000000 0.000000 0.000000 0 -1 0.000000 0.000000 2 0.000000 0.000000 0.000000 1;</t>
  </si>
  <si>
    <t>88 84 65.000000 65.000000 0.000000 0.000000 0 -1 0.000000 0.000000 2 0.000000 0.000000 0.000000 1;</t>
  </si>
  <si>
    <t>89 84 65.000000 65.000000 0.000000 0.000000 0 -1 0.000000 0.000000 2 0.000000 0.000000 0.000000 1;</t>
  </si>
  <si>
    <t>90 84 65.000000 65.000000 0.000000 0.000000 0 -1 0.000000 0.000000 2 0.000000 0.000000 0.000000 1;</t>
  </si>
  <si>
    <t>91 84 65.000000 65.000000 0.000000 0.000000 0 -1 0.000000 0.000000 2 0.000000 0.000000 0.000000 1;</t>
  </si>
  <si>
    <t>92 84 65.000000 65.000000 0.000000 0.000000 0 -1 0.000000 0.000000 2 0.000000 0.000000 0.000000 1;</t>
  </si>
  <si>
    <t>93 84 65.000000 65.000000 0.000000 0.000000 0 -1 0.000000 0.000000 2 0.000000 0.000000 0.000000 1;</t>
  </si>
  <si>
    <t>94 84 65.000000 65.000000 0.000000 0.000000 0 -1 0.000000 0.000000 2 0.000000 0.000000 0.000000 1;</t>
  </si>
  <si>
    <t>95 84 65.000000 65.000000 0.000000 0.000000 0 -1 0.000000 0.000000 2 0.000000 0.000000 0.000000 1;</t>
  </si>
  <si>
    <t>96 84 65.000000 65.000000 0.000000 0.000000 0 -1 0.000000 0.000000 2 0.000000 0.000000 0.000000 1;</t>
  </si>
  <si>
    <t>97 84 65.000000 65.000000 0.000000 0.000000 0 -1 0.000000 0.000000 2 0.000000 0.000000 0.000000 1;</t>
  </si>
  <si>
    <t>98 84 65.000000 65.000000 0.000000 0.000000 0 -1 0.000000 0.000000 2 0.000000 0.000000 0.000000 1;</t>
  </si>
  <si>
    <t>99 84 65.000000 65.000000 0.000000 0.000000 0 -1 0.000000 0.000000 2 0.000000 0.000000 0.000000 1;</t>
  </si>
  <si>
    <t>100 84 65.000000 65.000000 0.000000 0.000000 0 -1 0.000000 0.000000 2 0.000000 0.000000 0.000000 1;</t>
  </si>
  <si>
    <t>101 84 65.000000 65.000000 0.000000 0.000000 0 -1 0.000000 0.000000 2 0.000000 0.000000 0.000000 1;</t>
  </si>
  <si>
    <t>102 84 65.000000 65.000000 0.000000 0.000000 0 -1 0.000000 0.000000 2 0.000000 0.000000 0.000000 1;</t>
  </si>
  <si>
    <t>103 84 65.000000 65.000000 0.000000 0.000000 0 -1 0.000000 0.000000 2 0.000000 0.000000 0.000000 1;</t>
  </si>
  <si>
    <t>104 84 65.000000 65.000000 0.000000 0.000000 0 -1 0.000000 0.000000 2 0.000000 0.000000 0.000000 1;</t>
  </si>
  <si>
    <t>105 84 65.000000 65.000000 0.000000 0.000000 0 -1 0.000000 0.000000 2 0.000000 0.000000 0.000000 1;</t>
  </si>
  <si>
    <t>106 84 65.000000 65.000000 0.000000 0.000000 0 -1 0.000000 0.000000 2 0.000000 0.000000 0.000000 1;</t>
  </si>
  <si>
    <t>107 84 65.000000 65.000000 0.000000 0.000000 0 -1 0.000000 0.000000 2 0.000000 0.000000 0.000000 1;</t>
  </si>
  <si>
    <t>108 84 65.000000 65.000000 0.000000 0.000000 0 -1 0.000000 0.000000 2 0.000000 0.000000 0.000000 1;</t>
  </si>
  <si>
    <t>109 84 65.000000 65.000000 0.000000 0.000000 0 -1 0.000000 0.000000 2 0.000000 0.000000 0.000000 1;</t>
  </si>
  <si>
    <t>110 84 65.000000 65.000000 0.000000 0.000000 0 -1 0.000000 0.000000 2 0.000000 0.000000 0.000000 1;</t>
  </si>
  <si>
    <t>111 84 65.000000 65.000000 0.000000 0.000000 0 -1 0.000000 0.000000 2 0.000000 0.000000 0.000000 1;</t>
  </si>
  <si>
    <t>112 84 65.000000 65.000000 0.000000 0.000000 0 -1 0.000000 0.000000 2 0.000000 0.000000 0.000000 1;</t>
  </si>
  <si>
    <t>113 84 65.000000 65.000000 0.000000 0.000000 0 -1 0.000000 0.000000 2 0.000000 0.000000 0.000000 1;</t>
  </si>
  <si>
    <t>114 84 65.000000 65.000000 0.000000 0.000000 0 -1 0.000000 0.000000 2 0.000000 0.000000 0.000000 1;</t>
  </si>
  <si>
    <t>115 84 65.000000 65.000000 0.000000 0.000000 0 -1 0.000000 0.000000 2 0.000000 0.000000 0.000000 1;</t>
  </si>
  <si>
    <t>116 84 65.000000 65.000000 0.000000 0.000000 0 -1 0.000000 0.000000 2 0.000000 0.000000 0.000000 1;</t>
  </si>
  <si>
    <t>117 84 65.000000 65.000000 0.000000 0.000000 0 -1 0.000000 0.000000 2 0.000000 0.000000 0.000000 1;</t>
  </si>
  <si>
    <t>118 84 65.000000 65.000000 0.000000 0.000000 0 -1 0.000000 0.000000 2 0.000000 0.000000 0.000000 1;</t>
  </si>
  <si>
    <t>119 84 65.000000 65.000000 0.000000 0.000000 0 -1 0.000000 0.000000 2 0.000000 0.000000 0.000000 1;</t>
  </si>
  <si>
    <t>120 84 65.000000 65.000000 0.000000 0.000000 0 -1 0.000000 0.000000 2 0.000000 0.000000 0.000000 1;</t>
  </si>
  <si>
    <t>121 84 65.000000 65.000000 0.000000 0.000000 0 -1 0.000000 0.000000 2 0.000000 0.000000 0.000000 1;</t>
  </si>
  <si>
    <t>122 84 65.000000 65.000000 0.000000 0.000000 0 -1 0.000000 0.000000 2 0.000000 0.000000 0.000000 1;</t>
  </si>
  <si>
    <t>123 84 65.000000 65.000000 0.000000 0.000000 0 -1 0.000000 0.000000 2 0.000000 0.000000 0.000000 1;</t>
  </si>
  <si>
    <t>124 84 65.000000 65.000000 0.000000 0.000000 0 -1 0.000000 0.000000 2 0.000000 0.000000 0.000000 1;</t>
  </si>
  <si>
    <t>125 84 65.000000 65.000000 0.000000 0.000000 0 -1 0.000000 0.000000 2 0.000000 0.000000 0.000000 1;</t>
  </si>
  <si>
    <t>126 84 65.000000 65.000000 0.000000 0.000000 0 -1 0.000000 0.000000 2 0.000000 0.000000 0.000000 1;</t>
  </si>
  <si>
    <t>127 84 65.000000 65.000000 0.000000 0.000000 0 -1 0.000000 0.000000 2 0.000000 0.000000 0.000000 1;</t>
  </si>
  <si>
    <t>128 84 65.000000 65.000000 0.000000 0.000000 0 -1 0.000000 0.000000 2 0.000000 0.000000 0.000000 1;</t>
  </si>
  <si>
    <t>129 84 65.000000 65.000000 0.000000 0.000000 0 -1 0.000000 0.000000 2 0.000000 0.000000 0.000000 1;</t>
  </si>
  <si>
    <t>130 84 65.000000 65.000000 0.000000 0.000000 0 -1 0.000000 0.000000 2 0.000000 0.000000 0.000000 1;</t>
  </si>
  <si>
    <t>131 84 65.000000 65.000000 0.000000 0.000000 0 -1 0.000000 0.000000 2 0.000000 0.000000 0.000000 1;</t>
  </si>
  <si>
    <t>132 84 65.000000 65.000000 0.000000 0.000000 0 -1 0.000000 0.000000 2 0.000000 0.000000 0.000000 1;</t>
  </si>
  <si>
    <t>133 84 65.000000 65.000000 0.000000 0.000000 0 -1 0.000000 0.000000 2 0.000000 0.000000 0.000000 1;</t>
  </si>
  <si>
    <t>134 84 65.000000 65.000000 0.000000 0.000000 0 -1 0.000000 0.000000 2 0.000000 0.000000 0.000000 1;</t>
  </si>
  <si>
    <t>135 84 65.000000 65.000000 0.000000 0.000000 0 -1 0.000000 0.000000 2 0.000000 0.000000 0.000000 1;</t>
  </si>
  <si>
    <t>136 84 65.000000 65.000000 0.000000 0.000000 0 -1 0.000000 0.000000 2 0.000000 0.000000 0.000000 1;</t>
  </si>
  <si>
    <t>137 84 65.000000 65.000000 0.000000 0.000000 0 -1 0.000000 0.000000 2 0.000000 0.000000 0.000000 1;</t>
  </si>
  <si>
    <t>138 84 65.000000 65.000000 0.000000 0.000000 0 -1 0.000000 0.000000 2 0.000000 0.000000 0.000000 1;</t>
  </si>
  <si>
    <t>139 84 65.000000 65.000000 0.000000 0.000000 0 -1 0.000000 0.000000 2 0.000000 0.000000 0.000000 1;</t>
  </si>
  <si>
    <t>140 84 65.000000 65.000000 0.000000 0.000000 0 -1 0.000000 0.000000 2 0.000000 0.000000 0.000000 1;</t>
  </si>
  <si>
    <t>141 84 65.000000 65.000000 0.000000 0.000000 0 -1 0.000000 0.000000 2 0.000000 0.000000 0.000000 1;</t>
  </si>
  <si>
    <t>142 84 65.000000 65.000000 0.000000 0.000000 0 -1 0.000000 0.000000 2 0.000000 0.000000 0.000000 1;</t>
  </si>
  <si>
    <t>143 84 65.000000 65.000000 0.000000 0.000000 0 -1 0.000000 0.000000 2 0.000000 0.000000 0.000000 1;</t>
  </si>
  <si>
    <t>144 84 65.000000 65.000000 0.000000 0.000000 0 -1 0.000000 0.000000 2 0.000000 0.000000 0.000000 1;</t>
  </si>
  <si>
    <t>145 84 65.000000 65.000000 0.000000 0.000000 0 -1 0.000000 0.000000 2 0.000000 0.000000 0.000000 1;</t>
  </si>
  <si>
    <t>146 84 65.000000 65.000000 0.000000 0.000000 0 -1 0.000000 0.000000 2 0.000000 0.000000 0.000000 1;</t>
  </si>
  <si>
    <t>147 84 65.000000 65.000000 0.000000 0.000000 0 -1 0.000000 0.000000 2 0.000000 0.000000 0.000000 1;</t>
  </si>
  <si>
    <t>148 84 65.000000 65.000000 0.000000 0.000000 0 -1 0.000000 0.000000 2 0.000000 0.000000 0.000000 1;</t>
  </si>
  <si>
    <t>149 84 65.000000 65.000000 0.000000 0.000000 0 -1 0.000000 0.000000 2 0.000000 0.000000 0.000000 1;</t>
  </si>
  <si>
    <t>150 84 65.000000 65.000000 0.000000 0.000000 0 -1 0.000000 0.000000 2 0.000000 0.000000 0.000000 1;</t>
  </si>
  <si>
    <t>151 84 65.000000 65.000000 0.000000 0.000000 0 -1 0.000000 0.000000 2 0.000000 0.000000 0.000000 1;</t>
  </si>
  <si>
    <t>152 84 65.000000 65.000000 0.000000 0.000000 0 -1 0.000000 0.000000 2 0.000000 0.000000 0.000000 1;</t>
  </si>
  <si>
    <t>153 84 65.000000 65.000000 0.000000 0.000000 0 -1 0.000000 0.000000 2 0.000000 0.000000 0.000000 1;</t>
  </si>
  <si>
    <t>154 84 65.000000 65.000000 0.000000 0.000000 0 -1 0.000000 0.000000 2 0.000000 0.000000 0.000000 1;</t>
  </si>
  <si>
    <t>155 84 65.000000 65.000000 0.000000 0.000000 0 -1 0.000000 0.000000 2 0.000000 0.000000 0.000000 1;</t>
  </si>
  <si>
    <t>156 84 65.000000 65.000000 0.000000 0.000000 0 -1 0.000000 0.000000 2 0.000000 0.000000 0.000000 1;</t>
  </si>
  <si>
    <t>157 84 65.000000 65.000000 0.000000 0.000000 0 -1 0.000000 0.000000 2 0.000000 0.000000 0.000000 1;</t>
  </si>
  <si>
    <t>158 84 65.000000 65.000000 0.000000 0.000000 0 -1 0.000000 0.000000 2 0.000000 0.000000 0.000000 1;</t>
  </si>
  <si>
    <t>159 84 65.000000 65.000000 0.000000 0.000000 0 -1 0.000000 0.000000 2 0.000000 0.000000 0.000000 1;</t>
  </si>
  <si>
    <t>160 84 65.000000 65.000000 0.000000 0.000000 0 -1 0.000000 0.000000 2 0.000000 0.000000 0.000000 1;</t>
  </si>
  <si>
    <t>161 84 65.000000 65.000000 0.000000 0.000000 0 -1 0.000000 0.000000 2 0.000000 0.000000 0.000000 1;</t>
  </si>
  <si>
    <t>162 84 65.000000 65.000000 0.000000 0.000000 0 -1 0.000000 0.000000 2 0.000000 0.000000 0.000000 1;</t>
  </si>
  <si>
    <t>163 84 65.000000 65.000000 0.000000 0.000000 0 -1 0.000000 0.000000 2 0.000000 0.000000 0.000000 1;</t>
  </si>
  <si>
    <t>164 84 65.000000 65.000000 0.000000 0.000000 0 -1 0.000000 0.000000 2 0.000000 0.000000 0.000000 1;</t>
  </si>
  <si>
    <t>165 84 65.000000 65.000000 0.000000 0.000000 0 -1 0.000000 0.000000 2 0.000000 0.000000 0.000000 1;</t>
  </si>
  <si>
    <t>166 84 65.000000 65.000000 0.000000 0.000000 0 -1 0.000000 0.000000 2 0.000000 0.000000 0.000000 1;</t>
  </si>
  <si>
    <t>167 84 65.000000 65.000000 0.000000 0.000000 0 -1 0.000000 0.000000 2 0.000000 0.000000 0.000000 1;</t>
  </si>
  <si>
    <t>168 84 65.000000 65.000000 0.000000 0.000000 0 -1 0.000000 0.000000 2 0.000000 0.000000 0.000000 1;</t>
  </si>
  <si>
    <t>169 84 65.000000 65.000000 0.000000 0.000000 0 -1 0.000000 0.000000 2 0.000000 0.000000 0.000000 1;</t>
  </si>
  <si>
    <t>170 84 65.000000 65.000000 0.000000 0.000000 0 -1 0.000000 0.000000 2 0.000000 0.000000 0.000000 1;</t>
  </si>
  <si>
    <t>171 84 65.000000 65.000000 0.000000 0.000000 0 -1 0.000000 0.000000 2 0.000000 0.000000 0.000000 1;</t>
  </si>
  <si>
    <t>172 84 65.000000 65.000000 0.000000 0.000000 0 -1 0.000000 0.000000 2 0.000000 0.000000 0.000000 1;</t>
  </si>
  <si>
    <t>173 84 65.000000 65.000000 0.000000 0.000000 0 -1 0.000000 0.000000 2 0.000000 0.000000 0.000000 1;</t>
  </si>
  <si>
    <t>174 84 65.000000 65.000000 0.000000 0.000000 0 -1 0.000000 0.000000 2 0.000000 0.000000 0.000000 1;</t>
  </si>
  <si>
    <t>175 84 65.000000 65.000000 0.000000 0.000000 0 -1 0.000000 0.000000 2 0.000000 0.000000 0.000000 1;</t>
  </si>
  <si>
    <t>176 84 65.000000 65.000000 0.000000 0.000000 0 -1 0.000000 0.000000 2 0.000000 0.000000 0.000000 1;</t>
  </si>
  <si>
    <t>177 84 65.000000 65.000000 0.000000 0.000000 0 -1 0.000000 0.000000 2 0.000000 0.000000 0.000000 1;</t>
  </si>
  <si>
    <t>178 84 65.000000 65.000000 0.000000 0.000000 0 -1 0.000000 0.000000 2 0.000000 0.000000 0.000000 1;</t>
  </si>
  <si>
    <t>179 84 65.000000 65.000000 0.000000 0.000000 0 -1 0.000000 0.000000 2 0.000000 0.000000 0.000000 1;</t>
  </si>
  <si>
    <t>180 84 65.000000 65.000000 0.000000 0.000000 0 -1 0.000000 0.000000 2 0.000000 0.000000 0.000000 1;</t>
  </si>
  <si>
    <t>181 84 65.000000 65.000000 0.000000 0.000000 0 -1 0.000000 0.000000 2 0.000000 0.000000 0.000000 1;</t>
  </si>
  <si>
    <t>182 84 65.000000 65.000000 0.000000 0.000000 0 -1 0.000000 0.000000 2 0.000000 0.000000 0.000000 1;</t>
  </si>
  <si>
    <t>183 84 65.000000 65.000000 0.000000 0.000000 0 -1 0.000000 0.000000 2 0.000000 0.000000 0.000000 1;</t>
  </si>
  <si>
    <t>184 84 65.000000 65.000000 0.000000 0.000000 0 -1 0.000000 0.000000 2 0.000000 0.000000 0.000000 1;</t>
  </si>
  <si>
    <t>185 84 65.000000 65.000000 0.000000 0.000000 0 -1 0.000000 0.000000 2 0.000000 0.000000 0.000000 1;</t>
  </si>
  <si>
    <t>186 84 65.000000 65.000000 0.000000 0.000000 0 -1 0.000000 0.000000 2 0.000000 0.000000 0.000000 1;</t>
  </si>
  <si>
    <t>187 84 65.000000 65.000000 0.000000 0.000000 0 -1 0.000000 0.000000 2 0.000000 0.000000 0.000000 1;</t>
  </si>
  <si>
    <t>188 84 65.000000 65.000000 0.000000 0.000000 0 -1 0.000000 0.000000 2 0.000000 0.000000 0.000000 1;</t>
  </si>
  <si>
    <t>189 84 65.000000 65.000000 0.000000 0.000000 0 -1 0.000000 0.000000 2 0.000000 0.000000 0.000000 1;</t>
  </si>
  <si>
    <t>190 84 65.000000 65.000000 0.000000 0.000000 0 -1 0.000000 0.000000 2 0.000000 0.000000 0.000000 1;</t>
  </si>
  <si>
    <t>191 84 65.000000 65.000000 0.000000 0.000000 0 -1 0.000000 0.000000 2 0.000000 0.000000 0.000000 1;</t>
  </si>
  <si>
    <t>192 84 65.000000 65.000000 0.000000 0.000000 0 -1 0.000000 0.000000 2 0.000000 0.000000 0.000000 1;</t>
  </si>
  <si>
    <t>193 84 65.000000 65.000000 0.000000 0.000000 0 -1 0.000000 0.000000 2 0.000000 0.000000 0.000000 1;</t>
  </si>
  <si>
    <t>194 84 65.000000 65.000000 0.000000 0.000000 0 -1 0.000000 0.000000 2 0.000000 0.000000 0.000000 1;</t>
  </si>
  <si>
    <t>195 84 65.000000 65.000000 0.000000 0.000000 0 -1 0.000000 0.000000 2 0.000000 0.000000 0.000000 1;</t>
  </si>
  <si>
    <t>196 84 65.000000 65.000000 0.000000 0.000000 0 -1 0.000000 0.000000 2 0.000000 0.000000 0.000000 1;</t>
  </si>
  <si>
    <t>197 84 65.000000 65.000000 0.000000 0.000000 0 -1 0.000000 0.000000 2 0.000000 0.000000 0.000000 1;</t>
  </si>
  <si>
    <t>198 84 65.000000 65.000000 0.000000 0.000000 0 -1 0.000000 0.000000 2 0.000000 0.000000 0.000000 1;</t>
  </si>
  <si>
    <t>199 84 65.000000 65.000000 0.000000 0.000000 0 -1 0.000000 0.000000 2 0.000000 0.000000 0.000000 1;</t>
  </si>
  <si>
    <t>200 84 65.000000 65.000000 0.000000 0.000000 0 -1 0.000000 0.000000 2 0.000000 0.000000 0.000000 1;</t>
  </si>
  <si>
    <t>201 84 65.000000 65.000000 0.000000 0.000000 0 -1 0.000000 0.000000 2 0.000000 0.000000 0.000000 1;</t>
  </si>
  <si>
    <t>202 84 65.000000 65.000000 0.000000 0.000000 0 -1 0.000000 0.000000 2 0.000000 0.000000 0.000000 1;</t>
  </si>
  <si>
    <t>203 84 65.000000 65.000000 0.000000 0.000000 0 -1 0.000000 0.000000 2 0.000000 0.000000 0.000000 1;</t>
  </si>
  <si>
    <t>204 84 65.000000 65.000000 0.000000 0.000000 0 -1 0.000000 0.000000 2 0.000000 0.000000 0.000000 1;</t>
  </si>
  <si>
    <t>205 84 65.000000 65.000000 0.000000 0.000000 0 -1 0.000000 0.000000 2 0.000000 0.000000 0.000000 1;</t>
  </si>
  <si>
    <t>206 84 65.000000 65.000000 0.000000 0.000000 0 -1 0.000000 0.000000 2 0.000000 0.000000 0.000000 1;</t>
  </si>
  <si>
    <t>207 84 65.000000 65.000000 0.000000 0.000000 0 -1 0.000000 0.000000 2 0.000000 0.000000 0.000000 1;</t>
  </si>
  <si>
    <t>208 84 65.000000 65.000000 0.000000 0.000000 0 -1 0.000000 0.000000 2 0.000000 0.000000 0.000000 1;</t>
  </si>
  <si>
    <t>209 84 65.000000 65.000000 0.000000 0.000000 0 -1 0.000000 0.000000 2 0.000000 0.000000 0.000000 1;</t>
  </si>
  <si>
    <t>210 84 65.000000 65.000000 0.000000 0.000000 0 -1 0.000000 0.000000 2 0.000000 0.000000 0.000000 1;</t>
  </si>
  <si>
    <t>211 84 65.000000 65.000000 0.000000 0.000000 0 -1 0.000000 0.000000 2 0.000000 0.000000 0.000000 1;</t>
  </si>
  <si>
    <t>212 84 65.000000 65.000000 0.000000 0.000000 0 -1 0.000000 0.000000 2 0.000000 0.000000 0.000000 1;</t>
  </si>
  <si>
    <t>213 84 65.000000 65.000000 0.000000 0.000000 0 -1 0.000000 0.000000 2 0.000000 0.000000 0.000000 1;</t>
  </si>
  <si>
    <t>214 84 65.000000 65.000000 0.000000 0.000000 0 -1 0.000000 0.000000 2 0.000000 0.000000 0.000000 1;</t>
  </si>
  <si>
    <t>215 84 65.000000 65.000000 0.000000 0.000000 0 -1 0.000000 0.000000 2 0.000000 0.000000 0.000000 1;</t>
  </si>
  <si>
    <t>216 84 65.000000 65.000000 0.000000 0.000000 0 -1 0.000000 0.000000 2 0.000000 0.000000 0.000000 1;</t>
  </si>
  <si>
    <t>217 84 65.000000 65.000000 0.000000 0.000000 0 -1 0.000000 0.000000 2 0.000000 0.000000 0.000000 1;</t>
  </si>
  <si>
    <t>218 84 65.000000 65.000000 0.000000 0.000000 0 -1 0.000000 0.000000 2 0.000000 0.000000 0.000000 1;</t>
  </si>
  <si>
    <t>219 84 65.000000 65.000000 0.000000 0.000000 0 -1 0.000000 0.000000 2 0.000000 0.000000 0.000000 1;</t>
  </si>
  <si>
    <t>220 84 65.000000 65.000000 0.000000 0.000000 0 -1 0.000000 0.000000 2 0.000000 0.000000 0.000000 1;</t>
  </si>
  <si>
    <t>221 84 65.000000 65.000000 0.000000 0.000000 0 -1 0.000000 0.000000 2 0.000000 0.000000 0.000000 1;</t>
  </si>
  <si>
    <t>222 84 65.000000 65.000000 0.000000 0.000000 0 -1 0.000000 0.000000 2 0.000000 0.000000 0.000000 1;</t>
  </si>
  <si>
    <t>223 84 65.000000 65.000000 0.000000 0.000000 0 -1 0.000000 0.000000 2 0.000000 0.000000 0.000000 1;</t>
  </si>
  <si>
    <t>224 84 65.000000 65.000000 0.000000 0.000000 0 -1 0.000000 0.000000 2 0.000000 0.000000 0.000000 1;</t>
  </si>
  <si>
    <t>225 84 65.000000 65.000000 0.000000 0.000000 0 -1 0.000000 0.000000 2 0.000000 0.000000 0.000000 1;</t>
  </si>
  <si>
    <t>226 84 65.000000 65.000000 0.000000 0.000000 0 -1 0.000000 0.000000 2 0.000000 0.000000 0.000000 1;</t>
  </si>
  <si>
    <t>227 84 65.000000 65.000000 0.000000 0.000000 0 -1 0.000000 0.000000 2 0.000000 0.000000 0.000000 1;</t>
  </si>
  <si>
    <t>228 84 65.000000 65.000000 0.000000 0.000000 0 -1 0.000000 0.000000 2 0.000000 0.000000 0.000000 1;</t>
  </si>
  <si>
    <t>229 84 65.000000 65.000000 0.000000 0.000000 0 -1 0.000000 0.000000 2 0.000000 0.000000 0.000000 1;</t>
  </si>
  <si>
    <t>230 84 65.000000 65.000000 0.000000 0.000000 0 -1 0.000000 0.000000 2 0.000000 0.000000 0.000000 1;</t>
  </si>
  <si>
    <t>231 84 65.000000 65.000000 0.000000 0.000000 0 -1 0.000000 0.000000 2 0.000000 0.000000 0.000000 1;</t>
  </si>
  <si>
    <t>232 84 65.000000 65.000000 0.000000 0.000000 0 -1 0.000000 0.000000 2 0.000000 0.000000 0.000000 1;</t>
  </si>
  <si>
    <t>233 84 65.000000 65.000000 0.000000 0.000000 0 -1 0.000000 0.000000 2 0.000000 0.000000 0.000000 1;</t>
  </si>
  <si>
    <t>234 84 65.000000 65.000000 0.000000 0.000000 0 -1 0.000000 0.000000 2 0.000000 0.000000 0.000000 1;</t>
  </si>
  <si>
    <t>235 84 65.000000 65.000000 0.000000 0.000000 0 -1 0.000000 0.000000 2 0.000000 0.000000 0.000000 1;</t>
  </si>
  <si>
    <t>236 84 65.000000 65.000000 0.000000 0.000000 0 -1 0.000000 0.000000 2 0.000000 0.000000 0.000000 1;</t>
  </si>
  <si>
    <t>237 84 65.000000 65.000000 0.000000 0.000000 0 -1 0.000000 0.000000 2 0.000000 0.000000 0.000000 1;</t>
  </si>
  <si>
    <t>238 84 65.000000 65.000000 0.000000 0.000000 0 -1 0.000000 0.000000 2 0.000000 0.000000 0.000000 1;</t>
  </si>
  <si>
    <t>239 84 65.000000 65.000000 0.000000 0.000000 0 -1 0.000000 0.000000 2 0.000000 0.000000 0.000000 1;</t>
  </si>
  <si>
    <t>240 84 65.000000 65.000000 0.000000 0.000000 0 -1 0.000000 0.000000 2 0.000000 0.000000 0.000000 1;</t>
  </si>
  <si>
    <t>241 84 65.000000 65.000000 0.000000 0.000000 0 -1 0.000000 0.000000 2 0.000000 0.000000 0.000000 1;</t>
  </si>
  <si>
    <t>242 84 65.000000 65.000000 0.000000 0.000000 0 -1 0.000000 0.000000 2 0.000000 0.000000 0.000000 1;</t>
  </si>
  <si>
    <t>243 84 65.000000 65.000000 0.000000 0.000000 0 -1 0.000000 0.000000 2 0.000000 0.000000 0.000000 1;</t>
  </si>
  <si>
    <t>244 84 65.000000 65.000000 0.000000 0.000000 0 -1 0.000000 0.000000 2 0.000000 0.000000 0.000000 1;</t>
  </si>
  <si>
    <t>245 84 65.000000 65.000000 0.000000 0.000000 0 -1 0.000000 0.000000 2 0.000000 0.000000 0.000000 1;</t>
  </si>
  <si>
    <t>246 84 65.000000 65.000000 0.000000 0.000000 0 -1 0.000000 0.000000 2 0.000000 0.000000 0.000000 1;</t>
  </si>
  <si>
    <t>247 84 65.000000 65.000000 0.000000 0.000000 0 -1 0.000000 0.000000 2 0.000000 0.000000 0.000000 1;</t>
  </si>
  <si>
    <t>248 84 65.000000 65.000000 0.000000 0.000000 0 -1 0.000000 0.000000 2 0.000000 0.000000 0.000000 1;</t>
  </si>
  <si>
    <t>249 84 65.000000 65.000000 0.000000 0.000000 0 -1 0.000000 0.000000 2 0.000000 0.000000 0.000000 1;</t>
  </si>
  <si>
    <t>250 84 65.000000 65.000000 0.000000 0.000000 0 -1 0.000000 0.000000 2 0.000000 0.000000 0.000000 1;</t>
  </si>
  <si>
    <t>251 84 65.000000 65.000000 0.000000 0.000000 0 -1 0.000000 0.000000 2 0.000000 0.000000 0.000000 1;</t>
  </si>
  <si>
    <t>252 84 65.000000 65.000000 0.000000 0.000000 0 -1 0.000000 0.000000 2 0.000000 0.000000 0.000000 1;</t>
  </si>
  <si>
    <t>253 84 65.000000 65.000000 0.000000 0.000000 0 -1 0.000000 0.000000 2 0.000000 0.000000 0.000000 1;</t>
  </si>
  <si>
    <t>254 84 65.000000 65.000000 0.000000 0.000000 0 -1 0.000000 0.000000 2 0.000000 0.000000 0.000000 1;</t>
  </si>
  <si>
    <t>255 84 65.000000 65.000000 0.000000 0.000000 0 -1 0.000000 0.000000 2 0.000000 0.000000 0.000000 1;</t>
  </si>
  <si>
    <t>256 84 65.000000 65.000000 0.000000 0.000000 0 -1 0.000000 0.000000 2 0.000000 0.000000 0.000000 1;</t>
  </si>
  <si>
    <t>257 84 65.000000 65.000000 0.000000 0.000000 0 -1 0.000000 0.000000 2 0.000000 0.000000 0.000000 1;</t>
  </si>
  <si>
    <t>258 84 65.000000 65.000000 0.000000 0.000000 0 -1 0.000000 0.000000 2 0.000000 0.000000 0.000000 1;</t>
  </si>
  <si>
    <t>259 84 65.000000 65.000000 0.000000 0.000000 0 -1 0.000000 0.000000 2 0.000000 0.000000 0.000000 1;</t>
  </si>
  <si>
    <t>260 84 65.000000 65.000000 0.000000 0.000000 0 -1 0.000000 0.000000 2 0.000000 0.000000 0.000000 1;</t>
  </si>
  <si>
    <t>261 84 65.000000 65.000000 0.000000 0.000000 0 -1 0.000000 0.000000 2 0.000000 0.000000 0.000000 1;</t>
  </si>
  <si>
    <t>262 84 65.000000 65.000000 0.000000 0.000000 0 -1 0.000000 0.000000 2 0.000000 0.000000 0.000000 1;</t>
  </si>
  <si>
    <t>263 84 65.000000 65.000000 0.000000 0.000000 0 -1 0.000000 0.000000 2 0.000000 0.000000 0.000000 1;</t>
  </si>
  <si>
    <t>264 84 65.000000 65.000000 0.000000 0.000000 0 -1 0.000000 0.000000 2 0.000000 0.000000 0.000000 1;</t>
  </si>
  <si>
    <t>265 84 65.000000 65.000000 0.000000 0.000000 0 -1 0.000000 0.000000 2 0.000000 0.000000 0.000000 1;</t>
  </si>
  <si>
    <t>266 84 65.000000 65.000000 0.000000 0.000000 0 -1 0.000000 0.000000 2 0.000000 0.000000 0.000000 1;</t>
  </si>
  <si>
    <t>267 84 65.000000 65.000000 0.000000 0.000000 0 -1 0.000000 0.000000 2 0.000000 0.000000 0.000000 1;</t>
  </si>
  <si>
    <t>268 84 65.000000 65.000000 0.000000 0.000000 0 -1 0.000000 0.000000 2 0.000000 0.000000 0.000000 1;</t>
  </si>
  <si>
    <t>269 84 65.000000 65.000000 0.000000 0.000000 0 -1 0.000000 0.000000 2 0.000000 0.000000 0.000000 1;</t>
  </si>
  <si>
    <t>270 84 65.000000 65.000000 0.000000 0.000000 0 -1 0.000000 0.000000 2 0.000000 0.000000 0.000000 1;</t>
  </si>
  <si>
    <t>271 84 65.000000 65.000000 0.000000 0.000000 0 -1 0.000000 0.000000 2 0.000000 0.000000 0.000000 1;</t>
  </si>
  <si>
    <t>272 84 65.000000 65.000000 0.000000 0.000000 0 -1 0.000000 0.000000 2 0.000000 0.000000 0.000000 1;</t>
  </si>
  <si>
    <t>273 84 65.000000 65.000000 0.000000 0.000000 0 -1 0.000000 0.000000 2 0.000000 0.000000 0.000000 1;</t>
  </si>
  <si>
    <t>274 84 65.000000 65.000000 0.000000 0.000000 0 -1 0.000000 0.000000 2 0.000000 0.000000 0.000000 1;</t>
  </si>
  <si>
    <t>275 84 65.000000 65.000000 0.000000 0.000000 0 -1 0.000000 0.000000 2 0.000000 0.000000 0.000000 1;</t>
  </si>
  <si>
    <t>276 84 65.000000 65.000000 0.000000 0.000000 0 -1 0.000000 0.000000 2 0.000000 0.000000 0.000000 1;</t>
  </si>
  <si>
    <t>277 84 65.000000 65.000000 0.000000 0.000000 0 -1 0.000000 0.000000 2 0.000000 0.000000 0.000000 1;</t>
  </si>
  <si>
    <t>278 84 65.000000 65.000000 0.000000 0.000000 0 -1 0.000000 0.000000 2 0.000000 0.000000 0.000000 1;</t>
  </si>
  <si>
    <t>279 84 65.000000 65.000000 0.000000 0.000000 0 -1 0.000000 0.000000 2 0.000000 0.000000 0.000000 1;</t>
  </si>
  <si>
    <t>280 84 65.000000 65.000000 0.000000 0.000000 0 -1 0.000000 0.000000 2 0.000000 0.000000 0.000000 1;</t>
  </si>
  <si>
    <t>281 84 65.000000 65.000000 0.000000 0.000000 0 -1 0.000000 0.000000 2 0.000000 0.000000 0.000000 1;</t>
  </si>
  <si>
    <t>282 84 65.000000 65.000000 0.000000 0.000000 0 -1 0.000000 0.000000 2 0.000000 0.000000 0.000000 1;</t>
  </si>
  <si>
    <t>283 84 65.000000 65.000000 0.000000 0.000000 0 -1 0.000000 0.000000 2 0.000000 0.000000 0.000000 1;</t>
  </si>
  <si>
    <t>284 84 65.000000 65.000000 0.000000 0.000000 0 -1 0.000000 0.000000 2 0.000000 0.000000 0.000000 1;</t>
  </si>
  <si>
    <t>285 84 65.000000 65.000000 0.000000 0.000000 0 -1 0.000000 0.000000 2 0.000000 0.000000 0.000000 1;</t>
  </si>
  <si>
    <t>286 84 65.000000 65.000000 0.000000 0.000000 0 -1 0.000000 0.000000 2 0.000000 0.000000 0.000000 1;</t>
  </si>
  <si>
    <t>287 84 65.000000 65.000000 0.000000 0.000000 0 -1 0.000000 0.000000 2 0.000000 0.000000 0.000000 1;</t>
  </si>
  <si>
    <t>288 84 65.000000 65.000000 0.000000 0.000000 0 -1 0.000000 0.000000 2 0.000000 0.000000 0.000000 1;</t>
  </si>
  <si>
    <t>289 84 65.000000 65.000000 0.000000 0.000000 0 -1 0.000000 0.000000 2 0.000000 0.000000 0.000000 1;</t>
  </si>
  <si>
    <t>290 84 65.000000 65.000000 0.000000 0.000000 0 -1 0.000000 0.000000 2 0.000000 0.000000 0.000000 1;</t>
  </si>
  <si>
    <t>291 84 65.000000 65.000000 0.000000 0.000000 0 -1 0.000000 0.000000 2 0.000000 0.000000 0.000000 1;</t>
  </si>
  <si>
    <t>292 84 65.000000 65.000000 0.000000 0.000000 0 -1 0.000000 0.000000 2 0.000000 0.000000 0.000000 1;</t>
  </si>
  <si>
    <t>293 84 65.000000 65.000000 0.000000 0.000000 0 -1 0.000000 0.000000 2 0.000000 0.000000 0.000000 1;</t>
  </si>
  <si>
    <t>294 84 65.000000 65.000000 0.000000 0.000000 0 -1 0.000000 0.000000 2 0.000000 0.000000 0.000000 1;</t>
  </si>
  <si>
    <t>295 84 65.000000 65.000000 0.000000 0.000000 0 -1 0.000000 0.000000 2 0.000000 0.000000 0.000000 1;</t>
  </si>
  <si>
    <t>296 84 65.000000 65.000000 0.000000 0.000000 0 -1 0.000000 0.000000 2 0.000000 0.000000 0.000000 1;</t>
  </si>
  <si>
    <t>297 84 65.000000 65.000000 0.000000 0.000000 0 -1 0.000000 0.000000 2 0.000000 0.000000 0.000000 1;</t>
  </si>
  <si>
    <t>298 84 65.000000 65.000000 0.000000 0.000000 0 -1 0.000000 0.000000 2 0.000000 0.000000 0.000000 1;</t>
  </si>
  <si>
    <t>299 84 65.000000 65.000000 0.000000 0.000000 0 -1 0.000000 0.000000 2 0.000000 0.000000 0.000000 1;</t>
  </si>
  <si>
    <t>300 84 65.000000 65.000000 0.000000 0.000000 0 -1 0.000000 0.000000 2 0.000000 0.000000 0.000000 1;</t>
  </si>
  <si>
    <t>301 84 65.000000 65.000000 0.000000 0.000000 0 -1 0.000000 0.000000 2 0.000000 0.000000 0.000000 1;</t>
  </si>
  <si>
    <t>302 84 65.000000 65.000000 0.000000 0.000000 0 -1 0.000000 0.000000 2 0.000000 0.000000 0.000000 1;</t>
  </si>
  <si>
    <t>303 84 65.000000 65.000000 0.000000 0.000000 0 -1 0.000000 0.000000 2 0.000000 0.000000 0.000000 1;</t>
  </si>
  <si>
    <t>304 84 65.000000 65.000000 0.000000 0.000000 0 -1 0.000000 0.000000 2 0.000000 0.000000 0.000000 1;</t>
  </si>
  <si>
    <t>305 84 65.000000 65.000000 0.000000 0.000000 0 -1 0.000000 0.000000 2 0.000000 0.000000 0.000000 1;</t>
  </si>
  <si>
    <t>306 84 65.000000 65.000000 0.000000 0.000000 0 -1 0.000000 0.000000 2 0.000000 0.000000 0.000000 1;</t>
  </si>
  <si>
    <t>307 84 65.000000 65.000000 0.000000 0.000000 0 -1 0.000000 0.000000 2 0.000000 0.000000 0.000000 1;</t>
  </si>
  <si>
    <t>308 84 65.000000 65.000000 0.000000 0.000000 0 -1 0.000000 0.000000 2 0.000000 0.000000 0.000000 1;</t>
  </si>
  <si>
    <t>309 84 65.000000 65.000000 0.000000 0.000000 0 -1 0.000000 0.000000 2 0.000000 0.000000 0.000000 1;</t>
  </si>
  <si>
    <t>310 84 65.000000 65.000000 0.000000 0.000000 0 -1 0.000000 0.000000 2 0.000000 0.000000 0.000000 1;</t>
  </si>
  <si>
    <t>311 84 65.000000 65.000000 0.000000 0.000000 0 -1 0.000000 0.000000 2 0.000000 0.000000 0.000000 1;</t>
  </si>
  <si>
    <t>312 84 65.000000 65.000000 0.000000 0.000000 0 -1 0.000000 0.000000 2 0.000000 0.000000 0.000000 1;</t>
  </si>
  <si>
    <t>313 84 65.000000 65.000000 0.000000 0.000000 0 -1 0.000000 0.000000 2 0.000000 0.000000 0.000000 1;</t>
  </si>
  <si>
    <t>314 84 65.000000 65.000000 0.000000 0.000000 0 -1 0.000000 0.000000 2 0.000000 0.000000 0.000000 1;</t>
  </si>
  <si>
    <t>315 84 65.000000 65.000000 0.000000 0.000000 0 -1 0.000000 0.000000 2 0.000000 0.000000 0.000000 1;</t>
  </si>
  <si>
    <t>316 84 65.000000 65.000000 0.000000 0.000000 0 -1 0.000000 0.000000 2 0.000000 0.000000 0.000000 1;</t>
  </si>
  <si>
    <t>317 84 65.000000 65.000000 0.000000 0.000000 0 -1 0.000000 0.000000 2 0.000000 0.000000 0.000000 1;</t>
  </si>
  <si>
    <t>318 84 65.000000 65.000000 0.000000 0.000000 0 -1 0.000000 0.000000 2 0.000000 0.000000 0.000000 1;</t>
  </si>
  <si>
    <t>319 84 65.000000 65.000000 0.000000 0.000000 0 -1 0.000000 0.000000 2 0.000000 0.000000 0.000000 1;</t>
  </si>
  <si>
    <t>320 84 65.000000 65.000000 0.000000 0.000000 0 -1 0.000000 0.000000 2 0.000000 0.000000 0.000000 1;</t>
  </si>
  <si>
    <t>321 84 65.000000 65.000000 0.000000 0.000000 0 -1 0.000000 0.000000 2 0.000000 0.000000 0.000000 1;</t>
  </si>
  <si>
    <t>322 84 65.000000 65.000000 0.000000 0.000000 0 -1 0.000000 0.000000 2 0.000000 0.000000 0.000000 1;</t>
  </si>
  <si>
    <t>323 84 65.000000 65.000000 0.000000 0.000000 0 -1 0.000000 0.000000 2 0.000000 0.000000 0.000000 1;</t>
  </si>
  <si>
    <t>324 84 65.000000 65.000000 0.000000 0.000000 0 -1 0.000000 0.000000 2 0.000000 0.000000 0.000000 1;</t>
  </si>
  <si>
    <t>325 84 65.000000 65.000000 0.000000 0.000000 0 -1 0.000000 0.000000 2 0.000000 0.000000 0.000000 1;</t>
  </si>
  <si>
    <t>326 84 65.000000 65.000000 0.000000 0.000000 0 -1 0.000000 0.000000 2 0.000000 0.000000 0.000000 1;</t>
  </si>
  <si>
    <t>327 84 65.000000 65.000000 0.000000 0.000000 0 -1 0.000000 0.000000 2 0.000000 0.000000 0.000000 1;</t>
  </si>
  <si>
    <t>328 84 65.000000 65.000000 0.000000 0.000000 0 -1 0.000000 0.000000 2 0.000000 0.000000 0.000000 1;</t>
  </si>
  <si>
    <t>329 84 65.000000 65.000000 0.000000 0.000000 0 -1 0.000000 0.000000 2 0.000000 0.000000 0.000000 1;</t>
  </si>
  <si>
    <t>330 84 65.000000 65.000000 0.000000 0.000000 0 -1 0.000000 0.000000 2 0.000000 0.000000 0.000000 1;</t>
  </si>
  <si>
    <t>331 84 65.000000 65.000000 0.000000 0.000000 0 -1 0.000000 0.000000 2 0.000000 0.000000 0.000000 1;</t>
  </si>
  <si>
    <t>332 84 65.000000 65.000000 0.000000 0.000000 0 -1 0.000000 0.000000 2 0.000000 0.000000 0.000000 1;</t>
  </si>
  <si>
    <t>333 84 65.000000 65.000000 0.000000 0.000000 0 -1 0.000000 0.000000 2 0.000000 0.000000 0.000000 1;</t>
  </si>
  <si>
    <t>334 84 65.000000 65.000000 0.000000 0.000000 0 -1 0.000000 0.000000 2 0.000000 0.000000 0.000000 1;</t>
  </si>
  <si>
    <t>335 84 65.000000 65.000000 0.000000 0.000000 0 -1 0.000000 0.000000 2 0.000000 0.000000 0.000000 1;</t>
  </si>
  <si>
    <t>336 84 65.000000 65.000000 0.000000 0.000000 0 -1 0.000000 0.000000 2 0.000000 0.000000 0.000000 1;</t>
  </si>
  <si>
    <t>337 84 65.000000 65.000000 0.000000 0.000000 0 -1 0.000000 0.000000 2 0.000000 0.000000 0.000000 1;</t>
  </si>
  <si>
    <t>338 84 65.000000 65.000000 0.000000 0.000000 0 -1 0.000000 0.000000 2 0.000000 0.000000 0.000000 1;</t>
  </si>
  <si>
    <t>339 84 65.000000 65.000000 0.000000 0.000000 0 -1 0.000000 0.000000 2 0.000000 0.000000 0.000000 1;</t>
  </si>
  <si>
    <t>340 84 65.000000 65.000000 0.000000 0.000000 0 -1 0.000000 0.000000 2 0.000000 0.000000 0.000000 1;</t>
  </si>
  <si>
    <t>341 84 65.000000 65.000000 0.000000 0.000000 0 -1 0.000000 0.000000 2 0.000000 0.000000 0.000000 1;</t>
  </si>
  <si>
    <t>342 84 65.000000 65.000000 0.000000 0.000000 0 -1 0.000000 0.000000 2 0.000000 0.000000 0.000000 1;</t>
  </si>
  <si>
    <t>343 84 65.000000 65.000000 0.000000 0.000000 0 -1 0.000000 0.000000 2 0.000000 0.000000 0.000000 1;</t>
  </si>
  <si>
    <t>344 84 65.000000 65.000000 0.000000 0.000000 0 -1 0.000000 0.000000 2 0.000000 0.000000 0.000000 1;</t>
  </si>
  <si>
    <t>345 84 65.000000 65.000000 0.000000 0.000000 0 -1 0.000000 0.000000 2 0.000000 0.000000 0.000000 1;</t>
  </si>
  <si>
    <t>346 84 65.000000 65.000000 0.000000 0.000000 0 -1 0.000000 0.000000 2 0.000000 0.000000 0.000000 1;</t>
  </si>
  <si>
    <t>347 84 65.000000 65.000000 0.000000 0.000000 0 -1 0.000000 0.000000 2 0.000000 0.000000 0.000000 1;</t>
  </si>
  <si>
    <t>348 84 65.000000 65.000000 0.000000 0.000000 0 -1 0.000000 0.000000 2 0.000000 0.000000 0.000000 1;</t>
  </si>
  <si>
    <t>349 84 65.000000 65.000000 0.000000 0.000000 0 -1 0.000000 0.000000 2 0.000000 0.000000 0.000000 1;</t>
  </si>
  <si>
    <t>350 84 65.000000 65.000000 0.000000 0.000000 0 -1 0.000000 0.000000 2 0.000000 0.000000 0.000000 1;</t>
  </si>
  <si>
    <t>351 84 65.000000 65.000000 0.000000 0.000000 0 -1 0.000000 0.000000 2 0.000000 0.000000 0.000000 1;</t>
  </si>
  <si>
    <t>352 84 65.000000 65.000000 0.000000 0.000000 0 -1 0.000000 0.000000 2 0.000000 0.000000 0.000000 1;</t>
  </si>
  <si>
    <t>353 84 65.000000 65.000000 0.000000 0.000000 0 -1 0.000000 0.000000 2 0.000000 0.000000 0.000000 1;</t>
  </si>
  <si>
    <t>354 84 65.000000 65.000000 0.000000 0.000000 0 -1 0.000000 0.000000 2 0.000000 0.000000 0.000000 1;</t>
  </si>
  <si>
    <t>355 84 65.000000 65.000000 0.000000 0.000000 0 -1 0.000000 0.000000 2 0.000000 0.000000 0.000000 1;</t>
  </si>
  <si>
    <t>356 84 65.000000 65.000000 0.000000 0.000000 0 -1 0.000000 0.000000 2 0.000000 0.000000 0.000000 1;</t>
  </si>
  <si>
    <t>357 84 65.000000 65.000000 0.000000 0.000000 0 -1 0.000000 0.000000 2 0.000000 0.000000 0.000000 1;</t>
  </si>
  <si>
    <t>358 84 65.000000 65.000000 0.000000 0.000000 0 -1 0.000000 0.000000 2 0.000000 0.000000 0.000000 1;</t>
  </si>
  <si>
    <t>359 84 65.000000 65.000000 0.000000 0.000000 0 -1 0.000000 0.000000 2 0.000000 0.000000 0.000000 1;</t>
  </si>
  <si>
    <t>360 84 65.000000 65.000000 0.000000 0.000000 0 -1 0.000000 0.000000 2 0.000000 0.000000 0.000000 1;</t>
  </si>
  <si>
    <t>361 84 65.000000 65.000000 0.000000 0.000000 0 -1 0.000000 0.000000 2 0.000000 0.000000 0.000000 1;</t>
  </si>
  <si>
    <t>362 84 65.000000 65.000000 0.000000 0.000000 0 -1 0.000000 0.000000 2 0.000000 0.000000 0.000000 1;</t>
  </si>
  <si>
    <t>363 84 65.000000 65.000000 0.000000 0.000000 0 -1 0.000000 0.000000 2 0.000000 0.000000 0.000000 1;</t>
  </si>
  <si>
    <t>364 84 65.000000 65.000000 0.000000 0.000000 0 -1 0.000000 0.000000 2 0.000000 0.000000 0.000000 1;</t>
  </si>
  <si>
    <t>365 84 65.000000 65.000000 0.000000 0.000000 0 -1 0.000000 0.000000 2 0.000000 0.000000 0.000000 1;</t>
  </si>
  <si>
    <t>366 84 65.000000 65.000000 0.000000 0.000000 0 -1 0.000000 0.000000 2 0.000000 0.000000 0.000000 1;</t>
  </si>
  <si>
    <t>367 84 65.000000 65.000000 0.000000 0.000000 0 -1 0.000000 0.000000 2 0.000000 0.000000 0.000000 1;</t>
  </si>
  <si>
    <t>368 84 65.000000 65.000000 0.000000 0.000000 0 -1 0.000000 0.000000 2 0.000000 0.000000 0.000000 1;</t>
  </si>
  <si>
    <t>369 84 65.000000 65.000000 0.000000 0.000000 0 -1 0.000000 0.000000 2 0.000000 0.000000 0.000000 1;</t>
  </si>
  <si>
    <t>370 84 65.000000 65.000000 0.000000 0.000000 0 -1 0.000000 0.000000 2 0.000000 0.000000 0.000000 1;</t>
  </si>
  <si>
    <t>371 84 65.000000 65.000000 0.000000 0.000000 0 -1 0.000000 0.000000 2 0.000000 0.000000 0.000000 1;</t>
  </si>
  <si>
    <t>372 84 65.000000 65.000000 0.000000 0.000000 0 -1 0.000000 0.000000 2 0.000000 0.000000 0.000000 1;</t>
  </si>
  <si>
    <t>373 84 65.000000 65.000000 0.000000 0.000000 0 -1 0.000000 0.000000 2 0.000000 0.000000 0.000000 1;</t>
  </si>
  <si>
    <t>374 84 65.000000 65.000000 0.000000 0.000000 0 -1 0.000000 0.000000 2 0.000000 0.000000 0.000000 1;</t>
  </si>
  <si>
    <t>375 84 65.000000 65.000000 0.000000 0.000000 0 -1 0.000000 0.000000 2 0.000000 0.000000 0.000000 1;</t>
  </si>
  <si>
    <t>376 84 65.000000 65.000000 0.000000 0.000000 0 -1 0.000000 0.000000 2 0.000000 0.000000 0.000000 1;</t>
  </si>
  <si>
    <t>377 84 65.000000 65.000000 0.000000 0.000000 0 -1 0.000000 0.000000 2 0.000000 0.000000 0.000000 1;</t>
  </si>
  <si>
    <t>378 84 65.000000 65.000000 0.000000 0.000000 0 -1 0.000000 0.000000 2 0.000000 0.000000 0.000000 1;</t>
  </si>
  <si>
    <t>379 84 65.000000 65.000000 0.000000 0.000000 0 -1 0.000000 0.000000 2 0.000000 0.000000 0.000000 1;</t>
  </si>
  <si>
    <t>380 84 65.000000 65.000000 0.000000 0.000000 0 -1 0.000000 0.000000 2 0.000000 0.000000 0.000000 1;</t>
  </si>
  <si>
    <t>381 84 65.000000 65.000000 0.000000 0.000000 0 -1 0.000000 0.000000 2 0.000000 0.000000 0.000000 1;</t>
  </si>
  <si>
    <t>382 84 65.000000 65.000000 0.000000 0.000000 0 -1 0.000000 0.000000 2 0.000000 0.000000 0.000000 1;</t>
  </si>
  <si>
    <t>383 84 65.000000 65.000000 0.000000 0.000000 0 -1 0.000000 0.000000 2 0.000000 0.000000 0.000000 1;</t>
  </si>
  <si>
    <t>384 84 65.000000 65.000000 0.000000 0.000000 0 -1 0.000000 0.000000 2 0.000000 0.000000 0.000000 1;</t>
  </si>
  <si>
    <t>385 84 65.000000 65.000000 0.000000 0.000000 0 -1 0.000000 0.000000 2 0.000000 0.000000 0.000000 1;</t>
  </si>
  <si>
    <t>386 84 65.000000 65.000000 0.000000 0.000000 0 -1 0.000000 0.000000 2 0.000000 0.000000 0.000000 1;</t>
  </si>
  <si>
    <t>387 84 65.000000 65.000000 0.000000 0.000000 0 -1 0.000000 0.000000 2 0.000000 0.000000 0.000000 1;</t>
  </si>
  <si>
    <t>388 84 65.000000 65.000000 0.000000 0.000000 0 -1 0.000000 0.000000 2 0.000000 0.000000 0.000000 1;</t>
  </si>
  <si>
    <t>389 84 65.000000 65.000000 0.000000 0.000000 0 -1 0.000000 0.000000 2 0.000000 0.000000 0.000000 1;</t>
  </si>
  <si>
    <t>390 84 65.000000 65.000000 0.000000 0.000000 0 -1 0.000000 0.000000 2 0.000000 0.000000 0.000000 1;</t>
  </si>
  <si>
    <t>391 84 65.000000 65.000000 0.000000 0.000000 0 -1 0.000000 0.000000 2 0.000000 0.000000 0.000000 1;</t>
  </si>
  <si>
    <t>392 84 65.000000 65.000000 0.000000 0.000000 0 -1 0.000000 0.000000 2 0.000000 0.000000 0.000000 1;</t>
  </si>
  <si>
    <t>393 84 65.000000 65.000000 0.000000 0.000000 0 -1 0.000000 0.000000 2 0.000000 0.000000 0.000000 1;</t>
  </si>
  <si>
    <t>394 84 65.000000 65.000000 0.000000 0.000000 0 -1 0.000000 0.000000 2 0.000000 0.000000 0.000000 1;</t>
  </si>
  <si>
    <t>395 84 65.000000 65.000000 0.000000 0.000000 0 -1 0.000000 0.000000 2 0.000000 0.000000 0.000000 1;</t>
  </si>
  <si>
    <t>396 84 65.000000 65.000000 0.000000 0.000000 0 -1 0.000000 0.000000 2 0.000000 0.000000 0.000000 1;</t>
  </si>
  <si>
    <t>397 84 65.000000 65.000000 0.000000 0.000000 0 -1 0.000000 0.000000 2 0.000000 0.000000 0.000000 1;</t>
  </si>
  <si>
    <t>398 84 65.000000 65.000000 0.000000 0.000000 0 -1 0.000000 0.000000 2 0.000000 0.000000 0.000000 1;</t>
  </si>
  <si>
    <t>399 84 65.000000 65.000000 0.000000 0.000000 0 -1 0.000000 0.000000 2 0.000000 0.000000 0.000000 1;</t>
  </si>
  <si>
    <t>400 84 65.000000 65.000000 0.000000 0.000000 0 -1 0.000000 0.000000 2 0.000000 0.000000 0.000000 1;</t>
  </si>
  <si>
    <t>401 84 65.000000 65.000000 0.000000 0.000000 0 -1 0.000000 0.000000 2 0.000000 0.000000 0.000000 1;</t>
  </si>
  <si>
    <t>402 84 65.000000 65.000000 0.000000 0.000000 0 -1 0.000000 0.000000 2 0.000000 0.000000 0.000000 1;</t>
  </si>
  <si>
    <t>403 84 65.000000 65.000000 0.000000 0.000000 0 -1 0.000000 0.000000 2 0.000000 0.000000 0.000000 1;</t>
  </si>
  <si>
    <t>404 84 65.000000 65.000000 0.000000 0.000000 0 -1 0.000000 0.000000 2 0.000000 0.000000 0.000000 1;</t>
  </si>
  <si>
    <t>405 84 65.000000 65.000000 0.000000 0.000000 0 -1 0.000000 0.000000 2 0.000000 0.000000 0.000000 1;</t>
  </si>
  <si>
    <t>406 84 65.000000 65.000000 0.000000 0.000000 0 -1 0.000000 0.000000 2 0.000000 0.000000 0.000000 1;</t>
  </si>
  <si>
    <t>407 84 65.000000 65.000000 0.000000 0.000000 0 -1 0.000000 0.000000 2 0.000000 0.000000 0.000000 1;</t>
  </si>
  <si>
    <t>251 90 2.700000 2.700000 7.500000 0.000000 0 -1 0.000000 0.000000 2 0.000000 0.000000 0.000000 1;</t>
  </si>
  <si>
    <t>251 90 2.700000 2.700000 0.850000 3.000000 0 -1 0.000000 0.000000 2 0.000000 0.000000 0.000000 1;</t>
  </si>
  <si>
    <t>250 90 2.700000 2.700000 7.500000 0.000000 0 -1 0.000000 0.000000 2 0.000000 0.000000 0.000000 1;</t>
  </si>
  <si>
    <t>250 90 2.700000 2.700000 0.850000 3.000000 0 -1 0.000000 0.000000 2 0.000000 0.000000 0.000000 1;</t>
  </si>
  <si>
    <t>241 90 8.100000 8.100000 7.500000 0.000000 0 -1 0.000000 0.000000 2 0.000000 0.000000 0.000000 1;</t>
  </si>
  <si>
    <t>241 90 8.100000 8.100000 0.850000 3.000000 0 -1 0.000000 0.000000 2 0.000000 0.000000 0.000000 1;</t>
  </si>
  <si>
    <t>240 90 9.000000 9.000000 7.500000 0.000000 0 -1 0.000000 0.000000 2 0.000000 0.000000 0.000000 1;</t>
  </si>
  <si>
    <t>240 90 9.000000 9.000000 0.850000 3.000000 0 -1 0.000000 0.000000 2 0.000000 0.000000 0.000000 1;</t>
  </si>
  <si>
    <t>239 90 9.000000 9.000000 7.500000 0.000000 0 -1 0.000000 0.000000 2 0.000000 0.000000 0.000000 1;</t>
  </si>
  <si>
    <t>239 90 9.000000 9.000000 0.850000 3.000000 0 -1 0.000000 0.000000 2 0.000000 0.000000 0.000000 1;</t>
  </si>
  <si>
    <t>238 90 10.800000 10.800000 7.500000 0.000000 0 -1 0.000000 0.000000 2 0.000000 0.000000 0.000000 1;</t>
  </si>
  <si>
    <t>238 90 10.800000 10.800000 0.850000 3.000000 0 -1 0.000000 0.000000 2 0.000000 0.000000 0.000000 1;</t>
  </si>
  <si>
    <t>237 90 10.800000 10.800000 7.500000 0.000000 0 -1 0.000000 0.000000 2 0.000000 0.000000 0.000000 1;</t>
  </si>
  <si>
    <t>237 90 10.800000 10.800000 0.850000 3.000000 0 -1 0.000000 0.000000 2 0.000000 0.000000 0.000000 1;</t>
  </si>
  <si>
    <t>236 90 10.800000 10.800000 7.500000 0.000000 0 -1 0.000000 0.000000 2 0.000000 0.000000 0.000000 1;</t>
  </si>
  <si>
    <t>236 90 10.800000 10.800000 0.850000 3.000000 0 -1 0.000000 0.000000 2 0.000000 0.000000 0.000000 1;</t>
  </si>
  <si>
    <t>235 90 8.100000 8.100000 7.500000 0.000000 0 -1 0.000000 0.000000 2 0.000000 0.000000 0.000000 1;</t>
  </si>
  <si>
    <t>235 90 8.100000 8.100000 0.850000 3.000000 0 -1 0.000000 0.000000 2 0.000000 0.000000 0.000000 1;</t>
  </si>
  <si>
    <t>258 90 2.700000 2.700000 0.000000 3.750000 0 -1 0.000000 0.000000 2 0.000000 0.000000 0.000000 1;</t>
  </si>
  <si>
    <t>257 90 2.700000 2.700000 0.000000 3.750000 0 -1 0.000000 0.000000 2 0.000000 0.000000 0.000000 1;</t>
  </si>
  <si>
    <t>234 90 8.100000 8.100000 0.000000 3.750000 0 -1 0.000000 0.000000 2 0.000000 0.000000 0.000000 1;</t>
  </si>
  <si>
    <t>233 90 9.000000 9.000000 0.000000 3.750000 0 -1 0.000000 0.000000 2 0.000000 0.000000 0.000000 1;</t>
  </si>
  <si>
    <t>232 90 9.000000 9.000000 0.000000 3.750000 0 -1 0.000000 0.000000 2 0.000000 0.000000 0.000000 1;</t>
  </si>
  <si>
    <t>231 90 10.800000 10.800000 0.000000 3.750000 0 -1 0.000000 0.000000 2 0.000000 0.000000 0.000000 1;</t>
  </si>
  <si>
    <t>230 90 10.800000 10.800000 0.000000 3.750000 0 -1 0.000000 0.000000 2 0.000000 0.000000 0.000000 1;</t>
  </si>
  <si>
    <t>229 90 10.800000 10.800000 0.000000 3.750000 0 -1 0.000000 0.000000 2 0.000000 0.000000 0.000000 1;</t>
  </si>
  <si>
    <t>228 90 8.100000 8.100000 0.000000 3.750000 0 -1 0.000000 0.000000 2 0.000000 0.000000 0.000000 1;</t>
  </si>
  <si>
    <t>251 88 2.700000 2.700000 7.500000 0.000000 0 -1 0.000000 0.000000 2 0.000000 0.000000 0.000000 1;</t>
  </si>
  <si>
    <t>251 88 2.700000 2.700000 0.850000 3.000000 0 -1 0.000000 0.000000 2 0.000000 0.000000 0.000000 1;</t>
  </si>
  <si>
    <t>250 88 2.700000 2.700000 7.500000 0.000000 0 -1 0.000000 0.000000 2 0.000000 0.000000 0.000000 1;</t>
  </si>
  <si>
    <t>250 88 2.700000 2.700000 0.850000 3.000000 0 -1 0.000000 0.000000 2 0.000000 0.000000 0.000000 1;</t>
  </si>
  <si>
    <t>241 88 8.100000 8.100000 7.500000 0.000000 0 -1 0.000000 0.000000 2 0.000000 0.000000 0.000000 1;</t>
  </si>
  <si>
    <t>241 88 8.100000 8.100000 0.850000 3.000000 0 -1 0.000000 0.000000 2 0.000000 0.000000 0.000000 1;</t>
  </si>
  <si>
    <t>240 88 9.000000 9.000000 7.500000 0.000000 0 -1 0.000000 0.000000 2 0.000000 0.000000 0.000000 1;</t>
  </si>
  <si>
    <t>240 88 9.000000 9.000000 0.850000 3.000000 0 -1 0.000000 0.000000 2 0.000000 0.000000 0.000000 1;</t>
  </si>
  <si>
    <t>239 88 9.000000 9.000000 7.500000 0.000000 0 -1 0.000000 0.000000 2 0.000000 0.000000 0.000000 1;</t>
  </si>
  <si>
    <t>239 88 9.000000 9.000000 0.850000 3.000000 0 -1 0.000000 0.000000 2 0.000000 0.000000 0.000000 1;</t>
  </si>
  <si>
    <t>238 88 10.800000 10.800000 7.500000 0.000000 0 -1 0.000000 0.000000 2 0.000000 0.000000 0.000000 1;</t>
  </si>
  <si>
    <t>238 88 10.800000 10.800000 0.850000 3.000000 0 -1 0.000000 0.000000 2 0.000000 0.000000 0.000000 1;</t>
  </si>
  <si>
    <t>237 88 10.800000 10.800000 7.500000 0.000000 0 -1 0.000000 0.000000 2 0.000000 0.000000 0.000000 1;</t>
  </si>
  <si>
    <t>237 88 10.800000 10.800000 0.850000 3.000000 0 -1 0.000000 0.000000 2 0.000000 0.000000 0.000000 1;</t>
  </si>
  <si>
    <t>236 88 10.800000 10.800000 7.500000 0.000000 0 -1 0.000000 0.000000 2 0.000000 0.000000 0.000000 1;</t>
  </si>
  <si>
    <t>236 88 10.800000 10.800000 0.850000 3.000000 0 -1 0.000000 0.000000 2 0.000000 0.000000 0.000000 1;</t>
  </si>
  <si>
    <t>235 88 8.100000 8.100000 7.500000 0.000000 0 -1 0.000000 0.000000 2 0.000000 0.000000 0.000000 1;</t>
  </si>
  <si>
    <t>235 88 8.100000 8.100000 0.850000 3.000000 0 -1 0.000000 0.000000 2 0.000000 0.000000 0.000000 1;</t>
  </si>
  <si>
    <t>258 88 2.700000 2.700000 0.000000 3.750000 0 -1 0.000000 0.000000 2 0.000000 0.000000 0.000000 1;</t>
  </si>
  <si>
    <t>257 88 2.700000 2.700000 0.000000 3.750000 0 -1 0.000000 0.000000 2 0.000000 0.000000 0.000000 1;</t>
  </si>
  <si>
    <t>234 88 8.100000 8.100000 0.000000 3.750000 0 -1 0.000000 0.000000 2 0.000000 0.000000 0.000000 1;</t>
  </si>
  <si>
    <t>233 88 9.000000 9.000000 0.000000 3.750000 0 -1 0.000000 0.000000 2 0.000000 0.000000 0.000000 1;</t>
  </si>
  <si>
    <t>232 88 9.000000 9.000000 0.000000 3.750000 0 -1 0.000000 0.000000 2 0.000000 0.000000 0.000000 1;</t>
  </si>
  <si>
    <t>231 88 10.800000 10.800000 0.000000 3.750000 0 -1 0.000000 0.000000 2 0.000000 0.000000 0.000000 1;</t>
  </si>
  <si>
    <t>230 88 10.800000 10.800000 0.000000 3.750000 0 -1 0.000000 0.000000 2 0.000000 0.000000 0.000000 1;</t>
  </si>
  <si>
    <t>229 88 10.800000 10.800000 0.000000 3.750000 0 -1 0.000000 0.000000 2 0.000000 0.000000 0.000000 1;</t>
  </si>
  <si>
    <t>228 88 8.100000 8.100000 0.000000 3.750000 0 -1 0.000000 0.000000 2 0.000000 0.000000 0.000000 1;</t>
  </si>
  <si>
    <t>222 90 27.000000 27.000000 12.000000 13.000000 0 -1 0.000000 0.000000 2 0.000000 0.000000 0.000000 1;</t>
  </si>
  <si>
    <t>223 90 27.000000 27.000000 12.000000 13.000000 0 -1 0.000000 0.000000 2 0.000000 0.000000 0.000000 1;</t>
  </si>
  <si>
    <t>224 90 27.000000 27.000000 12.000000 13.000000 0 -1 0.000000 0.000000 2 0.000000 0.000000 0.000000 1;</t>
  </si>
  <si>
    <t>225 90 27.000000 27.000000 12.000000 13.000000 0 -1 0.000000 0.000000 2 0.000000 0.000000 0.000000 1;</t>
  </si>
  <si>
    <t>226 90 27.000000 27.000000 12.000000 13.000000 0 -1 0.000000 0.000000 2 0.000000 0.000000 0.000000 1;</t>
  </si>
  <si>
    <t>221 90 20.250000 20.250000 12.000000 13.000000 0 -1 0.000000 0.000000 2 0.000000 0.000000 0.000000 1;</t>
  </si>
  <si>
    <t>227 90 20.250000 20.250000 12.000000 13.000000 0 -1 0.000000 0.000000 2 0.000000 0.000000 0.000000 1;</t>
  </si>
  <si>
    <t>252 90 6.750000 6.750000 12.000000 13.000000 0 -1 0.000000 0.000000 2 0.000000 0.000000 0.000000 1;</t>
  </si>
  <si>
    <t>253 90 6.750000 6.750000 12.000000 13.000000 0 -1 0.000000 0.000000 2 0.000000 0.000000 0.000000 1;</t>
  </si>
  <si>
    <t>222 90 27.000000 27.000000 14.000000 15.000000 0 -1 0.000000 0.000000 2 0.000000 0.000000 0.000000 1;</t>
  </si>
  <si>
    <t>223 90 27.000000 27.000000 14.000000 15.000000 0 -1 0.000000 0.000000 2 0.000000 0.000000 0.000000 1;</t>
  </si>
  <si>
    <t>224 90 27.000000 27.000000 14.000000 15.000000 0 -1 0.000000 0.000000 2 0.000000 0.000000 0.000000 1;</t>
  </si>
  <si>
    <t>225 90 27.000000 27.000000 14.000000 15.000000 0 -1 0.000000 0.000000 2 0.000000 0.000000 0.000000 1;</t>
  </si>
  <si>
    <t>226 90 27.000000 27.000000 14.000000 15.000000 0 -1 0.000000 0.000000 2 0.000000 0.000000 0.000000 1;</t>
  </si>
  <si>
    <t>221 90 20.250000 20.250000 14.000000 15.000000 0 -1 0.000000 0.000000 2 0.000000 0.000000 0.000000 1;</t>
  </si>
  <si>
    <t>227 90 20.250000 20.250000 14.000000 15.000000 0 -1 0.000000 0.000000 2 0.000000 0.000000 0.000000 1;</t>
  </si>
  <si>
    <t>252 90 6.750000 6.750000 14.000000 15.000000 0 -1 0.000000 0.000000 2 0.000000 0.000000 0.000000 1;</t>
  </si>
  <si>
    <t>253 90 6.750000 6.750000 14.000000 15.000000 0 -1 0.000000 0.000000 2 0.000000 0.000000 0.000000 1;</t>
  </si>
  <si>
    <t>229 90 27.000000 27.000000 13.000000 15.000000 0 -1 0.000000 0.000000 2 0.000000 0.000000 0.000000 1;</t>
  </si>
  <si>
    <t>230 90 27.000000 27.000000 13.000000 15.000000 0 -1 0.000000 0.000000 2 0.000000 0.000000 0.000000 1;</t>
  </si>
  <si>
    <t>231 90 27.000000 27.000000 13.000000 15.000000 0 -1 0.000000 0.000000 2 0.000000 0.000000 0.000000 1;</t>
  </si>
  <si>
    <t>232 90 27.000000 27.000000 13.000000 15.000000 0 -1 0.000000 0.000000 2 0.000000 0.000000 0.000000 1;</t>
  </si>
  <si>
    <t>233 90 27.000000 27.000000 13.000000 15.000000 0 -1 0.000000 0.000000 2 0.000000 0.000000 0.000000 1;</t>
  </si>
  <si>
    <t>228 90 20.250000 20.250000 13.000000 15.000000 0 -1 0.000000 0.000000 2 0.000000 0.000000 0.000000 1;</t>
  </si>
  <si>
    <t>234 90 20.250000 20.250000 13.000000 15.000000 0 -1 0.000000 0.000000 2 0.000000 0.000000 0.000000 1;</t>
  </si>
  <si>
    <t>257 90 6.750000 6.750000 13.000000 15.000000 0 -1 0.000000 0.000000 2 0.000000 0.000000 0.000000 1;</t>
  </si>
  <si>
    <t>258 90 6.750000 6.750000 13.000000 15.000000 0 -1 0.000000 0.000000 2 0.000000 0.000000 0.000000 1;</t>
  </si>
  <si>
    <t>222 88 27.000000 27.000000 12.000000 13.000000 0 -1 0.000000 0.000000 2 0.000000 0.000000 0.000000 1;</t>
  </si>
  <si>
    <t>223 88 27.000000 27.000000 12.000000 13.000000 0 -1 0.000000 0.000000 2 0.000000 0.000000 0.000000 1;</t>
  </si>
  <si>
    <t>224 88 27.000000 27.000000 12.000000 13.000000 0 -1 0.000000 0.000000 2 0.000000 0.000000 0.000000 1;</t>
  </si>
  <si>
    <t>225 88 27.000000 27.000000 12.000000 13.000000 0 -1 0.000000 0.000000 2 0.000000 0.000000 0.000000 1;</t>
  </si>
  <si>
    <t>226 88 27.000000 27.000000 12.000000 13.000000 0 -1 0.000000 0.000000 2 0.000000 0.000000 0.000000 1;</t>
  </si>
  <si>
    <t>221 88 20.250000 20.250000 12.000000 13.000000 0 -1 0.000000 0.000000 2 0.000000 0.000000 0.000000 1;</t>
  </si>
  <si>
    <t>227 88 20.250000 20.250000 12.000000 13.000000 0 -1 0.000000 0.000000 2 0.000000 0.000000 0.000000 1;</t>
  </si>
  <si>
    <t>252 88 6.750000 6.750000 12.000000 13.000000 0 -1 0.000000 0.000000 2 0.000000 0.000000 0.000000 1;</t>
  </si>
  <si>
    <t>253 88 6.750000 6.750000 12.000000 13.000000 0 -1 0.000000 0.000000 2 0.000000 0.000000 0.000000 1;</t>
  </si>
  <si>
    <t>222 88 27.000000 27.000000 14.000000 15.000000 0 -1 0.000000 0.000000 2 0.000000 0.000000 0.000000 1;</t>
  </si>
  <si>
    <t>223 88 27.000000 27.000000 14.000000 15.000000 0 -1 0.000000 0.000000 2 0.000000 0.000000 0.000000 1;</t>
  </si>
  <si>
    <t>224 88 27.000000 27.000000 14.000000 15.000000 0 -1 0.000000 0.000000 2 0.000000 0.000000 0.000000 1;</t>
  </si>
  <si>
    <t>225 88 27.000000 27.000000 14.000000 15.000000 0 -1 0.000000 0.000000 2 0.000000 0.000000 0.000000 1;</t>
  </si>
  <si>
    <t>226 88 27.000000 27.000000 14.000000 15.000000 0 -1 0.000000 0.000000 2 0.000000 0.000000 0.000000 1;</t>
  </si>
  <si>
    <t>221 88 20.250000 20.250000 14.000000 15.000000 0 -1 0.000000 0.000000 2 0.000000 0.000000 0.000000 1;</t>
  </si>
  <si>
    <t>227 88 20.250000 20.250000 14.000000 15.000000 0 -1 0.000000 0.000000 2 0.000000 0.000000 0.000000 1;</t>
  </si>
  <si>
    <t>252 88 6.750000 6.750000 14.000000 15.000000 0 -1 0.000000 0.000000 2 0.000000 0.000000 0.000000 1;</t>
  </si>
  <si>
    <t>253 88 6.750000 6.750000 14.000000 15.000000 0 -1 0.000000 0.000000 2 0.000000 0.000000 0.000000 1;</t>
  </si>
  <si>
    <t>229 88 27.000000 27.000000 13.000000 15.000000 0 -1 0.000000 0.000000 2 0.000000 0.000000 0.000000 1;</t>
  </si>
  <si>
    <t>230 88 27.000000 27.000000 13.000000 15.000000 0 -1 0.000000 0.000000 2 0.000000 0.000000 0.000000 1;</t>
  </si>
  <si>
    <t>231 88 27.000000 27.000000 13.000000 15.000000 0 -1 0.000000 0.000000 2 0.000000 0.000000 0.000000 1;</t>
  </si>
  <si>
    <t>232 88 27.000000 27.000000 13.000000 15.000000 0 -1 0.000000 0.000000 2 0.000000 0.000000 0.000000 1;</t>
  </si>
  <si>
    <t>233 88 27.000000 27.000000 13.000000 15.000000 0 -1 0.000000 0.000000 2 0.000000 0.000000 0.000000 1;</t>
  </si>
  <si>
    <t>228 88 20.250000 20.250000 13.000000 15.000000 0 -1 0.000000 0.000000 2 0.000000 0.000000 0.000000 1;</t>
  </si>
  <si>
    <t>234 88 20.250000 20.250000 13.000000 15.000000 0 -1 0.000000 0.000000 2 0.000000 0.000000 0.000000 1;</t>
  </si>
  <si>
    <t>257 88 6.750000 6.750000 13.000000 15.000000 0 -1 0.000000 0.000000 2 0.000000 0.000000 0.000000 1;</t>
  </si>
  <si>
    <t>258 88 6.750000 6.750000 13.000000 15.000000 0 -1 0.000000 0.000000 2 0.000000 0.000000 0.000000 1;</t>
  </si>
  <si>
    <t>242 90 54.000000 54.000000 0.000000 0.000000 0 -1 0.000000 0.000000 2 0.000000 0.000000 0.000000 1;</t>
  </si>
  <si>
    <t>243 90 54.000000 54.000000 0.000000 0.000000 0 -1 0.000000 0.000000 2 0.000000 0.000000 0.000000 1;</t>
  </si>
  <si>
    <t>244 90 54.000000 54.000000 0.000000 0.000000 0 -1 0.000000 0.000000 2 0.000000 0.000000 0.000000 1;</t>
  </si>
  <si>
    <t>245 90 54.000000 54.000000 0.000000 0.000000 0 -1 0.000000 0.000000 2 0.000000 0.000000 0.000000 1;</t>
  </si>
  <si>
    <t>248 90 54.000000 54.000000 0.000000 0.000000 0 -1 0.000000 0.000000 2 0.000000 0.000000 0.000000 1;</t>
  </si>
  <si>
    <t>228 90 54.000000 54.000000 0.000000 3.000000 0 -1 0.000000 0.000000 2 0.000000 0.000000 0.000000 1;</t>
  </si>
  <si>
    <t>229 90 54.000000 54.000000 0.000000 3.000000 0 -1 0.000000 0.000000 2 0.000000 0.000000 0.000000 1;</t>
  </si>
  <si>
    <t>230 90 54.000000 54.000000 0.000000 3.000000 0 -1 0.000000 0.000000 2 0.000000 0.000000 0.000000 1;</t>
  </si>
  <si>
    <t>231 90 54.000000 54.000000 0.000000 3.000000 0 -1 0.000000 0.000000 2 0.000000 0.000000 0.000000 1;</t>
  </si>
  <si>
    <t>234 90 54.000000 54.000000 0.000000 3.000000 0 -1 0.000000 0.000000 2 0.000000 0.000000 0.000000 1;</t>
  </si>
  <si>
    <t>235 90 54.000000 54.000000 0.000000 3.000000 0 -1 0.000000 0.000000 2 0.000000 0.000000 0.000000 1;</t>
  </si>
  <si>
    <t>236 90 54.000000 54.000000 0.000000 3.000000 0 -1 0.000000 0.000000 2 0.000000 0.000000 0.000000 1;</t>
  </si>
  <si>
    <t>237 90 54.000000 54.000000 0.000000 3.000000 0 -1 0.000000 0.000000 2 0.000000 0.000000 0.000000 1;</t>
  </si>
  <si>
    <t>238 90 54.000000 54.000000 0.000000 3.000000 0 -1 0.000000 0.000000 2 0.000000 0.000000 0.000000 1;</t>
  </si>
  <si>
    <t>241 90 54.000000 54.000000 0.000000 3.000000 0 -1 0.000000 0.000000 2 0.000000 0.000000 0.000000 1;</t>
  </si>
  <si>
    <t>228 90 54.000000 54.000000 12.000000 15.000000 0 -1 0.000000 0.000000 2 0.000000 0.000000 0.000000 1;</t>
  </si>
  <si>
    <t>229 90 54.000000 54.000000 12.000000 15.000000 0 -1 0.000000 0.000000 2 0.000000 0.000000 0.000000 1;</t>
  </si>
  <si>
    <t>230 90 54.000000 54.000000 12.000000 15.000000 0 -1 0.000000 0.000000 2 0.000000 0.000000 0.000000 1;</t>
  </si>
  <si>
    <t>231 90 54.000000 54.000000 12.000000 15.000000 0 -1 0.000000 0.000000 2 0.000000 0.000000 0.000000 1;</t>
  </si>
  <si>
    <t>234 90 54.000000 54.000000 12.000000 15.000000 0 -1 0.000000 0.000000 2 0.000000 0.000000 0.000000 1;</t>
  </si>
  <si>
    <t>235 90 54.000000 54.000000 12.000000 15.000000 0 -1 0.000000 0.000000 2 0.000000 0.000000 0.000000 1;</t>
  </si>
  <si>
    <t>236 90 54.000000 54.000000 12.000000 15.000000 0 -1 0.000000 0.000000 2 0.000000 0.000000 0.000000 1;</t>
  </si>
  <si>
    <t>237 90 54.000000 54.000000 12.000000 15.000000 0 -1 0.000000 0.000000 2 0.000000 0.000000 0.000000 1;</t>
  </si>
  <si>
    <t>238 90 54.000000 54.000000 12.000000 15.000000 0 -1 0.000000 0.000000 2 0.000000 0.000000 0.000000 1;</t>
  </si>
  <si>
    <t>241 90 54.000000 54.000000 12.000000 15.000000 0 -1 0.000000 0.000000 2 0.000000 0.000000 0.000000 1;</t>
  </si>
  <si>
    <t>221 90 54.000000 54.000000 12.000000 15.000000 0 -1 0.000000 0.000000 2 0.000000 0.000000 0.000000 1;</t>
  </si>
  <si>
    <t>222 90 54.000000 54.000000 12.000000 15.000000 0 -1 0.000000 0.000000 2 0.000000 0.000000 0.000000 1;</t>
  </si>
  <si>
    <t>223 90 54.000000 54.000000 12.000000 15.000000 0 -1 0.000000 0.000000 2 0.000000 0.000000 0.000000 1;</t>
  </si>
  <si>
    <t>224 90 54.000000 54.000000 12.000000 15.000000 0 -1 0.000000 0.000000 2 0.000000 0.000000 0.000000 1;</t>
  </si>
  <si>
    <t>227 90 54.000000 54.000000 12.000000 15.000000 0 -1 0.000000 0.000000 2 0.000000 0.000000 0.000000 1;</t>
  </si>
  <si>
    <t>247 90 45.000000 45.000000 0.000000 0.000000 0 -1 0.000000 0.000000 2 0.000000 0.000000 0.000000 1;</t>
  </si>
  <si>
    <t>246 90 45.000000 45.000000 0.000000 0.000000 0 -1 0.000000 0.000000 2 0.000000 0.000000 0.000000 1;</t>
  </si>
  <si>
    <t>233 90 45.000000 45.000000 0.000000 3.000000 0 -1 0.000000 0.000000 2 0.000000 0.000000 0.000000 1;</t>
  </si>
  <si>
    <t>240 90 45.000000 45.000000 0.000000 3.000000 0 -1 0.000000 0.000000 2 0.000000 0.000000 0.000000 1;</t>
  </si>
  <si>
    <t>232 90 45.000000 45.000000 0.000000 3.000000 0 -1 0.000000 0.000000 2 0.000000 0.000000 0.000000 1;</t>
  </si>
  <si>
    <t>239 90 45.000000 45.000000 0.000000 3.000000 0 -1 0.000000 0.000000 2 0.000000 0.000000 0.000000 1;</t>
  </si>
  <si>
    <t>233 90 45.000000 45.000000 12.000000 0.000000 0 -1 0.000000 0.000000 2 0.000000 0.000000 0.000000 1;</t>
  </si>
  <si>
    <t>240 90 45.000000 45.000000 12.000000 0.000000 0 -1 0.000000 0.000000 2 0.000000 0.000000 0.000000 1;</t>
  </si>
  <si>
    <t>226 90 45.000000 45.000000 12.000000 0.000000 0 -1 0.000000 0.000000 2 0.000000 0.000000 0.000000 1;</t>
  </si>
  <si>
    <t>232 90 45.000000 45.000000 12.000000 0.000000 0 -1 0.000000 0.000000 2 0.000000 0.000000 0.000000 1;</t>
  </si>
  <si>
    <t>239 90 45.000000 45.000000 12.000000 0.000000 0 -1 0.000000 0.000000 2 0.000000 0.000000 0.000000 1;</t>
  </si>
  <si>
    <t>225 90 45.000000 45.000000 12.000000 0.000000 0 -1 0.000000 0.000000 2 0.000000 0.000000 0.000000 1;</t>
  </si>
  <si>
    <t>242 88 54.000000 54.000000 0.000000 0.000000 0 -1 0.000000 0.000000 2 0.000000 0.000000 0.000000 1;</t>
  </si>
  <si>
    <t>243 88 54.000000 54.000000 0.000000 0.000000 0 -1 0.000000 0.000000 2 0.000000 0.000000 0.000000 1;</t>
  </si>
  <si>
    <t>244 88 54.000000 54.000000 0.000000 0.000000 0 -1 0.000000 0.000000 2 0.000000 0.000000 0.000000 1;</t>
  </si>
  <si>
    <t>245 88 54.000000 54.000000 0.000000 0.000000 0 -1 0.000000 0.000000 2 0.000000 0.000000 0.000000 1;</t>
  </si>
  <si>
    <t>248 88 54.000000 54.000000 0.000000 0.000000 0 -1 0.000000 0.000000 2 0.000000 0.000000 0.000000 1;</t>
  </si>
  <si>
    <t>228 88 54.000000 54.000000 0.000000 3.000000 0 -1 0.000000 0.000000 2 0.000000 0.000000 0.000000 1;</t>
  </si>
  <si>
    <t>229 88 54.000000 54.000000 0.000000 3.000000 0 -1 0.000000 0.000000 2 0.000000 0.000000 0.000000 1;</t>
  </si>
  <si>
    <t>230 88 54.000000 54.000000 0.000000 3.000000 0 -1 0.000000 0.000000 2 0.000000 0.000000 0.000000 1;</t>
  </si>
  <si>
    <t>231 88 54.000000 54.000000 0.000000 3.000000 0 -1 0.000000 0.000000 2 0.000000 0.000000 0.000000 1;</t>
  </si>
  <si>
    <t>234 88 54.000000 54.000000 0.000000 3.000000 0 -1 0.000000 0.000000 2 0.000000 0.000000 0.000000 1;</t>
  </si>
  <si>
    <t>235 88 54.000000 54.000000 0.000000 3.000000 0 -1 0.000000 0.000000 2 0.000000 0.000000 0.000000 1;</t>
  </si>
  <si>
    <t>236 88 54.000000 54.000000 0.000000 3.000000 0 -1 0.000000 0.000000 2 0.000000 0.000000 0.000000 1;</t>
  </si>
  <si>
    <t>237 88 54.000000 54.000000 0.000000 3.000000 0 -1 0.000000 0.000000 2 0.000000 0.000000 0.000000 1;</t>
  </si>
  <si>
    <t>238 88 54.000000 54.000000 0.000000 3.000000 0 -1 0.000000 0.000000 2 0.000000 0.000000 0.000000 1;</t>
  </si>
  <si>
    <t>241 88 54.000000 54.000000 0.000000 3.000000 0 -1 0.000000 0.000000 2 0.000000 0.000000 0.000000 1;</t>
  </si>
  <si>
    <t>228 88 54.000000 54.000000 12.000000 15.000000 0 -1 0.000000 0.000000 2 0.000000 0.000000 0.000000 1;</t>
  </si>
  <si>
    <t>229 88 54.000000 54.000000 12.000000 15.000000 0 -1 0.000000 0.000000 2 0.000000 0.000000 0.000000 1;</t>
  </si>
  <si>
    <t>230 88 54.000000 54.000000 12.000000 15.000000 0 -1 0.000000 0.000000 2 0.000000 0.000000 0.000000 1;</t>
  </si>
  <si>
    <t>231 88 54.000000 54.000000 12.000000 15.000000 0 -1 0.000000 0.000000 2 0.000000 0.000000 0.000000 1;</t>
  </si>
  <si>
    <t>234 88 54.000000 54.000000 12.000000 15.000000 0 -1 0.000000 0.000000 2 0.000000 0.000000 0.000000 1;</t>
  </si>
  <si>
    <t>235 88 54.000000 54.000000 12.000000 15.000000 0 -1 0.000000 0.000000 2 0.000000 0.000000 0.000000 1;</t>
  </si>
  <si>
    <t>236 88 54.000000 54.000000 12.000000 15.000000 0 -1 0.000000 0.000000 2 0.000000 0.000000 0.000000 1;</t>
  </si>
  <si>
    <t>237 88 54.000000 54.000000 12.000000 15.000000 0 -1 0.000000 0.000000 2 0.000000 0.000000 0.000000 1;</t>
  </si>
  <si>
    <t>238 88 54.000000 54.000000 12.000000 15.000000 0 -1 0.000000 0.000000 2 0.000000 0.000000 0.000000 1;</t>
  </si>
  <si>
    <t>241 88 54.000000 54.000000 12.000000 15.000000 0 -1 0.000000 0.000000 2 0.000000 0.000000 0.000000 1;</t>
  </si>
  <si>
    <t>221 88 54.000000 54.000000 12.000000 15.000000 0 -1 0.000000 0.000000 2 0.000000 0.000000 0.000000 1;</t>
  </si>
  <si>
    <t>222 88 54.000000 54.000000 12.000000 15.000000 0 -1 0.000000 0.000000 2 0.000000 0.000000 0.000000 1;</t>
  </si>
  <si>
    <t>223 88 54.000000 54.000000 12.000000 15.000000 0 -1 0.000000 0.000000 2 0.000000 0.000000 0.000000 1;</t>
  </si>
  <si>
    <t>224 88 54.000000 54.000000 12.000000 15.000000 0 -1 0.000000 0.000000 2 0.000000 0.000000 0.000000 1;</t>
  </si>
  <si>
    <t>227 88 54.000000 54.000000 12.000000 15.000000 0 -1 0.000000 0.000000 2 0.000000 0.000000 0.000000 1;</t>
  </si>
  <si>
    <t>247 88 45.000000 45.000000 0.000000 0.000000 0 -1 0.000000 0.000000 2 0.000000 0.000000 0.000000 1;</t>
  </si>
  <si>
    <t>246 88 45.000000 45.000000 0.000000 0.000000 0 -1 0.000000 0.000000 2 0.000000 0.000000 0.000000 1;</t>
  </si>
  <si>
    <t>233 88 45.000000 45.000000 0.000000 3.000000 0 -1 0.000000 0.000000 2 0.000000 0.000000 0.000000 1;</t>
  </si>
  <si>
    <t>240 88 45.000000 45.000000 0.000000 3.000000 0 -1 0.000000 0.000000 2 0.000000 0.000000 0.000000 1;</t>
  </si>
  <si>
    <t>232 88 45.000000 45.000000 0.000000 3.000000 0 -1 0.000000 0.000000 2 0.000000 0.000000 0.000000 1;</t>
  </si>
  <si>
    <t>239 88 45.000000 45.000000 0.000000 3.000000 0 -1 0.000000 0.000000 2 0.000000 0.000000 0.000000 1;</t>
  </si>
  <si>
    <t>233 88 45.000000 45.000000 12.000000 0.000000 0 -1 0.000000 0.000000 2 0.000000 0.000000 0.000000 1;</t>
  </si>
  <si>
    <t>240 88 45.000000 45.000000 12.000000 0.000000 0 -1 0.000000 0.000000 2 0.000000 0.000000 0.000000 1;</t>
  </si>
  <si>
    <t>226 88 45.000000 45.000000 12.000000 0.000000 0 -1 0.000000 0.000000 2 0.000000 0.000000 0.000000 1;</t>
  </si>
  <si>
    <t>232 88 45.000000 45.000000 12.000000 0.000000 0 -1 0.000000 0.000000 2 0.000000 0.000000 0.000000 1;</t>
  </si>
  <si>
    <t>239 88 45.000000 45.000000 12.000000 0.000000 0 -1 0.000000 0.000000 2 0.000000 0.000000 0.000000 1;</t>
  </si>
  <si>
    <t>225 88 45.000000 45.000000 12.000000 0.000000 0 -1 0.000000 0.000000 2 0.000000 0.000000 0.000000 1;</t>
  </si>
  <si>
    <t>380 89 -4.500000 -4.500000 0.000000 0.000000 0 -1 0.000000 0.000000 2 0.000000 0.000000 0.000000 1;</t>
  </si>
  <si>
    <t>381 89 -4.500000 -4.500000 0.000000 0.000000 0 -1 0.000000 0.000000 2 0.000000 0.000000 0.000000 1;</t>
  </si>
  <si>
    <t>275 89 -2.300000 -2.300000 0.000000 0.000000 0 -1 0.000000 0.000000 2 0.000000 0.000000 0.000000 1;</t>
  </si>
  <si>
    <t>276 89 -2.300000 -2.300000 0.000000 0.000000 0 -1 0.000000 0.000000 2 0.000000 0.000000 0.000000 1;</t>
  </si>
  <si>
    <t>277 89 -2.300000 -2.300000 0.000000 0.000000 0 -1 0.000000 0.000000 2 0.000000 0.000000 0.000000 1;</t>
  </si>
  <si>
    <t>278 89 -1.800000 -1.800000 0.000000 0.000000 0 -1 0.000000 0.000000 2 0.000000 0.000000 0.000000 1;</t>
  </si>
  <si>
    <t>279 89 -1.800000 -1.800000 0.000000 0.000000 0 -1 0.000000 0.000000 2 0.000000 0.000000 0.000000 1;</t>
  </si>
  <si>
    <t>280 89 -1.800000 -1.800000 0.000000 0.000000 0 -1 0.000000 0.000000 2 0.000000 0.000000 0.000000 1;</t>
  </si>
  <si>
    <t>382 89 -4.500000 -4.500000 0.000000 0.000000 0 -1 0.000000 0.000000 2 0.000000 0.000000 0.000000 1;</t>
  </si>
  <si>
    <t>[AREA_LOADS] &lt;7&gt;</t>
  </si>
  <si>
    <t>3 2 126 127 88 7 2.690000 -1 0 1;</t>
  </si>
  <si>
    <t>1 2 126 125 88 7 2.410000 -1 0 1;</t>
  </si>
  <si>
    <t>107 109 15 13 88 7 2.410000 -1 0 1;</t>
  </si>
  <si>
    <t>17 30 26 13 90 7 2.410000 -1 0 1;</t>
  </si>
  <si>
    <t>17 30 26 13 90 7 1.398000 -1 0 1;</t>
  </si>
  <si>
    <t>1 3 127 125 88 7 1.398000 -1 0 1;</t>
  </si>
  <si>
    <t>107 109 15 13 88 7 1.398000 -1 0 1;</t>
  </si>
  <si>
    <t>103 1 0.000100 43 1 1 1 1 1 1 1 1 1 1 1 1 1 1 1 0 0 0 0 100;</t>
  </si>
  <si>
    <t>1 0 1 18 15 18 1 0 0 33.000000 33.000000 33.000000 1 5.000000 1;</t>
  </si>
  <si>
    <t>[LOAD_COMBINATIONS] &lt;1389&gt;</t>
  </si>
  <si>
    <t>"BLC 1 : Self Weight(SW) (Refer to JDB2.20 for defintion of the self weight)    " 0 1 0 0 0 1.000000 1.000000 1.000000 0 0 1 1 1 1 1 1 1 -1 1 1 1 0 1 "1 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</si>
  <si>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 : Piping Operating (PO)                                                  " 0 1 0 0 0 1.000000 1.000000 1.000000 0 0 1 1 1 1 1 1 1 -1 1 1 1 0 1 "2 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</si>
  <si>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3 : Piping Empty (PE) Pipes without any additional Pipe Restraint forces fo" 0 1 0 0 0 1.000000 1.000000 1.000000 0 0 1 1 1 1 1 1 1 -1 1 1 1 0 1 "3 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</si>
  <si>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4 : Electrical (EL)                                                        " 0 1 0 0 0 1.000000 1.000000 1.000000 0 0 1 1 1 1 1 1 1 -1 1 1 1 0 1 "4 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</si>
  <si>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5 : Equipment Operating (EO)                                               " 0 1 0 0 0 1.000000 1.000000 1.000000 0 0 1 1 1 1 1 1 1 -1 1 1 1 0 1 "5 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</si>
  <si>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6 : Equipment Empty(EE)                                                    " 0 1 0 0 0 1.000000 1.000000 1.000000 0 0 1 1 1 1 1 1 1 -1 1 1 1 0 1 "6 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</si>
  <si>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7 : Equipment / Pipe Test Load (ET) - "Content Weight alone"               " 0 1 0 0 0 1.000000 1.000000 1.000000 0 0 1 1 1 1 1 1 1 -1 1 1 1 0 1 "7 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</si>
  <si>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8 : Equipment Maintenance Load (ex. Bundle Pull) (EM)                      " 0 1 0 0 0 1.000000 1.000000 1.000000 0 0 1 1 1 1 1 1 1 -1 1 1 1 0 1 "8 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</si>
  <si>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9 : Live  (L)                                                              " 0 1 0 0 0 1.000000 1.000000 1.000000 0 0 1 1 1 1 1 1 1 -1 1 1 1 0 1 "9 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</si>
  <si>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10 : Snow(S)-See Note 16                                                   " 0 1 0 0 0 1.000000 1.000000 1.000000 0 0 1 1 1 1 1 1 1 -1 1 1 1 0 1 "10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</si>
  <si>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11 : Pipe Anchor Thermal  (AT)                                             " 0 1 0 0 0 1.000000 1.000000 1.000000 0 0 1 1 1 1 1 1 1 -1 1 1 1 0 1 "11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</si>
  <si>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12 : Pipe Anchor Friction (AF)                                             " 0 1 0 0 0 1.000000 1.000000 1.000000 0 0 1 1 1 1 1 1 1 -1 1 1 1 0 1 "12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</si>
  <si>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13: Pipe Anchor Seismic ( AS)                                              " 0 1 0 0 0 1.000000 1.000000 1.000000 0 0 1 1 1 1 1 1 1 -1 1 1 1 0 1 "13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</si>
  <si>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14 : Pipe Friction Load (F)                                                " 0 1 0 0 0 1.000000 1.000000 1.000000 0 0 1 1 1 1 1 1 1 -1 1 1 1 0 1 "14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</si>
  <si>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15: Wind  X (WX)                                                           " 0 1 0 0 0 1.000000 1.000000 1.000000 0 0 1 1 1 1 1 1 1 -1 1 1 1 0 1 "15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</si>
  <si>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16 : Wind  Z (WZ)                                                          " 0 1 0 0 0 1.000000 1.000000 1.000000 0 0 1 1 1 1 1 1 1 -1 1 1 1 0 1 "16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</si>
  <si>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17: Seismic X Oper (SXOpe)                                                 " 0 1 0 0 0 1.000000 1.000000 1.000000 0 0 1 1 1 1 1 1 1 -1 1 1 1 0 1 "SX                              " 0.735897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</si>
  <si>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18: Seismic X Emp (SXEmpty)                                                " 0 1 0 0 0 1.000000 1.000000 1.000000 0 0 1 1 1 1 1 1 1 -1 1 1 1 0 1 "SX                              " 0.745128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</si>
  <si>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19: Seismic Z Oper (SZOpe)                                                 " 0 1 0 0 0 1.000000 1.000000 1.000000 0 0 1 1 1 1 1 1 1 -1 1 1 1 0 1 "SZ                              " 0.523077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</si>
  <si>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20 : Seismic Z Emp (SZEmpty)                                               " 0 1 0 0 0 1.000000 1.000000 1.000000 0 0 1 1 1 1 1 1 1 -1 1 1 1 0 1 "SZ                              " 0.529231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</si>
  <si>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21: Slug or Upset (SG)                                                     " 0 1 0 0 0 1.000000 1.000000 1.000000 0 0 1 1 1 1 1 1 1 -1 1 1 1 0 1 "21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</si>
  <si>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22 : Guide Load (GL)                                                       " 0 1 0 0 0 1.000000 1.000000 1.000000 0 0 1 1 1 1 1 1 1 -1 1 1 1 0 1 "22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</si>
  <si>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23 Atmospheric Ice (Di)                                                    " 0 1 0 0 0 1.000000 1.000000 1.000000 0 0 1 1 1 1 1 1 1 -1 1 1 1 0 1 "23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</si>
  <si>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24: Thermal Effects Contr(TH,STcon)                                        " 0 1 0 0 0 1.000000 1.000000 1.000000 0 0 1 1 1 1 1 1 1 -1 1 1 1 0 1 "24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</si>
  <si>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25: Thermal Effects Expan(TH,STexp)                                        " 0 1 0 0 0 1.000000 1.000000 1.000000 0 0 1 1 1 1 1 1 1 -1 1 1 1 0 1 "25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</si>
  <si>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"Land Transport Load Case         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</si>
  <si>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T1: Selfweight Z                                                           " 0 1 0 0 0 1.000000 1.000000 1.000000 0 0 1 1 1 1 1 1 1 -1 1 1 1 0 1 "27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</si>
  <si>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T2: Selfweight X                                                           " 0 1 0 0 0 1.000000 1.000000 1.000000 0 0 1 1 1 1 1 1 1 -1 1 1 1 0 1 "28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</si>
  <si>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T3: Pipe Empty Z                                                           " 0 1 0 0 0 1.000000 1.000000 1.000000 0 0 1 1 1 1 1 1 1 -1 1 1 1 0 1 "29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</si>
  <si>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T4: Pipe Empty X                                                           " 0 1 0 0 0 1.000000 1.000000 1.000000 0 0 1 1 1 1 1 1 1 -1 1 1 1 0 1 "30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</si>
  <si>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T5: Equip. Empty Z                                                         " 0 1 0 0 0 1.000000 1.000000 1.000000 0 0 1 1 1 1 1 1 1 -1 1 1 1 0 1 "31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</si>
  <si>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T6: Equip. Empty X                                                         " 0 1 0 0 0 1.000000 1.000000 1.000000 0 0 1 1 1 1 1 1 1 -1 1 1 1 0 1 "32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</si>
  <si>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T7: Elect. Z                                                               " 0 1 0 0 0 1.000000 1.000000 1.000000 0 0 1 1 1 1 1 1 1 -1 1 1 1 0 1 "33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</si>
  <si>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T8: Elect. X                                                               " 0 1 0 0 0 1.000000 1.000000 1.000000 0 0 1 1 1 1 1 1 1 -1 1 1 1 0 1 "34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</si>
  <si>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T9: Snow Z                                                                 " 0 1 0 0 0 1.000000 1.000000 1.000000 0 0 1 1 1 1 1 1 1 -1 1 1 1 0 1 "35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</si>
  <si>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T10: Snow. X                                                               " 0 1 0 0 0 1.000000 1.000000 1.000000 0 0 1 1 1 1 1 1 1 -1 1 1 1 0 1 "36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</si>
  <si>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(SW+PO+EL+EO+FPO)                                                          " 0 1 0 0 0 1.000000 1.000000 1.000000 0 0 1 1 1 1 1 1 1 -1 1 1 1 0 1 "1                               " 1.000000 "2                               " 1.000000 "4                               " 1.000000 "5                               " 1.000000 "52 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</si>
  <si>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(SW+PO+EL+EO+FPO) + AT                                                     " 0 1 0 0 0 1.000000 1.000000 1.000000 0 0 1 1 1 1 1 1 1 -1 1 1 1 0 1 "1                               " 1.000000 "2                               " 1.000000 "4                               " 1.000000 "5                               " 1.000000 "11                              " 1.000000 "52                              " 1.000000 "                                " 0.000000 "                                " 0.000000 "                                " 0.000000 "                                " 0.000000;</t>
  </si>
  <si>
    <t>"DLE (SW+PE+LBE+EL+EE)  (See Note No. 6)                                        " 0 0 0 0 0 1.000000 1.000000 1.000000 0 0 1 1 1 1 1 1 1 -1 1 1 1 0 1 "1                               " 1.172000 "3                               " 1.172000 "4                               " 0.166000 "6                               " 1.172000 "46                              " 1.172000 "52                              " 0.661230 "                                " 0.000000 "                                " 0.000000 "                                " 0.000000 "                                " 0.000000;</t>
  </si>
  <si>
    <t>"DLO (SW+PO+EL+EO+FPO) - AT                                                     " 0 1 0 0 0 1.000000 1.000000 1.000000 0 0 1 1 1 1 1 1 1 -1 1 1 1 0 1 "1                               " 1.000000 "2                               " 1.000000 "4                               " 1.000000 "5                               " 1.000000 "11                              " -1.000000 "52                              " 1.000000 "                                " 0.000000 "                                " 0.000000 "                                " 0.000000 "                                " 0.000000;</t>
  </si>
  <si>
    <t>"DLE (SW+PE+LBE+0.15EL+EE)  (See Note No. 6)                                    " 0 0 0 0 0 1.000000 1.000000 1.000000 0 0 1 1 1 1 1 1 1 -1 1 1 1 0 1 "1                               " 1.172000 "3                               " 1.172000 "4                               " 0.166000 "6                               " 1.172000 "46                              " 1.172000 "52                              " 0.661000 "                                " 0.000000 "                                " 0.000000 "                                " 0.000000 "                                " 0.000000;</t>
  </si>
  <si>
    <t>"DLE (SW+PE+0.15EL+EE)  (See Note No. 6 )                                       " 0 0 0 0 0 1.000000 1.000000 1.000000 0 0 1 1 1 1 1 1 1 -1 1 1 1 0 1 "1                               " 1.172000 "3                               " 1.172000 "4                               " 0.166000 "6                               " 1.172000 "52                              " 0.661000 "                                " 0.000000 "                                " 0.000000 "                                " 0.000000 "                                " 0.000000 "                                " 0.000000;</t>
  </si>
  <si>
    <t>"DLO (SW+PO+EL+EO+FPO) + 0.25 S                                                 " 0 1 0 0 0 1.000000 1.000000 1.000000 0 0 1 1 1 1 1 1 1 -1 1 1 1 0 1 "1                               " 1.000000 "2                               " 1.000000 "4                               " 1.000000 "5                               " 1.000000 "10                              " 0.250000 "52                              " 1.000000 "                                " 0.000000 "                                " 0.000000 "                                " 0.000000 "                                " 0.000000;</t>
  </si>
  <si>
    <t>"DLE (SW+PE+LBE+EL+EE+0.6FPO)  + 0.25 S                                         " 0 1 0 0 0 1.000000 1.000000 1.000000 0 0 1 1 1 1 1 1 1 -1 1 1 1 0 1 "1                               " 1.000000 "3                               " 1.000000 "4                               " 1.000000 "6                               " 1.000000 "10                              " 0.250000 "46                              " 1.000000 "52                              " 0.600000 "                                " 0.000000 "                                " 0.000000 "                                " 0.000000;</t>
  </si>
  <si>
    <t>"DLE (SW+PE+EL+EE) (See Note No. 22)                                            " 0 1 0 0 0 1.000000 1.000000 1.000000 0 0 1 1 1 1 1 1 1 -1 1 1 1 0 1 "1                               " 1.000000 "3                               " 1.000000 "4                               " 1.000000 "6                               " 1.000000 "52                              " 0.600000 "                                " 0.000000 "                                " 0.000000 "                                " 0.000000 "                                " 0.000000 "                                " 0.000000;</t>
  </si>
  <si>
    <t>"BLC 46: Piping Empty load for large bore pipes where additional lateral restrai" 0 1 0 0 0 1.000000 1.000000 1.000000 0 0 1 1 1 1 1 1 1 -1 1 1 1 0 1 "46                              " 1.172000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</si>
  <si>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"Transverse Roll "TR"                                                           " 0 1 0 0 0 1.000000 1.000000 1.000000 0 0 1 1 1 1 1 1 1 -1 1 1 1 0 1 "28                              " 0.025000 "30                              " 0.025000 "32                              " 0.025000 "34                              " 0.004000 "36                              " 0.006000 "                                " 0.000000 "                                " 0.000000 "                                " 0.000000 "                                " 0.000000 "                                " 0.000000;</t>
  </si>
  <si>
    <t>"Longitudinal Pitch "LP"                                                        " 0 1 0 0 0 1.000000 1.000000 1.000000 0 0 1 1 1 1 1 1 1 -1 1 1 1 0 1 "27                              " 0.050000 "29                              " 0.050000 "31                              " 0.050000 "33                              " 0.008000 "35                              " 0.012500 "                                " 0.000000 "                                " 0.000000 "                                " 0.000000 "                                " 0.000000 "                                " 0.000000;</t>
  </si>
  <si>
    <t>"Vertical Impact (VI) Y-Direction                                               " 0 1 0 0 0 1.000000 1.000000 1.000000 0 0 1 1 1 1 1 1 1 -1 1 1 1 0 1 "1                               " 0.250000 "6                               " 0.250000 "3                               " 0.250000 "4                               " 0.038000 "10                              " 0.063000 "                                " 0.000000 "                                " 0.000000 "                                " 0.000000 "                                " 0.000000 "                                " 0.000000;</t>
  </si>
  <si>
    <t>"Transverse Impact (TI)                                                         " 0 1 0 0 0 1.000000 1.000000 1.000000 0 0 1 1 1 1 1 1 1 -1 1 1 1 0 1 "28                              " 0.250000 "30                              " 0.250000 "32                              " 0.250000 "34                              " 0.038000 "36                              " 0.063000 "                                " 0.000000 "                                " 0.000000 "                                " 0.000000 "                                " 0.000000 "                                " 0.000000;</t>
  </si>
  <si>
    <t>"Longitudinal Impact (LI)                                                       " 0 1 0 0 0 1.000000 1.000000 1.000000 0 0 1 1 1 1 1 1 1 -1 1 1 1 0 1 "27                              " 0.250000 "29                              " 0.250000 "31                              " 0.250000 "33                              " 0.038000 "35                              " 0.063000 "                                " 0.000000 "                                " 0.000000 "                                " 0.000000 "                                " 0.000000 "                                " 0.000000;</t>
  </si>
  <si>
    <t>"BLC52: Future Pipe Operating (FPO) (See Note No. 23)                           " 0 1 0 0 0 1.000000 1.000000 1.000000 0 0 1 1 1 1 1 1 1 -1 1 1 1 0 1 "52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</si>
  <si>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"Marine Transportation Basic Load Cases (See Note No. 19)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</si>
  <si>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"Head Sea Condition               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</si>
  <si>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"BLC55: +Pitch+Surge+Roll+Sway+Heave+Yaw                                        " 0 1 0 0 0 1.000000 1.000000 1.000000 0 0 1 1 1 1 1 1 1 -1 1 1 1 0 1 "55                              " 0.000000 "273                             " 0.807000 "272                             " 1.012000 "275                             " 0.385000 "270                             " 0.424000 "271                             " 0.617000 "274                             " 0.437000 "                                " 0.000000 "                                " 0.000000 "                                " 0.000000;</t>
  </si>
  <si>
    <t>"BLC56: +Pitch+Surge-Roll+Sway-Heave+Yaw                                        " 0 1 0 0 0 1.000000 1.000000 1.000000 0 0 1 1 1 1 1 1 1 -1 1 1 1 0 1 "56                              " 0.000000 "273                             " 0.807000 "272                             " 1.012000 "275                             " -0.385000 "270                             " 0.424000 "271                             " -0.617000 "274                             " 0.437000 "                                " 0.000000 "                                " 0.000000 "                                " 0.000000;</t>
  </si>
  <si>
    <t>"BLC57: +Pitch+Surge+Roll-Sway+Heave+Yaw                                        " 0 1 0 0 0 1.000000 1.000000 1.000000 0 0 1 1 1 1 1 1 1 -1 1 1 1 0 1 "57                              " 0.000000 "273                             " 0.807000 "272                             " 1.012000 "275                             " 0.385000 "270                             " -0.424000 "271                             " 0.617000 "274                             " 0.437000 "                                " 0.000000 "                                " 0.000000 "                                " 0.000000;</t>
  </si>
  <si>
    <t>"BLC58: +Pitch+Surge+Roll+Sway-Heave+Yaw                                        " 0 1 0 0 0 1.000000 1.000000 1.000000 0 0 1 1 1 1 1 1 1 -1 1 1 1 0 1 "58                              " 0.000000 "273                             " 0.807000 "272                             " 1.012000 "275                             " 0.385000 "270                             " 0.424000 "271                             " -0.617000 "274                             " 0.437000 "                                " 0.000000 "                                " 0.000000 "                                " 0.000000;</t>
  </si>
  <si>
    <t>"BLC59: +Pitch+Surge+Roll-Sway-Heave+Yaw                                        " 0 1 0 0 0 1.000000 1.000000 1.000000 0 0 1 1 1 1 1 1 1 -1 1 1 1 0 1 "59                              " 0.000000 "273                             " 0.807000 "272                             " 1.012000 "275                             " 0.385000 "270                             " -0.424000 "271                             " -0.617000 "274                             " 0.437000 "                                " 0.000000 "                                " 0.000000 "                                " 0.000000;</t>
  </si>
  <si>
    <t>"BLC60: +Pitch+Surge-Roll+Sway+Heave+Yaw                                        " 0 1 0 0 0 1.000000 1.000000 1.000000 0 0 1 1 1 1 1 1 1 -1 1 1 1 0 1 "60                              " 0.000000 "273                             " 0.807000 "272                             " 1.012000 "275                             " -0.385000 "270                             " 0.424000 "271                             " 0.617000 "274                             " 0.437000 "                                " 0.000000 "                                " 0.000000 "                                " 0.000000;</t>
  </si>
  <si>
    <t>"BLC61: +Pitch+Surge-Roll-Sway-Heave+Yaw                                        " 0 1 0 0 0 1.000000 1.000000 1.000000 0 0 1 1 1 1 1 1 1 -1 1 1 1 0 1 "61                              " 0.000000 "273                             " 0.807000 "272                             " 1.012000 "275                             " -0.385000 "270                             " -0.424000 "271                             " -0.617000 "274                             " 0.437000 "                                " 0.000000 "                                " 0.000000 "                                " 0.000000;</t>
  </si>
  <si>
    <t>"BLC62: +Pitch+Surge-Roll-Sway+Heave+Yaw                                        " 0 1 0 0 0 1.000000 1.000000 1.000000 0 0 1 1 1 1 1 1 1 -1 1 1 1 0 1 "62                              " 0.000000 "273                             " 0.807000 "272                             " 1.012000 "275                             " -0.385000 "270                             " -0.424000 "271                             " 0.617000 "274                             " 0.437000 "                                " 0.000000 "                                " 0.000000 "                                " 0.000000;</t>
  </si>
  <si>
    <t>"BLC63: -Pitch+Surge+Roll+Sway+Heave+Yaw                                        " 0 1 0 0 0 1.000000 1.000000 1.000000 0 0 1 1 1 1 1 1 1 -1 1 1 1 0 1 "63                              " 0.000000 "273                             " -0.807000 "272                             " 1.012000 "275                             " 0.385000 "270                             " 0.424000 "271                             " 0.617000 "274                             " 0.437000 "                                " 0.000000 "                                " 0.000000 "                                " 0.000000;</t>
  </si>
  <si>
    <t>"BLC64: -Pitch+Surge-Roll+Sway-Heave+Yaw                                        " 0 1 0 0 0 1.000000 1.000000 1.000000 0 0 1 1 1 1 1 1 1 -1 1 1 1 0 1 "64                              " 0.000000 "273                             " -0.807000 "272                             " 1.012000 "275                             " -0.385000 "270                             " 0.424000 "271                             " -0.617000 "274                             " 0.437000 "                                " 0.000000 "                                " 0.000000 "                                " 0.000000;</t>
  </si>
  <si>
    <t>"BLC65: -Pitch+Surge+Roll-Sway+Heave+Yaw                                        " 0 1 0 0 0 1.000000 1.000000 1.000000 0 0 1 1 1 1 1 1 1 -1 1 1 1 0 1 "65                              " 0.000000 "273                             " -0.807000 "272                             " 1.012000 "275                             " 0.385000 "270                             " -0.424000 "271                             " 0.617000 "274                             " 0.437000 "                                " 0.000000 "                                " 0.000000 "                                " 0.000000;</t>
  </si>
  <si>
    <t>"BLC66: -Pitch+Surge+Roll+Sway-Heave+Yaw                                        " 0 1 0 0 0 1.000000 1.000000 1.000000 0 0 1 1 1 1 1 1 1 -1 1 1 1 0 1 "66                              " 0.000000 "273                             " -0.807000 "272                             " 1.012000 "275                             " 0.385000 "270                             " 0.424000 "271                             " -0.617000 "274                             " 0.437000 "                                " 0.000000 "                                " 0.000000 "                                " 0.000000;</t>
  </si>
  <si>
    <t>"BLC67:-Pitch+Surge+Roll-Sway-Heave+Yaw                                         " 0 1 0 0 0 1.000000 1.000000 1.000000 0 0 1 1 1 1 1 1 1 -1 1 1 1 0 1 "67                              " 0.000000 "273                             " -0.807000 "272                             " 1.012000 "275                             " 0.385000 "270                             " -0.424000 "271                             " -0.617000 "274                             " 0.437000 "                                " 0.000000 "                                " 0.000000 "                                " 0.000000;</t>
  </si>
  <si>
    <t>"BLC68: -Pitch+Surge-Roll+Sway+Heave+Yaw                                        " 0 1 0 0 0 1.000000 1.000000 1.000000 0 0 1 1 1 1 1 1 1 -1 1 1 1 0 1 "68                              " 0.000000 "273                             " -0.807000 "272                             " 1.012000 "275                             " -0.385000 "270                             " 0.424000 "271                             " 0.617000 "274                             " 0.437000 "                                " 0.000000 "                                " 0.000000 "                                " 0.000000;</t>
  </si>
  <si>
    <t>"BLC69: -Pitch+Surge-Roll-Sway-Heave+Yaw                                        " 0 1 0 0 0 1.000000 1.000000 1.000000 0 0 1 1 1 1 1 1 1 -1 1 1 1 0 1 "69                              " 0.000000 "273                             " -0.807000 "272                             " 1.012000 "275                             " -0.385000 "270                             " -0.424000 "271                             " -0.617000 "274                             " 0.437000 "                                " 0.000000 "                                " 0.000000 "                                " 0.000000;</t>
  </si>
  <si>
    <t>"BLC70: -Pitch+Surge-Roll-Sway+Heave+Yaw                                        " 0 1 0 0 0 1.000000 1.000000 1.000000 0 0 1 1 1 1 1 1 1 -1 1 1 1 0 1 "70                              " 0.000000 "273                             " -0.807000 "272                             " 1.012000 "275                             " -0.385000 "270                             " -0.424000 "271                             " 0.617000 "274                             " 0.437000 "                                " 0.000000 "                                " 0.000000 "                                " 0.000000;</t>
  </si>
  <si>
    <t>"BLC71: Pitch-Surge+Roll+Sway+Heave+Yaw                                         " 0 1 0 0 0 1.000000 1.000000 1.000000 0 0 1 1 1 1 1 1 1 -1 1 1 1 0 1 "71                              " 0.000000 "273                             " 0.807000 "272                             " -1.012000 "275                             " 0.385000 "270                             " 0.424000 "271                             " 0.617000 "274                             " 0.437000 "                                " 0.000000 "                                " 0.000000 "                                " 0.000000;</t>
  </si>
  <si>
    <t>"BLC72: Pitch-Surge-Roll+Sway-Heave+Yaw                                         " 0 1 0 0 0 1.000000 1.000000 1.000000 0 0 1 1 1 1 1 1 1 -1 1 1 1 0 1 "72                              " 0.000000 "273                             " 0.807000 "272                             " -1.012000 "275                             " -0.385000 "270                             " 0.424000 "271                             " -0.617000 "274                             " 0.437000 "                                " 0.000000 "                                " 0.000000 "                                " 0.000000;</t>
  </si>
  <si>
    <t>"BLC73: Pitch-Surge+Roll-Sway+Heave+Yaw                                         " 0 1 0 0 0 1.000000 1.000000 1.000000 0 0 1 1 1 1 1 1 1 -1 1 1 1 0 1 "73                              " 0.000000 "273                             " 0.807000 "272                             " -1.012000 "275                             " 0.385000 "270                             " -0.424000 "271                             " 0.617000 "274                             " 0.437000 "                                " 0.000000 "                                " 0.000000 "                                " 0.000000;</t>
  </si>
  <si>
    <t>"BLC74: Pitch-Surge+Roll+Sway-Heave+Yaw                                         " 0 1 0 0 0 1.000000 1.000000 1.000000 0 0 1 1 1 1 1 1 1 -1 1 1 1 0 1 "74                              " 0.000000 "273                             " 0.807000 "272                             " -1.012000 "275                             " 0.385000 "270                             " 0.424000 "271                             " -0.617000 "274                             " 0.437000 "                                " 0.000000 "                                " 0.000000 "                                " 0.000000;</t>
  </si>
  <si>
    <t>"BLC75: Pitch-Surge+Roll-Sway-Heave+Yaw                                         " 0 1 0 0 0 1.000000 1.000000 1.000000 0 0 1 1 1 1 1 1 1 -1 1 1 1 0 1 "75                              " 0.000000 "273                             " 0.807000 "272                             " -1.012000 "275                             " 0.385000 "270                             " -0.424000 "271                             " -0.617000 "274                             " 0.437000 "                                " 0.000000 "                                " 0.000000 "                                " 0.000000;</t>
  </si>
  <si>
    <t>"BLC76: Pitch-Surge-Roll+Sway+Heave+Yaw                                         " 0 1 0 0 0 1.000000 1.000000 1.000000 0 0 1 1 1 1 1 1 1 -1 1 1 1 0 1 "76                              " 0.000000 "273                             " 0.807000 "272                             " -1.012000 "275                             " -0.385000 "270                             " 0.424000 "271                             " 0.617000 "274                             " 0.437000 "                                " 0.000000 "                                " 0.000000 "                                " 0.000000;</t>
  </si>
  <si>
    <t>"BLC77: Pitch-Surge-Roll-Sway-Heave+Yaw                                         " 0 1 0 0 0 1.000000 1.000000 1.000000 0 0 1 1 1 1 1 1 1 -1 1 1 1 0 1 "77                              " 0.000000 "273                             " 0.807000 "272                             " -1.012000 "275                             " -0.385000 "270                             " -0.424000 "271                             " -0.617000 "274                             " 0.437000 "                                " 0.000000 "                                " 0.000000 "                                " 0.000000;</t>
  </si>
  <si>
    <t>"BLC78: Pitch-Surge-Roll-Sway+Heave+Yaw                                         " 0 1 0 0 0 1.000000 1.000000 1.000000 0 0 1 1 1 1 1 1 1 -1 1 1 1 0 1 "78                              " 0.000000 "273                             " 0.807000 "272                             " -1.012000 "275                             " -0.385000 "270                             " -0.424000 "271                             " 0.617000 "274                             " 0.437000 "                                " 0.000000 "                                " 0.000000 "                                " 0.000000;</t>
  </si>
  <si>
    <t>"BLC79: -Pitch-Surge+Roll+Sway+Heave+Yaw                                        " 0 1 0 0 0 1.000000 1.000000 1.000000 0 0 1 1 1 1 1 1 1 -1 1 1 1 0 1 "79                              " 0.000000 "273                             " -0.807000 "272                             " -1.012000 "275                             " 0.385000 "270                             " 0.424000 "271                             " 0.617000 "274                             " 0.437000 "                                " 0.000000 "                                " 0.000000 "                                " 0.000000;</t>
  </si>
  <si>
    <t>"BLC80: -Pitch-Surge-Roll+Sway-Heave+Yaw                                        " 0 1 0 0 0 1.000000 1.000000 1.000000 0 0 1 1 1 1 1 1 1 -1 1 1 1 0 1 "80                              " 0.000000 "273                             " -0.807000 "272                             " -1.012000 "275                             " -0.385000 "270                             " 0.424000 "271                             " -0.617000 "274                             " 0.437000 "                                " 0.000000 "                                " 0.000000 "                                " 0.000000;</t>
  </si>
  <si>
    <t>"BLC81: -Pitch-Surge+Roll-Sway+Heave+Yaw                                        " 0 1 0 0 0 1.000000 1.000000 1.000000 0 0 1 1 1 1 1 1 1 -1 1 1 1 0 1 "81                              " 0.000000 "273                             " -0.807000 "272                             " -1.012000 "275                             " 0.385000 "270                             " -0.424000 "271                             " 0.617000 "274                             " 0.437000 "                                " 0.000000 "                                " 0.000000 "                                " 0.000000;</t>
  </si>
  <si>
    <t>"BLC82: -Pitch-Surge+Roll+Sway-Heave+Yaw                                        " 0 1 0 0 0 1.000000 1.000000 1.000000 0 0 1 1 1 1 1 1 1 -1 1 1 1 0 1 "82                              " 0.000000 "273                             " -0.807000 "272                             " -1.012000 "275                             " 0.385000 "270                             " 0.424000 "271                             " -0.617000 "274                             " 0.437000 "                                " 0.000000 "                                " 0.000000 "                                " 0.000000;</t>
  </si>
  <si>
    <t>"BLC83: -Pitch-Surge+Roll-Sway-Heave+Yaw                                        " 0 1 0 0 0 1.000000 1.000000 1.000000 0 0 1 1 1 1 1 1 1 -1 1 1 1 0 1 "83                              " 0.000000 "273                             " -0.807000 "272                             " -1.012000 "275                             " 0.385000 "270                             " -0.424000 "271                             " -0.617000 "274                             " 0.437000 "                                " 0.000000 "                                " 0.000000 "                                " 0.000000;</t>
  </si>
  <si>
    <t>"BLC84: -Pitch-Surge-Roll+Sway+Heave+Yaw                                        " 0 1 0 0 0 1.000000 1.000000 1.000000 0 0 1 1 1 1 1 1 1 -1 1 1 1 0 1 "84                              " 0.000000 "273                             " -0.807000 "272                             " -1.012000 "275                             " -0.385000 "270                             " 0.424000 "271                             " 0.617000 "274                             " 0.437000 "                                " 0.000000 "                                " 0.000000 "                                " 0.000000;</t>
  </si>
  <si>
    <t>"BLC85: -Pitch-Surge-Roll-Sway-Heave+Yaw                                        " 0 1 0 0 0 1.000000 1.000000 1.000000 0 0 1 1 1 1 1 1 1 -1 1 1 1 0 1 "85                              " 0.000000 "273                             " -0.807000 "272                             " -1.012000 "275                             " -0.385000 "270                             " -0.424000 "271                             " -0.617000 "274                             " 0.437000 "                                " 0.000000 "                                " 0.000000 "                                " 0.000000;</t>
  </si>
  <si>
    <t>"BLC86: -Pitch-Surge-Roll-Sway+Heave+Yaw                                        " 0 1 0 0 0 1.000000 1.000000 1.000000 0 0 1 1 1 1 1 1 1 -1 1 1 1 0 1 "86                              " 0.000000 "273                             " -0.807000 "272                             " -1.012000 "275                             " -0.385000 "270                             " -0.424000 "271                             " 0.617000 "274                             " 0.437000 "                                " 0.000000 "                                " 0.000000 "                                " 0.000000;</t>
  </si>
  <si>
    <t>"Beam Sea Condition               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</si>
  <si>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"BLC88: +Roll+Sway+Heave+Yaw+Pitch+Surge                                        " 0 1 0 0 0 1.000000 1.000000 1.000000 0 0 1 1 1 1 1 1 1 -1 1 1 1 0 1 "88                              " 0.000000 "273                             " 0.922000 "272                             " 0.720000 "275                             " 2.035000 "270                             " 2.227000 "271                             " 1.761000 "274                             " 1.250000 "                                " 0.000000 "                                " 0.000000 "                                " 0.000000;</t>
  </si>
  <si>
    <t>"BLC89: -Roll+Sway-Heave+Yaw+Pitch+Surge                                        " 0 1 0 0 0 1.000000 1.000000 1.000000 0 0 1 1 1 1 1 1 1 -1 1 1 1 0 1 "89                              " 0.000000 "273                             " 0.922000 "272                             " 0.720000 "275                             " -2.035000 "270                             " 2.227000 "271                             " -1.761000 "274                             " 1.250000 "                                " 0.000000 "                                " 0.000000 "                                " 0.000000;</t>
  </si>
  <si>
    <t>"BLC90: +Roll-Sway+Heave+Yaw+Pitch+Surge                                        " 0 1 0 0 0 1.000000 1.000000 1.000000 0 0 1 1 1 1 1 1 1 -1 1 1 1 0 1 "90                              " 0.000000 "273                             " 0.922000 "272                             " 0.720000 "275                             " 2.035000 "270                             " -2.227000 "271                             " 1.761000 "274                             " 1.250000 "                                " 0.000000 "                                " 0.000000 "                                " 0.000000;</t>
  </si>
  <si>
    <t>"BLC91: +Roll+Sway-Heave+Yaw+Pitch+Surge                                        " 0 1 0 0 0 1.000000 1.000000 1.000000 0 0 1 1 1 1 1 1 1 -1 1 1 1 0 1 "91                              " 0.000000 "273                             " 0.922000 "272                             " 0.720000 "275                             " 2.035000 "270                             " 2.227000 "271                             " -1.761000 "274                             " 1.250000 "                                " 0.000000 "                                " 0.000000 "                                " 0.000000;</t>
  </si>
  <si>
    <t>"BLC92: +Roll-Sway-Heave+Yaw+Pitch+Surge                                        " 0 1 0 0 0 1.000000 1.000000 1.000000 0 0 1 1 1 1 1 1 1 -1 1 1 1 0 1 "92                              " 0.000000 "273                             " 0.922000 "272                             " 0.720000 "275                             " 2.035000 "270                             " -2.227000 "271                             " -1.761000 "274                             " 1.250000 "                                " 0.000000 "                                " 0.000000 "                                " 0.000000;</t>
  </si>
  <si>
    <t>"BLC93: -Roll+Sway+Heave+Yaw+Pitch+Surge                                        " 0 1 0 0 0 1.000000 1.000000 1.000000 0 0 1 1 1 1 1 1 1 -1 1 1 1 0 1 "93                              " 0.000000 "273                             " 0.922000 "272                             " 0.720000 "275                             " -2.035000 "270                             " 2.227000 "271                             " 1.761000 "274                             " 1.250000 "                                " 0.000000 "                                " 0.000000 "                                " 0.000000;</t>
  </si>
  <si>
    <t>"BLC94: -Roll-Sway-Heave+Yaw+Pitch+Surge                                        " 0 1 0 0 0 1.000000 1.000000 1.000000 0 0 1 1 1 1 1 1 1 -1 1 1 1 0 1 "94                              " 0.000000 "273                             " 0.922000 "272                             " 0.720000 "275                             " -2.035000 "270                             " -2.227000 "271                             " -1.761000 "274                             " 1.250000 "                                " 0.000000 "                                " 0.000000 "                                " 0.000000;</t>
  </si>
  <si>
    <t>"BLC95: -Roll-Sway+Heave+Yaw+Pitch+Surge                                        " 0 1 0 0 0 1.000000 1.000000 1.000000 0 0 1 1 1 1 1 1 1 -1 1 1 1 0 1 "95                              " 0.000000 "273                             " 0.922000 "272                             " 0.720000 "275                             " -2.035000 "270                             " -2.227000 "271                             " 1.761000 "274                             " 1.250000 "                                " 0.000000 "                                " 0.000000 "                                " 0.000000;</t>
  </si>
  <si>
    <t>"BLC96: +Roll+Sway+Heave+Yaw-Pitch+Surge                                        " 0 1 0 0 0 1.000000 1.000000 1.000000 0 0 1 1 1 1 1 1 1 -1 1 1 1 0 1 "96                              " 0.000000 "273                             " -0.922000 "272                             " 0.720000 "275                             " 2.035000 "270                             " 2.227000 "271                             " 1.761000 "274                             " 1.250000 "                                " 0.000000 "                                " 0.000000 "                                " 0.000000;</t>
  </si>
  <si>
    <t>"BLC97: -Roll+Sway-Heave+Yaw-Pitch+Surge                                        " 0 1 0 0 0 1.000000 1.000000 1.000000 0 0 1 1 1 1 1 1 1 -1 1 1 1 0 1 "97                              " 0.000000 "273                             " -0.922000 "272                             " 0.720000 "275                             " -2.035000 "270                             " 2.227000 "271                             " -1.761000 "274                             " 1.250000 "                                " 0.000000 "                                " 0.000000 "                                " 0.000000;</t>
  </si>
  <si>
    <t>"BLC98: +Roll-Sway+Heave+Yaw-Pitch+Surge                                        " 0 1 0 0 0 1.000000 1.000000 1.000000 0 0 1 1 1 1 1 1 1 -1 1 1 1 0 1 "98                              " 0.000000 "273                             " -0.922000 "272                             " 0.720000 "275                             " 2.035000 "270                             " -2.227000 "271                             " 1.761000 "274                             " 1.250000 "                                " 0.000000 "                                " 0.000000 "                                " 0.000000;</t>
  </si>
  <si>
    <t>"BLC99:+Roll+Sway-Heave+Yaw -Pitch+Surge                                        " 0 1 0 0 0 1.000000 1.000000 1.000000 0 0 1 1 1 1 1 1 1 -1 1 1 1 0 1 "99                              " 0.000000 "273                             " -0.922000 "272                             " 0.720000 "275                             " 2.035000 "270                             " 2.227000 "271                             " -1.761000 "274                             " 1.250000 "                                " 0.000000 "                                " 0.000000 "                                " 0.000000;</t>
  </si>
  <si>
    <t>"BLC100:+Roll-Sway-Heave+Yaw-Pitch+Surge                                        " 0 1 0 0 0 1.000000 1.000000 1.000000 0 0 1 1 1 1 1 1 1 -1 1 1 1 0 1 "100                             " 0.000000 "273                             " -0.922000 "272                             " 0.720000 "275                             " 2.035000 "270                             " -2.227000 "271                             " -1.761000 "274                             " 1.250000 "                                " 0.000000 "                                " 0.000000 "                                " 0.000000;</t>
  </si>
  <si>
    <t>"BLC101: -Roll+Sway+Heave+Yaw-Pitch+Surge                                       " 0 1 0 0 0 1.000000 1.000000 1.000000 0 0 1 1 1 1 1 1 1 -1 1 1 1 0 1 "101                             " 0.000000 "273                             " -0.922000 "272                             " 0.720000 "275                             " -2.035000 "270                             " 2.227000 "271                             " 1.761000 "274                             " 1.250000 "                                " 0.000000 "                                " 0.000000 "                                " 0.000000;</t>
  </si>
  <si>
    <t>"BLC102: -Roll-Sway-Heave+Yaw-Pitch+Surge                                       " 0 1 0 0 0 1.000000 1.000000 1.000000 0 0 1 1 1 1 1 1 1 -1 1 1 1 0 1 "102                             " 0.000000 "273                             " -0.922000 "272                             " 0.720000 "275                             " -2.035000 "270                             " -2.227000 "271                             " -1.761000 "274                             " 1.250000 "                                " 0.000000 "                                " 0.000000 "                                " 0.000000;</t>
  </si>
  <si>
    <t>"BLC103: -Roll-Sway+Heave+Yaw-Pitch+Surge                                       " 0 1 0 0 0 1.000000 1.000000 1.000000 0 0 1 1 1 1 1 1 1 -1 1 1 1 0 1 "103                             " 0.000000 "273                             " -0.922000 "272                             " 0.720000 "275                             " -2.035000 "270                             " -2.227000 "271                             " 1.761000 "274                             " 1.250000 "                                " 0.000000 "                                " 0.000000 "                                " 0.000000;</t>
  </si>
  <si>
    <t>"BLC104: +Roll+Sway+Heave+Yaw+Pitch-Surge                                       " 0 1 0 0 0 1.000000 1.000000 1.000000 0 0 1 1 1 1 1 1 1 -1 1 1 1 0 1 "104                             " 0.000000 "273                             " 0.922000 "272                             " -0.720000 "275                             " 2.035000 "270                             " 2.227000 "271                             " 1.761000 "274                             " 1.250000 "                                " 0.000000 "                                " 0.000000 "                                " 0.000000;</t>
  </si>
  <si>
    <t>"BLC105: -Roll+Sway-Heave+Yaw+Pitch-Surge                                       " 0 1 0 0 0 1.000000 1.000000 1.000000 0 0 1 1 1 1 1 1 1 -1 1 1 1 0 1 "105                             " 0.000000 "273                             " 0.922000 "272                             " -0.720000 "275                             " -2.035000 "270                             " 2.227000 "271                             " -1.761000 "274                             " 1.250000 "                                " 0.000000 "                                " 0.000000 "                                " 0.000000;</t>
  </si>
  <si>
    <t>"BLC106: +Roll-Sway+Heave+Yaw+Pitch-Surge                                       " 0 1 0 0 0 1.000000 1.000000 1.000000 0 0 1 1 1 1 1 1 1 -1 1 1 1 0 1 "106                             " 0.000000 "273                             " 0.922000 "272                             " -0.720000 "275                             " 2.035000 "270                             " -2.227000 "271                             " 1.761000 "274                             " 1.250000 "                                " 0.000000 "                                " 0.000000 "                                " 0.000000;</t>
  </si>
  <si>
    <t>"BLC107: +Roll+Sway-Heave+Yaw+Pitch-Surge                                       " 0 1 0 0 0 1.000000 1.000000 1.000000 0 0 1 1 1 1 1 1 1 -1 1 1 1 0 1 "107                             " 0.000000 "273                             " 0.922000 "272                             " -0.720000 "275                             " 2.035000 "270                             " 2.227000 "271                             " -1.761000 "274                             " 1.250000 "                                " 0.000000 "                                " 0.000000 "                                " 0.000000;</t>
  </si>
  <si>
    <t>"BLC108: +Roll-Sway-Heave+Yaw+Pitch-Surge                                       " 0 1 0 0 0 1.000000 1.000000 1.000000 0 0 1 1 1 1 1 1 1 -1 1 1 1 0 1 "108                             " 0.000000 "273                             " 0.922000 "272                             " -0.720000 "275                             " 2.035000 "270                             " -2.227000 "271                             " -1.761000 "274                             " 1.250000 "                                " 0.000000 "                                " 0.000000 "                                " 0.000000;</t>
  </si>
  <si>
    <t>"BLC109:-Roll+Sway+Heave+Yaw+ Pitch-Surge                                       " 0 1 0 0 0 1.000000 1.000000 1.000000 0 0 1 1 1 1 1 1 1 -1 1 1 1 0 1 "109                             " 0.000000 "273                             " 0.922000 "272                             " -0.720000 "275                             " -2.035000 "270                             " 2.227000 "271                             " 1.761000 "274                             " 1.250000 "                                " 0.000000 "                                " 0.000000 "                                " 0.000000;</t>
  </si>
  <si>
    <t>"BLC110: -Roll-Sway-Heave+Yaw+Pitch-Surge                                       " 0 1 0 0 0 1.000000 1.000000 1.000000 0 0 1 1 1 1 1 1 1 -1 1 1 1 0 1 "110                             " 0.000000 "273                             " 0.922000 "272                             " -0.720000 "275                             " -2.035000 "270                             " -2.227000 "271                             " -1.761000 "274                             " 1.250000 "                                " 0.000000 "                                " 0.000000 "                                " 0.000000;</t>
  </si>
  <si>
    <t>"BLC111: -Roll-Sway+Heave+Yaw+Pitch-Surge                                       " 0 1 0 0 0 1.000000 1.000000 1.000000 0 0 1 1 1 1 1 1 1 -1 1 1 1 0 1 "111                             " 0.000000 "273                             " 0.922000 "272                             " -0.720000 "275                             " -2.035000 "270                             " -2.227000 "271                             " 1.761000 "274                             " 1.250000 "                                " 0.000000 "                                " 0.000000 "                                " 0.000000;</t>
  </si>
  <si>
    <t>"BLC112: +Roll+Sway+Heave+Yaw-Pitch-Surge                                       " 0 1 0 0 0 1.000000 1.000000 1.000000 0 0 1 1 1 1 1 1 1 -1 1 1 1 0 1 "112                             " 0.000000 "273                             " -0.922000 "272                             " -0.720000 "275                             " 2.035000 "270                             " 2.227000 "271                             " 1.761000 "274                             " 1.250000 "                                " 0.000000 "                                " 0.000000 "                                " 0.000000;</t>
  </si>
  <si>
    <t>"BLC113: -Roll+Sway-Heave+Yaw-Pitch-Surge                                       " 0 1 0 0 0 1.000000 1.000000 1.000000 0 0 1 1 1 1 1 1 1 -1 1 1 1 0 1 "113                             " 0.000000 "273                             " -0.922000 "272                             " -0.720000 "275                             " -2.035000 "270                             " 2.227000 "271                             " -1.761000 "274                             " 1.250000 "                                " 0.000000 "                                " 0.000000 "                                " 0.000000;</t>
  </si>
  <si>
    <t>"BLC114: +Roll-Sway+Heave+Yaw-Pitch-Surge                                       " 0 1 0 0 0 1.000000 1.000000 1.000000 0 0 1 1 1 1 1 1 1 -1 1 1 1 0 1 "114                             " 0.000000 "273                             " -0.922000 "272                             " -0.720000 "275                             " 2.035000 "270                             " -2.227000 "271                             " 1.761000 "274                             " 1.250000 "                                " 0.000000 "                                " 0.000000 "                                " 0.000000;</t>
  </si>
  <si>
    <t>"BLC115: +Roll+Sway-Heave+Yaw-Pitch-Surge                                       " 0 1 0 0 0 1.000000 1.000000 1.000000 0 0 1 1 1 1 1 1 1 -1 1 1 1 0 1 "115                             " 0.000000 "273                             " -0.922000 "272                             " -0.720000 "275                             " 2.035000 "270                             " 2.227000 "271                             " -1.761000 "274                             " 1.250000 "                                " 0.000000 "                                " 0.000000 "                                " 0.000000;</t>
  </si>
  <si>
    <t>"BLC116: +Roll-Sway-Heave+Yaw-Pitch-Surge                                       " 0 1 0 0 0 1.000000 1.000000 1.000000 0 0 1 1 1 1 1 1 1 -1 1 1 1 0 1 "116                             " 0.000000 "273                             " -0.922000 "272                             " -0.720000 "275                             " 2.035000 "270                             " -2.227000 "271                             " -1.761000 "274                             " 1.250000 "                                " 0.000000 "                                " 0.000000 "                                " 0.000000;</t>
  </si>
  <si>
    <t>"BLC117: -Roll+Sway+Heave+Yaw-Pitch-Surge                                       " 0 1 0 0 0 1.000000 1.000000 1.000000 0 0 1 1 1 1 1 1 1 -1 1 1 1 0 1 "117                             " 0.000000 "273                             " -0.922000 "272                             " -0.720000 "275                             " -2.035000 "270                             " 2.227000 "271                             " 1.761000 "274                             " 1.250000 "                                " 0.000000 "                                " 0.000000 "                                " 0.000000;</t>
  </si>
  <si>
    <t>"BLC118:-Roll-Sway-Heave+Yaw -Pitch-Surge                                       " 0 1 0 0 0 1.000000 1.000000 1.000000 0 0 1 1 1 1 1 1 1 -1 1 1 1 0 1 "118                             " 0.000000 "273                             " -0.922000 "272                             " -0.720000 "275                             " -2.035000 "270                             " -2.227000 "271                             " -1.761000 "274                             " 1.250000 "                                " 0.000000 "                                " 0.000000 "                                " 0.000000;</t>
  </si>
  <si>
    <t>"BLC119: -Roll-Sway+Heave+Yaw-Pitch-Surge                                       " 0 1 0 0 0 1.000000 1.000000 1.000000 0 0 1 1 1 1 1 1 1 -1 1 1 1 0 1 "119                             " 0.000000 "273                             " -0.922000 "272                             " -0.720000 "275                             " -2.035000 "270                             " -2.227000 "271                             " 1.761000 "274                             " 1.250000 "                                " 0.000000 "                                " 0.000000 "                                " 0.000000;</t>
  </si>
  <si>
    <t>"Quartering Sea                   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</si>
  <si>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"BLC121: Pitch+Surge+Roll+Sway+Heave+Yaw                                        " 0 1 0 0 0 1.000000 1.000000 1.000000 0 0 1 1 1 1 1 1 1 -1 1 1 1 0 1 "121                             " 0.000000 "273                             " 1.000000 "272                             " 1.000000 "275                             " 1.000000 "270                             " 1.000000 "271                             " 1.000000 "274                             " 1.000000 "                                " 0.000000 "                                " 0.000000 "                                " 0.000000;</t>
  </si>
  <si>
    <t>"BLC122: +Pitch+Surge-Roll+Sway-Heave+Yaw                                       " 0 1 0 0 0 1.000000 1.000000 1.000000 0 0 1 1 1 1 1 1 1 -1 1 1 1 0 1 "122                             " 0.000000 "273                             " 1.000000 "272                             " 1.000000 "275                             " -1.000000 "270                             " 1.000000 "271                             " -1.000000 "274                             " 1.000000 "                                " 0.000000 "                                " 0.000000 "                                " 0.000000;</t>
  </si>
  <si>
    <t>"BLC123: +Pitch+Surge+Roll-Sway+Heave+Yaw                                       " 0 1 0 0 0 1.000000 1.000000 1.000000 0 0 1 1 1 1 1 1 1 -1 1 1 1 0 1 "123                             " 0.000000 "273                             " 1.000000 "272                             " 1.000000 "275                             " 1.000000 "270                             " -1.000000 "271                             " 1.000000 "274                             " 1.000000 "                                " 0.000000 "                                " 0.000000 "                                " 0.000000;</t>
  </si>
  <si>
    <t>"BLC124: +Pitch+Surge+Roll+Sway-Heave+Yaw                                       " 0 1 0 0 0 1.000000 1.000000 1.000000 0 0 1 1 1 1 1 1 1 -1 1 1 1 0 1 "124                             " 0.000000 "273                             " 1.000000 "272                             " 1.000000 "275                             " 1.000000 "270                             " 1.000000 "271                             " -1.000000 "274                             " 1.000000 "                                " 0.000000 "                                " 0.000000 "                                " 0.000000;</t>
  </si>
  <si>
    <t>"BLC125: +Pitch+Surge+Roll-Sway-Heave+Yaw                                       " 0 1 0 0 0 1.000000 1.000000 1.000000 0 0 1 1 1 1 1 1 1 -1 1 1 1 0 1 "125                             " 0.000000 "273                             " 1.000000 "272                             " 1.000000 "275                             " 1.000000 "270                             " -1.000000 "271                             " -1.000000 "274                             " 1.000000 "                                " 0.000000 "                                " 0.000000 "                                " 0.000000;</t>
  </si>
  <si>
    <t>"BLC126: +Pitch+Surge-Roll+Sway+Heave+Yaw                                       " 0 1 0 0 0 1.000000 1.000000 1.000000 0 0 1 1 1 1 1 1 1 -1 1 1 1 0 1 "126                             " 0.000000 "273                             " 1.000000 "272                             " 1.000000 "275                             " -1.000000 "270                             " 1.000000 "271                             " 1.000000 "274                             " 1.000000 "                                " 0.000000 "                                " 0.000000 "                                " 0.000000;</t>
  </si>
  <si>
    <t>"BLC127: Pitch+Surge-Roll-Sway-Heave+Yaw                                        " 0 1 0 0 0 1.000000 1.000000 1.000000 0 0 1 1 1 1 1 1 1 -1 1 1 1 0 1 "127                             " 0.000000 "273                             " 1.000000 "272                             " 1.000000 "275                             " -1.000000 "270                             " -1.000000 "271                             " -1.000000 "274                             " 1.000000 "                                " 0.000000 "                                " 0.000000 "                                " 0.000000;</t>
  </si>
  <si>
    <t>"BLC128: Pitch+Surge-Roll-Sway+Heave+Yaw                                        " 0 1 0 0 0 1.000000 1.000000 1.000000 0 0 1 1 1 1 1 1 1 -1 1 1 1 0 1 "128                             " 0.000000 "273                             " 1.000000 "272                             " 1.000000 "275                             " -1.000000 "270                             " -1.000000 "271                             " 1.000000 "274                             " 1.000000 "                                " 0.000000 "                                " 0.000000 "                                " 0.000000;</t>
  </si>
  <si>
    <t>"BLC129: -Pitch+Surge+Roll+Sway+Heave+Yaw                                       " 0 1 0 0 0 1.000000 1.000000 1.000000 0 0 1 1 1 1 1 1 1 -1 1 1 1 0 1 "129                             " 0.000000 "273                             " -1.000000 "272                             " 1.000000 "275                             " 1.000000 "270                             " 1.000000 "271                             " 1.000000 "274                             " 1.000000 "                                " 0.000000 "                                " 0.000000 "                                " 0.000000;</t>
  </si>
  <si>
    <t>"BLC130: -Pitch+Surge-Roll+Sway-Heave+Yaw                                       " 0 1 0 0 0 1.000000 1.000000 1.000000 0 0 1 1 1 1 1 1 1 -1 1 1 1 0 1 "130                             " 0.000000 "273                             " -1.000000 "272                             " 1.000000 "275                             " -1.000000 "270                             " 1.000000 "271                             " -1.000000 "274                             " 1.000000 "                                " 0.000000 "                                " 0.000000 "                                " 0.000000;</t>
  </si>
  <si>
    <t>"BLC131: -Pitch+Surge+Roll-Sway+Heave+Yaw                                       " 0 1 0 0 0 1.000000 1.000000 1.000000 0 0 1 1 1 1 1 1 1 -1 1 1 1 0 1 "131                             " 0.000000 "273                             " -1.000000 "272                             " 1.000000 "275                             " 1.000000 "270                             " -1.000000 "271                             " 1.000000 "274                             " 1.000000 "                                " 0.000000 "                                " 0.000000 "                                " 0.000000;</t>
  </si>
  <si>
    <t>"BLC132: -Pitch+Surge+Roll+Sway-Heave+Yaw                                       " 0 1 0 0 0 1.000000 1.000000 1.000000 0 0 1 1 1 1 1 1 1 -1 1 1 1 0 1 "132                             " 0.000000 "273                             " -1.000000 "272                             " 1.000000 "275                             " 1.000000 "270                             " 1.000000 "271                             " -1.000000 "274                             " 1.000000 "                                " 0.000000 "                                " 0.000000 "                                " 0.000000;</t>
  </si>
  <si>
    <t>"BLC133:-Pitch+Surge+Roll-Sway-Heave+Yaw                                        " 0 1 0 0 0 1.000000 1.000000 1.000000 0 0 1 1 1 1 1 1 1 -1 1 1 1 0 1 "133                             " 0.000000 "273                             " -1.000000 "272                             " 1.000000 "275                             " 1.000000 "270                             " -1.000000 "271                             " -1.000000 "274                             " 1.000000 "                                " 0.000000 "                                " 0.000000 "                                " 0.000000;</t>
  </si>
  <si>
    <t>"BLC134: -Pitch+Surge-Roll+Sway+Heave+Yaw                                       " 0 1 0 0 0 1.000000 1.000000 1.000000 0 0 1 1 1 1 1 1 1 -1 1 1 1 0 1 "134                             " 0.000000 "273                             " -1.000000 "272                             " 1.000000 "275                             " -1.000000 "270                             " 1.000000 "271                             " 1.000000 "274                             " 1.000000 "                                " 0.000000 "                                " 0.000000 "                                " 0.000000;</t>
  </si>
  <si>
    <t>"BLC135: -Pitch+Surge-Roll-Sway-Heave+Yaw                                       " 0 1 0 0 0 1.000000 1.000000 1.000000 0 0 1 1 1 1 1 1 1 -1 1 1 1 0 1 "135                             " 0.000000 "273                             " -1.000000 "272                             " 1.000000 "275                             " -1.000000 "270                             " -1.000000 "271                             " -1.000000 "274                             " 1.000000 "                                " 0.000000 "                                " 0.000000 "                                " 0.000000;</t>
  </si>
  <si>
    <t>"BLC136: -Pitch+Surge-Roll-Sway+Heave+Yaw                                       " 0 1 0 0 0 1.000000 1.000000 1.000000 0 0 1 1 1 1 1 1 1 -1 1 1 1 0 1 "136                             " 0.000000 "273                             " -1.000000 "272                             " 1.000000 "275                             " -1.000000 "270                             " -1.000000 "271                             " 1.000000 "274                             " 1.000000 "                                " 0.000000 "                                " 0.000000 "                                " 0.000000;</t>
  </si>
  <si>
    <t>"BLC137: Pitch-Surge+Roll+Sway+Heave+Yaw                                        " 0 1 0 0 0 1.000000 1.000000 1.000000 0 0 1 1 1 1 1 1 1 -1 1 1 1 0 1 "137                             " 0.000000 "273                             " 1.000000 "272                             " -1.000000 "275                             " 1.000000 "270                             " 1.000000 "271                             " 1.000000 "274                             " 1.000000 "                                " 0.000000 "                                " 0.000000 "                                " 0.000000;</t>
  </si>
  <si>
    <t>"BLC138: Pitch-Surge-Roll+Sway-Heave+Yaw                                        " 0 1 0 0 0 1.000000 1.000000 1.000000 0 0 1 1 1 1 1 1 1 -1 1 1 1 0 1 "138                             " 0.000000 "273                             " 1.000000 "272                             " -1.000000 "275                             " -1.000000 "270                             " 1.000000 "271                             " -1.000000 "274                             " 1.000000 "                                " 0.000000 "                                " 0.000000 "                                " 0.000000;</t>
  </si>
  <si>
    <t>"BLC139: Pitch-Surge+Roll-Sway+Heave+Yaw                                        " 0 1 0 0 0 1.000000 1.000000 1.000000 0 0 1 1 1 1 1 1 1 -1 1 1 1 0 1 "139                             " 0.000000 "273                             " 1.000000 "272                             " -1.000000 "275                             " 1.000000 "270                             " -1.000000 "271                             " 1.000000 "274                             " 1.000000 "                                " 0.000000 "                                " 0.000000 "                                " 0.000000;</t>
  </si>
  <si>
    <t>"BLC140: Pitch-Surge+Roll+Sway-Heave+Yaw                                        " 0 1 0 0 0 1.000000 1.000000 1.000000 0 0 1 1 1 1 1 1 1 -1 1 1 1 0 1 "140                             " 0.000000 "273                             " 1.000000 "272                             " -1.000000 "275                             " 1.000000 "270                             " 1.000000 "271                             " -1.000000 "274                             " 1.000000 "                                " 0.000000 "                                " 0.000000 "                                " 0.000000;</t>
  </si>
  <si>
    <t>"BLC141: Pitch-Surge+Roll-Sway-Heave+Yaw                                        " 0 1 0 0 0 1.000000 1.000000 1.000000 0 0 1 1 1 1 1 1 1 -1 1 1 1 0 1 "141                             " 0.000000 "273                             " 1.000000 "272                             " -1.000000 "275                             " 1.000000 "270                             " -1.000000 "271                             " -1.000000 "274                             " 1.000000 "                                " 0.000000 "                                " 0.000000 "                                " 0.000000;</t>
  </si>
  <si>
    <t>"BLC142: Pitch-Surge-Roll+Sway+Heave+Yaw                                        " 0 1 0 0 0 1.000000 1.000000 1.000000 0 0 1 1 1 1 1 1 1 -1 1 1 1 0 1 "142                             " 0.000000 "273                             " 1.000000 "272                             " -1.000000 "275                             " -1.000000 "270                             " 1.000000 "271                             " 1.000000 "274                             " 1.000000 "                                " 0.000000 "                                " 0.000000 "                                " 0.000000;</t>
  </si>
  <si>
    <t>"BLC143: Pitch-Surge-Roll-Sway-Heave+Yaw                                        " 0 1 0 0 0 1.000000 1.000000 1.000000 0 0 1 1 1 1 1 1 1 -1 1 1 1 0 1 "143                             " 0.000000 "273                             " 1.000000 "272                             " -1.000000 "275                             " -1.000000 "270                             " -1.000000 "271                             " -1.000000 "274                             " 1.000000 "                                " 0.000000 "                                " 0.000000 "                                " 0.000000;</t>
  </si>
  <si>
    <t>"BLC144: Pitch-Surge-Roll-Sway+Heave+Yaw                                        " 0 1 0 0 0 1.000000 1.000000 1.000000 0 0 1 1 1 1 1 1 1 -1 1 1 1 0 1 "144                             " 0.000000 "273                             " 1.000000 "272                             " -1.000000 "275                             " -1.000000 "270                             " -1.000000 "271                             " 1.000000 "274                             " 1.000000 "                                " 0.000000 "                                " 0.000000 "                                " 0.000000;</t>
  </si>
  <si>
    <t>"BLC145: -Pitch-Surge+Roll+Sway+Heave+Yaw                                       " 0 1 0 0 0 1.000000 1.000000 1.000000 0 0 1 1 1 1 1 1 1 -1 1 1 1 0 1 "145                             " 0.000000 "273                             " -1.000000 "272                             " -1.000000 "275                             " 1.000000 "270                             " 1.000000 "271                             " 1.000000 "274                             " 1.000000 "                                " 0.000000 "                                " 0.000000 "                                " 0.000000;</t>
  </si>
  <si>
    <t>"BLC146: -Pitch-Surge-Roll+Sway-Heave+Yaw                                       " 0 1 0 0 0 1.000000 1.000000 1.000000 0 0 1 1 1 1 1 1 1 -1 1 1 1 0 1 "146                             " 0.000000 "273                             " -1.000000 "272                             " -1.000000 "275                             " -1.000000 "270                             " 1.000000 "271                             " -1.000000 "274                             " 1.000000 "                                " 0.000000 "                                " 0.000000 "                                " 0.000000;</t>
  </si>
  <si>
    <t>"BLC147: -Pitch-Surge+Roll-Sway+Heave+Yaw                                       " 0 1 0 0 0 1.000000 1.000000 1.000000 0 0 1 1 1 1 1 1 1 -1 1 1 1 0 1 "147                             " 0.000000 "273                             " -1.000000 "272                             " -1.000000 "275                             " 1.000000 "270                             " -1.000000 "271                             " 1.000000 "274                             " 1.000000 "                                " 0.000000 "                                " 0.000000 "                                " 0.000000;</t>
  </si>
  <si>
    <t>"BLC148: -Pitch-Surge+Roll+Sway-Heave+Yaw                                       " 0 1 0 0 0 1.000000 1.000000 1.000000 0 0 1 1 1 1 1 1 1 -1 1 1 1 0 1 "148                             " 0.000000 "273                             " -1.000000 "272                             " -1.000000 "275                             " 1.000000 "270                             " 1.000000 "271                             " -1.000000 "274                             " 1.000000 "                                " 0.000000 "                                " 0.000000 "                                " 0.000000;</t>
  </si>
  <si>
    <t>"BLC149: -Pitch-Surge+Roll-Sway-Heave+Yaw                                       " 0 1 0 0 0 1.000000 1.000000 1.000000 0 0 1 1 1 1 1 1 1 -1 1 1 1 0 1 "149                             " 0.000000 "273                             " -1.000000 "272                             " -1.000000 "275                             " 1.000000 "270                             " -1.000000 "271                             " -1.000000 "274                             " 1.000000 "                                " 0.000000 "                                " 0.000000 "                                " 0.000000;</t>
  </si>
  <si>
    <t>"BLC150: -Pitch-Surge-Roll+Sway+Heave+Yaw                                       " 0 1 0 0 0 1.000000 1.000000 1.000000 0 0 1 1 1 1 1 1 1 -1 1 1 1 0 1 "150                             " 0.000000 "273                             " -1.000000 "272                             " -1.000000 "275                             " -1.000000 "270                             " 1.000000 "271                             " 1.000000 "274                             " 1.000000 "                                " 0.000000 "                                " 0.000000 "                                " 0.000000;</t>
  </si>
  <si>
    <t>"BLC151: -Pitch-Surge-Roll-Sway-Heave+Yaw                                       " 0 1 0 0 0 1.000000 1.000000 1.000000 0 0 1 1 1 1 1 1 1 -1 1 1 1 0 1 "151                             " 0.000000 "273                             " -1.000000 "272                             " -1.000000 "275                             " -1.000000 "270                             " -1.000000 "271                             " -1.000000 "274                             " 1.000000 "                                " 0.000000 "                                " 0.000000 "                                " 0.000000;</t>
  </si>
  <si>
    <t>"BLC152: -Pitch-Surge-Roll-Sway+Heave+Yaw                                       " 0 1 0 0 0 1.000000 1.000000 1.000000 0 0 1 1 1 1 1 1 1 -1 1 1 1 0 1 "152                             " 0.000000 "273                             " -1.000000 "272                             " -1.000000 "275                             " -1.000000 "270                             " -1.000000 "271                             " 1.000000 "274                             " 1.000000 "                                " 0.000000 "                                " 0.000000 "                                " 0.000000;</t>
  </si>
  <si>
    <t>"Marine Wind                      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</si>
  <si>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"BLC154: MWZ - Marine Wind (Parallel to barge travel direction)                 " 0 1 0 0 0 1.000000 1.000000 1.000000 0 0 1 1 1 1 1 1 1 -1 1 1 1 0 1 "154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</si>
  <si>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"BLC155: MWX - Marine Wind (Perpendicular to barge travel direction )           " 0 1 0 0 0 1.000000 1.000000 1.000000 0 0 1 1 1 1 1 1 1 -1 1 1 1 0 1 "155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</si>
  <si>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"Barge SAG/HOG                    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</si>
  <si>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157: BSAG                                                                  " 0 1 0 0 0 1.000000 1.000000 1.000000 0 0 1 1 1 1 1 1 1 -1 1 1 1 0 1 "157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</si>
  <si>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158: BHOG                                                                  " 0 1 0 0 0 1.000000 1.000000 1.000000 0 0 1 1 1 1 1 1 1 -1 1 1 1 0 1 "158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</si>
  <si>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                                 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</si>
  <si>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"Enclosed Structure Wind**-Includes Internal pressure or Suction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</si>
  <si>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"BLC161: WXPP (Building Wind X-Positive Direction with Internal Pressure)       " 0 1 0 0 0 1.000000 1.000000 1.000000 0 0 1 1 1 1 1 1 1 -1 1 1 1 0 1 "161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</si>
  <si>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"BLC162: WZPP (Building Wind Z-Positive Direction with Internal Pressure)       " 0 1 0 0 0 1.000000 1.000000 1.000000 0 0 1 1 1 1 1 1 1 -1 1 1 1 0 1 "162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</si>
  <si>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"BLC163: WXNP (Building Wind X-Negative Direction with Internal Pressure)       " 0 1 0 0 0 1.000000 1.000000 1.000000 0 0 1 1 1 1 1 1 1 -1 1 1 1 0 1 "163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</si>
  <si>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"BLC164: WZNP (Building Wind Z-Negative Direction with Internal Pressure)       " 0 1 0 0 0 1.000000 1.000000 1.000000 0 0 1 1 1 1 1 1 1 -1 1 1 1 0 1 "164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</si>
  <si>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"BLC165: WXPS  (Building Wind X-Positive Direction with Internal Suction)       " 0 1 0 0 0 1.000000 1.000000 1.000000 0 0 1 1 1 1 1 1 1 -1 1 1 1 0 1 "165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</si>
  <si>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"BLC166: WZPS  (Building Wind Z-Positive Direction with Internal Suction)       " 0 1 0 0 0 1.000000 1.000000 1.000000 0 0 1 1 1 1 1 1 1 -1 1 1 1 0 1 "166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</si>
  <si>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"BLC167: WXNS  (Building Wind X-Negative Direction with Internal Suction)       " 0 1 0 0 0 1.000000 1.000000 1.000000 0 0 1 1 1 1 1 1 1 -1 1 1 1 0 1 "167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</si>
  <si>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"BLC168: WZNS  (Building Wind Z-Negative Direction with Internal Suction)       " 0 1 0 0 0 1.000000 1.000000 1.000000 0 0 1 1 1 1 1 1 1 -1 1 1 1 0 1 "168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</si>
  <si>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"Head Sea Condition (Negative Yaw)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</si>
  <si>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"BLC171: Pitch+Surge+Roll+Sway+Heave-Yaw                                        " 0 1 0 0 0 1.000000 1.000000 1.000000 0 0 1 1 1 1 1 1 1 -1 1 1 1 0 1 "171                             " 0.000000 "273                             " 0.807000 "272                             " 1.012000 "275                             " 0.385000 "270                             " 0.424000 "271                             " 0.617000 "274                             " -0.437000 "                                " 0.000000 "                                " 0.000000 "                                " 0.000000;</t>
  </si>
  <si>
    <t>"BLC172: +Pitch+Surge-Roll+Sway-Heave-Yaw                                       " 0 1 0 0 0 1.000000 1.000000 1.000000 0 0 1 1 1 1 1 1 1 -1 1 1 1 0 1 "172                             " 0.000000 "273                             " 0.807000 "272                             " 1.012000 "275                             " -0.385000 "270                             " 0.424000 "271                             " -0.617000 "274                             " -0.437000 "                                " 0.000000 "                                " 0.000000 "                                " 0.000000;</t>
  </si>
  <si>
    <t>"BLC173: +Pitch+Surge+Roll-Sway+Heave-Yaw                                       " 0 1 0 0 0 1.000000 1.000000 1.000000 0 0 1 1 1 1 1 1 1 -1 1 1 1 0 1 "173                             " 0.000000 "273                             " 0.807000 "272                             " 1.012000 "275                             " 0.385000 "270                             " -0.424000 "271                             " 0.617000 "274                             " -0.437000 "                                " 0.000000 "                                " 0.000000 "                                " 0.000000;</t>
  </si>
  <si>
    <t>"BLC174: +Pitch+Surge+Roll+Sway-Heave-Yaw                                       " 0 1 0 0 0 1.000000 1.000000 1.000000 0 0 1 1 1 1 1 1 1 -1 1 1 1 0 1 "174                             " 0.000000 "273                             " 0.807000 "272                             " 1.012000 "275                             " 0.385000 "270                             " 0.424000 "271                             " -0.617000 "274                             " -0.437000 "                                " 0.000000 "                                " 0.000000 "                                " 0.000000;</t>
  </si>
  <si>
    <t>"BLC175: +Pitch+Surge+Roll-Sway-Heave-Yaw                                       " 0 1 0 0 0 1.000000 1.000000 1.000000 0 0 1 1 1 1 1 1 1 -1 1 1 1 0 1 "175                             " 0.000000 "273                             " 0.807000 "272                             " 1.012000 "275                             " 0.385000 "270                             " -0.424000 "271                             " -0.617000 "274                             " -0.437000 "                                " 0.000000 "                                " 0.000000 "                                " 0.000000;</t>
  </si>
  <si>
    <t>"BLC176: +Pitch+Surge-Roll+Sway+Heave-Yaw                                       " 0 1 0 0 0 1.000000 1.000000 1.000000 0 0 1 1 1 1 1 1 1 -1 1 1 1 0 1 "176                             " 0.000000 "273                             " 0.807000 "272                             " 1.012000 "275                             " -0.385000 "270                             " 0.424000 "271                             " 0.617000 "274                             " -0.437000 "                                " 0.000000 "                                " 0.000000 "                                " 0.000000;</t>
  </si>
  <si>
    <t>"BLC177: Pitch+Surge-Roll-Sway-Heave-Yaw                                        " 0 1 0 0 0 1.000000 1.000000 1.000000 0 0 1 1 1 1 1 1 1 -1 1 1 1 0 1 "177                             " 0.000000 "273                             " 0.807000 "272                             " 1.012000 "275                             " -0.385000 "270                             " -0.424000 "271                             " -0.617000 "274                             " -0.437000 "                                " 0.000000 "                                " 0.000000 "                                " 0.000000;</t>
  </si>
  <si>
    <t>"BLC178: Pitch+Surge-Roll-Sway+Heave-Yaw                                        " 0 1 0 0 0 1.000000 1.000000 1.000000 0 0 1 1 1 1 1 1 1 -1 1 1 1 0 1 "178                             " 0.000000 "273                             " 0.807000 "272                             " 1.012000 "275                             " -0.385000 "270                             " -0.424000 "271                             " 0.617000 "274                             " -0.437000 "                                " 0.000000 "                                " 0.000000 "                                " 0.000000;</t>
  </si>
  <si>
    <t>"BLC179: -Pitch+Surge+Roll+Sway+Heave-Yaw                                       " 0 1 0 0 0 1.000000 1.000000 1.000000 0 0 1 1 1 1 1 1 1 -1 1 1 1 0 1 "179                             " 0.000000 "273                             " -0.807000 "272                             " 1.012000 "275                             " 0.385000 "270                             " 0.424000 "271                             " 0.617000 "274                             " -0.437000 "                                " 0.000000 "                                " 0.000000 "                                " 0.000000;</t>
  </si>
  <si>
    <t>"BLC180: -Pitch+Surge-Roll+Sway-Heave-Yaw                                       " 0 1 0 0 0 1.000000 1.000000 1.000000 0 0 1 1 1 1 1 1 1 -1 1 1 1 0 1 "180                             " 0.000000 "273                             " -0.807000 "272                             " 1.012000 "275                             " -0.385000 "270                             " 0.424000 "271                             " -0.617000 "274                             " -0.437000 "                                " 0.000000 "                                " 0.000000 "                                " 0.000000;</t>
  </si>
  <si>
    <t>"BLC181: -Pitch+Surge+Roll-Sway+Heave-Yaw                                       " 0 1 0 0 0 1.000000 1.000000 1.000000 0 0 1 1 1 1 1 1 1 -1 1 1 1 0 1 "181                             " 0.000000 "273                             " -0.807000 "272                             " 1.012000 "275                             " 0.385000 "270                             " -0.424000 "271                             " 0.617000 "274                             " -0.437000 "                                " 0.000000 "                                " 0.000000 "                                " 0.000000;</t>
  </si>
  <si>
    <t>"BLC182: -Pitch+Surge+Roll+Sway-Heave-Yaw                                       " 0 1 0 0 0 1.000000 1.000000 1.000000 0 0 1 1 1 1 1 1 1 -1 1 1 1 0 1 "182                             " 0.000000 "273                             " -0.807000 "272                             " 1.012000 "275                             " 0.385000 "270                             " 0.424000 "271                             " -0.617000 "274                             " -0.437000 "                                " 0.000000 "                                " 0.000000 "                                " 0.000000;</t>
  </si>
  <si>
    <t>"BLC183:-Pitch+Surge+Roll-Sway-Heave-Yaw                                        " 0 1 0 0 0 1.000000 1.000000 1.000000 0 0 1 1 1 1 1 1 1 -1 1 1 1 0 1 "183                             " 0.000000 "273                             " -0.807000 "272                             " 1.012000 "275                             " 0.385000 "270                             " -0.424000 "271                             " -0.617000 "274                             " -0.437000 "                                " 0.000000 "                                " 0.000000 "                                " 0.000000;</t>
  </si>
  <si>
    <t>"BLC184: -Pitch+Surge-Roll+Sway+Heave-Yaw                                       " 0 1 0 0 0 1.000000 1.000000 1.000000 0 0 1 1 1 1 1 1 1 -1 1 1 1 0 1 "184                             " 0.000000 "273                             " -0.807000 "272                             " 1.012000 "275                             " -0.385000 "270                             " 0.424000 "271                             " 0.617000 "274                             " -0.437000 "                                " 0.000000 "                                " 0.000000 "                                " 0.000000;</t>
  </si>
  <si>
    <t>"BLC185: -Pitch+Surge-Roll-Sway-Heave-Yaw                                       " 0 1 0 0 0 1.000000 1.000000 1.000000 0 0 1 1 1 1 1 1 1 -1 1 1 1 0 1 "185                             " 0.000000 "273                             " -0.807000 "272                             " 1.012000 "275                             " -0.385000 "270                             " -0.424000 "271                             " -0.617000 "274                             " -0.437000 "                                " 0.000000 "                                " 0.000000 "                                " 0.000000;</t>
  </si>
  <si>
    <t>"BLC186: -Pitch+Surge-Roll-Sway+Heave-Yaw                                       " 0 1 0 0 0 1.000000 1.000000 1.000000 0 0 1 1 1 1 1 1 1 -1 1 1 1 0 1 "186                             " 0.000000 "273                             " -0.807000 "272                             " 1.012000 "275                             " -0.385000 "270                             " -0.424000 "271                             " 0.617000 "274                             " -0.437000 "                                " 0.000000 "                                " 0.000000 "                                " 0.000000;</t>
  </si>
  <si>
    <t>"BLC187: Pitch-Surge+Roll+Sway+Heave-Yaw                                        " 0 1 0 0 0 1.000000 1.000000 1.000000 0 0 1 1 1 1 1 1 1 -1 1 1 1 0 1 "187                             " 0.000000 "273                             " 0.807000 "272                             " -1.012000 "275                             " 0.385000 "270                             " 0.424000 "271                             " 0.617000 "274                             " -0.437000 "                                " 0.000000 "                                " 0.000000 "                                " 0.000000;</t>
  </si>
  <si>
    <t>"BLC188: Pitch-Surge-Roll+Sway-Heave-Yaw                                        " 0 1 0 0 0 1.000000 1.000000 1.000000 0 0 1 1 1 1 1 1 1 -1 1 1 1 0 1 "188                             " 0.000000 "273                             " 0.807000 "272                             " -1.012000 "275                             " -0.385000 "270                             " 0.424000 "271                             " -0.617000 "274                             " -0.437000 "                                " 0.000000 "                                " 0.000000 "                                " 0.000000;</t>
  </si>
  <si>
    <t>"BLC189: Pitch-Surge+Roll-Sway+Heave-Yaw                                        " 0 1 0 0 0 1.000000 1.000000 1.000000 0 0 1 1 1 1 1 1 1 -1 1 1 1 0 1 "189                             " 0.000000 "273                             " 0.807000 "272                             " -1.012000 "275                             " 0.385000 "270                             " -0.424000 "271                             " 0.617000 "274                             " -0.437000 "                                " 0.000000 "                                " 0.000000 "                                " 0.000000;</t>
  </si>
  <si>
    <t>"BLC190: Pitch-Surge+Roll+Sway-Heave-Yaw                                        " 0 1 0 0 0 1.000000 1.000000 1.000000 0 0 1 1 1 1 1 1 1 -1 1 1 1 0 1 "190                             " 0.000000 "273                             " 0.807000 "272                             " -1.012000 "275                             " 0.385000 "270                             " 0.424000 "271                             " -0.617000 "274                             " -0.437000 "                                " 0.000000 "                                " 0.000000 "                                " 0.000000;</t>
  </si>
  <si>
    <t>"BLC191: Pitch-Surge+Roll-Sway-Heave-Yaw                                        " 0 1 0 0 0 1.000000 1.000000 1.000000 0 0 1 1 1 1 1 1 1 -1 1 1 1 0 1 "191                             " 0.000000 "273                             " 0.807000 "272                             " -1.012000 "275                             " 0.385000 "270                             " -0.424000 "271                             " -0.617000 "274                             " -0.437000 "                                " 0.000000 "                                " 0.000000 "                                " 0.000000;</t>
  </si>
  <si>
    <t>"BLC192: Pitch-Surge-Roll+Sway+Heave-Yaw                                        " 0 1 0 0 0 1.000000 1.000000 1.000000 0 0 1 1 1 1 1 1 1 -1 1 1 1 0 1 "192                             " 0.000000 "273                             " 0.807000 "272                             " -1.012000 "275                             " -0.385000 "270                             " 0.424000 "271                             " 0.617000 "274                             " -0.437000 "                                " 0.000000 "                                " 0.000000 "                                " 0.000000;</t>
  </si>
  <si>
    <t>"BLC193: Pitch-Surge-Roll-Sway-Heave-Yaw                                        " 0 1 0 0 0 1.000000 1.000000 1.000000 0 0 1 1 1 1 1 1 1 -1 1 1 1 0 1 "193                             " 0.000000 "273                             " 0.807000 "272                             " -1.012000 "275                             " -0.385000 "270                             " -0.424000 "271                             " -0.617000 "274                             " -0.437000 "                                " 0.000000 "                                " 0.000000 "                                " 0.000000;</t>
  </si>
  <si>
    <t>"BLC194: Pitch-Surge-Roll-Sway+Heave-Yaw                                        " 0 1 0 0 0 1.000000 1.000000 1.000000 0 0 1 1 1 1 1 1 1 -1 1 1 1 0 1 "194                             " 0.000000 "273                             " 0.807000 "272                             " -1.012000 "275                             " -0.385000 "270                             " -0.424000 "271                             " 0.617000 "274                             " -0.437000 "                                " 0.000000 "                                " 0.000000 "                                " 0.000000;</t>
  </si>
  <si>
    <t>"BLC195: -Pitch-Surge+Roll+Sway+Heave-Yaw                                       " 0 1 0 0 0 1.000000 1.000000 1.000000 0 0 1 1 1 1 1 1 1 -1 1 1 1 0 1 "195                             " 0.000000 "273                             " -0.807000 "272                             " -1.012000 "275                             " 0.385000 "270                             " 0.424000 "271                             " 0.617000 "274                             " -0.437000 "                                " 0.000000 "                                " 0.000000 "                                " 0.000000;</t>
  </si>
  <si>
    <t>"BLC196: -Pitch-Surge-Roll+Sway-Heave-Yaw                                       " 0 1 0 0 0 1.000000 1.000000 1.000000 0 0 1 1 1 1 1 1 1 -1 1 1 1 0 1 "196                             " 0.000000 "273                             " -0.807000 "272                             " -1.012000 "275                             " -0.385000 "270                             " 0.424000 "271                             " -0.617000 "274                             " -0.437000 "                                " 0.000000 "                                " 0.000000 "                                " 0.000000;</t>
  </si>
  <si>
    <t>"BLC197: -Pitch-Surge+Roll-Sway+Heave-Yaw                                       " 0 1 0 0 0 1.000000 1.000000 1.000000 0 0 1 1 1 1 1 1 1 -1 1 1 1 0 1 "197                             " 0.000000 "273                             " -0.807000 "272                             " -1.012000 "275                             " 0.385000 "270                             " -0.424000 "271                             " 0.617000 "274                             " -0.437000 "                                " 0.000000 "                                " 0.000000 "                                " 0.000000;</t>
  </si>
  <si>
    <t>"BLC198: -Pitch-Surge+Roll+Sway-Heave-Yaw                                       " 0 1 0 0 0 1.000000 1.000000 1.000000 0 0 1 1 1 1 1 1 1 -1 1 1 1 0 1 "198                             " 0.000000 "273                             " -0.807000 "272                             " -1.012000 "275                             " 0.385000 "270                             " 0.424000 "271                             " -0.617000 "274                             " -0.437000 "                                " 0.000000 "                                " 0.000000 "                                " 0.000000;</t>
  </si>
  <si>
    <t>"BLC199: -Pitch-Surge+Roll-Sway-Heave-Yaw                                       " 0 1 0 0 0 1.000000 1.000000 1.000000 0 0 1 1 1 1 1 1 1 -1 1 1 1 0 1 "199                             " 0.000000 "273                             " -0.807000 "272                             " -1.012000 "275                             " 0.385000 "270                             " -0.424000 "271                             " -0.617000 "274                             " -0.437000 "                                " 0.000000 "                                " 0.000000 "                                " 0.000000;</t>
  </si>
  <si>
    <t>"BLC200: -Pitch-Surge-Roll+Sway+Heave-Yaw                                       " 0 1 0 0 0 1.000000 1.000000 1.000000 0 0 1 1 1 1 1 1 1 -1 1 1 1 0 1 "200                             " 0.000000 "273                             " -0.807000 "272                             " -1.012000 "275                             " -0.385000 "270                             " 0.424000 "271                             " 0.617000 "274                             " -0.437000 "                                " 0.000000 "                                " 0.000000 "                                " 0.000000;</t>
  </si>
  <si>
    <t>"BLC201: -Pitch-Surge-Roll-Sway-Heave-Yaw                                       " 0 1 0 0 0 1.000000 1.000000 1.000000 0 0 1 1 1 1 1 1 1 -1 1 1 1 0 1 "201                             " 0.000000 "273                             " -0.807000 "272                             " -1.012000 "275                             " -0.385000 "270                             " -0.424000 "271                             " -0.617000 "274                             " -0.437000 "                                " 0.000000 "                                " 0.000000 "                                " 0.000000;</t>
  </si>
  <si>
    <t>"BLC202: -Pitch-Surge-Roll-Sway+Heave-Yaw                                       " 0 1 0 0 0 1.000000 1.000000 1.000000 0 0 1 1 1 1 1 1 1 -1 1 1 1 0 1 "202                             " 0.000000 "273                             " -0.807000 "272                             " -1.012000 "275                             " -0.385000 "270                             " -0.424000 "271                             " 0.617000 "274                             " -0.437000 "                                " 0.000000 "                                " 0.000000 "                                " 0.000000;</t>
  </si>
  <si>
    <t>"Beam Sea Condition (Negative Yaw)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</si>
  <si>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"BLC204: +Roll+Sway+Heave-Yaw+Pitch+Surge                                       " 0 1 0 0 0 1.000000 1.000000 1.000000 0 0 1 1 1 1 1 1 1 -1 1 1 1 0 1 "204                             " 0.000000 "273                             " 0.922000 "272                             " 0.720000 "275                             " 2.035000 "270                             " 2.227000 "271                             " 1.761000 "274                             " -1.250000 "                                " 0.000000 "                                " 0.000000 "                                " 0.000000;</t>
  </si>
  <si>
    <t>"BLC205: -Roll+Sway-Heave-Yaw+Pitch+Surge                                       " 0 1 0 0 0 1.000000 1.000000 1.000000 0 0 1 1 1 1 1 1 1 -1 1 1 1 0 1 "205                             " 0.000000 "273                             " 0.922000 "272                             " 0.720000 "275                             " -2.035000 "270                             " 2.227000 "271                             " -1.761000 "274                             " -1.250000 "                                " 0.000000 "                                " 0.000000 "                                " 0.000000;</t>
  </si>
  <si>
    <t>"BLC206: +Roll-Sway+Heave-Yaw+Pitch+Surge                                       " 0 1 0 0 0 1.000000 1.000000 1.000000 0 0 1 1 1 1 1 1 1 -1 1 1 1 0 1 "206                             " 0.000000 "273                             " 0.922000 "272                             " 0.720000 "275                             " 2.035000 "270                             " -2.227000 "271                             " 1.761000 "274                             " -1.250000 "                                " 0.000000 "                                " 0.000000 "                                " 0.000000;</t>
  </si>
  <si>
    <t>"BLC207: +Roll+Sway-Heave-Yaw+Pitch+Surge                                       " 0 1 0 0 0 1.000000 1.000000 1.000000 0 0 1 1 1 1 1 1 1 -1 1 1 1 0 1 "207                             " 0.000000 "273                             " 0.922000 "272                             " 0.720000 "275                             " 2.035000 "270                             " 2.227000 "271                             " -1.761000 "274                             " -1.250000 "                                " 0.000000 "                                " 0.000000 "                                " 0.000000;</t>
  </si>
  <si>
    <t>"BLC208: +Roll-Sway-Heave-Yaw+Pitch+Surge                                       " 0 1 0 0 0 1.000000 1.000000 1.000000 0 0 1 1 1 1 1 1 1 -1 1 1 1 0 1 "208                             " 0.000000 "273                             " 0.922000 "272                             " 0.720000 "275                             " 2.035000 "270                             " -2.227000 "271                             " -1.761000 "274                             " -1.250000 "                                " 0.000000 "                                " 0.000000 "                                " 0.000000;</t>
  </si>
  <si>
    <t>"BLC209: -Roll+Sway+Heave-Yaw+Pitch+Surge                                       " 0 1 0 0 0 1.000000 1.000000 1.000000 0 0 1 1 1 1 1 1 1 -1 1 1 1 0 1 "209                             " 0.000000 "273                             " 0.922000 "272                             " 0.720000 "275                             " -2.035000 "270                             " 2.227000 "271                             " 1.761000 "274                             " -1.250000 "                                " 0.000000 "                                " 0.000000 "                                " 0.000000;</t>
  </si>
  <si>
    <t>"BLC210: -Roll-Sway-Heave-Yaw+Pitch+Surge                                       " 0 1 0 0 0 1.000000 1.000000 1.000000 0 0 1 1 1 1 1 1 1 -1 1 1 1 0 1 "210                             " 0.000000 "273                             " 0.922000 "272                             " 0.720000 "275                             " -2.035000 "270                             " -2.227000 "271                             " -1.761000 "274                             " -1.250000 "                                " 0.000000 "                                " 0.000000 "                                " 0.000000;</t>
  </si>
  <si>
    <t>"BLC211: -Roll-Sway+Heave-Yaw+Pitch+Surge                                       " 0 1 0 0 0 1.000000 1.000000 1.000000 0 0 1 1 1 1 1 1 1 -1 1 1 1 0 1 "211                             " 0.000000 "273                             " 0.922000 "272                             " 0.720000 "275                             " -2.035000 "270                             " -2.227000 "271                             " 1.761000 "274                             " -1.250000 "                                " 0.000000 "                                " 0.000000 "                                " 0.000000;</t>
  </si>
  <si>
    <t>"BLC212: +Roll+Sway+Heave-Yaw-Pitch+Surge                                       " 0 1 0 0 0 1.000000 1.000000 1.000000 0 0 1 1 1 1 1 1 1 -1 1 1 1 0 1 "212                             " 0.000000 "273                             " -0.922000 "272                             " 0.720000 "275                             " 2.035000 "270                             " 2.227000 "271                             " 1.761000 "274                             " -1.250000 "                                " 0.000000 "                                " 0.000000 "                                " 0.000000;</t>
  </si>
  <si>
    <t>"BLC213: -Roll+Sway-Heave-Yaw-Pitch+Surge                                       " 0 1 0 0 0 1.000000 1.000000 1.000000 0 0 1 1 1 1 1 1 1 -1 1 1 1 0 1 "213                             " 0.000000 "273                             " -0.922000 "272                             " 0.720000 "275                             " -2.035000 "270                             " 2.227000 "271                             " -1.761000 "274                             " -1.250000 "                                " 0.000000 "                                " 0.000000 "                                " 0.000000;</t>
  </si>
  <si>
    <t>"BLC214: +Roll-Sway+Heave-Yaw-Pitch+Surge                                       " 0 1 0 0 0 1.000000 1.000000 1.000000 0 0 1 1 1 1 1 1 1 -1 1 1 1 0 1 "214                             " 0.000000 "273                             " -0.922000 "272                             " 0.720000 "275                             " 2.035000 "270                             " -2.227000 "271                             " 1.761000 "274                             " -1.250000 "                                " 0.000000 "                                " 0.000000 "                                " 0.000000;</t>
  </si>
  <si>
    <t>"BLC215:+Roll+Sway-Heave-Yaw -Pitch+Surge                                       " 0 1 0 0 0 1.000000 1.000000 1.000000 0 0 1 1 1 1 1 1 1 -1 1 1 1 0 1 "215                             " 0.000000 "273                             " -0.922000 "272                             " 0.720000 "275                             " 2.035000 "270                             " 2.227000 "271                             " -1.761000 "274                             " -1.250000 "                                " 0.000000 "                                " 0.000000 "                                " 0.000000;</t>
  </si>
  <si>
    <t>"BLC216:+Roll-Sway-Heave-Yaw-Pitch+Surge                                        " 0 1 0 0 0 1.000000 1.000000 1.000000 0 0 1 1 1 1 1 1 1 -1 1 1 1 0 1 "216                             " 0.000000 "273                             " -0.922000 "272                             " 0.720000 "275                             " 2.035000 "270                             " -2.227000 "271                             " -1.761000 "274                             " -1.250000 "                                " 0.000000 "                                " 0.000000 "                                " 0.000000;</t>
  </si>
  <si>
    <t>"BLC217: -Roll+Sway+Heave-Yaw-Pitch+Surge                                       " 0 1 0 0 0 1.000000 1.000000 1.000000 0 0 1 1 1 1 1 1 1 -1 1 1 1 0 1 "217                             " 0.000000 "273                             " -0.922000 "272                             " 0.720000 "275                             " -2.035000 "270                             " 2.227000 "271                             " 1.761000 "274                             " -1.250000 "                                " 0.000000 "                                " 0.000000 "                                " 0.000000;</t>
  </si>
  <si>
    <t>"BLC218: -Roll-Sway-Heave-Yaw-Pitch+Surge                                       " 0 1 0 0 0 1.000000 1.000000 1.000000 0 0 1 1 1 1 1 1 1 -1 1 1 1 0 1 "218                             " 0.000000 "273                             " -0.922000 "272                             " 0.720000 "275                             " -2.035000 "270                             " -2.227000 "271                             " -1.761000 "274                             " -1.250000 "                                " 0.000000 "                                " 0.000000 "                                " 0.000000;</t>
  </si>
  <si>
    <t>"BLC219: -Roll-Sway+Heave-Yaw-Pitch+Surge                                       " 0 1 0 0 0 1.000000 1.000000 1.000000 0 0 1 1 1 1 1 1 1 -1 1 1 1 0 1 "219                             " 0.000000 "273                             " -0.922000 "272                             " 0.720000 "275                             " -2.035000 "270                             " -2.227000 "271                             " 1.761000 "274                             " -1.250000 "                                " 0.000000 "                                " 0.000000 "                                " 0.000000;</t>
  </si>
  <si>
    <t>"BLC220: +Roll+Sway+Heave-Yaw+Pitch-Surge                                       " 0 1 0 0 0 1.000000 1.000000 1.000000 0 0 1 1 1 1 1 1 1 -1 1 1 1 0 1 "220                             " 0.000000 "273                             " 0.922000 "272                             " -0.720000 "275                             " 2.035000 "270                             " 2.227000 "271                             " 1.761000 "274                             " -1.250000 "                                " 0.000000 "                                " 0.000000 "                                " 0.000000;</t>
  </si>
  <si>
    <t>"BLC221: -Roll+Sway-Heave-Yaw+Pitch-Surge                                       " 0 1 0 0 0 1.000000 1.000000 1.000000 0 0 1 1 1 1 1 1 1 -1 1 1 1 0 1 "221                             " 0.000000 "273                             " 0.922000 "272                             " -0.720000 "275                             " -2.035000 "270                             " 2.227000 "271                             " -1.761000 "274                             " -1.250000 "                                " 0.000000 "                                " 0.000000 "                                " 0.000000;</t>
  </si>
  <si>
    <t>"BLC222: +Roll-Sway+Heave-Yaw+Pitch-Surge                                       " 0 1 0 0 0 1.000000 1.000000 1.000000 0 0 1 1 1 1 1 1 1 -1 1 1 1 0 1 "222                             " 0.000000 "273                             " 0.922000 "272                             " -0.720000 "275                             " 2.035000 "270                             " -2.227000 "271                             " 1.761000 "274                             " -1.250000 "                                " 0.000000 "                                " 0.000000 "                                " 0.000000;</t>
  </si>
  <si>
    <t>"BLC223: +Roll+Sway-Heave-Yaw+Pitch-Surge                                       " 0 1 0 0 0 1.000000 1.000000 1.000000 0 0 1 1 1 1 1 1 1 -1 1 1 1 0 1 "223                             " 0.000000 "273                             " 0.922000 "272                             " -0.720000 "275                             " 2.035000 "270                             " 2.227000 "271                             " -1.761000 "274                             " -1.250000 "                                " 0.000000 "                                " 0.000000 "                                " 0.000000;</t>
  </si>
  <si>
    <t>"BLC224: +Roll-Sway-Heave-Yaw+Pitch-Surge                                       " 0 1 0 0 0 1.000000 1.000000 1.000000 0 0 1 1 1 1 1 1 1 -1 1 1 1 0 1 "224                             " 0.000000 "273                             " 0.922000 "272                             " -0.720000 "275                             " 2.035000 "270                             " -2.227000 "271                             " -1.761000 "274                             " -1.250000 "                                " 0.000000 "                                " 0.000000 "                                " 0.000000;</t>
  </si>
  <si>
    <t>"BLC225:-Roll+Sway+Heave-Yaw+ Pitch-Surge                                       " 0 1 0 0 0 1.000000 1.000000 1.000000 0 0 1 1 1 1 1 1 1 -1 1 1 1 0 1 "225                             " 0.000000 "273                             " 0.922000 "272                             " -0.720000 "275                             " -2.035000 "270                             " 2.227000 "271                             " 1.761000 "274                             " -1.250000 "                                " 0.000000 "                                " 0.000000 "                                " 0.000000;</t>
  </si>
  <si>
    <t>"BLC226: -Roll-Sway-Heave-Yaw+Pitch-Surge                                       " 0 1 0 0 0 1.000000 1.000000 1.000000 0 0 1 1 1 1 1 1 1 -1 1 1 1 0 1 "226                             " 0.000000 "273                             " 0.922000 "272                             " -0.720000 "275                             " -2.035000 "270                             " -2.227000 "271                             " -1.761000 "274                             " -1.250000 "                                " 0.000000 "                                " 0.000000 "                                " 0.000000;</t>
  </si>
  <si>
    <t>"BLC227: -Roll-Sway+Heave-Yaw+Pitch-Surge                                       " 0 1 0 0 0 1.000000 1.000000 1.000000 0 0 1 1 1 1 1 1 1 -1 1 1 1 0 1 "227                             " 0.000000 "273                             " 0.922000 "272                             " -0.720000 "275                             " -2.035000 "270                             " -2.227000 "271                             " 1.761000 "274                             " -1.250000 "                                " 0.000000 "                                " 0.000000 "                                " 0.000000;</t>
  </si>
  <si>
    <t>"BLC228: +Roll+Sway+Heave-Yaw-Pitch-Surge                                       " 0 1 0 0 0 1.000000 1.000000 1.000000 0 0 1 1 1 1 1 1 1 -1 1 1 1 0 1 "228                             " 0.000000 "273                             " -0.922000 "272                             " -0.720000 "275                             " 2.035000 "270                             " 2.227000 "271                             " 1.761000 "274                             " -1.250000 "                                " 0.000000 "                                " 0.000000 "                                " 0.000000;</t>
  </si>
  <si>
    <t>"BLC229: -Roll+Sway-Heave-Yaw-Pitch-Surge                                       " 0 1 0 0 0 1.000000 1.000000 1.000000 0 0 1 1 1 1 1 1 1 -1 1 1 1 0 1 "229                             " 0.000000 "273                             " -0.922000 "272                             " -0.720000 "275                             " -2.035000 "270                             " 2.227000 "271                             " -1.761000 "274                             " -1.250000 "                                " 0.000000 "                                " 0.000000 "                                " 0.000000;</t>
  </si>
  <si>
    <t>"BLC230: +Roll-Sway+Heave-Yaw-Pitch-Surge                                       " 0 1 0 0 0 1.000000 1.000000 1.000000 0 0 1 1 1 1 1 1 1 -1 1 1 1 0 1 "230                             " 0.000000 "273                             " -0.922000 "272                             " -0.720000 "275                             " 2.035000 "270                             " -2.227000 "271                             " 1.761000 "274                             " -1.250000 "                                " 0.000000 "                                " 0.000000 "                                " 0.000000;</t>
  </si>
  <si>
    <t>"BLC231: +Roll+Sway-Heave-Yaw-Pitch-Surge                                       " 0 1 0 0 0 1.000000 1.000000 1.000000 0 0 1 1 1 1 1 1 1 -1 1 1 1 0 1 "231                             " 0.000000 "273                             " -0.922000 "272                             " -0.720000 "275                             " 2.035000 "270                             " 2.227000 "271                             " -1.761000 "274                             " -1.250000 "                                " 0.000000 "                                " 0.000000 "                                " 0.000000;</t>
  </si>
  <si>
    <t>"BLC232: +Roll-Sway-Heave-Yaw-Pitch-Surge                                       " 0 1 0 0 0 1.000000 1.000000 1.000000 0 0 1 1 1 1 1 1 1 -1 1 1 1 0 1 "232                             " 0.000000 "273                             " -0.922000 "272                             " -0.720000 "275                             " 2.035000 "270                             " -2.227000 "271                             " -1.761000 "274                             " -1.250000 "                                " 0.000000 "                                " 0.000000 "                                " 0.000000;</t>
  </si>
  <si>
    <t>"BLC233: -Roll+Sway+Heave-Yaw-Pitch-Surge                                       " 0 1 0 0 0 1.000000 1.000000 1.000000 0 0 1 1 1 1 1 1 1 -1 1 1 1 0 1 "233                             " 0.000000 "273                             " -0.922000 "272                             " -0.720000 "275                             " -2.035000 "270                             " 2.227000 "271                             " 1.761000 "274                             " -1.250000 "                                " 0.000000 "                                " 0.000000 "                                " 0.000000;</t>
  </si>
  <si>
    <t>"BLC234:-Roll-Sway-Heave-Yaw -Pitch-Surge                                       " 0 1 0 0 0 1.000000 1.000000 1.000000 0 0 1 1 1 1 1 1 1 -1 1 1 1 0 1 "234                             " 0.000000 "273                             " -0.922000 "272                             " -0.720000 "275                             " -2.035000 "270                             " -2.227000 "271                             " -1.761000 "274                             " -1.250000 "                                " 0.000000 "                                " 0.000000 "                                " 0.000000;</t>
  </si>
  <si>
    <t>"BLC235: -Roll-Sway+Heave-Yaw-Pitch-Surge                                       " 0 1 0 0 0 1.000000 1.000000 1.000000 0 0 1 1 1 1 1 1 1 -1 1 1 1 0 1 "235                             " 0.000000 "273                             " -0.922000 "272                             " -0.720000 "275                             " -2.035000 "270                             " -2.227000 "271                             " 1.761000 "274                             " -1.250000 "                                " 0.000000 "                                " 0.000000 "                                " 0.000000;</t>
  </si>
  <si>
    <t>"Quartering Sea (Negative Yaw)    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</si>
  <si>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"BLC238: Pitch+Surge+Roll+Sway+Heave-Yaw                                        " 0 1 0 0 0 1.000000 1.000000 1.000000 0 0 1 1 1 1 1 1 1 -1 1 1 1 0 1 "238                             " 0.000000 "273                             " 1.000000 "272                             " 1.000000 "275                             " 1.000000 "270                             " 1.000000 "271                             " 1.000000 "274                             " -1.000000 "                                " 0.000000 "                                " 0.000000 "                                " 0.000000;</t>
  </si>
  <si>
    <t>"BLC239: +Pitch+Surge-Roll+Sway-Heave-Yaw                                       " 0 1 0 0 0 1.000000 1.000000 1.000000 0 0 1 1 1 1 1 1 1 -1 1 1 1 0 1 "239                             " 0.000000 "273                             " 1.000000 "272                             " 1.000000 "275                             " -1.000000 "270                             " 1.000000 "271                             " -1.000000 "274                             " -1.000000 "                                " 0.000000 "                                " 0.000000 "                                " 0.000000;</t>
  </si>
  <si>
    <t>"BLC240: +Pitch+Surge+Roll-Sway+Heave-Yaw                                       " 0 1 0 0 0 1.000000 1.000000 1.000000 0 0 1 1 1 1 1 1 1 -1 1 1 1 0 1 "240                             " 0.000000 "273                             " 1.000000 "272                             " 1.000000 "275                             " 1.000000 "270                             " -1.000000 "271                             " 1.000000 "274                             " -1.000000 "                                " 0.000000 "                                " 0.000000 "                                " 0.000000;</t>
  </si>
  <si>
    <t>"BLC241: +Pitch+Surge+Roll+Sway-Heave-Yaw                                       " 0 1 0 0 0 1.000000 1.000000 1.000000 0 0 1 1 1 1 1 1 1 -1 1 1 1 0 1 "241                             " 0.000000 "273                             " 1.000000 "272                             " 1.000000 "275                             " 1.000000 "270                             " 1.000000 "271                             " -1.000000 "274                             " -1.000000 "                                " 0.000000 "                                " 0.000000 "                                " 0.000000;</t>
  </si>
  <si>
    <t>"BLC242: +Pitch+Surge+Roll-Sway-Heave-Yaw                                       " 0 1 0 0 0 1.000000 1.000000 1.000000 0 0 1 1 1 1 1 1 1 -1 1 1 1 0 1 "242                             " 0.000000 "273                             " 1.000000 "272                             " 1.000000 "275                             " 1.000000 "270                             " -1.000000 "271                             " -1.000000 "274                             " -1.000000 "                                " 0.000000 "                                " 0.000000 "                                " 0.000000;</t>
  </si>
  <si>
    <t>"BLC243: +Pitch+Surge-Roll+Sway+Heave-Yaw                                       " 0 1 0 0 0 1.000000 1.000000 1.000000 0 0 1 1 1 1 1 1 1 -1 1 1 1 0 1 "243                             " 0.000000 "273                             " 1.000000 "272                             " 1.000000 "275                             " -1.000000 "270                             " 1.000000 "271                             " 1.000000 "274                             " -1.000000 "                                " 0.000000 "                                " 0.000000 "                                " 0.000000;</t>
  </si>
  <si>
    <t>"BLC244: Pitch+Surge-Roll-Sway-Heave-Yaw                                        " 0 1 0 0 0 1.000000 1.000000 1.000000 0 0 1 1 1 1 1 1 1 -1 1 1 1 0 1 "244                             " 0.000000 "273                             " 1.000000 "272                             " 1.000000 "275                             " -1.000000 "270                             " -1.000000 "271                             " -1.000000 "274                             " -1.000000 "                                " 0.000000 "                                " 0.000000 "                                " 0.000000;</t>
  </si>
  <si>
    <t>"BLC245: Pitch+Surge-Roll-Sway+Heave-Yaw                                        " 0 1 0 0 0 1.000000 1.000000 1.000000 0 0 1 1 1 1 1 1 1 -1 1 1 1 0 1 "245                             " 0.000000 "273                             " 1.000000 "272                             " 1.000000 "275                             " -1.000000 "270                             " -1.000000 "271                             " 1.000000 "274                             " -1.000000 "                                " 0.000000 "                                " 0.000000 "                                " 0.000000;</t>
  </si>
  <si>
    <t>"BLC246: -Pitch+Surge+Roll+Sway+Heave-Yaw                                       " 0 1 0 0 0 1.000000 1.000000 1.000000 0 0 1 1 1 1 1 1 1 -1 1 1 1 0 1 "246                             " 0.000000 "273                             " -1.000000 "272                             " 1.000000 "275                             " 1.000000 "270                             " 1.000000 "271                             " 1.000000 "274                             " -1.000000 "                                " 0.000000 "                                " 0.000000 "                                " 0.000000;</t>
  </si>
  <si>
    <t>"BLC247: -Pitch+Surge-Roll+Sway-Heave-Yaw                                       " 0 1 0 0 0 1.000000 1.000000 1.000000 0 0 1 1 1 1 1 1 1 -1 1 1 1 0 1 "247                             " 0.000000 "273                             " -1.000000 "272                             " 1.000000 "275                             " -1.000000 "270                             " 1.000000 "271                             " -1.000000 "274                             " -1.000000 "                                " 0.000000 "                                " 0.000000 "                                " 0.000000;</t>
  </si>
  <si>
    <t>"BLC248: -Pitch+Surge+Roll-Sway+Heave-Yaw                                       " 0 1 0 0 0 1.000000 1.000000 1.000000 0 0 1 1 1 1 1 1 1 -1 1 1 1 0 1 "248                             " 0.000000 "273                             " -1.000000 "272                             " 1.000000 "275                             " 1.000000 "270                             " -1.000000 "271                             " 1.000000 "274                             " -1.000000 "                                " 0.000000 "                                " 0.000000 "                                " 0.000000;</t>
  </si>
  <si>
    <t>"BLC249: -Pitch+Surge+Roll+Sway-Heave-Yaw                                       " 0 1 0 0 0 1.000000 1.000000 1.000000 0 0 1 1 1 1 1 1 1 -1 1 1 1 0 1 "249                             " 0.000000 "273                             " -1.000000 "272                             " 1.000000 "275                             " 1.000000 "270                             " 1.000000 "271                             " -1.000000 "274                             " -1.000000 "                                " 0.000000 "                                " 0.000000 "                                " 0.000000;</t>
  </si>
  <si>
    <t>"BLC250:-Pitch+Surge+Roll-Sway-Heave-Yaw                                        " 0 1 0 0 0 1.000000 1.000000 1.000000 0 0 1 1 1 1 1 1 1 -1 1 1 1 0 1 "250                             " 0.000000 "273                             " -1.000000 "272                             " 1.000000 "275                             " 1.000000 "270                             " -1.000000 "271                             " -1.000000 "274                             " -1.000000 "                                " 0.000000 "                                " 0.000000 "                                " 0.000000;</t>
  </si>
  <si>
    <t>"BLC251: -Pitch+Surge-Roll+Sway+Heave-Yaw                                       " 0 1 0 0 0 1.000000 1.000000 1.000000 0 0 1 1 1 1 1 1 1 -1 1 1 1 0 1 "251                             " 0.000000 "273                             " -1.000000 "272                             " 1.000000 "275                             " -1.000000 "270                             " 1.000000 "271                             " 1.000000 "274                             " -1.000000 "                                " 0.000000 "                                " 0.000000 "                                " 0.000000;</t>
  </si>
  <si>
    <t>"BLC252: -Pitch+Surge-Roll-Sway-Heave-Yaw                                       " 0 1 0 0 0 1.000000 1.000000 1.000000 0 0 1 1 1 1 1 1 1 -1 1 1 1 0 1 "252                             " 0.000000 "273                             " -1.000000 "272                             " 1.000000 "275                             " -1.000000 "270                             " -1.000000 "271                             " -1.000000 "274                             " -1.000000 "                                " 0.000000 "                                " 0.000000 "                                " 0.000000;</t>
  </si>
  <si>
    <t>"BLC253: -Pitch+Surge-Roll-Sway+Heave-Yaw                                       " 0 1 0 0 0 1.000000 1.000000 1.000000 0 0 1 1 1 1 1 1 1 -1 1 1 1 0 1 "253                             " 0.000000 "273                             " -1.000000 "272                             " 1.000000 "275                             " -1.000000 "270                             " -1.000000 "271                             " 1.000000 "274                             " -1.000000 "                                " 0.000000 "                                " 0.000000 "                                " 0.000000;</t>
  </si>
  <si>
    <t>"BLC254: Pitch-Surge+Roll+Sway+Heave-Yaw                                        " 0 1 0 0 0 1.000000 1.000000 1.000000 0 0 1 1 1 1 1 1 1 -1 1 1 1 0 1 "254                             " 0.000000 "273                             " 1.000000 "272                             " -1.000000 "275                             " 1.000000 "270                             " 1.000000 "271                             " 1.000000 "274                             " -1.000000 "                                " 0.000000 "                                " 0.000000 "                                " 0.000000;</t>
  </si>
  <si>
    <t>"BLC255: Pitch-Surge-Roll+Sway-Heave-Yaw                                        " 0 1 0 0 0 1.000000 1.000000 1.000000 0 0 1 1 1 1 1 1 1 -1 1 1 1 0 1 "255                             " 0.000000 "273                             " 1.000000 "272                             " -1.000000 "275                             " -1.000000 "270                             " 1.000000 "271                             " -1.000000 "274                             " -1.000000 "                                " 0.000000 "                                " 0.000000 "                                " 0.000000;</t>
  </si>
  <si>
    <t>"BLC256: Pitch-Surge+Roll-Sway+Heave-Yaw                                        " 0 1 0 0 0 1.000000 1.000000 1.000000 0 0 1 1 1 1 1 1 1 -1 1 1 1 0 1 "256                             " 0.000000 "273                             " 1.000000 "272                             " -1.000000 "275                             " 1.000000 "270                             " -1.000000 "271                             " 1.000000 "274                             " -1.000000 "                                " 0.000000 "                                " 0.000000 "                                " 0.000000;</t>
  </si>
  <si>
    <t>"BLC257: Pitch-Surge+Roll+Sway-Heave-Yaw                                        " 0 1 0 0 0 1.000000 1.000000 1.000000 0 0 1 1 1 1 1 1 1 -1 1 1 1 0 1 "257                             " 0.000000 "273                             " 1.000000 "272                             " -1.000000 "275                             " 1.000000 "270                             " 1.000000 "271                             " -1.000000 "274                             " -1.000000 "                                " 0.000000 "                                " 0.000000 "                                " 0.000000;</t>
  </si>
  <si>
    <t>"BLC258: Pitch-Surge+Roll-Sway-Heave-Yaw                                        " 0 1 0 0 0 1.000000 1.000000 1.000000 0 0 1 1 1 1 1 1 1 -1 1 1 1 0 1 "258                             " 0.000000 "273                             " 1.000000 "272                             " -1.000000 "275                             " 1.000000 "270                             " -1.000000 "271                             " -1.000000 "274                             " -1.000000 "                                " 0.000000 "                                " 0.000000 "                                " 0.000000;</t>
  </si>
  <si>
    <t>"BLC259: Pitch-Surge-Roll+Sway+Heave-Yaw                                        " 0 1 0 0 0 1.000000 1.000000 1.000000 0 0 1 1 1 1 1 1 1 -1 1 1 1 0 1 "259                             " 0.000000 "273                             " 1.000000 "272                             " -1.000000 "275                             " -1.000000 "270                             " 1.000000 "271                             " 1.000000 "274                             " -1.000000 "                                " 0.000000 "                                " 0.000000 "                                " 0.000000;</t>
  </si>
  <si>
    <t>"BLC260: Pitch-Surge-Roll-Sway-Heave-Yaw                                        " 0 1 0 0 0 1.000000 1.000000 1.000000 0 0 1 1 1 1 1 1 1 -1 1 1 1 0 1 "260                             " 0.000000 "273                             " 1.000000 "272                             " -1.000000 "275                             " -1.000000 "270                             " -1.000000 "271                             " -1.000000 "274                             " -1.000000 "                                " 0.000000 "                                " 0.000000 "                                " 0.000000;</t>
  </si>
  <si>
    <t>"BLC261: Pitch-Surge-Roll-Sway+Heave-Yaw                                        " 0 1 0 0 0 1.000000 1.000000 1.000000 0 0 1 1 1 1 1 1 1 -1 1 1 1 0 1 "261                             " 0.000000 "273                             " 1.000000 "272                             " -1.000000 "275                             " -1.000000 "270                             " -1.000000 "271                             " 1.000000 "274                             " -1.000000 "                                " 0.000000 "                                " 0.000000 "                                " 0.000000;</t>
  </si>
  <si>
    <t>"BLC262: -Pitch-Surge+Roll+Sway+Heave-Yaw                                       " 0 1 0 0 0 1.000000 1.000000 1.000000 0 0 1 1 1 1 1 1 1 -1 1 1 1 0 1 "262                             " 0.000000 "273                             " -1.000000 "272                             " -1.000000 "275                             " 1.000000 "270                             " 1.000000 "271                             " 1.000000 "274                             " -1.000000 "                                " 0.000000 "                                " 0.000000 "                                " 0.000000;</t>
  </si>
  <si>
    <t>"BLC263: -Pitch-Surge-Roll+Sway-Heave-Yaw                                       " 0 1 0 0 0 1.000000 1.000000 1.000000 0 0 1 1 1 1 1 1 1 -1 1 1 1 0 1 "263                             " 0.000000 "273                             " -1.000000 "272                             " -1.000000 "275                             " -1.000000 "270                             " 1.000000 "271                             " -1.000000 "274                             " -1.000000 "                                " 0.000000 "                                " 0.000000 "                                " 0.000000;</t>
  </si>
  <si>
    <t>"BLC264: -Pitch-Surge+Roll-Sway+Heave-Yaw                                       " 0 1 0 0 0 1.000000 1.000000 1.000000 0 0 1 1 1 1 1 1 1 -1 1 1 1 0 1 "264                             " 0.000000 "273                             " -1.000000 "272                             " -1.000000 "275                             " 1.000000 "270                             " -1.000000 "271                             " 1.000000 "274                             " -1.000000 "                                " 0.000000 "                                " 0.000000 "                                " 0.000000;</t>
  </si>
  <si>
    <t>"BLC265: -Pitch-Surge+Roll+Sway-Heave-Yaw                                       " 0 1 0 0 0 1.000000 1.000000 1.000000 0 0 1 1 1 1 1 1 1 -1 1 1 1 0 1 "265                             " 0.000000 "273                             " -1.000000 "272                             " -1.000000 "275                             " 1.000000 "270                             " 1.000000 "271                             " -1.000000 "274                             " -1.000000 "                                " 0.000000 "                                " 0.000000 "                                " 0.000000;</t>
  </si>
  <si>
    <t>"BLC266: -Pitch-Surge+Roll-Sway-Heave-Yaw                                       " 0 1 0 0 0 1.000000 1.000000 1.000000 0 0 1 1 1 1 1 1 1 -1 1 1 1 0 1 "266                             " 0.000000 "273                             " -1.000000 "272                             " -1.000000 "275                             " 1.000000 "270                             " -1.000000 "271                             " -1.000000 "274                             " -1.000000 "                                " 0.000000 "                                " 0.000000 "                                " 0.000000;</t>
  </si>
  <si>
    <t>"BLC267: -Pitch-Surge-Roll+Sway+Heave-Yaw                                       " 0 1 0 0 0 1.000000 1.000000 1.000000 0 0 1 1 1 1 1 1 1 -1 1 1 1 0 1 "267                             " 0.000000 "273                             " -1.000000 "272                             " -1.000000 "275                             " -1.000000 "270                             " 1.000000 "271                             " 1.000000 "274                             " -1.000000 "                                " 0.000000 "                                " 0.000000 "                                " 0.000000;</t>
  </si>
  <si>
    <t>"BLC268: -Pitch-Surge-Roll-Sway-Heave-Yaw                                       " 0 1 0 0 0 1.000000 1.000000 1.000000 0 0 1 1 1 1 1 1 1 -1 1 1 1 0 1 "268                             " 0.000000 "273                             " -1.000000 "272                             " -1.000000 "275                             " -1.000000 "270                             " -1.000000 "271                             " -1.000000 "274                             " -1.000000 "                                " 0.000000 "                                " 0.000000 "                                " 0.000000;</t>
  </si>
  <si>
    <t>"BLC269: -Pitch-Surge-Roll-Sway+Heave-Yaw                                       " 0 1 0 0 0 1.000000 1.000000 1.000000 0 0 1 1 1 1 1 1 1 -1 1 1 1 0 1 "269                             " 0.000000 "273                             " -1.000000 "272                             " -1.000000 "275                             " -1.000000 "270                             " -1.000000 "271                             " 1.000000 "274                             " -1.000000 "                                " 0.000000 "                                " 0.000000 "                                " 0.000000;</t>
  </si>
  <si>
    <t>"BLC 270: Sway Only (X Transition)  See Note No. 19                             " 0 1 0 0 0 1.000000 1.000000 1.000000 0 0 1 1 1 1 1 1 1 -1 1 1 1 0 1 "270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</si>
  <si>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271:  Heave Only (Y Transition) See Note No. 19                            " 0 1 0 0 0 1.000000 1.000000 1.000000 0 0 1 1 1 1 1 1 1 -1 1 1 1 0 1 "271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</si>
  <si>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272: Surge Only (Z Transition) See Note No. 19                             " 0 1 0 0 0 1.000000 1.000000 1.000000 0 0 1 1 1 1 1 1 1 -1 1 1 1 0 1 "272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</si>
  <si>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273: Pitch Only (X Rotation) See Note No. 19                               " 0 1 0 0 0 1.000000 1.000000 1.000000 0 0 1 1 1 1 1 1 1 -1 1 1 1 0 1 "273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</si>
  <si>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274:  Yaw Only (Y Rotation) See Note No. 19                                " 0 1 0 0 0 1.000000 1.000000 1.000000 0 0 1 1 1 1 1 1 1 -1 1 1 1 0 1 "274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</si>
  <si>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 275:  Roll Only (Z Rotation) See Note No. 19                               " 0 1 0 0 0 1.000000 1.000000 1.000000 0 0 1 1 1 1 1 1 1 -1 1 1 1 0 1 "275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</si>
  <si>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"Pipe Restraint Forces during Marine Transportation (PR)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</si>
  <si>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"BLC277: Pipe Restraint - Longitudinal (PRL) See Note No. 21                    " 0 1 0 0 0 1.000000 1.000000 1.000000 0 0 1 1 1 1 1 1 1 -1 1 1 1 0 1 "277                             " 1.172000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</si>
  <si>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"BLC278: Pipe Restraint - Transverse (PRT)  See Note No. 21                     " 0 1 0 0 0 1.000000 1.000000 1.000000 0 0 1 1 1 1 1 1 1 -1 1 1 1 0 1 "278                             " 1.172000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</si>
  <si>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"STRENGTH DESIGN ANALYSIS         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</si>
  <si>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"Ultimate Limit State Load Combinations (ULS) (See Note No. 9)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</si>
  <si>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"1.4DLO                                                                         " 0 1 0 0 0 1.000000 1.000000 1.000000 0 0 1 1 1 1 1 1 1 -1 1 1 1 0 1 "L37                             " 1.400000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</si>
  <si>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 + 1.5L + 1.0S + 0.2Di + 1.25GL +1.25AF                       " 0 1 0 0 0 1.000000 1.000000 1.000000 0 0 1 1 1 1 1 1 1 -1 1 1 1 0 1 "L38                             " 1.250000 "L9                              " 1.500000 "L10                             " 1.000000 "L23                             " 0.200000 "L22                             " 1.250000 "L12                             " 1.250000 "                                " 0.000000 "                                " 0.000000 "                                " 0.000000 "                                " 0.000000;</t>
  </si>
  <si>
    <t>"1.25DLO  - 1.25AT + 1.5L + 1.0S + 0.2Di -1.25GL - 1.25AF                       " 0 1 0 0 0 1.000000 1.000000 1.000000 0 0 1 1 1 1 1 1 1 -1 1 1 1 0 1 "L40                             " 1.250000 "L9                              " 1.500000 "L10                             " 1.000000 "L23                             " 0.200000 "L22                             " -1.250000 "L12                             " -1.250000 "                                " 0.000000 "                                " 0.000000 "                                " 0.000000 "                                " 0.000000;</t>
  </si>
  <si>
    <t>"1.25DLO  + 1.25AT + 1.5L + 0.4WX +1.25GL                                       " 0 1 0 0 0 1.000000 1.000000 1.000000 0 0 1 1 1 1 1 1 1 -1 1 1 1 0 1 "L38                             " 1.250000 "L9                              " 1.500000 "L15                             " 0.400000 "L22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</si>
  <si>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 + 1.5L - 0.4WX -1.25GL                                       " 0 1 0 0 0 1.000000 1.000000 1.000000 0 0 1 1 1 1 1 1 1 -1 1 1 1 0 1 "L40                             " 1.250000 "L9                              " 1.500000 "L15                             " -0.400000 "L22                             " -1.250000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</si>
  <si>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 + 1.5L + 0.4WZ +1.25GL                                       " 0 1 0 0 0 1.000000 1.000000 1.000000 0 0 1 1 1 1 1 1 1 -1 1 1 1 0 1 "L38                             " 1.250000 "L9                              " 1.500000 "L16                             " 0.400000 "L22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</si>
  <si>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 + 1.5L - 0.4WZ -1.25GL                                       " 0 1 0 0 0 1.000000 1.000000 1.000000 0 0 1 1 1 1 1 1 1 -1 1 1 1 0 1 "L40                             " 1.250000 "L9                              " 1.500000 "L16                             " -0.400000 "L22                             " -1.250000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</si>
  <si>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 + 1.5L + 0.3WX +0.3WZ +1.25GL                                " 0 1 0 0 0 1.000000 1.000000 1.000000 0 0 1 1 1 1 1 1 1 -1 1 1 1 0 1 "L38                             " 1.250000 "L9                              " 1.500000 "L15                             " 0.300000 "L16                             " 0.300000 "L22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</si>
  <si>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+ 1.5L - 0.3WX -0.3WZ -1.25GL                                " 0 1 0 0 0 1.000000 1.000000 1.000000 0 0 1 1 1 1 1 1 1 -1 1 1 1 0 1 "L40                             " 1.250000 "L9                              " 1.500000 "L15                             " -0.300000 "L16                             " -0.300000 "L22                             " -1.250000 "                                " 0.000000 "                                " 0.000000 "                                " 0.000000 "                                " 0.000000 "                                " 0.000000;</t>
  </si>
  <si>
    <t>"1.25DLO  + 1.25AT + 1.5S + 1.0L +1.25GL +1.25AF                                " 0 1 0 0 0 1.000000 1.000000 1.000000 0 0 1 1 1 1 1 1 1 -1 1 1 1 0 1 "L38                             " 1.250000 "L10                             " 1.500000 "L9                              " 1.000000 "L22                             " 1.250000 "L12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</si>
  <si>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+ 1.5S + 1.0L -1.25GL -1.25AF                                " 0 1 0 0 0 1.000000 1.000000 1.000000 0 0 1 1 1 1 1 1 1 -1 1 1 1 0 1 "L40                             " 1.250000 "L10                             " 1.500000 "L9                              " 1.000000 "L22                             " -1.250000 "L12                             " -1.250000 "                                " 0.000000 "                                " 0.000000 "                                " 0.000000 "                                " 0.000000 "                                " 0.000000;</t>
  </si>
  <si>
    <t>"1.25DLO  + 1.25AT + 1.5S+ 0.4WX +1.25GL                                        " 0 1 0 0 0 1.000000 1.000000 1.000000 0 0 1 1 1 1 1 1 1 -1 1 1 1 0 1 "L38                             " 1.250000 "L10                             " 1.500000 "L15                             " 0.400000 "L22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</si>
  <si>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 + 1.5S - 0.4WX -1.25GL                                       " 0 1 0 0 0 1.000000 1.000000 1.000000 0 0 1 1 1 1 1 1 1 -1 1 1 1 0 1 "L40                             " 1.250000 "L10                             " 1.500000 "L15                             " -0.400000 "L22                             " -1.250000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</si>
  <si>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 + 1.5S + 0.4WZ +1.25GL                                       " 0 1 0 0 0 1.000000 1.000000 1.000000 0 0 1 1 1 1 1 1 1 -1 1 1 1 0 1 "L38                             " 1.250000 "L10                             " 1.500000 "L16                             " 0.400000 "L22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</si>
  <si>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 + 1.5S - 0.4WZ -1.25GL                                       " 0 1 0 0 0 1.000000 1.000000 1.000000 0 0 1 1 1 1 1 1 1 -1 1 1 1 0 1 "L40                             " 1.250000 "L10                             " 1.500000 "L16                             " -0.400000 "L22                             " -1.250000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</si>
  <si>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 + 1.5S+ 0.3WX +0.3WZ +1.25GL                                 " 0 1 0 0 0 1.000000 1.000000 1.000000 0 0 1 1 1 1 1 1 1 -1 1 1 1 0 1 "L38                             " 1.250000 "L10                             " 1.500000 "L15                             " 0.300000 "L16                             " 0.300000 "L22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</si>
  <si>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+ 1.5S - 0.3WX -0.3WZ -1.25GL                                " 0 1 0 0 0 1.000000 1.000000 1.000000 0 0 1 1 1 1 1 1 1 -1 1 1 1 0 1 "L40                             " 1.250000 "L10                             " 1.500000 "L15                             " -0.300000 "L16                             " -0.300000 "L22                             " -1.250000 "                                " 0.000000 "                                " 0.000000 "                                " 0.000000 "                                " 0.000000 "                                " 0.000000;</t>
  </si>
  <si>
    <t>"1.25DLO  + 1.25AT + 1.4WX + 0.5L + 0.38GL                                      " 0 1 0 0 0 1.000000 1.000000 1.000000 0 0 1 1 1 1 1 1 1 -1 1 1 1 0 1 "L38                             " 1.250000 "L15                             " 1.400000 "L9                              " 0.500000 "L22                             " 0.380000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</si>
  <si>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 - 1.4WX + 0.5L - 0.38GL                                      " 0 1 0 0 0 1.000000 1.000000 1.000000 0 0 1 1 1 1 1 1 1 -1 1 1 1 0 1 "L40                             " 1.250000 "L15                             " -1.400000 "L9                              " 0.500000 "L22                             " -0.380000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</si>
  <si>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 + 1.4WZ + 0.5L + 0.38GL                                      " 0 1 0 0 0 1.000000 1.000000 1.000000 0 0 1 1 1 1 1 1 1 -1 1 1 1 0 1 "L38                             " 1.250000 "L16                             " 1.400000 "L9                              " 0.500000 "L22                             " 0.380000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</si>
  <si>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 - 1.4WZ + 0.5L - 0.38GL                                      " 0 1 0 0 0 1.000000 1.000000 1.000000 0 0 1 1 1 1 1 1 1 -1 1 1 1 0 1 "L40                             " 1.250000 "L16                             " -1.400000 "L9                              " 0.500000 "L22                             " -0.380000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</si>
  <si>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 + 1.4WX + 0.5S +1.0Di + 0.38GL                               " 0 1 0 0 0 1.000000 1.000000 1.000000 0 0 1 1 1 1 1 1 1 -1 1 1 1 0 1 "L38                             " 1.250000 "L15                             " 1.400000 "L10                             " 0.500000 "L23                             " 1.000000 "L22                             " 0.380000 "                                " 0.000000 "                                " 0.000000 "                                " 0.000000 "                                " 0.000000 "                                " 0.000000;</t>
  </si>
  <si>
    <t>"1.25DLO  - 1.25AT - 1.4WX + 0.5S +1.0Di - 0.38GL                               " 0 1 0 0 0 1.000000 1.000000 1.000000 0 0 1 1 1 1 1 1 1 -1 1 1 1 0 1 "L40                             " 1.250000 "L15                             " -1.400000 "L10                             " 0.500000 "L23                             " 1.000000 "L22                             " -0.380000 "                                " 0.000000 "                                " 0.000000 "                                " 0.000000 "                                " 0.000000 "                                " 0.000000;</t>
  </si>
  <si>
    <t>"1.25DLO  + 1.25AT + 1.4WZ + 0.5S +1.0Di + 0.38GL                               " 0 1 0 0 0 1.000000 1.000000 1.000000 0 0 1 1 1 1 1 1 1 -1 1 1 1 0 1 "L38                             " 1.250000 "L16                             " 1.400000 "L10                             " 0.500000 "L23                             " 1.000000 "L22                             " 0.380000 "                                " 0.000000 "                                " 0.000000 "                                " 0.000000 "                                " 0.000000 "                                " 0.000000;</t>
  </si>
  <si>
    <t>"1.25DLO  - 1.25AT - 1.4WZ + 0.5S +1.0Di - 0.38GL                               " 0 1 0 0 0 1.000000 1.000000 1.000000 0 0 1 1 1 1 1 1 1 -1 1 1 1 0 1 "L40                             " 1.250000 "L16                             " -1.400000 "L10                             " 0.500000 "L23                             " 1.000000 "L22                             " -0.380000 "                                " 0.000000 "                                " 0.000000 "                                " 0.000000 "                                " 0.000000 "                                " 0.000000;</t>
  </si>
  <si>
    <t>"1.25DLO  + 1.25AT + 1.05WX + 1.05WZ + 0.5L + 0.38GL                            " 0 1 0 0 0 1.000000 1.000000 1.000000 0 0 1 1 1 1 1 1 1 -1 1 1 1 0 1 "L38                             " 1.250000 "L15                             " 1.050000 "L16                             " 1.050000 "L9                              " 0.500000 "L22                             " 0.380000 "                                " 0.000000 "                                " 0.000000 "                                " 0.000000 "                                " 0.000000 "                                " 0.000000;</t>
  </si>
  <si>
    <t>"1.25DLO  - 1.25AT - 1.05WX - 1.05WZ + 0.5L - 0.38GL                            " 0 1 0 0 0 1.000000 1.000000 1.000000 0 0 1 1 1 1 1 1 1 -1 1 1 1 0 1 "L40                             " 1.250000 "L15                             " -1.050000 "L16                             " -1.050000 "L9                              " 0.500000 "L22                             " -0.380000 "                                " 0.000000 "                                " 0.000000 "                                " 0.000000 "                                " 0.000000 "                                " 0.000000;</t>
  </si>
  <si>
    <t>"1.25DLO  + 1.25AT + 1.05WX + 1.05WZ + 0.5S + 1.0Di + 0.38GL                    " 0 1 0 0 0 1.000000 1.000000 1.000000 0 0 1 1 1 1 1 1 1 -1 1 1 1 0 1 "L38                             " 1.250000 "L15                             " 1.050000 "L16                             " 1.050000 "L10                             " 0.500000 "L23                             " 1.000000 "L22                             " 0.380000 "                                " 0.000000 "                                " 0.000000 "                                " 0.000000 "                                " 0.000000;</t>
  </si>
  <si>
    <t>"1.25DLO  - 1.25AT - 1.05WX - 1.05WZ + 0.5S + 1.0Di - 0.38GL                    " 0 1 0 0 0 1.000000 1.000000 1.000000 0 0 1 1 1 1 1 1 1 -1 1 1 1 0 1 "L40                             " 1.250000 "L15                             " -1.050000 "L16                             " -1.050000 "L10                             " 0.500000 "L23                             " 1.000000 "L22                             " -0.380000 "                                " 0.000000 "                                " 0.000000 "                                " 0.000000 "                                " 0.000000;</t>
  </si>
  <si>
    <t>"1.0DLO  + 1.0AT + 1.0SXOpe + 0.3GL                                             " 0 1 0 0 0 1.000000 1.000000 1.000000 0 0 1 1 1 1 1 1 1 -1 1 1 1 0 1 "L38                             " 1.000000 "L17                             " 1.000000 "L22                             " 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</si>
  <si>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 - 1.0AT - 1.0SXOpe  - 0.3GL                                            " 0 1 0 0 0 1.000000 1.000000 1.000000 0 0 1 1 1 1 1 1 1 -1 1 1 1 0 1 "L40                             " 1.000000 "L17                             " -1.000000 "L22                             " -0.300000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</si>
  <si>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 + 1.0AT + 1.0SZOpe + 0.3GL                                             " 0 1 0 0 0 1.000000 1.000000 1.000000 0 0 1 1 1 1 1 1 1 -1 1 1 1 0 1 "L38                             " 1.000000 "L19                             " 1.000000 "L22                             " 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</si>
  <si>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 - 1.0AT - 1.0SZOpe - 0.3GL                                             " 0 1 0 0 0 1.000000 1.000000 1.000000 0 0 1 1 1 1 1 1 1 -1 1 1 1 0 1 "L40                             " 1.000000 "L19                             " -1.000000 "L22                             " -0.300000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</si>
  <si>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 + 1.0AT + 1.0SXOpe + 0.5L + 0.25S  + 0.3GL                             " 0 1 0 0 0 1.000000 1.000000 1.000000 0 0 1 1 1 1 1 1 1 -1 1 1 1 0 1 "L38                             " 1.000000 "L17                             " 1.000000 "L9                              " 0.500000 "L10                             " 0.250000 "L22                             " 0.300000 "                                " 0.000000 "                                " 0.000000 "                                " 0.000000 "                                " 0.000000 "                                " 0.000000;</t>
  </si>
  <si>
    <t>"1.0DLO  - 1.0AT - 1.0SXOpe + 0.5L + 0.25S - 0.3GL                              " 0 1 0 0 0 1.000000 1.000000 1.000000 0 0 1 1 1 1 1 1 1 -1 1 1 1 0 1 "L40                             " 1.000000 "L17                             " -1.000000 "L9                              " 0.500000 "L10                             " 0.250000 "L22                             " -0.300000 "                                " 0.000000 "                                " 0.000000 "                                " 0.000000 "                                " 0.000000 "                                " 0.000000;</t>
  </si>
  <si>
    <t>"1.0DLO  + 1.0AT + 1.0SZOpe + 0.5L + 0.25S + 0.3GL                              " 0 1 0 0 0 1.000000 1.000000 1.000000 0 0 1 1 1 1 1 1 1 -1 1 1 1 0 1 "L38                             " 1.000000 "L19                             " 1.000000 "L9                              " 0.500000 "L10                             " 0.250000 "L22                             " 0.300000 "                                " 0.000000 "                                " 0.000000 "                                " 0.000000 "                                " 0.000000 "                                " 0.000000;</t>
  </si>
  <si>
    <t>"1.0DLO  - 1.0AT - 1.0SZOpe + 0.5L + 0.25S - 0.3GL                              " 0 1 0 0 0 1.000000 1.000000 1.000000 0 0 1 1 1 1 1 1 1 -1 1 1 1 0 1 "L40                             " 1.000000 "L19                             " -1.000000 "L9                              " 0.500000 "L10                             " 0.250000 "L22                             " -0.300000 "                                " 0.000000 "                                " 0.000000 "                                " 0.000000 "                                " 0.000000 "                                " 0.000000;</t>
  </si>
  <si>
    <t>"0.9DLE + 1.4WX                                                                 " 0 1 0 0 0 1.000000 1.000000 1.000000 0 0 1 1 1 1 1 1 1 -1 1 1 1 0 1 "L39                             " 0.900000 "L15                             " 1.400000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</si>
  <si>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"0.9DLE - 1.4WX                                                                 " 0 1 0 0 0 1.000000 1.000000 1.000000 0 0 1 1 1 1 1 1 1 -1 1 1 1 0 1 "L39                             " 0.900000 "L15                             " -1.400000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</si>
  <si>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"0.9DLE + 1.4WZ                                                                 " 0 1 0 0 0 1.000000 1.000000 1.000000 0 0 1 1 1 1 1 1 1 -1 1 1 1 0 1 "L39                             " 0.900000 "L16                             " 1.400000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</si>
  <si>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"0.9DLE - 1.4WZ                                                                 " 0 1 0 0 0 1.000000 1.000000 1.000000 0 0 1 1 1 1 1 1 1 -1 1 1 1 0 1 "L39                             " 0.900000 "L16                             " -1.400000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</si>
  <si>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"0.9DLE + 1.05WX + 1.05WZ                                                       " 0 1 0 0 0 1.000000 1.000000 1.000000 0 0 1 1 1 1 1 1 1 -1 1 1 1 0 1 "L39                             " 0.900000 "L15                             " 1.050000 "L16                             " 1.050000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</si>
  <si>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"0.9DLE - 1.05WX - 1.05WZ                                                       " 0 1 0 0 0 1.000000 1.000000 1.000000 0 0 1 1 1 1 1 1 1 -1 1 1 1 0 1 "L39                             " 0.900000 "L15                             " -1.050000 "L16                             " -1.050000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</si>
  <si>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+ 1.0SXEmpty                                                          " 0 1 0 0 0 1.000000 1.000000 1.000000 0 0 1 1 1 1 1 1 1 -1 1 1 1 0 1 "L39                             " 1.000000 "L18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</si>
  <si>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- 1.0SXEmpty                                                          " 0 1 0 0 0 1.000000 1.000000 1.000000 0 0 1 1 1 1 1 1 1 -1 1 1 1 0 1 "L39                             " 1.000000 "L18                             " -1.000000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</si>
  <si>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+ 1.0SZEmpty                                                          " 0 1 0 0 0 1.000000 1.000000 1.000000 0 0 1 1 1 1 1 1 1 -1 1 1 1 0 1 "L39                             " 1.000000 "L20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</si>
  <si>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- 1.0SZEmpty                                                          " 0 1 0 0 0 1.000000 1.000000 1.000000 0 0 1 1 1 1 1 1 1 -1 1 1 1 0 1 "L39                             " 1.000000 "L20                             " -1.000000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</si>
  <si>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+ 1.0SXEmpty+ 0.5L + 0.25S                                            " 0 1 0 0 0 1.000000 1.000000 1.000000 0 0 1 1 1 1 1 1 1 -1 1 1 1 0 1 "L39                             " 1.000000 "L18                             " 1.000000 "L9                              " 0.500000 "L10                             " 0.250000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</si>
  <si>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- 1.0SXEmpty+ 0.5L + 0.25S                                            " 0 1 0 0 0 1.000000 1.000000 1.000000 0 0 1 1 1 1 1 1 1 -1 1 1 1 0 1 "L39                             " 1.000000 "L18                             " -1.000000 "L9                              " 0.500000 "L10                             " 0.250000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</si>
  <si>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+ 1.0SZEmpty+ 0.5L + 0.25S                                            " 0 1 0 0 0 1.000000 1.000000 1.000000 0 0 1 1 1 1 1 1 1 -1 1 1 1 0 1 "L39                             " 1.000000 "L20                             " 1.000000 "L9                              " 0.500000 "L10                             " 0.250000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</si>
  <si>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- 1.0SZEmpty+ 0.5L + 0.25S                                            " 0 1 0 0 0 1.000000 1.000000 1.000000 0 0 1 1 1 1 1 1 1 -1 1 1 1 0 1 "L39                             " 1.000000 "L20                             " -1.000000 "L9                              " 0.500000 "L10                             " 0.250000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</si>
  <si>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+ 1.25AT+1.25GL + 1.25F                                               " 0 1 0 0 0 1.000000 1.000000 1.000000 0 0 1 1 1 1 1 1 1 -1 1 1 1 0 1 "L38                             " 1.250000 "L22                             " 1.250000 "L14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</si>
  <si>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 -1.25GL- 1.25F                                               " 0 1 0 0 0 1.000000 1.000000 1.000000 0 0 1 1 1 1 1 1 1 -1 1 1 1 0 1 "L40                             " 1.250000 "L22                             " -1.250000 "L14                             " -1.250000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</si>
  <si>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+ 1.25AT+1.25GL + 1.25AF                                              " 0 1 0 0 0 1.000000 1.000000 1.000000 0 0 1 1 1 1 1 1 1 -1 1 1 1 0 1 "L38                             " 1.250000 "L22                             " 1.250000 "L12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</si>
  <si>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- 1.25AT-1.25GL - 1.25AF                                              " 0 1 0 0 0 1.000000 1.000000 1.000000 0 0 1 1 1 1 1 1 1 -1 1 1 1 0 1 "L40                             " 1.250000 "L22                             " -1.250000 "L12                             " -1.250000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</si>
  <si>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 + 1.25F + 0.5L + 0.4WX + 1.25GL                              " 0 1 0 0 0 1.000000 1.000000 1.000000 0 0 1 1 1 1 1 1 1 -1 1 1 1 0 1 "L38                             " 1.250000 "L14                             " 1.250000 "L9                              " 0.500000 "L15                             " 0.400000 "L22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</si>
  <si>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- 1.25F + 0.5L - 0.4WX -1.25GL                               " 0 1 0 0 0 1.000000 1.000000 1.000000 0 0 1 1 1 1 1 1 1 -1 1 1 1 0 1 "L40                             " 1.250000 "L14                             " -1.250000 "L9                              " 0.500000 "L15                             " -0.400000 "L22                             " -1.250000 "                                " 0.000000 "                                " 0.000000 "                                " 0.000000 "                                " 0.000000 "                                " 0.000000;</t>
  </si>
  <si>
    <t>"1.25DLO  + 1.25AT + 1.25AF + 0.5L + 0.4WZ +1.25GL                              " 0 1 0 0 0 1.000000 1.000000 1.000000 0 0 1 1 1 1 1 1 1 -1 1 1 1 0 1 "L38                             " 1.250000 "L12                             " 1.250000 "L9                              " 0.500000 "L16                             " 0.400000 "L22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</si>
  <si>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- 1.25AF + 0.5L - 0.4WZ -1.25GL                              " 0 1 0 0 0 1.000000 1.000000 1.000000 0 0 1 1 1 1 1 1 1 -1 1 1 1 0 1 "L40                             " 1.250000 "L12                             " -1.250000 "L9                              " 0.500000 "L16                             " -0.400000 "L22                             " -1.250000 "                                " 0.000000 "                                " 0.000000 "                                " 0.000000 "                                " 0.000000 "                                " 0.000000;</t>
  </si>
  <si>
    <t>"1.25DLO  + 1.25AT + 1.25AF + 0.5L + 0.3WX + 0.3WZ +1.25GL                      " 0 1 0 0 0 1.000000 1.000000 1.000000 0 0 1 1 1 1 1 1 1 -1 1 1 1 0 1 "L38                             " 1.250000 "L12                             " 1.250000 "L9                              " 0.500000 "L15                             " 0.300000 "L16                             " 0.300000 "L22                             " 1.250000 "                                " 0.000000 "                                " 0.000000 "                                " 0.000000 "                                " 0.000000;</t>
  </si>
  <si>
    <t>"1.25DLO  - 1.25AT - 1.25AF + 0.5L - 0.3WX - 0.3WZ -1.25GL                      " 0 1 0 0 0 1.000000 1.000000 1.000000 0 0 1 1 1 1 1 1 1 -1 1 1 1 0 1 "L40                             " 1.250000 "L12                             " -1.250000 "L9                              " 0.500000 "L15                             " -0.300000 "L16                             " -0.300000 "L22                             " -1.250000 "                                " 0.000000 "                                " 0.000000 "                                " 0.000000 "                                " 0.000000;</t>
  </si>
  <si>
    <t>"0.9DLE  + 1.5EM + 0.4WX                                                        " 0 1 0 0 0 1.000000 1.000000 1.000000 0 0 1 1 1 1 1 1 1 -1 1 1 1 0 1 "L39                             " 0.900000 "L8                              " 1.500000 "L15                             " 0.400000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</si>
  <si>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"0.9DLE  - 1.5EM - 0.4WX                                                        " 0 1 0 0 0 1.000000 1.000000 1.000000 0 0 1 1 1 1 1 1 1 -1 1 1 1 0 1 "L39                             " 0.900000 "L8                              " -1.500000 "L15                             " -0.400000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</si>
  <si>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"0.9DLE  + 1.5EM + 0.4WZ                                                        " 0 1 0 0 0 1.000000 1.000000 1.000000 0 0 1 1 1 1 1 1 1 -1 1 1 1 0 1 "L39                             " 0.900000 "L8                              " 1.500000 "L16                             " 0.400000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</si>
  <si>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"0.9DLE  - 1.5EM - 0.4WZ                                                        " 0 1 0 0 0 1.000000 1.000000 1.000000 0 0 1 1 1 1 1 1 1 -1 1 1 1 0 1 "L39                             " 0.900000 "L8                              " -1.500000 "L16                             " -0.400000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</si>
  <si>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"1.25DLE  + 1.25ET + 0.4WX + 0.5L                                               " 0 1 0 0 0 1.000000 1.000000 1.000000 0 0 1 1 1 1 1 1 1 -1 1 1 1 0 1 "L39                             " 1.250000 "L7                              " 1.250000 "L15                             " 0.400000 "L9                              " 0.500000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</si>
  <si>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"1.25DLE  + 1.25ET - 0.4WX + 0.5L                                               " 0 1 0 0 0 1.000000 1.000000 1.000000 0 0 1 1 1 1 1 1 1 -1 1 1 1 0 1 "L39                             " 1.250000 "L7                              " 1.250000 "L15                             " -0.400000 "L9                              " 0.500000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</si>
  <si>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"1.25DLE  + 1.25ET + 0.4WZ + 0.5L                                               " 0 1 0 0 0 1.000000 1.000000 1.000000 0 0 1 1 1 1 1 1 1 -1 1 1 1 0 1 "L39                             " 1.250000 "L7                              " 1.250000 "L16                             " 0.400000 "L9                              " 0.500000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</si>
  <si>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"1.25DLE  + 1.25ET - 0.4WZ + 0.5L                                               " 0 1 0 0 0 1.000000 1.000000 1.000000 0 0 1 1 1 1 1 1 1 -1 1 1 1 0 1 "L39                             " 1.250000 "L7                              " 1.250000 "L16                             " -0.400000 "L9                              " 0.500000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</si>
  <si>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"1.25DLE  + 1.25ET + 0.30WX + 0.30WZ+0.5L                                       " 0 1 0 0 0 1.000000 1.000000 1.000000 0 0 1 1 1 1 1 1 1 -1 1 1 1 0 1 "L39                             " 1.250000 "L7                              " 1.250000 "L15                             " 0.300000 "L16                             " 0.300000 "L9                              " 0.500000 "                                " 0.000000 "                                " 0.000000 "                                " 0.000000 "                                " 0.000000 "                                " 0.000000;</t>
  </si>
  <si>
    <t>"1.25DLE  + 1.25ET - 0.30WX - 0.30WZ+0.5L                                       " 0 1 0 0 0 1.000000 1.000000 1.000000 0 0 1 1 1 1 1 1 1 -1 1 1 1 0 1 "L39                             " 1.250000 "L7                              " 1.250000 "L15                             " -0.300000 "L16                             " -0.300000 "L9                              " 0.500000 "                                " 0.000000 "                                " 0.000000 "                                " 0.000000 "                                " 0.000000 "                                " 0.000000;</t>
  </si>
  <si>
    <t>"Thermal Effect ULS Load Combinations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</si>
  <si>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 + 1.5L + 1.0S + 0.2Di + 1.25GL +1.25AF + 1.25(TH,STcon)      " 0 1 0 0 0 1.000000 1.000000 1.000000 0 0 1 1 1 1 1 1 1 -1 1 1 1 0 1 "L38                             " 1.250000 "L9                              " 1.500000 "L10                             " 1.000000 "L23                             " 0.200000 "L22                             " 1.250000 "L12                             " 1.250000 "L24                             " 1.250000 "                                " 0.000000 "                                " 0.000000 "                                " 0.000000;</t>
  </si>
  <si>
    <t>"1.25DLO  - 1.25AT + 1.5L + 1.0S + 0.2Di -1.25GL - 1.25AF + 1.25(TH,STcon)      " 0 1 0 0 0 1.000000 1.000000 1.000000 0 0 1 1 1 1 1 1 1 -1 1 1 1 0 1 "L40                             " 1.250000 "L9                              " 1.500000 "L10                             " 1.000000 "L23                             " 0.200000 "L22                             " -1.250000 "L12                             " -1.250000 "L24                             " 1.250000 "                                " 0.000000 "                                " 0.000000 "                                " 0.000000;</t>
  </si>
  <si>
    <t>"1.25DLO  + 1.25AT + 1.5L + 0.4WX +1.25GL + 1.25(TH,STcon)                      " 0 1 0 0 0 1.000000 1.000000 1.000000 0 0 1 1 1 1 1 1 1 -1 1 1 1 0 1 "L38                             " 1.250000 "L9                              " 1.500000 "L15                             " 0.400000 "L22                             " 1.250000 "L24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</si>
  <si>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+ 1.5L - 0.4WX -1.25GL + 1.25(TH,STcon)                      " 0 1 0 0 0 1.000000 1.000000 1.000000 0 0 1 1 1 1 1 1 1 -1 1 1 1 0 1 "L40                             " 1.250000 "L9                              " 1.500000 "L15                             " -0.400000 "L22                             " -1.250000 "L24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</si>
  <si>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+ 1.25AT + 1.5L + 0.4WZ +1.25GL + 1.25(TH,STcon)                      " 0 1 0 0 0 1.000000 1.000000 1.000000 0 0 1 1 1 1 1 1 1 -1 1 1 1 0 1 "L38                             " 1.250000 "L9                              " 1.500000 "L16                             " 0.400000 "L22                             " 1.250000 "L24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</si>
  <si>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+ 1.5L - 0.4WZ -1.25GL+1.25(TH,STcon)                        " 0 1 0 0 0 1.000000 1.000000 1.000000 0 0 1 1 1 1 1 1 1 -1 1 1 1 0 1 "L40                             " 1.250000 "L9                              " 1.500000 "L16                             " -0.400000 "L22                             " -1.250000 "L24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</si>
  <si>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+ 1.25AT + 1.5L + 0.3WX +0.3WZ +1.25GL+ 1.25(TH,STcon)                " 0 1 0 0 0 1.000000 1.000000 1.000000 0 0 1 1 1 1 1 1 1 -1 1 1 1 0 1 "L38                             " 1.250000 "L9                              " 1.500000 "L15                             " 0.300000 "L16                             " 0.300000 "L22                             " 1.250000 "L24                             " 1.250000 "                                " 0.000000 "                                " 0.000000 "                                " 0.000000 "                                " 0.000000;</t>
  </si>
  <si>
    <t>"1.25DLO  - 1.25AT + 1.5L - 0.3WX -0.3WZ -1.25GL + 1.25(TH,STcon)               " 0 1 0 0 0 1.000000 1.000000 1.000000 0 0 1 1 1 1 1 1 1 -1 1 1 1 0 1 "L40                             " 1.250000 "L9                              " 1.500000 "L15                             " -0.300000 "L16                             " -0.300000 "L22                             " -1.250000 "L24                             " 1.250000 "                                " 0.000000 "                                " 0.000000 "                                " 0.000000 "                                " 0.000000;</t>
  </si>
  <si>
    <t>"1.25DLO  + 1.25AT + 1.5L + 0S + 0Di + 1.25GL +1.25AF + 1.25(TH,STexp)          " 0 1 0 0 0 1.000000 1.000000 1.000000 0 0 1 1 1 1 1 1 1 -1 1 1 1 0 1 "L38                             " 1.250000 "L9                              " 1.500000 "L10                             " 0.000000 "L23                             " 0.000000 "L22                             " 1.250000 "L12                             " 1.250000 "L25                             " 1.250000 "                                " 0.000000 "                                " 0.000000 "                                " 0.000000;</t>
  </si>
  <si>
    <t>"1.25DLO  - 1.25AT + 1.5L + 0S + 0Di -1.25GL - 1.25AF + 1.25(TH,STexp)          " 0 1 0 0 0 1.000000 1.000000 1.000000 0 0 1 1 1 1 1 1 1 -1 1 1 1 0 1 "L40                             " 1.250000 "L9                              " 1.500000 "L10                             " 0.000000 "L23                             " 0.000000 "L22                             " -1.250000 "L12                             " -1.250000 "L25                             " 1.250000 "                                " 0.000000 "                                " 0.000000 "                                " 0.000000;</t>
  </si>
  <si>
    <t>"1.25DLO  + 1.25AT + 1.5L + 0.4WX +1.25GL + 1.25(TH,STexp)                      " 0 1 0 0 0 1.000000 1.000000 1.000000 0 0 1 1 1 1 1 1 1 -1 1 1 1 0 1 "L38                             " 1.250000 "L9                              " 1.500000 "L15                             " 0.400000 "L22                             " 1.250000 "L25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</si>
  <si>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+ 1.5L - 0.4WX -1.25GL + 1.25(TH,STexp)                      " 0 1 0 0 0 1.000000 1.000000 1.000000 0 0 1 1 1 1 1 1 1 -1 1 1 1 0 1 "L40                             " 1.250000 "L9                              " 1.500000 "L15                             " -0.400000 "L22                             " -1.250000 "L25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</si>
  <si>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+ 1.25AT + 1.5L + 0.4WZ +1.25GL + 1.25(TH,STexp)                      " 0 1 0 0 0 1.000000 1.000000 1.000000 0 0 1 1 1 1 1 1 1 -1 1 1 1 0 1 "L38                             " 1.250000 "L9                              " 1.500000 "L16                             " 0.400000 "L22                             " 1.250000 "L25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</si>
  <si>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+ 1.5L - 0.4WZ -1.25GL + 1.25(TH,STexp)                      " 0 1 0 0 0 1.000000 1.000000 1.000000 0 0 1 1 1 1 1 1 1 -1 1 1 1 0 1 "L40                             " 1.250000 "L9                              " 1.500000 "L16                             " -0.400000 "L22                             " -1.250000 "L25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</si>
  <si>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+ 1.25AT + 1.5L + 0.3WX +0.3WZ +1.25GL+ 1.25(TH,STexp)                " 0 1 0 0 0 1.000000 1.000000 1.000000 0 0 1 1 1 1 1 1 1 -1 1 1 1 0 1 "L38                             " 1.250000 "L9                              " 1.500000 "L15                             " 0.300000 "L16                             " 0.300000 "L22                             " 1.250000 "L25                             " 1.250000 "                                " 0.000000 "                                " 0.000000 "                                " 0.000000 "                                " 0.000000;</t>
  </si>
  <si>
    <t>"1.25DLO  - 1.25AT + 1.5L - 0.3WX -0.3WZ -1.25GL + 1.25(TH,STexp)               " 0 1 0 0 0 1.000000 1.000000 1.000000 0 0 1 1 1 1 1 1 1 -1 1 1 1 0 1 "L40                             " 1.250000 "L9                              " 1.500000 "L15                             " -0.300000 "L16                             " -0.300000 "L22                             " -1.250000 "L25                             " 1.250000 "                                " 0.000000 "                                " 0.000000 "                                " 0.000000 "                                " 0.000000;</t>
  </si>
  <si>
    <t>"1.25DLO  + 1.25AT + 1.5S + 1.0L +1.25GL +1.25AF + 1.25(TH,STcon)               " 0 1 0 0 0 1.000000 1.000000 1.000000 0 0 1 1 1 1 1 1 1 -1 1 1 1 0 1 "L38                             " 1.250000 "L10                             " 1.500000 "L9                              " 1.000000 "L22                             " 1.250000 "L12                             " 1.250000 "L24                             " 1.250000 "                                " 0.000000 "                                " 0.000000 "                                " 0.000000 "                                " 0.000000;</t>
  </si>
  <si>
    <t>"1.25DLO  - 1.25AT + 1.5S + 1.0L -1.25GL -1.25AF + 1.25(TH,STcon)               " 0 1 0 0 0 1.000000 1.000000 1.000000 0 0 1 1 1 1 1 1 1 -1 1 1 1 0 1 "L40                             " 1.250000 "L10                             " 1.500000 "L9                              " 1.000000 "L22                             " -1.250000 "L12                             " -1.250000 "L24                             " 1.250000 "                                " 0.000000 "                                " 0.000000 "                                " 0.000000 "                                " 0.000000;</t>
  </si>
  <si>
    <t>"1.25DLO  + 1.25AT + 1.5S+ 0.4WX +1.25GL + 1.25(TH,STcon)                       " 0 1 0 0 0 1.000000 1.000000 1.000000 0 0 1 1 1 1 1 1 1 -1 1 1 1 0 1 "L38                             " 1.250000 "L10                             " 1.500000 "L15                             " 0.400000 "L22                             " 1.250000 "L24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</si>
  <si>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+ 1.5S - 0.4WX -1.25GL + 1.25(TH,STcon)                      " 0 1 0 0 0 1.000000 1.000000 1.000000 0 0 1 1 1 1 1 1 1 -1 1 1 1 0 1 "L40                             " 1.250000 "L10                             " 1.500000 "L15                             " -0.400000 "L22                             " -1.250000 "L24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</si>
  <si>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+ 1.25AT + 1.5S + 0.4WZ +1.25GL + 1.25(TH,STcon)                      " 0 1 0 0 0 1.000000 1.000000 1.000000 0 0 1 1 1 1 1 1 1 -1 1 1 1 0 1 "L38                             " 1.250000 "L10                             " 1.500000 "L16                             " 0.400000 "L22                             " 1.250000 "L24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</si>
  <si>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+ 1.5S - 0.4WZ -1.25GL + 1.25(TH,STcon)                      " 0 1 0 0 0 1.000000 1.000000 1.000000 0 0 1 1 1 1 1 1 1 -1 1 1 1 0 1 "L40                             " 1.250000 "L10                             " 1.500000 "L16                             " -0.400000 "L22                             " -1.250000 "L24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</si>
  <si>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+ 1.25AT + 1.5S+ 0.3WX +0.3WZ +1.25GL+ 1.25(TH,STcon)                 " 0 1 0 0 0 1.000000 1.000000 1.000000 0 0 1 1 1 1 1 1 1 -1 1 1 1 0 1 "L38                             " 1.250000 "L10                             " 1.500000 "L15                             " 0.300000 "L16                             " 0.300000 "L22                             " 1.250000 "L24                             " 1.250000 "                                " 0.000000 "                                " 0.000000 "                                " 0.000000 "                                " 0.000000;</t>
  </si>
  <si>
    <t>"1.25DLO  - 1.25AT + 1.5S - 0.3WX -0.3WZ -1.25GL+ 1.25(TH,STcon)                " 0 1 0 0 0 1.000000 1.000000 1.000000 0 0 1 1 1 1 1 1 1 -1 1 1 1 0 1 "L40                             " 1.250000 "L10                             " 1.500000 "L15                             " -0.300000 "L16                             " -0.300000 "L22                             " -1.250000 "L24                             " 1.250000 "                                " 0.000000 "                                " 0.000000 "                                " 0.000000 "                                " 0.000000;</t>
  </si>
  <si>
    <t>"1.25DLO  + 1.25AT + 0S + 1.0L +1.25GL +1.25AF+1.25(TH,STexp)                   " 0 1 0 0 0 1.000000 1.000000 1.000000 0 0 1 1 1 1 1 1 1 -1 1 1 1 0 1 "L38                             " 1.250000 "L10                             " 0.000000 "L9                              " 1.000000 "L22                             " 1.250000 "L12                             " 1.250000 "L25                             " 1.250000 "                                " 0.000000 "                                " 0.000000 "                                " 0.000000 "                                " 0.000000;</t>
  </si>
  <si>
    <t>"1.25DLO  - 1.25AT + 0S + 1.0L -1.25GL -1.25AF+1.25(TH,STexp)                   " 0 1 0 0 0 1.000000 1.000000 1.000000 0 0 1 1 1 1 1 1 1 -1 1 1 1 0 1 "L40                             " 1.250000 "L10                             " 0.000000 "L9                              " 1.000000 "L22                             " -1.250000 "L12                             " -1.250000 "L25                             " 1.250000 "                                " 0.000000 "                                " 0.000000 "                                " 0.000000 "                                " 0.000000;</t>
  </si>
  <si>
    <t>"1.25DLO  + 1.25AT + 0S+ 0.4WX +1.25GL+1.25(TH,STexp)                           " 0 1 0 0 0 1.000000 1.000000 1.000000 0 0 1 1 1 1 1 1 1 -1 1 1 1 0 1 "L38                             " 1.250000 "L10                             " 0.000000 "L15                             " 0.400000 "L22                             " 1.250000 "L25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</si>
  <si>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+ 0S - 0.4WX -1.25GL+1.25(TH,STexp)                          " 0 1 0 0 0 1.000000 1.000000 1.000000 0 0 1 1 1 1 1 1 1 -1 1 1 1 0 1 "L40                             " 1.250000 "L10                             " 0.000000 "L15                             " -0.400000 "L22                             " -1.250000 "L25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</si>
  <si>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+ 1.25AT +0S + 0.4WZ +1.25GL+1.25(TH,STexp)                           " 0 1 0 0 0 1.000000 1.000000 1.000000 0 0 1 1 1 1 1 1 1 -1 1 1 1 0 1 "L38                             " 1.250000 "L10                             " 0.000000 "L16                             " 0.400000 "L22                             " 1.250000 "L25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</si>
  <si>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- 1.25AT + 0S - 0.4WZ -1.25GL+1.25(TH,STexp)                          " 0 1 0 0 0 1.000000 1.000000 1.000000 0 0 1 1 1 1 1 1 1 -1 1 1 1 0 1 "L40                             " 1.250000 "L10                             " 0.000000 "L16                             " -0.400000 "L22                             " -1.250000 "L25                             " 1.250000 "                                " 0.000000 "                                " 0.000000 "                                " 0.000000 "                                " 0.000000 "                                " 0.000000;</t>
  </si>
  <si>
    <t>"1.25DLO  + 1.25AT + 0S+ 0.3WX +0.3WZ +1.25GL+ 1.25(TH,STexp)                   " 0 1 0 0 0 1.000000 1.000000 1.000000 0 0 1 1 1 1 1 1 1 -1 1 1 1 0 1 "L38                             " 1.250000 "L10                             " 0.000000 "L15                             " 0.300000 "L16                             " 0.300000 "L22                             " 1.250000 "L25                             " 1.250000 "                                " 0.000000 "                                " 0.000000 "                                " 0.000000 "                                " 0.000000;</t>
  </si>
  <si>
    <t>"1.25DLO  - 1.25AT + 0S - 0.3WX -0.3WZ -1.25GL+ 1.25(TH,STexp)                  " 0 1 0 0 0 1.000000 1.000000 1.000000 0 0 1 1 1 1 1 1 1 -1 1 1 1 0 1 "L40                             " 1.250000 "L10                             " 0.000000 "L15                             " -0.300000 "L16                             " -0.300000 "L22                             " -1.250000 "L25                             " 1.250000 "                                " 0.000000 "                                " 0.000000 "                                " 0.000000 "                                " 0.000000;</t>
  </si>
  <si>
    <t>"1.25DLO  + 1.25AT + 1.4WX + 0.5L + 0.38GL+0.4(TH,STcon)                        " 0 1 0 0 0 1.000000 1.000000 1.000000 0 0 1 1 1 1 1 1 1 -1 1 1 1 0 1 "L38                             " 1.250000 "L15                             " 1.400000 "L9                              " 0.500000 "L22                             " 0.380000 "L24                             " 0.400000 "                                " 0.000000 "                                " 0.000000 "                                " 0.000000 "                                " 0.000000 "                                " 0.000000;</t>
  </si>
  <si>
    <t>"1.25DLO  - 1.25AT - 1.4WX + 0.5L - 0.38GL+0.4(TH,STcon)                        " 0 1 0 0 0 1.000000 1.000000 1.000000 0 0 1 1 1 1 1 1 1 -1 1 1 1 0 1 "L40                             " 1.250000 "L15                             " -1.400000 "L9                              " 0.500000 "L22                             " -0.380000 "L24                             " 0.400000 "                                " 0.000000 "                                " 0.000000 "                                " 0.000000 "                                " 0.000000 "                                " 0.000000;</t>
  </si>
  <si>
    <t>"1.25DLO  + 1.25AT + 1.4WZ + 0.5L + 0.38GL+0.4(TH,STcon)                        " 0 1 0 0 0 1.000000 1.000000 1.000000 0 0 1 1 1 1 1 1 1 -1 1 1 1 0 1 "L38                             " 1.250000 "L16                             " 1.400000 "L9                              " 0.500000 "L22                             " 0.380000 "L24                             " 0.400000 "                                " 0.000000 "                                " 0.000000 "                                " 0.000000 "                                " 0.000000 "                                " 0.000000;</t>
  </si>
  <si>
    <t>"1.25DLO  - 1.25AT - 1.4WZ + 0.5L - 0.38GL+0.4(TH,STcon)                        " 0 1 0 0 0 1.000000 1.000000 1.000000 0 0 1 1 1 1 1 1 1 -1 1 1 1 0 1 "L40                             " 1.250000 "L16                             " -1.400000 "L9                              " 0.500000 "L22                             " -0.380000 "L24                             " 0.400000 "                                " 0.000000 "                                " 0.000000 "                                " 0.000000 "                                " 0.000000 "                                " 0.000000;</t>
  </si>
  <si>
    <t>"1.25DLO  + 1.25AT + 1.4WX + 0.5L + 0.38GL+0.4(TH,STexp)                        " 0 1 0 0 0 1.000000 1.000000 1.000000 0 0 1 1 1 1 1 1 1 -1 1 1 1 0 1 "L38                             " 1.250000 "L15                             " 1.400000 "L9                              " 0.500000 "L22                             " 0.380000 "L25                             " 0.400000 "                                " 0.000000 "                                " 0.000000 "                                " 0.000000 "                                " 0.000000 "                                " 0.000000;</t>
  </si>
  <si>
    <t>"1.25DLO  - 1.25AT - 1.4WX + 0.5L - 0.38GL+0.4(TH,STexp)                        " 0 1 0 0 0 1.000000 1.000000 1.000000 0 0 1 1 1 1 1 1 1 -1 1 1 1 0 1 "L40                             " 1.250000 "L15                             " -1.400000 "L9                              " 0.500000 "L22                             " -0.380000 "L25                             " 0.400000 "                                " 0.000000 "                                " 0.000000 "                                " 0.000000 "                                " 0.000000 "                                " 0.000000;</t>
  </si>
  <si>
    <t>"1.25DLO  + 1.25AT + 1.4WZ + 0.5L + 0.38GL+0.4(TH,STexp)                        " 0 1 0 0 0 1.000000 1.000000 1.000000 0 0 1 1 1 1 1 1 1 -1 1 1 1 0 1 "L38                             " 1.250000 "L16                             " 1.400000 "L9                              " 0.500000 "L22                             " 0.380000 "L25                             " 0.400000 "                                " 0.000000 "                                " 0.000000 "                                " 0.000000 "                                " 0.000000 "                                " 0.000000;</t>
  </si>
  <si>
    <t>"1.25DLO  - 1.25AT - 1.4WZ + 0.5L - 0.38GL+0.4(TH,STexp)                        " 0 1 0 0 0 1.000000 1.000000 1.000000 0 0 1 1 1 1 1 1 1 -1 1 1 1 0 1 "L40                             " 1.250000 "L16                             " -1.400000 "L9                              " 0.500000 "L22                             " -0.380000 "L25                             " 0.400000 "                                " 0.000000 "                                " 0.000000 "                                " 0.000000 "                                " 0.000000 "                                " 0.000000;</t>
  </si>
  <si>
    <t>"1.25DLO  + 1.25AT + 1.4WX + 0.5S +1.0Di + 0.38GL+0.4(TH,STcon)                 " 0 1 0 0 0 1.000000 1.000000 1.000000 0 0 1 1 1 1 1 1 1 -1 1 1 1 0 1 "L38                             " 1.250000 "L15                             " 1.400000 "L10                             " 0.500000 "L23                             " 1.000000 "L22                             " 0.380000 "L24                             " 0.400000 "                                " 0.000000 "                                " 0.000000 "                                " 0.000000 "                                " 0.000000;</t>
  </si>
  <si>
    <t>"1.25DLO  - 1.25AT - 1.4WX + 0.5S +1.0Di - 0.38GL+0.4(TH,STcon)                 " 0 1 0 0 0 1.000000 1.000000 1.000000 0 0 1 1 1 1 1 1 1 -1 1 1 1 0 1 "L40                             " 1.250000 "L15                             " -1.400000 "L10                             " 0.500000 "L23                             " 1.000000 "L22                             " -0.380000 "L24                             " 0.400000 "                                " 0.000000 "                                " 0.000000 "                                " 0.000000 "                                " 0.000000;</t>
  </si>
  <si>
    <t>"1.25DLO  + 1.25AT + 1.4WZ + 0.5S +1.0Di + 0.38GL+0.4(TH,STcon)                 " 0 1 0 0 0 1.000000 1.000000 1.000000 0 0 1 1 1 1 1 1 1 -1 1 1 1 0 1 "L38                             " 1.250000 "L16                             " 1.400000 "L10                             " 0.500000 "L23                             " 1.000000 "L22                             " 0.380000 "L24                             " 0.400000 "                                " 0.000000 "                                " 0.000000 "                                " 0.000000 "                                " 0.000000;</t>
  </si>
  <si>
    <t>"1.25DLO  - 1.25AT - 1.4WZ + 0.5S +1.0Di - 0.38GL+0.4(TH,STcon)                 " 0 1 0 0 0 1.000000 1.000000 1.000000 0 0 1 1 1 1 1 1 1 -1 1 1 1 0 1 "L40                             " 1.250000 "L16                             " -1.400000 "L10                             " 0.500000 "L23                             " 1.000000 "L22                             " -0.380000 "L24                             " 0.400000 "                                " 0.000000 "                                " 0.000000 "                                " 0.000000 "                                " 0.000000;</t>
  </si>
  <si>
    <t>"1.25DLO  + 1.25AT + 1.4WX + 0S +0Di + 0.38GL+0.4(TH,STexp)                     " 0 1 0 0 0 1.000000 1.000000 1.000000 0 0 1 1 1 1 1 1 1 -1 1 1 1 0 1 "L38                             " 1.250000 "L15                             " 1.400000 "L10                             " 0.000000 "L23                             " 0.000000 "L22                             " 0.380000 "L25                             " 0.400000 "                                " 0.000000 "                                " 0.000000 "                                " 0.000000 "                                " 0.000000;</t>
  </si>
  <si>
    <t>"1.25DLO  - 1.25AT - 1.4WX + 0S +0Di - 0.38GL+0.4(TH,STexp)                     " 0 1 0 0 0 1.000000 1.000000 1.000000 0 0 1 1 1 1 1 1 1 -1 1 1 1 0 1 "L40                             " 1.250000 "L15                             " -1.400000 "L10                             " 0.000000 "L23                             " 0.000000 "L22                             " -0.380000 "L25                             " 0.400000 "                                " 0.000000 "                                " 0.000000 "                                " 0.000000 "                                " 0.000000;</t>
  </si>
  <si>
    <t>"1.25DLO  + 1.25AT + 1.4WZ + 0S +0Di + 0.38GL+0.4(TH,STexp)                     " 0 1 0 0 0 1.000000 1.000000 1.000000 0 0 1 1 1 1 1 1 1 -1 1 1 1 0 1 "L38                             " 1.250000 "L16                             " 1.400000 "L10                             " 0.000000 "L23                             " 0.000000 "L22                             " 0.380000 "L25                             " 0.400000 "                                " 0.000000 "                                " 0.000000 "                                " 0.000000 "                                " 0.000000;</t>
  </si>
  <si>
    <t>"1.25DLO  - 1.25AT - 1.4WZ + 0S +0Di - 0.38GL+0.4(TH,STexp)                     " 0 1 0 0 0 1.000000 1.000000 1.000000 0 0 1 1 1 1 1 1 1 -1 1 1 1 0 1 "L40                             " 1.250000 "L16                             " -1.400000 "L10                             " 0.000000 "L23                             " 0.000000 "L22                             " -0.380000 "L25                             " 0.400000 "                                " 0.000000 "                                " 0.000000 "                                " 0.000000 "                                " 0.000000;</t>
  </si>
  <si>
    <t>"1.25DLO  + 1.25AT + 1.05WX + 1.05WZ + 0.5L + 0.38GL+0.4(TH,STcon)              " 0 1 0 0 0 1.000000 1.000000 1.000000 0 0 1 1 1 1 1 1 1 -1 1 1 1 0 1 "L38                             " 1.250000 "L15                             " 1.050000 "L16                             " 1.050000 "L9                              " 0.500000 "L22                             " 0.380000 "L24                             " 0.400000 "                                " 0.000000 "                                " 0.000000 "                                " 0.000000 "                                " 0.000000;</t>
  </si>
  <si>
    <t>"1.25DLO  - 1.25AT - 1.05WX - 1.05WZ + 0.5L - 0.38GL+0.4(TH,STcon)              " 0 1 0 0 0 1.000000 1.000000 1.000000 0 0 1 1 1 1 1 1 1 -1 1 1 1 0 1 "L40                             " 1.250000 "L15                             " -1.050000 "L16                             " -1.050000 "L9                              " 0.500000 "L22                             " -0.380000 "L24                             " 0.400000 "                                " 0.000000 "                                " 0.000000 "                                " 0.000000 "                                " 0.000000;</t>
  </si>
  <si>
    <t>"1.25DLO  + 1.25AT + 1.05WX + 1.05WZ + 0.5L + 0.38GL+0.4(TH,STexp)              " 0 1 0 0 0 1.000000 1.000000 1.000000 0 0 1 1 1 1 1 1 1 -1 1 1 1 0 1 "L38                             " 1.250000 "L15                             " 1.050000 "L16                             " 1.050000 "L9                              " 0.500000 "L22                             " 0.380000 "L25                             " 0.400000 "                                " 0.000000 "                                " 0.000000 "                                " 0.000000 "                                " 0.000000;</t>
  </si>
  <si>
    <t>"1.25DLO  - 1.25AT - 1.05WX - 1.05WZ + 0.5L - 0.38GL+0.4(TH,STexp)              " 0 1 0 0 0 1.000000 1.000000 1.000000 0 0 1 1 1 1 1 1 1 -1 1 1 1 0 1 "L40                             " 1.250000 "L15                             " -1.050000 "L16                             " -1.050000 "L9                              " 0.500000 "L22                             " -0.380000 "L25                             " 0.400000 "                                " 0.000000 "                                " 0.000000 "                                " 0.000000 "                                " 0.000000;</t>
  </si>
  <si>
    <t>"1.25DLO  + 1.25AT + 1.05WX + 1.05WZ + 0.5S + 1.0Di + 0.38GL+0.4(TH,STcon)      " 0 1 0 0 0 1.000000 1.000000 1.000000 0 0 1 1 1 1 1 1 1 -1 1 1 1 0 1 "L38                             " 1.250000 "L15                             " 1.050000 "L16                             " 1.050000 "L10                             " 0.500000 "L23                             " 1.000000 "L22                             " 0.380000 "L24                             " 0.400000 "                                " 0.000000 "                                " 0.000000 "                                " 0.000000;</t>
  </si>
  <si>
    <t>"1.25DLO  - 1.25AT - 1.05WX - 1.05WZ + 0.5S + 1.0Di - 0.38GL+0.4(TH,STcon)      " 0 1 0 0 0 1.000000 1.000000 1.000000 0 0 1 1 1 1 1 1 1 -1 1 1 1 0 1 "L40                             " 1.250000 "L15                             " -1.050000 "L16                             " -1.050000 "L10                             " 0.500000 "L23                             " 1.000000 "L22                             " -0.380000 "L24                             " 0.400000 "                                " 0.000000 "                                " 0.000000 "                                " 0.000000;</t>
  </si>
  <si>
    <t>"1.25DLO  + 1.25AT + 1.05WX + 1.05WZ + 0.S + 0.Di + 0.38GL+0.4(TH,STexp)        " 0 1 0 0 0 1.000000 1.000000 1.000000 0 0 1 1 1 1 1 1 1 -1 1 1 1 0 1 "L38                             " 1.250000 "L15                             " 1.050000 "L16                             " 1.050000 "L10                             " 0.000000 "L23                             " 0.000000 "L22                             " 0.380000 "L25                             " 0.400000 "                                " 0.000000 "                                " 0.000000 "                                " 0.000000;</t>
  </si>
  <si>
    <t>"1.25DLO  - 1.25AT - 1.05WX - 1.05WZ + 0.S + 0.Di - 0.38GL+0.4(TH,STexp)        " 0 1 0 0 0 1.000000 1.000000 1.000000 0 0 1 1 1 1 1 1 1 -1 1 1 1 0 1 "L40                             " 1.250000 "L15                             " -1.050000 "L16                             " -1.050000 "L10                             " 0.000000 "L23                             " 0.000000 "L22                             " -0.380000 "L25                             " 0.400000 "                                " 0.000000 "                                " 0.000000 "                                " 0.000000;</t>
  </si>
  <si>
    <t>"1.25DLO  + 1.25AT+1.25GL + 1.25F+1.25(TH,STcon)                                " 0 1 0 0 0 1.000000 1.000000 1.000000 0 0 1 1 1 1 1 1 1 -1 1 1 1 0 1 "L38                             " 1.250000 "L22                             " 1.250000 "L14                             " 1.250000 "L24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</si>
  <si>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 -1.25GL- 1.25F+1.25(TH,STcon)                                " 0 1 0 0 0 1.000000 1.000000 1.000000 0 0 1 1 1 1 1 1 1 -1 1 1 1 0 1 "L40                             " 1.250000 "L22                             " -1.250000 "L14                             " -1.250000 "L24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</si>
  <si>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+ 1.25AT+1.25GL + 1.25F+1.25(TH,STexp)                                " 0 1 0 0 0 1.000000 1.000000 1.000000 0 0 1 1 1 1 1 1 1 -1 1 1 1 0 1 "L38                             " 1.250000 "L22                             " 1.250000 "L14                             " 1.250000 "L25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</si>
  <si>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 -1.25GL- 1.25F+1.25(TH,STexp)                                " 0 1 0 0 0 1.000000 1.000000 1.000000 0 0 1 1 1 1 1 1 1 -1 1 1 1 0 1 "L40                             " 1.250000 "L22                             " -1.250000 "L14                             " -1.250000 "L25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</si>
  <si>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+ 1.25AT+1.25GL + 1.25AF+1.25(TH,STcon)                               " 0 1 0 0 0 1.000000 1.000000 1.000000 0 0 1 1 1 1 1 1 1 -1 1 1 1 0 1 "L38                             " 1.250000 "L22                             " 1.250000 "L12                             " 1.250000 "L24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</si>
  <si>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- 1.25AT-1.25GL - 1.25AF+1.25(TH,STcon)                               " 0 1 0 0 0 1.000000 1.000000 1.000000 0 0 1 1 1 1 1 1 1 -1 1 1 1 0 1 "L40                             " 1.250000 "L22                             " -1.250000 "L12                             " -1.250000 "L24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</si>
  <si>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+ 1.25AT+1.25GL + 1.25AF+1.25(TH,STexp)                               " 0 1 0 0 0 1.000000 1.000000 1.000000 0 0 1 1 1 1 1 1 1 -1 1 1 1 0 1 "L38                             " 1.250000 "L22                             " 1.250000 "L12                             " 1.250000 "L25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</si>
  <si>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- 1.25AT-1.25GL - 1.25AF+1.25(TH,STexp)                               " 0 1 0 0 0 1.000000 1.000000 1.000000 0 0 1 1 1 1 1 1 1 -1 1 1 1 0 1 "L40                             " 1.250000 "L22                             " -1.250000 "L12                             " -1.250000 "L25                             " 1.250000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</si>
  <si>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+ 1.25AT + 1.25F + 0.5L + 0.4WX + 1.25GL+1.25(TH,STcon)               " 0 1 0 0 0 1.000000 1.000000 1.000000 0 0 1 1 1 1 1 1 1 -1 1 1 1 0 1 "L38                             " 1.250000 "L14                             " 1.250000 "L9                              " 0.500000 "L15                             " 0.400000 "L22                             " 1.250000 "L24                             " 1.250000 "                                " 0.000000 "                                " 0.000000 "                                " 0.000000 "                                " 0.000000;</t>
  </si>
  <si>
    <t>"1.25DLO  - 1.25AT - 1.25F + 0.5L - 0.4WX -1.25GL+1.25(TH,STcon)                " 0 1 0 0 0 1.000000 1.000000 1.000000 0 0 1 1 1 1 1 1 1 -1 1 1 1 0 1 "L40                             " 1.250000 "L14                             " -1.250000 "L9                              " 0.500000 "L15                             " -0.400000 "L22                             " -1.250000 "L24                             " 1.250000 "                                " 0.000000 "                                " 0.000000 "                                " 0.000000 "                                " 0.000000;</t>
  </si>
  <si>
    <t>"1.25DLO  + 1.25AT + 1.25F + 0.5L + 0.4WX + 1.25GL+1.25(TH,STexp)               " 0 1 0 0 0 1.000000 1.000000 1.000000 0 0 1 1 1 1 1 1 1 -1 1 1 1 0 1 "L38                             " 1.250000 "L14                             " 1.250000 "L9                              " 0.500000 "L15                             " 0.400000 "L22                             " 1.250000 "L25                             " 1.250000 "                                " 0.000000 "                                " 0.000000 "                                " 0.000000 "                                " 0.000000;</t>
  </si>
  <si>
    <t>"1.25DLO  - 1.25AT - 1.25F + 0.5L - 0.4WX -1.25GL+1.25(TH,STexp)                " 0 1 0 0 0 1.000000 1.000000 1.000000 0 0 1 1 1 1 1 1 1 -1 1 1 1 0 1 "L40                             " 1.250000 "L14                             " -1.250000 "L9                              " 0.500000 "L15                             " -0.400000 "L22                             " -1.250000 "L25                             " 1.250000 "                                " 0.000000 "                                " 0.000000 "                                " 0.000000 "                                " 0.000000;</t>
  </si>
  <si>
    <t>"1.25DLO  + 1.25AT + 1.25AF + 0.5L + 0.4WZ +1.25GL+1.25(TH,STcon)               " 0 1 0 0 0 1.000000 1.000000 1.000000 0 0 1 1 1 1 1 1 1 -1 1 1 1 0 1 "L38                             " 1.250000 "L12                             " 1.250000 "L9                              " 0.500000 "L16                             " 0.400000 "L22                             " 1.250000 "L24                             " 1.250000 "                                " 0.000000 "                                " 0.000000 "                                " 0.000000 "                                " 0.000000;</t>
  </si>
  <si>
    <t>"1.25DLO  - 1.25AT - 1.25AF + 0.5L - 0.4WZ -1.25GL+1.25(TH,STcon)               " 0 1 0 0 0 1.000000 1.000000 1.000000 0 0 1 1 1 1 1 1 1 -1 1 1 1 0 1 "L40                             " 1.250000 "L12                             " -1.250000 "L9                              " 0.500000 "L16                             " -0.400000 "L22                             " -1.250000 "L24                             " 1.250000 "                                " 0.000000 "                                " 0.000000 "                                " 0.000000 "                                " 0.000000;</t>
  </si>
  <si>
    <t>"1.25DLO  + 1.25AT + 1.25AF + 0.5L + 0.4WZ +1.25GL+1.25(TH,STexp)               " 0 1 0 0 0 1.000000 1.000000 1.000000 0 0 1 1 1 1 1 1 1 -1 1 1 1 0 1 "L38                             " 1.250000 "L12                             " 1.250000 "L9                              " 0.500000 "L16                             " 0.400000 "L22                             " 1.250000 "L25                             " 1.250000 "                                " 0.000000 "                                " 0.000000 "                                " 0.000000 "                                " 0.000000;</t>
  </si>
  <si>
    <t>"1.25DLO  - 1.25AT - 1.25AF + 0.5L - 0.4WZ -1.25GL+1.25(TH,STexp)               " 0 1 0 0 0 1.000000 1.000000 1.000000 0 0 1 1 1 1 1 1 1 -1 1 1 1 0 1 "L40                             " 1.250000 "L12                             " -1.250000 "L9                              " 0.500000 "L16                             " -0.400000 "L22                             " -1.250000 "L25                             " 1.250000 "                                " 0.000000 "                                " 0.000000 "                                " 0.000000 "                                " 0.000000;</t>
  </si>
  <si>
    <t>"1.25DLO  + 1.25AT + 1.25AF + 0.5L + 0.3WX + 0.3WZ +1.25GL+1.25(TH,STcon)       " 0 1 0 0 0 1.000000 1.000000 1.000000 0 0 1 1 1 1 1 1 1 -1 1 1 1 0 1 "L38                             " 1.250000 "L12                             " 1.250000 "L9                              " 0.500000 "L15                             " 0.300000 "L16                             " 0.300000 "L22                             " 1.250000 "L24                             " 1.250000 "                                " 0.000000 "                                " 0.000000 "                                " 0.000000;</t>
  </si>
  <si>
    <t>"1.25DLO  - 1.25AT - 1.25AF + 0.5L - 0.3WX - 0.3WZ -1.25GL+1.25(TH,STcon)       " 0 1 0 0 0 1.000000 1.000000 1.000000 0 0 1 1 1 1 1 1 1 -1 1 1 1 0 1 "L40                             " 1.250000 "L12                             " -1.250000 "L9                              " 0.500000 "L15                             " -0.300000 "L16                             " -0.300000 "L22                             " -1.250000 "L24                             " 1.250000 "                                " 0.000000 "                                " 0.000000 "                                " 0.000000;</t>
  </si>
  <si>
    <t>"1.25DLO  + 1.25AT + 1.25AF + 0.5L + 0.3WX + 0.3WZ +1.25GL+1.25(TH,STcon)       " 0 1 0 0 0 1.000000 1.000000 1.000000 0 0 1 1 1 1 1 1 1 -1 1 1 1 0 1 "L38                             " 1.250000 "L12                             " 1.250000 "L9                              " 0.500000 "L15                             " 0.300000 "L16                             " 0.300000 "L22                             " 1.250000 "L25                             " 1.250000 "                                " 0.000000 "                                " 0.000000 "                                " 0.000000;</t>
  </si>
  <si>
    <t>"1.25DLO  - 1.25AT - 1.25AF + 0.5L - 0.3WX - 0.3WZ -1.25GL+1.25(TH,STcon)       " 0 1 0 0 0 1.000000 1.000000 1.000000 0 0 1 1 1 1 1 1 1 -1 1 1 1 0 1 "L40                             " 1.250000 "L12                             " -1.250000 "L9                              " 0.500000 "L15                             " -0.300000 "L16                             " -0.300000 "L22                             " -1.250000 "L25                             " 1.250000 "                                " 0.000000 "                                " 0.000000 "                                " 0.000000;</t>
  </si>
  <si>
    <t>"Upscale "Seismic Factor" LCs - For Fdn/Anchor bolt Design Only (ULS) (See Note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</si>
  <si>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 + 1.0AT + 1.5SXOpe + 0.3GL                                             " 0 1 0 0 0 1.000000 1.000000 1.000000 0 0 1 1 1 1 1 1 1 -1 1 1 1 0 1 "L38                             " 1.000000 "L17                             " 1.500000 "L22                             " 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</si>
  <si>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 - 1.0AT - 1.5SXOpe - 0.3GL                                             " 0 1 0 0 0 1.000000 1.000000 1.000000 0 0 1 1 1 1 1 1 1 -1 1 1 1 0 1 "L40                             " 1.000000 "L17                             " -1.500000 "L22                             " -0.300000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</si>
  <si>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 + 1.0AT + 1.5SZOpe + 0.3GL                                             " 0 1 0 0 0 1.000000 1.000000 1.000000 0 0 1 1 1 1 1 1 1 -1 1 1 1 0 1 "L38                             " 1.000000 "L19                             " 1.500000 "L22                             " 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</si>
  <si>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 - 1.0AT - 1.5SZOpe - 0.3GL                                             " 0 1 0 0 0 1.000000 1.000000 1.000000 0 0 1 1 1 1 1 1 1 -1 1 1 1 0 1 "L40                             " 1.000000 "L19                             " -1.500000 "L22                             " -0.300000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</si>
  <si>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+ 1.5SXEmpty                                                          " 0 1 0 0 0 1.000000 1.000000 1.000000 0 0 1 1 1 1 1 1 1 -1 1 1 1 0 1 "L39                             " 1.000000 "L18                             " 1.500000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</si>
  <si>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- 1.5SXEmpty                                                          " 0 1 0 0 0 1.000000 1.000000 1.000000 0 0 1 1 1 1 1 1 1 -1 1 1 1 0 1 "L39                             " 1.000000 "L18                             " -1.500000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</si>
  <si>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+ 1.5SZEmpty                                                          " 0 1 0 0 0 1.000000 1.000000 1.000000 0 0 1 1 1 1 1 1 1 -1 1 1 1 0 1 "L39                             " 1.000000 "L20                             " 1.500000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</si>
  <si>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- 1.5SZEmpty                                                          " 0 1 0 0 0 1.000000 1.000000 1.000000 0 0 1 1 1 1 1 1 1 -1 1 1 1 0 1 "L39                             " 1.000000 "L20                             " -1.500000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</si>
  <si>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 + 1.0AT + 1.5SXOpe + 0.5L + 0.25S + 0.3GL                              " 0 1 0 0 0 1.000000 1.000000 1.000000 0 0 1 1 1 1 1 1 1 -1 1 1 1 0 1 "L38                             " 1.000000 "L17                             " 1.500000 "L9                              " 0.500000 "L10                             " 0.250000 "L22                             " 0.300000 "                                " 0.000000 "                                " 0.000000 "                                " 0.000000 "                                " 0.000000 "                                " 0.000000;</t>
  </si>
  <si>
    <t>"1.0DLO  - 1.0AT - 1.5SXOpe + 0.5L + 0.25S - 0.3GL                              " 0 1 0 0 0 1.000000 1.000000 1.000000 0 0 1 1 1 1 1 1 1 -1 1 1 1 0 1 "L40                             " 1.000000 "L17                             " -1.500000 "L9                              " 0.500000 "L10                             " 0.250000 "L22                             " -0.300000 "                                " 0.000000 "                                " 0.000000 "                                " 0.000000 "                                " 0.000000 "                                " 0.000000;</t>
  </si>
  <si>
    <t>"1.0DLO  + 1.0AT + 1.5SZOpe + 0.5L + 0.25S + 0.3GL                              " 0 1 0 0 0 1.000000 1.000000 1.000000 0 0 1 1 1 1 1 1 1 -1 1 1 1 0 1 "L38                             " 1.000000 "L19                             " 1.500000 "L9                              " 0.500000 "L10                             " 0.250000 "L22                             " 0.300000 "                                " 0.000000 "                                " 0.000000 "                                " 0.000000 "                                " 0.000000 "                                " 0.000000;</t>
  </si>
  <si>
    <t>"1.0DLO  - 1.0AT - 1.5SZOpe + 0.5L + 0.25S - 0.3GL                              " 0 1 0 0 0 1.000000 1.000000 1.000000 0 0 1 1 1 1 1 1 1 -1 1 1 1 0 1 "L40                             " 1.000000 "L19                             " -1.500000 "L9                              " 0.500000 "L10                             " 0.250000 "L22                             " -0.300000 "                                " 0.000000 "                                " 0.000000 "                                " 0.000000 "                                " 0.000000 "                                " 0.000000;</t>
  </si>
  <si>
    <t>"1.0DLE   + 1.5SXEmpty+ 0.5L + 0.25S                                            " 0 1 0 0 0 1.000000 1.000000 1.000000 0 0 1 1 1 1 1 1 1 -1 1 1 1 0 1 "L39                             " 1.000000 "L18                             " 1.500000 "L9                              " 0.500000 "L10                             " 0.250000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</si>
  <si>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- 1.5SXEmpty+ 0.5L + 0.25S                                            " 0 1 0 0 0 1.000000 1.000000 1.000000 0 0 1 1 1 1 1 1 1 -1 1 1 1 0 1 "L39                             " 1.000000 "L18                             " -1.500000 "L9                              " 0.500000 "L10                             " 0.250000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</si>
  <si>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+ 1.5SZEmpty+ 0.5L + 0.25S                                            " 0 1 0 0 0 1.000000 1.000000 1.000000 0 0 1 1 1 1 1 1 1 -1 1 1 1 0 1 "L39                             " 1.000000 "L20                             " 1.500000 "L9                              " 0.500000 "L10                             " 0.250000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</si>
  <si>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 - 1.5SZEmpty+ 0.5L + 0.25S                                            " 0 1 0 0 0 1.000000 1.000000 1.000000 0 0 1 1 1 1 1 1 1 -1 1 1 1 0 1 "L39                             " 1.000000 "L20                             " -1.500000 "L9                              " 0.500000 "L10                             " 0.250000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</si>
  <si>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"Local Member Design LCs (Use only when 'AS' Loads are Defined)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</si>
  <si>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 + 1.0AT + 1.0SXOpe + 0.5L + 0.25S  +1.0AS + 0.3GL                      " 0 1 0 0 0 1.000000 1.000000 1.000000 0 0 1 1 1 1 1 1 1 -1 1 1 1 0 1 "L38                             " 1.000000 "L17                             " 1.000000 "L9                              " 0.500000 "L10                             " 0.250000 "L13                             " 1.000000 "L22                             " 0.300000 "                                " 0.000000 "                                " 0.000000 "                                " 0.000000 "                                " 0.000000;</t>
  </si>
  <si>
    <t>"1.0DLO  - 1.0AT - 1.0SXOpe + 0.5L + 0.25S  -1.0AS - 0.3GL                      " 0 1 0 0 0 1.000000 1.000000 1.000000 0 0 1 1 1 1 1 1 1 -1 1 1 1 0 1 "L40                             " 1.000000 "L17                             " -1.000000 "L9                              " 0.500000 "L10                             " 0.250000 "L13                             " -1.000000 "L22                             " -0.300000 "                                " 0.000000 "                                " 0.000000 "                                " 0.000000 "                                " 0.000000;</t>
  </si>
  <si>
    <t>"1.0DLO  + 1.0AT + 1.0SZOpe + 0.5L + 0.25S  +1.0AS + 0.3GL                      " 0 1 0 0 0 1.000000 1.000000 1.000000 0 0 1 1 1 1 1 1 1 -1 1 1 1 0 1 "L38                             " 1.000000 "L19                             " 1.000000 "L9                              " 0.500000 "L10                             " 0.250000 "L13                             " 1.000000 "L22                             " 0.300000 "                                " 0.000000 "                                " 0.000000 "                                " 0.000000 "                                " 0.000000;</t>
  </si>
  <si>
    <t>"1.0DLO  - 1.0AT - 1.0SZOpe + 0.5L + 0.25S -1.0AS - 0.3GL                       " 0 1 0 0 0 1.000000 1.000000 1.000000 0 0 1 1 1 1 1 1 1 -1 1 1 1 0 1 "L40                             " 1.000000 "L19                             " -1.000000 "L9                              " 0.500000 "L10                             " 0.250000 "L13                             " -1.000000 "L22                             " -0.300000 "                                " 0.000000 "                                " 0.000000 "                                " 0.000000 "                                " 0.000000;</t>
  </si>
  <si>
    <t>"Use when Slug Loads are present    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</si>
  <si>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+ 1.5SG + 0.5L + 0.4WX + 1.25AT                                       " 0 1 0 0 0 1.000000 1.000000 1.000000 0 0 1 1 1 1 1 1 1 -1 1 1 1 0 1 "L38                             " 1.250000 "L21                             " 1.500000 "L9                              " 0.500000 "L15                             " 0.400000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</si>
  <si>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- 1.5SG + 0.5L - 0.4WX - 1.25AT                                       " 0 1 0 0 0 1.000000 1.000000 1.000000 0 0 1 1 1 1 1 1 1 -1 1 1 1 0 1 "L40                             " 1.250000 "L21                             " -1.500000 "L9                              " 0.500000 "L15                             " -0.400000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</si>
  <si>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+ 1.5SG + 0.5L + 0.4WZ + 1.25AT                                       " 0 1 0 0 0 1.000000 1.000000 1.000000 0 0 1 1 1 1 1 1 1 -1 1 1 1 0 1 "L38                             " 1.250000 "L21                             " 1.500000 "L9                              " 0.500000 "L16                             " 0.400000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</si>
  <si>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"1.25DLO  - 1.5SG + 0.5L - 0.4WZ - 1.25AT                                       " 0 1 0 0 0 1.000000 1.000000 1.000000 0 0 1 1 1 1 1 1 1 -1 1 1 1 0 1 "L40                             " 1.250000 "L21                             " -1.500000 "L9                              " 0.500000 "L16                             " -0.400000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</si>
  <si>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"Serviceability Load Combinations (SLS) (See Note No. 2,3,4,9)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</si>
  <si>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                                                                          " 0 1 0 0 0 1.000000 1.000000 1.000000 0 0 1 1 1 1 1 1 1 -1 1 1 1 0 1 "L37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</si>
  <si>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+ AT + AF + GL + L + 0.78S +0.7Di                                         " 0 1 0 0 0 1.000000 1.000000 1.000000 0 0 1 1 1 1 1 1 1 -1 1 1 1 0 1 "L38                             " 1.000000 "L12                             " 1.000000 "L22                             " 1.000000 "L9                              " 1.000000 "L10                             " 0.780000 "L23                             " 0.700000 "                                " 0.000000 "                                " 0.000000 "                                " 0.000000 "                                " 0.000000;</t>
  </si>
  <si>
    <t>"DLO  - AT - AF - GL + L + 0.78S +0.7Di                                         " 0 1 0 0 0 1.000000 1.000000 1.000000 0 0 1 1 1 1 1 1 1 -1 1 1 1 0 1 "L40                             " 1.000000 "L12                             " -1.000000 "L22                             " -1.000000 "L9                              " 1.000000 "L10                             " 0.780000 "L23                             " 0.700000 "                                " 0.000000 "                                " 0.000000 "                                " 0.000000 "                                " 0.000000;</t>
  </si>
  <si>
    <t>"DLO  + AT + 1.0GL + L + 0.26WX                                                 " 0 1 0 0 0 1.000000 1.000000 1.000000 0 0 1 1 1 1 1 1 1 -1 1 1 1 0 1 "L38                             " 1.000000 "L22                             " 1.000000 "L9                              " 1.000000 "L15                             " 0.260000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</si>
  <si>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- AT - 1.0GL + L - 0.26WX                                                 " 0 1 0 0 0 1.000000 1.000000 1.000000 0 0 1 1 1 1 1 1 1 -1 1 1 1 0 1 "L40                             " 1.000000 "L22                             " -1.000000 "L9                              " 1.000000 "L15                             " -0.260000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</si>
  <si>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+ AT + 1.0GL  + L + 0.26WZ                                                " 0 1 0 0 0 1.000000 1.000000 1.000000 0 0 1 1 1 1 1 1 1 -1 1 1 1 0 1 "L38                             " 1.000000 "L22                             " 1.000000 "L9                              " 1.000000 "L16                             " 0.260000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</si>
  <si>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- AT - 1.0GL + L - 0.26WZ                                                 " 0 1 0 0 0 1.000000 1.000000 1.000000 0 0 1 1 1 1 1 1 1 -1 1 1 1 0 1 "L40                             " 1.000000 "L22                             " -1.000000 "L9                              " 1.000000 "L16                             " -0.260000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</si>
  <si>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+ AT + 1.0GL + L + 0.19WX + 0.19WZ                                        " 0 1 0 0 0 1.000000 1.000000 1.000000 0 0 1 1 1 1 1 1 1 -1 1 1 1 0 1 "L38                             " 1.000000 "L22                             " 1.000000 "L9                              " 1.000000 "L15                             " 0.190000 "L16                             " 0.190000 "                                " 0.000000 "                                " 0.000000 "                                " 0.000000 "                                " 0.000000 "                                " 0.000000;</t>
  </si>
  <si>
    <t>"DLO  - AT - 1.0GL + L - 0.19WX - 0.19WZ                                        " 0 1 0 0 0 1.000000 1.000000 1.000000 0 0 1 1 1 1 1 1 1 -1 1 1 1 0 1 "L40                             " 1.000000 "L22                             " -1.000000 "L9                              " 1.000000 "L15                             " -0.190000 "L16                             " -0.190000 "                                " 0.000000 "                                " 0.000000 "                                " 0.000000 "                                " 0.000000 "                                " 0.000000;</t>
  </si>
  <si>
    <t>"DLO  + AT + AF + GL + 0.78S + L +0.7Di                                         " 0 1 0 0 0 1.000000 1.000000 1.000000 0 0 1 1 1 1 1 1 1 -1 1 1 1 0 1 "L38                             " 1.000000 "L12                             " 1.000000 "L22                             " 1.000000 "L10                             " 0.780000 "L9                              " 1.000000 "L23                             " 0.700000 "                                " 0.000000 "                                " 0.000000 "                                " 0.000000 "                                " 0.000000;</t>
  </si>
  <si>
    <t>"DLO  - AT - AF - GL + 0.78S + L +0.7Di                                         " 0 1 0 0 0 1.000000 1.000000 1.000000 0 0 1 1 1 1 1 1 1 -1 1 1 1 0 1 "L40                             " 1.000000 "L12                             " -1.000000 "L22                             " -1.000000 "L10                             " 0.780000 "L9                              " 1.000000 "L23                             " 0.700000 "                                " 0.000000 "                                " 0.000000 "                                " 0.000000 "                                " 0.000000;</t>
  </si>
  <si>
    <t>"DLO  + AT + GL + 0.78S + 0.26WX +0.7Di                                         " 0 1 0 0 0 1.000000 1.000000 1.000000 0 0 1 1 1 1 1 1 1 -1 1 1 1 0 1 "L38                             " 1.000000 "L22                             " 1.000000 "L10                             " 0.780000 "L15                             " 0.260000 "L23                             " 0.700000 "                                " 0.000000 "                                " 0.000000 "                                " 0.000000 "                                " 0.000000 "                                " 0.000000;</t>
  </si>
  <si>
    <t>"DLO  - AT - GL + 0.78S - 0.26WX +0.7Di                                         " 0 1 0 0 0 1.000000 1.000000 1.000000 0 0 1 1 1 1 1 1 1 -1 1 1 1 0 1 "L40                             " 1.000000 "L22                             " -1.000000 "L10                             " 0.780000 "L15                             " -0.260000 "L23                             " 0.700000 "                                " 0.000000 "                                " 0.000000 "                                " 0.000000 "                                " 0.000000 "                                " 0.000000;</t>
  </si>
  <si>
    <t>"DLO  + AT + GL + 0.78S + 0.26WZ +0.7Di                                         " 0 1 0 0 0 1.000000 1.000000 1.000000 0 0 1 1 1 1 1 1 1 -1 1 1 1 0 1 "L38                             " 1.000000 "L22                             " 1.000000 "L10                             " 0.780000 "L16                             " 0.260000 "L23                             " 0.700000 "                                " 0.000000 "                                " 0.000000 "                                " 0.000000 "                                " 0.000000 "                                " 0.000000;</t>
  </si>
  <si>
    <t>"DLO  - AT - GL + 0.78S - 0.26WZ +0.7Di                                         " 0 1 0 0 0 1.000000 1.000000 1.000000 0 0 1 1 1 1 1 1 1 -1 1 1 1 0 1 "L40                             " 1.000000 "L22                             " -1.000000 "L10                             " 0.780000 "L16                             " -0.260000 "L23                             " 0.700000 "                                " 0.000000 "                                " 0.000000 "                                " 0.000000 "                                " 0.000000 "                                " 0.000000;</t>
  </si>
  <si>
    <t>"DLO  + AT + GL + 0.78S + 0.19WX + 0.19WZ +0.7Di                                " 0 1 0 0 0 1.000000 1.000000 1.000000 0 0 1 1 1 1 1 1 1 -1 1 1 1 0 1 "L38                             " 1.000000 "L22                             " 1.000000 "L10                             " 0.780000 "L15                             " 0.190000 "L16                             " 0.190000 "L23                             " 0.700000 "                                " 0.000000 "                                " 0.000000 "                                " 0.000000 "                                " 0.000000;</t>
  </si>
  <si>
    <t>"DLO  - AT - GL + 0.78S - 0.19WX - 0.19WZ +0.7Di                                " 0 1 0 0 0 1.000000 1.000000 1.000000 0 0 1 1 1 1 1 1 1 -1 1 1 1 0 1 "L40                             " 1.000000 "L22                             " -1.000000 "L10                             " 0.780000 "L15                             " -0.190000 "L16                             " -0.190000 "L23                             " 0.700000 "                                " 0.000000 "                                " 0.000000 "                                " 0.000000 "                                " 0.000000;</t>
  </si>
  <si>
    <t>"DLO  + AT + 0.3GL + 0.66WX + 0.5L                                              " 0 1 0 0 0 1.000000 1.000000 1.000000 0 0 1 1 1 1 1 1 1 -1 1 1 1 0 1 "L38                             " 1.000000 "L22                             " 0.300000 "L15                             " 0.660000 "L9                              " 0.500000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</si>
  <si>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- AT - 0.3GL - 0.66WX + 0.5L                                              " 0 1 0 0 0 1.000000 1.000000 1.000000 0 0 1 1 1 1 1 1 1 -1 1 1 1 0 1 "L40                             " 1.000000 "L22                             " -0.300000 "L15                             " -0.660000 "L9                              " 0.500000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</si>
  <si>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+ AT + 0.3GL + 0.66WZ + 0.5L                                              " 0 1 0 0 0 1.000000 1.000000 1.000000 0 0 1 1 1 1 1 1 1 -1 1 1 1 0 1 "L38                             " 1.000000 "L22                             " 0.300000 "L16                             " 0.660000 "L9                              " 0.500000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</si>
  <si>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- AT - 0.3GL - 0.66WZ + 0.5L                                              " 0 1 0 0 0 1.000000 1.000000 1.000000 0 0 1 1 1 1 1 1 1 -1 1 1 1 0 1 "L40                             " 1.000000 "L22                             " -0.300000 "L16                             " -0.660000 "L9                              " 0.500000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</si>
  <si>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+ AT + 0.3GL + 0.49WX + 0.49WZ + 0.5L                                     " 0 1 0 0 0 1.000000 1.000000 1.000000 0 0 1 1 1 1 1 1 1 -1 1 1 1 0 1 "L38                             " 1.000000 "L22                             " 0.300000 "L15                             " 0.490000 "L16                             " 0.490000 "L9                              " 0.500000 "                                " 0.000000 "                                " 0.000000 "                                " 0.000000 "                                " 0.000000 "                                " 0.000000;</t>
  </si>
  <si>
    <t>"DLO  - AT - 0.3GL -  0.49WX - 0.49WZ + 0.5L                                    " 0 1 0 0 0 1.000000 1.000000 1.000000 0 0 1 1 1 1 1 1 1 -1 1 1 1 0 1 "L40                             " 1.000000 "L22                             " -0.300000 "L15                             " -0.490000 "L16                             " -0.490000 "L9                              " 0.500000 "                                " 0.000000 "                                " 0.000000 "                                " 0.000000 "                                " 0.000000 "                                " 0.000000;</t>
  </si>
  <si>
    <t>"DLO  + AT + 0.3GL + 0.66WX + 0.39S + 0.7Di                                     " 0 1 0 0 0 1.000000 1.000000 1.000000 0 0 1 1 1 1 1 1 1 -1 1 1 1 0 1 "L38                             " 1.000000 "L22                             " 0.300000 "L15                             " 0.660000 "L10                             " 0.390000 "L23                             " 0.700000 "                                " 0.000000 "                                " 0.000000 "                                " 0.000000 "                                " 0.000000 "                                " 0.000000;</t>
  </si>
  <si>
    <t>"DLO  - AT - 0.3GL - 0.66WX + 0.39S + 0.7Di                                     " 0 1 0 0 0 1.000000 1.000000 1.000000 0 0 1 1 1 1 1 1 1 -1 1 1 1 0 1 "L40                             " 1.000000 "L22                             " -0.300000 "L15                             " -0.660000 "L10                             " 0.390000 "L23                             " 0.700000 "                                " 0.000000 "                                " 0.000000 "                                " 0.000000 "                                " 0.000000 "                                " 0.000000;</t>
  </si>
  <si>
    <t>"DLO  + AT + 0.3GL + 0.66WZ + 0.39S + 0.7Di                                     " 0 1 0 0 0 1.000000 1.000000 1.000000 0 0 1 1 1 1 1 1 1 -1 1 1 1 0 1 "L38                             " 1.000000 "L22                             " 0.300000 "L16                             " 0.660000 "L10                             " 0.390000 "L23                             " 0.700000 "                                " 0.000000 "                                " 0.000000 "                                " 0.000000 "                                " 0.000000 "                                " 0.000000;</t>
  </si>
  <si>
    <t>"DLO  - AT - 0.3GL - 0.66WZ + 0.39S +0.7Di                                      " 0 1 0 0 0 1.000000 1.000000 1.000000 0 0 1 1 1 1 1 1 1 -1 1 1 1 0 1 "L40                             " 1.000000 "L22                             " -0.300000 "L16                             " -0.660000 "L10                             " 0.390000 "L23                             " 0.700000 "                                " 0.000000 "                                " 0.000000 "                                " 0.000000 "                                " 0.000000 "                                " 0.000000;</t>
  </si>
  <si>
    <t>"DLO  + AT + 0.3GL + 0.49WX + 0.49WZ + 0.39S + 0.7Di                            " 0 1 0 0 0 1.000000 1.000000 1.000000 0 0 1 1 1 1 1 1 1 -1 1 1 1 0 1 "L38                             " 1.000000 "L22                             " 0.300000 "L15                             " 0.490000 "L16                             " 0.490000 "L10                             " 0.390000 "L23                             " 0.700000 "                                " 0.000000 "                                " 0.000000 "                                " 0.000000 "                                " 0.000000;</t>
  </si>
  <si>
    <t>"DLO  - AT - 0.3GL - 0.49WX - 0.49WZ + 0.39S + 0.7Di                            " 0 1 0 0 0 1.000000 1.000000 1.000000 0 0 1 1 1 1 1 1 1 -1 1 1 1 0 1 "L40                             " 1.000000 "L22                             " -0.300000 "L15                             " -0.490000 "L16                             " -0.490000 "L10                             " 0.390000 "L23                             " 0.700000 "                                " 0.000000 "                                " 0.000000 "                                " 0.000000 "                                " 0.000000;</t>
  </si>
  <si>
    <t>"DLO + AT + GL + F                                                              " 0 1 0 0 0 1.000000 1.000000 1.000000 0 0 1 1 1 1 1 1 1 -1 1 1 1 0 1 "L38                             " 1.000000 "L22                             " 1.000000 "L14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</si>
  <si>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- AT - GL - F                                                              " 0 1 0 0 0 1.000000 1.000000 1.000000 0 0 1 1 1 1 1 1 1 -1 1 1 1 0 1 "L40                             " 1.000000 "L22                             " -1.000000 "L14                             " -1.000000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</si>
  <si>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+ AT + GL + AF                                                            " 0 1 0 0 0 1.000000 1.000000 1.000000 0 0 1 1 1 1 1 1 1 -1 1 1 1 0 1 "L38                             " 1.000000 "L22                             " 1.000000 "L12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</si>
  <si>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- AT - GL - AF                                                             " 0 1 0 0 0 1.000000 1.000000 1.000000 0 0 1 1 1 1 1 1 1 -1 1 1 1 0 1 "L40                             " 1.000000 "L22                             " -1.000000 "L12                             " -1.000000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</si>
  <si>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+ ET + 0.26WX                                                           " 0 1 0 0 0 1.000000 1.000000 1.000000 0 0 1 1 1 1 1 1 1 -1 1 1 1 0 1 "L39                             " 1.000000 "L7                              " 1.000000 "L15                             " 0.260000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</si>
  <si>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+ ET - 0.26WX                                                           " 0 1 0 0 0 1.000000 1.000000 1.000000 0 0 1 1 1 1 1 1 1 -1 1 1 1 0 1 "L39                             " 1.000000 "L7                              " 1.000000 "L15                             " -0.260000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</si>
  <si>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+ ET + 0.26WZ                                                           " 0 1 0 0 0 1.000000 1.000000 1.000000 0 0 1 1 1 1 1 1 1 -1 1 1 1 0 1 "L39                             " 1.000000 "L7                              " 1.000000 "L16                             " 0.260000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</si>
  <si>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+ ET - 0.26WZ                                                           " 0 1 0 0 0 1.000000 1.000000 1.000000 0 0 1 1 1 1 1 1 1 -1 1 1 1 0 1 "L39                             " 1.000000 "L7                              " 1.000000 "L16                             " -0.260000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</si>
  <si>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+ ET + 0.19WX + 0.19WZ                                                  " 0 1 0 0 0 1.000000 1.000000 1.000000 0 0 1 1 1 1 1 1 1 -1 1 1 1 0 1 "L39                             " 1.000000 "L7                              " 1.000000 "L15                             " 0.190000 "L16                             " 0.190000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</si>
  <si>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+ ET - 0.19WX - 0.19WZ                                                  " 0 1 0 0 0 1.000000 1.000000 1.000000 0 0 1 1 1 1 1 1 1 -1 1 1 1 0 1 "L39                             " 1.000000 "L7                              " 1.000000 "L15                             " -0.190000 "L16                             " -0.190000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</si>
  <si>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+ 1.0AT + 1.5SXOpe + 0.3GL                                              " 0 1 0 0 0 1.000000 1.000000 1.000000 0 0 1 1 1 1 1 1 1 -1 1 1 1 0 1 "L38                             " 1.000000 "L17                             " 1.500000 "L22                             " 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</si>
  <si>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- 1.0AT - 1.5SXOpe - 0.3GL                                              " 0 1 0 0 0 1.000000 1.000000 1.000000 0 0 1 1 1 1 1 1 1 -1 1 1 1 0 1 "L40                             " 1.000000 "L17                             " -1.500000 "L22                             " -0.300000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</si>
  <si>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+ 1.0AT + 1.5SZOpe + 0.3GL                                              " 0 1 0 0 0 1.000000 1.000000 1.000000 0 0 1 1 1 1 1 1 1 -1 1 1 1 0 1 "L38                             " 1.000000 "L19                             " 1.500000 "L22                             " 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</si>
  <si>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- 1.0AT - 1.5SZOpe - 0.3GL                                              " 0 1 0 0 0 1.000000 1.000000 1.000000 0 0 1 1 1 1 1 1 1 -1 1 1 1 0 1 "L40                             " 1.000000 "L19                             " -1.500000 "L22                             " -0.300000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</si>
  <si>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+ 1.5SXEmpty                                                            " 0 1 0 0 0 1.000000 1.000000 1.000000 0 0 1 1 1 1 1 1 1 -1 1 1 1 0 1 "L39                             " 1.000000 "L18                             " 1.500000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</si>
  <si>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- 1.5SXEmpty                                                            " 0 1 0 0 0 1.000000 1.000000 1.000000 0 0 1 1 1 1 1 1 1 -1 1 1 1 0 1 "L39                             " 1.000000 "L18                             " -1.500000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</si>
  <si>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+ 1.5SZEmpty                                                           " 0 1 0 0 0 1.000000 1.000000 1.000000 0 0 1 1 1 1 1 1 1 -1 1 1 1 0 1 "L39                             " 1.000000 "L20                             " 1.500000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</si>
  <si>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 - 1.5SZEmpty                                                           " 0 1 0 0 0 1.000000 1.000000 1.000000 0 0 1 1 1 1 1 1 1 -1 1 1 1 0 1 "L39                             " 1.000000 "L20                             " -1.500000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</si>
  <si>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 + 1.0AT + 1.5SXOpe + 0.5L + 0.2S + 0.3GL                               " 0 1 0 0 0 1.000000 1.000000 1.000000 0 0 1 1 1 1 1 1 1 -1 1 1 1 0 1 "L38                             " 1.000000 "L17                             " 1.500000 "L9                              " 0.500000 "L10                             " 0.200000 "L22                             " 0.300000 "                                " 0.000000 "                                " 0.000000 "                                " 0.000000 "                                " 0.000000 "                                " 0.000000;</t>
  </si>
  <si>
    <t>"1.0DLO - 1.0AT - 1.5SXOpe + 0.5L + 0.2S  - 0.3GL                               " 0 1 0 0 0 1.000000 1.000000 1.000000 0 0 1 1 1 1 1 1 1 -1 1 1 1 0 1 "L40                             " 1.000000 "L17                             " -1.500000 "L9                              " 0.500000 "L10                             " 0.200000 "L22                             " -0.300000 "                                " 0.000000 "                                " 0.000000 "                                " 0.000000 "                                " 0.000000 "                                " 0.000000;</t>
  </si>
  <si>
    <t>"1.0DLO  + 1.0AT + 1.5SZOpe + 0.5L + 0.2S + 0.3GL                               " 0 1 0 0 0 1.000000 1.000000 1.000000 0 0 1 1 1 1 1 1 1 -1 1 1 1 0 1 "L38                             " 1.000000 "L19                             " 1.500000 "L9                              " 0.500000 "L10                             " 0.200000 "L22                             " 0.300000 "                                " 0.000000 "                                " 0.000000 "                                " 0.000000 "                                " 0.000000 "                                " 0.000000;</t>
  </si>
  <si>
    <t>"1.0DLO  - 1.0AT - 1.5SZOpe + 0.5L + 0.2S - 0.3GL                               " 0 1 0 0 0 1.000000 1.000000 1.000000 0 0 1 1 1 1 1 1 1 -1 1 1 1 0 1 "L40                             " 1.000000 "L19                             " -1.500000 "L9                              " 0.500000 "L10                             " 0.200000 "L22                             " -0.300000 "                                " 0.000000 "                                " 0.000000 "                                " 0.000000 "                                " 0.000000 "                                " 0.000000;</t>
  </si>
  <si>
    <t>"1.0DLE + 1.5SXEmpty+ 0.5L + 0.2S                                               " 0 1 0 0 0 1.000000 1.000000 1.000000 0 0 1 1 1 1 1 1 1 -1 1 1 1 0 1 "L39                             " 1.000000 "L18                             " 1.500000 "L9                              " 0.500000 "L10                             " 0.200000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</si>
  <si>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- 1.5SXEmpty+ 0.5L + 0.2S                                               " 0 1 0 0 0 1.000000 1.000000 1.000000 0 0 1 1 1 1 1 1 1 -1 1 1 1 0 1 "L39                             " 1.000000 "L18                             " -1.500000 "L9                              " 0.500000 "L10                             " 0.200000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</si>
  <si>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+ 1.5SZEmpty+ 0.5L + 0.2S                                               " 0 1 0 0 0 1.000000 1.000000 1.000000 0 0 1 1 1 1 1 1 1 -1 1 1 1 0 1 "L39                             " 1.000000 "L20                             " 1.500000 "L9                              " 0.500000 "L10                             " 0.200000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</si>
  <si>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"1.0DLE - 1.5SZEmpty+ 0.5L + 0.2S                                               " 0 1 0 0 0 1.000000 1.000000 1.000000 0 0 1 1 1 1 1 1 1 -1 1 1 1 0 1 "L39                             " 1.000000 "L20                             " -1.500000 "L9                              " 0.500000 "L10                             " 0.200000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</si>
  <si>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"Thermal Effect SLS Load Combinations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</si>
  <si>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+ AT + AF + GL + L + 0.78S +0.7Di+1.0(TH,STcon)                           " 0 1 0 0 0 1.000000 1.000000 1.000000 0 0 1 1 1 1 1 1 1 -1 1 1 1 0 1 "L38                             " 1.000000 "L12                             " 1.000000 "L22                             " 1.000000 "L9                              " 1.000000 "L10                             " 0.780000 "L23                             " 0.700000 "L24                             " 1.000000 "                                " 0.000000 "                                " 0.000000 "                                " 0.000000;</t>
  </si>
  <si>
    <t>"DLO  - AT - AF - GL + L + 0.78S +0.7Di+1.0(TH,STcon)                           " 0 1 0 0 0 1.000000 1.000000 1.000000 0 0 1 1 1 1 1 1 1 -1 1 1 1 0 1 "L40                             " 1.000000 "L12                             " -1.000000 "L22                             " -1.000000 "L9                              " 1.000000 "L10                             " 0.780000 "L23                             " 0.700000 "L24                             " 1.000000 "                                " 0.000000 "                                " 0.000000 "                                " 0.000000;</t>
  </si>
  <si>
    <t>"DLO  + AT + AF + GL + L + 0 S +0 Di+1.0(TH,STexp)                              " 0 1 0 0 0 1.000000 1.000000 1.000000 0 0 1 1 1 1 1 1 1 -1 1 1 1 0 1 "L38                             " 1.000000 "L12                             " 1.000000 "L22                             " 1.000000 "L9                              " 1.000000 "L10                             " 0.000000 "L23                             " 0.000000 "L25                             " 1.000000 "                                " 0.000000 "                                " 0.000000 "                                " 0.000000;</t>
  </si>
  <si>
    <t>"DLO  - AT - AF - GL + L + 0 S +0 Di+1.0(TH,STexp)                              " 0 1 0 0 0 1.000000 1.000000 1.000000 0 0 1 1 1 1 1 1 1 -1 1 1 1 0 1 "L40                             " 1.000000 "L12                             " -1.000000 "L22                             " -1.000000 "L9                              " 1.000000 "L10                             " 0.000000 "L23                             " 0.000000 "L25                             " 1.000000 "                                " 0.000000 "                                " 0.000000 "                                " 0.000000;</t>
  </si>
  <si>
    <t>"DLO  + AT + 1.0GL + L + 0.26WX+1.0(TH,STcon)                                   " 0 1 0 0 0 1.000000 1.000000 1.000000 0 0 1 1 1 1 1 1 1 -1 1 1 1 0 1 "L38                             " 1.000000 "L22                             " 1.000000 "L9                              " 1.000000 "L15                             " 0.260000 "L24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</si>
  <si>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- AT - 1.0GL + L - 0.26WX+1.0(TH,STcon)                                   " 0 1 0 0 0 1.000000 1.000000 1.000000 0 0 1 1 1 1 1 1 1 -1 1 1 1 0 1 "L40                             " 1.000000 "L22                             " -1.000000 "L9                              " 1.000000 "L15                             " -0.260000 "L24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</si>
  <si>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+ AT + 1.0GL  + L + 0.26WZ+1.0(TH,STcon)                                  " 0 1 0 0 0 1.000000 1.000000 1.000000 0 0 1 1 1 1 1 1 1 -1 1 1 1 0 1 "L38                             " 1.000000 "L22                             " 1.000000 "L9                              " 1.000000 "L16                             " 0.260000 "L24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</si>
  <si>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- AT - 1.0GL + L - 0.26WZ+1.0(TH,STcon)                                   " 0 1 0 0 0 1.000000 1.000000 1.000000 0 0 1 1 1 1 1 1 1 -1 1 1 1 0 1 "L40                             " 1.000000 "L22                             " -1.000000 "L9                              " 1.000000 "L16                             " -0.260000 "L24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</si>
  <si>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+ AT + 1.0GL + L + 0.26WX+1.0(TH,STexp)                                   " 0 1 0 0 0 1.000000 1.000000 1.000000 0 0 1 1 1 1 1 1 1 -1 1 1 1 0 1 "L38                             " 1.000000 "L22                             " 1.000000 "L9                              " 1.000000 "L15                             " 0.260000 "L25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</si>
  <si>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- AT - 1.0GL + L - 0.26WX+1.0(TH,STexp)                                   " 0 1 0 0 0 1.000000 1.000000 1.000000 0 0 1 1 1 1 1 1 1 -1 1 1 1 0 1 "L40                             " 1.000000 "L22                             " -1.000000 "L9                              " 1.000000 "L15                             " -0.260000 "L25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</si>
  <si>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+ AT + 1.0GL  + L + 0.26WZ+1.0(TH,STexp)                                  " 0 1 0 0 0 1.000000 1.000000 1.000000 0 0 1 1 1 1 1 1 1 -1 1 1 1 0 1 "L38                             " 1.000000 "L22                             " 1.000000 "L9                              " 1.000000 "L16                             " 0.260000 "L25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</si>
  <si>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- AT - 1.0GL + L - 0.26WZ+1.0(TH,STexp)                                   " 0 1 0 0 0 1.000000 1.000000 1.000000 0 0 1 1 1 1 1 1 1 -1 1 1 1 0 1 "L40                             " 1.000000 "L22                             " -1.000000 "L9                              " 1.000000 "L16                             " -0.260000 "L25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</si>
  <si>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+ AT + 1.0GL + L + 0.19WX + 0.19WZ+1.0(TH,STcon)                          " 0 1 0 0 0 1.000000 1.000000 1.000000 0 0 1 1 1 1 1 1 1 -1 1 1 1 0 1 "L38                             " 1.000000 "L22                             " 1.000000 "L9                              " 1.000000 "L15                             " 0.190000 "L16                             " 0.190000 "L24                             " 1.000000 "                                " 0.000000 "                                " 0.000000 "                                " 0.000000 "                                " 0.000000;</t>
  </si>
  <si>
    <t>"DLO  - AT - 1.0GL + L - 0.19WX - 0.19WZ+1.0(TH,STcon)                          " 0 1 0 0 0 1.000000 1.000000 1.000000 0 0 1 1 1 1 1 1 1 -1 1 1 1 0 1 "L40                             " 1.000000 "L22                             " -1.000000 "L9                              " 1.000000 "L15                             " -0.190000 "L16                             " -0.190000 "L24                             " 1.000000 "                                " 0.000000 "                                " 0.000000 "                                " 0.000000 "                                " 0.000000;</t>
  </si>
  <si>
    <t>"DLO  + AT + 1.0GL + L + 0.19WX + 0.19WZ+1.0(TH,STexp)                          " 0 1 0 0 0 1.000000 1.000000 1.000000 0 0 1 1 1 1 1 1 1 -1 1 1 1 0 1 "L38                             " 1.000000 "L22                             " 1.000000 "L9                              " 1.000000 "L15                             " 0.190000 "L16                             " 0.190000 "L25                             " 1.000000 "                                " 0.000000 "                                " 0.000000 "                                " 0.000000 "                                " 0.000000;</t>
  </si>
  <si>
    <t>"DLO  - AT - 1.0GL + L - 0.19WX - 0.19WZ+1.0(TH,STexp)                          " 0 1 0 0 0 1.000000 1.000000 1.000000 0 0 1 1 1 1 1 1 1 -1 1 1 1 0 1 "L40                             " 1.000000 "L22                             " -1.000000 "L9                              " 1.000000 "L15                             " -0.190000 "L16                             " -0.190000 "L25                             " 1.000000 "                                " 0.000000 "                                " 0.000000 "                                " 0.000000 "                                " 0.000000;</t>
  </si>
  <si>
    <t>"DLO  + AT + AF + GL + 0.78S + L +0.7Di+1.0(TH,STcon)                           " 0 1 0 0 0 1.000000 1.000000 1.000000 0 0 1 1 1 1 1 1 1 -1 1 1 1 0 1 "L38                             " 1.000000 "L12                             " 1.000000 "L22                             " 1.000000 "L10                             " 0.780000 "L9                              " 1.000000 "L23                             " 0.700000 "L24                             " 1.000000 "                                " 0.000000 "                                " 0.000000 "                                " 0.000000;</t>
  </si>
  <si>
    <t>"DLO  - AT - AF - GL + 0.78S + L +0.7Di+1.0(TH,STcon)                           " 0 1 0 0 0 1.000000 1.000000 1.000000 0 0 1 1 1 1 1 1 1 -1 1 1 1 0 1 "L40                             " 1.000000 "L12                             " -1.000000 "L22                             " -1.000000 "L10                             " 0.780000 "L9                              " 1.000000 "L23                             " 0.700000 "L24                             " 1.000000 "                                " 0.000000 "                                " 0.000000 "                                " 0.000000;</t>
  </si>
  <si>
    <t>"DLO  + AT + AF + GL + 0 S + L +0 Di+1.0(TH,STexp)                              " 0 1 0 0 0 1.000000 1.000000 1.000000 0 0 1 1 1 1 1 1 1 -1 1 1 1 0 1 "L38                             " 1.000000 "L12                             " 1.000000 "L22                             " 1.000000 "L10                             " 0.000000 "L9                              " 1.000000 "L23                             " 0.000000 "L25                             " 1.000000 "                                " 0.000000 "                                " 0.000000 "                                " 0.000000;</t>
  </si>
  <si>
    <t>"DLO  - AT - AF - GL + 0 S + L +0 Di+1.0(TH,STexp)                              " 0 1 0 0 0 1.000000 1.000000 1.000000 0 0 1 1 1 1 1 1 1 -1 1 1 1 0 1 "L40                             " 1.000000 "L12                             " -1.000000 "L22                             " -1.000000 "L10                             " 0.000000 "L9                              " 1.000000 "L23                             " 0.000000 "L25                             " 1.000000 "                                " 0.000000 "                                " 0.000000 "                                " 0.000000;</t>
  </si>
  <si>
    <t>"DLO  + AT + GL + 0.78S + 0.26WX +0.7Di+1.0(TH,STcon)                           " 0 1 0 0 0 1.000000 1.000000 1.000000 0 0 1 1 1 1 1 1 1 -1 1 1 1 0 1 "L38                             " 1.000000 "L22                             " 1.000000 "L10                             " 0.780000 "L15                             " 0.260000 "L23                             " 0.700000 "L24                             " 1.000000 "                                " 0.000000 "                                " 0.000000 "                                " 0.000000 "                                " 0.000000;</t>
  </si>
  <si>
    <t>"DLO  - AT - GL + 0.78S - 0.26WX +0.7Di+1.0(TH,STcon)                           " 0 1 0 0 0 1.000000 1.000000 1.000000 0 0 1 1 1 1 1 1 1 -1 1 1 1 0 1 "L40                             " 1.000000 "L22                             " -1.000000 "L10                             " 0.780000 "L15                             " -0.260000 "L23                             " 0.700000 "L24                             " 1.000000 "                                " 0.000000 "                                " 0.000000 "                                " 0.000000 "                                " 0.000000;</t>
  </si>
  <si>
    <t>"DLO  + AT + GL + 0.78S + 0.26WZ +0.7Di+1.0(TH,STcon)                           " 0 1 0 0 0 1.000000 1.000000 1.000000 0 0 1 1 1 1 1 1 1 -1 1 1 1 0 1 "L38                             " 1.000000 "L22                             " 1.000000 "L10                             " 0.780000 "L16                             " 0.260000 "L23                             " 0.700000 "L24                             " 1.000000 "                                " 0.000000 "                                " 0.000000 "                                " 0.000000 "                                " 0.000000;</t>
  </si>
  <si>
    <t>"DLO  - AT - GL + 0.78S - 0.26WZ +0.7Di+1.0(TH,STcon)                           " 0 1 0 0 0 1.000000 1.000000 1.000000 0 0 1 1 1 1 1 1 1 -1 1 1 1 0 1 "L40                             " 1.000000 "L22                             " -1.000000 "L10                             " 0.780000 "L16                             " -0.260000 "L23                             " 0.700000 "L24                             " 1.000000 "                                " 0.000000 "                                " 0.000000 "                                " 0.000000 "                                " 0.000000;</t>
  </si>
  <si>
    <t>"DLO  + AT + GL + 0 S + 0.26WX +0 Di+1.0(TH,STexp)                              " 0 1 0 0 0 1.000000 1.000000 1.000000 0 0 1 1 1 1 1 1 1 -1 1 1 1 0 1 "L38                             " 1.000000 "L22                             " 1.000000 "L10                             " 0.000000 "L15                             " 0.260000 "L23                             " 0.000000 "L25                             " 1.000000 "                                " 0.000000 "                                " 0.000000 "                                " 0.000000 "                                " 0.000000;</t>
  </si>
  <si>
    <t>"DLO  - AT - GL +  0 S - 0.26WX +0 Di+1.0(TH,STexp)                             " 0 1 0 0 0 1.000000 1.000000 1.000000 0 0 1 1 1 1 1 1 1 -1 1 1 1 0 1 "L40                             " 1.000000 "L22                             " -1.000000 "L10                             " 0.000000 "L15                             " -0.260000 "L23                             " 0.000000 "L25                             " 1.000000 "                                " 0.000000 "                                " 0.000000 "                                " 0.000000 "                                " 0.000000;</t>
  </si>
  <si>
    <t>"DLO  + AT + GL +  0 S + 0.26WZ + 0 Di+1.0(TH,STexp)                            " 0 1 0 0 0 1.000000 1.000000 1.000000 0 0 1 1 1 1 1 1 1 -1 1 1 1 0 1 "L38                             " 1.000000 "L22                             " 1.000000 "L10                             " 0.000000 "L16                             " 0.260000 "L23                             " 0.000000 "L25                             " 1.000000 "                                " 0.000000 "                                " 0.000000 "                                " 0.000000 "                                " 0.000000;</t>
  </si>
  <si>
    <t>"DLO  - AT - GL +0 S - 0.26WZ +0 Di+1.0(TH,STexp)                               " 0 1 0 0 0 1.000000 1.000000 1.000000 0 0 1 1 1 1 1 1 1 -1 1 1 1 0 1 "L40                             " 1.000000 "L22                             " -1.000000 "L10                             " 0.000000 "L16                             " -0.260000 "L23                             " 0.000000 "L25                             " 1.000000 "                                " 0.000000 "                                " 0.000000 "                                " 0.000000 "                                " 0.000000;</t>
  </si>
  <si>
    <t>"DLO  + AT + GL + 0.78S + 0.19WX + 0.19WZ +0.7Di+1.0(TH,STcon)                  " 0 1 0 0 0 1.000000 1.000000 1.000000 0 0 1 1 1 1 1 1 1 -1 1 1 1 0 1 "L38                             " 1.000000 "L22                             " 1.000000 "L10                             " 0.780000 "L15                             " 0.190000 "L16                             " 0.190000 "L23                             " 0.700000 "L24                             " 1.000000 "                                " 0.000000 "                                " 0.000000 "                                " 0.000000;</t>
  </si>
  <si>
    <t>"DLO  - AT - GL + 0.78S - 0.19WX - 0.19WZ +0.7Di+1.0(TH,STcon)                  " 0 1 0 0 0 1.000000 1.000000 1.000000 0 0 1 1 1 1 1 1 1 -1 1 1 1 0 1 "L40                             " 1.000000 "L22                             " -1.000000 "L10                             " 0.780000 "L15                             " -0.190000 "L16                             " -0.190000 "L23                             " 0.700000 "L24                             " 1.000000 "                                " 0.000000 "                                " 0.000000 "                                " 0.000000;</t>
  </si>
  <si>
    <t>"DLO  + AT + GL +  0 S + 0.19WX + 0.19WZ +0 Di+1.0(TH,STexp)                    " 0 1 0 0 0 1.000000 1.000000 1.000000 0 0 1 1 1 1 1 1 1 -1 1 1 1 0 1 "L38                             " 1.000000 "L22                             " 1.000000 "L10                             " 0.000000 "L15                             " 0.190000 "L16                             " 0.190000 "L23                             " 0.000000 "L25                             " 1.000000 "                                " 0.000000 "                                " 0.000000 "                                " 0.000000;</t>
  </si>
  <si>
    <t>"DLO  - AT - GL +  0 S - 0.19WX - 0.19WZ +0 Di+1.0(TH,STexp)                    " 0 1 0 0 0 1.000000 1.000000 1.000000 0 0 1 1 1 1 1 1 1 -1 1 1 1 0 1 "L40                             " 1.000000 "L22                             " -1.000000 "L10                             " 0.000000 "L15                             " -0.190000 "L16                             " -0.190000 "L23                             " 0.000000 "L25                             " 1.000000 "                                " 0.000000 "                                " 0.000000 "                                " 0.000000;</t>
  </si>
  <si>
    <t>"DLO  + AT + 0.3GL + 0.66WX + 0.5L+1.0(TH,STcon)                                " 0 1 0 0 0 1.000000 1.000000 1.000000 0 0 1 1 1 1 1 1 1 -1 1 1 1 0 1 "L38                             " 1.000000 "L22                             " 0.300000 "L15                             " 0.660000 "L9                              " 0.500000 "L24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</si>
  <si>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- AT - 0.3GL - 0.66WX + 0.5L+1.0(TH,STcon)                                " 0 1 0 0 0 1.000000 1.000000 1.000000 0 0 1 1 1 1 1 1 1 -1 1 1 1 0 1 "L40                             " 1.000000 "L22                             " -0.300000 "L15                             " -0.660000 "L9                              " 0.500000 "L24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</si>
  <si>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+ AT + 0.3GL + 0.66WZ + 0.5L+1.0(TH,STcon)                                " 0 1 0 0 0 1.000000 1.000000 1.000000 0 0 1 1 1 1 1 1 1 -1 1 1 1 0 1 "L38                             " 1.000000 "L22                             " 0.300000 "L16                             " 0.660000 "L9                              " 0.500000 "L24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</si>
  <si>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- AT - 0.3GL - 0.66WZ + 0.5L+1.0(TH,STcon)                                " 0 1 0 0 0 1.000000 1.000000 1.000000 0 0 1 1 1 1 1 1 1 -1 1 1 1 0 1 "L40                             " 1.000000 "L22                             " -0.300000 "L16                             " -0.660000 "L9                              " 0.500000 "L24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</si>
  <si>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+ AT + 0.3GL + 0.49WX + 0.49WZ + 0.5L+1.0(TH,STcon)                       " 0 1 0 0 0 1.000000 1.000000 1.000000 0 0 1 1 1 1 1 1 1 -1 1 1 1 0 1 "L38                             " 1.000000 "L22                             " 0.300000 "L15                             " 0.490000 "L16                             " 0.490000 "L9                              " 0.500000 "L24                             " 1.000000 "                                " 0.000000 "                                " 0.000000 "                                " 0.000000 "                                " 0.000000;</t>
  </si>
  <si>
    <t>"DLO  - AT - 0.3GL -  0.49WX - 0.49WZ + 0.5L+1.0(TH,STcon)                      " 0 1 0 0 0 1.000000 1.000000 1.000000 0 0 1 1 1 1 1 1 1 -1 1 1 1 0 1 "L40                             " 1.000000 "L22                             " -0.300000 "L15                             " -0.490000 "L16                             " -0.490000 "L9                              " 0.500000 "L24                             " 1.000000 "                                " 0.000000 "                                " 0.000000 "                                " 0.000000 "                                " 0.000000;</t>
  </si>
  <si>
    <t>"DLO  + AT + 0.3GL + 0.66WX + 0.5L+1.0(TH,STexp)                                " 0 1 0 0 0 1.000000 1.000000 1.000000 0 0 1 1 1 1 1 1 1 -1 1 1 1 0 1 "L38                             " 1.000000 "L22                             " 0.300000 "L15                             " 0.660000 "L9                              " 0.500000 "L25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</si>
  <si>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- AT - 0.3GL - 0.66WX + 0.5L+1.0(TH,STexp)                                " 0 1 0 0 0 1.000000 1.000000 1.000000 0 0 1 1 1 1 1 1 1 -1 1 1 1 0 1 "L40                             " 1.000000 "L22                             " -0.300000 "L15                             " -0.660000 "L9                              " 0.500000 "L25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</si>
  <si>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+ AT + 0.3GL + 0.66WZ + 0.5L+1.0(TH,STexp)                                " 0 1 0 0 0 1.000000 1.000000 1.000000 0 0 1 1 1 1 1 1 1 -1 1 1 1 0 1 "L38                             " 1.000000 "L22                             " 0.300000 "L16                             " 0.660000 "L9                              " 0.500000 "L25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</si>
  <si>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- AT - 0.3GL - 0.66WZ + 0.5L+1.0(TH,STexp)                                " 0 1 0 0 0 1.000000 1.000000 1.000000 0 0 1 1 1 1 1 1 1 -1 1 1 1 0 1 "L40                             " 1.000000 "L22                             " -0.300000 "L16                             " -0.660000 "L9                              " 0.500000 "L25                             " 1.000000 "                                " 0.000000 "                                " 0.000000 "                                " 0.000000 "                                " 0.000000 "                                " 0.000000;</t>
  </si>
  <si>
    <t>"DLO  + AT + 0.3GL + 0.49WX + 0.49WZ + 0.5L+1.0(TH,STexp)                       " 0 1 0 0 0 1.000000 1.000000 1.000000 0 0 1 1 1 1 1 1 1 -1 1 1 1 0 1 "L38                             " 1.000000 "L22                             " 0.300000 "L15                             " 0.490000 "L16                             " 0.490000 "L9                              " 0.500000 "L25                             " 1.000000 "                                " 0.000000 "                                " 0.000000 "                                " 0.000000 "                                " 0.000000;</t>
  </si>
  <si>
    <t>"DLO  - AT - 0.3GL -  0.49WX - 0.49WZ + 0.5L+1.0(TH,STexp)                      " 0 1 0 0 0 1.000000 1.000000 1.000000 0 0 1 1 1 1 1 1 1 -1 1 1 1 0 1 "L40                             " 1.000000 "L22                             " -0.300000 "L15                             " -0.490000 "L16                             " -0.490000 "L9                              " 0.500000 "L25                             " 1.000000 "                                " 0.000000 "                                " 0.000000 "                                " 0.000000 "                                " 0.000000;</t>
  </si>
  <si>
    <t>"DLO  + AT + 0.3GL + 0.66WX + 0.39S + 0.7Di+1.0(TH,STcon)                       " 0 1 0 0 0 1.000000 1.000000 1.000000 0 0 1 1 1 1 1 1 1 -1 1 1 1 0 1 "L38                             " 1.000000 "L22                             " 0.300000 "L15                             " 0.660000 "L10                             " 0.390000 "L23                             " 0.700000 "L24                             " 1.000000 "                                " 0.000000 "                                " 0.000000 "                                " 0.000000 "                                " 0.000000;</t>
  </si>
  <si>
    <t>"DLO  - AT - 0.3GL - 0.66WX + 0.39S + 0.7Di+1.0(TH,STcon)                       " 0 1 0 0 0 1.000000 1.000000 1.000000 0 0 1 1 1 1 1 1 1 -1 1 1 1 0 1 "L40                             " 1.000000 "L22                             " -0.300000 "L15                             " -0.660000 "L10                             " 0.390000 "L23                             " 0.700000 "L24                             " 1.000000 "                                " 0.000000 "                                " 0.000000 "                                " 0.000000 "                                " 0.000000;</t>
  </si>
  <si>
    <t>"DLO  + AT + 0.3GL + 0.66WZ + 0.39S + 0.7Di+1.0(TH,STcon)                       " 0 1 0 0 0 1.000000 1.000000 1.000000 0 0 1 1 1 1 1 1 1 -1 1 1 1 0 1 "L38                             " 1.000000 "L22                             " 0.300000 "L16                             " 0.660000 "L10                             " 0.390000 "L23                             " 0.700000 "L24                             " 1.000000 "                                " 0.000000 "                                " 0.000000 "                                " 0.000000 "                                " 0.000000;</t>
  </si>
  <si>
    <t>"DLO  - AT - 0.3GL - 0.66WZ + 0.39S + 0.7Di+1.0(TH,STcon)                       " 0 1 0 0 0 1.000000 1.000000 1.000000 0 0 1 1 1 1 1 1 1 -1 1 1 1 0 1 "L40                             " 1.000000 "L22                             " -0.300000 "L16                             " -0.660000 "L10                             " 0.390000 "L23                             " 0.700000 "L24                             " 1.000000 "                                " 0.000000 "                                " 0.000000 "                                " 0.000000 "                                " 0.000000;</t>
  </si>
  <si>
    <t>"DLO  + AT + 0.3GL + 0.49WX + 0.49WZ + 0.39S + 0.7Di+1.0(TH,STcon)              " 0 1 0 0 0 1.000000 1.000000 1.000000 0 0 1 1 1 1 1 1 1 -1 1 1 1 0 1 "L38                             " 1.000000 "L22                             " 0.300000 "L15                             " 0.490000 "L16                             " 0.490000 "L10                             " 0.390000 "L23                             " 0.700000 "L24                             " 1.000000 "                                " 0.000000 "                                " 0.000000 "                                " 0.000000;</t>
  </si>
  <si>
    <t>"DLO  - AT - 0.3GL - 0.49WX - 0.49WZ + 0.39S + 0.7Di+1.0(TH,STcon)              " 0 1 0 0 0 1.000000 1.000000 1.000000 0 0 1 1 1 1 1 1 1 -1 1 1 1 0 1 "L40                             " 1.000000 "L22                             " -0.300000 "L15                             " -0.490000 "L16                             " -0.490000 "L10                             " 0.390000 "L23                             " 0.700000 "L24                             " 1.000000 "                                " 0.000000 "                                " 0.000000 "                                " 0.000000;</t>
  </si>
  <si>
    <t>"DLO  + AT + 0.3GL + 0.66WX + 0 S +0 Di+1.0(TH,STexp)                           " 0 1 0 0 0 1.000000 1.000000 1.000000 0 0 1 1 1 1 1 1 1 -1 1 1 1 0 1 "L38                             " 1.000000 "L22                             " 0.300000 "L15                             " 0.660000 "L10                             " 0.000000 "L23                             " 0.000000 "L25                             " 1.000000 "                                " 0.000000 "                                " 0.000000 "                                " 0.000000 "                                " 0.000000;</t>
  </si>
  <si>
    <t>"DLO  - AT - 0.3GL - 0.66WX +  0 S +  0 Di+1.0(TH,STexp)                        " 0 1 0 0 0 1.000000 1.000000 1.000000 0 0 1 1 1 1 1 1 1 -1 1 1 1 0 1 "L40                             " 1.000000 "L22                             " -0.300000 "L15                             " -0.660000 "L10                             " 0.000000 "L23                             " 0.000000 "L25                             " 1.000000 "                                " 0.000000 "                                " 0.000000 "                                " 0.000000 "                                " 0.000000;</t>
  </si>
  <si>
    <t>"DLO  + AT + 0.3GL + 0.66WZ +  0 S +0 Di+1.0(TH,STexp)                          " 0 1 0 0 0 1.000000 1.000000 1.000000 0 0 1 1 1 1 1 1 1 -1 1 1 1 0 1 "L38                             " 1.000000 "L22                             " 0.300000 "L16                             " 0.660000 "L10                             " 0.000000 "L23                             " 0.000000 "L25                             " 1.000000 "                                " 0.000000 "                                " 0.000000 "                                " 0.000000 "                                " 0.000000;</t>
  </si>
  <si>
    <t>"DLO  - AT - 0.3GL - 0.66WZ + 0 S + 0 Di+1.0(TH,STexp)                          " 0 1 0 0 0 1.000000 1.000000 1.000000 0 0 1 1 1 1 1 1 1 -1 1 1 1 0 1 "L40                             " 1.000000 "L22                             " -0.300000 "L16                             " -0.660000 "L10                             " 0.000000 "L23                             " 0.000000 "L25                             " 1.000000 "                                " 0.000000 "                                " 0.000000 "                                " 0.000000 "                                " 0.000000;</t>
  </si>
  <si>
    <t>"DLO  + AT + 0.3GL + 0.49WX + 0.49WZ +  0 S + 0 Di+1.0(TH,STexp)                " 0 1 0 0 0 1.000000 1.000000 1.000000 0 0 1 1 1 1 1 1 1 -1 1 1 1 0 1 "L38                             " 1.000000 "L22                             " 0.300000 "L15                             " 0.490000 "L16                             " 0.490000 "L10                             " 0.000000 "L23                             " 0.000000 "L25                             " 1.000000 "                                " 0.000000 "                                " 0.000000 "                                " 0.000000;</t>
  </si>
  <si>
    <t>"DLO  - AT - 0.3GL - 0.49WX - 0.49WZ + 0 S +0 Di+1.0(TH,STexp)                  " 0 1 0 0 0 1.000000 1.000000 1.000000 0 0 1 1 1 1 1 1 1 -1 1 1 1 0 1 "L40                             " 1.000000 "L22                             " -0.300000 "L15                             " -0.490000 "L16                             " -0.490000 "L10                             " 0.000000 "L23                             " 0.000000 "L25                             " 1.000000 "                                " 0.000000 "                                " 0.000000 "                                " 0.000000;</t>
  </si>
  <si>
    <t>"DLO + AT + GL + F + (TH,STcon)                                                 " 0 1 0 0 0 1.000000 1.000000 1.000000 0 0 1 1 1 1 1 1 1 -1 1 1 1 0 1 "L38                             " 1.000000 "L22                             " 1.000000 "L14                             " 1.000000 "L24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</si>
  <si>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- AT - GL - F+ (TH,STcon)                                                  " 0 1 0 0 0 1.000000 1.000000 1.000000 0 0 1 1 1 1 1 1 1 -1 1 1 1 0 1 "L40                             " 1.000000 "L22                             " -1.000000 "L14                             " -1.000000 "L24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</si>
  <si>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+ AT + GL + AF + (TH,STcon)                                               " 0 1 0 0 0 1.000000 1.000000 1.000000 0 0 1 1 1 1 1 1 1 -1 1 1 1 0 1 "L38                             " 1.000000 "L22                             " 1.000000 "L12                             " 1.000000 "L24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</si>
  <si>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- AT - GL - AF + (TH,STcon)                                                " 0 1 0 0 0 1.000000 1.000000 1.000000 0 0 1 1 1 1 1 1 1 -1 1 1 1 0 1 "L40                             " 1.000000 "L22                             " -1.000000 "L12                             " -1.000000 "L24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</si>
  <si>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+ AT + GL + F + (TH,STexp)                                                 " 0 1 0 0 0 1.000000 1.000000 1.000000 0 0 1 1 1 1 1 1 1 -1 1 1 1 0 1 "L38                             " 1.000000 "L22                             " 1.000000 "L14                             " 1.000000 "L25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</si>
  <si>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- AT - GL - F+ (TH,STexp)                                                  " 0 1 0 0 0 1.000000 1.000000 1.000000 0 0 1 1 1 1 1 1 1 -1 1 1 1 0 1 "L40                             " 1.000000 "L22                             " -1.000000 "L14                             " -1.000000 "L25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</si>
  <si>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 + AT + GL + AF + (TH,STexp)                                               " 0 1 0 0 0 1.000000 1.000000 1.000000 0 0 1 1 1 1 1 1 1 -1 1 1 1 0 1 "L38                             " 1.000000 "L22                             " 1.000000 "L12                             " 1.000000 "L25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</si>
  <si>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- AT - GL - AF + (TH,STexp)                                                " 0 1 0 0 0 1.000000 1.000000 1.000000 0 0 1 1 1 1 1 1 1 -1 1 1 1 0 1 "L40                             " 1.000000 "L22                             " -1.000000 "L12                             " -1.000000 "L25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</si>
  <si>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"LC's to use when Slug loads are present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</si>
  <si>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+ AT + SG + 0.5L + 0.26WX                                                  " 0 1 0 0 0 1.000000 1.000000 1.000000 0 0 1 1 1 1 1 1 1 -1 1 1 1 0 1 "L38                             " 1.000000 "L21                             " 1.000000 "L9                              " 0.500000 "L15                             " 0.260000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</si>
  <si>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- AT - SG + 0.5L - 0.26WX                                                  " 0 1 0 0 0 1.000000 1.000000 1.000000 0 0 1 1 1 1 1 1 1 -1 1 1 1 0 1 "L40                             " 1.000000 "L21                             " -1.000000 "L9                              " 0.500000 "L15                             " -0.260000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</si>
  <si>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+ AT + SG + 0.5L + 0.26WZ                                                  " 0 1 0 0 0 1.000000 1.000000 1.000000 0 0 1 1 1 1 1 1 1 -1 1 1 1 0 1 "L38                             " 1.000000 "L21                             " 1.000000 "L9                              " 0.500000 "L16                             " 0.260000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</si>
  <si>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- AT - SG + 0.5L - 0.26WZ                                                  " 0 1 0 0 0 1.000000 1.000000 1.000000 0 0 1 1 1 1 1 1 1 -1 1 1 1 0 1 "L40                             " 1.000000 "L21                             " -1.000000 "L9                              " 0.500000 "L16                             " -0.260000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</si>
  <si>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"DLO + AT + SG + 0.5L + 0.19WX + 0.19WZ                                         " 0 1 0 0 0 1.000000 1.000000 1.000000 0 0 1 1 1 1 1 1 1 -1 1 1 1 0 1 "L38                             " 1.000000 "L21                             " 1.000000 "L9                              " 0.500000 "L15                             " 0.190000 "L16                             " 0.190000 "                                " 0.000000 "                                " 0.000000 "                                " 0.000000 "                                " 0.000000 "                                " 0.000000;</t>
  </si>
  <si>
    <t>"DLO - AT - SG + 0.5L - 0.19WX - 0.19WZ                                         " 0 1 0 0 0 1.000000 1.000000 1.000000 0 0 1 1 1 1 1 1 1 -1 1 1 1 0 1 "L40                             " 1.000000 "L21                             " -1.000000 "L9                              " 0.500000 "L15                             " -0.190000 "L16                             " -0.190000 "                                " 0.000000 "                                " 0.000000 "                                " 0.000000 "                                " 0.000000 "                                " 0.000000;</t>
  </si>
  <si>
    <t>"Wind/Seismic Drift Check (SLS) (See Note No. 2)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</si>
  <si>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"0.66WX                                                                         " 0 1 0 0 0 1.000000 1.000000 1.000000 0 0 1 1 1 1 1 1 1 -1 1 1 1 0 1 "L15                             " 0.660000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</si>
  <si>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"0.66WZ                                                                         " 0 1 0 0 0 1.000000 1.000000 1.000000 0 0 1 1 1 1 1 1 1 -1 1 1 1 0 1 "L16                             " 0.660000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</si>
  <si>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"1.5SXOpe                                                                       " 0 1 0 0 0 1.000000 1.000000 1.000000 0 0 1 1 1 1 1 1 1 -1 1 1 1 0 1 "L17                             " 1.500000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</si>
  <si>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"1.5SZOpe                                                                       " 0 1 0 0 0 1.000000 1.000000 1.000000 0 0 1 1 1 1 1 1 1 -1 1 1 1 0 1 "L19                             " 1.500000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</si>
  <si>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"Floor Beam Vertical Deflections (SLS) &amp; Pile Settlement Check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</si>
  <si>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"1.0DLO + 1.0L + 0.78S +Di (LNGC Spec-Appendix 6-Load combinations)             " 0 1 0 0 0 1.000000 1.000000 1.000000 0 0 1 1 1 1 1 1 1 -1 1 1 1 0 1 "L37                             " 1.000000 "L9                              " 1.000000 "L10                             " 0.780000 "L23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</si>
  <si>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"Transportation and Lifting analysis                    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</si>
  <si>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"Truck Transport Load Combinations (ULS) (See Note No. 5 , 6, 8, 12)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</si>
  <si>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"1.25(SW+PE+EE+0.15EL)+1.25VI+1.25TI+1.25TR+0.22WX+0.22S                        " 0 1 0 0 0 1.000000 1.000000 1.000000 0 0 1 1 1 1 1 1 1 -1 1 1 1 0 1 "L41                             " 1.250000 "L49                             " 1.250000 "L50                             " 1.250000 "L47                             " 1.250000 "L15                             " 0.220000 "L10                             " 0.220000 "                                " 0.000000 "                                " 0.000000 "                                " 0.000000 "                                " 0.000000;</t>
  </si>
  <si>
    <t>"1.25(SW+PE+EE+0.15EL)+1.25VI+1.25LI+1.25LP+0.22WZ+0.22S                        " 0 1 0 0 0 1.000000 1.000000 1.000000 0 0 1 1 1 1 1 1 1 -1 1 1 1 0 1 "L41                             " 1.250000 "L49                             " 1.250000 "L51                             " 1.250000 "L48                             " 1.250000 "L16                             " 0.220000 "L10                             " 0.220000 "                                " 0.000000 "                                " 0.000000 "                                " 0.000000 "                                " 0.000000;</t>
  </si>
  <si>
    <t>"1.25(SW+PE+EE+0.15EL)+0.75WX+0.5VI+0.5TI+0.5TR+0.22S                           " 0 1 0 0 0 1.000000 1.000000 1.000000 0 0 1 1 1 1 1 1 1 -1 1 1 1 0 1 "L41                             " 1.250000 "L15                             " 0.750000 "L49                             " 0.500000 "L50                             " 0.500000 "L47                             " 0.500000 "L10                             " 0.220000 "                                " 0.000000 "                                " 0.000000 "                                " 0.000000 "                                " 0.000000;</t>
  </si>
  <si>
    <t>"1.25(SW+PE+EE+0.15EL)+0.75WZ+0.5VI+0.5LI+0.5LP+0.22S                           " 0 1 0 0 0 1.000000 1.000000 1.000000 0 0 1 1 1 1 1 1 1 -1 1 1 1 0 1 "L41                             " 1.250000 "L16                             " 0.750000 "L49                             " 0.500000 "L51                             " 0.500000 "L48                             " 0.500000 "L10                             " 0.220000 "                                " 0.000000 "                                " 0.000000 "                                " 0.000000 "                                " 0.000000;</t>
  </si>
  <si>
    <t>"1.25(SW+PE+EE+0.15EL)+1.25VI-1.25TI-1.25TR-0.22WX+0.22S                        " 0 1 0 0 0 1.000000 1.000000 1.000000 0 0 1 1 1 1 1 1 1 -1 1 1 1 0 1 "L41                             " 1.250000 "L49                             " 1.250000 "L50                             " -1.250000 "L47                             " -1.250000 "L15                             " -0.220000 "L10                             " 0.220000 "                                " 0.000000 "                                " 0.000000 "                                " 0.000000 "                                " 0.000000;</t>
  </si>
  <si>
    <t>"1.25(SW+PE+EE+0.15EL)+1.25VI-1.25LI-1.25LP-0.22WZ+0.22S                        " 0 1 0 0 0 1.000000 1.000000 1.000000 0 0 1 1 1 1 1 1 1 -1 1 1 1 0 1 "L41                             " 1.250000 "L49                             " 1.250000 "L51                             " -1.250000 "L48                             " -1.250000 "L16                             " -0.220000 "L10                             " 0.220000 "                                " 0.000000 "                                " 0.000000 "                                " 0.000000 "                                " 0.000000;</t>
  </si>
  <si>
    <t>"1.25(SW+PE+EE+0.15EL)-0.75WX+0.5VI-0.5TI-0.5TR+0.22S                           " 0 1 0 0 0 1.000000 1.000000 1.000000 0 0 1 1 1 1 1 1 1 -1 1 1 1 0 1 "L41                             " 1.250000 "L15                             " -0.750000 "L49                             " 0.500000 "L50                             " -0.500000 "L47                             " -0.500000 "L10                             " 0.220000 "                                " 0.000000 "                                " 0.000000 "                                " 0.000000 "                                " 0.000000;</t>
  </si>
  <si>
    <t>"1.25(SW+PE+EE+0.15EL)-0.75WZ+0.5VI-0.5LI-0.5LP+0.22S                           " 0 1 0 0 0 1.000000 1.000000 1.000000 0 0 1 1 1 1 1 1 1 -1 1 1 1 0 1 "L41                             " 1.250000 "L16                             " -0.750000 "L49                             " 0.500000 "L51                             " -0.500000 "L48                             " -0.500000 "L10                             " 0.220000 "                                " 0.000000 "                                " 0.000000 "                                " 0.000000 "                                " 0.000000;</t>
  </si>
  <si>
    <t>"SPMT Transport Load Combinations (ULS) (See Note No. 6, 12, 13)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</si>
  <si>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"SPMT Transverse Roll "TR"……………….2%                                             " 0 1 0 0 0 1.000000 1.000000 1.000000 0 0 1 1 1 1 1 1 1 -1 1 1 1 0 1 "28                              " 0.020000 "30                              " 0.020000 "32                              " 0.020000 "34                              " 0.020000 "36                              " 0.004000 "                                " 0.000000 "                                " 0.000000 "                                " 0.000000 "                                " 0.000000 "                                " 0.000000;</t>
  </si>
  <si>
    <t>"SPMT Longitudinal Pitch "LP" ………….…3%    (Grade slope)                         " 0 1 0 0 0 1.000000 1.000000 1.000000 0 0 1 1 1 1 1 1 1 -1 1 1 1 0 1 "27                              " 0.030000 "29                              " 0.030000 "31                              " 0.030000 "33                              " 0.030000 "35                              " 0.006000 "                                " 0.000000 "                                " 0.000000 "                                " 0.000000 "                                " 0.000000 "                                " 0.000000;</t>
  </si>
  <si>
    <t>"SMPT Vertical Impact (VI) Y-Direction…..0%                                     " 0 1 0 0 0 1.000000 1.000000 1.000000 0 0 1 1 1 1 1 1 1 -1 1 1 1 0 1 "1                               " 0.000000 "6                               " 0.000000 "3                               " 0.000000 "4                               " 0.000000 "10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</si>
  <si>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"SPMT Transverse Impact (TI)………….    0%                                         " 0 1 0 0 0 1.000000 1.000000 1.000000 0 0 1 1 1 1 1 1 1 -1 1 1 1 0 1 "28                              " 0.000000 "30                              " 0.000000 "32                              " 0.000000 "34                              " 0.000000 "36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</si>
  <si>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"SPMT Longitudinal Impact (LI) ……….. (0.05g)                                    " 0 1 0 0 0 1.000000 1.000000 1.000000 0 0 1 1 1 1 1 1 1 -1 1 1 1 0 1 "27                              " 0.050000 "29                              " 0.050000 "31                              " 0.050000 "33                              " 0.050000 "35                              " 0.010000 "                                " 0.000000 "                                " 0.000000 "                                " 0.000000 "                                " 0.000000 "                                " 0.000000;</t>
  </si>
  <si>
    <t>"SMPT&amp; PPU (Refer to JDB 2.46)                                                  " 0 1 0 0 0 1.000000 1.000000 1.000000 0 0 1 1 1 1 1 1 1 -1 1 1 1 0 1 "L39                             " 1.000000 "280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</si>
  <si>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"SPMT-HG1 (Hydraulic Group 1)                                                   " 0 0 0 0 0 1.000000 1.000000 1.000000 0 0 1 1 1 1 1 1 1 -1 1 1 1 0 1 "281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</si>
  <si>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"SPMT- HG2 (Hydraulic Group 2)                                                  " 0 0 0 0 0 1.000000 1.000000 1.000000 0 0 1 1 1 1 1 1 1 -1 1 1 1 0 1 "282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</si>
  <si>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"SPMT- HG3 (Hydraulic Group 3)                                                  " 0 0 0 0 0 1.000000 1.000000 1.000000 0 0 1 1 1 1 1 1 1 -1 1 1 1 0 1 "283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</si>
  <si>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"SPMT Transport Load Combinations (ASD) (See Note No.  6 , 13*, 17)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</si>
  <si>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"(SW+PE+EE+EL)+VI+LI+LP+0.26*WX + 0.056S                                        " 0 0 0 0 0 1.000000 1.000000 1.000000 0 0 1 1 1 1 1 1 1 -1 1 1 1 0 1 "L39                             " 1.000000 "L625                            " 1.000000 "L627                            " 1.000000 "L624                            " 1.000000 "L15                             " 0.042000 "L10                             " 0.056000 "280                             " 1.000000 "L629                            " 0.000000 "L630                            " 0.000000 "L631                            " 0.000000;</t>
  </si>
  <si>
    <t>"(SW+PE+EE+EL)+VI+LI+LP+0.26*WZ + 0.056S                                        " 0 0 0 0 0 1.000000 1.000000 1.000000 0 0 1 1 1 1 1 1 1 -1 1 1 1 0 1 "L39                             " 1.000000 "L625                            " 1.000000 "L627                            " 1.000000 "L624                            " 1.000000 "L16                             " 0.042000 "L10                             " 0.056000 "280                             " 1.000000 "L629                            " 0.000000 "L630                            " 0.000000 "L631                            " 0.000000;</t>
  </si>
  <si>
    <t>"(SW+PE+EE+EL)+VI+TI+TR+0.26*WX+ 0.056S                                         " 0 0 0 0 0 1.000000 1.000000 1.000000 0 0 1 1 1 1 1 1 1 -1 1 1 1 0 1 "L39                             " 1.000000 "L625                            " 1.000000 "L626                            " 1.000000 "L623                            " 1.000000 "L15                             " 0.042000 "L10                             " 0.056000 "280                             " 1.000000 "L629                            " 0.000000 "L630                            " 0.000000 "L631                            " 0.000000;</t>
  </si>
  <si>
    <t>"(SW+PE+EE+EL)+VI+TI+TR+0.26*WZ+ 0.056S                                         " 0 0 0 0 0 1.000000 1.000000 1.000000 0 0 1 1 1 1 1 1 1 -1 1 1 1 0 1 "L39                             " 1.000000 "L625                            " 1.000000 "L626                            " 1.000000 "L623                            " 1.000000 "L16                             " 0.042000 "L10                             " 0.056000 "280                             " 1.000000 "L629                            " 0.000000 "L630                            " 0.000000 "L631                            " 0.000000;</t>
  </si>
  <si>
    <t>"(SW+PE+EE+EL)+VI- LI-LP-0.26*WX+ 0.056S                                        " 0 0 0 0 0 1.000000 1.000000 1.000000 0 0 1 1 1 1 1 1 1 -1 1 1 1 0 1 "L39                             " 1.000000 "L625                            " 1.000000 "L627                            " -1.000000 "L624                            " -1.000000 "L15                             " -0.042000 "L10                             " 0.056000 "280                             " 1.000000 "L629                            " 0.000000 "L630                            " 0.000000 "L631                            " 0.000000;</t>
  </si>
  <si>
    <t>"(SW+PE+EE+EL)+VI- LI-LP-0.26*WZ+ 0.056S                                        " 0 0 0 0 0 1.000000 1.000000 1.000000 0 0 1 1 1 1 1 1 1 -1 1 1 1 0 1 "L39                             " 1.000000 "L625                            " 1.000000 "L627                            " -1.000000 "L624                            " -1.000000 "L16                             " -0.042000 "L10                             " 0.056000 "280                             " 1.000000 "L629                            " 0.000000 "L630                            " 0.000000 "L631                            " 0.000000;</t>
  </si>
  <si>
    <t>"(SW+PE+EE+EL)+VI- TI-TR-0.26*WX+ 0.056S                                        " 0 0 0 0 0 1.000000 1.000000 1.000000 0 0 1 1 1 1 1 1 1 -1 1 1 1 0 1 "L39                             " 1.000000 "L625                            " 1.000000 "L626                            " -1.000000 "L623                            " -1.000000 "L15                             " -0.042000 "L10                             " 0.056000 "280                             " 1.000000 "L629                            " 0.000000 "L630                            " 0.000000 "L631                            " 0.000000;</t>
  </si>
  <si>
    <t>"(SW+PE+EE+EL)+VI- TI-TR-0.26*WZ+ 0.056S                                        " 0 0 0 0 0 1.000000 1.000000 1.000000 0 0 1 1 1 1 1 1 1 -1 1 1 1 0 1 "L39                             " 1.000000 "L625                            " 1.000000 "L626                            " -1.000000 "L623                            " -1.000000 "L16                             " -0.042000 "L10                             " 0.056000 "280                             " 1.000000 "L629                            " 0.000000 "L630                            " 0.000000 "L631                            " 0.000000;</t>
  </si>
  <si>
    <t>"(SW+PE+EE+EL)+VI+ 0.056S (Only for SPMT Simplified Analysis)                   " 0 0 0 0 0 1.000000 1.000000 1.000000 0 0 1 1 1 1 1 1 1 -1 1 1 1 0 1 "L39                             " 1.000000 "L625                            " 1.000000 "L10                             " 0.056000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</si>
  <si>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"Lifting Load Combinations (ASD) (See Note 6, 7, 17, 20)           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</si>
  <si>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"(D+PE+EE+0.15EL)+(0.25*(D+PE+EE+0.15EL))                                       " 0 1 0 0 0 1.000000 1.000000 1.000000 0 0 1 1 1 1 1 1 1 -1 1 1 1 0 1 "1                               " 1.250000 "3                               " 1.250000 "6                               " 1.250000 "4                               " 0.188000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</si>
  <si>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"Marine Transportation Load Combination (ASD) (See Note No. 18, 19)             " 0 1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</si>
  <si>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"0.75((SW+PE+EE+EL)+BLC55+BSAG+MWZ + PRL+0.637LBE )                             " 0 1 0 0 0 1.000000 1.000000 1.000000 0 0 1 1 1 1 1 1 1 -1 1 1 1 0 1 "L39                             " 0.750000 "L55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</si>
  <si>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"0.75((SW+PE+EE+EL)+BLC56+BSAG+MWZ + PRL+0.637LBE)                              " 0 1 0 0 0 1.000000 1.000000 1.000000 0 0 1 1 1 1 1 1 1 -1 1 1 1 0 1 "L39                             " 0.750000 "L56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</si>
  <si>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"0.75((SW+PE+EE+EL)+BLC57+BSAG+MWZ + PRL+0.637LBE )                             " 0 1 0 0 0 1.000000 1.000000 1.000000 0 0 1 1 1 1 1 1 1 -1 1 1 1 0 1 "L39                             " 0.750000 "L57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</si>
  <si>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"0.75((SW+PE+EE+EL)+BLC58+BSAG+MWZ + PRL+0.637LBE)                              " 0 1 0 0 0 1.000000 1.000000 1.000000 0 0 1 1 1 1 1 1 1 -1 1 1 1 0 1 "L39                             " 0.750000 "L58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</si>
  <si>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"0.75((SW+PE+EE+EL)+BLC59+BSAG+MWZ + PRL+0.637LBE)                              " 0 1 0 0 0 1.000000 1.000000 1.000000 0 0 1 1 1 1 1 1 1 -1 1 1 1 0 1 "L39                             " 0.750000 "L59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</si>
  <si>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"0.75((SW+PE+EE+EL)+BLC60+BSAG+MWZ + PRL+0.637LBE)                              " 0 1 0 0 0 1.000000 1.000000 1.000000 0 0 1 1 1 1 1 1 1 -1 1 1 1 0 1 "L39                             " 0.750000 "L60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</si>
  <si>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"0.75((SW+PE+EE+EL)+BLC61+BSAG+MWZ + PRL+0.637LBE)                              " 0 1 0 0 0 1.000000 1.000000 1.000000 0 0 1 1 1 1 1 1 1 -1 1 1 1 0 1 "L39                             " 0.750000 "L61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</si>
  <si>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"0.75((SW+PE+EE+EL)+BLC62+BSAG+MWZ + PRL+0.637LBE)                              " 0 1 0 0 0 1.000000 1.000000 1.000000 0 0 1 1 1 1 1 1 1 -1 1 1 1 0 1 "L39                             " 0.750000 "L62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</si>
  <si>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"0.75((SW+PE+EE+EL)+BLC63+BSAG+MWZ + PRL+0.637LBE )                             " 0 1 0 0 0 1.000000 1.000000 1.000000 0 0 1 1 1 1 1 1 1 -1 1 1 1 0 1 "L39                             " 0.750000 "L63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</si>
  <si>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"0.75((SW+PE+EE+EL)+BLC64+BSAG+MWZ + PRL+0.637LBE)                              " 0 1 0 0 0 1.000000 1.000000 1.000000 0 0 1 1 1 1 1 1 1 -1 1 1 1 0 1 "L39                             " 0.750000 "L64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</si>
  <si>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"0.75((SW+PE+EE+EL)+BLC65+BSAG+MWZ + PRL+0.637LBE )                             " 0 1 0 0 0 1.000000 1.000000 1.000000 0 0 1 1 1 1 1 1 1 -1 1 1 1 0 1 "L39                             " 0.750000 "L65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</si>
  <si>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"0.75((SW+PE+EE+EL)+BLC66+BSAG+MWZ + PRL+0.637LBE )                             " 0 1 0 0 0 1.000000 1.000000 1.000000 0 0 1 1 1 1 1 1 1 -1 1 1 1 0 1 "L39                             " 0.750000 "L66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</si>
  <si>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"0.75((SW+PE+EE+EL)+BLC67+BSAG+MWZ + PRL+0.637LBE)                              " 0 1 0 0 0 1.000000 1.000000 1.000000 0 0 1 1 1 1 1 1 1 -1 1 1 1 0 1 "L39                             " 0.750000 "L67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</si>
  <si>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"0.75((SW+PE+EE+EL)+BLC68+BSAG+MWZ + PRL+0.637LBE)                              " 0 1 0 0 0 1.000000 1.000000 1.000000 0 0 1 1 1 1 1 1 1 -1 1 1 1 0 1 "L39                             " 0.750000 "L68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</si>
  <si>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"0.75((SW+PE+EE+EL)+BLC69+BSAG+MWZ + PRL+0.637LBE)                              " 0 1 0 0 0 1.000000 1.000000 1.000000 0 0 1 1 1 1 1 1 1 -1 1 1 1 0 1 "L39                             " 0.750000 "L69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</si>
  <si>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"0.75((SW+PE+EE+EL)+BLC70+BSAG+MWZ +PRL+0.637LBE)                               " 0 1 0 0 0 1.000000 1.000000 1.000000 0 0 1 1 1 1 1 1 1 -1 1 1 1 0 1 "L39                             " 0.750000 "L70 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</si>
  <si>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"0.75((SW+PE+EE+EL)+BLC71+BSAG-MWZ - PRL+0.637LBE )                             " 0 1 0 0 0 1.000000 1.000000 1.000000 0 0 1 1 1 1 1 1 1 -1 1 1 1 0 1 "L39                             " 0.750000 "L71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</si>
  <si>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"0.75((SW+PE+EE+EL)+BLC72+BSAG-MWZ - PRL+0.637LBE)                              " 0 1 0 0 0 1.000000 1.000000 1.000000 0 0 1 1 1 1 1 1 1 -1 1 1 1 0 1 "L39                             " 0.750000 "L72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</si>
  <si>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"0.75((SW+PE+EE+EL)+BLC73+BSAG-MWZ - PRL+0.637LBE )                             " 0 1 0 0 0 1.000000 1.000000 1.000000 0 0 1 1 1 1 1 1 1 -1 1 1 1 0 1 "L39                             " 0.750000 "L73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</si>
  <si>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"0.75((SW+PE+EE+EL)+BLC74+BSAG-MWZ - PRL+0.637LBE )                             " 0 1 0 0 0 1.000000 1.000000 1.000000 0 0 1 1 1 1 1 1 1 -1 1 1 1 0 1 "L39                             " 0.750000 "L74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</si>
  <si>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"0.75((SW+PE+EE+EL)+BLC75+BSAG-MWZ - PRL+0.637LBE)                              " 0 1 0 0 0 1.000000 1.000000 1.000000 0 0 1 1 1 1 1 1 1 -1 1 1 1 0 1 "L39                             " 0.750000 "L75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</si>
  <si>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"0.75((SW+PE+EE+EL)+BLC76+BSAG-MWZ - PRL+0.637LBE)                              " 0 1 0 0 0 1.000000 1.000000 1.000000 0 0 1 1 1 1 1 1 1 -1 1 1 1 0 1 "L39                             " 0.750000 "L76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</si>
  <si>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"0.75((SW+PE+EE+EL)+BLC77+BSAG-MWZ - PRL+0.637LBE)                              " 0 1 0 0 0 1.000000 1.000000 1.000000 0 0 1 1 1 1 1 1 1 -1 1 1 1 0 1 "L39                             " 0.750000 "L77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</si>
  <si>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"0.75((SW+PE+EE+EL)+BLC78+BSAG-MWZ - PRL+0.637LBE)                              " 0 1 0 0 0 1.000000 1.000000 1.000000 0 0 1 1 1 1 1 1 1 -1 1 1 1 0 1 "L39                             " 0.750000 "L78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</si>
  <si>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"0.75((SW+PE+EE+EL)+BLC79+BSAG-MWZ - PRL+0.637LBE)                              " 0 1 0 0 0 1.000000 1.000000 1.000000 0 0 1 1 1 1 1 1 1 -1 1 1 1 0 1 "L39                             " 0.750000 "L79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</si>
  <si>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"0.75((SW+PE+EE+EL)+BLC80+BSAG-MWZ - PRL+0.637LBE)                              " 0 1 0 0 0 1.000000 1.000000 1.000000 0 0 1 1 1 1 1 1 1 -1 1 1 1 0 1 "L39                             " 0.750000 "L80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</si>
  <si>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"0.75((SW+PE+EE+EL)+BLC81+BSAG-MWZ - PRL+0.637LBE)                              " 0 1 0 0 0 1.000000 1.000000 1.000000 0 0 1 1 1 1 1 1 1 -1 1 1 1 0 1 "L39                             " 0.750000 "L81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</si>
  <si>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"0.75((SW+PE+EE+EL)+BLC82+BSAG-MWZ - PRL+0.637LBE)                              " 0 1 0 0 0 1.000000 1.000000 1.000000 0 0 1 1 1 1 1 1 1 -1 1 1 1 0 1 "L39                             " 0.750000 "L82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</si>
  <si>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"0.75((SW+PE+EE+EL)+BLC83+BSAG-MWZ - PRL+0.637LBE)                              " 0 1 0 0 0 1.000000 1.000000 1.000000 0 0 1 1 1 1 1 1 1 -1 1 1 1 0 1 "L39                             " 0.750000 "L83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</si>
  <si>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"0.75((SW+PE+EE+EL)+BLC84+BSAG-MWZ - PRL+0.637LBE)                              " 0 1 0 0 0 1.000000 1.000000 1.000000 0 0 1 1 1 1 1 1 1 -1 1 1 1 0 1 "L39                             " 0.750000 "L84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</si>
  <si>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"0.75((SW+PE+EE+EL)+BLC85+BSAG-MWZ - PRL+0.637LBE)                              " 0 1 0 0 0 1.000000 1.000000 1.000000 0 0 1 1 1 1 1 1 1 -1 1 1 1 0 1 "L39                             " 0.750000 "L85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</si>
  <si>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"0.75((SW+PE+EE+EL)+BLC86+BSAG-MWZ - PRL+0.637LBE)                              " 0 1 0 0 0 1.000000 1.000000 1.000000 0 0 1 1 1 1 1 1 1 -1 1 1 1 0 1 "L39                             " 0.750000 "L86 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</si>
  <si>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"0.75((SW+PE+EE+EL)+BLC55+BHOG+MWZ + PRL+0.637LBE )                             " 0 1 0 0 0 1.000000 1.000000 1.000000 0 0 1 1 1 1 1 1 1 -1 1 1 1 0 1 "L39                             " 0.750000 "L55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</si>
  <si>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"0.75((SW+PE+EE+EL)+BLC56+BHOG+MWZ + PRL+0.637LBE)                              " 0 1 0 0 0 1.000000 1.000000 1.000000 0 0 1 1 1 1 1 1 1 -1 1 1 1 0 1 "L39                             " 0.750000 "L56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</si>
  <si>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"0.75((SW+PE+EE+EL)+BLC57+BHOG+MWZ + PRL+0.637LBE )                             " 0 1 0 0 0 1.000000 1.000000 1.000000 0 0 1 1 1 1 1 1 1 -1 1 1 1 0 1 "L39                             " 0.750000 "L57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</si>
  <si>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"0.75((SW+PE+EE+EL)+BLC58+BHOG+MWZ + PRL+0.637LBE )                             " 0 1 0 0 0 1.000000 1.000000 1.000000 0 0 1 1 1 1 1 1 1 -1 1 1 1 0 1 "L39                             " 0.750000 "L58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</si>
  <si>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"0.75((SW+PE+EE+EL)+BLC59+BHOG+MWZ + PRL+0.637LBE)                              " 0 1 0 0 0 1.000000 1.000000 1.000000 0 0 1 1 1 1 1 1 1 -1 1 1 1 0 1 "L39                             " 0.750000 "L59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</si>
  <si>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"0.75((SW+PE+EE+EL)+BLC60+BHOG+MWZ + PRL+0.637LBE)                              " 0 1 0 0 0 1.000000 1.000000 1.000000 0 0 1 1 1 1 1 1 1 -1 1 1 1 0 1 "L39                             " 0.750000 "L60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</si>
  <si>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"0.75((SW+PE+EE+EL)+BLC61+BHOG+MWZ + PRL+0.637LBE)                              " 0 1 0 0 0 1.000000 1.000000 1.000000 0 0 1 1 1 1 1 1 1 -1 1 1 1 0 1 "L39                             " 0.750000 "L61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</si>
  <si>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"0.75((SW+PE+EE+EL)+BLC62+BHOG+MWZ + PRL+0.637LBE)                              " 0 1 0 0 0 1.000000 1.000000 1.000000 0 0 1 1 1 1 1 1 1 -1 1 1 1 0 1 "L39                             " 0.750000 "L62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</si>
  <si>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"0.75((SW+PE+EE+EL)+BLC63+BHOG+MWZ + PRL+0.637LBE )                             " 0 1 0 0 0 1.000000 1.000000 1.000000 0 0 1 1 1 1 1 1 1 -1 1 1 1 0 1 "L39                             " 0.750000 "L63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</si>
  <si>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"0.75((SW+PE+EE+EL)+BLC64+BHOG+MWZ + PRL+0.637LBE)                              " 0 1 0 0 0 1.000000 1.000000 1.000000 0 0 1 1 1 1 1 1 1 -1 1 1 1 0 1 "L39                             " 0.750000 "L64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</si>
  <si>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"0.75((SW+PE+EE+EL)+BLC65+BHOG+MWZ + PRL+0.637LBE )                             " 0 1 0 0 0 1.000000 1.000000 1.000000 0 0 1 1 1 1 1 1 1 -1 1 1 1 0 1 "L39                             " 0.750000 "L65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</si>
  <si>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"0.75((SW+PE+EE+EL)+BLC66+BHOG+MWZ + PRL+0.637LBE )                             " 0 1 0 0 0 1.000000 1.000000 1.000000 0 0 1 1 1 1 1 1 1 -1 1 1 1 0 1 "L39                             " 0.750000 "L66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</si>
  <si>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"0.75((SW+PE+EE+EL)+BLC67+BHOG+MWZ + PRL+0.637LBE)                              " 0 1 0 0 0 1.000000 1.000000 1.000000 0 0 1 1 1 1 1 1 1 -1 1 1 1 0 1 "L39                             " 0.750000 "L67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</si>
  <si>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"0.75((SW+PE+EE+EL)+BLC68+BHOG+MWZ + PRL+0.637LBE)                              " 0 1 0 0 0 1.000000 1.000000 1.000000 0 0 1 1 1 1 1 1 1 -1 1 1 1 0 1 "L39                             " 0.750000 "L68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</si>
  <si>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"0.75((SW+PE+EE+EL)+BLC69+BHOG+MWZ + PRL+0.637LBE)                              " 0 1 0 0 0 1.000000 1.000000 1.000000 0 0 1 1 1 1 1 1 1 -1 1 1 1 0 1 "L39                             " 0.750000 "L69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</si>
  <si>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"0.75((SW+PE+EE+EL)+BLC70+BHOG+MWZ + PRL+0.637LBE)                              " 0 1 0 0 0 1.000000 1.000000 1.000000 0 0 1 1 1 1 1 1 1 -1 1 1 1 0 1 "L39                             " 0.750000 "L70 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</si>
  <si>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"0.75((SW+PE+EE+EL)+BLC71+BHOG-MWZ - PRL+0.637LBE )                             " 0 1 0 0 0 1.000000 1.000000 1.000000 0 0 1 1 1 1 1 1 1 -1 1 1 1 0 1 "L39                             " 0.750000 "L71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</si>
  <si>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"0.75((SW+PE+EE+EL)+BLC72+BHOG-MWZ - PRL+0.637LBE)                              " 0 1 0 0 0 1.000000 1.000000 1.000000 0 0 1 1 1 1 1 1 1 -1 1 1 1 0 1 "L39                             " 0.750000 "L72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</si>
  <si>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"0.75((SW+PE+EE+EL)+BLC73+BHOG-MWZ - PRL+0.637LBE )                             " 0 1 0 0 0 1.000000 1.000000 1.000000 0 0 1 1 1 1 1 1 1 -1 1 1 1 0 1 "L39                             " 0.750000 "L73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</si>
  <si>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"0.75((SW+PE+EE+EL)+BLC74+BHOG-MWZ - PRL+0.637LBE )                             " 0 1 0 0 0 1.000000 1.000000 1.000000 0 0 1 1 1 1 1 1 1 -1 1 1 1 0 1 "L39                             " 0.750000 "L74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</si>
  <si>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"0.75((SW+PE+EE+EL)+BLC75+BHOG-MWZ - PRL+0.637LBE)                              " 0 1 0 0 0 1.000000 1.000000 1.000000 0 0 1 1 1 1 1 1 1 -1 1 1 1 0 1 "L39                             " 0.750000 "L75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</si>
  <si>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"0.75((SW+PE+EE+EL)+BLC76+BHOG-MWZ - PRL+0.637LBE)                              " 0 1 0 0 0 1.000000 1.000000 1.000000 0 0 1 1 1 1 1 1 1 -1 1 1 1 0 1 "L39                             " 0.750000 "L76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</si>
  <si>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"0.75((SW+PE+EE+EL)+BLC77+BHOG-MWZ - PRL+0.637LBE)                              " 0 1 0 0 0 1.000000 1.000000 1.000000 0 0 1 1 1 1 1 1 1 -1 1 1 1 0 1 "L39                             " 0.750000 "L77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</si>
  <si>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"0.75((SW+PE+EE+EL)+BLC78+BHOG-MWZ - PRL+0.637LBE)                              " 0 1 0 0 0 1.000000 1.000000 1.000000 0 0 1 1 1 1 1 1 1 -1 1 1 1 0 1 "L39                             " 0.750000 "L78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</si>
  <si>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"0.75((SW+PE+EE+EL)+BLC79+BHOG-MWZ - PRL+0.637LBE)                              " 0 1 0 0 0 1.000000 1.000000 1.000000 0 0 1 1 1 1 1 1 1 -1 1 1 1 0 1 "L39                             " 0.750000 "L79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</si>
  <si>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"0.75((SW+PE+EE+EL)+BLC80+BHOG-MWZ - PRL+0.637LBE)                              " 0 1 0 0 0 1.000000 1.000000 1.000000 0 0 1 1 1 1 1 1 1 -1 1 1 1 0 1 "L39                             " 0.750000 "L80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</si>
  <si>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"0.75((SW+PE+EE+EL)+BLC81+BHOG-MWZ - PRL+0.637LBE)                              " 0 1 0 0 0 1.000000 1.000000 1.000000 0 0 1 1 1 1 1 1 1 -1 1 1 1 0 1 "L39                             " 0.750000 "L81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</si>
  <si>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"0.75((SW+PE+EE+EL)+BLC82+BHOG-MWZ - PRL+0.637LBE)                              " 0 1 0 0 0 1.000000 1.000000 1.000000 0 0 1 1 1 1 1 1 1 -1 1 1 1 0 1 "L39                             " 0.750000 "L82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</si>
  <si>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"0.75((SW+PE+EE+EL)+BLC83+BHOG-MWZ - PRL+0.637LBE)                              " 0 1 0 0 0 1.000000 1.000000 1.000000 0 0 1 1 1 1 1 1 1 -1 1 1 1 0 1 "L39                             " 0.750000 "L83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</si>
  <si>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"0.75((SW+PE+EE+EL)+BLC84+BHOG-MWZ - PRL+0.637LBE)                              " 0 1 0 0 0 1.000000 1.000000 1.000000 0 0 1 1 1 1 1 1 1 -1 1 1 1 0 1 "L39                             " 0.750000 "L84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</si>
  <si>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"0.75((SW+PE+EE+EL)+BLC85+BHOG-MWZ - PRL+0.637LBE)                              " 0 1 0 0 0 1.000000 1.000000 1.000000 0 0 1 1 1 1 1 1 1 -1 1 1 1 0 1 "L39                             " 0.750000 "L85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</si>
  <si>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"0.75((SW+PE+EE+EL)+BLC86+BHOG-MWZ - PRL+0.637LBE)                              " 0 1 0 0 0 1.000000 1.000000 1.000000 0 0 1 1 1 1 1 1 1 -1 1 1 1 0 1 "L39                             " 0.750000 "L86 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</si>
  <si>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"0.75((SW+PE+EE+EL)+BLC88+MWX + PRT+0.637LBE)                                   " 0 1 0 0 0 1.000000 1.000000 1.000000 0 0 1 1 1 1 1 1 1 -1 1 1 1 0 1 "L39                             " 0.750000 "L88 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</si>
  <si>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"0.75((SW+PE+EE+EL)+BLC89+MWX + PRT+0.637LBE)                                   " 0 1 0 0 0 1.000000 1.000000 1.000000 0 0 1 1 1 1 1 1 1 -1 1 1 1 0 1 "L39                             " 0.750000 "L89 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</si>
  <si>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"0.75((SW+PE+EE+EL)+BLC90-MWX - PRT+0.637LBE)                                   " 0 1 0 0 0 1.000000 1.000000 1.000000 0 0 1 1 1 1 1 1 1 -1 1 1 1 0 1 "L39                             " 0.750000 "L90 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</si>
  <si>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"0.75((SW+PE+EE+EL)+BLC91+MWX + PRT+0.637LBE)                                   " 0 1 0 0 0 1.000000 1.000000 1.000000 0 0 1 1 1 1 1 1 1 -1 1 1 1 0 1 "L39                             " 0.750000 "L91 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</si>
  <si>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"0.75((SW+PE+EE+EL)+BLC92-MWX - PRT+0.637LBE)                                   " 0 1 0 0 0 1.000000 1.000000 1.000000 0 0 1 1 1 1 1 1 1 -1 1 1 1 0 1 "L39                             " 0.750000 "L92 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</si>
  <si>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"0.75((SW+PE+EE+EL)+BLC93+MWX + PRT+0.637LBE)                                   " 0 1 0 0 0 1.000000 1.000000 1.000000 0 0 1 1 1 1 1 1 1 -1 1 1 1 0 1 "L39                             " 0.750000 "L93 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</si>
  <si>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"0.75((SW+PE+EE+EL)+BLC94-MWX - PRT+0.637LBE)                                   " 0 1 0 0 0 1.000000 1.000000 1.000000 0 0 1 1 1 1 1 1 1 -1 1 1 1 0 1 "L39                             " 0.750000 "L94 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</si>
  <si>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"0.75((SW+PE+EE+EL)+BLC95-MWX - PRT+0.637LBE)                                   " 0 1 0 0 0 1.000000 1.000000 1.000000 0 0 1 1 1 1 1 1 1 -1 1 1 1 0 1 "L39                             " 0.750000 "L95 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</si>
  <si>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"0.75((SW+PE+EE+EL)+BLC96+MWX + PRT+0.637LBE)                                   " 0 1 0 0 0 1.000000 1.000000 1.000000 0 0 1 1 1 1 1 1 1 -1 1 1 1 0 1 "L39                             " 0.750000 "L96 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</si>
  <si>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"0.75((SW+PE+EE+EL)+BLC97+MWX + PRT+0.637LBE)                                   " 0 1 0 0 0 1.000000 1.000000 1.000000 0 0 1 1 1 1 1 1 1 -1 1 1 1 0 1 "L39                             " 0.750000 "L97 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</si>
  <si>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"0.75((SW+PE+EE+EL)+BLC98-MWX - PRT+0.637LBE)                                   " 0 1 0 0 0 1.000000 1.000000 1.000000 0 0 1 1 1 1 1 1 1 -1 1 1 1 0 1 "L39                             " 0.750000 "L98 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</si>
  <si>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"0.75((SW+PE+EE+EL)+BLC99+MWX + PRT+0.637LBE)                                   " 0 1 0 0 0 1.000000 1.000000 1.000000 0 0 1 1 1 1 1 1 1 -1 1 1 1 0 1 "L39                             " 0.750000 "L99 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</si>
  <si>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"0.75((SW+PE+EE+EL)+BLC100-MWX - PRT+0.637LBE)                                  " 0 1 0 0 0 1.000000 1.000000 1.000000 0 0 1 1 1 1 1 1 1 -1 1 1 1 0 1 "L39                             " 0.750000 "L100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</si>
  <si>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"0.75((SW+PE+EE+EL)+BLC101+MWX + PRT+0.637LBE)                                  " 0 1 0 0 0 1.000000 1.000000 1.000000 0 0 1 1 1 1 1 1 1 -1 1 1 1 0 1 "L39                             " 0.750000 "L101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</si>
  <si>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"0.75((SW+PE+EE+EL)+BLC102-MWX - PRT+0.637LBE)                                  " 0 1 0 0 0 1.000000 1.000000 1.000000 0 0 1 1 1 1 1 1 1 -1 1 1 1 0 1 "L39                             " 0.750000 "L102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</si>
  <si>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"0.75((SW+PE+EE+EL)+BLC103-MWX - PRT+0.637LBE)                                  " 0 1 0 0 0 1.000000 1.000000 1.000000 0 0 1 1 1 1 1 1 1 -1 1 1 1 0 1 "L39                             " 0.750000 "L103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</si>
  <si>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"0.75((SW+PE+EE+EL)+BLC104+MWX + PRT+0.637LBE)                                  " 0 1 0 0 0 1.000000 1.000000 1.000000 0 0 1 1 1 1 1 1 1 -1 1 1 1 0 1 "L39                             " 0.750000 "L104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</si>
  <si>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"0.75((SW+PE+EE+EL)+BLC105+MWX + PRT+0.637LBE)                                  " 0 1 0 0 0 1.000000 1.000000 1.000000 0 0 1 1 1 1 1 1 1 -1 1 1 1 0 1 "L39                             " 0.750000 "L105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</si>
  <si>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"0.75((SW+PE+EE+EL)+BLC106-MWX - PRT+0.637LBE)                                  " 0 1 0 0 0 1.000000 1.000000 1.000000 0 0 1 1 1 1 1 1 1 -1 1 1 1 0 1 "L39                             " 0.750000 "L106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</si>
  <si>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"0.75((SW+PE+EE+EL)+BLC107+MWX + PRT+0.637LBE)                                  " 0 1 0 0 0 1.000000 1.000000 1.000000 0 0 1 1 1 1 1 1 1 -1 1 1 1 0 1 "L39                             " 0.750000 "L107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</si>
  <si>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"0.75((SW+PE+EE+EL)+BLC108-MWX - PRT+0.637LBE)                                  " 0 1 0 0 0 1.000000 1.000000 1.000000 0 0 1 1 1 1 1 1 1 -1 1 1 1 0 1 "L39                             " 0.750000 "L108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</si>
  <si>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"0.75((SW+PE+EE+EL)+BLC109+MWX + PRT+0.637LBE)                                  " 0 1 0 0 0 1.000000 1.000000 1.000000 0 0 1 1 1 1 1 1 1 -1 1 1 1 0 1 "L39                             " 0.750000 "L109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</si>
  <si>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"0.75((SW+PE+EE+EL)+BLC110-MWX - PRT+0.637LBE)                                  " 0 1 0 0 0 1.000000 1.000000 1.000000 0 0 1 1 1 1 1 1 1 -1 1 1 1 0 1 "L39                             " 0.750000 "L110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</si>
  <si>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"0.75((SW+PE+EE+EL)+BLC111-MWX - PRT+0.637LBE)                                  " 0 1 0 0 0 1.000000 1.000000 1.000000 0 0 1 1 1 1 1 1 1 -1 1 1 1 0 1 "L39                             " 0.750000 "L111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</si>
  <si>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"0.75((SW+PE+EE+EL)+BLC112+MWX + PRT+0.637LBE)                                  " 0 1 0 0 0 1.000000 1.000000 1.000000 0 0 1 1 1 1 1 1 1 -1 1 1 1 0 1 "L39                             " 0.750000 "L112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</si>
  <si>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"0.75((SW+PE+EE+EL)+BLC113+MWX + PRT+0.637LBE)                                  " 0 1 0 0 0 1.000000 1.000000 1.000000 0 0 1 1 1 1 1 1 1 -1 1 1 1 0 1 "L39                             " 0.750000 "L113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</si>
  <si>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"0.75((SW+PE+EE+EL)+BLC114-MWX - PRT+0.637LBE)                                  " 0 1 0 0 0 1.000000 1.000000 1.000000 0 0 1 1 1 1 1 1 1 -1 1 1 1 0 1 "L39                             " 0.750000 "L114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</si>
  <si>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"0.75((SW+PE+EE+EL)+BLC115+MWX + PRT+0.637LBE)                                  " 0 1 0 0 0 1.000000 1.000000 1.000000 0 0 1 1 1 1 1 1 1 -1 1 1 1 0 1 "L39                             " 0.750000 "L115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</si>
  <si>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"0.75((SW+PE+EE+EL)+BLC116-MWX - PRT+0.637LBE)                                  " 0 1 0 0 0 1.000000 1.000000 1.000000 0 0 1 1 1 1 1 1 1 -1 1 1 1 0 1 "L39                             " 0.750000 "L116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</si>
  <si>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"0.75((SW+PE+EE+EL)+BLC117+MWX +PRT+0.637LBE)                                   " 0 1 0 0 0 1.000000 1.000000 1.000000 0 0 1 1 1 1 1 1 1 -1 1 1 1 0 1 "L39                             " 0.750000 "L117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</si>
  <si>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"0.75((SW+PE+EE+EL)+BLC118-MWX - PRT+0.637LBE)                                  " 0 1 0 0 0 1.000000 1.000000 1.000000 0 0 1 1 1 1 1 1 1 -1 1 1 1 0 1 "L39                             " 0.750000 "L118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</si>
  <si>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"0.75((SW+PE+EE+EL)+BLC119-MWX - PRT+0.637LBE)                                  " 0 1 0 0 0 1.000000 1.000000 1.000000 0 0 1 1 1 1 1 1 1 -1 1 1 1 0 1 "L39                             " 0.750000 "L119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</si>
  <si>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"0.75((SW+PE+EE+EL)+BLC121+BSAG+0.7MWZ+0.7MWX + 0.7PRL+0.7PRT+0.637LBE)         " 0 1 0 0 0 1.000000 1.000000 1.000000 0 0 1 1 1 1 1 1 1 -1 1 1 1 0 1 "L39                             " 0.750000 "L121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</si>
  <si>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"0.75((SW+PE+EE+EL)+BLC124+BSAG+0.7MWZ+0.7MWX + 0.7PRL+0.7PRT+0.637LBE)         " 0 1 0 0 0 1.000000 1.000000 1.000000 0 0 1 1 1 1 1 1 1 -1 1 1 1 0 1 "L39                             " 0.750000 "L124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</si>
  <si>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"0.75((SW+PE+EE+EL)+BLC129+BSAG+0.7MWZ+0.7MWX + 0.7PRL+0.7PRT+0.637LBE)         " 0 1 0 0 0 1.000000 1.000000 1.000000 0 0 1 1 1 1 1 1 1 -1 1 1 1 0 1 "L39                             " 0.750000 "L129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</si>
  <si>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"0.75((SW+PE+EE+EL)+BLC132+BSAG+0.7MWZ+0.7MWX + 0.7PRL+0.7PRT+0.637LBE)         " 0 1 0 0 0 1.000000 1.000000 1.000000 0 0 1 1 1 1 1 1 1 -1 1 1 1 0 1 "L39                             " 0.750000 "L132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</si>
  <si>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"0.75((SW+PE+EE+EL)+BLC126+BSAG+0.7MWZ+0.7MWX + 0.7PRL+0.7PRT+0.637LBE)         " 0 1 0 0 0 1.000000 1.000000 1.000000 0 0 1 1 1 1 1 1 1 -1 1 1 1 0 1 "L39                             " 0.750000 "L126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</si>
  <si>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"0.75((SW+PE+EE+EL)+BLC122+BSAG+0.7MWZ+0.7MWX + 0.7PRL+0.7PRT+0.637LBE)         " 0 1 0 0 0 1.000000 1.000000 1.000000 0 0 1 1 1 1 1 1 1 -1 1 1 1 0 1 "L39                             " 0.750000 "L122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</si>
  <si>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"0.75((SW+PE+EE+EL)+BLC134+BSAG+0.7MWZ+0.7MWX + 0.7PRL+0.7PRT+0.637LBE)         " 0 1 0 0 0 1.000000 1.000000 1.000000 0 0 1 1 1 1 1 1 1 -1 1 1 1 0 1 "L39                             " 0.750000 "L134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</si>
  <si>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"0.75((SW+PE+EE+EL)+BLC130+BSAG+0.7MWZ+0.7MWX + 0.7PRL+0.7PRT+0.637LBE)         " 0 1 0 0 0 1.000000 1.000000 1.000000 0 0 1 1 1 1 1 1 1 -1 1 1 1 0 1 "L39                             " 0.750000 "L130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</si>
  <si>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"0.75((SW+PE+EE+EL)+BLC137+BSAG-0.7MWZ+0.7MWX - 0.7PRL+0.7PRT+0.637LBE)         " 0 1 0 0 0 1.000000 1.000000 1.000000 0 0 1 1 1 1 1 1 1 -1 1 1 1 0 1 "L39                             " 0.750000 "L137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</si>
  <si>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"0.75((SW+PE+EE+EL)+BLC140+BSAG-0.7MWZ+0.7MWX - 0.7PRL+0.7PRT+0.637LBE)         " 0 1 0 0 0 1.000000 1.000000 1.000000 0 0 1 1 1 1 1 1 1 -1 1 1 1 0 1 "L39                             " 0.750000 "L140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</si>
  <si>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"0.75((SW+PE+EE+EL)+BLC145+BSAG-0.7MWZ+0.7MWX - 0.7PRL+0.7PRT+0.637LBE)         " 0 1 0 0 0 1.000000 1.000000 1.000000 0 0 1 1 1 1 1 1 1 -1 1 1 1 0 1 "L39                             " 0.750000 "L145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</si>
  <si>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"0.75((SW+PE+EE+EL)+BLC148+BSAG-0.7MWZ+0.7MWX - 0.7PRL+0.7PRT+0.637LBE)         " 0 1 0 0 0 1.000000 1.000000 1.000000 0 0 1 1 1 1 1 1 1 -1 1 1 1 0 1 "L39                             " 0.750000 "L148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</si>
  <si>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"0.75((SW+PE+EE+EL)+BLC142+BSAG-0.7MWZ+0.7MWX - 0.7PRL+0.7PRT+0.637LBE)         " 0 1 0 0 0 1.000000 1.000000 1.000000 0 0 1 1 1 1 1 1 1 -1 1 1 1 0 1 "L39                             " 0.750000 "L142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</si>
  <si>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"0.75((SW+PE+EE+EL)+BLC138+BSAG-0.7MWZ+0.7MWX - 0.7PRL+0.7PRT+0.637LBE)         " 0 1 0 0 0 1.000000 1.000000 1.000000 0 0 1 1 1 1 1 1 1 -1 1 1 1 0 1 "L39                             " 0.750000 "L138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</si>
  <si>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"0.75((SW+PE+EE+EL)+BLC150+BSAG-0.7MWZ+0.7MWX - 0.7PRL+0.7PRT+0.637LBE)         " 0 1 0 0 0 1.000000 1.000000 1.000000 0 0 1 1 1 1 1 1 1 -1 1 1 1 0 1 "L39                             " 0.750000 "L150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</si>
  <si>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"0.75((SW+PE+EE+EL)+BLC146+BSAG-0.7MWZ+0.7MWX - 0.7PRL+0.7PRT+0.637LBE)         " 0 1 0 0 0 1.000000 1.000000 1.000000 0 0 1 1 1 1 1 1 1 -1 1 1 1 0 1 "L39                             " 0.750000 "L146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</si>
  <si>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"0.75((SW+PE+EE+EL)+BLC123+BSAG+0.7MWZ-0.7MWX + 0.7PRL-0.7PRT+0.637LBE)         " 0 1 0 0 0 1.000000 1.000000 1.000000 0 0 1 1 1 1 1 1 1 -1 1 1 1 0 1 "L39                             " 0.750000 "L123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</si>
  <si>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"0.75((SW+PE+EE+EL)+BLC125+BSAG+0.7MWZ-0.7MWX + 0.7PRL-0.7PRT+0.637LBE)         " 0 1 0 0 0 1.000000 1.000000 1.000000 0 0 1 1 1 1 1 1 1 -1 1 1 1 0 1 "L39                             " 0.750000 "L125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</si>
  <si>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"0.75((SW+PE+EE+EL)+BLC128+BSAG+0.7MWZ-0.7MWX + 0.7PRL-0.7PRT+0.637LBE)         " 0 1 0 0 0 1.000000 1.000000 1.000000 0 0 1 1 1 1 1 1 1 -1 1 1 1 0 1 "L39                             " 0.750000 "L128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</si>
  <si>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"0.75((SW+PE+EE+EL)+BLC127+BSAG+0.7MWZ-0.7MWX + 0.7PRL-0.7PRT+0.637LBE)         " 0 1 0 0 0 1.000000 1.000000 1.000000 0 0 1 1 1 1 1 1 1 -1 1 1 1 0 1 "L39                             " 0.750000 "L127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</si>
  <si>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"0.75((SW+PE+EE+EL)+BLC131+BSAG+0.7MWZ-0.7MWX + 0.7PRL-0.7PRT+0.637LBE)         " 0 1 0 0 0 1.000000 1.000000 1.000000 0 0 1 1 1 1 1 1 1 -1 1 1 1 0 1 "L39                             " 0.750000 "L131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</si>
  <si>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"0.75((SW+PE+EE+EL)+BLC133+BSAG+0.7MWZ-0.7MWX + 0.7PRL-0.7PRT+0.637LBE)         " 0 1 0 0 0 1.000000 1.000000 1.000000 0 0 1 1 1 1 1 1 1 -1 1 1 1 0 1 "L39                             " 0.750000 "L133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</si>
  <si>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"0.75((SW+PE+EE+EL)+BLC136+BSAG+0.7MWZ-0.7MWX + 0.7PRL-0.7PRT+0.637LBE)         " 0 1 0 0 0 1.000000 1.000000 1.000000 0 0 1 1 1 1 1 1 1 -1 1 1 1 0 1 "L39                             " 0.750000 "L136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</si>
  <si>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"0.75((SW+PE+EE+EL)+BLC135+BSAG+0.7MWZ-0.7MWX + 0.7PRL-0.7PRT+0.637LBE)         " 0 1 0 0 0 1.000000 1.000000 1.000000 0 0 1 1 1 1 1 1 1 -1 1 1 1 0 1 "L39                             " 0.750000 "L135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</si>
  <si>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"0.75((SW+PE+EE+EL)+BLC139+BSAG-0.7MWZ-0.7MWX - 0.7PRL-0.7PRT+0.637LBE)         " 0 1 0 0 0 1.000000 1.000000 1.000000 0 0 1 1 1 1 1 1 1 -1 1 1 1 0 1 "L39                             " 0.750000 "L139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</si>
  <si>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"0.75((SW+PE+EE+EL)+BLC141+BSAG-0.7MWZ-0.7MWX - 0.7PRL-0.7PRT+0.637LBE)         " 0 1 0 0 0 1.000000 1.000000 1.000000 0 0 1 1 1 1 1 1 1 -1 1 1 1 0 1 "L39                             " 0.750000 "L141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</si>
  <si>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"0.75((SW+PE+EE+EL)+BLC144+BSAG-0.7MWZ-0.7MWX - 0.7PRL-0.7PRT+0.637LBE)         " 0 1 0 0 0 1.000000 1.000000 1.000000 0 0 1 1 1 1 1 1 1 -1 1 1 1 0 1 "L39                             " 0.750000 "L144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</si>
  <si>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"0.75((SW+PE+EE+EL)+BLC143+BSAG-0.7MWZ-0.7MWX - 0.7PRL-0.7PRT+0.637LBE)         " 0 1 0 0 0 1.000000 1.000000 1.000000 0 0 1 1 1 1 1 1 1 -1 1 1 1 0 1 "L39                             " 0.750000 "L143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</si>
  <si>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"0.75((SW+PE+EE+EL)+BLC147+BSAG-0.7MWZ-0.7MWX - 0.7PRL-0.7PRT+0.637LBE)         " 0 1 0 0 0 1.000000 1.000000 1.000000 0 0 1 1 1 1 1 1 1 -1 1 1 1 0 1 "L39                             " 0.750000 "L147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</si>
  <si>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"0.75((SW+PE+EE+EL)+BLC149+BSAG-0.7MWZ-0.7MWX - 0.7PRL-0.7PRT+0.637LBE)         " 0 1 0 0 0 1.000000 1.000000 1.000000 0 0 1 1 1 1 1 1 1 -1 1 1 1 0 1 "L39                             " 0.750000 "L149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</si>
  <si>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"0.75((SW+PE+EE+EL)+BLC152+BSAG-0.7MWZ-0.7MWX - 0.7PRL-0.7PRT+0.637LBE)         " 0 1 0 0 0 1.000000 1.000000 1.000000 0 0 1 1 1 1 1 1 1 -1 1 1 1 0 1 "L39                             " 0.750000 "L152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</si>
  <si>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"0.75((SW+PE+EE+EL)+BLC151+BSAG-0.7MWZ-0.7MWX - 0.7PRL-0.7PRT+0.637LBE)         " 0 1 0 0 0 1.000000 1.000000 1.000000 0 0 1 1 1 1 1 1 1 -1 1 1 1 0 1 "L39                             " 0.750000 "L151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</si>
  <si>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"0.75((SW+PE+EE+EL)+BLC121+BHOG+0.7MWZ+0.7MWX + 0.7PRL+0.7PRT+0.637LBE)         " 0 1 0 0 0 1.000000 1.000000 1.000000 0 0 1 1 1 1 1 1 1 -1 1 1 1 0 1 "L39                             " 0.750000 "L121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</si>
  <si>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"0.75((SW+PE+EE+EL)+BLC124+BHOG+0.7MWZ+0.7MWX + 0.7PRL+0.7PRT+0.637LBE)         " 0 1 0 0 0 1.000000 1.000000 1.000000 0 0 1 1 1 1 1 1 1 -1 1 1 1 0 1 "L39                             " 0.750000 "L124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</si>
  <si>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"0.75((SW+PE+EE+EL)+BLC129+BHOG+0.7MWZ+0.7MWX + 0.7PRL+0.7PRT+0.637LBE)         " 0 1 0 0 0 1.000000 1.000000 1.000000 0 0 1 1 1 1 1 1 1 -1 1 1 1 0 1 "L39                             " 0.750000 "L129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</si>
  <si>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"0.75((SW+PE+EE+EL)+BLC132+BHOG+0.7MWZ+0.7MWX + 0.7PRL+0.7PRT+0.637LBE)         " 0 1 0 0 0 1.000000 1.000000 1.000000 0 0 1 1 1 1 1 1 1 -1 1 1 1 0 1 "L39                             " 0.750000 "L132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</si>
  <si>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"0.75((SW+PE+EE+EL)+BLC126+BHOG+0.7MWZ+0.7MWX + 0.7PRL+0.7PRT+0.637LBE)         " 0 1 0 0 0 1.000000 1.000000 1.000000 0 0 1 1 1 1 1 1 1 -1 1 1 1 0 1 "L39                             " 0.750000 "L126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</si>
  <si>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"0.75((SW+PE+EE+EL)+BLC122+BHOG+0.7MWZ+0.7MWX + 0.7PRL+0.7PRT+0.637LBE)         " 0 1 0 0 0 1.000000 1.000000 1.000000 0 0 1 1 1 1 1 1 1 -1 1 1 1 0 1 "L39                             " 0.750000 "L122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</si>
  <si>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"0.75((SW+PE+EE+EL)+BLC134+BHOG+0.7MWZ+0.7MWX + 0.7PRL+0.7PRT+0.637LBE)         " 0 1 0 0 0 1.000000 1.000000 1.000000 0 0 1 1 1 1 1 1 1 -1 1 1 1 0 1 "L39                             " 0.750000 "L134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</si>
  <si>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"0.75((SW+PE+EE+EL)+BLC130+BHOG+0.7MWZ+0.7MWX + 0.7PRL+0.7PRT+0.637LBE)         " 0 1 0 0 0 1.000000 1.000000 1.000000 0 0 1 1 1 1 1 1 1 -1 1 1 1 0 1 "L39                             " 0.750000 "L130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</si>
  <si>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"0.75((SW+PE+EE+EL)+BLC137+BHOG-0.7MWZ+0.7MWX - 0.7PRL+0.7PRT+0.637LBE)         " 0 1 0 0 0 1.000000 1.000000 1.000000 0 0 1 1 1 1 1 1 1 -1 1 1 1 0 1 "L39                             " 0.750000 "L137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</si>
  <si>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"0.75((SW+PE+EE+EL)+BLC140+BHOG-0.7MWZ+0.7MWX - 0.7PRL+0.7PRT+0.637LBE)         " 0 1 0 0 0 1.000000 1.000000 1.000000 0 0 1 1 1 1 1 1 1 -1 1 1 1 0 1 "L39                             " 0.750000 "L140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</si>
  <si>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"0.75((SW+PE+EE+EL)+BLC145+BHOG-0.7MWZ+0.7MWX - 0.7PRL+0.7PRT+0.637LBE)         " 0 1 0 0 0 1.000000 1.000000 1.000000 0 0 1 1 1 1 1 1 1 -1 1 1 1 0 1 "L39                             " 0.750000 "L145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</si>
  <si>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"0.75((SW+PE+EE+EL)+BLC148+BHOG-0.7MWZ+0.7MWX - 0.7PRL+0.7PRT+0.637LBE)         " 0 1 0 0 0 1.000000 1.000000 1.000000 0 0 1 1 1 1 1 1 1 -1 1 1 1 0 1 "L39                             " 0.750000 "L148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</si>
  <si>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"0.75((SW+PE+EE+EL)+BLC142+BHOG-0.7MWZ+0.7MWX - 0.7PRL+0.7PRT+0.637LBE)         " 0 1 0 0 0 1.000000 1.000000 1.000000 0 0 1 1 1 1 1 1 1 -1 1 1 1 0 1 "L39                             " 0.750000 "L142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</si>
  <si>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"0.75((SW+PE+EE+EL)+BLC138+BHOG-0.7MWZ+0.7MWX - 0.7PRL+0.7PRT+0.637LBE)         " 0 1 0 0 0 1.000000 1.000000 1.000000 0 0 1 1 1 1 1 1 1 -1 1 1 1 0 1 "L39                             " 0.750000 "L138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</si>
  <si>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"0.75((SW+PE+EE+EL)+BLC150+BHOG-0.7MWZ+0.7MWX - 0.7PRL+0.7PRT+0.637LBE)         " 0 1 0 0 0 1.000000 1.000000 1.000000 0 0 1 1 1 1 1 1 1 -1 1 1 1 0 1 "L39                             " 0.750000 "L150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</si>
  <si>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"0.75((SW+PE+EE+EL)+BLC146+BHOG-0.7MWZ+0.7MWX - 0.7PRL+0.7PRT+0.637LBE)         " 0 1 0 0 0 1.000000 1.000000 1.000000 0 0 1 1 1 1 1 1 1 -1 1 1 1 0 1 "L39                             " 0.750000 "L146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</si>
  <si>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"0.75((SW+PE+EE+EL)+BLC123+BHOG+0.7MWZ-0.7MWX + 0.7PRL-0.7PRT+0.637LBE)         " 0 1 0 0 0 1.000000 1.000000 1.000000 0 0 1 1 1 1 1 1 1 -1 1 1 1 0 1 "L39                             " 0.750000 "L123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</si>
  <si>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"0.75((SW+PE+EE+EL)+BLC125+BHOG+0.7MWZ-0.7MWX + 0.7PRL-0.7PRT+0.637LBE)         " 0 1 0 0 0 1.000000 1.000000 1.000000 0 0 1 1 1 1 1 1 1 -1 1 1 1 0 1 "L39                             " 0.750000 "L125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</si>
  <si>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"0.75((SW+PE+EE+EL)+BLC128+BHOG+0.7MWZ-0.7MWX + 0.7PRL-0.7PRT+0.637LBE)         " 0 1 0 0 0 1.000000 1.000000 1.000000 0 0 1 1 1 1 1 1 1 -1 1 1 1 0 1 "L39                             " 0.750000 "L128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</si>
  <si>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"0.75((SW+PE+EE+EL)+BLC127+BHOG+0.7MWZ-0.7MWX + 0.7PRL-0.7PRT+0.637LBE)         " 0 1 0 0 0 1.000000 1.000000 1.000000 0 0 1 1 1 1 1 1 1 -1 1 1 1 0 1 "L39                             " 0.750000 "L127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</si>
  <si>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"0.75((SW+PE+EE+EL)+BLC131+BHOG+0.7MWZ-0.7MWX + 0.7PRL-0.7PRT+0.637LBE)         " 0 1 0 0 0 1.000000 1.000000 1.000000 0 0 1 1 1 1 1 1 1 -1 1 1 1 0 1 "L39                             " 0.750000 "L131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</si>
  <si>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"0.75((SW+PE+EE+EL)+BLC133+BHOG+0.7MWZ-0.7MWX +0.7PRL-0.7PRT+0.637LBE)          " 0 1 0 0 0 1.000000 1.000000 1.000000 0 0 1 1 1 1 1 1 1 -1 1 1 1 0 1 "L39                             " 0.750000 "L133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</si>
  <si>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"0.75((SW+PE+EE+EL)+BLC136+BHOG+0.7MWZ-0.7MWX + 0.7PRL-0.7PRT+0.637LBE)         " 0 1 0 0 0 1.000000 1.000000 1.000000 0 0 1 1 1 1 1 1 1 -1 1 1 1 0 1 "L39                             " 0.750000 "L136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</si>
  <si>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"0.75((SW+PE+EE+EL)+BLC135+BHOG+0.7MWZ-0.7MWX + 0.7PRL-0.7PRT+0.637LBE)         " 0 1 0 0 0 1.000000 1.000000 1.000000 0 0 1 1 1 1 1 1 1 -1 1 1 1 0 1 "L39                             " 0.750000 "L135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</si>
  <si>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"0.75((SW+PE+EE+EL)+BLC139+BHOG-0.7MWZ-0.7MWX -0.7PRL-0.7PRT+0.637LBE)          " 0 1 0 0 0 1.000000 1.000000 1.000000 0 0 1 1 1 1 1 1 1 -1 1 1 1 0 1 "L39                             " 0.750000 "L139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</si>
  <si>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"0.75((SW+PE+EE+EL)+BLC141+BHOG-0.7MWZ-0.7MWX - 0.7PRL-0.7PRT+0.637LBE)         " 0 1 0 0 0 1.000000 1.000000 1.000000 0 0 1 1 1 1 1 1 1 -1 1 1 1 0 1 "L39                             " 0.750000 "L141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</si>
  <si>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"0.75((SW+PE+EE+EL)+BLC144+BHOG-0.7MWZ-0.7MWX - 0.7PRL-0.7PRT+0.637LBE)         " 0 1 0 0 0 1.000000 1.000000 1.000000 0 0 1 1 1 1 1 1 1 -1 1 1 1 0 1 "L39                             " 0.750000 "L144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</si>
  <si>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"0.75((SW+PE+EE+EL)+BLC143+BHOG-0.7MWZ-0.7MWX - 0.7PRL-0.7PRT+0.637LBE)         " 0 1 0 0 0 1.000000 1.000000 1.000000 0 0 1 1 1 1 1 1 1 -1 1 1 1 0 1 "L39                             " 0.750000 "L143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</si>
  <si>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"0.75((SW+PE+EE+EL)+BLC147+BHOG-0.7MWZ-0.7MWX - 0.7PRL-0.7PRT+0.637LBE)         " 0 1 0 0 0 1.000000 1.000000 1.000000 0 0 1 1 1 1 1 1 1 -1 1 1 1 0 1 "L39                             " 0.750000 "L147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</si>
  <si>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"0.75((SW+PE+EE+EL)+BLC149+BHOG-0.7MWZ-0.7MWX - 0.7PRL-0.7PRT+0.637LBE)         " 0 1 0 0 0 1.000000 1.000000 1.000000 0 0 1 1 1 1 1 1 1 -1 1 1 1 0 1 "L39                             " 0.750000 "L149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</si>
  <si>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"0.75((SW+PE+EE+EL)+BLC152+BHOG-0.7MWZ-0.7MWX - 0.7PRL-0.7PRT+0.637LBE)         " 0 1 0 0 0 1.000000 1.000000 1.000000 0 0 1 1 1 1 1 1 1 -1 1 1 1 0 1 "L39                             " 0.750000 "L152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</si>
  <si>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"0.75((SW+PE+EE+EL)+BLC151+BHOG-0.7MWZ-0.7MWX - 0.7PRL-0.7PRT+0.637LBE)         " 0 1 0 0 0 1.000000 1.000000 1.000000 0 0 1 1 1 1 1 1 1 -1 1 1 1 0 1 "L39                             " 0.750000 "L151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</si>
  <si>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"0.75((SW+PE+EE+EL)+BLC171+BSAG+MWZ + PRL+0.637LBE )                            " 0 1 0 0 0 1.000000 1.000000 1.000000 0 0 1 1 1 1 1 1 1 -1 1 1 1 0 1 "L39                             " 0.750000 "L171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</si>
  <si>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"0.75((SW+PE+EE+EL)+BLC172+BSAG+MWZ + PRL+0.637LBE)                             " 0 1 0 0 0 1.000000 1.000000 1.000000 0 0 1 1 1 1 1 1 1 -1 1 1 1 0 1 "L39                             " 0.750000 "L172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</si>
  <si>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"0.75((SW+PE+EE+EL)+BLC173+BSAG+MWZ + PRL+0.637LBE )                            " 0 1 0 0 0 1.000000 1.000000 1.000000 0 0 1 1 1 1 1 1 1 -1 1 1 1 0 1 "L39                             " 0.750000 "L173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</si>
  <si>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"0.75((SW+PE+EE+EL)+BLC174+BSAG+MWZ + PRL+0.637LBE )                            " 0 1 0 0 0 1.000000 1.000000 1.000000 0 0 1 1 1 1 1 1 1 -1 1 1 1 0 1 "L39                             " 0.750000 "L174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</si>
  <si>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"0.75((SW+PE+EE+EL)+BLC175+BSAG+MWZ + PRL+0.637LBE)                             " 0 1 0 0 0 1.000000 1.000000 1.000000 0 0 1 1 1 1 1 1 1 -1 1 1 1 0 1 "L39                             " 0.750000 "L175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</si>
  <si>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"0.75((SW+PE+EE+EL)+BLC176+BSAG+MWZ + PRL+0.637LBE)                             " 0 1 0 0 0 1.000000 1.000000 1.000000 0 0 1 1 1 1 1 1 1 -1 1 1 1 0 1 "L39                             " 0.750000 "L176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</si>
  <si>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"0.75((SW+PE+EE+EL)+BLC177+BSAG+MWZ + PRL+0.637LBE)                             " 0 1 0 0 0 1.000000 1.000000 1.000000 0 0 1 1 1 1 1 1 1 -1 1 1 1 0 1 "L39                             " 0.750000 "L177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</si>
  <si>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"0.75((SW+PE+EE+EL)+BLC178+BSAG+MWZ + PRL+0.637LBE)                             " 0 1 0 0 0 1.000000 1.000000 1.000000 0 0 1 1 1 1 1 1 1 -1 1 1 1 0 1 "L39                             " 0.750000 "L178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</si>
  <si>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"0.75((SW+PE+EE+EL)+BLC179+BSAG+MWZ + PRL+0.637LBE )                            " 0 1 0 0 0 1.000000 1.000000 1.000000 0 0 1 1 1 1 1 1 1 -1 1 1 1 0 1 "L39                             " 0.750000 "L179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</si>
  <si>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"0.75((SW+PE+EE+EL)+BLC180+BSAG+MWZ + PRL+0.637LBE)                             " 0 1 0 0 0 1.000000 1.000000 1.000000 0 0 1 1 1 1 1 1 1 -1 1 1 1 0 1 "L39                             " 0.750000 "L180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</si>
  <si>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"0.75((SW+PE+EE+EL)+BLC181+BSAG+MWZ + PRL+0.637LBE )                            " 0 1 0 0 0 1.000000 1.000000 1.000000 0 0 1 1 1 1 1 1 1 -1 1 1 1 0 1 "L39                             " 0.750000 "L181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</si>
  <si>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"0.75((SW+PE+EE+EL)+BLC182+BSAG+MWZ + PRL+0.637LBE )                            " 0 1 0 0 0 1.000000 1.000000 1.000000 0 0 1 1 1 1 1 1 1 -1 1 1 1 0 1 "L39                             " 0.750000 "L182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</si>
  <si>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"0.75((SW+PE+EE+EL)+BLC183+BSAG+MWZ + PRL+0.637LBE)                             " 0 1 0 0 0 1.000000 1.000000 1.000000 0 0 1 1 1 1 1 1 1 -1 1 1 1 0 1 "L39                             " 0.750000 "L183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</si>
  <si>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"0.75((SW+PE+EE+EL)+BLC184+BSAG+MWZ + PRL+0.637LBE)                             " 0 1 0 0 0 1.000000 1.000000 1.000000 0 0 1 1 1 1 1 1 1 -1 1 1 1 0 1 "L39                             " 0.750000 "L184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</si>
  <si>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"0.75((SW+PE+EE+EL)+BLC185+BSAG+MWZ + PRL+0.637LBE)                             " 0 1 0 0 0 1.000000 1.000000 1.000000 0 0 1 1 1 1 1 1 1 -1 1 1 1 0 1 "L39                             " 0.750000 "L185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</si>
  <si>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"0.75((SW+PE+EE+EL)+BLC186+BSAG+MWZ +PRL+0.637LBE)                              " 0 1 0 0 0 1.000000 1.000000 1.000000 0 0 1 1 1 1 1 1 1 -1 1 1 1 0 1 "L39                             " 0.750000 "L186                            " 0.750000 "L157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</si>
  <si>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"0.75((SW+PE+EE+EL)+BLC187+BSAG-MWZ - PRL+0.637LBE )                            " 0 1 0 0 0 1.000000 1.000000 1.000000 0 0 1 1 1 1 1 1 1 -1 1 1 1 0 1 "L39                             " 0.750000 "L187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</si>
  <si>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"0.75((SW+PE+EE+EL)+BLC188+BSAG-MWZ - PRL+0.637LBE)                             " 0 1 0 0 0 1.000000 1.000000 1.000000 0 0 1 1 1 1 1 1 1 -1 1 1 1 0 1 "L39                             " 0.750000 "L188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</si>
  <si>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"0.75((SW+PE+EE+EL)+BLC189+BSAG-MWZ - PRL+0.637LBE )                            " 0 1 0 0 0 1.000000 1.000000 1.000000 0 0 1 1 1 1 1 1 1 -1 1 1 1 0 1 "L39                             " 0.750000 "L189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</si>
  <si>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"0.75((SW+PE+EE+EL)+BLC190+BSAG-MWZ - PRL+0.637LBE )                            " 0 1 0 0 0 1.000000 1.000000 1.000000 0 0 1 1 1 1 1 1 1 -1 1 1 1 0 1 "L39                             " 0.750000 "L190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</si>
  <si>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"0.75((SW+PE+EE+EL)+BLC191+BSAG-MWZ - PRL+0.637LBE)                             " 0 1 0 0 0 1.000000 1.000000 1.000000 0 0 1 1 1 1 1 1 1 -1 1 1 1 0 1 "L39                             " 0.750000 "L191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</si>
  <si>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"0.75((SW+PE+EE+EL)+BLC192+BSAG-MWZ - PRL+0.637LBE)                             " 0 1 0 0 0 1.000000 1.000000 1.000000 0 0 1 1 1 1 1 1 1 -1 1 1 1 0 1 "L39                             " 0.750000 "L192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</si>
  <si>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"0.75((SW+PE+EE+EL)+BLC193+BSAG-MWZ - PRL+0.637LBE)                             " 0 1 0 0 0 1.000000 1.000000 1.000000 0 0 1 1 1 1 1 1 1 -1 1 1 1 0 1 "L39                             " 0.750000 "L193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</si>
  <si>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"0.75((SW+PE+EE+EL)+BLC194+BSAG-MWZ - PRL+0.637LBE)                             " 0 1 0 0 0 1.000000 1.000000 1.000000 0 0 1 1 1 1 1 1 1 -1 1 1 1 0 1 "L39                             " 0.750000 "L194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</si>
  <si>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"0.75((SW+PE+EE+EL)+BLC195+BSAG-MWZ - PRL+0.637LBE)                             " 0 1 0 0 0 1.000000 1.000000 1.000000 0 0 1 1 1 1 1 1 1 -1 1 1 1 0 1 "L39                             " 0.750000 "L195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</si>
  <si>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"0.75((SW+PE+EE+EL)+BLC196+BSAG-MWZ - PRL+0.637LBE)                             " 0 1 0 0 0 1.000000 1.000000 1.000000 0 0 1 1 1 1 1 1 1 -1 1 1 1 0 1 "L39                             " 0.750000 "L196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</si>
  <si>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"0.75((SW+PE+EE+EL)+BLC197+BSAG-MWZ - PRL+0.637LBE)                             " 0 1 0 0 0 1.000000 1.000000 1.000000 0 0 1 1 1 1 1 1 1 -1 1 1 1 0 1 "L39                             " 0.750000 "L197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</si>
  <si>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"0.75((SW+PE+EE+EL)+BLC198+BSAG-MWZ - PRL+0.637LBE)                             " 0 1 0 0 0 1.000000 1.000000 1.000000 0 0 1 1 1 1 1 1 1 -1 1 1 1 0 1 "L39                             " 0.750000 "L198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</si>
  <si>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"0.75((SW+PE+EE+EL)+BLC199+BSAG-MWZ - PRL+0.637LBE)                             " 0 1 0 0 0 1.000000 1.000000 1.000000 0 0 1 1 1 1 1 1 1 -1 1 1 1 0 1 "L39                             " 0.750000 "L199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</si>
  <si>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"0.75((SW+PE+EE+EL)+BLC200+BSAG-MWZ - PRL+0.637LBE)                             " 0 1 0 0 0 1.000000 1.000000 1.000000 0 0 1 1 1 1 1 1 1 -1 1 1 1 0 1 "L39                             " 0.750000 "L200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</si>
  <si>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"0.75((SW+PE+EE+EL)+BLC201+BSAG-MWZ - PRL+0.637LBE)                             " 0 1 0 0 0 1.000000 1.000000 1.000000 0 0 1 1 1 1 1 1 1 -1 1 1 1 0 1 "L39                             " 0.750000 "L201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</si>
  <si>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"0.75((SW+PE+EE+EL)+BLC202+BSAG-MWZ - PRL+0.637LBE)                             " 0 1 0 0 0 1.000000 1.000000 1.000000 0 0 1 1 1 1 1 1 1 -1 1 1 1 0 1 "L39                             " 0.750000 "L202                            " 0.750000 "L157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</si>
  <si>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"0.75((SW+PE+EE+EL)+BLC171+BHOG+MWZ + PRL+0.637LBE )                            " 0 1 0 0 0 1.000000 1.000000 1.000000 0 0 1 1 1 1 1 1 1 -1 1 1 1 0 1 "L39                             " 0.750000 "L171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</si>
  <si>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"0.75((SW+PE+EE+EL)+BLC172+BHOG+MWZ + PRL+0.637LBE)                             " 0 1 0 0 0 1.000000 1.000000 1.000000 0 0 1 1 1 1 1 1 1 -1 1 1 1 0 1 "L39                             " 0.750000 "L172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</si>
  <si>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"0.75((SW+PE+EE+EL)+BLC173+BHOG+MWZ + PRL+0.637LBE )                            " 0 1 0 0 0 1.000000 1.000000 1.000000 0 0 1 1 1 1 1 1 1 -1 1 1 1 0 1 "L39                             " 0.750000 "L173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</si>
  <si>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"0.75((SW+PE+EE+EL)+BLC174+BHOG+MWZ + PRL+0.637LBE )                            " 0 1 0 0 0 1.000000 1.000000 1.000000 0 0 1 1 1 1 1 1 1 -1 1 1 1 0 1 "L39                             " 0.750000 "L174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</si>
  <si>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"0.75((SW+PE+EE+EL)+BLC175+BHOG+MWZ + PRL+0.637LBE)                             " 0 1 0 0 0 1.000000 1.000000 1.000000 0 0 1 1 1 1 1 1 1 -1 1 1 1 0 1 "L39                             " 0.750000 "L175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</si>
  <si>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"0.75((SW+PE+EE+EL)+BLC176+BHOG+MWZ + PRL+0.637LBE)                             " 0 1 0 0 0 1.000000 1.000000 1.000000 0 0 1 1 1 1 1 1 1 -1 1 1 1 0 1 "L39                             " 0.750000 "L176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</si>
  <si>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"0.75((SW+PE+EE+EL)+BLC177+BHOG+MWZ + PRL+0.637LBE)                             " 0 1 0 0 0 1.000000 1.000000 1.000000 0 0 1 1 1 1 1 1 1 -1 1 1 1 0 1 "L39                             " 0.750000 "L177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</si>
  <si>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"0.75((SW+PE+EE+EL)+BLC178+BHOG+MWZ + PRL+0.637LBE)                             " 0 1 0 0 0 1.000000 1.000000 1.000000 0 0 1 1 1 1 1 1 1 -1 1 1 1 0 1 "L39                             " 0.750000 "L178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</si>
  <si>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"0.75((SW+PE+EE+EL)+BLC179+BHOG+MWZ + PRL+0.637LBE )                            " 0 1 0 0 0 1.000000 1.000000 1.000000 0 0 1 1 1 1 1 1 1 -1 1 1 1 0 1 "L39                             " 0.750000 "L179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</si>
  <si>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"0.75((SW+PE+EE+EL)+BLC180+BHOG+MWZ + PRL+0.637LBE)                             " 0 1 0 0 0 1.000000 1.000000 1.000000 0 0 1 1 1 1 1 1 1 -1 1 1 1 0 1 "L39                             " 0.750000 "L180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</si>
  <si>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"0.75((SW+PE+EE+EL)+BLC181+BHOG+MWZ + PRL+0.637LBE )                            " 0 1 0 0 0 1.000000 1.000000 1.000000 0 0 1 1 1 1 1 1 1 -1 1 1 1 0 1 "L39                             " 0.750000 "L181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</si>
  <si>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"0.75((SW+PE+EE+EL)+BLC182+BHOG+MWZ + PRL+0.637LBE )                            " 0 1 0 0 0 1.000000 1.000000 1.000000 0 0 1 1 1 1 1 1 1 -1 1 1 1 0 1 "L39                             " 0.750000 "L182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</si>
  <si>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"0.75((SW+PE+EE+EL)+BLC183+BHOG+MWZ + PRL+0.637LBE)                             " 0 1 0 0 0 1.000000 1.000000 1.000000 0 0 1 1 1 1 1 1 1 -1 1 1 1 0 1 "L39                             " 0.750000 "L183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</si>
  <si>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"0.75((SW+PE+EE+EL)+BLC184+BHOG+MWZ + PRL+0.637LBE)                             " 0 1 0 0 0 1.000000 1.000000 1.000000 0 0 1 1 1 1 1 1 1 -1 1 1 1 0 1 "L39                             " 0.750000 "L184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</si>
  <si>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"0.75((SW+PE+EE+EL)+BLC185+BHOG+MWZ + PRL+0.637LBE)                             " 0 1 0 0 0 1.000000 1.000000 1.000000 0 0 1 1 1 1 1 1 1 -1 1 1 1 0 1 "L39                             " 0.750000 "L185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</si>
  <si>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"0.75((SW+PE+EE+EL)+BLC186+BHOG+MWZ + PRL+0.637LBE)                             " 0 1 0 0 0 1.000000 1.000000 1.000000 0 0 1 1 1 1 1 1 1 -1 1 1 1 0 1 "L39                             " 0.750000 "L186                            " 0.750000 "L158                            " 0.750000 "L154                            " 0.750000 "L277                            " 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</si>
  <si>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"0.75((SW+PE+EE+EL)+BLC187+BHOG-MWZ - PRL+0.637LBE )                            " 0 1 0 0 0 1.000000 1.000000 1.000000 0 0 1 1 1 1 1 1 1 -1 1 1 1 0 1 "L39                             " 0.750000 "L187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</si>
  <si>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"0.75((SW+PE+EE+EL)+BLC188+BHOG-MWZ - PRL+0.637LBE)                             " 0 1 0 0 0 1.000000 1.000000 1.000000 0 0 1 1 1 1 1 1 1 -1 1 1 1 0 1 "L39                             " 0.750000 "L188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</si>
  <si>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"0.75((SW+PE+EE+EL)+BLC189+BHOG-MWZ - PRL+0.637LBE )                            " 0 1 0 0 0 1.000000 1.000000 1.000000 0 0 1 1 1 1 1 1 1 -1 1 1 1 0 1 "L39                             " 0.750000 "L189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</si>
  <si>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"0.75((SW+PE+EE+EL)+BLC190+BHOG-MWZ - PRL+0.637LBE )                            " 0 1 0 0 0 1.000000 1.000000 1.000000 0 0 1 1 1 1 1 1 1 -1 1 1 1 0 1 "L39                             " 0.750000 "L190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</si>
  <si>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"0.75((SW+PE+EE+EL)+BLC191+BHOG-MWZ - PRL+0.637LBE)                             " 0 1 0 0 0 1.000000 1.000000 1.000000 0 0 1 1 1 1 1 1 1 -1 1 1 1 0 1 "L39                             " 0.750000 "L191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</si>
  <si>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"0.75((SW+PE+EE+EL)+BLC192+BHOG-MWZ - PRL+0.637LBE)                             " 0 1 0 0 0 1.000000 1.000000 1.000000 0 0 1 1 1 1 1 1 1 -1 1 1 1 0 1 "L39                             " 0.750000 "L192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</si>
  <si>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"0.75((SW+PE+EE+EL)+BLC193+BHOG-MWZ - PRL+0.637LBE)                             " 0 1 0 0 0 1.000000 1.000000 1.000000 0 0 1 1 1 1 1 1 1 -1 1 1 1 0 1 "L39                             " 0.750000 "L193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</si>
  <si>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"0.75((SW+PE+EE+EL)+BLC194+BHOG-MWZ - PRL+0.637LBE)                             " 0 1 0 0 0 1.000000 1.000000 1.000000 0 0 1 1 1 1 1 1 1 -1 1 1 1 0 1 "L39                             " 0.750000 "L194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</si>
  <si>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"0.75((SW+PE+EE+EL)+BLC195+BHOG-MWZ - PRL+0.637LBE)                             " 0 1 0 0 0 1.000000 1.000000 1.000000 0 0 1 1 1 1 1 1 1 -1 1 1 1 0 1 "L39                             " 0.750000 "L195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</si>
  <si>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"0.75((SW+PE+EE+EL)+BLC196+BHOG-MWZ - PRL+0.637LBE)                             " 0 1 0 0 0 1.000000 1.000000 1.000000 0 0 1 1 1 1 1 1 1 -1 1 1 1 0 1 "L39                             " 0.750000 "L196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</si>
  <si>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"0.75((SW+PE+EE+EL)+BLC197+BHOG-MWZ - PRL+0.637LBE)                             " 0 1 0 0 0 1.000000 1.000000 1.000000 0 0 1 1 1 1 1 1 1 -1 1 1 1 0 1 "L39                             " 0.750000 "L197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</si>
  <si>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"0.75((SW+PE+EE+EL)+BLC198+BHOG-MWZ - PRL+0.637LBE)                             " 0 1 0 0 0 1.000000 1.000000 1.000000 0 0 1 1 1 1 1 1 1 -1 1 1 1 0 1 "L39                             " 0.750000 "L198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</si>
  <si>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"0.75((SW+PE+EE+EL)+BLC199+BHOG-MWZ - PRL+0.637LBE)                             " 0 1 0 0 0 1.000000 1.000000 1.000000 0 0 1 1 1 1 1 1 1 -1 1 1 1 0 1 "L39                             " 0.750000 "L199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</si>
  <si>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"0.75((SW+PE+EE+EL)+BLC200+BHOG-MWZ - PRL+0.637LBE)                             " 0 1 0 0 0 1.000000 1.000000 1.000000 0 0 1 1 1 1 1 1 1 -1 1 1 1 0 1 "L39                             " 0.750000 "L200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</si>
  <si>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"0.75((SW+PE+EE+EL)+BLC201+BHOG-MWZ - PRL+0.637LBE)                             " 0 1 0 0 0 1.000000 1.000000 1.000000 0 0 1 1 1 1 1 1 1 -1 1 1 1 0 1 "L39                             " 0.750000 "L201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</si>
  <si>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"0.75((SW+PE+EE+EL)+BLC202+BHOG-MWZ - PRL+0.637LBE)                             " 0 1 0 0 0 1.000000 1.000000 1.000000 0 0 1 1 1 1 1 1 1 -1 1 1 1 0 1 "L39                             " 0.750000 "L202                            " 0.750000 "L158                            " 0.750000 "L154                            " -0.750000 "L277                            " -0.750000 "L46                             " 0.480000 "                                " 0.000000 "                                " 0.000000 "                                " 0.000000 "                                " 0.000000;</t>
  </si>
  <si>
    <t>"0.75((SW+PE+EE+EL)+BLC204+MWX + PRT+0.637LBE)                                  " 0 1 0 0 0 1.000000 1.000000 1.000000 0 0 1 1 1 1 1 1 1 -1 1 1 1 0 1 "L39                             " 0.750000 "L204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</si>
  <si>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"0.75((SW+PE+EE+EL)+BLC205+MWX + PRT+0.637LBE)                                  " 0 1 0 0 0 1.000000 1.000000 1.000000 0 0 1 1 1 1 1 1 1 -1 1 1 1 0 1 "L39                             " 0.750000 "L205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</si>
  <si>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"0.75((SW+PE+EE+EL)+BLC206-MWX - PRT+0.637LBE)                                  " 0 1 0 0 0 1.000000 1.000000 1.000000 0 0 1 1 1 1 1 1 1 -1 1 1 1 0 1 "L39                             " 0.750000 "L206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</si>
  <si>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"0.75((SW+PE+EE+EL)+BLC207+MWX + PRT+0.637LBE)                                  " 0 1 0 0 0 1.000000 1.000000 1.000000 0 0 1 1 1 1 1 1 1 -1 1 1 1 0 1 "L39                             " 0.750000 "L207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</si>
  <si>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"0.75((SW+PE+EE+EL)+BLC208-MWX - PRT+0.637LBE)                                  " 0 1 0 0 0 1.000000 1.000000 1.000000 0 0 1 1 1 1 1 1 1 -1 1 1 1 0 1 "L39                             " 0.750000 "L208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</si>
  <si>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"0.75((SW+PE+EE+EL)+BLC209+MWX + PRT+0.637LBE)                                  " 0 1 0 0 0 1.000000 1.000000 1.000000 0 0 1 1 1 1 1 1 1 -1 1 1 1 0 1 "L39                             " 0.750000 "L209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</si>
  <si>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"0.75((SW+PE+EE+EL)+BLC210-MWX - PRT+0.637LBE)                                  " 0 1 0 0 0 1.000000 1.000000 1.000000 0 0 1 1 1 1 1 1 1 -1 1 1 1 0 1 "L39                             " 0.750000 "L210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</si>
  <si>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"0.75((SW+PE+EE+EL)+BLC211-MWX - PRT+0.637LBE)                                  " 0 1 0 0 0 1.000000 1.000000 1.000000 0 0 1 1 1 1 1 1 1 -1 1 1 1 0 1 "L39                             " 0.750000 "L211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</si>
  <si>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"0.75((SW+PE+EE+EL)+BLC212+MWX + PRT+0.637LBE)                                  " 0 1 0 0 0 1.000000 1.000000 1.000000 0 0 1 1 1 1 1 1 1 -1 1 1 1 0 1 "L39                             " 0.750000 "L212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</si>
  <si>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"0.75((SW+PE+EE+EL)+BLC213+MWX + PRT+0.637LBE)                                  " 0 1 0 0 0 1.000000 1.000000 1.000000 0 0 1 1 1 1 1 1 1 -1 1 1 1 0 1 "L39                             " 0.750000 "L213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</si>
  <si>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"0.75((SW+PE+EE+EL)+BLC214-MWX - PRT+0.637LBE)                                  " 0 1 0 0 0 1.000000 1.000000 1.000000 0 0 1 1 1 1 1 1 1 -1 1 1 1 0 1 "L39                             " 0.750000 "L214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</si>
  <si>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"0.75((SW+PE+EE+EL)+BLC215+MWX + PRT+0.637LBE)                                  " 0 1 0 0 0 1.000000 1.000000 1.000000 0 0 1 1 1 1 1 1 1 -1 1 1 1 0 1 "L39                             " 0.750000 "L215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</si>
  <si>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"0.75((SW+PE+EE+EL)+BLC216-MWX - PRT+0.637LBE)                                  " 0 1 0 0 0 1.000000 1.000000 1.000000 0 0 1 1 1 1 1 1 1 -1 1 1 1 0 1 "L39                             " 0.750000 "L216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</si>
  <si>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"0.75((SW+PE+EE+EL)+BLC217+MWX + PRT+0.637LBE)                                  " 0 1 0 0 0 1.000000 1.000000 1.000000 0 0 1 1 1 1 1 1 1 -1 1 1 1 0 1 "L39                             " 0.750000 "L217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</si>
  <si>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"0.75((SW+PE+EE+EL)+BLC218-MWX - PRT+0.637LBE)                                  " 0 1 0 0 0 1.000000 1.000000 1.000000 0 0 1 1 1 1 1 1 1 -1 1 1 1 0 1 "L39                             " 0.750000 "L218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</si>
  <si>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"0.75((SW+PE+EE+EL)+BLC219-MWX - PRT+0.637LBE)                                  " 0 1 0 0 0 1.000000 1.000000 1.000000 0 0 1 1 1 1 1 1 1 -1 1 1 1 0 1 "L39                             " 0.750000 "L219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</si>
  <si>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"0.75((SW+PE+EE+EL)+BLC220+MWX + PRT+0.637LBE)                                  " 0 1 0 0 0 1.000000 1.000000 1.000000 0 0 1 1 1 1 1 1 1 -1 1 1 1 0 1 "L39                             " 0.750000 "L220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</si>
  <si>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"0.75((SW+PE+EE+EL)+BLC221+MWX + PRT+0.637LBE)                                  " 0 1 0 0 0 1.000000 1.000000 1.000000 0 0 1 1 1 1 1 1 1 -1 1 1 1 0 1 "L39                             " 0.750000 "L221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</si>
  <si>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"0.75((SW+PE+EE+EL)+BLC222-MWX - PRT+0.637LBE)                                  " 0 1 0 0 0 1.000000 1.000000 1.000000 0 0 1 1 1 1 1 1 1 -1 1 1 1 0 1 "L39                             " 0.750000 "L222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</si>
  <si>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"0.75((SW+PE+EE+EL)+BLC223+MWX + PRT+0.637LBE)                                  " 0 1 0 0 0 1.000000 1.000000 1.000000 0 0 1 1 1 1 1 1 1 -1 1 1 1 0 1 "L39                             " 0.750000 "L223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</si>
  <si>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"0.75((SW+PE+EE+EL)+BLC224-MWX + PRT+0.637LBE)                                  " 0 1 0 0 0 1.000000 1.000000 1.000000 0 0 1 1 1 1 1 1 1 -1 1 1 1 0 1 "L39                             " 0.750000 "L224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</si>
  <si>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"0.75((SW+PE+EE+EL)+BLC225+MWX + PRT+0.637LBE)                                  " 0 1 0 0 0 1.000000 1.000000 1.000000 0 0 1 1 1 1 1 1 1 -1 1 1 1 0 1 "L39                             " 0.750000 "L225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</si>
  <si>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"0.75((SW+PE+EE+EL)+BLC226-MWX - PRT+0.637LBE)                                  " 0 1 0 0 0 1.000000 1.000000 1.000000 0 0 1 1 1 1 1 1 1 -1 1 1 1 0 1 "L39                             " 0.750000 "L226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</si>
  <si>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"0.75((SW+PE+EE+EL)+BLC227-MWX - PRT+0.637LBE)                                  " 0 1 0 0 0 1.000000 1.000000 1.000000 0 0 1 1 1 1 1 1 1 -1 1 1 1 0 1 "L39                             " 0.750000 "L227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</si>
  <si>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"0.75((SW+PE+EE+EL)+BLC228+MWX + PRT+0.637LBE)                                  " 0 1 0 0 0 1.000000 1.000000 1.000000 0 0 1 1 1 1 1 1 1 -1 1 1 1 0 1 "L39                             " 0.750000 "L228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</si>
  <si>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"0.75((SW+PE+EE+EL)+BLC229+MWX + PRT+0.637LBE)                                  " 0 1 0 0 0 1.000000 1.000000 1.000000 0 0 1 1 1 1 1 1 1 -1 1 1 1 0 1 "L39                             " 0.750000 "L229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</si>
  <si>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"0.75((SW+PE+EE+EL)+BLC230-MWX - PRT+0.637LBE)                                  " 0 1 0 0 0 1.000000 1.000000 1.000000 0 0 1 1 1 1 1 1 1 -1 1 1 1 0 1 "L39                             " 0.750000 "L230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</si>
  <si>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"0.75((SW+PE+EE+EL)+BLC231+MWX + PRT+0.637LBE)                                  " 0 1 0 0 0 1.000000 1.000000 1.000000 0 0 1 1 1 1 1 1 1 -1 1 1 1 0 1 "L39                             " 0.750000 "L231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</si>
  <si>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"0.75((SW+PE+EE+EL)+BLC232-MWX - PRT+0.637LBE)                                  " 0 1 0 0 0 1.000000 1.000000 1.000000 0 0 1 1 1 1 1 1 1 -1 1 1 1 0 1 "L39                             " 0.750000 "L232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</si>
  <si>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"0.75((SW+PE+EE+EL)+BLC233+MWX +PRT+0.637LBE)                                   " 0 1 0 0 0 1.000000 1.000000 1.000000 0 0 1 1 1 1 1 1 1 -1 1 1 1 0 1 "L39                             " 0.750000 "L233                            " 0.750000 "L155                            " 0.750000 "L278                            " 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</si>
  <si>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"0.75((SW+PE+EE+EL)+BLC234-MWX - PRT+0.637LBE)                                  " 0 1 0 0 0 1.000000 1.000000 1.000000 0 0 1 1 1 1 1 1 1 -1 1 1 1 0 1 "L39                             " 0.750000 "L234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</si>
  <si>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"0.75((SW+PE+EE+EL)+BLC235-MWX - PRT+0.637LBE)                                  " 0 1 0 0 0 1.000000 1.000000 1.000000 0 0 1 1 1 1 1 1 1 -1 1 1 1 0 1 "L39                             " 0.750000 "L235                            " 0.750000 "L155                            " -0.750000 "L278                            " -0.750000 "L46                             " 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</si>
  <si>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"0.75((SW+PE+EE+EL)+BLC238+BSAG+0.7MWZ+0.7MWX + 0.7PRL+0.7PRT+0.637LBE)         " 0 1 0 0 0 1.000000 1.000000 1.000000 0 0 1 1 1 1 1 1 1 -1 1 1 1 0 1 "L39                             " 0.750000 "L238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</si>
  <si>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"0.75((SW+PE+EE+EL)+BLC241+BSAG+0.7MWZ+0.7MWX + 0.7PRL+0.7PRT+0.637LBE)         " 0 1 0 0 0 1.000000 1.000000 1.000000 0 0 1 1 1 1 1 1 1 -1 1 1 1 0 1 "L39                             " 0.750000 "L241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</si>
  <si>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"0.75((SW+PE+EE+EL)+BLC246+BSAG+0.7MWZ+0.7MWX + 0.7PRL+0.7PRT+0.637LBE)         " 0 1 0 0 0 1.000000 1.000000 1.000000 0 0 1 1 1 1 1 1 1 -1 1 1 1 0 1 "L39                             " 0.750000 "L246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</si>
  <si>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"0.75((SW+PE+EE+EL)+BLC249+BSAG+0.7MWZ+0.7MWX + 0.7PRL+0.7PRT+0.637LBE)         " 0 1 0 0 0 1.000000 1.000000 1.000000 0 0 1 1 1 1 1 1 1 -1 1 1 1 0 1 "L39                             " 0.750000 "L249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</si>
  <si>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"0.75((SW+PE+EE+EL)+BLC243+BSAG+0.7MWZ+0.7MWX + 0.7PRL+0.7PRT+0.637LBE)         " 0 1 0 0 0 1.000000 1.000000 1.000000 0 0 1 1 1 1 1 1 1 -1 1 1 1 0 1 "L39                             " 0.750000 "L243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</si>
  <si>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"0.75((SW+PE+EE+EL)+BLC239+BSAG+0.7MWZ+0.7MWX + 0.7PRL+0.7PRT+0.637LBE)         " 0 1 0 0 0 1.000000 1.000000 1.000000 0 0 1 1 1 1 1 1 1 -1 1 1 1 0 1 "L39                             " 0.750000 "L239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</si>
  <si>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"0.75((SW+PE+EE+EL)+BLC251+BSAG+0.7MWZ+0.7MWX + 0.7PRL+0.7PRT+0.637LBE)         " 0 1 0 0 0 1.000000 1.000000 1.000000 0 0 1 1 1 1 1 1 1 -1 1 1 1 0 1 "L39                             " 0.750000 "L251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</si>
  <si>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"0.75((SW+PE+EE+EL)+BLC247+BSAG+0.7MWZ+0.7MWX + 0.7PRL+0.7PRT+0.637LBE)         " 0 1 0 0 0 1.000000 1.000000 1.000000 0 0 1 1 1 1 1 1 1 -1 1 1 1 0 1 "L39                             " 0.750000 "L247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</si>
  <si>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"0.75((SW+PE+EE+EL)+BLC254+BSAG-0.7MWZ+0.7MWX - 0.7PRL+0.7PRT+0.637LBE)         " 0 1 0 0 0 1.000000 1.000000 1.000000 0 0 1 1 1 1 1 1 1 -1 1 1 1 0 1 "L39                             " 0.750000 "L254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</si>
  <si>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"0.75((SW+PE+EE+EL)+BLC257+BSAG-0.7MWZ+0.7MWX - 0.7PRL+0.7PRT+0.637LBE)         " 0 1 0 0 0 1.000000 1.000000 1.000000 0 0 1 1 1 1 1 1 1 -1 1 1 1 0 1 "L39                             " 0.750000 "L257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</si>
  <si>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"0.75((SW+PE+EE+EL)+BLC262+BSAG-0.7MWZ+0.7MWX - 0.7PRL+0.7PRT+0.637LBE)         " 0 1 0 0 0 1.000000 1.000000 1.000000 0 0 1 1 1 1 1 1 1 -1 1 1 1 0 1 "L39                             " 0.750000 "L262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</si>
  <si>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"0.75((SW+PE+EE+EL)+BLC265+BSAG-0.7MWZ+0.7MWX - 0.7PRL+0.7PRT+0.637LBE)         " 0 1 0 0 0 1.000000 1.000000 1.000000 0 0 1 1 1 1 1 1 1 -1 1 1 1 0 1 "L39                             " 0.750000 "L265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</si>
  <si>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"0.75((SW+PE+EE+EL)+BLC259+BSAG-0.7MWZ+0.7MWX - 0.7PRL+0.7PRT+0.637LBE)         " 0 1 0 0 0 1.000000 1.000000 1.000000 0 0 1 1 1 1 1 1 1 -1 1 1 1 0 1 "L39                             " 0.750000 "L259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</si>
  <si>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"0.75((SW+PE+EE+EL)+BLC255+BSAG-0.7MWZ+0.7MWX - 0.7PRL+0.7PRT+0.637LBE)         " 0 1 0 0 0 1.000000 1.000000 1.000000 0 0 1 1 1 1 1 1 1 -1 1 1 1 0 1 "L39                             " 0.750000 "L255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</si>
  <si>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"0.75((SW+PE+EE+EL)+BLC267+BSAG-0.7MWZ+0.7MWX - 0.7PRL+0.7PRT+0.637LBE)         " 0 1 0 0 0 1.000000 1.000000 1.000000 0 0 1 1 1 1 1 1 1 -1 1 1 1 0 1 "L39                             " 0.750000 "L267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</si>
  <si>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"0.75((SW+PE+EE+EL)+BLC263+BSAG-0.7MWZ+0.7MWX - 0.7PRL+0.7PRT+0.637LBE)         " 0 1 0 0 0 1.000000 1.000000 1.000000 0 0 1 1 1 1 1 1 1 -1 1 1 1 0 1 "L39                             " 0.750000 "L263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</si>
  <si>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"0.75((SW+PE+EE+EL)+BLC240+BSAG+0.7MWZ-0.7MWX + 0.7PRL-0.7PRT+0.637LBE)         " 0 1 0 0 0 1.000000 1.000000 1.000000 0 0 1 1 1 1 1 1 1 -1 1 1 1 0 1 "L39                             " 0.750000 "L240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</si>
  <si>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"0.75((SW+PE+EE+EL)+BLC242+BSAG+0.7MWZ-0.7MWX + 0.7PRL-0.7PRT+0.637LBE)         " 0 1 0 0 0 1.000000 1.000000 1.000000 0 0 1 1 1 1 1 1 1 -1 1 1 1 0 1 "L39                             " 0.750000 "L242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</si>
  <si>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"0.75((SW+PE+EE+EL)+BLC245+BSAG+0.7MWZ-0.7MWX + 0.7PRL-0.7PRT+0.637LBE)         " 0 1 0 0 0 1.000000 1.000000 1.000000 0 0 1 1 1 1 1 1 1 -1 1 1 1 0 1 "L39                             " 0.750000 "L245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</si>
  <si>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"0.75((SW+PE+EE+EL)+BLC244+BSAG+0.7MWZ-0.7MWX + 0.7PRL-0.7PRT+0.637LBE)         " 0 1 0 0 0 1.000000 1.000000 1.000000 0 0 1 1 1 1 1 1 1 -1 1 1 1 0 1 "L39                             " 0.750000 "L244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</si>
  <si>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"0.75((SW+PE+EE+EL)+BLC248+BSAG+0.7MWZ-0.7MWX + 0.7PRL-0.7PRT+0.637LBE)         " 0 1 0 0 0 1.000000 1.000000 1.000000 0 0 1 1 1 1 1 1 1 -1 1 1 1 0 1 "L39                             " 0.750000 "L248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</si>
  <si>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"0.75((SW+PE+EE+EL)+BLC250+BSAG+0.7MWZ-0.7MWX + 0.7PRL-0.7PRT+0.637LBE)         " 0 1 0 0 0 1.000000 1.000000 1.000000 0 0 1 1 1 1 1 1 1 -1 1 1 1 0 1 "L39                             " 0.750000 "L250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</si>
  <si>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"0.75((SW+PE+EE+EL)+BLC253+BSAG+0.7MWZ-0.7MWX + 0.7PRL-0.7PRT+0.637LBE)         " 0 1 0 0 0 1.000000 1.000000 1.000000 0 0 1 1 1 1 1 1 1 -1 1 1 1 0 1 "L39                             " 0.750000 "L253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</si>
  <si>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"0.75((SW+PE+EE+EL)+BLC252+BSAG+0.7MWZ-0.7MWX + 0.7PRL-0.7PRT+0.637LBE)         " 0 1 0 0 0 1.000000 1.000000 1.000000 0 0 1 1 1 1 1 1 1 -1 1 1 1 0 1 "L39                             " 0.750000 "L252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</si>
  <si>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"0.75((SW+PE+EE+EL)+BLC256+BSAG-0.7MWZ-0.7MWX - 0.7PRL-0.7PRT+0.637LBE)         " 0 1 0 0 0 1.000000 1.000000 1.000000 0 0 1 1 1 1 1 1 1 -1 1 1 1 0 1 "L39                             " 0.750000 "L256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</si>
  <si>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"0.75((SW+PE+EE+EL)+BLC258+BSAG-0.7MWZ-0.7MWX - 0.7PRL-0.7PRT+0.637LBE)         " 0 1 0 0 0 1.000000 1.000000 1.000000 0 0 1 1 1 1 1 1 1 -1 1 1 1 0 1 "L39                             " 0.750000 "L258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</si>
  <si>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"0.75((SW+PE+EE+EL)+BLC261+BSAG-0.7MWZ-0.7MWX - 0.7PRL-0.7PRT+0.637LBE)         " 0 1 0 0 0 1.000000 1.000000 1.000000 0 0 1 1 1 1 1 1 1 -1 1 1 1 0 1 "L39                             " 0.750000 "L261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</si>
  <si>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"0.75((SW+PE+EE+EL)+BLC260+BSAG-0.7MWZ-0.7MWX - 0.7PRL-0.7PRT+0.637LBE)         " 0 1 0 0 0 1.000000 1.000000 1.000000 0 0 1 1 1 1 1 1 1 -1 1 1 1 0 1 "L39                             " 0.750000 "L260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</si>
  <si>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"0.75((SW+PE+EE+EL)+BLC264+BSAG-0.7MWZ-0.7MWX - 0.7PRL-0.7PRT+0.637LBE)         " 0 1 0 0 0 1.000000 1.000000 1.000000 0 0 1 1 1 1 1 1 1 -1 1 1 1 0 1 "L39                             " 0.750000 "L264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</si>
  <si>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"0.75((SW+PE+EE+EL)+BLC266+BSAG-0.7MWZ-0.7MWX -0.7 PRL-0.7PRT+0.637LBE)         " 0 1 0 0 0 1.000000 1.000000 1.000000 0 0 1 1 1 1 1 1 1 -1 1 1 1 0 1 "L39                             " 0.750000 "L266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</si>
  <si>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"0.75((SW+PE+EE+EL)+BLC269+BSAG-0.7MWZ-0.7MWX - 0.7PRL-0.7PRT+0.637LBE)         " 0 1 0 0 0 1.000000 1.000000 1.000000 0 0 1 1 1 1 1 1 1 -1 1 1 1 0 1 "L39                             " 0.750000 "L269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</si>
  <si>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"0.75((SW+PE+EE+EL)+BLC268+BSAG-0.7MWZ-0.7MWX - 0.7PRL-0.7PRT+0.637LBE)         " 0 1 0 0 0 1.000000 1.000000 1.000000 0 0 1 1 1 1 1 1 1 -1 1 1 1 0 1 "L39                             " 0.750000 "L268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</si>
  <si>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"0.75((SW+PE+EE+EL)+BLC238+BHOG+0.7MWZ+0.7MWX + 0.7PRL+0.7PRT+0.637LBE)         " 0 1 0 0 0 1.000000 1.000000 1.000000 0 0 1 1 1 1 1 1 1 -1 1 1 1 0 1 "L39                             " 0.750000 "L238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</si>
  <si>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"0.75((SW+PE+EE+EL)+BLC241+BHOG+0.7MWZ+0.7MWX + 0.7PRL+0.7PRT+0.637LBE)         " 0 1 0 0 0 1.000000 1.000000 1.000000 0 0 1 1 1 1 1 1 1 -1 1 1 1 0 1 "L39                             " 0.750000 "L241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</si>
  <si>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"0.75((SW+PE+EE+EL)+BLC246+BHOG+0.7MWZ+0.7MWX + 0.7PRL+0.7PRT+0.637LBE)         " 0 1 0 0 0 1.000000 1.000000 1.000000 0 0 1 1 1 1 1 1 1 -1 1 1 1 0 1 "L39                             " 0.750000 "L246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</si>
  <si>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"0.75((SW+PE+EE+EL)+BLC249+BHOG+0.7MWZ+0.7MWX + 0.7PRL+0.7PRT+0.637LBE)         " 0 1 0 0 0 1.000000 1.000000 1.000000 0 0 1 1 1 1 1 1 1 -1 1 1 1 0 1 "L39                             " 0.750000 "L249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</si>
  <si>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"0.75((SW+PE+EE+EL)+BLC243+BHOG+0.7MWZ+0.7MWX + 0.7PRL+0.7PRT+0.637LBE)         " 0 1 0 0 0 1.000000 1.000000 1.000000 0 0 1 1 1 1 1 1 1 -1 1 1 1 0 1 "L39                             " 0.750000 "L243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</si>
  <si>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"0.75((SW+PE+EE+EL)+BLC239+BHOG+0.7MWZ+0.7MWX + 0.7PRL+0.7PRT+0.637LBE)         " 0 1 0 0 0 1.000000 1.000000 1.000000 0 0 1 1 1 1 1 1 1 -1 1 1 1 0 1 "L39                             " 0.750000 "L239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</si>
  <si>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"0.75((SW+PE+EE+EL)+BLC251+BHOG+0.7MWZ+0.7MWX + 0.7PRL+0.7PRT+0.637LBE)         " 0 1 0 0 0 1.000000 1.000000 1.000000 0 0 1 1 1 1 1 1 1 -1 1 1 1 0 1 "L39                             " 0.750000 "L251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</si>
  <si>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"0.75((SW+PE+EE+EL)+BLC247+BHOG+0.7MWZ+0.7MWX + 0.7PRL+0.7PRT+0.637LBE)         " 0 1 0 0 0 1.000000 1.000000 1.000000 0 0 1 1 1 1 1 1 1 -1 1 1 1 0 1 "L39                             " 0.750000 "L247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0.480000 "                                " 0.000000 "                                " 0.000000;</t>
  </si>
  <si>
    <t>"0.75((SW+PE+EE+EL)+BLC254+BHOG-0.7MWZ+0.7MWX - 0.7PRL+0.7PRT+0.637LBE)         " 0 1 0 0 0 1.000000 1.000000 1.000000 0 0 1 1 1 1 1 1 1 -1 1 1 1 0 1 "L39                             " 0.750000 "L254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</si>
  <si>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"0.75((SW+PE+EE+EL)+BLC257+BHOG-0.7MWZ+0.7MWX -0.7 PRL+0.7PRT+0.637LBE)         " 0 1 0 0 0 1.000000 1.000000 1.000000 0 0 1 1 1 1 1 1 1 -1 1 1 1 0 1 "L39                             " 0.750000 "L257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</si>
  <si>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"0.75((SW+PE+EE+EL)+BLC262+BHOG-0.7MWZ+0.7MWX - 0.7PRL+0.7PRT+0.637LBE)         " 0 1 0 0 0 1.000000 1.000000 1.000000 0 0 1 1 1 1 1 1 1 -1 1 1 1 0 1 "L39                             " 0.750000 "L262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</si>
  <si>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"0.75((SW+PE+EE+EL)+BLC265+BHOG-0.7MWZ+0.7MWX - 0.7PRL+0.7PRT+0.637LBE)         " 0 1 0 0 0 1.000000 1.000000 1.000000 0 0 1 1 1 1 1 1 1 -1 1 1 1 0 1 "L39                             " 0.750000 "L265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</si>
  <si>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"0.75((SW+PE+EE+EL)+BLC259+BHOG-0.7MWZ+0.7MWX - 0.7PRL+0.7PRT+0.637LBE)         " 0 1 0 0 0 1.000000 1.000000 1.000000 0 0 1 1 1 1 1 1 1 -1 1 1 1 0 1 "L39                             " 0.750000 "L259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</si>
  <si>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"0.75((SW+PE+EE+EL)+BLC255+BHOG-0.7MWZ+0.7MWX - 0.7PRL+0.7PRT+0.637LBE)         " 0 1 0 0 0 1.000000 1.000000 1.000000 0 0 1 1 1 1 1 1 1 -1 1 1 1 0 1 "L39                             " 0.750000 "L255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</si>
  <si>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"0.75((SW+PE+EE+EL)+BLC267+BHOG-0.7MWZ+0.7MWX - 0.7PRL+0.7PRT+0.637LBE)         " 0 1 0 0 0 1.000000 1.000000 1.000000 0 0 1 1 1 1 1 1 1 -1 1 1 1 0 1 "L39                             " 0.750000 "L267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</si>
  <si>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"0.75((SW+PE+EE+EL)+BLC263+BHOG-0.7MWZ+0.7MWX - 0.7PRL+0.7PRT+0.637LBE)         " 0 1 0 0 0 1.000000 1.000000 1.000000 0 0 1 1 1 1 1 1 1 -1 1 1 1 0 1 "L39                             " 0.750000 "L263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0.480000 "                                " 0.000000 "                                " 0.000000;</t>
  </si>
  <si>
    <t>"0.75((SW+PE+EE+EL)+BLC240+BHOG+0.7MWZ-0.7MWX + 0.7PRL-0.7PRT+0.637LBE)         " 0 1 0 0 0 1.000000 1.000000 1.000000 0 0 1 1 1 1 1 1 1 -1 1 1 1 0 1 "L39                             " 0.750000 "L240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</si>
  <si>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"0.75((SW+PE+EE+EL)+BLC242+BHOG+0.7MWZ-0.7MWX + 0.7PRL-0.7PRT+0.637LBE)         " 0 1 0 0 0 1.000000 1.000000 1.000000 0 0 1 1 1 1 1 1 1 -1 1 1 1 0 1 "L39                             " 0.750000 "L242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</si>
  <si>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"0.75((SW+PE+EE+EL)+BLC245+BHOG+0.7MWZ-0.7MWX + 0.7PRL-0.7PRT+0.637LBE)         " 0 1 0 0 0 1.000000 1.000000 1.000000 0 0 1 1 1 1 1 1 1 -1 1 1 1 0 1 "L39                             " 0.750000 "L245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</si>
  <si>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"0.75((SW+PE+EE+EL)+BLC244+BHOG+0.7MWZ-0.7MWX + 0.7PRL-0.7PRT+0.637LBE)         " 0 1 0 0 0 1.000000 1.000000 1.000000 0 0 1 1 1 1 1 1 1 -1 1 1 1 0 1 "L39                             " 0.750000 "L244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</si>
  <si>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"0.75((SW+PE+EE+EL)+BLC248+BHOG+0.7MWZ-0.7MWX + 0.7PRL-0.7PRT+0.637LBE)         " 0 1 0 0 0 1.000000 1.000000 1.000000 0 0 1 1 1 1 1 1 1 -1 1 1 1 0 1 "L39                             " 0.750000 "L248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</si>
  <si>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"0.75((SW+PE+EE+EL)+BLC250+BHOG+0.7MWZ-0.7MWX +0.7PRL-0.7PRT+0.637LBE)          " 0 1 0 0 0 1.000000 1.000000 1.000000 0 0 1 1 1 1 1 1 1 -1 1 1 1 0 1 "L39                             " 0.750000 "L250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</si>
  <si>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"0.75((SW+PE+EE+EL)+BLC253+BHOG+0.7MWZ-0.7MWX + 0.7PRL-0.7PRT+0.637LBE)         " 0 1 0 0 0 1.000000 1.000000 1.000000 0 0 1 1 1 1 1 1 1 -1 1 1 1 0 1 "L39                             " 0.750000 "L253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</si>
  <si>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"0.75((SW+PE+EE+EL)+BLC252+BHOG+0.7MWZ-0.7MWX + 0.7PRL-0.7PRT+0.637LBE)         " 0 1 0 0 0 1.000000 1.000000 1.000000 0 0 1 1 1 1 1 1 1 -1 1 1 1 0 1 "L39                             " 0.750000 "L252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0.480000 "                                " 0.000000 "                                " 0.000000;</t>
  </si>
  <si>
    <t>"0.75((SW+PE+EE+EL)+BLC256+BHOG-0.7MWZ-0.7MWX - 0.7PRL-0.7PRT+0.637LBE)         " 0 1 0 0 0 1.000000 1.000000 1.000000 0 0 1 1 1 1 1 1 1 -1 1 1 1 0 1 "L39                             " 0.750000 "L256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</si>
  <si>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"0.75((SW+PE+EE+EL)+BLC258+BHOG-0.7MWZ-0.7MWX - 0.7PRL-0.7PRT+0.637LBE)         " 0 1 0 0 0 1.000000 1.000000 1.000000 0 0 1 1 1 1 1 1 1 -1 1 1 1 0 1 "L39                             " 0.750000 "L258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</si>
  <si>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"0.75((SW+PE+EE+EL)+BLC261+BHOG-0.7MWZ-0.7MWX - 0.7PRL-0.7PRT+0.637LBE)         " 0 1 0 0 0 1.000000 1.000000 1.000000 0 0 1 1 1 1 1 1 1 -1 1 1 1 0 1 "L39                             " 0.750000 "L261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</si>
  <si>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"0.75((SW+PE+EE+EL)+BLC260+BHOG-0.7MWZ-0.7MWX - 0.7PRL-0.7PRT+0.637LBE)         " 0 1 0 0 0 1.000000 1.000000 1.000000 0 0 1 1 1 1 1 1 1 -1 1 1 1 0 1 "L39                             " 0.750000 "L260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</si>
  <si>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"0.75((SW+PE+EE+EL)+BLC264+BHOG-0.7MWZ-0.7MWX - 0.7PRL-0.7PRT+0.637LBE)         " 0 1 0 0 0 1.000000 1.000000 1.000000 0 0 1 1 1 1 1 1 1 -1 1 1 1 0 1 "L39                             " 0.750000 "L264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</si>
  <si>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"0.75((SW+PE+EE+EL)+BLC266+BHOG-0.7MWZ-0.7MWX - 0.7PRL-0.7PRT+0.637LBE)         " 0 1 0 0 0 1.000000 1.000000 1.000000 0 0 1 1 1 1 1 1 1 -1 1 1 1 0 1 "L39                             " 0.750000 "L266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</si>
  <si>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"0.75((SW+PE+EE+EL)+BLC269+BHOG-0.7MWZ-0.7MWX - 0.7PRL-0.7PRT+0.637LBE)         " 0 1 0 0 0 1.000000 1.000000 1.000000 0 0 1 1 1 1 1 1 1 -1 1 1 1 0 1 "L39                             " 0.750000 "L269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</si>
  <si>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"0.75((SW+PE+EE+EL)+BLC268+BHOG-0.7MWZ-0.7MWX - 0.7PRL-0.7PRT+0.637LBE)         " 0 1 0 0 0 1.000000 1.000000 1.000000 0 0 1 1 1 1 1 1 1 -1 1 1 1 0 1 "L39                             " 0.750000 "L268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0.480000 "                                " 0.000000 "                                " 0.000000;</t>
  </si>
  <si>
    <t>"0.75((SW+PE+EE+EL)+BLC55+BSAG+MWZ + PRL-0.637LBE )                             " 0 1 0 0 0 1.000000 1.000000 1.000000 0 0 1 1 1 1 1 1 1 -1 1 1 1 0 1 "L39                             " 0.750000 "L55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</si>
  <si>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"0.75((SW+PE+EE+EL)+BLC56+BSAG+MWZ + PRL-0.637LBE)                              " 0 1 0 0 0 1.000000 1.000000 1.000000 0 0 1 1 1 1 1 1 1 -1 1 1 1 0 1 "L39                             " 0.750000 "L56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</si>
  <si>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"0.75((SW+PE+EE+EL)+BLC57+BSAG+MWZ + PRL-0.637LBE )                             " 0 1 0 0 0 1.000000 1.000000 1.000000 0 0 1 1 1 1 1 1 1 -1 1 1 1 0 1 "L39                             " 0.750000 "L57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</si>
  <si>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"0.75((SW+PE+EE+EL)+BLC58+BSAG+MWZ + PRL-0.637LBE )                             " 0 1 0 0 0 1.000000 1.000000 1.000000 0 0 1 1 1 1 1 1 1 -1 1 1 1 0 1 "L39                             " 0.750000 "L58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</si>
  <si>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"0.75((SW+PE+EE+EL)+BLC59+BSAG+MWZ + PRL-0.637LBE)                              " 0 1 0 0 0 1.000000 1.000000 1.000000 0 0 1 1 1 1 1 1 1 -1 1 1 1 0 1 "L39                             " 0.750000 "L59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</si>
  <si>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"0.75((SW+PE+EE+EL)+BLC60+BSAG+MWZ + PRL-0.637LBE)                              " 0 1 0 0 0 1.000000 1.000000 1.000000 0 0 1 1 1 1 1 1 1 -1 1 1 1 0 1 "L39                             " 0.750000 "L60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</si>
  <si>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"0.75((SW+PE+EE+EL)+BLC61+BSAG+MWZ + PRL-0.637LBE)                              " 0 1 0 0 0 1.000000 1.000000 1.000000 0 0 1 1 1 1 1 1 1 -1 1 1 1 0 1 "L39                             " 0.750000 "L61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</si>
  <si>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"0.75((SW+PE+EE+EL)+BLC62+BSAG+MWZ + PRL-0.637LBE)                              " 0 1 0 0 0 1.000000 1.000000 1.000000 0 0 1 1 1 1 1 1 1 -1 1 1 1 0 1 "L39                             " 0.750000 "L62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</si>
  <si>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"0.75((SW+PE+EE+EL)+BLC63+BSAG+MWZ + PRL-0.637LBE )                             " 0 1 0 0 0 1.000000 1.000000 1.000000 0 0 1 1 1 1 1 1 1 -1 1 1 1 0 1 "L39                             " 0.750000 "L63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</si>
  <si>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"0.75((SW+PE+EE+EL)+BLC64+BSAG+MWZ + PRL-0.637LBE)                              " 0 1 0 0 0 1.000000 1.000000 1.000000 0 0 1 1 1 1 1 1 1 -1 1 1 1 0 1 "L39                             " 0.750000 "L64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</si>
  <si>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"0.75((SW+PE+EE+EL)+BLC65+BSAG+MWZ + PRL-0.637LBE )                             " 0 1 0 0 0 1.000000 1.000000 1.000000 0 0 1 1 1 1 1 1 1 -1 1 1 1 0 1 "L39                             " 0.750000 "L65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</si>
  <si>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"0.75((SW+PE+EE+EL)+BLC66+BSAG+MWZ + PRL-0.637LBE )                             " 0 1 0 0 0 1.000000 1.000000 1.000000 0 0 1 1 1 1 1 1 1 -1 1 1 1 0 1 "L39                             " 0.750000 "L66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</si>
  <si>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"0.75((SW+PE+EE+EL)+BLC67+BSAG+MWZ + PRL-0.637LBE)                              " 0 1 0 0 0 1.000000 1.000000 1.000000 0 0 1 1 1 1 1 1 1 -1 1 1 1 0 1 "L39                             " 0.750000 "L67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</si>
  <si>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"0.75((SW+PE+EE+EL)+BLC68+BSAG+MWZ + PRL-0.637LBE)                              " 0 1 0 0 0 1.000000 1.000000 1.000000 0 0 1 1 1 1 1 1 1 -1 1 1 1 0 1 "L39                             " 0.750000 "L68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</si>
  <si>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"0.75((SW+PE+EE+EL)+BLC69+BSAG+MWZ + PRL-0.637LBE)                              " 0 1 0 0 0 1.000000 1.000000 1.000000 0 0 1 1 1 1 1 1 1 -1 1 1 1 0 1 "L39                             " 0.750000 "L69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</si>
  <si>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"0.75((SW+PE+EE+EL)+BLC70+BSAG+MWZ +PRL-0.637LBE)                               " 0 1 0 0 0 1.000000 1.000000 1.000000 0 0 1 1 1 1 1 1 1 -1 1 1 1 0 1 "L39                             " 0.750000 "L70 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</si>
  <si>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"0.75((SW+PE+EE+EL)+BLC71+BSAG-MWZ - PRL-0.637LBE )                             " 0 1 0 0 0 1.000000 1.000000 1.000000 0 0 1 1 1 1 1 1 1 -1 1 1 1 0 1 "L39                             " 0.750000 "L71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</si>
  <si>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"0.75((SW+PE+EE+EL)+BLC72+BSAG-MWZ - PRL-0.637LBE)                              " 0 1 0 0 0 1.000000 1.000000 1.000000 0 0 1 1 1 1 1 1 1 -1 1 1 1 0 1 "L39                             " 0.750000 "L72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</si>
  <si>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"0.75((SW+PE+EE+EL)+BLC73+BSAG-MWZ - PRL-0.637LBE )                             " 0 1 0 0 0 1.000000 1.000000 1.000000 0 0 1 1 1 1 1 1 1 -1 1 1 1 0 1 "L39                             " 0.750000 "L73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</si>
  <si>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"0.75((SW+PE+EE+EL)+BLC74+BSAG-MWZ - PRL-0.637LBE )                             " 0 1 0 0 0 1.000000 1.000000 1.000000 0 0 1 1 1 1 1 1 1 -1 1 1 1 0 1 "L39                             " 0.750000 "L74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</si>
  <si>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"0.75((SW+PE+EE+EL)+BLC75+BSAG-MWZ - PRL-0.637LBE)                              " 0 1 0 0 0 1.000000 1.000000 1.000000 0 0 1 1 1 1 1 1 1 -1 1 1 1 0 1 "L39                             " 0.750000 "L75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</si>
  <si>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"0.75((SW+PE+EE+EL)+BLC76+BSAG-MWZ - PRL-0.637LBE)                              " 0 1 0 0 0 1.000000 1.000000 1.000000 0 0 1 1 1 1 1 1 1 -1 1 1 1 0 1 "L39                             " 0.750000 "L76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</si>
  <si>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"0.75((SW+PE+EE+EL)+BLC77+BSAG-MWZ - PRL-0.637LBE)                              " 0 1 0 0 0 1.000000 1.000000 1.000000 0 0 1 1 1 1 1 1 1 -1 1 1 1 0 1 "L39                             " 0.750000 "L77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</si>
  <si>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"0.75((SW+PE+EE+EL)+BLC78+BSAG-MWZ - PRL-0.637LBE)                              " 0 1 0 0 0 1.000000 1.000000 1.000000 0 0 1 1 1 1 1 1 1 -1 1 1 1 0 1 "L39                             " 0.750000 "L78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</si>
  <si>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"0.75((SW+PE+EE+EL)+BLC79+BSAG-MWZ - PRL-0.637LBE)                              " 0 1 0 0 0 1.000000 1.000000 1.000000 0 0 1 1 1 1 1 1 1 -1 1 1 1 0 1 "L39                             " 0.750000 "L79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</si>
  <si>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"0.75((SW+PE+EE+EL)+BLC80+BSAG-MWZ - PRL-0.637LBE)                              " 0 1 0 0 0 1.000000 1.000000 1.000000 0 0 1 1 1 1 1 1 1 -1 1 1 1 0 1 "L39                             " 0.750000 "L80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</si>
  <si>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"0.75((SW+PE+EE+EL)+BLC81+BSAG-MWZ - PRL-0.637LBE)                              " 0 1 0 0 0 1.000000 1.000000 1.000000 0 0 1 1 1 1 1 1 1 -1 1 1 1 0 1 "L39                             " 0.750000 "L81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</si>
  <si>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"0.75((SW+PE+EE+EL)+BLC82+BSAG-MWZ - PRL-0.637LBE)                              " 0 1 0 0 0 1.000000 1.000000 1.000000 0 0 1 1 1 1 1 1 1 -1 1 1 1 0 1 "L39                             " 0.750000 "L82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</si>
  <si>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"0.75((SW+PE+EE+EL)+BLC83+BSAG-MWZ - PRL-0.637LBE)                              " 0 1 0 0 0 1.000000 1.000000 1.000000 0 0 1 1 1 1 1 1 1 -1 1 1 1 0 1 "L39                             " 0.750000 "L83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</si>
  <si>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"0.75((SW+PE+EE+EL)+BLC84+BSAG-MWZ - PRL-0.637LBE)                              " 0 1 0 0 0 1.000000 1.000000 1.000000 0 0 1 1 1 1 1 1 1 -1 1 1 1 0 1 "L39                             " 0.750000 "L84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</si>
  <si>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"0.75((SW+PE+EE+EL)+BLC85+BSAG-MWZ - PRL-0.637LBE)                              " 0 1 0 0 0 1.000000 1.000000 1.000000 0 0 1 1 1 1 1 1 1 -1 1 1 1 0 1 "L39                             " 0.750000 "L85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</si>
  <si>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"0.75((SW+PE+EE+EL)+BLC86+BSAG-MWZ - PRL-0.637LBE)                              " 0 1 0 0 0 1.000000 1.000000 1.000000 0 0 1 1 1 1 1 1 1 -1 1 1 1 0 1 "L39                             " 0.750000 "L86 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</si>
  <si>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"0.75((SW+PE+EE+EL)+BLC55+BHOG+MWZ + PRL-0.637LBE )                             " 0 1 0 0 0 1.000000 1.000000 1.000000 0 0 1 1 1 1 1 1 1 -1 1 1 1 0 1 "L39                             " 0.750000 "L55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</si>
  <si>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"0.75((SW+PE+EE+EL)+BLC56+BHOG+MWZ + PRL-0.637LBE)                              " 0 1 0 0 0 1.000000 1.000000 1.000000 0 0 1 1 1 1 1 1 1 -1 1 1 1 0 1 "L39                             " 0.750000 "L56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</si>
  <si>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"0.75((SW+PE+EE+EL)+BLC57+BHOG+MWZ + PRL-0.637LBE )                             " 0 1 0 0 0 1.000000 1.000000 1.000000 0 0 1 1 1 1 1 1 1 -1 1 1 1 0 1 "L39                             " 0.750000 "L57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</si>
  <si>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"0.75((SW+PE+EE+EL)+BLC58+BHOG+MWZ + PRL-0.637LBE )                             " 0 1 0 0 0 1.000000 1.000000 1.000000 0 0 1 1 1 1 1 1 1 -1 1 1 1 0 1 "L39                             " 0.750000 "L58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</si>
  <si>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"0.75((SW+PE+EE+EL)+BLC59+BHOG+MWZ + PRL-0.637LBE)                              " 0 1 0 0 0 1.000000 1.000000 1.000000 0 0 1 1 1 1 1 1 1 -1 1 1 1 0 1 "L39                             " 0.750000 "L59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</si>
  <si>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"0.75((SW+PE+EE+EL)+BLC60+BHOG+MWZ + PRL-0.637LBE)                              " 0 1 0 0 0 1.000000 1.000000 1.000000 0 0 1 1 1 1 1 1 1 -1 1 1 1 0 1 "L39                             " 0.750000 "L60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</si>
  <si>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"0.75((SW+PE+EE+EL)+BLC61+BHOG+MWZ + PRL-0.637LBE)                              " 0 1 0 0 0 1.000000 1.000000 1.000000 0 0 1 1 1 1 1 1 1 -1 1 1 1 0 1 "L39                             " 0.750000 "L61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</si>
  <si>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"0.75((SW+PE+EE+EL)+BLC62+BHOG+MWZ + PRL-0.637LBE)                              " 0 1 0 0 0 1.000000 1.000000 1.000000 0 0 1 1 1 1 1 1 1 -1 1 1 1 0 1 "L39                             " 0.750000 "L62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</si>
  <si>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"0.75((SW+PE+EE+EL)+BLC63+BHOG+MWZ + PRL-0.637LBE )                             " 0 1 0 0 0 1.000000 1.000000 1.000000 0 0 1 1 1 1 1 1 1 -1 1 1 1 0 1 "L39                             " 0.750000 "L63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</si>
  <si>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"0.75((SW+PE+EE+EL)+BLC64+BHOG+MWZ + PRL-0.637LBE)                              " 0 1 0 0 0 1.000000 1.000000 1.000000 0 0 1 1 1 1 1 1 1 -1 1 1 1 0 1 "L39                             " 0.750000 "L64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</si>
  <si>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"0.75((SW+PE+EE+EL)+BLC65+BHOG+MWZ + PRL-0.637LBE )                             " 0 1 0 0 0 1.000000 1.000000 1.000000 0 0 1 1 1 1 1 1 1 -1 1 1 1 0 1 "L39                             " 0.750000 "L65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</si>
  <si>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"0.75((SW+PE+EE+EL)+BLC66+BHOG+MWZ + PRL-0.637LBE )                             " 0 1 0 0 0 1.000000 1.000000 1.000000 0 0 1 1 1 1 1 1 1 -1 1 1 1 0 1 "L39                             " 0.750000 "L66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</si>
  <si>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"0.75((SW+PE+EE+EL)+BLC67+BHOG+MWZ + PRL-0.637LBE)                              " 0 1 0 0 0 1.000000 1.000000 1.000000 0 0 1 1 1 1 1 1 1 -1 1 1 1 0 1 "L39                             " 0.750000 "L67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</si>
  <si>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"0.75((SW+PE+EE+EL)+BLC68+BHOG+MWZ + PRL-0.637LBE)                              " 0 1 0 0 0 1.000000 1.000000 1.000000 0 0 1 1 1 1 1 1 1 -1 1 1 1 0 1 "L39                             " 0.750000 "L68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</si>
  <si>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"0.75((SW+PE+EE+EL)+BLC69+BHOG+MWZ + PRL-0.637LBE)                              " 0 1 0 0 0 1.000000 1.000000 1.000000 0 0 1 1 1 1 1 1 1 -1 1 1 1 0 1 "L39                             " 0.750000 "L69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</si>
  <si>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"0.75((SW+PE+EE+EL)+BLC70+BHOG+MWZ + PRL-0.637LBE)                              " 0 1 0 0 0 1.000000 1.000000 1.000000 0 0 1 1 1 1 1 1 1 -1 1 1 1 0 1 "L39                             " 0.750000 "L70 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</si>
  <si>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"0.75((SW+PE+EE+EL)+BLC71+BHOG-MWZ - PRL-0.637LBE )                             " 0 1 0 0 0 1.000000 1.000000 1.000000 0 0 1 1 1 1 1 1 1 -1 1 1 1 0 1 "L39                             " 0.750000 "L71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</si>
  <si>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"0.75((SW+PE+EE+EL)+BLC72+BHOG-MWZ - PRL-0.637LBE)                              " 0 1 0 0 0 1.000000 1.000000 1.000000 0 0 1 1 1 1 1 1 1 -1 1 1 1 0 1 "L39                             " 0.750000 "L72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</si>
  <si>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"0.75((SW+PE+EE+EL)+BLC73+BHOG-MWZ - PRL-0.637LBE )                             " 0 1 0 0 0 1.000000 1.000000 1.000000 0 0 1 1 1 1 1 1 1 -1 1 1 1 0 1 "L39                             " 0.750000 "L73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</si>
  <si>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"0.75((SW+PE+EE+EL)+BLC74+BHOG-MWZ - PRL-0.637LBE )                             " 0 1 0 0 0 1.000000 1.000000 1.000000 0 0 1 1 1 1 1 1 1 -1 1 1 1 0 1 "L39                             " 0.750000 "L74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</si>
  <si>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"0.75((SW+PE+EE+EL)+BLC75+BHOG-MWZ - PRL-0.637LBE)                              " 0 1 0 0 0 1.000000 1.000000 1.000000 0 0 1 1 1 1 1 1 1 -1 1 1 1 0 1 "L39                             " 0.750000 "L75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</si>
  <si>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"0.75((SW+PE+EE+EL)+BLC76+BHOG-MWZ - PRL-0.637LBE)                              " 0 1 0 0 0 1.000000 1.000000 1.000000 0 0 1 1 1 1 1 1 1 -1 1 1 1 0 1 "L39                             " 0.750000 "L76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</si>
  <si>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"0.75((SW+PE+EE+EL)+BLC77+BHOG-MWZ - PRL-0.637LBE)                              " 0 1 0 0 0 1.000000 1.000000 1.000000 0 0 1 1 1 1 1 1 1 -1 1 1 1 0 1 "L39                             " 0.750000 "L77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</si>
  <si>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"0.75((SW+PE+EE+EL)+BLC78+BHOG-MWZ - PRL-0.637LBE)                              " 0 1 0 0 0 1.000000 1.000000 1.000000 0 0 1 1 1 1 1 1 1 -1 1 1 1 0 1 "L39                             " 0.750000 "L78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</si>
  <si>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"0.75((SW+PE+EE+EL)+BLC79+BHOG-MWZ - PRL-0.637LBE)                              " 0 1 0 0 0 1.000000 1.000000 1.000000 0 0 1 1 1 1 1 1 1 -1 1 1 1 0 1 "L39                             " 0.750000 "L79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</si>
  <si>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"0.75((SW+PE+EE+EL)+BLC80+BHOG-MWZ - PRL-0.637LBE)                              " 0 1 0 0 0 1.000000 1.000000 1.000000 0 0 1 1 1 1 1 1 1 -1 1 1 1 0 1 "L39                             " 0.750000 "L80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</si>
  <si>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"0.75((SW+PE+EE+EL)+BLC81+BHOG-MWZ - PRL-0.637LBE)                              " 0 1 0 0 0 1.000000 1.000000 1.000000 0 0 1 1 1 1 1 1 1 -1 1 1 1 0 1 "L39                             " 0.750000 "L81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</si>
  <si>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"0.75((SW+PE+EE+EL)+BLC82+BHOG-MWZ - PRL-0.637LBE)                              " 0 1 0 0 0 1.000000 1.000000 1.000000 0 0 1 1 1 1 1 1 1 -1 1 1 1 0 1 "L39                             " 0.750000 "L82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</si>
  <si>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"0.75((SW+PE+EE+EL)+BLC83+BHOG-MWZ - PRL-0.637LBE)                              " 0 1 0 0 0 1.000000 1.000000 1.000000 0 0 1 1 1 1 1 1 1 -1 1 1 1 0 1 "L39                             " 0.750000 "L83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</si>
  <si>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"0.75((SW+PE+EE+EL)+BLC84+BHOG-MWZ - PRL-0.637LBE)                              " 0 1 0 0 0 1.000000 1.000000 1.000000 0 0 1 1 1 1 1 1 1 -1 1 1 1 0 1 "L39                             " 0.750000 "L84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</si>
  <si>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"0.75((SW+PE+EE+EL)+BLC85+BHOG-MWZ - PRL-0.637LBE)                              " 0 1 0 0 0 1.000000 1.000000 1.000000 0 0 1 1 1 1 1 1 1 -1 1 1 1 0 1 "L39                             " 0.750000 "L85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</si>
  <si>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"0.75((SW+PE+EE+EL)+BLC86+BHOG-MWZ - PRL-0.637LBE)                              " 0 1 0 0 0 1.000000 1.000000 1.000000 0 0 1 1 1 1 1 1 1 -1 1 1 1 0 1 "L39                             " 0.750000 "L86 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</si>
  <si>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"0.75((SW+PE+EE+EL)+BLC88+MWX + PRT-0.637LBE)                                   " 0 1 0 0 0 1.000000 1.000000 1.000000 0 0 1 1 1 1 1 1 1 -1 1 1 1 0 1 "L39                             " 0.750000 "L88 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</si>
  <si>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"0.75((SW+PE+EE+EL)+BLC89+MWX + PRT-0.637LBE)                                   " 0 1 0 0 0 1.000000 1.000000 1.000000 0 0 1 1 1 1 1 1 1 -1 1 1 1 0 1 "L39                             " 0.750000 "L89 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</si>
  <si>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"0.75((SW+PE+EE+EL)+BLC90-MWX - PRT-0.637LBE)                                   " 0 1 0 0 0 1.000000 1.000000 1.000000 0 0 1 1 1 1 1 1 1 -1 1 1 1 0 1 "L39                             " 0.750000 "L90 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</si>
  <si>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"0.75((SW+PE+EE+EL)+BLC91+MWX + PRT-0.637LBE)                                   " 0 1 0 0 0 1.000000 1.000000 1.000000 0 0 1 1 1 1 1 1 1 -1 1 1 1 0 1 "L39                             " 0.750000 "L91 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</si>
  <si>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"0.75((SW+PE+EE+EL)+BLC92-MWX - PRT-0.637LBE)                                   " 0 1 0 0 0 1.000000 1.000000 1.000000 0 0 1 1 1 1 1 1 1 -1 1 1 1 0 1 "L39                             " 0.750000 "L92 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</si>
  <si>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"0.75((SW+PE+EE+EL)+BLC93+MWX + PRT-0.637LBE)                                   " 0 1 0 0 0 1.000000 1.000000 1.000000 0 0 1 1 1 1 1 1 1 -1 1 1 1 0 1 "L39                             " 0.750000 "L93 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</si>
  <si>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"0.75((SW+PE+EE+EL)+BLC94-MWX - PRT-0.637LBE)                                   " 0 1 0 0 0 1.000000 1.000000 1.000000 0 0 1 1 1 1 1 1 1 -1 1 1 1 0 1 "L39                             " 0.750000 "L94 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</si>
  <si>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"0.75((SW+PE+EE+EL)+BLC95-MWX - PRT-0.637LBE)                                   " 0 1 0 0 0 1.000000 1.000000 1.000000 0 0 1 1 1 1 1 1 1 -1 1 1 1 0 1 "L39                             " 0.750000 "L95 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</si>
  <si>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"0.75((SW+PE+EE+EL)+BLC96+MWX + PRT-0.637LBE)                                   " 0 1 0 0 0 1.000000 1.000000 1.000000 0 0 1 1 1 1 1 1 1 -1 1 1 1 0 1 "L39                             " 0.750000 "L96 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</si>
  <si>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"0.75((SW+PE+EE+EL)+BLC97+MWX + PRT-0.637LBE)                                   " 0 1 0 0 0 1.000000 1.000000 1.000000 0 0 1 1 1 1 1 1 1 -1 1 1 1 0 1 "L39                             " 0.750000 "L97 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</si>
  <si>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"0.75((SW+PE+EE+EL)+BLC98-MWX - PRT-0.637LBE)                                   " 0 1 0 0 0 1.000000 1.000000 1.000000 0 0 1 1 1 1 1 1 1 -1 1 1 1 0 1 "L39                             " 0.750000 "L98 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</si>
  <si>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"0.75((SW+PE+EE+EL)+BLC99+MWX + PRT-0.637LBE)                                   " 0 1 0 0 0 1.000000 1.000000 1.000000 0 0 1 1 1 1 1 1 1 -1 1 1 1 0 1 "L39                             " 0.750000 "L99 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</si>
  <si>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"0.75((SW+PE+EE+EL)+BLC100-MWX - PRT-0.637LBE)                                  " 0 1 0 0 0 1.000000 1.000000 1.000000 0 0 1 1 1 1 1 1 1 -1 1 1 1 0 1 "L39                             " 0.750000 "L100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</si>
  <si>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"0.75((SW+PE+EE+EL)+BLC101+MWX + PRT-0.637LBE)                                  " 0 1 0 0 0 1.000000 1.000000 1.000000 0 0 1 1 1 1 1 1 1 -1 1 1 1 0 1 "L39                             " 0.750000 "L101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</si>
  <si>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"0.75((SW+PE+EE+EL)+BLC102-MWX - PRT-0.637LBE)                                  " 0 1 0 0 0 1.000000 1.000000 1.000000 0 0 1 1 1 1 1 1 1 -1 1 1 1 0 1 "L39                             " 0.750000 "L102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</si>
  <si>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"0.75((SW+PE+EE+EL)+BLC103-MWX - PRT-0.637LBE)                                  " 0 1 0 0 0 1.000000 1.000000 1.000000 0 0 1 1 1 1 1 1 1 -1 1 1 1 0 1 "L39                             " 0.750000 "L103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</si>
  <si>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"0.75((SW+PE+EE+EL)+BLC104+MWX + PRT-0.637LBE)                                  " 0 1 0 0 0 1.000000 1.000000 1.000000 0 0 1 1 1 1 1 1 1 -1 1 1 1 0 1 "L39                             " 0.750000 "L104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</si>
  <si>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"0.75((SW+PE+EE+EL)+BLC105+MWX + PRT-0.637LBE)                                  " 0 1 0 0 0 1.000000 1.000000 1.000000 0 0 1 1 1 1 1 1 1 -1 1 1 1 0 1 "L39                             " 0.750000 "L105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</si>
  <si>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"0.75((SW+PE+EE+EL)+BLC106-MWX - PRT-0.637LBE)                                  " 0 1 0 0 0 1.000000 1.000000 1.000000 0 0 1 1 1 1 1 1 1 -1 1 1 1 0 1 "L39                             " 0.750000 "L106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</si>
  <si>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"0.75((SW+PE+EE+EL)+BLC107+MWX + PRT-0.637LBE)                                  " 0 1 0 0 0 1.000000 1.000000 1.000000 0 0 1 1 1 1 1 1 1 -1 1 1 1 0 1 "L39                             " 0.750000 "L107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</si>
  <si>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"0.75((SW+PE+EE+EL)+BLC108-MWX - PRT-0.637LBE)                                  " 0 1 0 0 0 1.000000 1.000000 1.000000 0 0 1 1 1 1 1 1 1 -1 1 1 1 0 1 "L39                             " 0.750000 "L108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</si>
  <si>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"0.75((SW+PE+EE+EL)+BLC109+MWX + PRT-0.637LBE)                                  " 0 1 0 0 0 1.000000 1.000000 1.000000 0 0 1 1 1 1 1 1 1 -1 1 1 1 0 1 "L39                             " 0.750000 "L109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</si>
  <si>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"0.75((SW+PE+EE+EL)+BLC110-MWX - PRT-0.637LBE)                                  " 0 1 0 0 0 1.000000 1.000000 1.000000 0 0 1 1 1 1 1 1 1 -1 1 1 1 0 1 "L39                             " 0.750000 "L110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</si>
  <si>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"0.75((SW+PE+EE+EL)+BLC111-MWX - PRT-0.637LBE)                                  " 0 1 0 0 0 1.000000 1.000000 1.000000 0 0 1 1 1 1 1 1 1 -1 1 1 1 0 1 "L39                             " 0.750000 "L111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</si>
  <si>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"0.75((SW+PE+EE+EL)+BLC112+MWX + PRT-0.637LBE)                                  " 0 1 0 0 0 1.000000 1.000000 1.000000 0 0 1 1 1 1 1 1 1 -1 1 1 1 0 1 "L39                             " 0.750000 "L112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</si>
  <si>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"0.75((SW+PE+EE+EL)+BLC113+MWX + PRT-0.637LBE)                                  " 0 1 0 0 0 1.000000 1.000000 1.000000 0 0 1 1 1 1 1 1 1 -1 1 1 1 0 1 "L39                             " 0.750000 "L113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</si>
  <si>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"0.75((SW+PE+EE+EL)+BLC114-MWX - PRT-0.637LBE)                                  " 0 1 0 0 0 1.000000 1.000000 1.000000 0 0 1 1 1 1 1 1 1 -1 1 1 1 0 1 "L39                             " 0.750000 "L114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</si>
  <si>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"0.75((SW+PE+EE+EL)+BLC115+MWX + PRT-0.637LBE)                                  " 0 1 0 0 0 1.000000 1.000000 1.000000 0 0 1 1 1 1 1 1 1 -1 1 1 1 0 1 "L39                             " 0.750000 "L115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</si>
  <si>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"0.75((SW+PE+EE+EL)+BLC116-MWX - PRT-0.637LBE)                                  " 0 1 0 0 0 1.000000 1.000000 1.000000 0 0 1 1 1 1 1 1 1 -1 1 1 1 0 1 "L39                             " 0.750000 "L116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</si>
  <si>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"0.75((SW+PE+EE+EL)+BLC117+MWX +PRT-0.637LBE)                                   " 0 1 0 0 0 1.000000 1.000000 1.000000 0 0 1 1 1 1 1 1 1 -1 1 1 1 0 1 "L39                             " 0.750000 "L117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</si>
  <si>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"0.75((SW+PE+EE+EL)+BLC118-MWX - PRT-0.637LBE)                                  " 0 1 0 0 0 1.000000 1.000000 1.000000 0 0 1 1 1 1 1 1 1 -1 1 1 1 0 1 "L39                             " 0.750000 "L118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</si>
  <si>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"0.75((SW+PE+EE+EL)+BLC119-MWX - PRT-0.637LBE)                                  " 0 1 0 0 0 1.000000 1.000000 1.000000 0 0 1 1 1 1 1 1 1 -1 1 1 1 0 1 "L39                             " 0.750000 "L119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</si>
  <si>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"0.75((SW+PE+EE+EL)+BLC121+BSAG+0.7MWZ+0.7MWX + 0.7PRL+0.7PRT-0.637LBE)         " 0 1 0 0 0 1.000000 1.000000 1.000000 0 0 1 1 1 1 1 1 1 -1 1 1 1 0 1 "L39                             " 0.750000 "L121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</si>
  <si>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"0.75((SW+PE+EE+EL)+BLC124+BSAG+0.7MWZ+0.7MWX + 0.7PRL+0.7PRT-0.637LBE)         " 0 1 0 0 0 1.000000 1.000000 1.000000 0 0 1 1 1 1 1 1 1 -1 1 1 1 0 1 "L39                             " 0.750000 "L124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</si>
  <si>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"0.75((SW+PE+EE+EL)+BLC129+BSAG+0.7MWZ+0.7MWX + 0.7PRL+0.7PRT-0.637LBE)         " 0 1 0 0 0 1.000000 1.000000 1.000000 0 0 1 1 1 1 1 1 1 -1 1 1 1 0 1 "L39                             " 0.750000 "L129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</si>
  <si>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"0.75((SW+PE+EE+EL)+BLC132+BSAG+0.7MWZ+0.7MWX + 0.7PRL+0.7PRT-0.637LBE)         " 0 1 0 0 0 1.000000 1.000000 1.000000 0 0 1 1 1 1 1 1 1 -1 1 1 1 0 1 "L39                             " 0.750000 "L132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</si>
  <si>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"0.75((SW+PE+EE+EL)+BLC126+BSAG+0.7MWZ+0.7MWX + 0.7PRL+0.7PRT-0.637LBE)         " 0 1 0 0 0 1.000000 1.000000 1.000000 0 0 1 1 1 1 1 1 1 -1 1 1 1 0 1 "L39                             " 0.750000 "L126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</si>
  <si>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"0.75((SW+PE+EE+EL)+BLC122+BSAG+0.7MWZ+0.7MWX + 0.7PRL+0.7PRT-0.637LBE)         " 0 1 0 0 0 1.000000 1.000000 1.000000 0 0 1 1 1 1 1 1 1 -1 1 1 1 0 1 "L39                             " 0.750000 "L122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</si>
  <si>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"0.75((SW+PE+EE+EL)+BLC134+BSAG+0.7MWZ+0.7MWX + 0.7PRL+0.7PRT-0.637LBE)         " 0 1 0 0 0 1.000000 1.000000 1.000000 0 0 1 1 1 1 1 1 1 -1 1 1 1 0 1 "L39                             " 0.750000 "L134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</si>
  <si>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"0.75((SW+PE+EE+EL)+BLC130+BSAG+0.7MWZ+0.7MWX + 0.7PRL+0.7PRT-0.637LBE)         " 0 1 0 0 0 1.000000 1.000000 1.000000 0 0 1 1 1 1 1 1 1 -1 1 1 1 0 1 "L39                             " 0.750000 "L130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</si>
  <si>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"0.75((SW+PE+EE+EL)+BLC137+BSAG-0.7MWZ+0.7MWX - 0.7PRL+0.7PRT-0.637LBE)         " 0 1 0 0 0 1.000000 1.000000 1.000000 0 0 1 1 1 1 1 1 1 -1 1 1 1 0 1 "L39                             " 0.750000 "L137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</si>
  <si>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"0.75((SW+PE+EE+EL)+BLC140+BSAG-0.7MWZ+0.7MWX - 0.7PRL+0.7PRT-0.637LBE)         " 0 1 0 0 0 1.000000 1.000000 1.000000 0 0 1 1 1 1 1 1 1 -1 1 1 1 0 1 "L39                             " 0.750000 "L140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</si>
  <si>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"0.75((SW+PE+EE+EL)+BLC145+BSAG-0.7MWZ+0.7MWX - 0.7PRL+0.7PRT-0.637LBE)         " 0 1 0 0 0 1.000000 1.000000 1.000000 0 0 1 1 1 1 1 1 1 -1 1 1 1 0 1 "L39                             " 0.750000 "L145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</si>
  <si>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"0.75((SW+PE+EE+EL)+BLC148+BSAG-0.7MWZ+0.7MWX - 0.7PRL+0.7PRT-0.637LBE)         " 0 1 0 0 0 1.000000 1.000000 1.000000 0 0 1 1 1 1 1 1 1 -1 1 1 1 0 1 "L39                             " 0.750000 "L148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</si>
  <si>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"0.75((SW+PE+EE+EL)+BLC142+BSAG-0.7MWZ+0.7MWX - 0.7PRL+0.7PRT-0.637LBE)         " 0 1 0 0 0 1.000000 1.000000 1.000000 0 0 1 1 1 1 1 1 1 -1 1 1 1 0 1 "L39                             " 0.750000 "L142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</si>
  <si>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"0.75((SW+PE+EE+EL)+BLC138+BSAG-0.7MWZ+0.7MWX - 0.7PRL+0.7PRT-0.637LBE)         " 0 1 0 0 0 1.000000 1.000000 1.000000 0 0 1 1 1 1 1 1 1 -1 1 1 1 0 1 "L39                             " 0.750000 "L138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</si>
  <si>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"0.75((SW+PE+EE+EL)+BLC150+BSAG-0.7MWZ+0.7MWX - 0.7PRL+0.7PRT-0.637LBE)         " 0 1 0 0 0 1.000000 1.000000 1.000000 0 0 1 1 1 1 1 1 1 -1 1 1 1 0 1 "L39                             " 0.750000 "L150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</si>
  <si>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"0.75((SW+PE+EE+EL)+BLC146+BSAG-0.7MWZ+0.7MWX - 0.7PRL+0.7PRT-0.637LBE)         " 0 1 0 0 0 1.000000 1.000000 1.000000 0 0 1 1 1 1 1 1 1 -1 1 1 1 0 1 "L39                             " 0.750000 "L146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</si>
  <si>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"0.75((SW+PE+EE+EL)+BLC123+BSAG+0.7MWZ-0.7MWX + 0.7PRL-0.7PRT-0.637LBE)         " 0 1 0 0 0 1.000000 1.000000 1.000000 0 0 1 1 1 1 1 1 1 -1 1 1 1 0 1 "L39                             " 0.750000 "L123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</si>
  <si>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"0.75((SW+PE+EE+EL)+BLC125+BSAG+0.7MWZ-0.7MWX + 0.7PRL-0.7PRT-0.637LBE)         " 0 1 0 0 0 1.000000 1.000000 1.000000 0 0 1 1 1 1 1 1 1 -1 1 1 1 0 1 "L39                             " 0.750000 "L125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</si>
  <si>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"0.75((SW+PE+EE+EL)+BLC128+BSAG+0.7MWZ-0.7MWX + 0.7PRL-0.7PRT-0.637LBE)         " 0 1 0 0 0 1.000000 1.000000 1.000000 0 0 1 1 1 1 1 1 1 -1 1 1 1 0 1 "L39                             " 0.750000 "L128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</si>
  <si>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"0.75((SW+PE+EE+EL)+BLC127+BSAG+0.7MWZ-0.7MWX + 0.7PRL-0.7PRT-0.637LBE)         " 0 1 0 0 0 1.000000 1.000000 1.000000 0 0 1 1 1 1 1 1 1 -1 1 1 1 0 1 "L39                             " 0.750000 "L127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</si>
  <si>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"0.75((SW+PE+EE+EL)+BLC131+BSAG+0.7MWZ-0.7MWX + 0.7PRL-0.7PRT-0.637LBE)         " 0 1 0 0 0 1.000000 1.000000 1.000000 0 0 1 1 1 1 1 1 1 -1 1 1 1 0 1 "L39                             " 0.750000 "L131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</si>
  <si>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"0.75((SW+PE+EE+EL)+BLC133+BSAG+0.7MWZ-0.7MWX + 0.7PRL-0.7PRT-0.637LBE)         " 0 1 0 0 0 1.000000 1.000000 1.000000 0 0 1 1 1 1 1 1 1 -1 1 1 1 0 1 "L39                             " 0.750000 "L133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</si>
  <si>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"0.75((SW+PE+EE+EL)+BLC136+BSAG+0.7MWZ-0.7MWX + 0.7PRL-0.7PRT-0.637LBE)         " 0 1 0 0 0 1.000000 1.000000 1.000000 0 0 1 1 1 1 1 1 1 -1 1 1 1 0 1 "L39                             " 0.750000 "L136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</si>
  <si>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"0.75((SW+PE+EE+EL)+BLC135+BSAG+0.7MWZ-0.7MWX + 0.7PRL-0.7PRT-0.637LBE)         " 0 1 0 0 0 1.000000 1.000000 1.000000 0 0 1 1 1 1 1 1 1 -1 1 1 1 0 1 "L39                             " 0.750000 "L135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</si>
  <si>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"0.75((SW+PE+EE+EL)+BLC139+BSAG-0.7MWZ-0.7MWX - 0.7PRL-0.7PRT-0.637LBE)         " 0 1 0 0 0 1.000000 1.000000 1.000000 0 0 1 1 1 1 1 1 1 -1 1 1 1 0 1 "L39                             " 0.750000 "L139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</si>
  <si>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"0.75((SW+PE+EE+EL)+BLC141+BSAG-0.7MWZ-0.7MWX - 0.7PRL-0.7PRT-0.637LBE)         " 0 1 0 0 0 1.000000 1.000000 1.000000 0 0 1 1 1 1 1 1 1 -1 1 1 1 0 1 "L39                             " 0.750000 "L141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</si>
  <si>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"0.75((SW+PE+EE+EL)+BLC144+BSAG-0.7MWZ-0.7MWX - 0.7PRL-0.7PRT-0.637LBE)         " 0 1 0 0 0 1.000000 1.000000 1.000000 0 0 1 1 1 1 1 1 1 -1 1 1 1 0 1 "L39                             " 0.750000 "L144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</si>
  <si>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"0.75((SW+PE+EE+EL)+BLC143+BSAG-0.7MWZ-0.7MWX - 0.7PRL-0.7PRT-0.637LBE)         " 0 1 0 0 0 1.000000 1.000000 1.000000 0 0 1 1 1 1 1 1 1 -1 1 1 1 0 1 "L39                             " 0.750000 "L143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</si>
  <si>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"0.75((SW+PE+EE+EL)+BLC147+BSAG-0.7MWZ-0.7MWX - 0.7PRL-0.7PRT-0.637LBE)         " 0 1 0 0 0 1.000000 1.000000 1.000000 0 0 1 1 1 1 1 1 1 -1 1 1 1 0 1 "L39                             " 0.750000 "L147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</si>
  <si>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"0.75((SW+PE+EE+EL)+BLC149+BSAG-0.7MWZ-0.7MWX - 0.7PRL-0.7PRT-0.637LBE)         " 0 1 0 0 0 1.000000 1.000000 1.000000 0 0 1 1 1 1 1 1 1 -1 1 1 1 0 1 "L39                             " 0.750000 "L149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</si>
  <si>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"0.75((SW+PE+EE+EL)+BLC152+BSAG-0.7MWZ-0.7MWX - 0.7PRL-0.7PRT-0.637LBE)         " 0 1 0 0 0 1.000000 1.000000 1.000000 0 0 1 1 1 1 1 1 1 -1 1 1 1 0 1 "L39                             " 0.750000 "L152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</si>
  <si>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"0.75((SW+PE+EE+EL)+BLC151+BSAG-0.7MWZ-0.7MWX - 0.7PRL-0.7PRT-0.637LBE)         " 0 1 0 0 0 1.000000 1.000000 1.000000 0 0 1 1 1 1 1 1 1 -1 1 1 1 0 1 "L39                             " 0.750000 "L151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</si>
  <si>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"0.75((SW+PE+EE+EL)+BLC121+BHOG+0.7MWZ+0.7MWX + 0.7PRL+0.7PRT-0.637LBE)         " 0 1 0 0 0 1.000000 1.000000 1.000000 0 0 1 1 1 1 1 1 1 -1 1 1 1 0 1 "L39                             " 0.750000 "L121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</si>
  <si>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"0.75((SW+PE+EE+EL)+BLC124+BHOG+0.7MWZ+0.7MWX + 0.7PRL+0.7PRT-0.637LBE)         " 0 1 0 0 0 1.000000 1.000000 1.000000 0 0 1 1 1 1 1 1 1 -1 1 1 1 0 1 "L39                             " 0.750000 "L124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</si>
  <si>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"0.75((SW+PE+EE+EL)+BLC129+BHOG+0.7MWZ+0.7MWX + 0.7PRL+0.7PRT-0.637LBE)         " 0 1 0 0 0 1.000000 1.000000 1.000000 0 0 1 1 1 1 1 1 1 -1 1 1 1 0 1 "L39                             " 0.750000 "L129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</si>
  <si>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"0.75((SW+PE+EE+EL)+BLC132+BHOG+0.7MWZ+0.7MWX + 0.7PRL+0.7PRT-0.637LBE)         " 0 1 0 0 0 1.000000 1.000000 1.000000 0 0 1 1 1 1 1 1 1 -1 1 1 1 0 1 "L39                             " 0.750000 "L132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</si>
  <si>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"0.75((SW+PE+EE+EL)+BLC126+BHOG+0.7MWZ+0.7MWX + 0.7PRL+0.7PRT-0.637LBE)         " 0 1 0 0 0 1.000000 1.000000 1.000000 0 0 1 1 1 1 1 1 1 -1 1 1 1 0 1 "L39                             " 0.750000 "L126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</si>
  <si>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"0.75((SW+PE+EE+EL)+BLC122+BHOG+0.7MWZ+0.7MWX + 0.7PRL+0.7PRT-0.637LBE)         " 0 1 0 0 0 1.000000 1.000000 1.000000 0 0 1 1 1 1 1 1 1 -1 1 1 1 0 1 "L39                             " 0.750000 "L122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</si>
  <si>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"0.75((SW+PE+EE+EL)+BLC134+BHOG+0.7MWZ+0.7MWX + 0.7PRL+0.7PRT-0.637LBE)         " 0 1 0 0 0 1.000000 1.000000 1.000000 0 0 1 1 1 1 1 1 1 -1 1 1 1 0 1 "L39                             " 0.750000 "L134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</si>
  <si>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"0.75((SW+PE+EE+EL)+BLC130+BHOG+0.7MWZ+0.7MWX + 0.7PRL+0.7PRT-0.637LBE)         " 0 1 0 0 0 1.000000 1.000000 1.000000 0 0 1 1 1 1 1 1 1 -1 1 1 1 0 1 "L39                             " 0.750000 "L130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</si>
  <si>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"0.75((SW+PE+EE+EL)+BLC137+BHOG-0.7MWZ+0.7MWX - 0.7PRL+0.7PRT-0.637LBE)         " 0 1 0 0 0 1.000000 1.000000 1.000000 0 0 1 1 1 1 1 1 1 -1 1 1 1 0 1 "L39                             " 0.750000 "L137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</si>
  <si>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"0.75((SW+PE+EE+EL)+BLC140+BHOG-0.7MWZ+0.7MWX - 0.7PRL+0.7PRT-0.637LBE)         " 0 1 0 0 0 1.000000 1.000000 1.000000 0 0 1 1 1 1 1 1 1 -1 1 1 1 0 1 "L39                             " 0.750000 "L140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</si>
  <si>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"0.75((SW+PE+EE+EL)+BLC145+BHOG-0.7MWZ+0.7MWX - 0.7PRL+0.7PRT-0.637LBE)         " 0 1 0 0 0 1.000000 1.000000 1.000000 0 0 1 1 1 1 1 1 1 -1 1 1 1 0 1 "L39                             " 0.750000 "L145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</si>
  <si>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"0.75((SW+PE+EE+EL)+BLC148+BHOG-0.7MWZ+0.7MWX - 0.7PRL+0.7PRT-0.637LBE)         " 0 1 0 0 0 1.000000 1.000000 1.000000 0 0 1 1 1 1 1 1 1 -1 1 1 1 0 1 "L39                             " 0.750000 "L148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</si>
  <si>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"0.75((SW+PE+EE+EL)+BLC142+BHOG-0.7MWZ+0.7MWX - 0.7PRL+0.7PRT-0.637LBE)         " 0 1 0 0 0 1.000000 1.000000 1.000000 0 0 1 1 1 1 1 1 1 -1 1 1 1 0 1 "L39                             " 0.750000 "L142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</si>
  <si>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"0.75((SW+PE+EE+EL)+BLC138+BHOG-0.7MWZ+0.7MWX - 0.7PRL+0.7PRT-0.637LBE)         " 0 1 0 0 0 1.000000 1.000000 1.000000 0 0 1 1 1 1 1 1 1 -1 1 1 1 0 1 "L39                             " 0.750000 "L138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</si>
  <si>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"0.75((SW+PE+EE+EL)+BLC150+BHOG-0.7MWZ+0.7MWX - 0.7PRL+0.7PRT-0.637LBE)         " 0 1 0 0 0 1.000000 1.000000 1.000000 0 0 1 1 1 1 1 1 1 -1 1 1 1 0 1 "L39                             " 0.750000 "L150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</si>
  <si>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"0.75((SW+PE+EE+EL)+BLC146+BHOG-0.7MWZ+0.7MWX - 0.7PRL+0.7PRT-0.637LBE)         " 0 1 0 0 0 1.000000 1.000000 1.000000 0 0 1 1 1 1 1 1 1 -1 1 1 1 0 1 "L39                             " 0.750000 "L146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</si>
  <si>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"0.75((SW+PE+EE+EL)+BLC123+BHOG+0.7MWZ-0.7MWX + 0.7PRL-0.7PRT-0.637LBE)         " 0 1 0 0 0 1.000000 1.000000 1.000000 0 0 1 1 1 1 1 1 1 -1 1 1 1 0 1 "L39                             " 0.750000 "L123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</si>
  <si>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"0.75((SW+PE+EE+EL)+BLC125+BHOG+0.7MWZ-0.7MWX + 0.7PRL-0.7PRT-0.637LBE)         " 0 1 0 0 0 1.000000 1.000000 1.000000 0 0 1 1 1 1 1 1 1 -1 1 1 1 0 1 "L39                             " 0.750000 "L125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</si>
  <si>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"0.75((SW+PE+EE+EL)+BLC128+BHOG+0.7MWZ-0.7MWX + 0.7PRL-0.7PRT-0.637LBE)         " 0 1 0 0 0 1.000000 1.000000 1.000000 0 0 1 1 1 1 1 1 1 -1 1 1 1 0 1 "L39                             " 0.750000 "L128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</si>
  <si>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"0.75((SW+PE+EE+EL)+BLC127+BHOG+0.7MWZ-0.7MWX + 0.7PRL-0.7PRT-0.637LBE)         " 0 1 0 0 0 1.000000 1.000000 1.000000 0 0 1 1 1 1 1 1 1 -1 1 1 1 0 1 "L39                             " 0.750000 "L127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</si>
  <si>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"0.75((SW+PE+EE+EL)+BLC131+BHOG+0.7MWZ-0.7MWX + 0.7PRL-0.7PRT-0.637LBE)         " 0 1 0 0 0 1.000000 1.000000 1.000000 0 0 1 1 1 1 1 1 1 -1 1 1 1 0 1 "L39                             " 0.750000 "L131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</si>
  <si>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"0.75((SW+PE+EE+EL)+BLC133+BHOG+0.7MWZ-0.7MWX + 0.7PRL-0.7PRT-0.637LBE)         " 0 1 0 0 0 1.000000 1.000000 1.000000 0 0 1 1 1 1 1 1 1 -1 1 1 1 0 1 "L39                             " 0.750000 "L133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</si>
  <si>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"0.75((SW+PE+EE+EL)+BLC136+BHOG+0.7MWZ-0.7MWX + 0.7PRL-0.7PRT-0.637LBE)         " 0 1 0 0 0 1.000000 1.000000 1.000000 0 0 1 1 1 1 1 1 1 -1 1 1 1 0 1 "L39                             " 0.750000 "L136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</si>
  <si>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"0.75((SW+PE+EE+EL)+BLC135+BHOG+0.7MWZ-0.7MWX + 0.7PRL-0.7PRT-0.637LBE)         " 0 1 0 0 0 1.000000 1.000000 1.000000 0 0 1 1 1 1 1 1 1 -1 1 1 1 0 1 "L39                             " 0.750000 "L135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</si>
  <si>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"0.75((SW+PE+EE+EL)+BLC139+BHOG-0.7MWZ-0.7MWX - 0.7PRL-0.7PRT-0.637LBE)         " 0 1 0 0 0 1.000000 1.000000 1.000000 0 0 1 1 1 1 1 1 1 -1 1 1 1 0 1 "L39                             " 0.750000 "L139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</si>
  <si>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"0.75((SW+PE+EE+EL)+BLC141+BHOG-0.7MWZ-0.7MWX - 0.7PRL-0.7PRT-0.637LBE)         " 0 1 0 0 0 1.000000 1.000000 1.000000 0 0 1 1 1 1 1 1 1 -1 1 1 1 0 1 "L39                             " 0.750000 "L141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</si>
  <si>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"0.75((SW+PE+EE+EL)+BLC144+BHOG-0.7MWZ-0.7MWX - 0.7PRL-0.7PRT-0.637LBE)         " 0 1 0 0 0 1.000000 1.000000 1.000000 0 0 1 1 1 1 1 1 1 -1 1 1 1 0 1 "L39                             " 0.750000 "L144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</si>
  <si>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"0.75((SW+PE+EE+EL)+BLC143+BHOG-0.7MWZ-0.7MWX - 0.7PRL-0.7PRT-0.637LBE)         " 0 1 0 0 0 1.000000 1.000000 1.000000 0 0 1 1 1 1 1 1 1 -1 1 1 1 0 1 "L39                             " 0.750000 "L143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</si>
  <si>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"0.75((SW+PE+EE+EL)+BLC147+BHOG-0.7MWZ-0.7MWX - 0.7PRL-0.7PRT-0.637LBE)         " 0 1 0 0 0 1.000000 1.000000 1.000000 0 0 1 1 1 1 1 1 1 -1 1 1 1 0 1 "L39                             " 0.750000 "L147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</si>
  <si>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"0.75((SW+PE+EE+EL)+BLC149+BHOG-0.7MWZ-0.7MWX - 0.7PRL-0.7PRT-0.637LBE)         " 0 1 0 0 0 1.000000 1.000000 1.000000 0 0 1 1 1 1 1 1 1 -1 1 1 1 0 1 "L39                             " 0.750000 "L149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</si>
  <si>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"0.75((SW+PE+EE+EL)+BLC152+BHOG-0.7MWZ-0.7MWX - 0.7PRL-0.7PRT-0.637LBE)         " 0 1 0 0 0 1.000000 1.000000 1.000000 0 0 1 1 1 1 1 1 1 -1 1 1 1 0 1 "L39                             " 0.750000 "L152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</si>
  <si>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"0.75((SW+PE+EE+EL)+BLC151+BHOG-0.7MWZ-0.7MWX - 0.7PRL-0.7PRT-0.637LBE)         " 0 1 0 0 0 1.000000 1.000000 1.000000 0 0 1 1 1 1 1 1 1 -1 1 1 1 0 1 "L39                             " 0.750000 "L151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</si>
  <si>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"0.75((SW+PE+EE+EL)+BLC171+BSAG+MWZ + PRL-0.637LBE )                            " 0 1 0 0 0 1.000000 1.000000 1.000000 0 0 1 1 1 1 1 1 1 -1 1 1 1 0 1 "L39                             " 0.750000 "L171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</si>
  <si>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"0.75((SW+PE+EE+EL)+BLC172+BSAG+MWZ + PRL-0.637LBE)                             " 0 1 0 0 0 1.000000 1.000000 1.000000 0 0 1 1 1 1 1 1 1 -1 1 1 1 0 1 "L39                             " 0.750000 "L172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</si>
  <si>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"0.75((SW+PE+EE+EL)+BLC173+BSAG+MWZ + PRL-0.637LBE )                            " 0 1 0 0 0 1.000000 1.000000 1.000000 0 0 1 1 1 1 1 1 1 -1 1 1 1 0 1 "L39                             " 0.750000 "L173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</si>
  <si>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"0.75((SW+PE+EE+EL)+BLC174+BSAG+MWZ + PRL-0.637LBE )                            " 0 1 0 0 0 1.000000 1.000000 1.000000 0 0 1 1 1 1 1 1 1 -1 1 1 1 0 1 "L39                             " 0.750000 "L174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</si>
  <si>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"0.75((SW+PE+EE+EL)+BLC175+BSAG+MWZ + PRL-0.637LBE)                             " 0 1 0 0 0 1.000000 1.000000 1.000000 0 0 1 1 1 1 1 1 1 -1 1 1 1 0 1 "L39                             " 0.750000 "L175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</si>
  <si>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"0.75((SW+PE+EE+EL)+BLC176+BSAG+MWZ + PRL-0.637LBE)                             " 0 1 0 0 0 1.000000 1.000000 1.000000 0 0 1 1 1 1 1 1 1 -1 1 1 1 0 1 "L39                             " 0.750000 "L176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</si>
  <si>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"0.75((SW+PE+EE+EL)+BLC177+BSAG+MWZ + PRL-0.637LBE)                             " 0 1 0 0 0 1.000000 1.000000 1.000000 0 0 1 1 1 1 1 1 1 -1 1 1 1 0 1 "L39                             " 0.750000 "L177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</si>
  <si>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"0.75((SW+PE+EE+EL)+BLC178+BSAG+MWZ + PRL-0.637LBE)                             " 0 1 0 0 0 1.000000 1.000000 1.000000 0 0 1 1 1 1 1 1 1 -1 1 1 1 0 1 "L39                             " 0.750000 "L178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</si>
  <si>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"0.75((SW+PE+EE+EL)+BLC179+BSAG+MWZ + PRL-0.637LBE )                            " 0 1 0 0 0 1.000000 1.000000 1.000000 0 0 1 1 1 1 1 1 1 -1 1 1 1 0 1 "L39                             " 0.750000 "L179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</si>
  <si>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"0.75((SW+PE+EE+EL)+BLC180+BSAG+MWZ + PRL-0.637LBE)                             " 0 1 0 0 0 1.000000 1.000000 1.000000 0 0 1 1 1 1 1 1 1 -1 1 1 1 0 1 "L39                             " 0.750000 "L180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</si>
  <si>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"0.75((SW+PE+EE+EL)+BLC181+BSAG+MWZ + PRL-0.637LBE )                            " 0 1 0 0 0 1.000000 1.000000 1.000000 0 0 1 1 1 1 1 1 1 -1 1 1 1 0 1 "L39                             " 0.750000 "L181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</si>
  <si>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"0.75((SW+PE+EE+EL)+BLC182+BSAG+MWZ + PRL-0.637LBE )                            " 0 1 0 0 0 1.000000 1.000000 1.000000 0 0 1 1 1 1 1 1 1 -1 1 1 1 0 1 "L39                             " 0.750000 "L182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</si>
  <si>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"0.75((SW+PE+EE+EL)+BLC183+BSAG+MWZ + PRL-0.637LBE)                             " 0 1 0 0 0 1.000000 1.000000 1.000000 0 0 1 1 1 1 1 1 1 -1 1 1 1 0 1 "L39                             " 0.750000 "L183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</si>
  <si>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"0.75((SW+PE+EE+EL)+BLC184+BSAG+MWZ + PRL-0.637LBE)                             " 0 1 0 0 0 1.000000 1.000000 1.000000 0 0 1 1 1 1 1 1 1 -1 1 1 1 0 1 "L39                             " 0.750000 "L184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</si>
  <si>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"0.75((SW+PE+EE+EL)+BLC185+BSAG+MWZ + PRL-0.637LBE)                             " 0 1 0 0 0 1.000000 1.000000 1.000000 0 0 1 1 1 1 1 1 1 -1 1 1 1 0 1 "L39                             " 0.750000 "L185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</si>
  <si>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"0.75((SW+PE+EE+EL)+BLC186+BSAG+MWZ +PRL-0.637LBE)                              " 0 1 0 0 0 1.000000 1.000000 1.000000 0 0 1 1 1 1 1 1 1 -1 1 1 1 0 1 "L39                             " 0.750000 "L186                            " 0.750000 "L157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</si>
  <si>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"0.75((SW+PE+EE+EL)+BLC187+BSAG-MWZ - PRL-0.637LBE )                            " 0 1 0 0 0 1.000000 1.000000 1.000000 0 0 1 1 1 1 1 1 1 -1 1 1 1 0 1 "L39                             " 0.750000 "L187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</si>
  <si>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"0.75((SW+PE+EE+EL)+BLC188+BSAG-MWZ - PRL-0.637LBE)                             " 0 1 0 0 0 1.000000 1.000000 1.000000 0 0 1 1 1 1 1 1 1 -1 1 1 1 0 1 "L39                             " 0.750000 "L188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</si>
  <si>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"0.75((SW+PE+EE+EL)+BLC189+BSAG-MWZ - PRL-0.637LBE )                            " 0 1 0 0 0 1.000000 1.000000 1.000000 0 0 1 1 1 1 1 1 1 -1 1 1 1 0 1 "L39                             " 0.750000 "L189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</si>
  <si>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"0.75((SW+PE+EE+EL)+BLC190+BSAG-MWZ - PRL-0.637LBE )                            " 0 1 0 0 0 1.000000 1.000000 1.000000 0 0 1 1 1 1 1 1 1 -1 1 1 1 0 1 "L39                             " 0.750000 "L190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</si>
  <si>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"0.75((SW+PE+EE+EL)+BLC191+BSAG-MWZ - PRL-0.637LBE)                             " 0 1 0 0 0 1.000000 1.000000 1.000000 0 0 1 1 1 1 1 1 1 -1 1 1 1 0 1 "L39                             " 0.750000 "L191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</si>
  <si>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"0.75((SW+PE+EE+EL)+BLC192+BSAG-MWZ - PRL-0.637LBE)                             " 0 1 0 0 0 1.000000 1.000000 1.000000 0 0 1 1 1 1 1 1 1 -1 1 1 1 0 1 "L39                             " 0.750000 "L192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</si>
  <si>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"0.75((SW+PE+EE+EL)+BLC193+BSAG-MWZ - PRL-0.637LBE)                             " 0 1 0 0 0 1.000000 1.000000 1.000000 0 0 1 1 1 1 1 1 1 -1 1 1 1 0 1 "L39                             " 0.750000 "L193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</si>
  <si>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"0.75((SW+PE+EE+EL)+BLC194+BSAG-MWZ - PRL-0.637LBE)                             " 0 1 0 0 0 1.000000 1.000000 1.000000 0 0 1 1 1 1 1 1 1 -1 1 1 1 0 1 "L39                             " 0.750000 "L194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</si>
  <si>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"0.75((SW+PE+EE+EL)+BLC195+BSAG-MWZ - PRL-0.637LBE)                             " 0 1 0 0 0 1.000000 1.000000 1.000000 0 0 1 1 1 1 1 1 1 -1 1 1 1 0 1 "L39                             " 0.750000 "L195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</si>
  <si>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"0.75((SW+PE+EE+EL)+BLC196+BSAG-MWZ - PRL-0.637LBE)                             " 0 1 0 0 0 1.000000 1.000000 1.000000 0 0 1 1 1 1 1 1 1 -1 1 1 1 0 1 "L39                             " 0.750000 "L196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</si>
  <si>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"0.75((SW+PE+EE+EL)+BLC197+BSAG-MWZ - PRL-0.637LBE)                             " 0 1 0 0 0 1.000000 1.000000 1.000000 0 0 1 1 1 1 1 1 1 -1 1 1 1 0 1 "L39                             " 0.750000 "L197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</si>
  <si>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"0.75((SW+PE+EE+EL)+BLC198+BSAG-MWZ - PRL-0.637LBE)                             " 0 1 0 0 0 1.000000 1.000000 1.000000 0 0 1 1 1 1 1 1 1 -1 1 1 1 0 1 "L39                             " 0.750000 "L198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</si>
  <si>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"0.75((SW+PE+EE+EL)+BLC199+BSAG-MWZ - PRL-0.637LBE)                             " 0 1 0 0 0 1.000000 1.000000 1.000000 0 0 1 1 1 1 1 1 1 -1 1 1 1 0 1 "L39                             " 0.750000 "L199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</si>
  <si>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"0.75((SW+PE+EE+EL)+BLC200+BSAG-MWZ - PRL-0.637LBE)                             " 0 1 0 0 0 1.000000 1.000000 1.000000 0 0 1 1 1 1 1 1 1 -1 1 1 1 0 1 "L39                             " 0.750000 "L200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</si>
  <si>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"0.75((SW+PE+EE+EL)+BLC201+BSAG-MWZ - PRL-0.637LBE)                             " 0 1 0 0 0 1.000000 1.000000 1.000000 0 0 1 1 1 1 1 1 1 -1 1 1 1 0 1 "L39                             " 0.750000 "L201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</si>
  <si>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"0.75((SW+PE+EE+EL)+BLC202+BSAG-MWZ - PRL-0.637LBE)                             " 0 1 0 0 0 1.000000 1.000000 1.000000 0 0 1 1 1 1 1 1 1 -1 1 1 1 0 1 "L39                             " 0.750000 "L202                            " 0.750000 "L157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</si>
  <si>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"0.75((SW+PE+EE+EL)+BLC171+BHOG+MWZ + PRL-0.637LBE )                            " 0 1 0 0 0 1.000000 1.000000 1.000000 0 0 1 1 1 1 1 1 1 -1 1 1 1 0 1 "L39                             " 0.750000 "L171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</si>
  <si>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"0.75((SW+PE+EE+EL)+BLC172+BHOG+MWZ + PRL-0.637LBE)                             " 0 1 0 0 0 1.000000 1.000000 1.000000 0 0 1 1 1 1 1 1 1 -1 1 1 1 0 1 "L39                             " 0.750000 "L172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</si>
  <si>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"0.75((SW+PE+EE+EL)+BLC173+BHOG+MWZ + PRL-0.637LBE )                            " 0 1 0 0 0 1.000000 1.000000 1.000000 0 0 1 1 1 1 1 1 1 -1 1 1 1 0 1 "L39                             " 0.750000 "L173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</si>
  <si>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"0.75((SW+PE+EE+EL)+BLC174+BHOG+MWZ + PRL-0.637LBE )                            " 0 1 0 0 0 1.000000 1.000000 1.000000 0 0 1 1 1 1 1 1 1 -1 1 1 1 0 1 "L39                             " 0.750000 "L174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</si>
  <si>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"0.75((SW+PE+EE+EL)+BLC175+BHOG+MWZ + PRL-0.637LBE)                             " 0 1 0 0 0 1.000000 1.000000 1.000000 0 0 1 1 1 1 1 1 1 -1 1 1 1 0 1 "L39                             " 0.750000 "L175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</si>
  <si>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"0.75((SW+PE+EE+EL)+BLC176+BHOG+MWZ + PRL-0.637LBE)                             " 0 1 0 0 0 1.000000 1.000000 1.000000 0 0 1 1 1 1 1 1 1 -1 1 1 1 0 1 "L39                             " 0.750000 "L176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</si>
  <si>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"0.75((SW+PE+EE+EL)+BLC177+BHOG+MWZ + PRL-0.637LBE)                             " 0 1 0 0 0 1.000000 1.000000 1.000000 0 0 1 1 1 1 1 1 1 -1 1 1 1 0 1 "L39                             " 0.750000 "L177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</si>
  <si>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"0.75((SW+PE+EE+EL)+BLC178+BHOG+MWZ + PRL-0.637LBE)                             " 0 1 0 0 0 1.000000 1.000000 1.000000 0 0 1 1 1 1 1 1 1 -1 1 1 1 0 1 "L39                             " 0.750000 "L178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</si>
  <si>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"0.75((SW+PE+EE+EL)+BLC179+BHOG+MWZ + PRL-0.637LBE )                            " 0 1 0 0 0 1.000000 1.000000 1.000000 0 0 1 1 1 1 1 1 1 -1 1 1 1 0 1 "L39                             " 0.750000 "L179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</si>
  <si>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"0.75((SW+PE+EE+EL)+BLC180+BHOG+MWZ + PRL-0.637LBE)                             " 0 1 0 0 0 1.000000 1.000000 1.000000 0 0 1 1 1 1 1 1 1 -1 1 1 1 0 1 "L39                             " 0.750000 "L180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</si>
  <si>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"0.75((SW+PE+EE+EL)+BLC181+BHOG+MWZ + PRL-0.637LBE )                            " 0 1 0 0 0 1.000000 1.000000 1.000000 0 0 1 1 1 1 1 1 1 -1 1 1 1 0 1 "L39                             " 0.750000 "L181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</si>
  <si>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"0.75((SW+PE+EE+EL)+BLC182+BHOG+MWZ + PRL-0.637LBE )                            " 0 1 0 0 0 1.000000 1.000000 1.000000 0 0 1 1 1 1 1 1 1 -1 1 1 1 0 1 "L39                             " 0.750000 "L182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</si>
  <si>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"0.75((SW+PE+EE+EL)+BLC183+BHOG+MWZ + PRL-0.637LBE)                             " 0 1 0 0 0 1.000000 1.000000 1.000000 0 0 1 1 1 1 1 1 1 -1 1 1 1 0 1 "L39                             " 0.750000 "L183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</si>
  <si>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"0.75((SW+PE+EE+EL)+BLC184+BHOG+MWZ + PRL-0.637LBE)                             " 0 1 0 0 0 1.000000 1.000000 1.000000 0 0 1 1 1 1 1 1 1 -1 1 1 1 0 1 "L39                             " 0.750000 "L184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</si>
  <si>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"0.75((SW+PE+EE+EL)+BLC185+BHOG+MWZ + PRL-0.637LBE)                             " 0 1 0 0 0 1.000000 1.000000 1.000000 0 0 1 1 1 1 1 1 1 -1 1 1 1 0 1 "L39                             " 0.750000 "L185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</si>
  <si>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"0.75((SW+PE+EE+EL)+BLC186+BHOG+MWZ + PRL-0.637LBE)                             " 0 1 0 0 0 1.000000 1.000000 1.000000 0 0 1 1 1 1 1 1 1 -1 1 1 1 0 1 "L39                             " 0.750000 "L186                            " 0.750000 "L158                            " 0.750000 "L154                            " 0.750000 "L277                            " 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</si>
  <si>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"0.75((SW+PE+EE+EL)+BLC187+BHOG-MWZ - PRL-0.637LBE )                            " 0 1 0 0 0 1.000000 1.000000 1.000000 0 0 1 1 1 1 1 1 1 -1 1 1 1 0 1 "L39                             " 0.750000 "L187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</si>
  <si>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"0.75((SW+PE+EE+EL)+BLC188+BHOG-MWZ - PRL-0.637LBE)                             " 0 1 0 0 0 1.000000 1.000000 1.000000 0 0 1 1 1 1 1 1 1 -1 1 1 1 0 1 "L39                             " 0.750000 "L188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</si>
  <si>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"0.75((SW+PE+EE+EL)+BLC189+BHOG-MWZ - PRL-0.637LBE )                            " 0 1 0 0 0 1.000000 1.000000 1.000000 0 0 1 1 1 1 1 1 1 -1 1 1 1 0 1 "L39                             " 0.750000 "L189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</si>
  <si>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"0.75((SW+PE+EE+EL)+BLC190+BHOG-MWZ - PRL-0.637LBE )                            " 0 1 0 0 0 1.000000 1.000000 1.000000 0 0 1 1 1 1 1 1 1 -1 1 1 1 0 1 "L39                             " 0.750000 "L190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</si>
  <si>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"0.75((SW+PE+EE+EL)+BLC191+BHOG-MWZ - PRL-0.637LBE)                             " 0 1 0 0 0 1.000000 1.000000 1.000000 0 0 1 1 1 1 1 1 1 -1 1 1 1 0 1 "L39                             " 0.750000 "L191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</si>
  <si>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"0.75((SW+PE+EE+EL)+BLC192+BHOG-MWZ - PRL-0.637LBE)                             " 0 1 0 0 0 1.000000 1.000000 1.000000 0 0 1 1 1 1 1 1 1 -1 1 1 1 0 1 "L39                             " 0.750000 "L192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</si>
  <si>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"0.75((SW+PE+EE+EL)+BLC193+BHOG-MWZ - PRL-0.637LBE)                             " 0 1 0 0 0 1.000000 1.000000 1.000000 0 0 1 1 1 1 1 1 1 -1 1 1 1 0 1 "L39                             " 0.750000 "L193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</si>
  <si>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"0.75((SW+PE+EE+EL)+BLC194+BHOG-MWZ - PRL-0.637LBE)                             " 0 1 0 0 0 1.000000 1.000000 1.000000 0 0 1 1 1 1 1 1 1 -1 1 1 1 0 1 "L39                             " 0.750000 "L194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</si>
  <si>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"0.75((SW+PE+EE+EL)+BLC195+BHOG-MWZ - PRL-0.637LBE)                             " 0 1 0 0 0 1.000000 1.000000 1.000000 0 0 1 1 1 1 1 1 1 -1 1 1 1 0 1 "L39                             " 0.750000 "L195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</si>
  <si>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"0.75((SW+PE+EE+EL)+BLC196+BHOG-MWZ - PRL-0.637LBE)                             " 0 1 0 0 0 1.000000 1.000000 1.000000 0 0 1 1 1 1 1 1 1 -1 1 1 1 0 1 "L39                             " 0.750000 "L196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</si>
  <si>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"0.75((SW+PE+EE+EL)+BLC197+BHOG-MWZ - PRL-0.637LBE)                             " 0 1 0 0 0 1.000000 1.000000 1.000000 0 0 1 1 1 1 1 1 1 -1 1 1 1 0 1 "L39                             " 0.750000 "L197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</si>
  <si>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"0.75((SW+PE+EE+EL)+BLC198+BHOG-MWZ - PRL-0.637LBE)                             " 0 1 0 0 0 1.000000 1.000000 1.000000 0 0 1 1 1 1 1 1 1 -1 1 1 1 0 1 "L39                             " 0.750000 "L198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</si>
  <si>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"0.75((SW+PE+EE+EL)+BLC199+BHOG-MWZ - PRL-0.637LBE)                             " 0 1 0 0 0 1.000000 1.000000 1.000000 0 0 1 1 1 1 1 1 1 -1 1 1 1 0 1 "L39                             " 0.750000 "L199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</si>
  <si>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"0.75((SW+PE+EE+EL)+BLC200+BHOG-MWZ - PRL-0.637LBE)                             " 0 1 0 0 0 1.000000 1.000000 1.000000 0 0 1 1 1 1 1 1 1 -1 1 1 1 0 1 "L39                             " 0.750000 "L200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</si>
  <si>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"0.75((SW+PE+EE+EL)+BLC201+BHOG-MWZ - PRL-0.637LBE)                             " 0 1 0 0 0 1.000000 1.000000 1.000000 0 0 1 1 1 1 1 1 1 -1 1 1 1 0 1 "L39                             " 0.750000 "L201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</si>
  <si>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"0.75((SW+PE+EE+EL)+BLC202+BHOG-MWZ - PRL-0.637LBE)                             " 0 1 0 0 0 1.000000 1.000000 1.000000 0 0 1 1 1 1 1 1 1 -1 1 1 1 0 1 "L39                             " 0.750000 "L202                            " 0.750000 "L158                            " 0.750000 "L154                            " -0.750000 "L277                            " -0.750000 "L46                             " -0.480000 "                                " 0.000000 "                                " 0.000000 "                                " 0.000000 "                                " 0.000000;</t>
  </si>
  <si>
    <t>"0.75((SW+PE+EE+EL)+BLC204+MWX + PRT-0.637LBE)                                  " 0 1 0 0 0 1.000000 1.000000 1.000000 0 0 1 1 1 1 1 1 1 -1 1 1 1 0 1 "L39                             " 0.750000 "L204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</si>
  <si>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"0.75((SW+PE+EE+EL)+BLC205+MWX + PRT-0.637LBE)                                  " 0 1 0 0 0 1.000000 1.000000 1.000000 0 0 1 1 1 1 1 1 1 -1 1 1 1 0 1 "L39                             " 0.750000 "L205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</si>
  <si>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"0.75((SW+PE+EE+EL)+BLC206-MWX - PRT-0.637LBE)                                  " 0 1 0 0 0 1.000000 1.000000 1.000000 0 0 1 1 1 1 1 1 1 -1 1 1 1 0 1 "L39                             " 0.750000 "L206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</si>
  <si>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"0.75((SW+PE+EE+EL)+BLC207+MWX + PRT-0.637LBE)                                  " 0 1 0 0 0 1.000000 1.000000 1.000000 0 0 1 1 1 1 1 1 1 -1 1 1 1 0 1 "L39                             " 0.750000 "L207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</si>
  <si>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"0.75((SW+PE+EE+EL)+BLC208-MWX - PRT-0.637LBE)                                  " 0 1 0 0 0 1.000000 1.000000 1.000000 0 0 1 1 1 1 1 1 1 -1 1 1 1 0 1 "L39                             " 0.750000 "L208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</si>
  <si>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"0.75((SW+PE+EE+EL)+BLC209+MWX + PRT-0.637LBE)                                  " 0 1 0 0 0 1.000000 1.000000 1.000000 0 0 1 1 1 1 1 1 1 -1 1 1 1 0 1 "L39                             " 0.750000 "L209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</si>
  <si>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"0.75((SW+PE+EE+EL)+BLC210-MWX - PRT-0.637LBE)                                  " 0 1 0 0 0 1.000000 1.000000 1.000000 0 0 1 1 1 1 1 1 1 -1 1 1 1 0 1 "L39                             " 0.750000 "L210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</si>
  <si>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"0.75((SW+PE+EE+EL)+BLC211-MWX - PRT-0.637LBE)                                  " 0 1 0 0 0 1.000000 1.000000 1.000000 0 0 1 1 1 1 1 1 1 -1 1 1 1 0 1 "L39                             " 0.750000 "L211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</si>
  <si>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"0.75((SW+PE+EE+EL)+BLC212+MWX + PRT-0.637LBE)                                  " 0 1 0 0 0 1.000000 1.000000 1.000000 0 0 1 1 1 1 1 1 1 -1 1 1 1 0 1 "L39                             " 0.750000 "L212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</si>
  <si>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"0.75((SW+PE+EE+EL)+BLC213+MWX + PRT-0.637LBE)                                  " 0 1 0 0 0 1.000000 1.000000 1.000000 0 0 1 1 1 1 1 1 1 -1 1 1 1 0 1 "L39                             " 0.750000 "L213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</si>
  <si>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"0.75((SW+PE+EE+EL)+BLC214-MWX - PRT-0.637LBE)                                  " 0 1 0 0 0 1.000000 1.000000 1.000000 0 0 1 1 1 1 1 1 1 -1 1 1 1 0 1 "L39                             " 0.750000 "L214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</si>
  <si>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"0.75((SW+PE+EE+EL)+BLC215+MWX + PRT-0.637LBE)                                  " 0 1 0 0 0 1.000000 1.000000 1.000000 0 0 1 1 1 1 1 1 1 -1 1 1 1 0 1 "L39                             " 0.750000 "L215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</si>
  <si>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"0.75((SW+PE+EE+EL)+BLC216-MWX - PRT-0.637LBE)                                  " 0 1 0 0 0 1.000000 1.000000 1.000000 0 0 1 1 1 1 1 1 1 -1 1 1 1 0 1 "L39                             " 0.750000 "L216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</si>
  <si>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"0.75((SW+PE+EE+EL)+BLC217+MWX + PRT-0.637LBE)                                  " 0 1 0 0 0 1.000000 1.000000 1.000000 0 0 1 1 1 1 1 1 1 -1 1 1 1 0 1 "L39                             " 0.750000 "L217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</si>
  <si>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"0.75((SW+PE+EE+EL)+BLC218-MWX - PRT-0.637LBE)                                  " 0 1 0 0 0 1.000000 1.000000 1.000000 0 0 1 1 1 1 1 1 1 -1 1 1 1 0 1 "L39                             " 0.750000 "L218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</si>
  <si>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"0.75((SW+PE+EE+EL)+BLC219-MWX - PRT-0.637LBE)                                  " 0 1 0 0 0 1.000000 1.000000 1.000000 0 0 1 1 1 1 1 1 1 -1 1 1 1 0 1 "L39                             " 0.750000 "L219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</si>
  <si>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"0.75((SW+PE+EE+EL)+BLC220+MWX + PRT-0.637LBE)                                  " 0 1 0 0 0 1.000000 1.000000 1.000000 0 0 1 1 1 1 1 1 1 -1 1 1 1 0 1 "L39                             " 0.750000 "L220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</si>
  <si>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"0.75((SW+PE+EE+EL)+BLC221+MWX + PRT-0.637LBE)                                  " 0 1 0 0 0 1.000000 1.000000 1.000000 0 0 1 1 1 1 1 1 1 -1 1 1 1 0 1 "L39                             " 0.750000 "L221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</si>
  <si>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"0.75((SW+PE+EE+EL)+BLC222-MWX - PRT-0.637LBE)                                  " 0 1 0 0 0 1.000000 1.000000 1.000000 0 0 1 1 1 1 1 1 1 -1 1 1 1 0 1 "L39                             " 0.750000 "L222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</si>
  <si>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"0.75((SW+PE+EE+EL)+BLC223+MWX + PRT-0.637LBE)                                  " 0 1 0 0 0 1.000000 1.000000 1.000000 0 0 1 1 1 1 1 1 1 -1 1 1 1 0 1 "L39                             " 0.750000 "L223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</si>
  <si>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"0.75((SW+PE+EE+EL)+BLC224-MWX + PRT-0.637LBE)                                  " 0 1 0 0 0 1.000000 1.000000 1.000000 0 0 1 1 1 1 1 1 1 -1 1 1 1 0 1 "L39                             " 0.750000 "L224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</si>
  <si>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"0.75((SW+PE+EE+EL)+BLC225+MWX + PRT-0.637LBE)                                  " 0 1 0 0 0 1.000000 1.000000 1.000000 0 0 1 1 1 1 1 1 1 -1 1 1 1 0 1 "L39                             " 0.750000 "L225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</si>
  <si>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"0.75((SW+PE+EE+EL)+BLC226-MWX - PRT-0.637LBE)                                  " 0 1 0 0 0 1.000000 1.000000 1.000000 0 0 1 1 1 1 1 1 1 -1 1 1 1 0 1 "L39                             " 0.750000 "L226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</si>
  <si>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"0.75((SW+PE+EE+EL)+BLC227-MWX - PRT-0.637LBE)                                  " 0 1 0 0 0 1.000000 1.000000 1.000000 0 0 1 1 1 1 1 1 1 -1 1 1 1 0 1 "L39                             " 0.750000 "L227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</si>
  <si>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"0.75((SW+PE+EE+EL)+BLC228+MWX + PRT-0.637LBE)                                  " 0 1 0 0 0 1.000000 1.000000 1.000000 0 0 1 1 1 1 1 1 1 -1 1 1 1 0 1 "L39                             " 0.750000 "L228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</si>
  <si>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"0.75((SW+PE+EE+EL)+BLC229+MWX + PRT-0.637LBE)                                  " 0 1 0 0 0 1.000000 1.000000 1.000000 0 0 1 1 1 1 1 1 1 -1 1 1 1 0 1 "L39                             " 0.750000 "L229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</si>
  <si>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"0.75((SW+PE+EE+EL)+BLC230-MWX - PRT-0.637LBE)                                  " 0 1 0 0 0 1.000000 1.000000 1.000000 0 0 1 1 1 1 1 1 1 -1 1 1 1 0 1 "L39                             " 0.750000 "L230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</si>
  <si>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"0.75((SW+PE+EE+EL)+BLC231+MWX + PRT-0.637LBE)                                  " 0 1 0 0 0 1.000000 1.000000 1.000000 0 0 1 1 1 1 1 1 1 -1 1 1 1 0 1 "L39                             " 0.750000 "L231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</si>
  <si>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"0.75((SW+PE+EE+EL)+BLC232-MWX - PRT-0.637LBE)                                  " 0 1 0 0 0 1.000000 1.000000 1.000000 0 0 1 1 1 1 1 1 1 -1 1 1 1 0 1 "L39                             " 0.750000 "L232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</si>
  <si>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"0.75((SW+PE+EE+EL)+BLC233+MWX +PRT-0.637LBE)                                   " 0 1 0 0 0 1.000000 1.000000 1.000000 0 0 1 1 1 1 1 1 1 -1 1 1 1 0 1 "L39                             " 0.750000 "L233                            " 0.750000 "L155                            " 0.750000 "L278                            " 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</si>
  <si>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"0.75((SW+PE+EE+EL)+BLC234-MWX - PRT-0.637LBE)                                  " 0 1 0 0 0 1.000000 1.000000 1.000000 0 0 1 1 1 1 1 1 1 -1 1 1 1 0 1 "L39                             " 0.750000 "L234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</si>
  <si>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"0.75((SW+PE+EE+EL)+BLC235-MWX - PRT-0.637LBE)                                  " 0 1 0 0 0 1.000000 1.000000 1.000000 0 0 1 1 1 1 1 1 1 -1 1 1 1 0 1 "L39                             " 0.750000 "L235                            " 0.750000 "L155                            " -0.750000 "L278                            " -0.750000 "L46                             " -0.480000 "                                " 0.000000 "                                " 0.000000 "                                " 0.000000 "                                " 0.000000 "                                " 0.000000;</t>
  </si>
  <si>
    <t>"0.75((SW+PE+EE+EL)+BLC238+BSAG+0.7MWZ+0.7MWX + 0.7PRL+0.7PRT-0.637LBE)         " 0 1 0 0 0 1.000000 1.000000 1.000000 0 0 1 1 1 1 1 1 1 -1 1 1 1 0 1 "L39                             " 0.750000 "L238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</si>
  <si>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"0.75((SW+PE+EE+EL)+BLC241+BSAG+0.7MWZ+0.7MWX + 0.7PRL+0.7PRT-0.637LBE)         " 0 1 0 0 0 1.000000 1.000000 1.000000 0 0 1 1 1 1 1 1 1 -1 1 1 1 0 1 "L39                             " 0.750000 "L241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</si>
  <si>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"0.75((SW+PE+EE+EL)+BLC246+BSAG+0.7MWZ+0.7MWX + 0.7PRL+0.7PRT-0.637LBE)         " 0 1 0 0 0 1.000000 1.000000 1.000000 0 0 1 1 1 1 1 1 1 -1 1 1 1 0 1 "L39                             " 0.750000 "L246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</si>
  <si>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"0.75((SW+PE+EE+EL)+BLC249+BSAG+0.7MWZ+0.7MWX + 0.7PRL+0.7PRT-0.637LBE)         " 0 1 0 0 0 1.000000 1.000000 1.000000 0 0 1 1 1 1 1 1 1 -1 1 1 1 0 1 "L39                             " 0.750000 "L249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</si>
  <si>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"0.75((SW+PE+EE+EL)+BLC243+BSAG+0.7MWZ+0.7MWX + 0.7PRL+0.7PRT-0.637LBE)         " 0 1 0 0 0 1.000000 1.000000 1.000000 0 0 1 1 1 1 1 1 1 -1 1 1 1 0 1 "L39                             " 0.750000 "L243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</si>
  <si>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"0.75((SW+PE+EE+EL)+BLC239+BSAG+0.7MWZ+0.7MWX + 0.7PRL+0.7PRT-0.637LBE)         " 0 1 0 0 0 1.000000 1.000000 1.000000 0 0 1 1 1 1 1 1 1 -1 1 1 1 0 1 "L39                             " 0.750000 "L239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</si>
  <si>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"0.75((SW+PE+EE+EL)+BLC251+BSAG+0.7MWZ+0.7MWX + 0.7PRL+0.7PRT-0.637LBE)         " 0 1 0 0 0 1.000000 1.000000 1.000000 0 0 1 1 1 1 1 1 1 -1 1 1 1 0 1 "L39                             " 0.750000 "L251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</si>
  <si>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"0.75((SW+PE+EE+EL)+BLC247+BSAG+0.7MWZ+0.7MWX + 0.7PRL+0.7PRT-0.637LBE)         " 0 1 0 0 0 1.000000 1.000000 1.000000 0 0 1 1 1 1 1 1 1 -1 1 1 1 0 1 "L39                             " 0.750000 "L247                            " 0.750000 "L157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</si>
  <si>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"0.75((SW+PE+EE+EL)+BLC254+BSAG-0.7MWZ+0.7MWX - 0.7PRL+0.7PRT-0.637LBE)         " 0 1 0 0 0 1.000000 1.000000 1.000000 0 0 1 1 1 1 1 1 1 -1 1 1 1 0 1 "L39                             " 0.750000 "L254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</si>
  <si>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"0.75((SW+PE+EE+EL)+BLC257+BSAG-0.7MWZ+0.7MWX - 0.7PRL+0.7PRT-0.637LBE)         " 0 1 0 0 0 1.000000 1.000000 1.000000 0 0 1 1 1 1 1 1 1 -1 1 1 1 0 1 "L39                             " 0.750000 "L257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</si>
  <si>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"0.75((SW+PE+EE+EL)+BLC262+BSAG-0.7MWZ+0.7MWX - 0.7PRL+0.7PRT-0.637LBE)         " 0 1 0 0 0 1.000000 1.000000 1.000000 0 0 1 1 1 1 1 1 1 -1 1 1 1 0 1 "L39                             " 0.750000 "L262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</si>
  <si>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"0.75((SW+PE+EE+EL)+BLC265+BSAG-0.7MWZ+0.7MWX - 0.7PRL+0.7PRT-0.637LBE)         " 0 1 0 0 0 1.000000 1.000000 1.000000 0 0 1 1 1 1 1 1 1 -1 1 1 1 0 1 "L39                             " 0.750000 "L265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</si>
  <si>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"0.75((SW+PE+EE+EL)+BLC259+BSAG-0.7MWZ+0.7MWX - 0.7PRL+0.7PRT-0.637LBE)         " 0 1 0 0 0 1.000000 1.000000 1.000000 0 0 1 1 1 1 1 1 1 -1 1 1 1 0 1 "L39                             " 0.750000 "L259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</si>
  <si>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"0.75((SW+PE+EE+EL)+BLC255+BSAG-0.7MWZ+0.7MWX - 0.7PRL+0.7PRT-0.637LBE)         " 0 1 0 0 0 1.000000 1.000000 1.000000 0 0 1 1 1 1 1 1 1 -1 1 1 1 0 1 "L39                             " 0.750000 "L255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</si>
  <si>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"0.75((SW+PE+EE+EL)+BLC267+BSAG-0.7MWZ+0.7MWX - 0.7PRL+0.7PRT-0.637LBE)         " 0 1 0 0 0 1.000000 1.000000 1.000000 0 0 1 1 1 1 1 1 1 -1 1 1 1 0 1 "L39                             " 0.750000 "L267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</si>
  <si>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"0.75((SW+PE+EE+EL)+BLC263+BSAG-0.7MWZ+0.7MWX - 0.7PRL+0.7PRT-0.637LBE)         " 0 1 0 0 0 1.000000 1.000000 1.000000 0 0 1 1 1 1 1 1 1 -1 1 1 1 0 1 "L39                             " 0.750000 "L263                            " 0.750000 "L157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</si>
  <si>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"0.75((SW+PE+EE+EL)+BLC240+BSAG+0.7MWZ-0.7MWX + 0.7PRL-0.7PRT-0.637LBE)         " 0 1 0 0 0 1.000000 1.000000 1.000000 0 0 1 1 1 1 1 1 1 -1 1 1 1 0 1 "L39                             " 0.750000 "L240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</si>
  <si>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"0.75((SW+PE+EE+EL)+BLC242+BSAG+0.7MWZ-0.7MWX + 0.7PRL-0.7PRT-0.637LBE)         " 0 1 0 0 0 1.000000 1.000000 1.000000 0 0 1 1 1 1 1 1 1 -1 1 1 1 0 1 "L39                             " 0.750000 "L242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</si>
  <si>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"0.75((SW+PE+EE+EL)+BLC245+BSAG+0.7MWZ-0.7MWX + 0.7PRL-0.7PRT-0.637LBE)         " 0 1 0 0 0 1.000000 1.000000 1.000000 0 0 1 1 1 1 1 1 1 -1 1 1 1 0 1 "L39                             " 0.750000 "L245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</si>
  <si>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"0.75((SW+PE+EE+EL)+BLC244+BSAG+0.7MWZ-0.7MWX + 0.7PRL-0.7PRT-0.637LBE)         " 0 1 0 0 0 1.000000 1.000000 1.000000 0 0 1 1 1 1 1 1 1 -1 1 1 1 0 1 "L39                             " 0.750000 "L244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</si>
  <si>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"0.75((SW+PE+EE+EL)+BLC248+BSAG+0.7MWZ-0.7MWX + 0.7PRL-0.7PRT-0.637LBE)         " 0 1 0 0 0 1.000000 1.000000 1.000000 0 0 1 1 1 1 1 1 1 -1 1 1 1 0 1 "L39                             " 0.750000 "L248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</si>
  <si>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"0.75((SW+PE+EE+EL)+BLC250+BSAG+0.7MWZ-0.7MWX + 0.7PRL-0.7PRT-0.637LBE)         " 0 1 0 0 0 1.000000 1.000000 1.000000 0 0 1 1 1 1 1 1 1 -1 1 1 1 0 1 "L39                             " 0.750000 "L250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</si>
  <si>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"0.75((SW+PE+EE+EL)+BLC253+BSAG+0.7MWZ-0.7MWX + 0.7PRL-0.7PRT-0.637LBE)         " 0 1 0 0 0 1.000000 1.000000 1.000000 0 0 1 1 1 1 1 1 1 -1 1 1 1 0 1 "L39                             " 0.750000 "L253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</si>
  <si>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"0.75((SW+PE+EE+EL)+BLC252+BSAG+0.7MWZ-0.7MWX + 0.7PRL-0.7PRT-0.637LBE)         " 0 1 0 0 0 1.000000 1.000000 1.000000 0 0 1 1 1 1 1 1 1 -1 1 1 1 0 1 "L39                             " 0.750000 "L252                            " 0.750000 "L157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</si>
  <si>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"0.75((SW+PE+EE+EL)+BLC256+BSAG-0.7MWZ-0.7MWX - 0.7PRL-0.7PRT-0.637LBE)         " 0 1 0 0 0 1.000000 1.000000 1.000000 0 0 1 1 1 1 1 1 1 -1 1 1 1 0 1 "L39                             " 0.750000 "L256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</si>
  <si>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"0.75((SW+PE+EE+EL)+BLC258+BSAG-0.7MWZ-0.7MWX - 0.7PRL-0.7PRT-0.637LBE)         " 0 1 0 0 0 1.000000 1.000000 1.000000 0 0 1 1 1 1 1 1 1 -1 1 1 1 0 1 "L39                             " 0.750000 "L258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</si>
  <si>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"0.75((SW+PE+EE+EL)+BLC261+BSAG-0.7MWZ-0.7MWX - 0.7PRL-0.7PRT-0.637LBE)         " 0 1 0 0 0 1.000000 1.000000 1.000000 0 0 1 1 1 1 1 1 1 -1 1 1 1 0 1 "L39                             " 0.750000 "L261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</si>
  <si>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"0.75((SW+PE+EE+EL)+BLC260+BSAG-0.7MWZ-0.7MWX - 0.7PRL-0.7PRT-0.637LBE)         " 0 1 0 0 0 1.000000 1.000000 1.000000 0 0 1 1 1 1 1 1 1 -1 1 1 1 0 1 "L39                             " 0.750000 "L260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</si>
  <si>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"0.75((SW+PE+EE+EL)+BLC264+BSAG-0.7MWZ-0.7MWX - 0.7PRL-0.7PRT-0.637LBE)         " 0 1 0 0 0 1.000000 1.000000 1.000000 0 0 1 1 1 1 1 1 1 -1 1 1 1 0 1 "L39                             " 0.750000 "L264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</si>
  <si>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"0.75((SW+PE+EE+EL)+BLC266+BSAG-0.7MWZ-0.7MWX - 0.7PRL-0.7PRT-0.637LBE)         " 0 1 0 0 0 1.000000 1.000000 1.000000 0 0 1 1 1 1 1 1 1 -1 1 1 1 0 1 "L39                             " 0.750000 "L266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</si>
  <si>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"0.75((SW+PE+EE+EL)+BLC269+BSAG-0.7MWZ-0.7MWX - 0.7PRL-0.7PRT-0.637LBE)         " 0 1 0 0 0 1.000000 1.000000 1.000000 0 0 1 1 1 1 1 1 1 -1 1 1 1 0 1 "L39                             " 0.750000 "L269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</si>
  <si>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"0.75((SW+PE+EE+EL)+BLC268+BSAG-0.7MWZ-0.7MWX - 0.7PRL-0.7PRT-0.637LBE)         " 0 1 0 0 0 1.000000 1.000000 1.000000 0 0 1 1 1 1 1 1 1 -1 1 1 1 0 1 "L39                             " 0.750000 "L268                            " 0.750000 "L157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</si>
  <si>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"0.75((SW+PE+EE+EL)+BLC238+BHOG+0.7MWZ+0.7MWX + 0.7PRL+0.7PRT-0.637LBE)         " 0 1 0 0 0 1.000000 1.000000 1.000000 0 0 1 1 1 1 1 1 1 -1 1 1 1 0 1 "L39                             " 0.750000 "L238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</si>
  <si>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"0.75((SW+PE+EE+EL)+BLC241+BHOG+0.7MWZ+0.7MWX + 0.7PRL+0.7PRT-0.637LBE)         " 0 1 0 0 0 1.000000 1.000000 1.000000 0 0 1 1 1 1 1 1 1 -1 1 1 1 0 1 "L39                             " 0.750000 "L241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</si>
  <si>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"0.75((SW+PE+EE+EL)+BLC246+BHOG+0.7MWZ+0.7MWX + 0.7PRL+0.7PRT-0.637LBE)         " 0 1 0 0 0 1.000000 1.000000 1.000000 0 0 1 1 1 1 1 1 1 -1 1 1 1 0 1 "L39                             " 0.750000 "L246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</si>
  <si>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"0.75((SW+PE+EE+EL)+BLC249+BHOG+0.7MWZ+0.7MWX + 0.7PRL+0.7PRT-0.637LBE)         " 0 1 0 0 0 1.000000 1.000000 1.000000 0 0 1 1 1 1 1 1 1 -1 1 1 1 0 1 "L39                             " 0.750000 "L249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</si>
  <si>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"0.75((SW+PE+EE+EL)+BLC243+BHOG+0.7MWZ+0.7MWX + 0.7PRL+0.7PRT-0.637LBE)         " 0 1 0 0 0 1.000000 1.000000 1.000000 0 0 1 1 1 1 1 1 1 -1 1 1 1 0 1 "L39                             " 0.750000 "L243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</si>
  <si>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"0.75((SW+PE+EE+EL)+BLC239+BHOG+0.7MWZ+0.7MWX + 0.7PRL+0.7PRT-0.637LBE)         " 0 1 0 0 0 1.000000 1.000000 1.000000 0 0 1 1 1 1 1 1 1 -1 1 1 1 0 1 "L39                             " 0.750000 "L239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</si>
  <si>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"0.75((SW+PE+EE+EL)+BLC251+BHOG+0.7MWZ+0.7MWX + 0.7PRL+0.7PRT-0.637LBE)         " 0 1 0 0 0 1.000000 1.000000 1.000000 0 0 1 1 1 1 1 1 1 -1 1 1 1 0 1 "L39                             " 0.750000 "L251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</si>
  <si>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"0.75((SW+PE+EE+EL)+BLC247+BHOG+0.7MWZ+0.7MWX + 0.7PRL+0.7PRT-0.637LBE)         " 0 1 0 0 0 1.000000 1.000000 1.000000 0 0 1 1 1 1 1 1 1 -1 1 1 1 0 1 "L39                             " 0.750000 "L247                            " 0.750000 "L158                            " 0.750000 "L154                            " 0.525000 "L155                            " 0.525000 "L277                            " 0.525000 "L278                            " 0.525000 "L46                             " -0.480000 "                                " 0.000000 "                                " 0.000000;</t>
  </si>
  <si>
    <t>"0.75((SW+PE+EE+EL)+BLC254+BHOG-0.7MWZ+0.7MWX - 0.7PRL+0.7PRT-0.637LBE)         " 0 1 0 0 0 1.000000 1.000000 1.000000 0 0 1 1 1 1 1 1 1 -1 1 1 1 0 1 "L39                             " 0.750000 "L254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</si>
  <si>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"0.75((SW+PE+EE+EL)+BLC257+BHOG-0.7MWZ+0.7MWX - 0.7PRL+0.7PRT-0.637LBE)         " 0 1 0 0 0 1.000000 1.000000 1.000000 0 0 1 1 1 1 1 1 1 -1 1 1 1 0 1 "L39                             " 0.750000 "L257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</si>
  <si>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"0.75((SW+PE+EE+EL)+BLC262+BHOG-0.7MWZ+0.7MWX - 0.7PRL+0.7PRT-0.637LBE)         " 0 1 0 0 0 1.000000 1.000000 1.000000 0 0 1 1 1 1 1 1 1 -1 1 1 1 0 1 "L39                             " 0.750000 "L262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</si>
  <si>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"0.75((SW+PE+EE+EL)+BLC265+BHOG-0.7MWZ+0.7MWX - 0.7PRL+0.7PRT-0.637LBE)         " 0 1 0 0 0 1.000000 1.000000 1.000000 0 0 1 1 1 1 1 1 1 -1 1 1 1 0 1 "L39                             " 0.750000 "L265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</si>
  <si>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"0.75((SW+PE+EE+EL)+BLC259+BHOG-0.7MWZ+0.7MWX - 0.7PRL+0.7PRT-0.637LBE)         " 0 1 0 0 0 1.000000 1.000000 1.000000 0 0 1 1 1 1 1 1 1 -1 1 1 1 0 1 "L39                             " 0.750000 "L259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</si>
  <si>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"0.75((SW+PE+EE+EL)+BLC255+BHOG-0.7MWZ+0.7MWX - 0.7PRL+0.7PRT-0.637LBE)         " 0 1 0 0 0 1.000000 1.000000 1.000000 0 0 1 1 1 1 1 1 1 -1 1 1 1 0 1 "L39                             " 0.750000 "L255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</si>
  <si>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"0.75((SW+PE+EE+EL)+BLC267+BHOG-0.7MWZ+0.7MWX - 0.7PRL+0.7PRT-0.637LBE)         " 0 1 0 0 0 1.000000 1.000000 1.000000 0 0 1 1 1 1 1 1 1 -1 1 1 1 0 1 "L39                             " 0.750000 "L267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</si>
  <si>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"0.75((SW+PE+EE+EL)+BLC263+BHOG-0.7MWZ+0.7MWX - 0.7PRL+0.7PRT-0.637LBE)         " 0 1 0 0 0 1.000000 1.000000 1.000000 0 0 1 1 1 1 1 1 1 -1 1 1 1 0 1 "L39                             " 0.750000 "L263                            " 0.750000 "L158                            " 0.750000 "L154                            " -0.525000 "L155                            " 0.525000 "L277                            " -0.525000 "L278                            " 0.525000 "L46                             " -0.480000 "                                " 0.000000 "                                " 0.000000;</t>
  </si>
  <si>
    <t>"0.75((SW+PE+EE+EL)+BLC240+BHOG+0.7MWZ-0.7MWX + 0.7PRL-0.7PRT-0.637LBE)         " 0 1 0 0 0 1.000000 1.000000 1.000000 0 0 1 1 1 1 1 1 1 -1 1 1 1 0 1 "L39                             " 0.750000 "L240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</si>
  <si>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"0.75((SW+PE+EE+EL)+BLC242+BHOG+0.7MWZ-0.7MWX + 0.7PRL-0.7PRT-0.637LBE)         " 0 1 0 0 0 1.000000 1.000000 1.000000 0 0 1 1 1 1 1 1 1 -1 1 1 1 0 1 "L39                             " 0.750000 "L242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</si>
  <si>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"0.75((SW+PE+EE+EL)+BLC245+BHOG+0.7MWZ-0.7MWX + 0.7PRL-0.7PRT-0.637LBE)         " 0 1 0 0 0 1.000000 1.000000 1.000000 0 0 1 1 1 1 1 1 1 -1 1 1 1 0 1 "L39                             " 0.750000 "L245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</si>
  <si>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"0.75((SW+PE+EE+EL)+BLC244+BHOG+0.7MWZ-0.7MWX + 0.7PRL-0.7PRT-0.637LBE)         " 0 1 0 0 0 1.000000 1.000000 1.000000 0 0 1 1 1 1 1 1 1 -1 1 1 1 0 1 "L39                             " 0.750000 "L244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</si>
  <si>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"0.75((SW+PE+EE+EL)+BLC248+BHOG+0.7MWZ-0.7MWX + 0.7PRL-0.7PRT-0.637LBE)         " 0 1 0 0 0 1.000000 1.000000 1.000000 0 0 1 1 1 1 1 1 1 -1 1 1 1 0 1 "L39                             " 0.750000 "L248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</si>
  <si>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"0.75((SW+PE+EE+EL)+BLC250+BHOG+0.7MWZ-0.7MWX + 0.7PRL-0.7PRT-0.637LBE)         " 0 1 0 0 0 1.000000 1.000000 1.000000 0 0 1 1 1 1 1 1 1 -1 1 1 1 0 1 "L39                             " 0.750000 "L250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</si>
  <si>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"0.75((SW+PE+EE+EL)+BLC253+BHOG+0.7MWZ-0.7MWX + 0.7PRL-0.7PRT-0.637LBE)         " 0 1 0 0 0 1.000000 1.000000 1.000000 0 0 1 1 1 1 1 1 1 -1 1 1 1 0 1 "L39                             " 0.750000 "L253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</si>
  <si>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"0.75((SW+PE+EE+EL)+BLC252+BHOG+0.7MWZ-0.7MWX + 0.7PRL-0.7PRT-0.637LBE)         " 0 1 0 0 0 1.000000 1.000000 1.000000 0 0 1 1 1 1 1 1 1 -1 1 1 1 0 1 "L39                             " 0.750000 "L252                            " 0.750000 "L158                            " 0.750000 "L154                            " 0.525000 "L155                            " -0.525000 "L277                            " 0.525000 "L278                            " -0.525000 "L46                             " -0.480000 "                                " 0.000000 "                                " 0.000000;</t>
  </si>
  <si>
    <t>"0.75((SW+PE+EE+EL)+BLC256+BHOG-0.7MWZ-0.7MWX - 0.7PRL-0.7PRT-0.637LBE)         " 0 1 0 0 0 1.000000 1.000000 1.000000 0 0 1 1 1 1 1 1 1 -1 1 1 1 0 1 "L39                             " 0.750000 "L256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</si>
  <si>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"0.75((SW+PE+EE+EL)+BLC258+BHOG-0.7MWZ-0.7MWX - 0.7PRL-0.7PRT-0.637LBE)         " 0 1 0 0 0 1.000000 1.000000 1.000000 0 0 1 1 1 1 1 1 1 -1 1 1 1 0 1 "L39                             " 0.750000 "L258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</si>
  <si>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"0.75((SW+PE+EE+EL)+BLC261+BHOG-0.7MWZ-0.7MWX - 0.7PRL-0.7PRT-0.637LBE)         " 0 1 0 0 0 1.000000 1.000000 1.000000 0 0 1 1 1 1 1 1 1 -1 1 1 1 0 1 "L39                             " 0.750000 "L261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</si>
  <si>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"0.75((SW+PE+EE+EL)+BLC260+BHOG-0.7MWZ-0.7MWX - 0.7PRL-0.7PRT-0.637LBE)         " 0 1 0 0 0 1.000000 1.000000 1.000000 0 0 1 1 1 1 1 1 1 -1 1 1 1 0 1 "L39                             " 0.750000 "L260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</si>
  <si>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"0.75((SW+PE+EE+EL)+BLC264+BHOG-0.7MWZ-0.7MWX - 0.7PRL-0.7PRT-0.637LBE)         " 0 1 0 0 0 1.000000 1.000000 1.000000 0 0 1 1 1 1 1 1 1 -1 1 1 1 0 1 "L39                             " 0.750000 "L264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</si>
  <si>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"0.75((SW+PE+EE+EL)+BLC266+BHOG-0.7MWZ-0.7MWX - 0.7PRL-0.7PRT-0.637LBE)         " 0 1 0 0 0 1.000000 1.000000 1.000000 0 0 1 1 1 1 1 1 1 -1 1 1 1 0 1 "L39                             " 0.750000 "L266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</si>
  <si>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"0.75((SW+PE+EE+EL)+BLC269+BHOG-0.7MWZ-0.7MWX - 0.7PRL-0.7PRT-0.637LBE)         " 0 1 0 0 0 1.000000 1.000000 1.000000 0 0 1 1 1 1 1 1 1 -1 1 1 1 0 1 "L39                             " 0.750000 "L269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</si>
  <si>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"0.75((SW+PE+EE+EL)+BLC268+BHOG-0.7MWZ-0.7MWX - 0.7PRL-0.7PRT-0.637LBE)         " 0 1 0 0 0 1.000000 1.000000 1.000000 0 0 1 1 1 1 1 1 1 -1 1 1 1 0 1 "L39                             " 0.750000 "L268                            " 0.750000 "L158                            " 0.750000 "L154                            " -0.525000 "L155                            " -0.525000 "L277                            " -0.525000 "L278                            " -0.525000 "L46                             " -0.480000 "                                " 0.000000 "                                " 0.000000;</t>
  </si>
  <si>
    <t>"( pipe stress inertia ) 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</si>
  <si>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"large bore - longitudinal                                                      " 0 0 0 0 0 1.000000 1.000000 1.000000 0 0 1 1 1 1 1 1 1 -1 1 1 1 0 1 "277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</si>
  <si>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"large bore - transverse                                                        " 0 0 0 0 0 1.000000 1.000000 1.000000 0 0 1 1 1 1 1 1 1 -1 1 1 1 0 1 "278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</si>
  <si>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"large bore - vertical                                                          " 0 0 0 0 0 1.000000 1.000000 1.000000 0 0 1 1 1 1 1 1 1 -1 1 1 1 0 1 "46                              " 0.640000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</si>
  <si>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"(Marine Load Components)                   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</si>
  <si>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"Dship: unshifted transportation dead weight                                    " 0 0 0 0 0 1.000000 1.000000 1.000000 0 0 1 1 1 1 1 1 1 -1 1 1 1 0 1 "1                               " 0.954000 "3                               " 0.954000 "4                               " 0.143000 "6                               " 0.954000 "46                              " 0.954000 "52                              " 0.538000 "                                " 0.000000 "                                " 0.000000 "                                " 0.000000 "                                " 0.000000;</t>
  </si>
  <si>
    <t>"Iship: unshifted transportation inertia weight                                 " 0 0 0 0 0 1.000000 1.000000 1.000000 0 0 1 1 1 1 1 1 1 -1 1 1 1 0 1 "1                               " 0.954000 "3                               " 0.954000 "4                               " 0.143000 "6                               " 0.954000 "52                              " 0.538000 "                                " 0.000000 "                                " 0.000000 "                                " 0.000000 "                                " 0.000000 "                                " 0.000000;</t>
  </si>
  <si>
    <t>"+WML: Longitudinal wind from behind                                            " 0 0 0 0 0 1.000000 1.000000 1.000000 0 0 1 1 1 1 1 1 1 -1 1 1 1 0 1 "63                              " -1.000000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</si>
  <si>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"-WML: Longitudinal wind from front                                             " 0 0 0 0 0 1.000000 1.000000 1.000000 0 0 1 1 1 1 1 1 1 -1 1 1 1 0 1 "63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</si>
  <si>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"+WMT: Transverse wind from right                                               " 0 0 0 0 0 1.000000 1.000000 1.000000 0 0 1 1 1 1 1 1 1 -1 1 1 1 0 1 "61                              " -1.000000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</si>
  <si>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"-WMT: Transverse wind from left                                                " 0 0 0 0 0 1.000000 1.000000 1.000000 0 0 1 1 1 1 1 1 1 -1 1 1 1 0 1 "61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</si>
  <si>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"Bh: vessel hog                                                                 " 0 0 0 0 0 1.000000 1.000000 1.000000 0 0 1 1 1 1 1 1 1 -1 1 1 1 0 1 "66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</si>
  <si>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"Bs: vessel sag                                                                 " 0 0 0 0 0 1.000000 1.000000 1.000000 0 0 1 1 1 1 1 1 1 -1 1 1 1 0 1 "67                              " 1.000000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</si>
  <si>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"H1: +(surge+pitch) +(sway-roll) +heave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</si>
  <si>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"H2: +(surge+pitch) +(sway-roll) +heave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</si>
  <si>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"H3: +(surge+pitch) +(sway-roll) -heave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</si>
  <si>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"H4: +(surge+pitch) +(sway-roll) -heave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</si>
  <si>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"H5: +(surge+pitch) -(sway-roll) +heave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</si>
  <si>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"H6: +(surge+pitch) -(sway-roll) +heave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</si>
  <si>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"H7: +(surge+pitch) -(sway-roll) -heave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</si>
  <si>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"H8: +(surge+pitch) -(sway-roll) -heave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</si>
  <si>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"H9: -(surge+pitch) +(sway-roll) +heave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</si>
  <si>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"H10: -(surge+pitch) +(sway-roll) +heave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</si>
  <si>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"H11: -(surge+pitch) +(sway-roll) -heave +yaw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</si>
  <si>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"H12: -(surge+pitch) +(sway-roll) -heave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</si>
  <si>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"H13: -(surge+pitch) -(sway-roll) +heave +yaw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</si>
  <si>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"H14: -(surge+pitch) -(sway-roll) +heave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</si>
  <si>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"H15: -(surge+pitch) -(sway-roll) -heave +yaw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</si>
  <si>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"H16: -(surge+pitch) -(sway-roll) -heave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</si>
  <si>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"B1: +(surge+pitch) +(sway-roll) +heave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</si>
  <si>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"B2: +(surge+pitch) +(sway-roll) +heave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</si>
  <si>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"B3: +(surge+pitch) +(sway-roll) -heave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</si>
  <si>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"B4: +(surge+pitch) +(sway-roll) -heave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</si>
  <si>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"B5: +(surge+pitch) -(sway-roll) +heave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</si>
  <si>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"B6: +(surge+pitch) -(sway-roll) +heave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</si>
  <si>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"B7: +(surge+pitch) -(sway-roll) -heave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</si>
  <si>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"B8: +(surge+pitch) -(sway-roll) -heave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</si>
  <si>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"B9: -(surge+pitch) +(sway-roll) +heave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</si>
  <si>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"B10: -(surge+pitch) +(sway-roll) +heave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</si>
  <si>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"B11: -(surge+pitch) +(sway-roll) -heave +yaw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</si>
  <si>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"B12: -(surge+pitch) +(sway-roll) -heave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</si>
  <si>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"B13: -(surge+pitch) -(sway-roll) +heave +yaw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</si>
  <si>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"B14: -(surge+pitch) -(sway-roll) +heave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</si>
  <si>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"B15: -(surge+pitch) -(sway-roll) -heave +yaw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</si>
  <si>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"B16: -(surge+pitch) -(sway-roll) -heave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</si>
  <si>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"Q1: +(surge+pitch) +(sway-roll) +heave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</si>
  <si>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"Q2: +(surge+pitch) +(sway-roll) +heave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</si>
  <si>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"Q3: +(surge+pitch) +(sway-roll) -heave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</si>
  <si>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"Q4: +(surge+pitch) +(sway-roll) -heave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</si>
  <si>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"Q5: +(surge+pitch) -(sway-roll) +heave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</si>
  <si>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"Q6: +(surge+pitch) -(sway-roll) +heave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</si>
  <si>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"Q7: +(surge+pitch) -(sway-roll) -heave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</si>
  <si>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"Q8: +(surge+pitch) -(sway-roll) -heave -yaw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</si>
  <si>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"Q9: -(surge+pitch) +(sway-roll) +heave +yaw 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</si>
  <si>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"Q10: -(surge+pitch) +(sway-roll) +heave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</si>
  <si>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"Q11: -(surge+pitch) +(sway-roll) -heave +yaw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</si>
  <si>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"Q12: -(surge+pitch) +(sway-roll) -heave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</si>
  <si>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"Q13: -(surge+pitch) -(sway-roll) +heave +yaw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</si>
  <si>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"Q14: -(surge+pitch) -(sway-roll) +heave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</si>
  <si>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"Q15: -(surge+pitch) -(sway-roll) -heave +yaw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</si>
  <si>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"Q16: -(surge+pitch) -(sway-roll) -heave -yaw                                   " 0 0 0 0 0 1.000000 1.000000 1.000000 0 0 1 1 1 1 1 1 1 -1 1 1 1 0 1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 "                                " 0.000000;</t>
  </si>
  <si>
    <t>[SAVED_SELECTION_STATES] &lt;7&gt;</t>
  </si>
  <si>
    <t>"Reactors                                                                                                                                                                                                ";</t>
  </si>
  <si>
    <t>"R3 and R4 displacement joints                                                                                                                                                                           ";</t>
  </si>
  <si>
    <t>"bottom reactors                                                                                                                                                                                         ";</t>
  </si>
  <si>
    <t>"skid                                                                                                                                                                                                    ";</t>
  </si>
  <si>
    <t>"windWT                                                                                                                                                                                                  ";</t>
  </si>
  <si>
    <t>"outside structure                                                                                                                                                                                       ";</t>
  </si>
  <si>
    <t>"HB05 old                                                                                                                                                                                                ";</t>
  </si>
  <si>
    <t>RIGID-THERMAL</t>
  </si>
  <si>
    <t>GM8</t>
  </si>
  <si>
    <t>Vessel_1</t>
  </si>
  <si>
    <t>Vessel_2</t>
  </si>
  <si>
    <t>SPMT-SPINE</t>
  </si>
  <si>
    <t>G40.21 Gr.300W</t>
  </si>
  <si>
    <t>G40.21 Gr.350W</t>
  </si>
  <si>
    <t>Dummy</t>
  </si>
  <si>
    <t>A570 Gr.33</t>
  </si>
  <si>
    <t>A607 C1 Gr.55</t>
  </si>
  <si>
    <t>DF/SPine</t>
  </si>
  <si>
    <t>HF/Spruce Fir</t>
  </si>
  <si>
    <t>LVL-PRL Commercial 2250F</t>
  </si>
  <si>
    <t>LVL-PRL Commercial 2900F</t>
  </si>
  <si>
    <t>24F-1.8E DF Balanced_1</t>
  </si>
  <si>
    <t>24F-1.8E DF Unbalanced_1</t>
  </si>
  <si>
    <t>24F-1.8E SP Balanced_1</t>
  </si>
  <si>
    <t>24F-1.8E SP Unbalanced_1</t>
  </si>
  <si>
    <t>24F-1.8E DF Balanced_2</t>
  </si>
  <si>
    <t>24F-1.8E DF Unbalanced_2</t>
  </si>
  <si>
    <t>24F-1.8E SP Balanced_2</t>
  </si>
  <si>
    <t>24F-1.8E SP Unbalanced_2</t>
  </si>
  <si>
    <t>24F-1.8E DF Balanced_1_1</t>
  </si>
  <si>
    <t>24F-1.8E DF Unbalanced_1_1</t>
  </si>
  <si>
    <t>24F-1.8E SP Balanced_1_1</t>
  </si>
  <si>
    <t>24F-1.8E SP Unbalanced_1_1</t>
  </si>
  <si>
    <t>24F-1.8E DF Balanced_3</t>
  </si>
  <si>
    <t>24F-1.8E DF Unbalanced_3</t>
  </si>
  <si>
    <t>24F-1.8E SP Balanced_3</t>
  </si>
  <si>
    <t>24F-1.8E SP Unbalanced_3</t>
  </si>
  <si>
    <t>24F-1.8E DF Balanced_1_2</t>
  </si>
  <si>
    <t>24F-1.8E DF Unbalanced_1_2</t>
  </si>
  <si>
    <t>24F-1.8E SP Balanced_1_2</t>
  </si>
  <si>
    <t>24F-1.8E SP Unbalanced_1_2</t>
  </si>
  <si>
    <t>24F-1.8E DF Balanced_2_1</t>
  </si>
  <si>
    <t>24F-1.8E DF Unbalanced_2_1</t>
  </si>
  <si>
    <t>24F-1.8E SP Balanced_2_1</t>
  </si>
  <si>
    <t>24F-1.8E SP Unbalanced_2_1</t>
  </si>
  <si>
    <t>24F-1.8E DF Balanced_1_1_1</t>
  </si>
  <si>
    <t>24F-1.8E DF Unbalanced_1_1_1</t>
  </si>
  <si>
    <t>24F-1.8E SP Balanced_1_1_1</t>
  </si>
  <si>
    <t>24F-1.8E SP Unbalanced_1_1_1</t>
  </si>
  <si>
    <t>24F-1.8E DF Balanced_3_1</t>
  </si>
  <si>
    <t>24F-1.8E DF Unbalanced_3_1</t>
  </si>
  <si>
    <t>24F-1.8E SP Balanced_3_1</t>
  </si>
  <si>
    <t>24F-1.8E SP Unbalanced_3_1</t>
  </si>
  <si>
    <t>24F-1.8E DF Balanced_1_2_1</t>
  </si>
  <si>
    <t>24F-1.8E DF Unbalanced_1_2_1</t>
  </si>
  <si>
    <t>24F-1.8E SP Balanced_1_2_1</t>
  </si>
  <si>
    <t>24F-1.8E SP Unbalanced_1_2_1</t>
  </si>
  <si>
    <t>24F-1.8E DF Balanced_2_1_1</t>
  </si>
  <si>
    <t>24F-1.8E DF Unbalanced_2_1_1</t>
  </si>
  <si>
    <t>24F-1.8E SP Balanced_2_1_1</t>
  </si>
  <si>
    <t>24F-1.8E SP Unbalanced_2_1_1</t>
  </si>
  <si>
    <t>24F-1.8E DF Balanced_1_1_1_1</t>
  </si>
  <si>
    <t>24F-1.8E DF Unbalanced_1_1_1_1</t>
  </si>
  <si>
    <t>24F-1.8E SP Balanced_1_1_1_1</t>
  </si>
  <si>
    <t>24F-1.8E SP Unbalanced_1_1_1_1</t>
  </si>
  <si>
    <t>24F-1.8E DF Balanced_4</t>
  </si>
  <si>
    <t>24F-1.8E DF Unbalanced_4</t>
  </si>
  <si>
    <t>24F-1.8E SP Balanced_4</t>
  </si>
  <si>
    <t>24F-1.8E SP Unbalanced_4</t>
  </si>
  <si>
    <t>24F-1.8E DF Balanced_1_3</t>
  </si>
  <si>
    <t>24F-1.8E DF Unbalanced_1_3</t>
  </si>
  <si>
    <t>24F-1.8E SP Balanced_1_3</t>
  </si>
  <si>
    <t>24F-1.8E SP Unbalanced_1_3</t>
  </si>
  <si>
    <t>24F-1.8E DF Balanced_2_2</t>
  </si>
  <si>
    <t>24F-1.8E DF Unbalanced_2_2</t>
  </si>
  <si>
    <t>24F-1.8E SP Balanced_2_2</t>
  </si>
  <si>
    <t>24F-1.8E SP Unbalanced_2_2</t>
  </si>
  <si>
    <t>24F-1.8E DF Balanced_1_1_2</t>
  </si>
  <si>
    <t>24F-1.8E DF Unbalanced_1_1_2</t>
  </si>
  <si>
    <t>24F-1.8E SP Balanced_1_1_2</t>
  </si>
  <si>
    <t>24F-1.8E SP Unbalanced_1_1_2</t>
  </si>
  <si>
    <t>24F-1.8E DF Balanced_5</t>
  </si>
  <si>
    <t>24F-1.8E DF Unbalanced_5</t>
  </si>
  <si>
    <t>24F-1.8E SP Balanced_5</t>
  </si>
  <si>
    <t>24F-1.8E SP Unbalanced_5</t>
  </si>
  <si>
    <t>24F-1.8E DF Balanced_1_4</t>
  </si>
  <si>
    <t>24F-1.8E DF Unbalanced_1_4</t>
  </si>
  <si>
    <t>24F-1.8E SP Balanced_1_4</t>
  </si>
  <si>
    <t>24F-1.8E SP Unbalanced_1_4</t>
  </si>
  <si>
    <t>24F-1.8E DF Balanced_2_3</t>
  </si>
  <si>
    <t>24F-1.8E DF Unbalanced_2_3</t>
  </si>
  <si>
    <t>24F-1.8E SP Balanced_2_3</t>
  </si>
  <si>
    <t>24F-1.8E SP Unbalanced_2_3</t>
  </si>
  <si>
    <t>24F-1.8E DF Balanced_1_1_3</t>
  </si>
  <si>
    <t>24F-1.8E DF Unbalanced_1_1_3</t>
  </si>
  <si>
    <t>24F-1.8E SP Balanced_1_1_3</t>
  </si>
  <si>
    <t>24F-1.8E SP Unbalanced_1_1_3</t>
  </si>
  <si>
    <t>24F-1.8E DF Balanced_3_2</t>
  </si>
  <si>
    <t>24F-1.8E DF Unbalanced_3_2</t>
  </si>
  <si>
    <t>24F-1.8E SP Balanced_3_2</t>
  </si>
  <si>
    <t>24F-1.8E SP Unbalanced_3_2</t>
  </si>
  <si>
    <t>24F-1.8E DF Balanced_1_2_2</t>
  </si>
  <si>
    <t>24F-1.8E DF Unbalanced_1_2_2</t>
  </si>
  <si>
    <t>24F-1.8E SP Balanced_1_2_2</t>
  </si>
  <si>
    <t>24F-1.8E SP Unbalanced_1_2_2</t>
  </si>
  <si>
    <t>24F-1.8E DF Balanced_2_1_2</t>
  </si>
  <si>
    <t>24F-1.8E DF Unbalanced_2_1_2</t>
  </si>
  <si>
    <t>24F-1.8E SP Balanced_2_1_2</t>
  </si>
  <si>
    <t>24F-1.8E SP Unbalanced_2_1_2</t>
  </si>
  <si>
    <t>24F-1.8E DF Balanced_1_1_1_2</t>
  </si>
  <si>
    <t>24F-1.8E DF Unbalanced_1_1_1_2</t>
  </si>
  <si>
    <t>24F-1.8E SP Balanced_1_1_1_2</t>
  </si>
  <si>
    <t>24F-1.8E SP Unbalanced_1_1_1_2</t>
  </si>
  <si>
    <t>24F-1.8E DF Balanced_3_1_1</t>
  </si>
  <si>
    <t>24F-1.8E DF Unbalanced_3_1_1</t>
  </si>
  <si>
    <t>24F-1.8E SP Balanced_3_1_1</t>
  </si>
  <si>
    <t>24F-1.8E SP Unbalanced_3_1_1</t>
  </si>
  <si>
    <t>24F-1.8E DF Balanced_1_2_1_1</t>
  </si>
  <si>
    <t>24F-1.8E DF Unbalanced_1_2_1_1</t>
  </si>
  <si>
    <t>24F-1.8E SP Balanced_1_2_1_1</t>
  </si>
  <si>
    <t>24F-1.8E SP Unbalanced_1_2_1_1</t>
  </si>
  <si>
    <t>24F-1.8E DF Balanced_2_1_1_1</t>
  </si>
  <si>
    <t>24F-1.8E DF Unbalanced_2_1_1_1</t>
  </si>
  <si>
    <t>24F-1.8E SP Balanced_2_1_1_1</t>
  </si>
  <si>
    <t>24F-1.8E SP Unbalanced_2_1_1_1</t>
  </si>
  <si>
    <t>24F-1.8E DF Balanced_1_1_1_1_1</t>
  </si>
  <si>
    <t>24F-1.8E DF Unbalanced_1_1_1_1_1</t>
  </si>
  <si>
    <t>24F-1.8E SP Balanced_1_1_1_1_1</t>
  </si>
  <si>
    <t>24F-1.8E SP Unbalanced_1_1_1_1_1</t>
  </si>
  <si>
    <t>24F-1.8E DF Balanced_4_1</t>
  </si>
  <si>
    <t>24F-1.8E DF Unbalanced_4_1</t>
  </si>
  <si>
    <t>24F-1.8E SP Balanced_4_1</t>
  </si>
  <si>
    <t>24F-1.8E SP Unbalanced_4_1</t>
  </si>
  <si>
    <t>24F-1.8E DF Balanced_1_3_1</t>
  </si>
  <si>
    <t>24F-1.8E DF Unbalanced_1_3_1</t>
  </si>
  <si>
    <t>24F-1.8E SP Balanced_1_3_1</t>
  </si>
  <si>
    <t>24F-1.8E SP Unbalanced_1_3_1</t>
  </si>
  <si>
    <t>24F-1.8E DF Balanced_2_2_1</t>
  </si>
  <si>
    <t>24F-1.8E DF Unbalanced_2_2_1</t>
  </si>
  <si>
    <t>24F-1.8E SP Balanced_2_2_1</t>
  </si>
  <si>
    <t>24F-1.8E SP Unbalanced_2_2_1</t>
  </si>
  <si>
    <t>24F-1.8E DF Balanced_1_1_2_1</t>
  </si>
  <si>
    <t>24F-1.8E DF Unbalanced_1_1_2_1</t>
  </si>
  <si>
    <t>24F-1.8E SP Balanced_1_1_2_1</t>
  </si>
  <si>
    <t>24F-1.8E SP Unbalanced_1_1_2_1</t>
  </si>
  <si>
    <t>24F-1.8E DF Balanced_3_2_2</t>
  </si>
  <si>
    <t>24F-1.8E DF Unbalanced_3_2_2</t>
  </si>
  <si>
    <t>24F-1.8E SP Balanced_3_2_2</t>
  </si>
  <si>
    <t>24F-1.8E SP Unbalanced_3_2_2</t>
  </si>
  <si>
    <t>24F-1.8E DF Balanced_1_2_2_2</t>
  </si>
  <si>
    <t>24F-1.8E DF Unbalanced_1_2_2_2</t>
  </si>
  <si>
    <t>24F-1.8E SP Balanced_1_2_2_2</t>
  </si>
  <si>
    <t>24F-1.8E SP Unbalanced_1_2_2_2</t>
  </si>
  <si>
    <t>24F-1.8E DF Balanced_2_1_2_2</t>
  </si>
  <si>
    <t>24F-1.8E DF Unbalanced_2_1_2_2</t>
  </si>
  <si>
    <t>24F-1.8E SP Balanced_2_1_2_2</t>
  </si>
  <si>
    <t>24F-1.8E SP Unbalanced_2_1_2_2</t>
  </si>
  <si>
    <t>24F-1.8E DF Balanced_1_1_1_2_2</t>
  </si>
  <si>
    <t>24F-1.8E DF Unbalanced_1_1_1_2_2</t>
  </si>
  <si>
    <t>24F-1.8E SP Balanced_1_1_1_2_2</t>
  </si>
  <si>
    <t>24F-1.8E SP Unbalanced_1_1_1_2_2</t>
  </si>
  <si>
    <t>24F-1.8E DF Balanced_3_1_1_1</t>
  </si>
  <si>
    <t>24F-1.8E DF Unbalanced_3_1_1_1</t>
  </si>
  <si>
    <t>24F-1.8E SP Balanced_3_1_1_1</t>
  </si>
  <si>
    <t>24F-1.8E SP Unbalanced_3_1_1_1</t>
  </si>
  <si>
    <t>24F-1.8E DF Balanced_1_2_1_1_1</t>
  </si>
  <si>
    <t>24F-1.8E DF Unbalanced_1_2_1_1_1</t>
  </si>
  <si>
    <t>24F-1.8E SP Balanced_1_2_1_1_1</t>
  </si>
  <si>
    <t>24F-1.8E SP Unbalanced_1_2_1_1_1</t>
  </si>
  <si>
    <t>24F-1.8E DF Balanced_2_1_1_1_1</t>
  </si>
  <si>
    <t>24F-1.8E DF Unbalanced_2_1_1_1_1</t>
  </si>
  <si>
    <t>24F-1.8E SP Balanced_2_1_1_1_1</t>
  </si>
  <si>
    <t>24F-1.8E SP Unbalanced_2_1_1_1_1</t>
  </si>
  <si>
    <t>24F-1.8E DF Balanced_1_1_1_1_1_1</t>
  </si>
  <si>
    <t>24F-1.8E DF Unbalanced_1_1_4</t>
  </si>
  <si>
    <t>24F-1.8E SP Balanced_1_1_1_1_1_1</t>
  </si>
  <si>
    <t>24F-1.8E SP Unbalanced_1_1_4</t>
  </si>
  <si>
    <t>24F-1.8E DF Balanced_4_1_1</t>
  </si>
  <si>
    <t>24F-1.8E DF Unbalanced_4_1_1</t>
  </si>
  <si>
    <t>24F-1.8E SP Balanced_4_1_1</t>
  </si>
  <si>
    <t>24F-1.8E SP Unbalanced_4_1_1</t>
  </si>
  <si>
    <t>24F-1.8E DF Balanced_1_3_1_1</t>
  </si>
  <si>
    <t>24F-1.8E DF Unbalanced_1_3_1_1</t>
  </si>
  <si>
    <t>24F-1.8E SP Balanced_1_3_1_1</t>
  </si>
  <si>
    <t>24F-1.8E SP Unbalanced_1_3_1_1</t>
  </si>
  <si>
    <t>24F-1.8E DF Balanced_2_2_1_1</t>
  </si>
  <si>
    <t>24F-1.8E DF Unbalanced_2_2_1_1</t>
  </si>
  <si>
    <t>24F-1.8E SP Balanced_2_2_1_1</t>
  </si>
  <si>
    <t>24F-1.8E SP Unbalanced_2_2_1_1</t>
  </si>
  <si>
    <t>24F-1.8E DF Balanced_1_1_2_1_1</t>
  </si>
  <si>
    <t>24F-1.8E DF Unbalanced_1_1_2_1_1</t>
  </si>
  <si>
    <t>24F-1.8E SP Balanced_1_1_2_1_1</t>
  </si>
  <si>
    <t>24F-1.8E SP Unbalanced_1_1_2_1_1</t>
  </si>
  <si>
    <t>24F-1.8E DF Balanced_3_2_1</t>
  </si>
  <si>
    <t>24F-1.8E DF Unbalanced_3_2_1</t>
  </si>
  <si>
    <t>24F-1.8E SP Balanced_3_2_1</t>
  </si>
  <si>
    <t>24F-1.8E SP Unbalanced_3_2_1</t>
  </si>
  <si>
    <t>24F-1.8E DF Balanced_1_2_2_1</t>
  </si>
  <si>
    <t>24F-1.8E DF Unbalanced_1_2_2_1</t>
  </si>
  <si>
    <t>24F-1.8E SP Balanced_1_2_2_1</t>
  </si>
  <si>
    <t>24F-1.8E SP Unbalanced_1_2_2_1</t>
  </si>
  <si>
    <t>24F-1.8E DF Balanced_2_1_2_1</t>
  </si>
  <si>
    <t>24F-1.8E DF Unbalanced_2_1_2_1</t>
  </si>
  <si>
    <t>24F-1.8E SP Balanced_2_1_2_1</t>
  </si>
  <si>
    <t>24F-1.8E SP Unbalanced_2_1_2_1</t>
  </si>
  <si>
    <t>24F-1.8E DF Balanced_1_1_1_2_1</t>
  </si>
  <si>
    <t>24F-1.8E DF Unbalanced_1_1_1_2_1</t>
  </si>
  <si>
    <t>24F-1.8E SP Balanced_1_1_1_2_1</t>
  </si>
  <si>
    <t>24F-1.8E SP Unbalanced_1_1_1_2_1</t>
  </si>
  <si>
    <t>24F-1.8E DF Balanced_6</t>
  </si>
  <si>
    <t>24F-1.8E DF Unbalanced_6</t>
  </si>
  <si>
    <t>24F-1.8E SP Balanced_6</t>
  </si>
  <si>
    <t>24F-1.8E SP Unbalanced_6</t>
  </si>
  <si>
    <t>LVL-PRL Commercial 2250F_1</t>
  </si>
  <si>
    <t>LVL-PRL Commercial 2900F_1</t>
  </si>
  <si>
    <t>24F-1.8E DF Balanced_1_5</t>
  </si>
  <si>
    <t>24F-1.8E DF Unbalanced_1_5</t>
  </si>
  <si>
    <t>24F-1.8E SP Balanced_1_5</t>
  </si>
  <si>
    <t>24F-1.8E SP Unbalanced_1_5</t>
  </si>
  <si>
    <t>24F-1.8E DF Balanced_2_4</t>
  </si>
  <si>
    <t>24F-1.8E DF Unbalanced_2_4</t>
  </si>
  <si>
    <t>24F-1.8E SP Balanced_2_4</t>
  </si>
  <si>
    <t>24F-1.8E SP Unbalanced_2_4</t>
  </si>
  <si>
    <t>24F-1.8E DF Balanced_1_1_4</t>
  </si>
  <si>
    <t>24F-1.8E DF Unbalanced_1_1_5</t>
  </si>
  <si>
    <t>24F-1.8E SP Balanced_1_1_4</t>
  </si>
  <si>
    <t>24F-1.8E SP Unbalanced_1_1_5</t>
  </si>
  <si>
    <t>24F-1.8E DF Balanced_3_3</t>
  </si>
  <si>
    <t>24F-1.8E DF Unbalanced_3_3</t>
  </si>
  <si>
    <t>24F-1.8E SP Balanced_3_3</t>
  </si>
  <si>
    <t>24F-1.8E SP Unbalanced_3_3</t>
  </si>
  <si>
    <t>24F-1.8E DF Balanced_1_2_3</t>
  </si>
  <si>
    <t>24F-1.8E DF Unbalanced_1_2_3</t>
  </si>
  <si>
    <t>24F-1.8E SP Balanced_1_2_3</t>
  </si>
  <si>
    <t>24F-1.8E SP Unbalanced_1_2_3</t>
  </si>
  <si>
    <t>24F-1.8E DF Balanced_2_1_3</t>
  </si>
  <si>
    <t>24F-1.8E DF Unbalanced_2_1_3</t>
  </si>
  <si>
    <t>24F-1.8E SP Balanced_2_1_3</t>
  </si>
  <si>
    <t>24F-1.8E SP Unbalanced_2_1_3</t>
  </si>
  <si>
    <t>24F-1.8E DF Balanced_1_1_1_3</t>
  </si>
  <si>
    <t>24F-1.8E DF Unbalanced_1_1_1_3</t>
  </si>
  <si>
    <t>24F-1.8E SP Balanced_1_1_1_3</t>
  </si>
  <si>
    <t>24F-1.8E SP Unbalanced_1_1_1_3</t>
  </si>
  <si>
    <t>24F-1.8E DF Balanced_3_1_2</t>
  </si>
  <si>
    <t>24F-1.8E DF Unbalanced_3_1_2</t>
  </si>
  <si>
    <t>24F-1.8E SP Balanced_3_1_2</t>
  </si>
  <si>
    <t>24F-1.8E SP Unbalanced_3_1_2</t>
  </si>
  <si>
    <t>24F-1.8E DF Balanced_1_2_1_2</t>
  </si>
  <si>
    <t>24F-1.8E DF Unbalanced_1_2_1_2</t>
  </si>
  <si>
    <t>24F-1.8E SP Balanced_1_2_1_2</t>
  </si>
  <si>
    <t>24F-1.8E SP Unbalanced_1_2_1_2</t>
  </si>
  <si>
    <t>24F-1.8E DF Balanced_2_1_1_2</t>
  </si>
  <si>
    <t>24F-1.8E DF Unbalanced_2_1_1_2</t>
  </si>
  <si>
    <t>24F-1.8E SP Balanced_2_1_1_2</t>
  </si>
  <si>
    <t>24F-1.8E SP Unbalanced_2_1_1_2</t>
  </si>
  <si>
    <t>24F-1.8E DF Balanced_1_1_1_1_2</t>
  </si>
  <si>
    <t>24F-1.8E DF Unbalanced_1_1_1_1_2</t>
  </si>
  <si>
    <t>24F-1.8E SP Balanced_1_1_1_1_2</t>
  </si>
  <si>
    <t>24F-1.8E SP Unbalanced_1_1_1_1_2</t>
  </si>
  <si>
    <t>..CUSTOM_WOOD_PROPERTIES] &lt;2&gt;</t>
  </si>
  <si>
    <t>LVL_PRL_1.5E_2250F</t>
  </si>
  <si>
    <t>LVL_PRL_2.0E_2900F</t>
  </si>
  <si>
    <t>..END_CUSTOM_WOOD_PROPERTIES]</t>
  </si>
  <si>
    <t>A23.3-04_30MPa</t>
  </si>
  <si>
    <t>A23.3 (Columns)</t>
  </si>
  <si>
    <t>A23.3 (Beams)</t>
  </si>
  <si>
    <t>A23.3 (Slabs)</t>
  </si>
  <si>
    <t>C01</t>
  </si>
  <si>
    <t>W360x551</t>
  </si>
  <si>
    <t>C02</t>
  </si>
  <si>
    <t>W360x347</t>
  </si>
  <si>
    <t>C03</t>
  </si>
  <si>
    <t>W360x110</t>
  </si>
  <si>
    <t>C04</t>
  </si>
  <si>
    <t>W360x196</t>
  </si>
  <si>
    <t>B00</t>
  </si>
  <si>
    <t>W610x455</t>
  </si>
  <si>
    <t>B01</t>
  </si>
  <si>
    <t>B02</t>
  </si>
  <si>
    <t>W610x341</t>
  </si>
  <si>
    <t>B03</t>
  </si>
  <si>
    <t>B04</t>
  </si>
  <si>
    <t>B01 Cant</t>
  </si>
  <si>
    <t>W530x219</t>
  </si>
  <si>
    <t>B02 Cant</t>
  </si>
  <si>
    <t>B03 Cant</t>
  </si>
  <si>
    <t>B04 Cant</t>
  </si>
  <si>
    <t>B Cant</t>
  </si>
  <si>
    <t>W530x150</t>
  </si>
  <si>
    <t>S00</t>
  </si>
  <si>
    <t>W410x114</t>
  </si>
  <si>
    <t>S01 Mid</t>
  </si>
  <si>
    <t>S01</t>
  </si>
  <si>
    <t>S02 Mid</t>
  </si>
  <si>
    <t>S02</t>
  </si>
  <si>
    <t>S03 Mid</t>
  </si>
  <si>
    <t>S03</t>
  </si>
  <si>
    <t>S04</t>
  </si>
  <si>
    <t>S UPDATED</t>
  </si>
  <si>
    <t>S MID UPDATED</t>
  </si>
  <si>
    <t>GB 400X400</t>
  </si>
  <si>
    <t>S04 Mid</t>
  </si>
  <si>
    <t>S04 Cable</t>
  </si>
  <si>
    <t>S01 Cant</t>
  </si>
  <si>
    <t>S01 Cant Mid</t>
  </si>
  <si>
    <t>S02 Cant Mid</t>
  </si>
  <si>
    <t>S02 Cant</t>
  </si>
  <si>
    <t>S03 Cant Mid</t>
  </si>
  <si>
    <t>S03 Cant</t>
  </si>
  <si>
    <t>S04 Cant</t>
  </si>
  <si>
    <t>S04 Cant Mid</t>
  </si>
  <si>
    <t>S</t>
  </si>
  <si>
    <t>W460x177</t>
  </si>
  <si>
    <t>V01</t>
  </si>
  <si>
    <t>W360x134</t>
  </si>
  <si>
    <t>V02</t>
  </si>
  <si>
    <t>W310x107</t>
  </si>
  <si>
    <t>V03</t>
  </si>
  <si>
    <t>V04</t>
  </si>
  <si>
    <t>V05 Cant</t>
  </si>
  <si>
    <t>W200x59</t>
  </si>
  <si>
    <t>H0</t>
  </si>
  <si>
    <t>H01</t>
  </si>
  <si>
    <t>H02</t>
  </si>
  <si>
    <t>H03</t>
  </si>
  <si>
    <t>H04</t>
  </si>
  <si>
    <t>PILE 1.3M</t>
  </si>
  <si>
    <t>pile 1321</t>
  </si>
  <si>
    <t>PILE 1.5M</t>
  </si>
  <si>
    <t>pile 1.5m</t>
  </si>
  <si>
    <t>Roll Brace</t>
  </si>
  <si>
    <t>HSS 406 WALL 20MM</t>
  </si>
  <si>
    <t>SCAFFOLDING</t>
  </si>
  <si>
    <t>W250x73</t>
  </si>
  <si>
    <t>162T125-18</t>
  </si>
  <si>
    <t>CF1A_1</t>
  </si>
  <si>
    <t>CF1A_1_1</t>
  </si>
  <si>
    <t>CF1A_1_1_1</t>
  </si>
  <si>
    <t>Rectangular</t>
  </si>
  <si>
    <t>WOOD1A_1</t>
  </si>
  <si>
    <t>WOOD1A_1_1</t>
  </si>
  <si>
    <t>WOOD1A_1_1_1</t>
  </si>
  <si>
    <t>GEN44</t>
  </si>
  <si>
    <t>PI1470X35</t>
  </si>
  <si>
    <t>SPMT-Link</t>
  </si>
  <si>
    <t>SPMT 78x24</t>
  </si>
  <si>
    <t>Col 1.0mx1.0m</t>
  </si>
  <si>
    <t>CRECT1000X1000</t>
  </si>
  <si>
    <t>Col 1.0mx1.0m_1</t>
  </si>
  <si>
    <t>Col 1.0mx1.0m_1_1</t>
  </si>
  <si>
    <t>Col 1.0mx1.0m_1_1_1</t>
  </si>
  <si>
    <t>AA Channel</t>
  </si>
  <si>
    <t>AACS14X13.9</t>
  </si>
  <si>
    <t>AL1A_1</t>
  </si>
  <si>
    <t>AL1A_1_1</t>
  </si>
  <si>
    <t>AL1A_1_1_1</t>
  </si>
  <si>
    <t>W44x335_SS</t>
  </si>
  <si>
    <t>SS1A_1</t>
  </si>
  <si>
    <t>SS1A_1_1</t>
  </si>
  <si>
    <t>SS1A_1_1_1</t>
  </si>
  <si>
    <t>N1</t>
  </si>
  <si>
    <t>N2</t>
  </si>
  <si>
    <t>N17</t>
  </si>
  <si>
    <t>N18</t>
  </si>
  <si>
    <t>N33</t>
  </si>
  <si>
    <t>N34</t>
  </si>
  <si>
    <t>N49</t>
  </si>
  <si>
    <t>N50</t>
  </si>
  <si>
    <t>N65</t>
  </si>
  <si>
    <t>N66</t>
  </si>
  <si>
    <t>N81</t>
  </si>
  <si>
    <t>N82</t>
  </si>
  <si>
    <t>N97</t>
  </si>
  <si>
    <t>N98</t>
  </si>
  <si>
    <t>N113</t>
  </si>
  <si>
    <t>N114</t>
  </si>
  <si>
    <t>N129</t>
  </si>
  <si>
    <t>N130</t>
  </si>
  <si>
    <t>N164</t>
  </si>
  <si>
    <t>N165</t>
  </si>
  <si>
    <t>N166</t>
  </si>
  <si>
    <t>N167</t>
  </si>
  <si>
    <t>N168</t>
  </si>
  <si>
    <t>N169</t>
  </si>
  <si>
    <t>N170</t>
  </si>
  <si>
    <t>N171</t>
  </si>
  <si>
    <t>N172</t>
  </si>
  <si>
    <t>N173</t>
  </si>
  <si>
    <t>N174</t>
  </si>
  <si>
    <t>N175</t>
  </si>
  <si>
    <t>N176</t>
  </si>
  <si>
    <t>N177</t>
  </si>
  <si>
    <t>N178</t>
  </si>
  <si>
    <t>N179</t>
  </si>
  <si>
    <t>N180</t>
  </si>
  <si>
    <t>N181</t>
  </si>
  <si>
    <t>N182</t>
  </si>
  <si>
    <t>N187</t>
  </si>
  <si>
    <t>N188</t>
  </si>
  <si>
    <t>N206</t>
  </si>
  <si>
    <t>N207</t>
  </si>
  <si>
    <t>N208</t>
  </si>
  <si>
    <t>N209</t>
  </si>
  <si>
    <t>N220</t>
  </si>
  <si>
    <t>N318</t>
  </si>
  <si>
    <t>N320</t>
  </si>
  <si>
    <t>N322</t>
  </si>
  <si>
    <t>N326</t>
  </si>
  <si>
    <t>N328</t>
  </si>
  <si>
    <t>N330</t>
  </si>
  <si>
    <t>N343</t>
  </si>
  <si>
    <t>N347</t>
  </si>
  <si>
    <t>N351</t>
  </si>
  <si>
    <t>N355</t>
  </si>
  <si>
    <t>N359</t>
  </si>
  <si>
    <t>N363</t>
  </si>
  <si>
    <t>N387</t>
  </si>
  <si>
    <t>N391</t>
  </si>
  <si>
    <t>N395</t>
  </si>
  <si>
    <t>N399</t>
  </si>
  <si>
    <t>N403</t>
  </si>
  <si>
    <t>N407</t>
  </si>
  <si>
    <t>N431</t>
  </si>
  <si>
    <t>N435</t>
  </si>
  <si>
    <t>N439</t>
  </si>
  <si>
    <t>N443</t>
  </si>
  <si>
    <t>N447</t>
  </si>
  <si>
    <t>N451</t>
  </si>
  <si>
    <t>N475</t>
  </si>
  <si>
    <t>N479</t>
  </si>
  <si>
    <t>N483</t>
  </si>
  <si>
    <t>N487</t>
  </si>
  <si>
    <t>N491</t>
  </si>
  <si>
    <t>N495</t>
  </si>
  <si>
    <t>N519</t>
  </si>
  <si>
    <t>N523</t>
  </si>
  <si>
    <t>N527</t>
  </si>
  <si>
    <t>N531</t>
  </si>
  <si>
    <t>N535</t>
  </si>
  <si>
    <t>N539</t>
  </si>
  <si>
    <t>N1368_OCEN</t>
  </si>
  <si>
    <t>N1369_OCEN</t>
  </si>
  <si>
    <t>N1370_OCEN</t>
  </si>
  <si>
    <t>N1371_OCEN</t>
  </si>
  <si>
    <t>N1372_OCEN</t>
  </si>
  <si>
    <t>N1373_OCEN</t>
  </si>
  <si>
    <t>N1374_OCEN</t>
  </si>
  <si>
    <t>N2193</t>
  </si>
  <si>
    <t>N2194</t>
  </si>
  <si>
    <t>N2195</t>
  </si>
  <si>
    <t>N2196</t>
  </si>
  <si>
    <t>M1_Marine</t>
  </si>
  <si>
    <t>W360X110</t>
  </si>
  <si>
    <t>M2_Marine</t>
  </si>
  <si>
    <t>M3_Marine</t>
  </si>
  <si>
    <t>M4_Marine</t>
  </si>
  <si>
    <t>M5_Marine</t>
  </si>
  <si>
    <t>M6_Marine</t>
  </si>
  <si>
    <t>M7_Marine</t>
  </si>
  <si>
    <t>M8_Marine</t>
  </si>
  <si>
    <t>M9_Marine</t>
  </si>
  <si>
    <t>M10_Marine</t>
  </si>
  <si>
    <t>M11_Marine</t>
  </si>
  <si>
    <t>M12_Marine</t>
  </si>
  <si>
    <t>M13_Marine</t>
  </si>
  <si>
    <t>M14_Marine</t>
  </si>
  <si>
    <t>M15_Marine</t>
  </si>
  <si>
    <t>M16_Marine</t>
  </si>
  <si>
    <t>M17_Marine</t>
  </si>
  <si>
    <t>M18_Marine</t>
  </si>
  <si>
    <t>M19_Marine</t>
  </si>
  <si>
    <t>M20_Marine</t>
  </si>
  <si>
    <t>M21_Marine</t>
  </si>
  <si>
    <t>M22_Marine</t>
  </si>
  <si>
    <t>M23_Marine</t>
  </si>
  <si>
    <t>M24_Marine</t>
  </si>
  <si>
    <t>M25_Marine</t>
  </si>
  <si>
    <t>M26_Marine</t>
  </si>
  <si>
    <t>M27_Marine</t>
  </si>
  <si>
    <t>M28_Marine</t>
  </si>
  <si>
    <t>M29_Marine</t>
  </si>
  <si>
    <t>M30_Marine</t>
  </si>
  <si>
    <t>M31_Marine</t>
  </si>
  <si>
    <t>M32_Marine</t>
  </si>
  <si>
    <t>M33_Marine</t>
  </si>
  <si>
    <t>M34_Marine</t>
  </si>
  <si>
    <t>M35_Marine</t>
  </si>
  <si>
    <t>M36_Marine</t>
  </si>
  <si>
    <t>M37_Marine</t>
  </si>
  <si>
    <t>M38_Marine</t>
  </si>
  <si>
    <t>M39_Marine</t>
  </si>
  <si>
    <t>M40_Marine</t>
  </si>
  <si>
    <t>M41_Marine</t>
  </si>
  <si>
    <t>M42_Marine</t>
  </si>
  <si>
    <t>M43_Marine</t>
  </si>
  <si>
    <t>M44_Marine</t>
  </si>
  <si>
    <t>M45_Marine</t>
  </si>
  <si>
    <t>M46_Marine</t>
  </si>
  <si>
    <t>M47_Marine</t>
  </si>
  <si>
    <t>M48_Marine</t>
  </si>
  <si>
    <t>M49_Marine</t>
  </si>
  <si>
    <t>M50_Marine</t>
  </si>
  <si>
    <t>M51_Marine</t>
  </si>
  <si>
    <t>M52_Marine</t>
  </si>
  <si>
    <t>M53_Marine</t>
  </si>
  <si>
    <t>M54_Marine</t>
  </si>
  <si>
    <t>M55_Marine</t>
  </si>
  <si>
    <t>M56_Marine</t>
  </si>
  <si>
    <t>M57_Marine</t>
  </si>
  <si>
    <t>M58_Marine</t>
  </si>
  <si>
    <t>M59_Marine</t>
  </si>
  <si>
    <t>M60_Marine</t>
  </si>
  <si>
    <t>M61_Marine</t>
  </si>
  <si>
    <t>M62_Marine</t>
  </si>
  <si>
    <t>M63_Marine</t>
  </si>
  <si>
    <t>M64_Marine</t>
  </si>
  <si>
    <t>M65_Marine</t>
  </si>
  <si>
    <t>M66_Marine</t>
  </si>
  <si>
    <t>M67_Marine</t>
  </si>
  <si>
    <t>M68_Marine</t>
  </si>
  <si>
    <t>M69_Marine</t>
  </si>
  <si>
    <t>W360X196</t>
  </si>
  <si>
    <t>M70_Marine</t>
  </si>
  <si>
    <t>M71_Marine</t>
  </si>
  <si>
    <t>W410X114</t>
  </si>
  <si>
    <t>M72_Marine</t>
  </si>
  <si>
    <t>M73_Marine</t>
  </si>
  <si>
    <t>M74_Marine</t>
  </si>
  <si>
    <t>M75_Marine</t>
  </si>
  <si>
    <t>M76_Marine</t>
  </si>
  <si>
    <t>W310X107</t>
  </si>
  <si>
    <t>M77_Marine</t>
  </si>
  <si>
    <t>M78_Marine</t>
  </si>
  <si>
    <t>M79_Marine</t>
  </si>
  <si>
    <t>M80_Marine</t>
  </si>
  <si>
    <t>M81_Marine</t>
  </si>
  <si>
    <t>M82_Marine</t>
  </si>
  <si>
    <t>M83_Marine</t>
  </si>
  <si>
    <t>M84_Marine</t>
  </si>
  <si>
    <t>M85_Marine</t>
  </si>
  <si>
    <t>M86_Marine</t>
  </si>
  <si>
    <t>M87_Marine</t>
  </si>
  <si>
    <t>M88_Marine</t>
  </si>
  <si>
    <t>M89_Marine</t>
  </si>
  <si>
    <t>M90_Marine</t>
  </si>
  <si>
    <t>M91_Marine</t>
  </si>
  <si>
    <t>M92_Marine</t>
  </si>
  <si>
    <t>M93_Marine</t>
  </si>
  <si>
    <t>M94_Marine</t>
  </si>
  <si>
    <t>M95_Marine</t>
  </si>
  <si>
    <t>M96_Marine</t>
  </si>
  <si>
    <t>M97_Marine</t>
  </si>
  <si>
    <t>M98_Marine</t>
  </si>
  <si>
    <t>M99_Marine</t>
  </si>
  <si>
    <t>M100_Marine</t>
  </si>
  <si>
    <t>M101_Marine</t>
  </si>
  <si>
    <t>M102_Marine</t>
  </si>
  <si>
    <t>M103_Marine</t>
  </si>
  <si>
    <t>M104_Marine</t>
  </si>
  <si>
    <t>M105_Marine</t>
  </si>
  <si>
    <t>M106_Marine</t>
  </si>
  <si>
    <t>M107_Marine</t>
  </si>
  <si>
    <t>M108_Marine</t>
  </si>
  <si>
    <t>M109_Marine</t>
  </si>
  <si>
    <t>M110_Marine</t>
  </si>
  <si>
    <t>M111_Marine</t>
  </si>
  <si>
    <t>M112_Marine</t>
  </si>
  <si>
    <t>M113_Marine</t>
  </si>
  <si>
    <t>M114_Marine</t>
  </si>
  <si>
    <t>M115_Marine</t>
  </si>
  <si>
    <t>M116_Marine</t>
  </si>
  <si>
    <t>M117_Marine</t>
  </si>
  <si>
    <t>M118_Marine</t>
  </si>
  <si>
    <t>M119_Marine</t>
  </si>
  <si>
    <t>M120_Marine</t>
  </si>
  <si>
    <t>M121_Marine</t>
  </si>
  <si>
    <t>M122_Marine</t>
  </si>
  <si>
    <t>M123_Marine</t>
  </si>
  <si>
    <t>M124_Marine</t>
  </si>
  <si>
    <t>M125_Marine</t>
  </si>
  <si>
    <t>M126_Marine</t>
  </si>
  <si>
    <t>M127_Marine</t>
  </si>
  <si>
    <t>M128_Marine</t>
  </si>
  <si>
    <t>M129_Marine</t>
  </si>
  <si>
    <t>M130_Marine</t>
  </si>
  <si>
    <t>M131_Marine</t>
  </si>
  <si>
    <t>M132_Marine</t>
  </si>
  <si>
    <t>M133_Marine</t>
  </si>
  <si>
    <t>M134_Marine</t>
  </si>
  <si>
    <t>M135_Marine</t>
  </si>
  <si>
    <t>M136_Marine</t>
  </si>
  <si>
    <t>M137_Marine</t>
  </si>
  <si>
    <t>M138_Marine</t>
  </si>
  <si>
    <t>M139_Marine</t>
  </si>
  <si>
    <t>M140_Marine</t>
  </si>
  <si>
    <t>M141_Marine</t>
  </si>
  <si>
    <t>M142_Marine</t>
  </si>
  <si>
    <t>M143_Marine</t>
  </si>
  <si>
    <t>M144_Marine</t>
  </si>
  <si>
    <t>M145_Marine</t>
  </si>
  <si>
    <t>M146_Marine</t>
  </si>
  <si>
    <t>M147_Marine</t>
  </si>
  <si>
    <t>M148_Marine</t>
  </si>
  <si>
    <t>M149_Marine</t>
  </si>
  <si>
    <t>M150_Marine</t>
  </si>
  <si>
    <t>M151_Marine</t>
  </si>
  <si>
    <t>M152_Marine</t>
  </si>
  <si>
    <t>M153_Marine</t>
  </si>
  <si>
    <t>M154_Marine</t>
  </si>
  <si>
    <t>M155_Marine</t>
  </si>
  <si>
    <t>M156_Marine</t>
  </si>
  <si>
    <t>M157_Marine</t>
  </si>
  <si>
    <t>M158_Marine</t>
  </si>
  <si>
    <t>M159_Marine</t>
  </si>
  <si>
    <t>M160_Marine</t>
  </si>
  <si>
    <t>M161_Marine</t>
  </si>
  <si>
    <t>M162_Marine</t>
  </si>
  <si>
    <t>M163_Marine</t>
  </si>
  <si>
    <t>M164_Marine</t>
  </si>
  <si>
    <t>M165_Marine</t>
  </si>
  <si>
    <t>M166_Marine</t>
  </si>
  <si>
    <t>M167_Marine</t>
  </si>
  <si>
    <t>M168_Marine</t>
  </si>
  <si>
    <t>M169_Marine</t>
  </si>
  <si>
    <t>M170_Marine</t>
  </si>
  <si>
    <t>M171_Marine</t>
  </si>
  <si>
    <t>M172_Marine</t>
  </si>
  <si>
    <t>M173_MARINE</t>
  </si>
  <si>
    <t>W360X134</t>
  </si>
  <si>
    <t>M174_MARINE</t>
  </si>
  <si>
    <t>M175_MARINE</t>
  </si>
  <si>
    <t>M176_MARINE</t>
  </si>
  <si>
    <t>M177_Marine</t>
  </si>
  <si>
    <t>M178_Marine</t>
  </si>
  <si>
    <t>M179_Marine</t>
  </si>
  <si>
    <t>M180_Marine</t>
  </si>
  <si>
    <t>M181_Marine</t>
  </si>
  <si>
    <t>M182_Marine</t>
  </si>
  <si>
    <t>M183_Marine</t>
  </si>
  <si>
    <t>M184_Marine</t>
  </si>
  <si>
    <t>M185_Marine</t>
  </si>
  <si>
    <t>M186_Marine</t>
  </si>
  <si>
    <t>M187_Marine</t>
  </si>
  <si>
    <t>M188_Marine</t>
  </si>
  <si>
    <t>M189_Marine</t>
  </si>
  <si>
    <t>M190_Marine</t>
  </si>
  <si>
    <t>M191_Marine</t>
  </si>
  <si>
    <t>M192_Marine</t>
  </si>
  <si>
    <t>M193_Marine</t>
  </si>
  <si>
    <t>W200X59</t>
  </si>
  <si>
    <t>M194_Marine</t>
  </si>
  <si>
    <t>M195_Marine</t>
  </si>
  <si>
    <t>M196_Marine</t>
  </si>
  <si>
    <t>M197_Marine</t>
  </si>
  <si>
    <t>M198_Marine</t>
  </si>
  <si>
    <t>M199_Marine</t>
  </si>
  <si>
    <t>M200_Marine</t>
  </si>
  <si>
    <t>W360X551</t>
  </si>
  <si>
    <t>M201_Marine</t>
  </si>
  <si>
    <t>M202_Marine</t>
  </si>
  <si>
    <t>M203_Marine</t>
  </si>
  <si>
    <t>M204_Marine</t>
  </si>
  <si>
    <t>M205_Marine</t>
  </si>
  <si>
    <t>M206_Marine</t>
  </si>
  <si>
    <t>M207_Marine</t>
  </si>
  <si>
    <t>M208_Marine</t>
  </si>
  <si>
    <t>M209_Marine</t>
  </si>
  <si>
    <t>M210_Marine</t>
  </si>
  <si>
    <t>M211_Marine</t>
  </si>
  <si>
    <t>M212_Marine</t>
  </si>
  <si>
    <t>M213_Marine</t>
  </si>
  <si>
    <t>M214_Marine</t>
  </si>
  <si>
    <t>W610X455</t>
  </si>
  <si>
    <t>M215_Marine</t>
  </si>
  <si>
    <t>M216_Marine</t>
  </si>
  <si>
    <t>M217_Marine</t>
  </si>
  <si>
    <t>M218_Marine</t>
  </si>
  <si>
    <t>M219_Marine</t>
  </si>
  <si>
    <t>M220_Marine</t>
  </si>
  <si>
    <t>M221_Marine</t>
  </si>
  <si>
    <t>M222_Marine</t>
  </si>
  <si>
    <t>M223_Marine</t>
  </si>
  <si>
    <t>M224_Marine</t>
  </si>
  <si>
    <t>M225_Marine</t>
  </si>
  <si>
    <t>M226_Marine</t>
  </si>
  <si>
    <t>M227_Marine</t>
  </si>
  <si>
    <t>M228_Marine</t>
  </si>
  <si>
    <t>W610X341</t>
  </si>
  <si>
    <t>M229_Marine</t>
  </si>
  <si>
    <t>M230_Marine</t>
  </si>
  <si>
    <t>M231_Marine</t>
  </si>
  <si>
    <t>M232_Marine</t>
  </si>
  <si>
    <t>M233_Marine</t>
  </si>
  <si>
    <t>M234_Marine</t>
  </si>
  <si>
    <t>M235_Marine</t>
  </si>
  <si>
    <t>M236_Marine</t>
  </si>
  <si>
    <t>M237_Marine</t>
  </si>
  <si>
    <t>M238_Marine</t>
  </si>
  <si>
    <t>M239_Marine</t>
  </si>
  <si>
    <t>M240_Marine</t>
  </si>
  <si>
    <t>M241_Marine</t>
  </si>
  <si>
    <t>M242_Marine</t>
  </si>
  <si>
    <t>M243_Marine</t>
  </si>
  <si>
    <t>M244_Marine</t>
  </si>
  <si>
    <t>M245_Marine</t>
  </si>
  <si>
    <t>M246_Marine</t>
  </si>
  <si>
    <t>M247_Marine</t>
  </si>
  <si>
    <t>M248_Marine</t>
  </si>
  <si>
    <t>M249_Marine</t>
  </si>
  <si>
    <t>M250_Marine</t>
  </si>
  <si>
    <t>W530X150</t>
  </si>
  <si>
    <t>M251_Marine</t>
  </si>
  <si>
    <t>W530X219</t>
  </si>
  <si>
    <t>M252_Marine</t>
  </si>
  <si>
    <t>M253_Marine</t>
  </si>
  <si>
    <t>M254_Marine</t>
  </si>
  <si>
    <t>M255_Marine</t>
  </si>
  <si>
    <t>M256_Marine</t>
  </si>
  <si>
    <t>M257_Marine</t>
  </si>
  <si>
    <t>M258_Marine</t>
  </si>
  <si>
    <t>M259_Marine</t>
  </si>
  <si>
    <t>W250X73</t>
  </si>
  <si>
    <t>M260_Marine</t>
  </si>
  <si>
    <t>M261_Marine</t>
  </si>
  <si>
    <t>M262_Marine</t>
  </si>
  <si>
    <t>M263_Marine</t>
  </si>
  <si>
    <t>M264_Marine</t>
  </si>
  <si>
    <t>M265_Marine</t>
  </si>
  <si>
    <t>M266_Marine</t>
  </si>
  <si>
    <t>M267_Marine</t>
  </si>
  <si>
    <t>M268_Marine</t>
  </si>
  <si>
    <t>M269_Marine</t>
  </si>
  <si>
    <t>M270_Marine</t>
  </si>
  <si>
    <t>M271_Marine</t>
  </si>
  <si>
    <t>M272_Marine</t>
  </si>
  <si>
    <t>M273_Marine</t>
  </si>
  <si>
    <t>M274_Marine</t>
  </si>
  <si>
    <t>M275_Marine</t>
  </si>
  <si>
    <t>M276_Marine</t>
  </si>
  <si>
    <t>M277_Marine</t>
  </si>
  <si>
    <t>M278_Marine</t>
  </si>
  <si>
    <t>M279_Marine</t>
  </si>
  <si>
    <t>M280_Marine</t>
  </si>
  <si>
    <t>M281_Marine</t>
  </si>
  <si>
    <t>W360X347</t>
  </si>
  <si>
    <t>M282_Marine</t>
  </si>
  <si>
    <t>M283_Marine</t>
  </si>
  <si>
    <t>M284_Marine</t>
  </si>
  <si>
    <t>M285_Marine</t>
  </si>
  <si>
    <t>M286_Marine</t>
  </si>
  <si>
    <t>M287_Marine</t>
  </si>
  <si>
    <t>M288_Marine</t>
  </si>
  <si>
    <t>M289_Marine</t>
  </si>
  <si>
    <t>M290_Marine</t>
  </si>
  <si>
    <t>M291_Marine</t>
  </si>
  <si>
    <t>M292_Marine</t>
  </si>
  <si>
    <t>M293_Marine</t>
  </si>
  <si>
    <t>M294_Marine</t>
  </si>
  <si>
    <t>M295_Marine</t>
  </si>
  <si>
    <t>M296_Marine</t>
  </si>
  <si>
    <t>M297_Marine</t>
  </si>
  <si>
    <t>M298_Marine</t>
  </si>
  <si>
    <t>M299_Marine</t>
  </si>
  <si>
    <t>M300_Marine</t>
  </si>
  <si>
    <t>M301_Marine</t>
  </si>
  <si>
    <t>M302_Marine</t>
  </si>
  <si>
    <t>M303_Marine</t>
  </si>
  <si>
    <t>M304_Marine</t>
  </si>
  <si>
    <t>M305_Marine</t>
  </si>
  <si>
    <t>M306_Marine</t>
  </si>
  <si>
    <t>M307_Marine</t>
  </si>
  <si>
    <t>M308_Marine</t>
  </si>
  <si>
    <t>M309_Marine</t>
  </si>
  <si>
    <t>M310_Marine</t>
  </si>
  <si>
    <t>M311_Marine</t>
  </si>
  <si>
    <t>M312_Marine</t>
  </si>
  <si>
    <t>M313_Marine</t>
  </si>
  <si>
    <t>M314_Marine</t>
  </si>
  <si>
    <t>M315_Marine</t>
  </si>
  <si>
    <t>M316_Marine</t>
  </si>
  <si>
    <t>M317_Marine</t>
  </si>
  <si>
    <t>M318_Marine</t>
  </si>
  <si>
    <t>M319_Marine</t>
  </si>
  <si>
    <t>M320_Marine</t>
  </si>
  <si>
    <t>M321_Marine</t>
  </si>
  <si>
    <t>M322_Marine</t>
  </si>
  <si>
    <t>M323_Marine</t>
  </si>
  <si>
    <t>M324_Marine</t>
  </si>
  <si>
    <t>M325_Marine</t>
  </si>
  <si>
    <t>M326_Marine</t>
  </si>
  <si>
    <t>M327_Marine</t>
  </si>
  <si>
    <t>M328_Marine</t>
  </si>
  <si>
    <t>M329_Marine</t>
  </si>
  <si>
    <t>M330_Marine</t>
  </si>
  <si>
    <t>M331_Marine</t>
  </si>
  <si>
    <t>M332_Marine</t>
  </si>
  <si>
    <t>M333_Marine</t>
  </si>
  <si>
    <t>M334_Marine</t>
  </si>
  <si>
    <t>M335_Marine</t>
  </si>
  <si>
    <t>M336_Marine</t>
  </si>
  <si>
    <t>M337_Marine</t>
  </si>
  <si>
    <t>M338_Marine</t>
  </si>
  <si>
    <t>M339_Marine</t>
  </si>
  <si>
    <t>M340_Marine</t>
  </si>
  <si>
    <t>M341_Marine</t>
  </si>
  <si>
    <t>M342_Marine</t>
  </si>
  <si>
    <t>M343_Marine</t>
  </si>
  <si>
    <t>M344_Marine</t>
  </si>
  <si>
    <t>M345_Marine</t>
  </si>
  <si>
    <t>M346_Marine</t>
  </si>
  <si>
    <t>M347_Marine</t>
  </si>
  <si>
    <t>M348_Marine</t>
  </si>
  <si>
    <t>M349_Marine</t>
  </si>
  <si>
    <t>M350_Marine</t>
  </si>
  <si>
    <t>M351_Marine</t>
  </si>
  <si>
    <t>M352_Marine</t>
  </si>
  <si>
    <t>M353_Marine</t>
  </si>
  <si>
    <t>M354_Marine</t>
  </si>
  <si>
    <t>M355_Marine</t>
  </si>
  <si>
    <t>M356_Marine</t>
  </si>
  <si>
    <t>M357_Marine</t>
  </si>
  <si>
    <t>M358_Marine</t>
  </si>
  <si>
    <t>M359_Marine</t>
  </si>
  <si>
    <t>M360_Marine</t>
  </si>
  <si>
    <t>M361_Marine</t>
  </si>
  <si>
    <t>M362_Marine</t>
  </si>
  <si>
    <t>M363_Marine</t>
  </si>
  <si>
    <t>M364_Marine</t>
  </si>
  <si>
    <t>M365_Marine</t>
  </si>
  <si>
    <t>M366_Marine</t>
  </si>
  <si>
    <t>M367_Marine</t>
  </si>
  <si>
    <t>M368_Marine</t>
  </si>
  <si>
    <t>M369_Marine</t>
  </si>
  <si>
    <t>M370_Marine</t>
  </si>
  <si>
    <t>M371_Marine</t>
  </si>
  <si>
    <t>M372_Marine</t>
  </si>
  <si>
    <t>M373_Marine</t>
  </si>
  <si>
    <t>M374_Marine</t>
  </si>
  <si>
    <t>M375_Marine</t>
  </si>
  <si>
    <t>M376_Marine</t>
  </si>
  <si>
    <t>M377_Marine</t>
  </si>
  <si>
    <t>M378_Marine</t>
  </si>
  <si>
    <t>M379_Marine</t>
  </si>
  <si>
    <t>M380_Marine</t>
  </si>
  <si>
    <t>M381_Marine</t>
  </si>
  <si>
    <t>M382_Marine</t>
  </si>
  <si>
    <t>M383_Marine</t>
  </si>
  <si>
    <t>M384_Marine</t>
  </si>
  <si>
    <t>M385_Marine</t>
  </si>
  <si>
    <t>M386_Marine</t>
  </si>
  <si>
    <t>M387_Marine</t>
  </si>
  <si>
    <t>M388_Marine</t>
  </si>
  <si>
    <t>M389_Marine</t>
  </si>
  <si>
    <t>M390_Marine</t>
  </si>
  <si>
    <t>M391_Marine</t>
  </si>
  <si>
    <t>M392_Marine</t>
  </si>
  <si>
    <t>M393_Marine</t>
  </si>
  <si>
    <t>M394_Marine</t>
  </si>
  <si>
    <t>M395_Marine</t>
  </si>
  <si>
    <t>M396_Marine</t>
  </si>
  <si>
    <t>M397_Marine</t>
  </si>
  <si>
    <t>M398_Marine</t>
  </si>
  <si>
    <t>M399_Marine</t>
  </si>
  <si>
    <t>M400_Marine</t>
  </si>
  <si>
    <t>M401_Marine</t>
  </si>
  <si>
    <t>M402_Marine</t>
  </si>
  <si>
    <t>M403_Marine</t>
  </si>
  <si>
    <t>M404_Marine</t>
  </si>
  <si>
    <t>M405_Marine</t>
  </si>
  <si>
    <t>M406_Marine</t>
  </si>
  <si>
    <t>M407_Marine</t>
  </si>
  <si>
    <t>M408_Marine</t>
  </si>
  <si>
    <t>M409_Marine</t>
  </si>
  <si>
    <t>M410_Marine</t>
  </si>
  <si>
    <t>M411_Marine</t>
  </si>
  <si>
    <t>M412_Marine</t>
  </si>
  <si>
    <t>M413_Marine</t>
  </si>
  <si>
    <t>M414_Marine</t>
  </si>
  <si>
    <t>M415_Marine</t>
  </si>
  <si>
    <t>M416_Marine</t>
  </si>
  <si>
    <t>M417_Marine</t>
  </si>
  <si>
    <t>M418_Marine</t>
  </si>
  <si>
    <t>M419_Marine</t>
  </si>
  <si>
    <t>M420_Marine</t>
  </si>
  <si>
    <t>M421_Marine</t>
  </si>
  <si>
    <t>BLC 1 : Self Weight(SW) (Refer t</t>
  </si>
  <si>
    <t>BLC 2 : Piping Operating (PO)</t>
  </si>
  <si>
    <t>BLC 3 : Piping Empty (PE) Pipes</t>
  </si>
  <si>
    <t>BLC 4 : Electrical (EL)</t>
  </si>
  <si>
    <t>BLC 5 : Equipment Operating (EO)</t>
  </si>
  <si>
    <t>BLC 6 : Equipment Empty(EE)</t>
  </si>
  <si>
    <t>BLC 7 : Equipment / Pipe Test Lo</t>
  </si>
  <si>
    <t>BLC 8 : Equipment Maintenance Lo</t>
  </si>
  <si>
    <t>BLC 9 : Live  (L)</t>
  </si>
  <si>
    <t>BLC 10 : Snow(S)-See Note 16</t>
  </si>
  <si>
    <t>BLC 11 : Pipe Anchor Thermal  (A</t>
  </si>
  <si>
    <t>BLC 12 : Pipe Anchor Friction (A</t>
  </si>
  <si>
    <t>BLC 13: Pipe Anchor Seismic ( AS</t>
  </si>
  <si>
    <t>BLC 14 : Pipe Friction Load (F)</t>
  </si>
  <si>
    <t>BLC 15: Wind  X (WX)</t>
  </si>
  <si>
    <t>BLC 16 : Wind  Z (WZ)</t>
  </si>
  <si>
    <t>BLC 17: Seismic X Oper (SXOpe)</t>
  </si>
  <si>
    <t>BLC 18: Seismic X Emp (SXEmpty)</t>
  </si>
  <si>
    <t>BLC 19: Seismic Z Oper (SZOpe)</t>
  </si>
  <si>
    <t>BLC 20 : Seismic Z Emp (SZEmpty)</t>
  </si>
  <si>
    <t>BLC 21: Slug or Upset (SG)</t>
  </si>
  <si>
    <t>BLC 22 : Guide Load (GL)</t>
  </si>
  <si>
    <t>BLC 23 Atmospheric Ice (Di)</t>
  </si>
  <si>
    <t>BLC 24: Thermal Effects Contr(TH</t>
  </si>
  <si>
    <t>BLC 25: Thermal Effects Expan(TH</t>
  </si>
  <si>
    <t>Land Transport Load Case</t>
  </si>
  <si>
    <t>BLC T1: Selfweight Z</t>
  </si>
  <si>
    <t>BLC T2: Selfweight X</t>
  </si>
  <si>
    <t>BLC T3: Pipe Empty Z</t>
  </si>
  <si>
    <t>BLC T4: Pipe Empty X</t>
  </si>
  <si>
    <t>BLC T5: Equip. Empty Z</t>
  </si>
  <si>
    <t>BLC T6: Equip. Empty X</t>
  </si>
  <si>
    <t>BLC T7: Elect. Z</t>
  </si>
  <si>
    <t>BLC T8: Elect. X</t>
  </si>
  <si>
    <t>BLC T9: Snow Z</t>
  </si>
  <si>
    <t>BLC T10: Snow. X</t>
  </si>
  <si>
    <t>DLO (SW+PO+EL+EO+FPO)</t>
  </si>
  <si>
    <t>DLO (SW+PO+EL+EO+FPO) + AT</t>
  </si>
  <si>
    <t>DLE (SW+PE+LBE+EL+EE)  (See Note</t>
  </si>
  <si>
    <t>DLO (SW+PO+EL+EO+FPO) - AT</t>
  </si>
  <si>
    <t>DLE (SW+PE+LBE+0.15EL+EE)  (See</t>
  </si>
  <si>
    <t>DLE (SW+PE+0.15EL+EE)  (See Note</t>
  </si>
  <si>
    <t>DLO (SW+PO+EL+EO+FPO) + 0.25 S</t>
  </si>
  <si>
    <t>DLE (SW+PE+LBE+EL+EE+0.6FPO)  +</t>
  </si>
  <si>
    <t>DLE (SW+PE+EL+EE)</t>
  </si>
  <si>
    <t>BLC 46: Piping Empty load for la</t>
  </si>
  <si>
    <t>Transverse Roll "TR"</t>
  </si>
  <si>
    <t>Longitudinal Pitch "LP"</t>
  </si>
  <si>
    <t>Vertical Impact (VI) Y-Direction</t>
  </si>
  <si>
    <t>Transverse Impact (TI)</t>
  </si>
  <si>
    <t>Longitudinal Impact (LI)</t>
  </si>
  <si>
    <t>BLC52: Future Piping Operating (</t>
  </si>
  <si>
    <t>Marine Transportation Basic Load</t>
  </si>
  <si>
    <t>Head Sea Condition</t>
  </si>
  <si>
    <t>BLC55: +Pitch+Surge+Roll+Sway+He</t>
  </si>
  <si>
    <t>BLC56: +Pitch+Surge-Roll+Sway-He</t>
  </si>
  <si>
    <t>BLC57: +Pitch+Surge+Roll-Sway+He</t>
  </si>
  <si>
    <t>BLC58: +Pitch+Surge+Roll+Sway-He</t>
  </si>
  <si>
    <t>BLC59: +Pitch+Surge+Roll-Sway-He</t>
  </si>
  <si>
    <t>BLC60: +Pitch+Surge-Roll+Sway+He</t>
  </si>
  <si>
    <t>BLC61: +Pitch+Surge-Roll-Sway-He</t>
  </si>
  <si>
    <t>BLC62: +Pitch+Surge-Roll-Sway+He</t>
  </si>
  <si>
    <t>BLC63: -Pitch+Surge+Roll+Sway+He</t>
  </si>
  <si>
    <t>BLC64: -Pitch+Surge-Roll+Sway-He</t>
  </si>
  <si>
    <t>BLC65: -Pitch+Surge+Roll-Sway+He</t>
  </si>
  <si>
    <t>BLC66: -Pitch+Surge+Roll+Sway-He</t>
  </si>
  <si>
    <t>BLC67:-Pitch+Surge+Roll-Sway-Hea</t>
  </si>
  <si>
    <t>BLC68: -Pitch+Surge-Roll+Sway+He</t>
  </si>
  <si>
    <t>BLC69: -Pitch+Surge-Roll-Sway-He</t>
  </si>
  <si>
    <t>BLC70: -Pitch+Surge-Roll-Sway+He</t>
  </si>
  <si>
    <t>BLC71: Pitch-Surge+Roll+Sway+Hea</t>
  </si>
  <si>
    <t>BLC72: Pitch-Surge-Roll+Sway-Hea</t>
  </si>
  <si>
    <t>BLC73: Pitch-Surge+Roll-Sway+Hea</t>
  </si>
  <si>
    <t>BLC74: Pitch-Surge+Roll+Sway-Hea</t>
  </si>
  <si>
    <t>BLC75: Pitch-Surge+Roll-Sway-Hea</t>
  </si>
  <si>
    <t>BLC76: Pitch-Surge-Roll+Sway+Hea</t>
  </si>
  <si>
    <t>BLC77: Pitch-Surge-Roll-Sway-Hea</t>
  </si>
  <si>
    <t>BLC78: Pitch-Surge-Roll-Sway+Hea</t>
  </si>
  <si>
    <t>BLC79: -Pitch-Surge+Roll+Sway+He</t>
  </si>
  <si>
    <t>BLC80: -Pitch-Surge-Roll+Sway-He</t>
  </si>
  <si>
    <t>BLC81: -Pitch-Surge+Roll-Sway+He</t>
  </si>
  <si>
    <t>BLC82: -Pitch-Surge+Roll+Sway-He</t>
  </si>
  <si>
    <t>BLC83: -Pitch-Surge+Roll-Sway-He</t>
  </si>
  <si>
    <t>BLC84: -Pitch-Surge-Roll+Sway+He</t>
  </si>
  <si>
    <t>BLC85: -Pitch-Surge-Roll-Sway-He</t>
  </si>
  <si>
    <t>BLC86: -Pitch-Surge-Roll-Sway+He</t>
  </si>
  <si>
    <t>Beam Sea Condition</t>
  </si>
  <si>
    <t>BLC88: +Roll+Sway+Heave+Yaw+Pitc</t>
  </si>
  <si>
    <t>BLC89: -Roll+Sway-Heave+Yaw+Pitc</t>
  </si>
  <si>
    <t>BLC90: +Roll-Sway+Heave+Yaw+Pitc</t>
  </si>
  <si>
    <t>BLC91: +Roll+Sway-Heave+Yaw+Pitc</t>
  </si>
  <si>
    <t>BLC92: +Roll-Sway-Heave+Yaw+Pitc</t>
  </si>
  <si>
    <t>BLC93: -Roll+Sway+Heave+Yaw+Pitc</t>
  </si>
  <si>
    <t>BLC94: -Roll-Sway-Heave+Yaw+Pitc</t>
  </si>
  <si>
    <t>BLC95: -Roll-Sway+Heave+Yaw+Pitc</t>
  </si>
  <si>
    <t>BLC96: +Roll+Sway+Heave+Yaw-Pitc</t>
  </si>
  <si>
    <t>BLC97: -Roll+Sway-Heave+Yaw-Pitc</t>
  </si>
  <si>
    <t>BLC98: +Roll-Sway+Heave+Yaw-Pitc</t>
  </si>
  <si>
    <t>BLC99:+Roll+Sway-Heave+Yaw -Pitc</t>
  </si>
  <si>
    <t>BLC100:+Roll-Sway-Heave+Yaw-Pitc</t>
  </si>
  <si>
    <t>BLC101: -Roll+Sway+Heave+Yaw-Pit</t>
  </si>
  <si>
    <t>BLC102: -Roll-Sway-Heave+Yaw-Pit</t>
  </si>
  <si>
    <t>BLC103: -Roll-Sway+Heave+Yaw-Pit</t>
  </si>
  <si>
    <t>BLC104: +Roll+Sway+Heave+Yaw+Pit</t>
  </si>
  <si>
    <t>BLC105: -Roll+Sway-Heave+Yaw+Pit</t>
  </si>
  <si>
    <t>BLC106: +Roll-Sway+Heave+Yaw+Pit</t>
  </si>
  <si>
    <t>BLC107: +Roll+Sway-Heave+Yaw+Pit</t>
  </si>
  <si>
    <t>BLC108: +Roll-Sway-Heave+Yaw+Pit</t>
  </si>
  <si>
    <t>BLC109:-Roll+Sway+Heave+Yaw+ Pit</t>
  </si>
  <si>
    <t>BLC110: -Roll-Sway-Heave+Yaw+Pit</t>
  </si>
  <si>
    <t>BLC111: -Roll-Sway+Heave+Yaw+Pit</t>
  </si>
  <si>
    <t>BLC112: +Roll+Sway+Heave+Yaw-Pit</t>
  </si>
  <si>
    <t>BLC113: -Roll+Sway-Heave+Yaw-Pit</t>
  </si>
  <si>
    <t>BLC114: +Roll-Sway+Heave+Yaw-Pit</t>
  </si>
  <si>
    <t>BLC115: +Roll+Sway-Heave+Yaw-Pit</t>
  </si>
  <si>
    <t>BLC116: +Roll-Sway-Heave+Yaw-Pit</t>
  </si>
  <si>
    <t>BLC117: -Roll+Sway+Heave+Yaw-Pit</t>
  </si>
  <si>
    <t>BLC118:-Roll-Sway-Heave+Yaw -Pit</t>
  </si>
  <si>
    <t>BLC119: -Roll-Sway+Heave+Yaw-Pit</t>
  </si>
  <si>
    <t>Quartering Sea</t>
  </si>
  <si>
    <t>BLC121: Pitch+Surge+Roll+Sway+He</t>
  </si>
  <si>
    <t>BLC122: +Pitch+Surge-Roll+Sway-H</t>
  </si>
  <si>
    <t>BLC123: +Pitch+Surge+Roll-Sway+H</t>
  </si>
  <si>
    <t>BLC124: +Pitch+Surge+Roll+Sway-H</t>
  </si>
  <si>
    <t>BLC125: +Pitch+Surge+Roll-Sway-H</t>
  </si>
  <si>
    <t>BLC126: +Pitch+Surge-Roll+Sway+H</t>
  </si>
  <si>
    <t>BLC127: Pitch+Surge-Roll-Sway-He</t>
  </si>
  <si>
    <t>BLC128: Pitch+Surge-Roll-Sway+He</t>
  </si>
  <si>
    <t>BLC129: -Pitch+Surge+Roll+Sway+H</t>
  </si>
  <si>
    <t>BLC130: -Pitch+Surge-Roll+Sway-H</t>
  </si>
  <si>
    <t>BLC131: -Pitch+Surge+Roll-Sway+H</t>
  </si>
  <si>
    <t>BLC132: -Pitch+Surge+Roll+Sway-H</t>
  </si>
  <si>
    <t>BLC133:-Pitch+Surge+Roll-Sway-He</t>
  </si>
  <si>
    <t>BLC134: -Pitch+Surge-Roll+Sway+H</t>
  </si>
  <si>
    <t>BLC135: -Pitch+Surge-Roll-Sway-H</t>
  </si>
  <si>
    <t>BLC136: -Pitch+Surge-Roll-Sway+H</t>
  </si>
  <si>
    <t>BLC137: Pitch-Surge+Roll+Sway+He</t>
  </si>
  <si>
    <t>BLC138: Pitch-Surge-Roll+Sway-He</t>
  </si>
  <si>
    <t>BLC139: Pitch-Surge+Roll-Sway+He</t>
  </si>
  <si>
    <t>BLC140: Pitch-Surge+Roll+Sway-He</t>
  </si>
  <si>
    <t>BLC141: Pitch-Surge+Roll-Sway-He</t>
  </si>
  <si>
    <t>BLC142: Pitch-Surge-Roll+Sway+He</t>
  </si>
  <si>
    <t>BLC143: Pitch-Surge-Roll-Sway-He</t>
  </si>
  <si>
    <t>BLC144: Pitch-Surge-Roll-Sway+He</t>
  </si>
  <si>
    <t>BLC145: -Pitch-Surge+Roll+Sway+H</t>
  </si>
  <si>
    <t>BLC146: -Pitch-Surge-Roll+Sway-H</t>
  </si>
  <si>
    <t>BLC147: -Pitch-Surge+Roll-Sway+H</t>
  </si>
  <si>
    <t>BLC148: -Pitch-Surge+Roll+Sway-H</t>
  </si>
  <si>
    <t>BLC149: -Pitch-Surge+Roll-Sway-H</t>
  </si>
  <si>
    <t>BLC150: -Pitch-Surge-Roll+Sway+H</t>
  </si>
  <si>
    <t>BLC151: -Pitch-Surge-Roll-Sway-H</t>
  </si>
  <si>
    <t>BLC152: -Pitch-Surge-Roll-Sway+H</t>
  </si>
  <si>
    <t>Marine Wind * For Enclosed Struc</t>
  </si>
  <si>
    <t>BLC154: MWZ - Marine Wind (Paral</t>
  </si>
  <si>
    <t>BLC155: MWX - Marine Wind (Perpe</t>
  </si>
  <si>
    <t>Barge SAG/HOG</t>
  </si>
  <si>
    <t>BLC 157: BSAG</t>
  </si>
  <si>
    <t>BLC 158: BHOG</t>
  </si>
  <si>
    <t>Enclosed Structure Wind**-Includ</t>
  </si>
  <si>
    <t>BLC161: WXPP (Building Wind X-Po</t>
  </si>
  <si>
    <t>BLC162: WZPP (Building Wind Z-Po</t>
  </si>
  <si>
    <t>BLC163: WXNP (Building Wind X-Ne</t>
  </si>
  <si>
    <t>BLC164: WZNP (Building Wind Z-Ne</t>
  </si>
  <si>
    <t>BLC165: WXPS  (Building Wind X-P</t>
  </si>
  <si>
    <t>BLC166: WZPS  (Building Wind Z-P</t>
  </si>
  <si>
    <t>BLC167: WXNS  (Building Wind X-N</t>
  </si>
  <si>
    <t>BLC168: WZNS  (Building Wind Z-N</t>
  </si>
  <si>
    <t>Head Sea Condition (Negative Yaw</t>
  </si>
  <si>
    <t>BLC171: Pitch+Surge+Roll+Sway+He</t>
  </si>
  <si>
    <t>BLC172: +Pitch+Surge-Roll+Sway-H</t>
  </si>
  <si>
    <t>BLC173: +Pitch+Surge+Roll-Sway+H</t>
  </si>
  <si>
    <t>BLC174: +Pitch+Surge+Roll+Sway-H</t>
  </si>
  <si>
    <t>BLC175: +Pitch+Surge+Roll-Sway-H</t>
  </si>
  <si>
    <t>BLC176: +Pitch+Surge-Roll+Sway+H</t>
  </si>
  <si>
    <t>BLC177: Pitch+Surge-Roll-Sway-He</t>
  </si>
  <si>
    <t>BLC178: Pitch+Surge-Roll-Sway+He</t>
  </si>
  <si>
    <t>BLC179: -Pitch+Surge+Roll+Sway+H</t>
  </si>
  <si>
    <t>BLC180: -Pitch+Surge-Roll+Sway-H</t>
  </si>
  <si>
    <t>BLC181: -Pitch+Surge+Roll-Sway+H</t>
  </si>
  <si>
    <t>BLC182: -Pitch+Surge+Roll+Sway-H</t>
  </si>
  <si>
    <t>BLC183:-Pitch+Surge+Roll-Sway-He</t>
  </si>
  <si>
    <t>BLC184: -Pitch+Surge-Roll+Sway+H</t>
  </si>
  <si>
    <t>BLC185: -Pitch+Surge-Roll-Sway-H</t>
  </si>
  <si>
    <t>BLC186: -Pitch+Surge-Roll-Sway+H</t>
  </si>
  <si>
    <t>BLC187: Pitch-Surge+Roll+Sway+He</t>
  </si>
  <si>
    <t>BLC188: Pitch-Surge-Roll+Sway-He</t>
  </si>
  <si>
    <t>BLC189: Pitch-Surge+Roll-Sway+He</t>
  </si>
  <si>
    <t>BLC190: Pitch-Surge+Roll+Sway-He</t>
  </si>
  <si>
    <t>BLC191: Pitch-Surge+Roll-Sway-He</t>
  </si>
  <si>
    <t>BLC192: Pitch-Surge-Roll+Sway+He</t>
  </si>
  <si>
    <t>BLC193: Pitch-Surge-Roll-Sway-He</t>
  </si>
  <si>
    <t>BLC194: Pitch-Surge-Roll-Sway+He</t>
  </si>
  <si>
    <t>BLC195: -Pitch-Surge+Roll+Sway+H</t>
  </si>
  <si>
    <t>BLC196: -Pitch-Surge-Roll+Sway-H</t>
  </si>
  <si>
    <t>BLC197: -Pitch-Surge+Roll-Sway+H</t>
  </si>
  <si>
    <t>BLC198: -Pitch-Surge+Roll+Sway-H</t>
  </si>
  <si>
    <t>BLC199: -Pitch-Surge+Roll-Sway-H</t>
  </si>
  <si>
    <t>BLC200: -Pitch-Surge-Roll+Sway+H</t>
  </si>
  <si>
    <t>BLC201: -Pitch-Surge-Roll-Sway-H</t>
  </si>
  <si>
    <t>BLC202: -Pitch-Surge-Roll-Sway+H</t>
  </si>
  <si>
    <t>Beam Sea Condition (Negative Yaw</t>
  </si>
  <si>
    <t>BLC204: +Roll+Sway+Heave-Yaw+Pit</t>
  </si>
  <si>
    <t>BLC205: -Roll+Sway-Heave-Yaw+Pit</t>
  </si>
  <si>
    <t>BLC206: +Roll-Sway+Heave-Yaw+Pit</t>
  </si>
  <si>
    <t>BLC207: +Roll+Sway-Heave-Yaw+Pit</t>
  </si>
  <si>
    <t>BLC208: +Roll-Sway-Heave-Yaw+Pit</t>
  </si>
  <si>
    <t>BLC209: -Roll+Sway+Heave-Yaw+Pit</t>
  </si>
  <si>
    <t>BLC210: -Roll-Sway-Heave-Yaw+Pit</t>
  </si>
  <si>
    <t>BLC211: -Roll-Sway+Heave-Yaw+Pit</t>
  </si>
  <si>
    <t>BLC212: +Roll+Sway+Heave-Yaw-Pit</t>
  </si>
  <si>
    <t>BLC213: -Roll+Sway-Heave-Yaw-Pit</t>
  </si>
  <si>
    <t>BLC214: +Roll-Sway+Heave-Yaw-Pit</t>
  </si>
  <si>
    <t>BLC215:+Roll+Sway-Heave-Yaw -Pit</t>
  </si>
  <si>
    <t>BLC216:+Roll-Sway-Heave-Yaw-Pitc</t>
  </si>
  <si>
    <t>BLC217: -Roll+Sway+Heave-Yaw-Pit</t>
  </si>
  <si>
    <t>BLC218: -Roll-Sway-Heave-Yaw-Pit</t>
  </si>
  <si>
    <t>BLC219: -Roll-Sway+Heave-Yaw-Pit</t>
  </si>
  <si>
    <t>BLC220: +Roll+Sway+Heave-Yaw+Pit</t>
  </si>
  <si>
    <t>BLC221: -Roll+Sway-Heave-Yaw+Pit</t>
  </si>
  <si>
    <t>BLC222: +Roll-Sway+Heave-Yaw+Pit</t>
  </si>
  <si>
    <t>BLC223: +Roll+Sway-Heave-Yaw+Pit</t>
  </si>
  <si>
    <t>BLC224: +Roll-Sway-Heave-Yaw+Pit</t>
  </si>
  <si>
    <t>BLC225:-Roll+Sway+Heave-Yaw+ Pit</t>
  </si>
  <si>
    <t>BLC226: -Roll-Sway-Heave-Yaw+Pit</t>
  </si>
  <si>
    <t>BLC227: -Roll-Sway+Heave-Yaw+Pit</t>
  </si>
  <si>
    <t>BLC228: +Roll+Sway+Heave-Yaw-Pit</t>
  </si>
  <si>
    <t>BLC229: -Roll+Sway-Heave-Yaw-Pit</t>
  </si>
  <si>
    <t>BLC230: +Roll-Sway+Heave-Yaw-Pit</t>
  </si>
  <si>
    <t>BLC231: +Roll+Sway-Heave-Yaw-Pit</t>
  </si>
  <si>
    <t>BLC232: +Roll-Sway-Heave-Yaw-Pit</t>
  </si>
  <si>
    <t>BLC233: -Roll+Sway+Heave-Yaw-Pit</t>
  </si>
  <si>
    <t>BLC234:-Roll-Sway-Heave-Yaw -Pit</t>
  </si>
  <si>
    <t>BLC235: -Roll-Sway+Heave-Yaw-Pit</t>
  </si>
  <si>
    <t>Quartering Sea (Negative Yaw)</t>
  </si>
  <si>
    <t>BLC238: Pitch+Surge+Roll+Sway+He</t>
  </si>
  <si>
    <t>BLC239: +Pitch+Surge-Roll+Sway-H</t>
  </si>
  <si>
    <t>BLC240: +Pitch+Surge+Roll-Sway+H</t>
  </si>
  <si>
    <t>BLC241: +Pitch+Surge+Roll+Sway-H</t>
  </si>
  <si>
    <t>BLC242: +Pitch+Surge+Roll-Sway-H</t>
  </si>
  <si>
    <t>BLC243: +Pitch+Surge-Roll+Sway+H</t>
  </si>
  <si>
    <t>BLC244: Pitch+Surge-Roll-Sway-He</t>
  </si>
  <si>
    <t>BLC245: Pitch+Surge-Roll-Sway+He</t>
  </si>
  <si>
    <t>BLC246: -Pitch+Surge+Roll+Sway+H</t>
  </si>
  <si>
    <t>BLC247: -Pitch+Surge-Roll+Sway-H</t>
  </si>
  <si>
    <t>BLC248: -Pitch+Surge+Roll-Sway+H</t>
  </si>
  <si>
    <t>BLC249: -Pitch+Surge+Roll+Sway-H</t>
  </si>
  <si>
    <t>BLC250:-Pitch+Surge+Roll-Sway-He</t>
  </si>
  <si>
    <t>BLC251: -Pitch+Surge-Roll+Sway+H</t>
  </si>
  <si>
    <t>BLC252: -Pitch+Surge-Roll-Sway-H</t>
  </si>
  <si>
    <t>BLC253: -Pitch+Surge-Roll-Sway+H</t>
  </si>
  <si>
    <t>BLC254: Pitch-Surge+Roll+Sway+He</t>
  </si>
  <si>
    <t>BLC255: Pitch-Surge-Roll+Sway-He</t>
  </si>
  <si>
    <t>BLC256: Pitch-Surge+Roll-Sway+He</t>
  </si>
  <si>
    <t>BLC257: Pitch-Surge+Roll+Sway-He</t>
  </si>
  <si>
    <t>BLC258: Pitch-Surge+Roll-Sway-He</t>
  </si>
  <si>
    <t>BLC259: Pitch-Surge-Roll+Sway+He</t>
  </si>
  <si>
    <t>BLC260: Pitch-Surge-Roll-Sway-He</t>
  </si>
  <si>
    <t>BLC261: Pitch-Surge-Roll-Sway+He</t>
  </si>
  <si>
    <t>BLC262: -Pitch-Surge+Roll+Sway+H</t>
  </si>
  <si>
    <t>BLC263: -Pitch-Surge-Roll+Sway-H</t>
  </si>
  <si>
    <t>BLC264: -Pitch-Surge+Roll-Sway+H</t>
  </si>
  <si>
    <t>BLC265: -Pitch-Surge+Roll+Sway-H</t>
  </si>
  <si>
    <t>BLC266: -Pitch-Surge+Roll-Sway-H</t>
  </si>
  <si>
    <t>BLC267: -Pitch-Surge-Roll+Sway+H</t>
  </si>
  <si>
    <t>BLC268: -Pitch-Surge-Roll-Sway-H</t>
  </si>
  <si>
    <t>BLC269: -Pitch-Surge-Roll-Sway+H</t>
  </si>
  <si>
    <t>BLC 270: Sway Only (X Transition</t>
  </si>
  <si>
    <t>BLC 271:  Heave Only (Y Transiti</t>
  </si>
  <si>
    <t>BLC 272: Surge Only (Z Transitio</t>
  </si>
  <si>
    <t>BLC 273: Pitch Only (X Rotation)</t>
  </si>
  <si>
    <t>BLC 274:  Yaw Only (Y Rotation)</t>
  </si>
  <si>
    <t>BLC 275:  Roll Only (Z Rotation)</t>
  </si>
  <si>
    <t>Pipe Restraint Forces during Mar</t>
  </si>
  <si>
    <t>BLC277: Pipe Restraint - Longitu</t>
  </si>
  <si>
    <t>BLC278: Pipe Restraint - Transve</t>
  </si>
  <si>
    <t>SPMT_PPU</t>
  </si>
  <si>
    <t>HG1</t>
  </si>
  <si>
    <t>HG2</t>
  </si>
  <si>
    <t>HG3</t>
  </si>
  <si>
    <t>** TRANSP DEAD WEIGHT **</t>
  </si>
  <si>
    <t>CGshift: locations</t>
  </si>
  <si>
    <t>BLC 1 : Self Weight(SW) (Refer to JDB2.20 for defintion of the self weight)</t>
  </si>
  <si>
    <t>BLC 3 : Piping Empty (PE) Pipes without any additional Pipe Restraint forces fo</t>
  </si>
  <si>
    <t>BLC 7 : Equipment / Pipe Test Load (ET) - "Content Weight alone"</t>
  </si>
  <si>
    <t>BLC 8 : Equipment Maintenance Load (ex. Bundle Pull) (EM)</t>
  </si>
  <si>
    <t>BLC 11 : Pipe Anchor Thermal  (AT)</t>
  </si>
  <si>
    <t>BLC 12 : Pipe Anchor Friction (AF)</t>
  </si>
  <si>
    <t>BLC 13: Pipe Anchor Seismic ( AS)</t>
  </si>
  <si>
    <t>BLC 24: Thermal Effects Contr(TH,STcon)</t>
  </si>
  <si>
    <t>BLC 25: Thermal Effects Expan(TH,STexp)</t>
  </si>
  <si>
    <t>DLE (SW+PE+LBE+EL+EE)  (See Note No. 6)</t>
  </si>
  <si>
    <t>DLE (SW+PE+LBE+0.15EL+EE)  (See Note No. 6)</t>
  </si>
  <si>
    <t>DLE (SW+PE+0.15EL+EE)  (See Note No. 6 )</t>
  </si>
  <si>
    <t>DLE (SW+PE+LBE+EL+EE+0.6FPO)  + 0.25 S</t>
  </si>
  <si>
    <t>DLE (SW+PE+EL+EE) (See Note No. 22)</t>
  </si>
  <si>
    <t>BLC 46: Piping Empty load for large bore pipes where additional lateral restrai</t>
  </si>
  <si>
    <t>BLC52: Future Pipe Operating (FPO) (See Note No. 23)</t>
  </si>
  <si>
    <t>Marine Transportation Basic Load Cases (See Note No. 19)</t>
  </si>
  <si>
    <t>BLC55: +Pitch+Surge+Roll+Sway+Heave+Yaw</t>
  </si>
  <si>
    <t>BLC56: +Pitch+Surge-Roll+Sway-Heave+Yaw</t>
  </si>
  <si>
    <t>BLC57: +Pitch+Surge+Roll-Sway+Heave+Yaw</t>
  </si>
  <si>
    <t>BLC58: +Pitch+Surge+Roll+Sway-Heave+Yaw</t>
  </si>
  <si>
    <t>BLC59: +Pitch+Surge+Roll-Sway-Heave+Yaw</t>
  </si>
  <si>
    <t>BLC60: +Pitch+Surge-Roll+Sway+Heave+Yaw</t>
  </si>
  <si>
    <t>BLC61: +Pitch+Surge-Roll-Sway-Heave+Yaw</t>
  </si>
  <si>
    <t>BLC62: +Pitch+Surge-Roll-Sway+Heave+Yaw</t>
  </si>
  <si>
    <t>BLC63: -Pitch+Surge+Roll+Sway+Heave+Yaw</t>
  </si>
  <si>
    <t>BLC64: -Pitch+Surge-Roll+Sway-Heave+Yaw</t>
  </si>
  <si>
    <t>BLC65: -Pitch+Surge+Roll-Sway+Heave+Yaw</t>
  </si>
  <si>
    <t>BLC66: -Pitch+Surge+Roll+Sway-Heave+Yaw</t>
  </si>
  <si>
    <t>BLC67:-Pitch+Surge+Roll-Sway-Heave+Yaw</t>
  </si>
  <si>
    <t>BLC68: -Pitch+Surge-Roll+Sway+Heave+Yaw</t>
  </si>
  <si>
    <t>BLC69: -Pitch+Surge-Roll-Sway-Heave+Yaw</t>
  </si>
  <si>
    <t>BLC70: -Pitch+Surge-Roll-Sway+Heave+Yaw</t>
  </si>
  <si>
    <t>BLC71: Pitch-Surge+Roll+Sway+Heave+Yaw</t>
  </si>
  <si>
    <t>BLC72: Pitch-Surge-Roll+Sway-Heave+Yaw</t>
  </si>
  <si>
    <t>BLC73: Pitch-Surge+Roll-Sway+Heave+Yaw</t>
  </si>
  <si>
    <t>BLC74: Pitch-Surge+Roll+Sway-Heave+Yaw</t>
  </si>
  <si>
    <t>BLC75: Pitch-Surge+Roll-Sway-Heave+Yaw</t>
  </si>
  <si>
    <t>BLC76: Pitch-Surge-Roll+Sway+Heave+Yaw</t>
  </si>
  <si>
    <t>BLC77: Pitch-Surge-Roll-Sway-Heave+Yaw</t>
  </si>
  <si>
    <t>BLC78: Pitch-Surge-Roll-Sway+Heave+Yaw</t>
  </si>
  <si>
    <t>BLC79: -Pitch-Surge+Roll+Sway+Heave+Yaw</t>
  </si>
  <si>
    <t>BLC80: -Pitch-Surge-Roll+Sway-Heave+Yaw</t>
  </si>
  <si>
    <t>BLC81: -Pitch-Surge+Roll-Sway+Heave+Yaw</t>
  </si>
  <si>
    <t>BLC82: -Pitch-Surge+Roll+Sway-Heave+Yaw</t>
  </si>
  <si>
    <t>BLC83: -Pitch-Surge+Roll-Sway-Heave+Yaw</t>
  </si>
  <si>
    <t>BLC84: -Pitch-Surge-Roll+Sway+Heave+Yaw</t>
  </si>
  <si>
    <t>BLC85: -Pitch-Surge-Roll-Sway-Heave+Yaw</t>
  </si>
  <si>
    <t>BLC86: -Pitch-Surge-Roll-Sway+Heave+Yaw</t>
  </si>
  <si>
    <t>BLC88: +Roll+Sway+Heave+Yaw+Pitch+Surge</t>
  </si>
  <si>
    <t>BLC89: -Roll+Sway-Heave+Yaw+Pitch+Surge</t>
  </si>
  <si>
    <t>BLC90: +Roll-Sway+Heave+Yaw+Pitch+Surge</t>
  </si>
  <si>
    <t>BLC91: +Roll+Sway-Heave+Yaw+Pitch+Surge</t>
  </si>
  <si>
    <t>BLC92: +Roll-Sway-Heave+Yaw+Pitch+Surge</t>
  </si>
  <si>
    <t>BLC93: -Roll+Sway+Heave+Yaw+Pitch+Surge</t>
  </si>
  <si>
    <t>BLC94: -Roll-Sway-Heave+Yaw+Pitch+Surge</t>
  </si>
  <si>
    <t>BLC95: -Roll-Sway+Heave+Yaw+Pitch+Surge</t>
  </si>
  <si>
    <t>BLC96: +Roll+Sway+Heave+Yaw-Pitch+Surge</t>
  </si>
  <si>
    <t>BLC97: -Roll+Sway-Heave+Yaw-Pitch+Surge</t>
  </si>
  <si>
    <t>BLC98: +Roll-Sway+Heave+Yaw-Pitch+Surge</t>
  </si>
  <si>
    <t>BLC99:+Roll+Sway-Heave+Yaw -Pitch+Surge</t>
  </si>
  <si>
    <t>BLC100:+Roll-Sway-Heave+Yaw-Pitch+Surge</t>
  </si>
  <si>
    <t>BLC101: -Roll+Sway+Heave+Yaw-Pitch+Surge</t>
  </si>
  <si>
    <t>BLC102: -Roll-Sway-Heave+Yaw-Pitch+Surge</t>
  </si>
  <si>
    <t>BLC103: -Roll-Sway+Heave+Yaw-Pitch+Surge</t>
  </si>
  <si>
    <t>BLC104: +Roll+Sway+Heave+Yaw+Pitch-Surge</t>
  </si>
  <si>
    <t>BLC105: -Roll+Sway-Heave+Yaw+Pitch-Surge</t>
  </si>
  <si>
    <t>BLC106: +Roll-Sway+Heave+Yaw+Pitch-Surge</t>
  </si>
  <si>
    <t>BLC107: +Roll+Sway-Heave+Yaw+Pitch-Surge</t>
  </si>
  <si>
    <t>BLC108: +Roll-Sway-Heave+Yaw+Pitch-Surge</t>
  </si>
  <si>
    <t>BLC109:-Roll+Sway+Heave+Yaw+ Pitch-Surge</t>
  </si>
  <si>
    <t>BLC110: -Roll-Sway-Heave+Yaw+Pitch-Surge</t>
  </si>
  <si>
    <t>BLC111: -Roll-Sway+Heave+Yaw+Pitch-Surge</t>
  </si>
  <si>
    <t>BLC112: +Roll+Sway+Heave+Yaw-Pitch-Surge</t>
  </si>
  <si>
    <t>BLC113: -Roll+Sway-Heave+Yaw-Pitch-Surge</t>
  </si>
  <si>
    <t>BLC114: +Roll-Sway+Heave+Yaw-Pitch-Surge</t>
  </si>
  <si>
    <t>BLC115: +Roll+Sway-Heave+Yaw-Pitch-Surge</t>
  </si>
  <si>
    <t>BLC116: +Roll-Sway-Heave+Yaw-Pitch-Surge</t>
  </si>
  <si>
    <t>BLC117: -Roll+Sway+Heave+Yaw-Pitch-Surge</t>
  </si>
  <si>
    <t>BLC118:-Roll-Sway-Heave+Yaw -Pitch-Surge</t>
  </si>
  <si>
    <t>BLC119: -Roll-Sway+Heave+Yaw-Pitch-Surge</t>
  </si>
  <si>
    <t>BLC121: Pitch+Surge+Roll+Sway+Heave+Yaw</t>
  </si>
  <si>
    <t>BLC122: +Pitch+Surge-Roll+Sway-Heave+Yaw</t>
  </si>
  <si>
    <t>BLC123: +Pitch+Surge+Roll-Sway+Heave+Yaw</t>
  </si>
  <si>
    <t>BLC124: +Pitch+Surge+Roll+Sway-Heave+Yaw</t>
  </si>
  <si>
    <t>BLC125: +Pitch+Surge+Roll-Sway-Heave+Yaw</t>
  </si>
  <si>
    <t>BLC126: +Pitch+Surge-Roll+Sway+Heave+Yaw</t>
  </si>
  <si>
    <t>BLC127: Pitch+Surge-Roll-Sway-Heave+Yaw</t>
  </si>
  <si>
    <t>BLC128: Pitch+Surge-Roll-Sway+Heave+Yaw</t>
  </si>
  <si>
    <t>BLC129: -Pitch+Surge+Roll+Sway+Heave+Yaw</t>
  </si>
  <si>
    <t>BLC130: -Pitch+Surge-Roll+Sway-Heave+Yaw</t>
  </si>
  <si>
    <t>BLC131: -Pitch+Surge+Roll-Sway+Heave+Yaw</t>
  </si>
  <si>
    <t>BLC132: -Pitch+Surge+Roll+Sway-Heave+Yaw</t>
  </si>
  <si>
    <t>BLC133:-Pitch+Surge+Roll-Sway-Heave+Yaw</t>
  </si>
  <si>
    <t>BLC134: -Pitch+Surge-Roll+Sway+Heave+Yaw</t>
  </si>
  <si>
    <t>BLC135: -Pitch+Surge-Roll-Sway-Heave+Yaw</t>
  </si>
  <si>
    <t>BLC136: -Pitch+Surge-Roll-Sway+Heave+Yaw</t>
  </si>
  <si>
    <t>BLC137: Pitch-Surge+Roll+Sway+Heave+Yaw</t>
  </si>
  <si>
    <t>BLC138: Pitch-Surge-Roll+Sway-Heave+Yaw</t>
  </si>
  <si>
    <t>BLC139: Pitch-Surge+Roll-Sway+Heave+Yaw</t>
  </si>
  <si>
    <t>BLC140: Pitch-Surge+Roll+Sway-Heave+Yaw</t>
  </si>
  <si>
    <t>BLC141: Pitch-Surge+Roll-Sway-Heave+Yaw</t>
  </si>
  <si>
    <t>BLC142: Pitch-Surge-Roll+Sway+Heave+Yaw</t>
  </si>
  <si>
    <t>BLC143: Pitch-Surge-Roll-Sway-Heave+Yaw</t>
  </si>
  <si>
    <t>BLC144: Pitch-Surge-Roll-Sway+Heave+Yaw</t>
  </si>
  <si>
    <t>BLC145: -Pitch-Surge+Roll+Sway+Heave+Yaw</t>
  </si>
  <si>
    <t>BLC146: -Pitch-Surge-Roll+Sway-Heave+Yaw</t>
  </si>
  <si>
    <t>BLC147: -Pitch-Surge+Roll-Sway+Heave+Yaw</t>
  </si>
  <si>
    <t>BLC148: -Pitch-Surge+Roll+Sway-Heave+Yaw</t>
  </si>
  <si>
    <t>BLC149: -Pitch-Surge+Roll-Sway-Heave+Yaw</t>
  </si>
  <si>
    <t>BLC150: -Pitch-Surge-Roll+Sway+Heave+Yaw</t>
  </si>
  <si>
    <t>BLC151: -Pitch-Surge-Roll-Sway-Heave+Yaw</t>
  </si>
  <si>
    <t>BLC152: -Pitch-Surge-Roll-Sway+Heave+Yaw</t>
  </si>
  <si>
    <t>Marine Wind</t>
  </si>
  <si>
    <t>BLC154: MWZ - Marine Wind (Parallel to barge travel direction)</t>
  </si>
  <si>
    <t>BLC155: MWX - Marine Wind (Perpendicular to barge travel direction )</t>
  </si>
  <si>
    <t>Enclosed Structure Wind**-Includes Internal pressure or Suction</t>
  </si>
  <si>
    <t>BLC161: WXPP (Building Wind X-Positive Direction with Internal Pressure)</t>
  </si>
  <si>
    <t>BLC162: WZPP (Building Wind Z-Positive Direction with Internal Pressure)</t>
  </si>
  <si>
    <t>BLC163: WXNP (Building Wind X-Negative Direction with Internal Pressure)</t>
  </si>
  <si>
    <t>BLC164: WZNP (Building Wind Z-Negative Direction with Internal Pressure)</t>
  </si>
  <si>
    <t>BLC165: WXPS  (Building Wind X-Positive Direction with Internal Suction)</t>
  </si>
  <si>
    <t>BLC166: WZPS  (Building Wind Z-Positive Direction with Internal Suction)</t>
  </si>
  <si>
    <t>BLC167: WXNS  (Building Wind X-Negative Direction with Internal Suction)</t>
  </si>
  <si>
    <t>BLC168: WZNS  (Building Wind Z-Negative Direction with Internal Suction)</t>
  </si>
  <si>
    <t>Head Sea Condition (Negative Yaw)</t>
  </si>
  <si>
    <t>BLC171: Pitch+Surge+Roll+Sway+Heave-Yaw</t>
  </si>
  <si>
    <t>BLC172: +Pitch+Surge-Roll+Sway-Heave-Yaw</t>
  </si>
  <si>
    <t>BLC173: +Pitch+Surge+Roll-Sway+Heave-Yaw</t>
  </si>
  <si>
    <t>BLC174: +Pitch+Surge+Roll+Sway-Heave-Yaw</t>
  </si>
  <si>
    <t>BLC175: +Pitch+Surge+Roll-Sway-Heave-Yaw</t>
  </si>
  <si>
    <t>BLC176: +Pitch+Surge-Roll+Sway+Heave-Yaw</t>
  </si>
  <si>
    <t>BLC177: Pitch+Surge-Roll-Sway-Heave-Yaw</t>
  </si>
  <si>
    <t>BLC178: Pitch+Surge-Roll-Sway+Heave-Yaw</t>
  </si>
  <si>
    <t>BLC179: -Pitch+Surge+Roll+Sway+Heave-Yaw</t>
  </si>
  <si>
    <t>BLC180: -Pitch+Surge-Roll+Sway-Heave-Yaw</t>
  </si>
  <si>
    <t>BLC181: -Pitch+Surge+Roll-Sway+Heave-Yaw</t>
  </si>
  <si>
    <t>BLC182: -Pitch+Surge+Roll+Sway-Heave-Yaw</t>
  </si>
  <si>
    <t>BLC183:-Pitch+Surge+Roll-Sway-Heave-Yaw</t>
  </si>
  <si>
    <t>BLC184: -Pitch+Surge-Roll+Sway+Heave-Yaw</t>
  </si>
  <si>
    <t>BLC185: -Pitch+Surge-Roll-Sway-Heave-Yaw</t>
  </si>
  <si>
    <t>BLC186: -Pitch+Surge-Roll-Sway+Heave-Yaw</t>
  </si>
  <si>
    <t>BLC187: Pitch-Surge+Roll+Sway+Heave-Yaw</t>
  </si>
  <si>
    <t>BLC188: Pitch-Surge-Roll+Sway-Heave-Yaw</t>
  </si>
  <si>
    <t>BLC189: Pitch-Surge+Roll-Sway+Heave-Yaw</t>
  </si>
  <si>
    <t>BLC190: Pitch-Surge+Roll+Sway-Heave-Yaw</t>
  </si>
  <si>
    <t>BLC191: Pitch-Surge+Roll-Sway-Heave-Yaw</t>
  </si>
  <si>
    <t>BLC192: Pitch-Surge-Roll+Sway+Heave-Yaw</t>
  </si>
  <si>
    <t>BLC193: Pitch-Surge-Roll-Sway-Heave-Yaw</t>
  </si>
  <si>
    <t>BLC194: Pitch-Surge-Roll-Sway+Heave-Yaw</t>
  </si>
  <si>
    <t>BLC195: -Pitch-Surge+Roll+Sway+Heave-Yaw</t>
  </si>
  <si>
    <t>BLC196: -Pitch-Surge-Roll+Sway-Heave-Yaw</t>
  </si>
  <si>
    <t>BLC197: -Pitch-Surge+Roll-Sway+Heave-Yaw</t>
  </si>
  <si>
    <t>BLC198: -Pitch-Surge+Roll+Sway-Heave-Yaw</t>
  </si>
  <si>
    <t>BLC199: -Pitch-Surge+Roll-Sway-Heave-Yaw</t>
  </si>
  <si>
    <t>BLC200: -Pitch-Surge-Roll+Sway+Heave-Yaw</t>
  </si>
  <si>
    <t>BLC201: -Pitch-Surge-Roll-Sway-Heave-Yaw</t>
  </si>
  <si>
    <t>BLC202: -Pitch-Surge-Roll-Sway+Heave-Yaw</t>
  </si>
  <si>
    <t>Beam Sea Condition (Negative Yaw)</t>
  </si>
  <si>
    <t>BLC204: +Roll+Sway+Heave-Yaw+Pitch+Surge</t>
  </si>
  <si>
    <t>BLC205: -Roll+Sway-Heave-Yaw+Pitch+Surge</t>
  </si>
  <si>
    <t>BLC206: +Roll-Sway+Heave-Yaw+Pitch+Surge</t>
  </si>
  <si>
    <t>BLC207: +Roll+Sway-Heave-Yaw+Pitch+Surge</t>
  </si>
  <si>
    <t>BLC208: +Roll-Sway-Heave-Yaw+Pitch+Surge</t>
  </si>
  <si>
    <t>BLC209: -Roll+Sway+Heave-Yaw+Pitch+Surge</t>
  </si>
  <si>
    <t>BLC210: -Roll-Sway-Heave-Yaw+Pitch+Surge</t>
  </si>
  <si>
    <t>BLC211: -Roll-Sway+Heave-Yaw+Pitch+Surge</t>
  </si>
  <si>
    <t>BLC212: +Roll+Sway+Heave-Yaw-Pitch+Surge</t>
  </si>
  <si>
    <t>BLC213: -Roll+Sway-Heave-Yaw-Pitch+Surge</t>
  </si>
  <si>
    <t>BLC214: +Roll-Sway+Heave-Yaw-Pitch+Surge</t>
  </si>
  <si>
    <t>BLC215:+Roll+Sway-Heave-Yaw -Pitch+Surge</t>
  </si>
  <si>
    <t>BLC216:+Roll-Sway-Heave-Yaw-Pitch+Surge</t>
  </si>
  <si>
    <t>BLC217: -Roll+Sway+Heave-Yaw-Pitch+Surge</t>
  </si>
  <si>
    <t>BLC218: -Roll-Sway-Heave-Yaw-Pitch+Surge</t>
  </si>
  <si>
    <t>BLC219: -Roll-Sway+Heave-Yaw-Pitch+Surge</t>
  </si>
  <si>
    <t>BLC220: +Roll+Sway+Heave-Yaw+Pitch-Surge</t>
  </si>
  <si>
    <t>BLC221: -Roll+Sway-Heave-Yaw+Pitch-Surge</t>
  </si>
  <si>
    <t>BLC222: +Roll-Sway+Heave-Yaw+Pitch-Surge</t>
  </si>
  <si>
    <t>BLC223: +Roll+Sway-Heave-Yaw+Pitch-Surge</t>
  </si>
  <si>
    <t>BLC224: +Roll-Sway-Heave-Yaw+Pitch-Surge</t>
  </si>
  <si>
    <t>BLC225:-Roll+Sway+Heave-Yaw+ Pitch-Surge</t>
  </si>
  <si>
    <t>BLC226: -Roll-Sway-Heave-Yaw+Pitch-Surge</t>
  </si>
  <si>
    <t>BLC227: -Roll-Sway+Heave-Yaw+Pitch-Surge</t>
  </si>
  <si>
    <t>BLC228: +Roll+Sway+Heave-Yaw-Pitch-Surge</t>
  </si>
  <si>
    <t>BLC229: -Roll+Sway-Heave-Yaw-Pitch-Surge</t>
  </si>
  <si>
    <t>BLC230: +Roll-Sway+Heave-Yaw-Pitch-Surge</t>
  </si>
  <si>
    <t>BLC231: +Roll+Sway-Heave-Yaw-Pitch-Surge</t>
  </si>
  <si>
    <t>BLC232: +Roll-Sway-Heave-Yaw-Pitch-Surge</t>
  </si>
  <si>
    <t>BLC233: -Roll+Sway+Heave-Yaw-Pitch-Surge</t>
  </si>
  <si>
    <t>BLC234:-Roll-Sway-Heave-Yaw -Pitch-Surge</t>
  </si>
  <si>
    <t>BLC235: -Roll-Sway+Heave-Yaw-Pitch-Surge</t>
  </si>
  <si>
    <t>BLC238: Pitch+Surge+Roll+Sway+Heave-Yaw</t>
  </si>
  <si>
    <t>BLC239: +Pitch+Surge-Roll+Sway-Heave-Yaw</t>
  </si>
  <si>
    <t>BLC240: +Pitch+Surge+Roll-Sway+Heave-Yaw</t>
  </si>
  <si>
    <t>BLC241: +Pitch+Surge+Roll+Sway-Heave-Yaw</t>
  </si>
  <si>
    <t>BLC242: +Pitch+Surge+Roll-Sway-Heave-Yaw</t>
  </si>
  <si>
    <t>BLC243: +Pitch+Surge-Roll+Sway+Heave-Yaw</t>
  </si>
  <si>
    <t>BLC244: Pitch+Surge-Roll-Sway-Heave-Yaw</t>
  </si>
  <si>
    <t>BLC245: Pitch+Surge-Roll-Sway+Heave-Yaw</t>
  </si>
  <si>
    <t>BLC246: -Pitch+Surge+Roll+Sway+Heave-Yaw</t>
  </si>
  <si>
    <t>BLC247: -Pitch+Surge-Roll+Sway-Heave-Yaw</t>
  </si>
  <si>
    <t>BLC248: -Pitch+Surge+Roll-Sway+Heave-Yaw</t>
  </si>
  <si>
    <t>BLC249: -Pitch+Surge+Roll+Sway-Heave-Yaw</t>
  </si>
  <si>
    <t>BLC250:-Pitch+Surge+Roll-Sway-Heave-Yaw</t>
  </si>
  <si>
    <t>BLC251: -Pitch+Surge-Roll+Sway+Heave-Yaw</t>
  </si>
  <si>
    <t>BLC252: -Pitch+Surge-Roll-Sway-Heave-Yaw</t>
  </si>
  <si>
    <t>BLC253: -Pitch+Surge-Roll-Sway+Heave-Yaw</t>
  </si>
  <si>
    <t>BLC254: Pitch-Surge+Roll+Sway+Heave-Yaw</t>
  </si>
  <si>
    <t>BLC255: Pitch-Surge-Roll+Sway-Heave-Yaw</t>
  </si>
  <si>
    <t>BLC256: Pitch-Surge+Roll-Sway+Heave-Yaw</t>
  </si>
  <si>
    <t>BLC257: Pitch-Surge+Roll+Sway-Heave-Yaw</t>
  </si>
  <si>
    <t>BLC258: Pitch-Surge+Roll-Sway-Heave-Yaw</t>
  </si>
  <si>
    <t>BLC259: Pitch-Surge-Roll+Sway+Heave-Yaw</t>
  </si>
  <si>
    <t>BLC260: Pitch-Surge-Roll-Sway-Heave-Yaw</t>
  </si>
  <si>
    <t>BLC261: Pitch-Surge-Roll-Sway+Heave-Yaw</t>
  </si>
  <si>
    <t>BLC262: -Pitch-Surge+Roll+Sway+Heave-Yaw</t>
  </si>
  <si>
    <t>BLC263: -Pitch-Surge-Roll+Sway-Heave-Yaw</t>
  </si>
  <si>
    <t>BLC264: -Pitch-Surge+Roll-Sway+Heave-Yaw</t>
  </si>
  <si>
    <t>BLC265: -Pitch-Surge+Roll+Sway-Heave-Yaw</t>
  </si>
  <si>
    <t>BLC266: -Pitch-Surge+Roll-Sway-Heave-Yaw</t>
  </si>
  <si>
    <t>BLC267: -Pitch-Surge-Roll+Sway+Heave-Yaw</t>
  </si>
  <si>
    <t>BLC268: -Pitch-Surge-Roll-Sway-Heave-Yaw</t>
  </si>
  <si>
    <t>BLC269: -Pitch-Surge-Roll-Sway+Heave-Yaw</t>
  </si>
  <si>
    <t>BLC 270: Sway Only (X Transition)  See Note No. 19</t>
  </si>
  <si>
    <t>BLC 271:  Heave Only (Y Transition) See Note No. 19</t>
  </si>
  <si>
    <t>BLC 272: Surge Only (Z Transition) See Note No. 19</t>
  </si>
  <si>
    <t>BLC 273: Pitch Only (X Rotation) See Note No. 19</t>
  </si>
  <si>
    <t>BLC 274:  Yaw Only (Y Rotation) See Note No. 19</t>
  </si>
  <si>
    <t>BLC 275:  Roll Only (Z Rotation) See Note No. 19</t>
  </si>
  <si>
    <t>Pipe Restraint Forces during Marine Transportation (PR)</t>
  </si>
  <si>
    <t>BLC277: Pipe Restraint - Longitudinal (PRL) See Note No. 21</t>
  </si>
  <si>
    <t>BLC278: Pipe Restraint - Transverse (PRT)  See Note No. 21</t>
  </si>
  <si>
    <t>STRENGTH DESIGN ANALYSIS</t>
  </si>
  <si>
    <t>Ultimate Limit State Load Combinations (ULS) (See Note No. 9)</t>
  </si>
  <si>
    <t>1.4DLO</t>
  </si>
  <si>
    <t>L37</t>
  </si>
  <si>
    <t>1.25DLO  + 1.25AT + 1.5L + 1.0S + 0.2Di + 1.25GL +1.25AF</t>
  </si>
  <si>
    <t>L38</t>
  </si>
  <si>
    <t>L9</t>
  </si>
  <si>
    <t>L10</t>
  </si>
  <si>
    <t>L23</t>
  </si>
  <si>
    <t>L22</t>
  </si>
  <si>
    <t>L12</t>
  </si>
  <si>
    <t>1.25DLO  - 1.25AT + 1.5L + 1.0S + 0.2Di -1.25GL - 1.25AF</t>
  </si>
  <si>
    <t>L40</t>
  </si>
  <si>
    <t>1.25DLO  + 1.25AT + 1.5L + 0.4WX +1.25GL</t>
  </si>
  <si>
    <t>L15</t>
  </si>
  <si>
    <t>1.25DLO  - 1.25AT + 1.5L - 0.4WX -1.25GL</t>
  </si>
  <si>
    <t>1.25DLO  + 1.25AT + 1.5L + 0.4WZ +1.25GL</t>
  </si>
  <si>
    <t>L16</t>
  </si>
  <si>
    <t>1.25DLO  - 1.25AT + 1.5L - 0.4WZ -1.25GL</t>
  </si>
  <si>
    <t>1.25DLO  + 1.25AT + 1.5L + 0.3WX +0.3WZ +1.25GL</t>
  </si>
  <si>
    <t>1.25DLO  - 1.25AT + 1.5L - 0.3WX -0.3WZ -1.25GL</t>
  </si>
  <si>
    <t>1.25DLO  + 1.25AT + 1.5S + 1.0L +1.25GL +1.25AF</t>
  </si>
  <si>
    <t>1.25DLO  - 1.25AT + 1.5S + 1.0L -1.25GL -1.25AF</t>
  </si>
  <si>
    <t>1.25DLO  + 1.25AT + 1.5S+ 0.4WX +1.25GL</t>
  </si>
  <si>
    <t>1.25DLO  - 1.25AT + 1.5S - 0.4WX -1.25GL</t>
  </si>
  <si>
    <t>1.25DLO  + 1.25AT + 1.5S + 0.4WZ +1.25GL</t>
  </si>
  <si>
    <t>1.25DLO  - 1.25AT + 1.5S - 0.4WZ -1.25GL</t>
  </si>
  <si>
    <t>1.25DLO  + 1.25AT + 1.5S+ 0.3WX +0.3WZ +1.25GL</t>
  </si>
  <si>
    <t>1.25DLO  - 1.25AT + 1.5S - 0.3WX -0.3WZ -1.25GL</t>
  </si>
  <si>
    <t>1.25DLO  + 1.25AT + 1.4WX + 0.5L + 0.38GL</t>
  </si>
  <si>
    <t>1.25DLO  - 1.25AT - 1.4WX + 0.5L - 0.38GL</t>
  </si>
  <si>
    <t>1.25DLO  + 1.25AT + 1.4WZ + 0.5L + 0.38GL</t>
  </si>
  <si>
    <t>1.25DLO  - 1.25AT - 1.4WZ + 0.5L - 0.38GL</t>
  </si>
  <si>
    <t>1.25DLO  + 1.25AT + 1.4WX + 0.5S +1.0Di + 0.38GL</t>
  </si>
  <si>
    <t>1.25DLO  - 1.25AT - 1.4WX + 0.5S +1.0Di - 0.38GL</t>
  </si>
  <si>
    <t>1.25DLO  + 1.25AT + 1.4WZ + 0.5S +1.0Di + 0.38GL</t>
  </si>
  <si>
    <t>1.25DLO  - 1.25AT - 1.4WZ + 0.5S +1.0Di - 0.38GL</t>
  </si>
  <si>
    <t>1.25DLO  + 1.25AT + 1.05WX + 1.05WZ + 0.5L + 0.38GL</t>
  </si>
  <si>
    <t>1.25DLO  - 1.25AT - 1.05WX - 1.05WZ + 0.5L - 0.38GL</t>
  </si>
  <si>
    <t>1.25DLO  + 1.25AT + 1.05WX + 1.05WZ + 0.5S + 1.0Di + 0.38GL</t>
  </si>
  <si>
    <t>1.25DLO  - 1.25AT - 1.05WX - 1.05WZ + 0.5S + 1.0Di - 0.38GL</t>
  </si>
  <si>
    <t>1.0DLO  + 1.0AT + 1.0SXOpe + 0.3GL</t>
  </si>
  <si>
    <t>L17</t>
  </si>
  <si>
    <t>1.0DLO  - 1.0AT - 1.0SXOpe  - 0.3GL</t>
  </si>
  <si>
    <t>1.0DLO  + 1.0AT + 1.0SZOpe + 0.3GL</t>
  </si>
  <si>
    <t>L19</t>
  </si>
  <si>
    <t>1.0DLO  - 1.0AT - 1.0SZOpe - 0.3GL</t>
  </si>
  <si>
    <t>1.0DLO  + 1.0AT + 1.0SXOpe + 0.5L + 0.25S  + 0.3GL</t>
  </si>
  <si>
    <t>1.0DLO  - 1.0AT - 1.0SXOpe + 0.5L + 0.25S - 0.3GL</t>
  </si>
  <si>
    <t>1.0DLO  + 1.0AT + 1.0SZOpe + 0.5L + 0.25S + 0.3GL</t>
  </si>
  <si>
    <t>1.0DLO  - 1.0AT - 1.0SZOpe + 0.5L + 0.25S - 0.3GL</t>
  </si>
  <si>
    <t>0.9DLE + 1.4WX</t>
  </si>
  <si>
    <t>L39</t>
  </si>
  <si>
    <t>0.9DLE - 1.4WX</t>
  </si>
  <si>
    <t>0.9DLE + 1.4WZ</t>
  </si>
  <si>
    <t>0.9DLE - 1.4WZ</t>
  </si>
  <si>
    <t>0.9DLE + 1.05WX + 1.05WZ</t>
  </si>
  <si>
    <t>0.9DLE - 1.05WX - 1.05WZ</t>
  </si>
  <si>
    <t>1.0DLE   + 1.0SXEmpty</t>
  </si>
  <si>
    <t>L18</t>
  </si>
  <si>
    <t>1.0DLE   - 1.0SXEmpty</t>
  </si>
  <si>
    <t>1.0DLE   + 1.0SZEmpty</t>
  </si>
  <si>
    <t>L20</t>
  </si>
  <si>
    <t>1.0DLE   - 1.0SZEmpty</t>
  </si>
  <si>
    <t>1.0DLE   + 1.0SXEmpty+ 0.5L + 0.25S</t>
  </si>
  <si>
    <t>1.0DLE   - 1.0SXEmpty+ 0.5L + 0.25S</t>
  </si>
  <si>
    <t>1.0DLE   + 1.0SZEmpty+ 0.5L + 0.25S</t>
  </si>
  <si>
    <t>1.0DLE   - 1.0SZEmpty+ 0.5L + 0.25S</t>
  </si>
  <si>
    <t>1.25DLO  + 1.25AT+1.25GL + 1.25F</t>
  </si>
  <si>
    <t>L14</t>
  </si>
  <si>
    <t>1.25DLO  - 1.25AT -1.25GL- 1.25F</t>
  </si>
  <si>
    <t>1.25DLO  + 1.25AT+1.25GL + 1.25AF</t>
  </si>
  <si>
    <t>1.25DLO  - 1.25AT-1.25GL - 1.25AF</t>
  </si>
  <si>
    <t>1.25DLO  + 1.25AT + 1.25F + 0.5L + 0.4WX + 1.25GL</t>
  </si>
  <si>
    <t>1.25DLO  - 1.25AT - 1.25F + 0.5L - 0.4WX -1.25GL</t>
  </si>
  <si>
    <t>1.25DLO  + 1.25AT + 1.25AF + 0.5L + 0.4WZ +1.25GL</t>
  </si>
  <si>
    <t>1.25DLO  - 1.25AT - 1.25AF + 0.5L - 0.4WZ -1.25GL</t>
  </si>
  <si>
    <t>1.25DLO  + 1.25AT + 1.25AF + 0.5L + 0.3WX + 0.3WZ +1.25GL</t>
  </si>
  <si>
    <t>1.25DLO  - 1.25AT - 1.25AF + 0.5L - 0.3WX - 0.3WZ -1.25GL</t>
  </si>
  <si>
    <t>0.9DLE  + 1.5EM + 0.4WX</t>
  </si>
  <si>
    <t>L8</t>
  </si>
  <si>
    <t>0.9DLE  - 1.5EM - 0.4WX</t>
  </si>
  <si>
    <t>0.9DLE  + 1.5EM + 0.4WZ</t>
  </si>
  <si>
    <t>0.9DLE  - 1.5EM - 0.4WZ</t>
  </si>
  <si>
    <t>1.25DLE  + 1.25ET + 0.4WX + 0.5L</t>
  </si>
  <si>
    <t>L7</t>
  </si>
  <si>
    <t>1.25DLE  + 1.25ET - 0.4WX + 0.5L</t>
  </si>
  <si>
    <t>1.25DLE  + 1.25ET + 0.4WZ + 0.5L</t>
  </si>
  <si>
    <t>1.25DLE  + 1.25ET - 0.4WZ + 0.5L</t>
  </si>
  <si>
    <t>1.25DLE  + 1.25ET + 0.30WX + 0.30WZ+0.5L</t>
  </si>
  <si>
    <t>1.25DLE  + 1.25ET - 0.30WX - 0.30WZ+0.5L</t>
  </si>
  <si>
    <t>Thermal Effect ULS Load Combinations</t>
  </si>
  <si>
    <t>1.25DLO  + 1.25AT + 1.5L + 1.0S + 0.2Di + 1.25GL +1.25AF + 1.25(TH,STcon)</t>
  </si>
  <si>
    <t>L24</t>
  </si>
  <si>
    <t>1.25DLO  - 1.25AT + 1.5L + 1.0S + 0.2Di -1.25GL - 1.25AF + 1.25(TH,STcon)</t>
  </si>
  <si>
    <t>1.25DLO  + 1.25AT + 1.5L + 0.4WX +1.25GL + 1.25(TH,STcon)</t>
  </si>
  <si>
    <t>1.25DLO  - 1.25AT + 1.5L - 0.4WX -1.25GL + 1.25(TH,STcon)</t>
  </si>
  <si>
    <t>1.25DLO  + 1.25AT + 1.5L + 0.4WZ +1.25GL + 1.25(TH,STcon)</t>
  </si>
  <si>
    <t>1.25DLO  - 1.25AT + 1.5L - 0.4WZ -1.25GL+1.25(TH,STcon)</t>
  </si>
  <si>
    <t>1.25DLO  + 1.25AT + 1.5L + 0.3WX +0.3WZ +1.25GL+ 1.25(TH,STcon)</t>
  </si>
  <si>
    <t>1.25DLO  - 1.25AT + 1.5L - 0.3WX -0.3WZ -1.25GL + 1.25(TH,STcon)</t>
  </si>
  <si>
    <t>1.25DLO  + 1.25AT + 1.5L + 0S + 0Di + 1.25GL +1.25AF + 1.25(TH,STexp)</t>
  </si>
  <si>
    <t>L25</t>
  </si>
  <si>
    <t>1.25DLO  - 1.25AT + 1.5L + 0S + 0Di -1.25GL - 1.25AF + 1.25(TH,STexp)</t>
  </si>
  <si>
    <t>1.25DLO  + 1.25AT + 1.5L + 0.4WX +1.25GL + 1.25(TH,STexp)</t>
  </si>
  <si>
    <t>1.25DLO  - 1.25AT + 1.5L - 0.4WX -1.25GL + 1.25(TH,STexp)</t>
  </si>
  <si>
    <t>1.25DLO  + 1.25AT + 1.5L + 0.4WZ +1.25GL + 1.25(TH,STexp)</t>
  </si>
  <si>
    <t>1.25DLO  - 1.25AT + 1.5L - 0.4WZ -1.25GL + 1.25(TH,STexp)</t>
  </si>
  <si>
    <t>1.25DLO  + 1.25AT + 1.5L + 0.3WX +0.3WZ +1.25GL+ 1.25(TH,STexp)</t>
  </si>
  <si>
    <t>1.25DLO  - 1.25AT + 1.5L - 0.3WX -0.3WZ -1.25GL + 1.25(TH,STexp)</t>
  </si>
  <si>
    <t>1.25DLO  + 1.25AT + 1.5S + 1.0L +1.25GL +1.25AF + 1.25(TH,STcon)</t>
  </si>
  <si>
    <t>1.25DLO  - 1.25AT + 1.5S + 1.0L -1.25GL -1.25AF + 1.25(TH,STcon)</t>
  </si>
  <si>
    <t>1.25DLO  + 1.25AT + 1.5S+ 0.4WX +1.25GL + 1.25(TH,STcon)</t>
  </si>
  <si>
    <t>1.25DLO  - 1.25AT + 1.5S - 0.4WX -1.25GL + 1.25(TH,STcon)</t>
  </si>
  <si>
    <t>1.25DLO  + 1.25AT + 1.5S + 0.4WZ +1.25GL + 1.25(TH,STcon)</t>
  </si>
  <si>
    <t>1.25DLO  - 1.25AT + 1.5S - 0.4WZ -1.25GL + 1.25(TH,STcon)</t>
  </si>
  <si>
    <t>1.25DLO  + 1.25AT + 1.5S+ 0.3WX +0.3WZ +1.25GL+ 1.25(TH,STcon)</t>
  </si>
  <si>
    <t>1.25DLO  - 1.25AT + 1.5S - 0.3WX -0.3WZ -1.25GL+ 1.25(TH,STcon)</t>
  </si>
  <si>
    <t>1.25DLO  + 1.25AT + 0S + 1.0L +1.25GL +1.25AF+1.25(TH,STexp)</t>
  </si>
  <si>
    <t>1.25DLO  - 1.25AT + 0S + 1.0L -1.25GL -1.25AF+1.25(TH,STexp)</t>
  </si>
  <si>
    <t>1.25DLO  + 1.25AT + 0S+ 0.4WX +1.25GL+1.25(TH,STexp)</t>
  </si>
  <si>
    <t>1.25DLO  - 1.25AT + 0S - 0.4WX -1.25GL+1.25(TH,STexp)</t>
  </si>
  <si>
    <t>1.25DLO  + 1.25AT +0S + 0.4WZ +1.25GL+1.25(TH,STexp)</t>
  </si>
  <si>
    <t>1.25DLO  - 1.25AT + 0S - 0.4WZ -1.25GL+1.25(TH,STexp)</t>
  </si>
  <si>
    <t>1.25DLO  + 1.25AT + 0S+ 0.3WX +0.3WZ +1.25GL+ 1.25(TH,STexp)</t>
  </si>
  <si>
    <t>1.25DLO  - 1.25AT + 0S - 0.3WX -0.3WZ -1.25GL+ 1.25(TH,STexp)</t>
  </si>
  <si>
    <t>1.25DLO  + 1.25AT + 1.4WX + 0.5L + 0.38GL+0.4(TH,STcon)</t>
  </si>
  <si>
    <t>1.25DLO  - 1.25AT - 1.4WX + 0.5L - 0.38GL+0.4(TH,STcon)</t>
  </si>
  <si>
    <t>1.25DLO  + 1.25AT + 1.4WZ + 0.5L + 0.38GL+0.4(TH,STcon)</t>
  </si>
  <si>
    <t>1.25DLO  - 1.25AT - 1.4WZ + 0.5L - 0.38GL+0.4(TH,STcon)</t>
  </si>
  <si>
    <t>1.25DLO  + 1.25AT + 1.4WX + 0.5L + 0.38GL+0.4(TH,STexp)</t>
  </si>
  <si>
    <t>1.25DLO  - 1.25AT - 1.4WX + 0.5L - 0.38GL+0.4(TH,STexp)</t>
  </si>
  <si>
    <t>1.25DLO  + 1.25AT + 1.4WZ + 0.5L + 0.38GL+0.4(TH,STexp)</t>
  </si>
  <si>
    <t>1.25DLO  - 1.25AT - 1.4WZ + 0.5L - 0.38GL+0.4(TH,STexp)</t>
  </si>
  <si>
    <t>1.25DLO  + 1.25AT + 1.4WX + 0.5S +1.0Di + 0.38GL+0.4(TH,STcon)</t>
  </si>
  <si>
    <t>1.25DLO  - 1.25AT - 1.4WX + 0.5S +1.0Di - 0.38GL+0.4(TH,STcon)</t>
  </si>
  <si>
    <t>1.25DLO  + 1.25AT + 1.4WZ + 0.5S +1.0Di + 0.38GL+0.4(TH,STcon)</t>
  </si>
  <si>
    <t>1.25DLO  - 1.25AT - 1.4WZ + 0.5S +1.0Di - 0.38GL+0.4(TH,STcon)</t>
  </si>
  <si>
    <t>1.25DLO  + 1.25AT + 1.4WX + 0S +0Di + 0.38GL+0.4(TH,STexp)</t>
  </si>
  <si>
    <t>1.25DLO  - 1.25AT - 1.4WX + 0S +0Di - 0.38GL+0.4(TH,STexp)</t>
  </si>
  <si>
    <t>1.25DLO  + 1.25AT + 1.4WZ + 0S +0Di + 0.38GL+0.4(TH,STexp)</t>
  </si>
  <si>
    <t>1.25DLO  - 1.25AT - 1.4WZ + 0S +0Di - 0.38GL+0.4(TH,STexp)</t>
  </si>
  <si>
    <t>1.25DLO  + 1.25AT + 1.05WX + 1.05WZ + 0.5L + 0.38GL+0.4(TH,STcon)</t>
  </si>
  <si>
    <t>1.25DLO  - 1.25AT - 1.05WX - 1.05WZ + 0.5L - 0.38GL+0.4(TH,STcon)</t>
  </si>
  <si>
    <t>1.25DLO  + 1.25AT + 1.05WX + 1.05WZ + 0.5L + 0.38GL+0.4(TH,STexp)</t>
  </si>
  <si>
    <t>1.25DLO  - 1.25AT - 1.05WX - 1.05WZ + 0.5L - 0.38GL+0.4(TH,STexp)</t>
  </si>
  <si>
    <t>1.25DLO  + 1.25AT + 1.05WX + 1.05WZ + 0.5S + 1.0Di + 0.38GL+0.4(TH,STcon)</t>
  </si>
  <si>
    <t>1.25DLO  - 1.25AT - 1.05WX - 1.05WZ + 0.5S + 1.0Di - 0.38GL+0.4(TH,STcon)</t>
  </si>
  <si>
    <t>1.25DLO  + 1.25AT + 1.05WX + 1.05WZ + 0.S + 0.Di + 0.38GL+0.4(TH,STexp)</t>
  </si>
  <si>
    <t>1.25DLO  - 1.25AT - 1.05WX - 1.05WZ + 0.S + 0.Di - 0.38GL+0.4(TH,STexp)</t>
  </si>
  <si>
    <t>1.25DLO  + 1.25AT+1.25GL + 1.25F+1.25(TH,STcon)</t>
  </si>
  <si>
    <t>1.25DLO  - 1.25AT -1.25GL- 1.25F+1.25(TH,STcon)</t>
  </si>
  <si>
    <t>1.25DLO  + 1.25AT+1.25GL + 1.25F+1.25(TH,STexp)</t>
  </si>
  <si>
    <t>1.25DLO  - 1.25AT -1.25GL- 1.25F+1.25(TH,STexp)</t>
  </si>
  <si>
    <t>1.25DLO  + 1.25AT+1.25GL + 1.25AF+1.25(TH,STcon)</t>
  </si>
  <si>
    <t>1.25DLO  - 1.25AT-1.25GL - 1.25AF+1.25(TH,STcon)</t>
  </si>
  <si>
    <t>1.25DLO  + 1.25AT+1.25GL + 1.25AF+1.25(TH,STexp)</t>
  </si>
  <si>
    <t>1.25DLO  - 1.25AT-1.25GL - 1.25AF+1.25(TH,STexp)</t>
  </si>
  <si>
    <t>1.25DLO  + 1.25AT + 1.25F + 0.5L + 0.4WX + 1.25GL+1.25(TH,STcon)</t>
  </si>
  <si>
    <t>1.25DLO  - 1.25AT - 1.25F + 0.5L - 0.4WX -1.25GL+1.25(TH,STcon)</t>
  </si>
  <si>
    <t>1.25DLO  + 1.25AT + 1.25F + 0.5L + 0.4WX + 1.25GL+1.25(TH,STexp)</t>
  </si>
  <si>
    <t>1.25DLO  - 1.25AT - 1.25F + 0.5L - 0.4WX -1.25GL+1.25(TH,STexp)</t>
  </si>
  <si>
    <t>1.25DLO  + 1.25AT + 1.25AF + 0.5L + 0.4WZ +1.25GL+1.25(TH,STcon)</t>
  </si>
  <si>
    <t>1.25DLO  - 1.25AT - 1.25AF + 0.5L - 0.4WZ -1.25GL+1.25(TH,STcon)</t>
  </si>
  <si>
    <t>1.25DLO  + 1.25AT + 1.25AF + 0.5L + 0.4WZ +1.25GL+1.25(TH,STexp)</t>
  </si>
  <si>
    <t>1.25DLO  - 1.25AT - 1.25AF + 0.5L - 0.4WZ -1.25GL+1.25(TH,STexp)</t>
  </si>
  <si>
    <t>1.25DLO  + 1.25AT + 1.25AF + 0.5L + 0.3WX + 0.3WZ +1.25GL+1.25(TH,STcon)</t>
  </si>
  <si>
    <t>1.25DLO  - 1.25AT - 1.25AF + 0.5L - 0.3WX - 0.3WZ -1.25GL+1.25(TH,STcon)</t>
  </si>
  <si>
    <t>Upscale "Seismic Factor" LCs - For Fdn/Anchor bolt Design Only (ULS) (See Note</t>
  </si>
  <si>
    <t>1.0DLO  + 1.0AT + 1.5SXOpe + 0.3GL</t>
  </si>
  <si>
    <t>1.0DLO  - 1.0AT - 1.5SXOpe - 0.3GL</t>
  </si>
  <si>
    <t>1.0DLO  + 1.0AT + 1.5SZOpe + 0.3GL</t>
  </si>
  <si>
    <t>1.0DLO  - 1.0AT - 1.5SZOpe - 0.3GL</t>
  </si>
  <si>
    <t>1.0DLE   + 1.5SXEmpty</t>
  </si>
  <si>
    <t>1.0DLE   - 1.5SXEmpty</t>
  </si>
  <si>
    <t>1.0DLE   + 1.5SZEmpty</t>
  </si>
  <si>
    <t>1.0DLE   - 1.5SZEmpty</t>
  </si>
  <si>
    <t>1.0DLO  + 1.0AT + 1.5SXOpe + 0.5L + 0.25S + 0.3GL</t>
  </si>
  <si>
    <t>1.0DLO  - 1.0AT - 1.5SXOpe + 0.5L + 0.25S - 0.3GL</t>
  </si>
  <si>
    <t>1.0DLO  + 1.0AT + 1.5SZOpe + 0.5L + 0.25S + 0.3GL</t>
  </si>
  <si>
    <t>1.0DLO  - 1.0AT - 1.5SZOpe + 0.5L + 0.25S - 0.3GL</t>
  </si>
  <si>
    <t>1.0DLE   + 1.5SXEmpty+ 0.5L + 0.25S</t>
  </si>
  <si>
    <t>1.0DLE   - 1.5SXEmpty+ 0.5L + 0.25S</t>
  </si>
  <si>
    <t>1.0DLE   + 1.5SZEmpty+ 0.5L + 0.25S</t>
  </si>
  <si>
    <t>1.0DLE   - 1.5SZEmpty+ 0.5L + 0.25S</t>
  </si>
  <si>
    <t>Local Member Design LCs (Use only when 'AS' Loads are Defined)</t>
  </si>
  <si>
    <t>1.0DLO  + 1.0AT + 1.0SXOpe + 0.5L + 0.25S  +1.0AS + 0.3GL</t>
  </si>
  <si>
    <t>L13</t>
  </si>
  <si>
    <t>1.0DLO  - 1.0AT - 1.0SXOpe + 0.5L + 0.25S  -1.0AS - 0.3GL</t>
  </si>
  <si>
    <t>1.0DLO  + 1.0AT + 1.0SZOpe + 0.5L + 0.25S  +1.0AS + 0.3GL</t>
  </si>
  <si>
    <t>1.0DLO  - 1.0AT - 1.0SZOpe + 0.5L + 0.25S -1.0AS - 0.3GL</t>
  </si>
  <si>
    <t>Use when Slug Loads are present</t>
  </si>
  <si>
    <t>1.25DLO  + 1.5SG + 0.5L + 0.4WX + 1.25AT</t>
  </si>
  <si>
    <t>L21</t>
  </si>
  <si>
    <t>1.25DLO  - 1.5SG + 0.5L - 0.4WX - 1.25AT</t>
  </si>
  <si>
    <t>1.25DLO  + 1.5SG + 0.5L + 0.4WZ + 1.25AT</t>
  </si>
  <si>
    <t>1.25DLO  - 1.5SG + 0.5L - 0.4WZ - 1.25AT</t>
  </si>
  <si>
    <t>Serviceability Load Combinations (SLS) (See Note No. 2,3,4,9)</t>
  </si>
  <si>
    <t>DLO</t>
  </si>
  <si>
    <t>DLO  + AT + AF + GL + L + 0.78S +0.7Di</t>
  </si>
  <si>
    <t>DLO  - AT - AF - GL + L + 0.78S +0.7Di</t>
  </si>
  <si>
    <t>DLO  + AT + 1.0GL + L + 0.26WX</t>
  </si>
  <si>
    <t>DLO  - AT - 1.0GL + L - 0.26WX</t>
  </si>
  <si>
    <t>DLO  + AT + 1.0GL  + L + 0.26WZ</t>
  </si>
  <si>
    <t>DLO  - AT - 1.0GL + L - 0.26WZ</t>
  </si>
  <si>
    <t>DLO  + AT + 1.0GL + L + 0.19WX + 0.19WZ</t>
  </si>
  <si>
    <t>DLO  - AT - 1.0GL + L - 0.19WX - 0.19WZ</t>
  </si>
  <si>
    <t>DLO  + AT + AF + GL + 0.78S + L +0.7Di</t>
  </si>
  <si>
    <t>DLO  - AT - AF - GL + 0.78S + L +0.7Di</t>
  </si>
  <si>
    <t>DLO  + AT + GL + 0.78S + 0.26WX +0.7Di</t>
  </si>
  <si>
    <t>DLO  - AT - GL + 0.78S - 0.26WX +0.7Di</t>
  </si>
  <si>
    <t>DLO  + AT + GL + 0.78S + 0.26WZ +0.7Di</t>
  </si>
  <si>
    <t>DLO  - AT - GL + 0.78S - 0.26WZ +0.7Di</t>
  </si>
  <si>
    <t>DLO  + AT + GL + 0.78S + 0.19WX + 0.19WZ +0.7Di</t>
  </si>
  <si>
    <t>DLO  - AT - GL + 0.78S - 0.19WX - 0.19WZ +0.7Di</t>
  </si>
  <si>
    <t>DLO  + AT + 0.3GL + 0.66WX + 0.5L</t>
  </si>
  <si>
    <t>DLO  - AT - 0.3GL - 0.66WX + 0.5L</t>
  </si>
  <si>
    <t>DLO  + AT + 0.3GL + 0.66WZ + 0.5L</t>
  </si>
  <si>
    <t>DLO  - AT - 0.3GL - 0.66WZ + 0.5L</t>
  </si>
  <si>
    <t>DLO  + AT + 0.3GL + 0.49WX + 0.49WZ + 0.5L</t>
  </si>
  <si>
    <t>DLO  - AT - 0.3GL -  0.49WX - 0.49WZ + 0.5L</t>
  </si>
  <si>
    <t>DLO  + AT + 0.3GL + 0.66WX + 0.39S + 0.7Di</t>
  </si>
  <si>
    <t>DLO  - AT - 0.3GL - 0.66WX + 0.39S + 0.7Di</t>
  </si>
  <si>
    <t>DLO  + AT + 0.3GL + 0.66WZ + 0.39S + 0.7Di</t>
  </si>
  <si>
    <t>DLO  - AT - 0.3GL - 0.66WZ + 0.39S +0.7Di</t>
  </si>
  <si>
    <t>DLO  + AT + 0.3GL + 0.49WX + 0.49WZ + 0.39S + 0.7Di</t>
  </si>
  <si>
    <t>DLO  - AT - 0.3GL - 0.49WX - 0.49WZ + 0.39S + 0.7Di</t>
  </si>
  <si>
    <t>DLO + AT + GL + F</t>
  </si>
  <si>
    <t>DLO - AT - GL - F</t>
  </si>
  <si>
    <t>DLO  + AT + GL + AF</t>
  </si>
  <si>
    <t>DLO - AT - GL - AF</t>
  </si>
  <si>
    <t>1.0DLE + ET + 0.26WX</t>
  </si>
  <si>
    <t>1.0DLE + ET - 0.26WX</t>
  </si>
  <si>
    <t>1.0DLE + ET + 0.26WZ</t>
  </si>
  <si>
    <t>1.0DLE + ET - 0.26WZ</t>
  </si>
  <si>
    <t>1.0DLE + ET + 0.19WX + 0.19WZ</t>
  </si>
  <si>
    <t>1.0DLE + ET - 0.19WX - 0.19WZ</t>
  </si>
  <si>
    <t>1.0DLO + 1.0AT + 1.5SXOpe + 0.3GL</t>
  </si>
  <si>
    <t>1.0DLO - 1.0AT - 1.5SXOpe - 0.3GL</t>
  </si>
  <si>
    <t>1.0DLO + 1.0AT + 1.5SZOpe + 0.3GL</t>
  </si>
  <si>
    <t>1.0DLO - 1.0AT - 1.5SZOpe - 0.3GL</t>
  </si>
  <si>
    <t>1.0DLE + 1.5SXEmpty</t>
  </si>
  <si>
    <t>1.0DLE - 1.5SXEmpty</t>
  </si>
  <si>
    <t>1.0DLE  + 1.5SZEmpty</t>
  </si>
  <si>
    <t>1.0DLE  - 1.5SZEmpty</t>
  </si>
  <si>
    <t>1.0DLO  + 1.0AT + 1.5SXOpe + 0.5L + 0.2S + 0.3GL</t>
  </si>
  <si>
    <t>1.0DLO - 1.0AT - 1.5SXOpe + 0.5L + 0.2S  - 0.3GL</t>
  </si>
  <si>
    <t>1.0DLO  + 1.0AT + 1.5SZOpe + 0.5L + 0.2S + 0.3GL</t>
  </si>
  <si>
    <t>1.0DLO  - 1.0AT - 1.5SZOpe + 0.5L + 0.2S - 0.3GL</t>
  </si>
  <si>
    <t>1.0DLE + 1.5SXEmpty+ 0.5L + 0.2S</t>
  </si>
  <si>
    <t>1.0DLE - 1.5SXEmpty+ 0.5L + 0.2S</t>
  </si>
  <si>
    <t>1.0DLE + 1.5SZEmpty+ 0.5L + 0.2S</t>
  </si>
  <si>
    <t>1.0DLE - 1.5SZEmpty+ 0.5L + 0.2S</t>
  </si>
  <si>
    <t>Thermal Effect SLS Load Combinations</t>
  </si>
  <si>
    <t>DLO  + AT + AF + GL + L + 0.78S +0.7Di+1.0(TH,STcon)</t>
  </si>
  <si>
    <t>DLO  - AT - AF - GL + L + 0.78S +0.7Di+1.0(TH,STcon)</t>
  </si>
  <si>
    <t>DLO  + AT + AF + GL + L + 0 S +0 Di+1.0(TH,STexp)</t>
  </si>
  <si>
    <t>DLO  - AT - AF - GL + L + 0 S +0 Di+1.0(TH,STexp)</t>
  </si>
  <si>
    <t>DLO  + AT + 1.0GL + L + 0.26WX+1.0(TH,STcon)</t>
  </si>
  <si>
    <t>DLO  - AT - 1.0GL + L - 0.26WX+1.0(TH,STcon)</t>
  </si>
  <si>
    <t>DLO  + AT + 1.0GL  + L + 0.26WZ+1.0(TH,STcon)</t>
  </si>
  <si>
    <t>DLO  - AT - 1.0GL + L - 0.26WZ+1.0(TH,STcon)</t>
  </si>
  <si>
    <t>DLO  + AT + 1.0GL + L + 0.26WX+1.0(TH,STexp)</t>
  </si>
  <si>
    <t>DLO  - AT - 1.0GL + L - 0.26WX+1.0(TH,STexp)</t>
  </si>
  <si>
    <t>DLO  + AT + 1.0GL  + L + 0.26WZ+1.0(TH,STexp)</t>
  </si>
  <si>
    <t>DLO  - AT - 1.0GL + L - 0.26WZ+1.0(TH,STexp)</t>
  </si>
  <si>
    <t>DLO  + AT + 1.0GL + L + 0.19WX + 0.19WZ+1.0(TH,STcon)</t>
  </si>
  <si>
    <t>DLO  - AT - 1.0GL + L - 0.19WX - 0.19WZ+1.0(TH,STcon)</t>
  </si>
  <si>
    <t>DLO  + AT + 1.0GL + L + 0.19WX + 0.19WZ+1.0(TH,STexp)</t>
  </si>
  <si>
    <t>DLO  - AT - 1.0GL + L - 0.19WX - 0.19WZ+1.0(TH,STexp)</t>
  </si>
  <si>
    <t>DLO  + AT + AF + GL + 0.78S + L +0.7Di+1.0(TH,STcon)</t>
  </si>
  <si>
    <t>DLO  - AT - AF - GL + 0.78S + L +0.7Di+1.0(TH,STcon)</t>
  </si>
  <si>
    <t>DLO  + AT + AF + GL + 0 S + L +0 Di+1.0(TH,STexp)</t>
  </si>
  <si>
    <t>DLO  - AT - AF - GL + 0 S + L +0 Di+1.0(TH,STexp)</t>
  </si>
  <si>
    <t>DLO  + AT + GL + 0.78S + 0.26WX +0.7Di+1.0(TH,STcon)</t>
  </si>
  <si>
    <t>DLO  - AT - GL + 0.78S - 0.26WX +0.7Di+1.0(TH,STcon)</t>
  </si>
  <si>
    <t>DLO  + AT + GL + 0.78S + 0.26WZ +0.7Di+1.0(TH,STcon)</t>
  </si>
  <si>
    <t>DLO  - AT - GL + 0.78S - 0.26WZ +0.7Di+1.0(TH,STcon)</t>
  </si>
  <si>
    <t>DLO  + AT + GL + 0 S + 0.26WX +0 Di+1.0(TH,STexp)</t>
  </si>
  <si>
    <t>DLO  - AT - GL +  0 S - 0.26WX +0 Di+1.0(TH,STexp)</t>
  </si>
  <si>
    <t>DLO  + AT + GL +  0 S + 0.26WZ + 0 Di+1.0(TH,STexp)</t>
  </si>
  <si>
    <t>DLO  - AT - GL +0 S - 0.26WZ +0 Di+1.0(TH,STexp)</t>
  </si>
  <si>
    <t>DLO  + AT + GL + 0.78S + 0.19WX + 0.19WZ +0.7Di+1.0(TH,STcon)</t>
  </si>
  <si>
    <t>DLO  - AT - GL + 0.78S - 0.19WX - 0.19WZ +0.7Di+1.0(TH,STcon)</t>
  </si>
  <si>
    <t>DLO  + AT + GL +  0 S + 0.19WX + 0.19WZ +0 Di+1.0(TH,STexp)</t>
  </si>
  <si>
    <t>DLO  - AT - GL +  0 S - 0.19WX - 0.19WZ +0 Di+1.0(TH,STexp)</t>
  </si>
  <si>
    <t>DLO  + AT + 0.3GL + 0.66WX + 0.5L+1.0(TH,STcon)</t>
  </si>
  <si>
    <t>DLO  - AT - 0.3GL - 0.66WX + 0.5L+1.0(TH,STcon)</t>
  </si>
  <si>
    <t>DLO  + AT + 0.3GL + 0.66WZ + 0.5L+1.0(TH,STcon)</t>
  </si>
  <si>
    <t>DLO  - AT - 0.3GL - 0.66WZ + 0.5L+1.0(TH,STcon)</t>
  </si>
  <si>
    <t>DLO  + AT + 0.3GL + 0.49WX + 0.49WZ + 0.5L+1.0(TH,STcon)</t>
  </si>
  <si>
    <t>DLO  - AT - 0.3GL -  0.49WX - 0.49WZ + 0.5L+1.0(TH,STcon)</t>
  </si>
  <si>
    <t>DLO  + AT + 0.3GL + 0.66WX + 0.5L+1.0(TH,STexp)</t>
  </si>
  <si>
    <t>DLO  - AT - 0.3GL - 0.66WX + 0.5L+1.0(TH,STexp)</t>
  </si>
  <si>
    <t>DLO  + AT + 0.3GL + 0.66WZ + 0.5L+1.0(TH,STexp)</t>
  </si>
  <si>
    <t>DLO  - AT - 0.3GL - 0.66WZ + 0.5L+1.0(TH,STexp)</t>
  </si>
  <si>
    <t>DLO  + AT + 0.3GL + 0.49WX + 0.49WZ + 0.5L+1.0(TH,STexp)</t>
  </si>
  <si>
    <t>DLO  - AT - 0.3GL -  0.49WX - 0.49WZ + 0.5L+1.0(TH,STexp)</t>
  </si>
  <si>
    <t>DLO  + AT + 0.3GL + 0.66WX + 0.39S + 0.7Di+1.0(TH,STcon)</t>
  </si>
  <si>
    <t>DLO  - AT - 0.3GL - 0.66WX + 0.39S + 0.7Di+1.0(TH,STcon)</t>
  </si>
  <si>
    <t>DLO  + AT + 0.3GL + 0.66WZ + 0.39S + 0.7Di+1.0(TH,STcon)</t>
  </si>
  <si>
    <t>DLO  - AT - 0.3GL - 0.66WZ + 0.39S + 0.7Di+1.0(TH,STcon)</t>
  </si>
  <si>
    <t>DLO  + AT + 0.3GL + 0.49WX + 0.49WZ + 0.39S + 0.7Di+1.0(TH,STcon)</t>
  </si>
  <si>
    <t>DLO  - AT - 0.3GL - 0.49WX - 0.49WZ + 0.39S + 0.7Di+1.0(TH,STcon)</t>
  </si>
  <si>
    <t>DLO  + AT + 0.3GL + 0.66WX + 0 S +0 Di+1.0(TH,STexp)</t>
  </si>
  <si>
    <t>DLO  - AT - 0.3GL - 0.66WX +  0 S +  0 Di+1.0(TH,STexp)</t>
  </si>
  <si>
    <t>DLO  + AT + 0.3GL + 0.66WZ +  0 S +0 Di+1.0(TH,STexp)</t>
  </si>
  <si>
    <t>DLO  - AT - 0.3GL - 0.66WZ + 0 S + 0 Di+1.0(TH,STexp)</t>
  </si>
  <si>
    <t>DLO  + AT + 0.3GL + 0.49WX + 0.49WZ +  0 S + 0 Di+1.0(TH,STexp)</t>
  </si>
  <si>
    <t>DLO  - AT - 0.3GL - 0.49WX - 0.49WZ + 0 S +0 Di+1.0(TH,STexp)</t>
  </si>
  <si>
    <t>DLO + AT + GL + F + (TH,STcon)</t>
  </si>
  <si>
    <t>DLO - AT - GL - F+ (TH,STcon)</t>
  </si>
  <si>
    <t>DLO  + AT + GL + AF + (TH,STcon)</t>
  </si>
  <si>
    <t>DLO - AT - GL - AF + (TH,STcon)</t>
  </si>
  <si>
    <t>DLO + AT + GL + F + (TH,STexp)</t>
  </si>
  <si>
    <t>DLO - AT - GL - F+ (TH,STexp)</t>
  </si>
  <si>
    <t>DLO  + AT + GL + AF + (TH,STexp)</t>
  </si>
  <si>
    <t>DLO - AT - GL - AF + (TH,STexp)</t>
  </si>
  <si>
    <t>LC's to use when Slug loads are present</t>
  </si>
  <si>
    <t>DLO + AT + SG + 0.5L + 0.26WX</t>
  </si>
  <si>
    <t>DLO - AT - SG + 0.5L - 0.26WX</t>
  </si>
  <si>
    <t>DLO + AT + SG + 0.5L + 0.26WZ</t>
  </si>
  <si>
    <t>DLO - AT - SG + 0.5L - 0.26WZ</t>
  </si>
  <si>
    <t>DLO + AT + SG + 0.5L + 0.19WX + 0.19WZ</t>
  </si>
  <si>
    <t>DLO - AT - SG + 0.5L - 0.19WX - 0.19WZ</t>
  </si>
  <si>
    <t>Wind/Seismic Drift Check (SLS) (See Note No. 2)</t>
  </si>
  <si>
    <t>0.66WX</t>
  </si>
  <si>
    <t>0.66WZ</t>
  </si>
  <si>
    <t>1.5SXOpe</t>
  </si>
  <si>
    <t>1.5SZOpe</t>
  </si>
  <si>
    <t>Floor Beam Vertical Deflections (SLS) &amp; Pile Settlement Check</t>
  </si>
  <si>
    <t>1.0DLO + 1.0L + 0.78S +Di (LNGC Spec-Appendix 6-Load combinations)</t>
  </si>
  <si>
    <t>Transportation and Lifting analysis</t>
  </si>
  <si>
    <t>Truck Transport Load Combinations (ULS) (See Note No. 5 , 6, 8, 12)</t>
  </si>
  <si>
    <t>1.25(SW+PE+EE+0.15EL)+1.25VI+1.25TI+1.25TR+0.22WX+0.22S</t>
  </si>
  <si>
    <t>L41</t>
  </si>
  <si>
    <t>L49</t>
  </si>
  <si>
    <t>L50</t>
  </si>
  <si>
    <t>L47</t>
  </si>
  <si>
    <t>1.25(SW+PE+EE+0.15EL)+1.25VI+1.25LI+1.25LP+0.22WZ+0.22S</t>
  </si>
  <si>
    <t>L51</t>
  </si>
  <si>
    <t>L48</t>
  </si>
  <si>
    <t>1.25(SW+PE+EE+0.15EL)+0.75WX+0.5VI+0.5TI+0.5TR+0.22S</t>
  </si>
  <si>
    <t>1.25(SW+PE+EE+0.15EL)+0.75WZ+0.5VI+0.5LI+0.5LP+0.22S</t>
  </si>
  <si>
    <t>1.25(SW+PE+EE+0.15EL)+1.25VI-1.25TI-1.25TR-0.22WX+0.22S</t>
  </si>
  <si>
    <t>1.25(SW+PE+EE+0.15EL)+1.25VI-1.25LI-1.25LP-0.22WZ+0.22S</t>
  </si>
  <si>
    <t>1.25(SW+PE+EE+0.15EL)-0.75WX+0.5VI-0.5TI-0.5TR+0.22S</t>
  </si>
  <si>
    <t>1.25(SW+PE+EE+0.15EL)-0.75WZ+0.5VI-0.5LI-0.5LP+0.22S</t>
  </si>
  <si>
    <t>SPMT Transport Load Combinations (ULS) (See Note No. 6, 12, 13)</t>
  </si>
  <si>
    <t>SPMT Transverse Roll "TR"……………….2%</t>
  </si>
  <si>
    <t>SPMT Longitudinal Pitch "LP" ………….…3%    (Grade slope)</t>
  </si>
  <si>
    <t>SMPT Vertical Impact (VI) Y-Direction…..0%</t>
  </si>
  <si>
    <t>SPMT Transverse Impact (TI)………….    0%</t>
  </si>
  <si>
    <t>SPMT Longitudinal Impact (LI) ……….. (0.05g)</t>
  </si>
  <si>
    <t>SMPT&amp; PPU (Refer to JDB 2.46)</t>
  </si>
  <si>
    <t>SPMT-HG1 (Hydraulic Group 1)</t>
  </si>
  <si>
    <t>SPMT- HG2 (Hydraulic Group 2)</t>
  </si>
  <si>
    <t>SPMT- HG3 (Hydraulic Group 3)</t>
  </si>
  <si>
    <t>SPMT Transport Load Combinations (ASD) (See Note No.  6 , 13*, 17)</t>
  </si>
  <si>
    <t>(SW+PE+EE+EL)+VI+LI+LP+0.26*WX + 0.056S</t>
  </si>
  <si>
    <t>L625</t>
  </si>
  <si>
    <t>L627</t>
  </si>
  <si>
    <t>L624</t>
  </si>
  <si>
    <t>L629</t>
  </si>
  <si>
    <t>L630</t>
  </si>
  <si>
    <t>L631</t>
  </si>
  <si>
    <t>(SW+PE+EE+EL)+VI+LI+LP+0.26*WZ + 0.056S</t>
  </si>
  <si>
    <t>(SW+PE+EE+EL)+VI+TI+TR+0.26*WX+ 0.056S</t>
  </si>
  <si>
    <t>L626</t>
  </si>
  <si>
    <t>L623</t>
  </si>
  <si>
    <t>(SW+PE+EE+EL)+VI+TI+TR+0.26*WZ+ 0.056S</t>
  </si>
  <si>
    <t>(SW+PE+EE+EL)+VI- LI-LP-0.26*WX+ 0.056S</t>
  </si>
  <si>
    <t>(SW+PE+EE+EL)+VI- LI-LP-0.26*WZ+ 0.056S</t>
  </si>
  <si>
    <t>(SW+PE+EE+EL)+VI- TI-TR-0.26*WX+ 0.056S</t>
  </si>
  <si>
    <t>(SW+PE+EE+EL)+VI- TI-TR-0.26*WZ+ 0.056S</t>
  </si>
  <si>
    <t>(SW+PE+EE+EL)+VI+ 0.056S (Only for SPMT Simplified Analysis)</t>
  </si>
  <si>
    <t>Lifting Load Combinations (ASD) (See Note 6, 7, 17, 20)</t>
  </si>
  <si>
    <t>(D+PE+EE+0.15EL)+(0.25*(D+PE+EE+0.15EL))</t>
  </si>
  <si>
    <t>Marine Transportation Load Combination (ASD) (See Note No. 18, 19)</t>
  </si>
  <si>
    <t>0.75((SW+PE+EE+EL)+BLC55+BSAG+MWZ + PRL+0.637LBE )</t>
  </si>
  <si>
    <t>L55</t>
  </si>
  <si>
    <t>L157</t>
  </si>
  <si>
    <t>L154</t>
  </si>
  <si>
    <t>L277</t>
  </si>
  <si>
    <t>L46</t>
  </si>
  <si>
    <t>0.75((SW+PE+EE+EL)+BLC56+BSAG+MWZ + PRL+0.637LBE)</t>
  </si>
  <si>
    <t>L56</t>
  </si>
  <si>
    <t>0.75((SW+PE+EE+EL)+BLC57+BSAG+MWZ + PRL+0.637LBE )</t>
  </si>
  <si>
    <t>L57</t>
  </si>
  <si>
    <t>0.75((SW+PE+EE+EL)+BLC58+BSAG+MWZ + PRL+0.637LBE)</t>
  </si>
  <si>
    <t>L58</t>
  </si>
  <si>
    <t>0.75((SW+PE+EE+EL)+BLC59+BSAG+MWZ + PRL+0.637LBE)</t>
  </si>
  <si>
    <t>L59</t>
  </si>
  <si>
    <t>0.75((SW+PE+EE+EL)+BLC60+BSAG+MWZ + PRL+0.637LBE)</t>
  </si>
  <si>
    <t>L60</t>
  </si>
  <si>
    <t>0.75((SW+PE+EE+EL)+BLC61+BSAG+MWZ + PRL+0.637LBE)</t>
  </si>
  <si>
    <t>L61</t>
  </si>
  <si>
    <t>0.75((SW+PE+EE+EL)+BLC62+BSAG+MWZ + PRL+0.637LBE)</t>
  </si>
  <si>
    <t>L62</t>
  </si>
  <si>
    <t>0.75((SW+PE+EE+EL)+BLC63+BSAG+MWZ + PRL+0.637LBE )</t>
  </si>
  <si>
    <t>L63</t>
  </si>
  <si>
    <t>0.75((SW+PE+EE+EL)+BLC64+BSAG+MWZ + PRL+0.637LBE)</t>
  </si>
  <si>
    <t>L64</t>
  </si>
  <si>
    <t>0.75((SW+PE+EE+EL)+BLC65+BSAG+MWZ + PRL+0.637LBE )</t>
  </si>
  <si>
    <t>L65</t>
  </si>
  <si>
    <t>0.75((SW+PE+EE+EL)+BLC66+BSAG+MWZ + PRL+0.637LBE )</t>
  </si>
  <si>
    <t>L66</t>
  </si>
  <si>
    <t>0.75((SW+PE+EE+EL)+BLC67+BSAG+MWZ + PRL+0.637LBE)</t>
  </si>
  <si>
    <t>L67</t>
  </si>
  <si>
    <t>0.75((SW+PE+EE+EL)+BLC68+BSAG+MWZ + PRL+0.637LBE)</t>
  </si>
  <si>
    <t>L68</t>
  </si>
  <si>
    <t>0.75((SW+PE+EE+EL)+BLC69+BSAG+MWZ + PRL+0.637LBE)</t>
  </si>
  <si>
    <t>L69</t>
  </si>
  <si>
    <t>0.75((SW+PE+EE+EL)+BLC70+BSAG+MWZ +PRL+0.637LBE)</t>
  </si>
  <si>
    <t>L70</t>
  </si>
  <si>
    <t>0.75((SW+PE+EE+EL)+BLC71+BSAG-MWZ - PRL+0.637LBE )</t>
  </si>
  <si>
    <t>L71</t>
  </si>
  <si>
    <t>0.75((SW+PE+EE+EL)+BLC72+BSAG-MWZ - PRL+0.637LBE)</t>
  </si>
  <si>
    <t>L72</t>
  </si>
  <si>
    <t>0.75((SW+PE+EE+EL)+BLC73+BSAG-MWZ - PRL+0.637LBE )</t>
  </si>
  <si>
    <t>L73</t>
  </si>
  <si>
    <t>0.75((SW+PE+EE+EL)+BLC74+BSAG-MWZ - PRL+0.637LBE )</t>
  </si>
  <si>
    <t>L74</t>
  </si>
  <si>
    <t>0.75((SW+PE+EE+EL)+BLC75+BSAG-MWZ - PRL+0.637LBE)</t>
  </si>
  <si>
    <t>L75</t>
  </si>
  <si>
    <t>0.75((SW+PE+EE+EL)+BLC76+BSAG-MWZ - PRL+0.637LBE)</t>
  </si>
  <si>
    <t>L76</t>
  </si>
  <si>
    <t>0.75((SW+PE+EE+EL)+BLC77+BSAG-MWZ - PRL+0.637LBE)</t>
  </si>
  <si>
    <t>L77</t>
  </si>
  <si>
    <t>0.75((SW+PE+EE+EL)+BLC78+BSAG-MWZ - PRL+0.637LBE)</t>
  </si>
  <si>
    <t>L78</t>
  </si>
  <si>
    <t>0.75((SW+PE+EE+EL)+BLC79+BSAG-MWZ - PRL+0.637LBE)</t>
  </si>
  <si>
    <t>0.75((SW+PE+EE+EL)+BLC80+BSAG-MWZ - PRL+0.637LBE)</t>
  </si>
  <si>
    <t>0.75((SW+PE+EE+EL)+BLC81+BSAG-MWZ - PRL+0.637LBE)</t>
  </si>
  <si>
    <t>0.75((SW+PE+EE+EL)+BLC82+BSAG-MWZ - PRL+0.637LBE)</t>
  </si>
  <si>
    <t>0.75((SW+PE+EE+EL)+BLC83+BSAG-MWZ - PRL+0.637LBE)</t>
  </si>
  <si>
    <t>L83</t>
  </si>
  <si>
    <t>0.75((SW+PE+EE+EL)+BLC84+BSAG-MWZ - PRL+0.637LBE)</t>
  </si>
  <si>
    <t>L84</t>
  </si>
  <si>
    <t>0.75((SW+PE+EE+EL)+BLC85+BSAG-MWZ - PRL+0.637LBE)</t>
  </si>
  <si>
    <t>0.75((SW+PE+EE+EL)+BLC86+BSAG-MWZ - PRL+0.637LBE)</t>
  </si>
  <si>
    <t>0.75((SW+PE+EE+EL)+BLC55+BHOG+MWZ + PRL+0.637LBE )</t>
  </si>
  <si>
    <t>L158</t>
  </si>
  <si>
    <t>0.75((SW+PE+EE+EL)+BLC56+BHOG+MWZ + PRL+0.637LBE)</t>
  </si>
  <si>
    <t>0.75((SW+PE+EE+EL)+BLC57+BHOG+MWZ + PRL+0.637LBE )</t>
  </si>
  <si>
    <t>0.75((SW+PE+EE+EL)+BLC58+BHOG+MWZ + PRL+0.637LBE )</t>
  </si>
  <si>
    <t>0.75((SW+PE+EE+EL)+BLC59+BHOG+MWZ + PRL+0.637LBE)</t>
  </si>
  <si>
    <t>0.75((SW+PE+EE+EL)+BLC60+BHOG+MWZ + PRL+0.637LBE)</t>
  </si>
  <si>
    <t>0.75((SW+PE+EE+EL)+BLC61+BHOG+MWZ + PRL+0.637LBE)</t>
  </si>
  <si>
    <t>0.75((SW+PE+EE+EL)+BLC62+BHOG+MWZ + PRL+0.637LBE)</t>
  </si>
  <si>
    <t>0.75((SW+PE+EE+EL)+BLC63+BHOG+MWZ + PRL+0.637LBE )</t>
  </si>
  <si>
    <t>0.75((SW+PE+EE+EL)+BLC64+BHOG+MWZ + PRL+0.637LBE)</t>
  </si>
  <si>
    <t>0.75((SW+PE+EE+EL)+BLC65+BHOG+MWZ + PRL+0.637LBE )</t>
  </si>
  <si>
    <t>0.75((SW+PE+EE+EL)+BLC66+BHOG+MWZ + PRL+0.637LBE )</t>
  </si>
  <si>
    <t>0.75((SW+PE+EE+EL)+BLC67+BHOG+MWZ + PRL+0.637LBE)</t>
  </si>
  <si>
    <t>0.75((SW+PE+EE+EL)+BLC68+BHOG+MWZ + PRL+0.637LBE)</t>
  </si>
  <si>
    <t>0.75((SW+PE+EE+EL)+BLC69+BHOG+MWZ + PRL+0.637LBE)</t>
  </si>
  <si>
    <t>0.75((SW+PE+EE+EL)+BLC70+BHOG+MWZ + PRL+0.637LBE)</t>
  </si>
  <si>
    <t>0.75((SW+PE+EE+EL)+BLC71+BHOG-MWZ - PRL+0.637LBE )</t>
  </si>
  <si>
    <t>0.75((SW+PE+EE+EL)+BLC72+BHOG-MWZ - PRL+0.637LBE)</t>
  </si>
  <si>
    <t>0.75((SW+PE+EE+EL)+BLC73+BHOG-MWZ - PRL+0.637LBE )</t>
  </si>
  <si>
    <t>0.75((SW+PE+EE+EL)+BLC74+BHOG-MWZ - PRL+0.637LBE )</t>
  </si>
  <si>
    <t>0.75((SW+PE+EE+EL)+BLC75+BHOG-MWZ - PRL+0.637LBE)</t>
  </si>
  <si>
    <t>0.75((SW+PE+EE+EL)+BLC76+BHOG-MWZ - PRL+0.637LBE)</t>
  </si>
  <si>
    <t>0.75((SW+PE+EE+EL)+BLC77+BHOG-MWZ - PRL+0.637LBE)</t>
  </si>
  <si>
    <t>0.75((SW+PE+EE+EL)+BLC78+BHOG-MWZ - PRL+0.637LBE)</t>
  </si>
  <si>
    <t>0.75((SW+PE+EE+EL)+BLC79+BHOG-MWZ - PRL+0.637LBE)</t>
  </si>
  <si>
    <t>0.75((SW+PE+EE+EL)+BLC80+BHOG-MWZ - PRL+0.637LBE)</t>
  </si>
  <si>
    <t>0.75((SW+PE+EE+EL)+BLC81+BHOG-MWZ - PRL+0.637LBE)</t>
  </si>
  <si>
    <t>0.75((SW+PE+EE+EL)+BLC82+BHOG-MWZ - PRL+0.637LBE)</t>
  </si>
  <si>
    <t>0.75((SW+PE+EE+EL)+BLC83+BHOG-MWZ - PRL+0.637LBE)</t>
  </si>
  <si>
    <t>0.75((SW+PE+EE+EL)+BLC84+BHOG-MWZ - PRL+0.637LBE)</t>
  </si>
  <si>
    <t>0.75((SW+PE+EE+EL)+BLC85+BHOG-MWZ - PRL+0.637LBE)</t>
  </si>
  <si>
    <t>0.75((SW+PE+EE+EL)+BLC86+BHOG-MWZ - PRL+0.637LBE)</t>
  </si>
  <si>
    <t>0.75((SW+PE+EE+EL)+BLC88+MWX + PRT+0.637LBE)</t>
  </si>
  <si>
    <t>L155</t>
  </si>
  <si>
    <t>L278</t>
  </si>
  <si>
    <t>0.75((SW+PE+EE+EL)+BLC89+MWX + PRT+0.637LBE)</t>
  </si>
  <si>
    <t>L89</t>
  </si>
  <si>
    <t>0.75((SW+PE+EE+EL)+BLC90-MWX - PRT+0.637LBE)</t>
  </si>
  <si>
    <t>L90</t>
  </si>
  <si>
    <t>0.75((SW+PE+EE+EL)+BLC91+MWX + PRT+0.637LBE)</t>
  </si>
  <si>
    <t>L91</t>
  </si>
  <si>
    <t>0.75((SW+PE+EE+EL)+BLC92-MWX - PRT+0.637LBE)</t>
  </si>
  <si>
    <t>L92</t>
  </si>
  <si>
    <t>0.75((SW+PE+EE+EL)+BLC93+MWX + PRT+0.637LBE)</t>
  </si>
  <si>
    <t>L93</t>
  </si>
  <si>
    <t>0.75((SW+PE+EE+EL)+BLC94-MWX - PRT+0.637LBE)</t>
  </si>
  <si>
    <t>L94</t>
  </si>
  <si>
    <t>0.75((SW+PE+EE+EL)+BLC95-MWX - PRT+0.637LBE)</t>
  </si>
  <si>
    <t>L95</t>
  </si>
  <si>
    <t>0.75((SW+PE+EE+EL)+BLC96+MWX + PRT+0.637LBE)</t>
  </si>
  <si>
    <t>L96</t>
  </si>
  <si>
    <t>0.75((SW+PE+EE+EL)+BLC97+MWX + PRT+0.637LBE)</t>
  </si>
  <si>
    <t>L97</t>
  </si>
  <si>
    <t>0.75((SW+PE+EE+EL)+BLC98-MWX - PRT+0.637LBE)</t>
  </si>
  <si>
    <t>L98</t>
  </si>
  <si>
    <t>0.75((SW+PE+EE+EL)+BLC99+MWX + PRT+0.637LBE)</t>
  </si>
  <si>
    <t>L99</t>
  </si>
  <si>
    <t>0.75((SW+PE+EE+EL)+BLC100-MWX - PRT+0.637LBE)</t>
  </si>
  <si>
    <t>L100</t>
  </si>
  <si>
    <t>0.75((SW+PE+EE+EL)+BLC101+MWX + PRT+0.637LBE)</t>
  </si>
  <si>
    <t>L101</t>
  </si>
  <si>
    <t>0.75((SW+PE+EE+EL)+BLC102-MWX - PRT+0.637LBE)</t>
  </si>
  <si>
    <t>L102</t>
  </si>
  <si>
    <t>0.75((SW+PE+EE+EL)+BLC103-MWX - PRT+0.637LBE)</t>
  </si>
  <si>
    <t>L103</t>
  </si>
  <si>
    <t>0.75((SW+PE+EE+EL)+BLC104+MWX + PRT+0.637LBE)</t>
  </si>
  <si>
    <t>L104</t>
  </si>
  <si>
    <t>0.75((SW+PE+EE+EL)+BLC105+MWX + PRT+0.637LBE)</t>
  </si>
  <si>
    <t>L105</t>
  </si>
  <si>
    <t>0.75((SW+PE+EE+EL)+BLC106-MWX - PRT+0.637LBE)</t>
  </si>
  <si>
    <t>L106</t>
  </si>
  <si>
    <t>0.75((SW+PE+EE+EL)+BLC107+MWX + PRT+0.637LBE)</t>
  </si>
  <si>
    <t>L107</t>
  </si>
  <si>
    <t>0.75((SW+PE+EE+EL)+BLC108-MWX - PRT+0.637LBE)</t>
  </si>
  <si>
    <t>L108</t>
  </si>
  <si>
    <t>0.75((SW+PE+EE+EL)+BLC109+MWX + PRT+0.637LBE)</t>
  </si>
  <si>
    <t>L109</t>
  </si>
  <si>
    <t>0.75((SW+PE+EE+EL)+BLC110-MWX - PRT+0.637LBE)</t>
  </si>
  <si>
    <t>L110</t>
  </si>
  <si>
    <t>0.75((SW+PE+EE+EL)+BLC111-MWX - PRT+0.637LBE)</t>
  </si>
  <si>
    <t>L111</t>
  </si>
  <si>
    <t>0.75((SW+PE+EE+EL)+BLC112+MWX + PRT+0.637LBE)</t>
  </si>
  <si>
    <t>L112</t>
  </si>
  <si>
    <t>0.75((SW+PE+EE+EL)+BLC113+MWX + PRT+0.637LBE)</t>
  </si>
  <si>
    <t>L113</t>
  </si>
  <si>
    <t>0.75((SW+PE+EE+EL)+BLC114-MWX - PRT+0.637LBE)</t>
  </si>
  <si>
    <t>L114</t>
  </si>
  <si>
    <t>0.75((SW+PE+EE+EL)+BLC115+MWX + PRT+0.637LBE)</t>
  </si>
  <si>
    <t>L115</t>
  </si>
  <si>
    <t>0.75((SW+PE+EE+EL)+BLC116-MWX - PRT+0.637LBE)</t>
  </si>
  <si>
    <t>L116</t>
  </si>
  <si>
    <t>0.75((SW+PE+EE+EL)+BLC117+MWX +PRT+0.637LBE)</t>
  </si>
  <si>
    <t>L117</t>
  </si>
  <si>
    <t>0.75((SW+PE+EE+EL)+BLC118-MWX - PRT+0.637LBE)</t>
  </si>
  <si>
    <t>L118</t>
  </si>
  <si>
    <t>0.75((SW+PE+EE+EL)+BLC119-MWX - PRT+0.637LBE)</t>
  </si>
  <si>
    <t>L119</t>
  </si>
  <si>
    <t>0.75((SW+PE+EE+EL)+BLC121+BSAG+0.7MWZ+0.7MWX + 0.7PRL+0.7PRT+0.637LBE)</t>
  </si>
  <si>
    <t>L121</t>
  </si>
  <si>
    <t>0.75((SW+PE+EE+EL)+BLC124+BSAG+0.7MWZ+0.7MWX + 0.7PRL+0.7PRT+0.637LBE)</t>
  </si>
  <si>
    <t>L124</t>
  </si>
  <si>
    <t>0.75((SW+PE+EE+EL)+BLC129+BSAG+0.7MWZ+0.7MWX + 0.7PRL+0.7PRT+0.637LBE)</t>
  </si>
  <si>
    <t>L129</t>
  </si>
  <si>
    <t>0.75((SW+PE+EE+EL)+BLC132+BSAG+0.7MWZ+0.7MWX + 0.7PRL+0.7PRT+0.637LBE)</t>
  </si>
  <si>
    <t>L132</t>
  </si>
  <si>
    <t>0.75((SW+PE+EE+EL)+BLC126+BSAG+0.7MWZ+0.7MWX + 0.7PRL+0.7PRT+0.637LBE)</t>
  </si>
  <si>
    <t>L126</t>
  </si>
  <si>
    <t>0.75((SW+PE+EE+EL)+BLC122+BSAG+0.7MWZ+0.7MWX + 0.7PRL+0.7PRT+0.637LBE)</t>
  </si>
  <si>
    <t>L122</t>
  </si>
  <si>
    <t>0.75((SW+PE+EE+EL)+BLC134+BSAG+0.7MWZ+0.7MWX + 0.7PRL+0.7PRT+0.637LBE)</t>
  </si>
  <si>
    <t>L134</t>
  </si>
  <si>
    <t>0.75((SW+PE+EE+EL)+BLC130+BSAG+0.7MWZ+0.7MWX + 0.7PRL+0.7PRT+0.637LBE)</t>
  </si>
  <si>
    <t>L130</t>
  </si>
  <si>
    <t>0.75((SW+PE+EE+EL)+BLC137+BSAG-0.7MWZ+0.7MWX - 0.7PRL+0.7PRT+0.637LBE)</t>
  </si>
  <si>
    <t>L137</t>
  </si>
  <si>
    <t>0.75((SW+PE+EE+EL)+BLC140+BSAG-0.7MWZ+0.7MWX - 0.7PRL+0.7PRT+0.637LBE)</t>
  </si>
  <si>
    <t>L140</t>
  </si>
  <si>
    <t>0.75((SW+PE+EE+EL)+BLC145+BSAG-0.7MWZ+0.7MWX - 0.7PRL+0.7PRT+0.637LBE)</t>
  </si>
  <si>
    <t>L145</t>
  </si>
  <si>
    <t>0.75((SW+PE+EE+EL)+BLC148+BSAG-0.7MWZ+0.7MWX - 0.7PRL+0.7PRT+0.637LBE)</t>
  </si>
  <si>
    <t>L148</t>
  </si>
  <si>
    <t>0.75((SW+PE+EE+EL)+BLC142+BSAG-0.7MWZ+0.7MWX - 0.7PRL+0.7PRT+0.637LBE)</t>
  </si>
  <si>
    <t>L142</t>
  </si>
  <si>
    <t>0.75((SW+PE+EE+EL)+BLC138+BSAG-0.7MWZ+0.7MWX - 0.7PRL+0.7PRT+0.637LBE)</t>
  </si>
  <si>
    <t>L138</t>
  </si>
  <si>
    <t>0.75((SW+PE+EE+EL)+BLC150+BSAG-0.7MWZ+0.7MWX - 0.7PRL+0.7PRT+0.637LBE)</t>
  </si>
  <si>
    <t>L150</t>
  </si>
  <si>
    <t>0.75((SW+PE+EE+EL)+BLC146+BSAG-0.7MWZ+0.7MWX - 0.7PRL+0.7PRT+0.637LBE)</t>
  </si>
  <si>
    <t>L146</t>
  </si>
  <si>
    <t>0.75((SW+PE+EE+EL)+BLC123+BSAG+0.7MWZ-0.7MWX + 0.7PRL-0.7PRT+0.637LBE)</t>
  </si>
  <si>
    <t>L123</t>
  </si>
  <si>
    <t>0.75((SW+PE+EE+EL)+BLC125+BSAG+0.7MWZ-0.7MWX + 0.7PRL-0.7PRT+0.637LBE)</t>
  </si>
  <si>
    <t>L125</t>
  </si>
  <si>
    <t>0.75((SW+PE+EE+EL)+BLC128+BSAG+0.7MWZ-0.7MWX + 0.7PRL-0.7PRT+0.637LBE)</t>
  </si>
  <si>
    <t>L128</t>
  </si>
  <si>
    <t>0.75((SW+PE+EE+EL)+BLC127+BSAG+0.7MWZ-0.7MWX + 0.7PRL-0.7PRT+0.637LBE)</t>
  </si>
  <si>
    <t>L127</t>
  </si>
  <si>
    <t>0.75((SW+PE+EE+EL)+BLC131+BSAG+0.7MWZ-0.7MWX + 0.7PRL-0.7PRT+0.637LBE)</t>
  </si>
  <si>
    <t>L131</t>
  </si>
  <si>
    <t>0.75((SW+PE+EE+EL)+BLC133+BSAG+0.7MWZ-0.7MWX + 0.7PRL-0.7PRT+0.637LBE)</t>
  </si>
  <si>
    <t>L133</t>
  </si>
  <si>
    <t>0.75((SW+PE+EE+EL)+BLC136+BSAG+0.7MWZ-0.7MWX + 0.7PRL-0.7PRT+0.637LBE)</t>
  </si>
  <si>
    <t>L136</t>
  </si>
  <si>
    <t>0.75((SW+PE+EE+EL)+BLC135+BSAG+0.7MWZ-0.7MWX + 0.7PRL-0.7PRT+0.637LBE)</t>
  </si>
  <si>
    <t>L135</t>
  </si>
  <si>
    <t>0.75((SW+PE+EE+EL)+BLC139+BSAG-0.7MWZ-0.7MWX - 0.7PRL-0.7PRT+0.637LBE)</t>
  </si>
  <si>
    <t>L139</t>
  </si>
  <si>
    <t>0.75((SW+PE+EE+EL)+BLC141+BSAG-0.7MWZ-0.7MWX - 0.7PRL-0.7PRT+0.637LBE)</t>
  </si>
  <si>
    <t>L141</t>
  </si>
  <si>
    <t>0.75((SW+PE+EE+EL)+BLC144+BSAG-0.7MWZ-0.7MWX - 0.7PRL-0.7PRT+0.637LBE)</t>
  </si>
  <si>
    <t>L144</t>
  </si>
  <si>
    <t>0.75((SW+PE+EE+EL)+BLC143+BSAG-0.7MWZ-0.7MWX - 0.7PRL-0.7PRT+0.637LBE)</t>
  </si>
  <si>
    <t>L143</t>
  </si>
  <si>
    <t>0.75((SW+PE+EE+EL)+BLC147+BSAG-0.7MWZ-0.7MWX - 0.7PRL-0.7PRT+0.637LBE)</t>
  </si>
  <si>
    <t>L147</t>
  </si>
  <si>
    <t>0.75((SW+PE+EE+EL)+BLC149+BSAG-0.7MWZ-0.7MWX - 0.7PRL-0.7PRT+0.637LBE)</t>
  </si>
  <si>
    <t>L149</t>
  </si>
  <si>
    <t>0.75((SW+PE+EE+EL)+BLC152+BSAG-0.7MWZ-0.7MWX - 0.7PRL-0.7PRT+0.637LBE)</t>
  </si>
  <si>
    <t>L152</t>
  </si>
  <si>
    <t>0.75((SW+PE+EE+EL)+BLC151+BSAG-0.7MWZ-0.7MWX - 0.7PRL-0.7PRT+0.637LBE)</t>
  </si>
  <si>
    <t>L151</t>
  </si>
  <si>
    <t>0.75((SW+PE+EE+EL)+BLC121+BHOG+0.7MWZ+0.7MWX + 0.7PRL+0.7PRT+0.637LBE)</t>
  </si>
  <si>
    <t>0.75((SW+PE+EE+EL)+BLC124+BHOG+0.7MWZ+0.7MWX + 0.7PRL+0.7PRT+0.637LBE)</t>
  </si>
  <si>
    <t>0.75((SW+PE+EE+EL)+BLC129+BHOG+0.7MWZ+0.7MWX + 0.7PRL+0.7PRT+0.637LBE)</t>
  </si>
  <si>
    <t>0.75((SW+PE+EE+EL)+BLC132+BHOG+0.7MWZ+0.7MWX + 0.7PRL+0.7PRT+0.637LBE)</t>
  </si>
  <si>
    <t>0.75((SW+PE+EE+EL)+BLC126+BHOG+0.7MWZ+0.7MWX + 0.7PRL+0.7PRT+0.637LBE)</t>
  </si>
  <si>
    <t>0.75((SW+PE+EE+EL)+BLC122+BHOG+0.7MWZ+0.7MWX + 0.7PRL+0.7PRT+0.637LBE)</t>
  </si>
  <si>
    <t>0.75((SW+PE+EE+EL)+BLC134+BHOG+0.7MWZ+0.7MWX + 0.7PRL+0.7PRT+0.637LBE)</t>
  </si>
  <si>
    <t>0.75((SW+PE+EE+EL)+BLC130+BHOG+0.7MWZ+0.7MWX + 0.7PRL+0.7PRT+0.637LBE)</t>
  </si>
  <si>
    <t>0.75((SW+PE+EE+EL)+BLC137+BHOG-0.7MWZ+0.7MWX - 0.7PRL+0.7PRT+0.637LBE)</t>
  </si>
  <si>
    <t>0.75((SW+PE+EE+EL)+BLC140+BHOG-0.7MWZ+0.7MWX - 0.7PRL+0.7PRT+0.637LBE)</t>
  </si>
  <si>
    <t>0.75((SW+PE+EE+EL)+BLC145+BHOG-0.7MWZ+0.7MWX - 0.7PRL+0.7PRT+0.637LBE)</t>
  </si>
  <si>
    <t>0.75((SW+PE+EE+EL)+BLC148+BHOG-0.7MWZ+0.7MWX - 0.7PRL+0.7PRT+0.637LBE)</t>
  </si>
  <si>
    <t>0.75((SW+PE+EE+EL)+BLC142+BHOG-0.7MWZ+0.7MWX - 0.7PRL+0.7PRT+0.637LBE)</t>
  </si>
  <si>
    <t>0.75((SW+PE+EE+EL)+BLC138+BHOG-0.7MWZ+0.7MWX - 0.7PRL+0.7PRT+0.637LBE)</t>
  </si>
  <si>
    <t>0.75((SW+PE+EE+EL)+BLC150+BHOG-0.7MWZ+0.7MWX - 0.7PRL+0.7PRT+0.637LBE)</t>
  </si>
  <si>
    <t>0.75((SW+PE+EE+EL)+BLC146+BHOG-0.7MWZ+0.7MWX - 0.7PRL+0.7PRT+0.637LBE)</t>
  </si>
  <si>
    <t>0.75((SW+PE+EE+EL)+BLC123+BHOG+0.7MWZ-0.7MWX + 0.7PRL-0.7PRT+0.637LBE)</t>
  </si>
  <si>
    <t>0.75((SW+PE+EE+EL)+BLC125+BHOG+0.7MWZ-0.7MWX + 0.7PRL-0.7PRT+0.637LBE)</t>
  </si>
  <si>
    <t>0.75((SW+PE+EE+EL)+BLC128+BHOG+0.7MWZ-0.7MWX + 0.7PRL-0.7PRT+0.637LBE)</t>
  </si>
  <si>
    <t>0.75((SW+PE+EE+EL)+BLC127+BHOG+0.7MWZ-0.7MWX + 0.7PRL-0.7PRT+0.637LBE)</t>
  </si>
  <si>
    <t>0.75((SW+PE+EE+EL)+BLC131+BHOG+0.7MWZ-0.7MWX + 0.7PRL-0.7PRT+0.637LBE)</t>
  </si>
  <si>
    <t>0.75((SW+PE+EE+EL)+BLC133+BHOG+0.7MWZ-0.7MWX +0.7PRL-0.7PRT+0.637LBE)</t>
  </si>
  <si>
    <t>0.75((SW+PE+EE+EL)+BLC136+BHOG+0.7MWZ-0.7MWX + 0.7PRL-0.7PRT+0.637LBE)</t>
  </si>
  <si>
    <t>0.75((SW+PE+EE+EL)+BLC135+BHOG+0.7MWZ-0.7MWX + 0.7PRL-0.7PRT+0.637LBE)</t>
  </si>
  <si>
    <t>0.75((SW+PE+EE+EL)+BLC139+BHOG-0.7MWZ-0.7MWX -0.7PRL-0.7PRT+0.637LBE)</t>
  </si>
  <si>
    <t>0.75((SW+PE+EE+EL)+BLC141+BHOG-0.7MWZ-0.7MWX - 0.7PRL-0.7PRT+0.637LBE)</t>
  </si>
  <si>
    <t>0.75((SW+PE+EE+EL)+BLC144+BHOG-0.7MWZ-0.7MWX - 0.7PRL-0.7PRT+0.637LBE)</t>
  </si>
  <si>
    <t>0.75((SW+PE+EE+EL)+BLC143+BHOG-0.7MWZ-0.7MWX - 0.7PRL-0.7PRT+0.637LBE)</t>
  </si>
  <si>
    <t>0.75((SW+PE+EE+EL)+BLC147+BHOG-0.7MWZ-0.7MWX - 0.7PRL-0.7PRT+0.637LBE)</t>
  </si>
  <si>
    <t>0.75((SW+PE+EE+EL)+BLC149+BHOG-0.7MWZ-0.7MWX - 0.7PRL-0.7PRT+0.637LBE)</t>
  </si>
  <si>
    <t>0.75((SW+PE+EE+EL)+BLC152+BHOG-0.7MWZ-0.7MWX - 0.7PRL-0.7PRT+0.637LBE)</t>
  </si>
  <si>
    <t>0.75((SW+PE+EE+EL)+BLC151+BHOG-0.7MWZ-0.7MWX - 0.7PRL-0.7PRT+0.637LBE)</t>
  </si>
  <si>
    <t>0.75((SW+PE+EE+EL)+BLC171+BSAG+MWZ + PRL+0.637LBE )</t>
  </si>
  <si>
    <t>L171</t>
  </si>
  <si>
    <t>0.75((SW+PE+EE+EL)+BLC172+BSAG+MWZ + PRL+0.637LBE)</t>
  </si>
  <si>
    <t>L172</t>
  </si>
  <si>
    <t>0.75((SW+PE+EE+EL)+BLC173+BSAG+MWZ + PRL+0.637LBE )</t>
  </si>
  <si>
    <t>L173</t>
  </si>
  <si>
    <t>0.75((SW+PE+EE+EL)+BLC174+BSAG+MWZ + PRL+0.637LBE )</t>
  </si>
  <si>
    <t>L174</t>
  </si>
  <si>
    <t>0.75((SW+PE+EE+EL)+BLC175+BSAG+MWZ + PRL+0.637LBE)</t>
  </si>
  <si>
    <t>L175</t>
  </si>
  <si>
    <t>0.75((SW+PE+EE+EL)+BLC176+BSAG+MWZ + PRL+0.637LBE)</t>
  </si>
  <si>
    <t>L176</t>
  </si>
  <si>
    <t>0.75((SW+PE+EE+EL)+BLC177+BSAG+MWZ + PRL+0.637LBE)</t>
  </si>
  <si>
    <t>L177</t>
  </si>
  <si>
    <t>0.75((SW+PE+EE+EL)+BLC178+BSAG+MWZ + PRL+0.637LBE)</t>
  </si>
  <si>
    <t>L178</t>
  </si>
  <si>
    <t>0.75((SW+PE+EE+EL)+BLC179+BSAG+MWZ + PRL+0.637LBE )</t>
  </si>
  <si>
    <t>L179</t>
  </si>
  <si>
    <t>0.75((SW+PE+EE+EL)+BLC180+BSAG+MWZ + PRL+0.637LBE)</t>
  </si>
  <si>
    <t>L180</t>
  </si>
  <si>
    <t>0.75((SW+PE+EE+EL)+BLC181+BSAG+MWZ + PRL+0.637LBE )</t>
  </si>
  <si>
    <t>L181</t>
  </si>
  <si>
    <t>0.75((SW+PE+EE+EL)+BLC182+BSAG+MWZ + PRL+0.637LBE )</t>
  </si>
  <si>
    <t>L182</t>
  </si>
  <si>
    <t>0.75((SW+PE+EE+EL)+BLC183+BSAG+MWZ + PRL+0.637LBE)</t>
  </si>
  <si>
    <t>L183</t>
  </si>
  <si>
    <t>0.75((SW+PE+EE+EL)+BLC184+BSAG+MWZ + PRL+0.637LBE)</t>
  </si>
  <si>
    <t>L184</t>
  </si>
  <si>
    <t>0.75((SW+PE+EE+EL)+BLC185+BSAG+MWZ + PRL+0.637LBE)</t>
  </si>
  <si>
    <t>L185</t>
  </si>
  <si>
    <t>0.75((SW+PE+EE+EL)+BLC186+BSAG+MWZ +PRL+0.637LBE)</t>
  </si>
  <si>
    <t>L186</t>
  </si>
  <si>
    <t>0.75((SW+PE+EE+EL)+BLC187+BSAG-MWZ - PRL+0.637LBE )</t>
  </si>
  <si>
    <t>L187</t>
  </si>
  <si>
    <t>0.75((SW+PE+EE+EL)+BLC188+BSAG-MWZ - PRL+0.637LBE)</t>
  </si>
  <si>
    <t>L188</t>
  </si>
  <si>
    <t>0.75((SW+PE+EE+EL)+BLC189+BSAG-MWZ - PRL+0.637LBE )</t>
  </si>
  <si>
    <t>L189</t>
  </si>
  <si>
    <t>0.75((SW+PE+EE+EL)+BLC190+BSAG-MWZ - PRL+0.637LBE )</t>
  </si>
  <si>
    <t>L190</t>
  </si>
  <si>
    <t>0.75((SW+PE+EE+EL)+BLC191+BSAG-MWZ - PRL+0.637LBE)</t>
  </si>
  <si>
    <t>L191</t>
  </si>
  <si>
    <t>0.75((SW+PE+EE+EL)+BLC192+BSAG-MWZ - PRL+0.637LBE)</t>
  </si>
  <si>
    <t>L192</t>
  </si>
  <si>
    <t>0.75((SW+PE+EE+EL)+BLC193+BSAG-MWZ - PRL+0.637LBE)</t>
  </si>
  <si>
    <t>L193</t>
  </si>
  <si>
    <t>0.75((SW+PE+EE+EL)+BLC194+BSAG-MWZ - PRL+0.637LBE)</t>
  </si>
  <si>
    <t>L194</t>
  </si>
  <si>
    <t>0.75((SW+PE+EE+EL)+BLC195+BSAG-MWZ - PRL+0.637LBE)</t>
  </si>
  <si>
    <t>L195</t>
  </si>
  <si>
    <t>0.75((SW+PE+EE+EL)+BLC196+BSAG-MWZ - PRL+0.637LBE)</t>
  </si>
  <si>
    <t>L196</t>
  </si>
  <si>
    <t>0.75((SW+PE+EE+EL)+BLC197+BSAG-MWZ - PRL+0.637LBE)</t>
  </si>
  <si>
    <t>L197</t>
  </si>
  <si>
    <t>0.75((SW+PE+EE+EL)+BLC198+BSAG-MWZ - PRL+0.637LBE)</t>
  </si>
  <si>
    <t>L198</t>
  </si>
  <si>
    <t>0.75((SW+PE+EE+EL)+BLC199+BSAG-MWZ - PRL+0.637LBE)</t>
  </si>
  <si>
    <t>L199</t>
  </si>
  <si>
    <t>0.75((SW+PE+EE+EL)+BLC200+BSAG-MWZ - PRL+0.637LBE)</t>
  </si>
  <si>
    <t>L200</t>
  </si>
  <si>
    <t>0.75((SW+PE+EE+EL)+BLC201+BSAG-MWZ - PRL+0.637LBE)</t>
  </si>
  <si>
    <t>L201</t>
  </si>
  <si>
    <t>0.75((SW+PE+EE+EL)+BLC202+BSAG-MWZ - PRL+0.637LBE)</t>
  </si>
  <si>
    <t>L202</t>
  </si>
  <si>
    <t>0.75((SW+PE+EE+EL)+BLC171+BHOG+MWZ + PRL+0.637LBE )</t>
  </si>
  <si>
    <t>0.75((SW+PE+EE+EL)+BLC172+BHOG+MWZ + PRL+0.637LBE)</t>
  </si>
  <si>
    <t>0.75((SW+PE+EE+EL)+BLC173+BHOG+MWZ + PRL+0.637LBE )</t>
  </si>
  <si>
    <t>0.75((SW+PE+EE+EL)+BLC174+BHOG+MWZ + PRL+0.637LBE )</t>
  </si>
  <si>
    <t>0.75((SW+PE+EE+EL)+BLC175+BHOG+MWZ + PRL+0.637LBE)</t>
  </si>
  <si>
    <t>0.75((SW+PE+EE+EL)+BLC176+BHOG+MWZ + PRL+0.637LBE)</t>
  </si>
  <si>
    <t>0.75((SW+PE+EE+EL)+BLC177+BHOG+MWZ + PRL+0.637LBE)</t>
  </si>
  <si>
    <t>0.75((SW+PE+EE+EL)+BLC178+BHOG+MWZ + PRL+0.637LBE)</t>
  </si>
  <si>
    <t>0.75((SW+PE+EE+EL)+BLC179+BHOG+MWZ + PRL+0.637LBE )</t>
  </si>
  <si>
    <t>0.75((SW+PE+EE+EL)+BLC180+BHOG+MWZ + PRL+0.637LBE)</t>
  </si>
  <si>
    <t>0.75((SW+PE+EE+EL)+BLC181+BHOG+MWZ + PRL+0.637LBE )</t>
  </si>
  <si>
    <t>0.75((SW+PE+EE+EL)+BLC182+BHOG+MWZ + PRL+0.637LBE )</t>
  </si>
  <si>
    <t>0.75((SW+PE+EE+EL)+BLC183+BHOG+MWZ + PRL+0.637LBE)</t>
  </si>
  <si>
    <t>0.75((SW+PE+EE+EL)+BLC184+BHOG+MWZ + PRL+0.637LBE)</t>
  </si>
  <si>
    <t>0.75((SW+PE+EE+EL)+BLC185+BHOG+MWZ + PRL+0.637LBE)</t>
  </si>
  <si>
    <t>0.75((SW+PE+EE+EL)+BLC186+BHOG+MWZ + PRL+0.637LBE)</t>
  </si>
  <si>
    <t>0.75((SW+PE+EE+EL)+BLC187+BHOG-MWZ - PRL+0.637LBE )</t>
  </si>
  <si>
    <t>0.75((SW+PE+EE+EL)+BLC188+BHOG-MWZ - PRL+0.637LBE)</t>
  </si>
  <si>
    <t>0.75((SW+PE+EE+EL)+BLC189+BHOG-MWZ - PRL+0.637LBE )</t>
  </si>
  <si>
    <t>0.75((SW+PE+EE+EL)+BLC190+BHOG-MWZ - PRL+0.637LBE )</t>
  </si>
  <si>
    <t>0.75((SW+PE+EE+EL)+BLC191+BHOG-MWZ - PRL+0.637LBE)</t>
  </si>
  <si>
    <t>0.75((SW+PE+EE+EL)+BLC192+BHOG-MWZ - PRL+0.637LBE)</t>
  </si>
  <si>
    <t>0.75((SW+PE+EE+EL)+BLC193+BHOG-MWZ - PRL+0.637LBE)</t>
  </si>
  <si>
    <t>0.75((SW+PE+EE+EL)+BLC194+BHOG-MWZ - PRL+0.637LBE)</t>
  </si>
  <si>
    <t>0.75((SW+PE+EE+EL)+BLC195+BHOG-MWZ - PRL+0.637LBE)</t>
  </si>
  <si>
    <t>0.75((SW+PE+EE+EL)+BLC196+BHOG-MWZ - PRL+0.637LBE)</t>
  </si>
  <si>
    <t>0.75((SW+PE+EE+EL)+BLC197+BHOG-MWZ - PRL+0.637LBE)</t>
  </si>
  <si>
    <t>0.75((SW+PE+EE+EL)+BLC198+BHOG-MWZ - PRL+0.637LBE)</t>
  </si>
  <si>
    <t>0.75((SW+PE+EE+EL)+BLC199+BHOG-MWZ - PRL+0.637LBE)</t>
  </si>
  <si>
    <t>0.75((SW+PE+EE+EL)+BLC200+BHOG-MWZ - PRL+0.637LBE)</t>
  </si>
  <si>
    <t>0.75((SW+PE+EE+EL)+BLC201+BHOG-MWZ - PRL+0.637LBE)</t>
  </si>
  <si>
    <t>0.75((SW+PE+EE+EL)+BLC202+BHOG-MWZ - PRL+0.637LBE)</t>
  </si>
  <si>
    <t>0.75((SW+PE+EE+EL)+BLC204+MWX + PRT+0.637LBE)</t>
  </si>
  <si>
    <t>L204</t>
  </si>
  <si>
    <t>0.75((SW+PE+EE+EL)+BLC205+MWX + PRT+0.637LBE)</t>
  </si>
  <si>
    <t>L205</t>
  </si>
  <si>
    <t>0.75((SW+PE+EE+EL)+BLC206-MWX - PRT+0.637LBE)</t>
  </si>
  <si>
    <t>L206</t>
  </si>
  <si>
    <t>0.75((SW+PE+EE+EL)+BLC207+MWX + PRT+0.637LBE)</t>
  </si>
  <si>
    <t>L207</t>
  </si>
  <si>
    <t>0.75((SW+PE+EE+EL)+BLC208-MWX - PRT+0.637LBE)</t>
  </si>
  <si>
    <t>L208</t>
  </si>
  <si>
    <t>0.75((SW+PE+EE+EL)+BLC209+MWX + PRT+0.637LBE)</t>
  </si>
  <si>
    <t>L209</t>
  </si>
  <si>
    <t>0.75((SW+PE+EE+EL)+BLC210-MWX - PRT+0.637LBE)</t>
  </si>
  <si>
    <t>L210</t>
  </si>
  <si>
    <t>0.75((SW+PE+EE+EL)+BLC211-MWX - PRT+0.637LBE)</t>
  </si>
  <si>
    <t>L211</t>
  </si>
  <si>
    <t>0.75((SW+PE+EE+EL)+BLC212+MWX + PRT+0.637LBE)</t>
  </si>
  <si>
    <t>L212</t>
  </si>
  <si>
    <t>0.75((SW+PE+EE+EL)+BLC213+MWX + PRT+0.637LBE)</t>
  </si>
  <si>
    <t>L213</t>
  </si>
  <si>
    <t>0.75((SW+PE+EE+EL)+BLC214-MWX - PRT+0.637LBE)</t>
  </si>
  <si>
    <t>L214</t>
  </si>
  <si>
    <t>0.75((SW+PE+EE+EL)+BLC215+MWX + PRT+0.637LBE)</t>
  </si>
  <si>
    <t>L215</t>
  </si>
  <si>
    <t>0.75((SW+PE+EE+EL)+BLC216-MWX - PRT+0.637LBE)</t>
  </si>
  <si>
    <t>L216</t>
  </si>
  <si>
    <t>0.75((SW+PE+EE+EL)+BLC217+MWX + PRT+0.637LBE)</t>
  </si>
  <si>
    <t>L217</t>
  </si>
  <si>
    <t>0.75((SW+PE+EE+EL)+BLC218-MWX - PRT+0.637LBE)</t>
  </si>
  <si>
    <t>L218</t>
  </si>
  <si>
    <t>0.75((SW+PE+EE+EL)+BLC219-MWX - PRT+0.637LBE)</t>
  </si>
  <si>
    <t>L219</t>
  </si>
  <si>
    <t>0.75((SW+PE+EE+EL)+BLC220+MWX + PRT+0.637LBE)</t>
  </si>
  <si>
    <t>L220</t>
  </si>
  <si>
    <t>0.75((SW+PE+EE+EL)+BLC221+MWX + PRT+0.637LBE)</t>
  </si>
  <si>
    <t>L221</t>
  </si>
  <si>
    <t>0.75((SW+PE+EE+EL)+BLC222-MWX - PRT+0.637LBE)</t>
  </si>
  <si>
    <t>L222</t>
  </si>
  <si>
    <t>0.75((SW+PE+EE+EL)+BLC223+MWX + PRT+0.637LBE)</t>
  </si>
  <si>
    <t>L223</t>
  </si>
  <si>
    <t>0.75((SW+PE+EE+EL)+BLC224-MWX + PRT+0.637LBE)</t>
  </si>
  <si>
    <t>L224</t>
  </si>
  <si>
    <t>0.75((SW+PE+EE+EL)+BLC225+MWX + PRT+0.637LBE)</t>
  </si>
  <si>
    <t>L225</t>
  </si>
  <si>
    <t>0.75((SW+PE+EE+EL)+BLC226-MWX - PRT+0.637LBE)</t>
  </si>
  <si>
    <t>L226</t>
  </si>
  <si>
    <t>0.75((SW+PE+EE+EL)+BLC227-MWX - PRT+0.637LBE)</t>
  </si>
  <si>
    <t>L227</t>
  </si>
  <si>
    <t>0.75((SW+PE+EE+EL)+BLC228+MWX + PRT+0.637LBE)</t>
  </si>
  <si>
    <t>L228</t>
  </si>
  <si>
    <t>0.75((SW+PE+EE+EL)+BLC229+MWX + PRT+0.637LBE)</t>
  </si>
  <si>
    <t>L229</t>
  </si>
  <si>
    <t>0.75((SW+PE+EE+EL)+BLC230-MWX - PRT+0.637LBE)</t>
  </si>
  <si>
    <t>L230</t>
  </si>
  <si>
    <t>0.75((SW+PE+EE+EL)+BLC231+MWX + PRT+0.637LBE)</t>
  </si>
  <si>
    <t>L231</t>
  </si>
  <si>
    <t>0.75((SW+PE+EE+EL)+BLC232-MWX - PRT+0.637LBE)</t>
  </si>
  <si>
    <t>L232</t>
  </si>
  <si>
    <t>0.75((SW+PE+EE+EL)+BLC233+MWX +PRT+0.637LBE)</t>
  </si>
  <si>
    <t>L233</t>
  </si>
  <si>
    <t>0.75((SW+PE+EE+EL)+BLC234-MWX - PRT+0.637LBE)</t>
  </si>
  <si>
    <t>L234</t>
  </si>
  <si>
    <t>0.75((SW+PE+EE+EL)+BLC235-MWX - PRT+0.637LBE)</t>
  </si>
  <si>
    <t>L235</t>
  </si>
  <si>
    <t>0.75((SW+PE+EE+EL)+BLC238+BSAG+0.7MWZ+0.7MWX + 0.7PRL+0.7PRT+0.637LBE)</t>
  </si>
  <si>
    <t>L238</t>
  </si>
  <si>
    <t>0.75((SW+PE+EE+EL)+BLC241+BSAG+0.7MWZ+0.7MWX + 0.7PRL+0.7PRT+0.637LBE)</t>
  </si>
  <si>
    <t>L241</t>
  </si>
  <si>
    <t>0.75((SW+PE+EE+EL)+BLC246+BSAG+0.7MWZ+0.7MWX + 0.7PRL+0.7PRT+0.637LBE)</t>
  </si>
  <si>
    <t>L246</t>
  </si>
  <si>
    <t>0.75((SW+PE+EE+EL)+BLC249+BSAG+0.7MWZ+0.7MWX + 0.7PRL+0.7PRT+0.637LBE)</t>
  </si>
  <si>
    <t>L249</t>
  </si>
  <si>
    <t>0.75((SW+PE+EE+EL)+BLC243+BSAG+0.7MWZ+0.7MWX + 0.7PRL+0.7PRT+0.637LBE)</t>
  </si>
  <si>
    <t>L243</t>
  </si>
  <si>
    <t>0.75((SW+PE+EE+EL)+BLC239+BSAG+0.7MWZ+0.7MWX + 0.7PRL+0.7PRT+0.637LBE)</t>
  </si>
  <si>
    <t>L239</t>
  </si>
  <si>
    <t>0.75((SW+PE+EE+EL)+BLC251+BSAG+0.7MWZ+0.7MWX + 0.7PRL+0.7PRT+0.637LBE)</t>
  </si>
  <si>
    <t>L251</t>
  </si>
  <si>
    <t>0.75((SW+PE+EE+EL)+BLC247+BSAG+0.7MWZ+0.7MWX + 0.7PRL+0.7PRT+0.637LBE)</t>
  </si>
  <si>
    <t>L247</t>
  </si>
  <si>
    <t>0.75((SW+PE+EE+EL)+BLC254+BSAG-0.7MWZ+0.7MWX - 0.7PRL+0.7PRT+0.637LBE)</t>
  </si>
  <si>
    <t>L254</t>
  </si>
  <si>
    <t>0.75((SW+PE+EE+EL)+BLC257+BSAG-0.7MWZ+0.7MWX - 0.7PRL+0.7PRT+0.637LBE)</t>
  </si>
  <si>
    <t>L257</t>
  </si>
  <si>
    <t>0.75((SW+PE+EE+EL)+BLC262+BSAG-0.7MWZ+0.7MWX - 0.7PRL+0.7PRT+0.637LBE)</t>
  </si>
  <si>
    <t>L262</t>
  </si>
  <si>
    <t>0.75((SW+PE+EE+EL)+BLC265+BSAG-0.7MWZ+0.7MWX - 0.7PRL+0.7PRT+0.637LBE)</t>
  </si>
  <si>
    <t>L265</t>
  </si>
  <si>
    <t>0.75((SW+PE+EE+EL)+BLC259+BSAG-0.7MWZ+0.7MWX - 0.7PRL+0.7PRT+0.637LBE)</t>
  </si>
  <si>
    <t>L259</t>
  </si>
  <si>
    <t>0.75((SW+PE+EE+EL)+BLC255+BSAG-0.7MWZ+0.7MWX - 0.7PRL+0.7PRT+0.637LBE)</t>
  </si>
  <si>
    <t>L255</t>
  </si>
  <si>
    <t>0.75((SW+PE+EE+EL)+BLC267+BSAG-0.7MWZ+0.7MWX - 0.7PRL+0.7PRT+0.637LBE)</t>
  </si>
  <si>
    <t>L267</t>
  </si>
  <si>
    <t>0.75((SW+PE+EE+EL)+BLC263+BSAG-0.7MWZ+0.7MWX - 0.7PRL+0.7PRT+0.637LBE)</t>
  </si>
  <si>
    <t>L263</t>
  </si>
  <si>
    <t>0.75((SW+PE+EE+EL)+BLC240+BSAG+0.7MWZ-0.7MWX + 0.7PRL-0.7PRT+0.637LBE)</t>
  </si>
  <si>
    <t>L240</t>
  </si>
  <si>
    <t>0.75((SW+PE+EE+EL)+BLC242+BSAG+0.7MWZ-0.7MWX + 0.7PRL-0.7PRT+0.637LBE)</t>
  </si>
  <si>
    <t>L242</t>
  </si>
  <si>
    <t>0.75((SW+PE+EE+EL)+BLC245+BSAG+0.7MWZ-0.7MWX + 0.7PRL-0.7PRT+0.637LBE)</t>
  </si>
  <si>
    <t>L245</t>
  </si>
  <si>
    <t>0.75((SW+PE+EE+EL)+BLC244+BSAG+0.7MWZ-0.7MWX + 0.7PRL-0.7PRT+0.637LBE)</t>
  </si>
  <si>
    <t>L244</t>
  </si>
  <si>
    <t>0.75((SW+PE+EE+EL)+BLC248+BSAG+0.7MWZ-0.7MWX + 0.7PRL-0.7PRT+0.637LBE)</t>
  </si>
  <si>
    <t>L248</t>
  </si>
  <si>
    <t>0.75((SW+PE+EE+EL)+BLC250+BSAG+0.7MWZ-0.7MWX + 0.7PRL-0.7PRT+0.637LBE)</t>
  </si>
  <si>
    <t>L250</t>
  </si>
  <si>
    <t>0.75((SW+PE+EE+EL)+BLC253+BSAG+0.7MWZ-0.7MWX + 0.7PRL-0.7PRT+0.637LBE)</t>
  </si>
  <si>
    <t>L253</t>
  </si>
  <si>
    <t>0.75((SW+PE+EE+EL)+BLC252+BSAG+0.7MWZ-0.7MWX + 0.7PRL-0.7PRT+0.637LBE)</t>
  </si>
  <si>
    <t>L252</t>
  </si>
  <si>
    <t>0.75((SW+PE+EE+EL)+BLC256+BSAG-0.7MWZ-0.7MWX - 0.7PRL-0.7PRT+0.637LBE)</t>
  </si>
  <si>
    <t>L256</t>
  </si>
  <si>
    <t>0.75((SW+PE+EE+EL)+BLC258+BSAG-0.7MWZ-0.7MWX - 0.7PRL-0.7PRT+0.637LBE)</t>
  </si>
  <si>
    <t>L258</t>
  </si>
  <si>
    <t>0.75((SW+PE+EE+EL)+BLC261+BSAG-0.7MWZ-0.7MWX - 0.7PRL-0.7PRT+0.637LBE)</t>
  </si>
  <si>
    <t>L261</t>
  </si>
  <si>
    <t>0.75((SW+PE+EE+EL)+BLC260+BSAG-0.7MWZ-0.7MWX - 0.7PRL-0.7PRT+0.637LBE)</t>
  </si>
  <si>
    <t>L260</t>
  </si>
  <si>
    <t>0.75((SW+PE+EE+EL)+BLC264+BSAG-0.7MWZ-0.7MWX - 0.7PRL-0.7PRT+0.637LBE)</t>
  </si>
  <si>
    <t>L264</t>
  </si>
  <si>
    <t>0.75((SW+PE+EE+EL)+BLC266+BSAG-0.7MWZ-0.7MWX -0.7 PRL-0.7PRT+0.637LBE)</t>
  </si>
  <si>
    <t>L266</t>
  </si>
  <si>
    <t>0.75((SW+PE+EE+EL)+BLC269+BSAG-0.7MWZ-0.7MWX - 0.7PRL-0.7PRT+0.637LBE)</t>
  </si>
  <si>
    <t>L269</t>
  </si>
  <si>
    <t>0.75((SW+PE+EE+EL)+BLC268+BSAG-0.7MWZ-0.7MWX - 0.7PRL-0.7PRT+0.637LBE)</t>
  </si>
  <si>
    <t>L268</t>
  </si>
  <si>
    <t>0.75((SW+PE+EE+EL)+BLC238+BHOG+0.7MWZ+0.7MWX + 0.7PRL+0.7PRT+0.637LBE)</t>
  </si>
  <si>
    <t>0.75((SW+PE+EE+EL)+BLC241+BHOG+0.7MWZ+0.7MWX + 0.7PRL+0.7PRT+0.637LBE)</t>
  </si>
  <si>
    <t>0.75((SW+PE+EE+EL)+BLC246+BHOG+0.7MWZ+0.7MWX + 0.7PRL+0.7PRT+0.637LBE)</t>
  </si>
  <si>
    <t>0.75((SW+PE+EE+EL)+BLC249+BHOG+0.7MWZ+0.7MWX + 0.7PRL+0.7PRT+0.637LBE)</t>
  </si>
  <si>
    <t>0.75((SW+PE+EE+EL)+BLC243+BHOG+0.7MWZ+0.7MWX + 0.7PRL+0.7PRT+0.637LBE)</t>
  </si>
  <si>
    <t>0.75((SW+PE+EE+EL)+BLC239+BHOG+0.7MWZ+0.7MWX + 0.7PRL+0.7PRT+0.637LBE)</t>
  </si>
  <si>
    <t>0.75((SW+PE+EE+EL)+BLC251+BHOG+0.7MWZ+0.7MWX + 0.7PRL+0.7PRT+0.637LBE)</t>
  </si>
  <si>
    <t>0.75((SW+PE+EE+EL)+BLC247+BHOG+0.7MWZ+0.7MWX + 0.7PRL+0.7PRT+0.637LBE)</t>
  </si>
  <si>
    <t>0.75((SW+PE+EE+EL)+BLC254+BHOG-0.7MWZ+0.7MWX - 0.7PRL+0.7PRT+0.637LBE)</t>
  </si>
  <si>
    <t>0.75((SW+PE+EE+EL)+BLC257+BHOG-0.7MWZ+0.7MWX -0.7 PRL+0.7PRT+0.637LBE)</t>
  </si>
  <si>
    <t>0.75((SW+PE+EE+EL)+BLC262+BHOG-0.7MWZ+0.7MWX - 0.7PRL+0.7PRT+0.637LBE)</t>
  </si>
  <si>
    <t>0.75((SW+PE+EE+EL)+BLC265+BHOG-0.7MWZ+0.7MWX - 0.7PRL+0.7PRT+0.637LBE)</t>
  </si>
  <si>
    <t>0.75((SW+PE+EE+EL)+BLC259+BHOG-0.7MWZ+0.7MWX - 0.7PRL+0.7PRT+0.637LBE)</t>
  </si>
  <si>
    <t>0.75((SW+PE+EE+EL)+BLC255+BHOG-0.7MWZ+0.7MWX - 0.7PRL+0.7PRT+0.637LBE)</t>
  </si>
  <si>
    <t>0.75((SW+PE+EE+EL)+BLC267+BHOG-0.7MWZ+0.7MWX - 0.7PRL+0.7PRT+0.637LBE)</t>
  </si>
  <si>
    <t>0.75((SW+PE+EE+EL)+BLC263+BHOG-0.7MWZ+0.7MWX - 0.7PRL+0.7PRT+0.637LBE)</t>
  </si>
  <si>
    <t>0.75((SW+PE+EE+EL)+BLC240+BHOG+0.7MWZ-0.7MWX + 0.7PRL-0.7PRT+0.637LBE)</t>
  </si>
  <si>
    <t>0.75((SW+PE+EE+EL)+BLC242+BHOG+0.7MWZ-0.7MWX + 0.7PRL-0.7PRT+0.637LBE)</t>
  </si>
  <si>
    <t>0.75((SW+PE+EE+EL)+BLC245+BHOG+0.7MWZ-0.7MWX + 0.7PRL-0.7PRT+0.637LBE)</t>
  </si>
  <si>
    <t>0.75((SW+PE+EE+EL)+BLC244+BHOG+0.7MWZ-0.7MWX + 0.7PRL-0.7PRT+0.637LBE)</t>
  </si>
  <si>
    <t>0.75((SW+PE+EE+EL)+BLC248+BHOG+0.7MWZ-0.7MWX + 0.7PRL-0.7PRT+0.637LBE)</t>
  </si>
  <si>
    <t>0.75((SW+PE+EE+EL)+BLC250+BHOG+0.7MWZ-0.7MWX +0.7PRL-0.7PRT+0.637LBE)</t>
  </si>
  <si>
    <t>0.75((SW+PE+EE+EL)+BLC253+BHOG+0.7MWZ-0.7MWX + 0.7PRL-0.7PRT+0.637LBE)</t>
  </si>
  <si>
    <t>0.75((SW+PE+EE+EL)+BLC252+BHOG+0.7MWZ-0.7MWX + 0.7PRL-0.7PRT+0.637LBE)</t>
  </si>
  <si>
    <t>0.75((SW+PE+EE+EL)+BLC256+BHOG-0.7MWZ-0.7MWX - 0.7PRL-0.7PRT+0.637LBE)</t>
  </si>
  <si>
    <t>0.75((SW+PE+EE+EL)+BLC258+BHOG-0.7MWZ-0.7MWX - 0.7PRL-0.7PRT+0.637LBE)</t>
  </si>
  <si>
    <t>0.75((SW+PE+EE+EL)+BLC261+BHOG-0.7MWZ-0.7MWX - 0.7PRL-0.7PRT+0.637LBE)</t>
  </si>
  <si>
    <t>0.75((SW+PE+EE+EL)+BLC260+BHOG-0.7MWZ-0.7MWX - 0.7PRL-0.7PRT+0.637LBE)</t>
  </si>
  <si>
    <t>0.75((SW+PE+EE+EL)+BLC264+BHOG-0.7MWZ-0.7MWX - 0.7PRL-0.7PRT+0.637LBE)</t>
  </si>
  <si>
    <t>0.75((SW+PE+EE+EL)+BLC266+BHOG-0.7MWZ-0.7MWX - 0.7PRL-0.7PRT+0.637LBE)</t>
  </si>
  <si>
    <t>0.75((SW+PE+EE+EL)+BLC269+BHOG-0.7MWZ-0.7MWX - 0.7PRL-0.7PRT+0.637LBE)</t>
  </si>
  <si>
    <t>0.75((SW+PE+EE+EL)+BLC268+BHOG-0.7MWZ-0.7MWX - 0.7PRL-0.7PRT+0.637LBE)</t>
  </si>
  <si>
    <t>0.75((SW+PE+EE+EL)+BLC55+BSAG+MWZ + PRL-0.637LBE )</t>
  </si>
  <si>
    <t>0.75((SW+PE+EE+EL)+BLC56+BSAG+MWZ + PRL-0.637LBE)</t>
  </si>
  <si>
    <t>0.75((SW+PE+EE+EL)+BLC57+BSAG+MWZ + PRL-0.637LBE )</t>
  </si>
  <si>
    <t>0.75((SW+PE+EE+EL)+BLC58+BSAG+MWZ + PRL-0.637LBE )</t>
  </si>
  <si>
    <t>0.75((SW+PE+EE+EL)+BLC59+BSAG+MWZ + PRL-0.637LBE)</t>
  </si>
  <si>
    <t>0.75((SW+PE+EE+EL)+BLC60+BSAG+MWZ + PRL-0.637LBE)</t>
  </si>
  <si>
    <t>0.75((SW+PE+EE+EL)+BLC61+BSAG+MWZ + PRL-0.637LBE)</t>
  </si>
  <si>
    <t>0.75((SW+PE+EE+EL)+BLC62+BSAG+MWZ + PRL-0.637LBE)</t>
  </si>
  <si>
    <t>0.75((SW+PE+EE+EL)+BLC63+BSAG+MWZ + PRL-0.637LBE )</t>
  </si>
  <si>
    <t>0.75((SW+PE+EE+EL)+BLC64+BSAG+MWZ + PRL-0.637LBE)</t>
  </si>
  <si>
    <t>0.75((SW+PE+EE+EL)+BLC65+BSAG+MWZ + PRL-0.637LBE )</t>
  </si>
  <si>
    <t>0.75((SW+PE+EE+EL)+BLC66+BSAG+MWZ + PRL-0.637LBE )</t>
  </si>
  <si>
    <t>0.75((SW+PE+EE+EL)+BLC67+BSAG+MWZ + PRL-0.637LBE)</t>
  </si>
  <si>
    <t>0.75((SW+PE+EE+EL)+BLC68+BSAG+MWZ + PRL-0.637LBE)</t>
  </si>
  <si>
    <t>0.75((SW+PE+EE+EL)+BLC69+BSAG+MWZ + PRL-0.637LBE)</t>
  </si>
  <si>
    <t>0.75((SW+PE+EE+EL)+BLC70+BSAG+MWZ +PRL-0.637LBE)</t>
  </si>
  <si>
    <t>0.75((SW+PE+EE+EL)+BLC71+BSAG-MWZ - PRL-0.637LBE )</t>
  </si>
  <si>
    <t>0.75((SW+PE+EE+EL)+BLC72+BSAG-MWZ - PRL-0.637LBE)</t>
  </si>
  <si>
    <t>0.75((SW+PE+EE+EL)+BLC73+BSAG-MWZ - PRL-0.637LBE )</t>
  </si>
  <si>
    <t>0.75((SW+PE+EE+EL)+BLC74+BSAG-MWZ - PRL-0.637LBE )</t>
  </si>
  <si>
    <t>0.75((SW+PE+EE+EL)+BLC75+BSAG-MWZ - PRL-0.637LBE)</t>
  </si>
  <si>
    <t>0.75((SW+PE+EE+EL)+BLC76+BSAG-MWZ - PRL-0.637LBE)</t>
  </si>
  <si>
    <t>0.75((SW+PE+EE+EL)+BLC77+BSAG-MWZ - PRL-0.637LBE)</t>
  </si>
  <si>
    <t>0.75((SW+PE+EE+EL)+BLC78+BSAG-MWZ - PRL-0.637LBE)</t>
  </si>
  <si>
    <t>0.75((SW+PE+EE+EL)+BLC79+BSAG-MWZ - PRL-0.637LBE)</t>
  </si>
  <si>
    <t>0.75((SW+PE+EE+EL)+BLC80+BSAG-MWZ - PRL-0.637LBE)</t>
  </si>
  <si>
    <t>0.75((SW+PE+EE+EL)+BLC81+BSAG-MWZ - PRL-0.637LBE)</t>
  </si>
  <si>
    <t>0.75((SW+PE+EE+EL)+BLC82+BSAG-MWZ - PRL-0.637LBE)</t>
  </si>
  <si>
    <t>0.75((SW+PE+EE+EL)+BLC83+BSAG-MWZ - PRL-0.637LBE)</t>
  </si>
  <si>
    <t>0.75((SW+PE+EE+EL)+BLC84+BSAG-MWZ - PRL-0.637LBE)</t>
  </si>
  <si>
    <t>0.75((SW+PE+EE+EL)+BLC85+BSAG-MWZ - PRL-0.637LBE)</t>
  </si>
  <si>
    <t>0.75((SW+PE+EE+EL)+BLC86+BSAG-MWZ - PRL-0.637LBE)</t>
  </si>
  <si>
    <t>0.75((SW+PE+EE+EL)+BLC55+BHOG+MWZ + PRL-0.637LBE )</t>
  </si>
  <si>
    <t>0.75((SW+PE+EE+EL)+BLC56+BHOG+MWZ + PRL-0.637LBE)</t>
  </si>
  <si>
    <t>0.75((SW+PE+EE+EL)+BLC57+BHOG+MWZ + PRL-0.637LBE )</t>
  </si>
  <si>
    <t>0.75((SW+PE+EE+EL)+BLC58+BHOG+MWZ + PRL-0.637LBE )</t>
  </si>
  <si>
    <t>0.75((SW+PE+EE+EL)+BLC59+BHOG+MWZ + PRL-0.637LBE)</t>
  </si>
  <si>
    <t>0.75((SW+PE+EE+EL)+BLC60+BHOG+MWZ + PRL-0.637LBE)</t>
  </si>
  <si>
    <t>0.75((SW+PE+EE+EL)+BLC61+BHOG+MWZ + PRL-0.637LBE)</t>
  </si>
  <si>
    <t>0.75((SW+PE+EE+EL)+BLC62+BHOG+MWZ + PRL-0.637LBE)</t>
  </si>
  <si>
    <t>0.75((SW+PE+EE+EL)+BLC63+BHOG+MWZ + PRL-0.637LBE )</t>
  </si>
  <si>
    <t>0.75((SW+PE+EE+EL)+BLC64+BHOG+MWZ + PRL-0.637LBE)</t>
  </si>
  <si>
    <t>0.75((SW+PE+EE+EL)+BLC65+BHOG+MWZ + PRL-0.637LBE )</t>
  </si>
  <si>
    <t>0.75((SW+PE+EE+EL)+BLC66+BHOG+MWZ + PRL-0.637LBE )</t>
  </si>
  <si>
    <t>0.75((SW+PE+EE+EL)+BLC67+BHOG+MWZ + PRL-0.637LBE)</t>
  </si>
  <si>
    <t>0.75((SW+PE+EE+EL)+BLC68+BHOG+MWZ + PRL-0.637LBE)</t>
  </si>
  <si>
    <t>0.75((SW+PE+EE+EL)+BLC69+BHOG+MWZ + PRL-0.637LBE)</t>
  </si>
  <si>
    <t>0.75((SW+PE+EE+EL)+BLC70+BHOG+MWZ + PRL-0.637LBE)</t>
  </si>
  <si>
    <t>0.75((SW+PE+EE+EL)+BLC71+BHOG-MWZ - PRL-0.637LBE )</t>
  </si>
  <si>
    <t>0.75((SW+PE+EE+EL)+BLC72+BHOG-MWZ - PRL-0.637LBE)</t>
  </si>
  <si>
    <t>0.75((SW+PE+EE+EL)+BLC73+BHOG-MWZ - PRL-0.637LBE )</t>
  </si>
  <si>
    <t>0.75((SW+PE+EE+EL)+BLC74+BHOG-MWZ - PRL-0.637LBE )</t>
  </si>
  <si>
    <t>0.75((SW+PE+EE+EL)+BLC75+BHOG-MWZ - PRL-0.637LBE)</t>
  </si>
  <si>
    <t>0.75((SW+PE+EE+EL)+BLC76+BHOG-MWZ - PRL-0.637LBE)</t>
  </si>
  <si>
    <t>0.75((SW+PE+EE+EL)+BLC77+BHOG-MWZ - PRL-0.637LBE)</t>
  </si>
  <si>
    <t>0.75((SW+PE+EE+EL)+BLC78+BHOG-MWZ - PRL-0.637LBE)</t>
  </si>
  <si>
    <t>0.75((SW+PE+EE+EL)+BLC79+BHOG-MWZ - PRL-0.637LBE)</t>
  </si>
  <si>
    <t>0.75((SW+PE+EE+EL)+BLC80+BHOG-MWZ - PRL-0.637LBE)</t>
  </si>
  <si>
    <t>0.75((SW+PE+EE+EL)+BLC81+BHOG-MWZ - PRL-0.637LBE)</t>
  </si>
  <si>
    <t>0.75((SW+PE+EE+EL)+BLC82+BHOG-MWZ - PRL-0.637LBE)</t>
  </si>
  <si>
    <t>0.75((SW+PE+EE+EL)+BLC83+BHOG-MWZ - PRL-0.637LBE)</t>
  </si>
  <si>
    <t>0.75((SW+PE+EE+EL)+BLC84+BHOG-MWZ - PRL-0.637LBE)</t>
  </si>
  <si>
    <t>0.75((SW+PE+EE+EL)+BLC85+BHOG-MWZ - PRL-0.637LBE)</t>
  </si>
  <si>
    <t>0.75((SW+PE+EE+EL)+BLC86+BHOG-MWZ - PRL-0.637LBE)</t>
  </si>
  <si>
    <t>0.75((SW+PE+EE+EL)+BLC88+MWX + PRT-0.637LBE)</t>
  </si>
  <si>
    <t>0.75((SW+PE+EE+EL)+BLC89+MWX + PRT-0.637LBE)</t>
  </si>
  <si>
    <t>0.75((SW+PE+EE+EL)+BLC90-MWX - PRT-0.637LBE)</t>
  </si>
  <si>
    <t>0.75((SW+PE+EE+EL)+BLC91+MWX + PRT-0.637LBE)</t>
  </si>
  <si>
    <t>0.75((SW+PE+EE+EL)+BLC92-MWX - PRT-0.637LBE)</t>
  </si>
  <si>
    <t>0.75((SW+PE+EE+EL)+BLC93+MWX + PRT-0.637LBE)</t>
  </si>
  <si>
    <t>0.75((SW+PE+EE+EL)+BLC94-MWX - PRT-0.637LBE)</t>
  </si>
  <si>
    <t>0.75((SW+PE+EE+EL)+BLC95-MWX - PRT-0.637LBE)</t>
  </si>
  <si>
    <t>0.75((SW+PE+EE+EL)+BLC96+MWX + PRT-0.637LBE)</t>
  </si>
  <si>
    <t>0.75((SW+PE+EE+EL)+BLC97+MWX + PRT-0.637LBE)</t>
  </si>
  <si>
    <t>0.75((SW+PE+EE+EL)+BLC98-MWX - PRT-0.637LBE)</t>
  </si>
  <si>
    <t>0.75((SW+PE+EE+EL)+BLC99+MWX + PRT-0.637LBE)</t>
  </si>
  <si>
    <t>0.75((SW+PE+EE+EL)+BLC100-MWX - PRT-0.637LBE)</t>
  </si>
  <si>
    <t>0.75((SW+PE+EE+EL)+BLC101+MWX + PRT-0.637LBE)</t>
  </si>
  <si>
    <t>0.75((SW+PE+EE+EL)+BLC102-MWX - PRT-0.637LBE)</t>
  </si>
  <si>
    <t>0.75((SW+PE+EE+EL)+BLC103-MWX - PRT-0.637LBE)</t>
  </si>
  <si>
    <t>0.75((SW+PE+EE+EL)+BLC104+MWX + PRT-0.637LBE)</t>
  </si>
  <si>
    <t>0.75((SW+PE+EE+EL)+BLC105+MWX + PRT-0.637LBE)</t>
  </si>
  <si>
    <t>0.75((SW+PE+EE+EL)+BLC106-MWX - PRT-0.637LBE)</t>
  </si>
  <si>
    <t>0.75((SW+PE+EE+EL)+BLC107+MWX + PRT-0.637LBE)</t>
  </si>
  <si>
    <t>0.75((SW+PE+EE+EL)+BLC108-MWX - PRT-0.637LBE)</t>
  </si>
  <si>
    <t>0.75((SW+PE+EE+EL)+BLC109+MWX + PRT-0.637LBE)</t>
  </si>
  <si>
    <t>0.75((SW+PE+EE+EL)+BLC110-MWX - PRT-0.637LBE)</t>
  </si>
  <si>
    <t>0.75((SW+PE+EE+EL)+BLC111-MWX - PRT-0.637LBE)</t>
  </si>
  <si>
    <t>0.75((SW+PE+EE+EL)+BLC112+MWX + PRT-0.637LBE)</t>
  </si>
  <si>
    <t>0.75((SW+PE+EE+EL)+BLC113+MWX + PRT-0.637LBE)</t>
  </si>
  <si>
    <t>0.75((SW+PE+EE+EL)+BLC114-MWX - PRT-0.637LBE)</t>
  </si>
  <si>
    <t>0.75((SW+PE+EE+EL)+BLC115+MWX + PRT-0.637LBE)</t>
  </si>
  <si>
    <t>0.75((SW+PE+EE+EL)+BLC116-MWX - PRT-0.637LBE)</t>
  </si>
  <si>
    <t>0.75((SW+PE+EE+EL)+BLC117+MWX +PRT-0.637LBE)</t>
  </si>
  <si>
    <t>0.75((SW+PE+EE+EL)+BLC118-MWX - PRT-0.637LBE)</t>
  </si>
  <si>
    <t>0.75((SW+PE+EE+EL)+BLC119-MWX - PRT-0.637LBE)</t>
  </si>
  <si>
    <t>0.75((SW+PE+EE+EL)+BLC121+BSAG+0.7MWZ+0.7MWX + 0.7PRL+0.7PRT-0.637LBE)</t>
  </si>
  <si>
    <t>0.75((SW+PE+EE+EL)+BLC124+BSAG+0.7MWZ+0.7MWX + 0.7PRL+0.7PRT-0.637LBE)</t>
  </si>
  <si>
    <t>0.75((SW+PE+EE+EL)+BLC129+BSAG+0.7MWZ+0.7MWX + 0.7PRL+0.7PRT-0.637LBE)</t>
  </si>
  <si>
    <t>0.75((SW+PE+EE+EL)+BLC132+BSAG+0.7MWZ+0.7MWX + 0.7PRL+0.7PRT-0.637LBE)</t>
  </si>
  <si>
    <t>0.75((SW+PE+EE+EL)+BLC126+BSAG+0.7MWZ+0.7MWX + 0.7PRL+0.7PRT-0.637LBE)</t>
  </si>
  <si>
    <t>0.75((SW+PE+EE+EL)+BLC122+BSAG+0.7MWZ+0.7MWX + 0.7PRL+0.7PRT-0.637LBE)</t>
  </si>
  <si>
    <t>0.75((SW+PE+EE+EL)+BLC134+BSAG+0.7MWZ+0.7MWX + 0.7PRL+0.7PRT-0.637LBE)</t>
  </si>
  <si>
    <t>0.75((SW+PE+EE+EL)+BLC130+BSAG+0.7MWZ+0.7MWX + 0.7PRL+0.7PRT-0.637LBE)</t>
  </si>
  <si>
    <t>0.75((SW+PE+EE+EL)+BLC137+BSAG-0.7MWZ+0.7MWX - 0.7PRL+0.7PRT-0.637LBE)</t>
  </si>
  <si>
    <t>0.75((SW+PE+EE+EL)+BLC140+BSAG-0.7MWZ+0.7MWX - 0.7PRL+0.7PRT-0.637LBE)</t>
  </si>
  <si>
    <t>0.75((SW+PE+EE+EL)+BLC145+BSAG-0.7MWZ+0.7MWX - 0.7PRL+0.7PRT-0.637LBE)</t>
  </si>
  <si>
    <t>0.75((SW+PE+EE+EL)+BLC148+BSAG-0.7MWZ+0.7MWX - 0.7PRL+0.7PRT-0.637LBE)</t>
  </si>
  <si>
    <t>0.75((SW+PE+EE+EL)+BLC142+BSAG-0.7MWZ+0.7MWX - 0.7PRL+0.7PRT-0.637LBE)</t>
  </si>
  <si>
    <t>0.75((SW+PE+EE+EL)+BLC138+BSAG-0.7MWZ+0.7MWX - 0.7PRL+0.7PRT-0.637LBE)</t>
  </si>
  <si>
    <t>0.75((SW+PE+EE+EL)+BLC150+BSAG-0.7MWZ+0.7MWX - 0.7PRL+0.7PRT-0.637LBE)</t>
  </si>
  <si>
    <t>0.75((SW+PE+EE+EL)+BLC146+BSAG-0.7MWZ+0.7MWX - 0.7PRL+0.7PRT-0.637LBE)</t>
  </si>
  <si>
    <t>0.75((SW+PE+EE+EL)+BLC123+BSAG+0.7MWZ-0.7MWX + 0.7PRL-0.7PRT-0.637LBE)</t>
  </si>
  <si>
    <t>0.75((SW+PE+EE+EL)+BLC125+BSAG+0.7MWZ-0.7MWX + 0.7PRL-0.7PRT-0.637LBE)</t>
  </si>
  <si>
    <t>0.75((SW+PE+EE+EL)+BLC128+BSAG+0.7MWZ-0.7MWX + 0.7PRL-0.7PRT-0.637LBE)</t>
  </si>
  <si>
    <t>0.75((SW+PE+EE+EL)+BLC127+BSAG+0.7MWZ-0.7MWX + 0.7PRL-0.7PRT-0.637LBE)</t>
  </si>
  <si>
    <t>0.75((SW+PE+EE+EL)+BLC131+BSAG+0.7MWZ-0.7MWX + 0.7PRL-0.7PRT-0.637LBE)</t>
  </si>
  <si>
    <t>0.75((SW+PE+EE+EL)+BLC133+BSAG+0.7MWZ-0.7MWX + 0.7PRL-0.7PRT-0.637LBE)</t>
  </si>
  <si>
    <t>0.75((SW+PE+EE+EL)+BLC136+BSAG+0.7MWZ-0.7MWX + 0.7PRL-0.7PRT-0.637LBE)</t>
  </si>
  <si>
    <t>0.75((SW+PE+EE+EL)+BLC135+BSAG+0.7MWZ-0.7MWX + 0.7PRL-0.7PRT-0.637LBE)</t>
  </si>
  <si>
    <t>0.75((SW+PE+EE+EL)+BLC139+BSAG-0.7MWZ-0.7MWX - 0.7PRL-0.7PRT-0.637LBE)</t>
  </si>
  <si>
    <t>0.75((SW+PE+EE+EL)+BLC141+BSAG-0.7MWZ-0.7MWX - 0.7PRL-0.7PRT-0.637LBE)</t>
  </si>
  <si>
    <t>0.75((SW+PE+EE+EL)+BLC144+BSAG-0.7MWZ-0.7MWX - 0.7PRL-0.7PRT-0.637LBE)</t>
  </si>
  <si>
    <t>0.75((SW+PE+EE+EL)+BLC143+BSAG-0.7MWZ-0.7MWX - 0.7PRL-0.7PRT-0.637LBE)</t>
  </si>
  <si>
    <t>0.75((SW+PE+EE+EL)+BLC147+BSAG-0.7MWZ-0.7MWX - 0.7PRL-0.7PRT-0.637LBE)</t>
  </si>
  <si>
    <t>0.75((SW+PE+EE+EL)+BLC149+BSAG-0.7MWZ-0.7MWX - 0.7PRL-0.7PRT-0.637LBE)</t>
  </si>
  <si>
    <t>0.75((SW+PE+EE+EL)+BLC152+BSAG-0.7MWZ-0.7MWX - 0.7PRL-0.7PRT-0.637LBE)</t>
  </si>
  <si>
    <t>0.75((SW+PE+EE+EL)+BLC151+BSAG-0.7MWZ-0.7MWX - 0.7PRL-0.7PRT-0.637LBE)</t>
  </si>
  <si>
    <t>0.75((SW+PE+EE+EL)+BLC121+BHOG+0.7MWZ+0.7MWX + 0.7PRL+0.7PRT-0.637LBE)</t>
  </si>
  <si>
    <t>0.75((SW+PE+EE+EL)+BLC124+BHOG+0.7MWZ+0.7MWX + 0.7PRL+0.7PRT-0.637LBE)</t>
  </si>
  <si>
    <t>0.75((SW+PE+EE+EL)+BLC129+BHOG+0.7MWZ+0.7MWX + 0.7PRL+0.7PRT-0.637LBE)</t>
  </si>
  <si>
    <t>0.75((SW+PE+EE+EL)+BLC132+BHOG+0.7MWZ+0.7MWX + 0.7PRL+0.7PRT-0.637LBE)</t>
  </si>
  <si>
    <t>0.75((SW+PE+EE+EL)+BLC126+BHOG+0.7MWZ+0.7MWX + 0.7PRL+0.7PRT-0.637LBE)</t>
  </si>
  <si>
    <t>0.75((SW+PE+EE+EL)+BLC122+BHOG+0.7MWZ+0.7MWX + 0.7PRL+0.7PRT-0.637LBE)</t>
  </si>
  <si>
    <t>0.75((SW+PE+EE+EL)+BLC134+BHOG+0.7MWZ+0.7MWX + 0.7PRL+0.7PRT-0.637LBE)</t>
  </si>
  <si>
    <t>0.75((SW+PE+EE+EL)+BLC130+BHOG+0.7MWZ+0.7MWX + 0.7PRL+0.7PRT-0.637LBE)</t>
  </si>
  <si>
    <t>0.75((SW+PE+EE+EL)+BLC137+BHOG-0.7MWZ+0.7MWX - 0.7PRL+0.7PRT-0.637LBE)</t>
  </si>
  <si>
    <t>0.75((SW+PE+EE+EL)+BLC140+BHOG-0.7MWZ+0.7MWX - 0.7PRL+0.7PRT-0.637LBE)</t>
  </si>
  <si>
    <t>0.75((SW+PE+EE+EL)+BLC145+BHOG-0.7MWZ+0.7MWX - 0.7PRL+0.7PRT-0.637LBE)</t>
  </si>
  <si>
    <t>0.75((SW+PE+EE+EL)+BLC148+BHOG-0.7MWZ+0.7MWX - 0.7PRL+0.7PRT-0.637LBE)</t>
  </si>
  <si>
    <t>0.75((SW+PE+EE+EL)+BLC142+BHOG-0.7MWZ+0.7MWX - 0.7PRL+0.7PRT-0.637LBE)</t>
  </si>
  <si>
    <t>0.75((SW+PE+EE+EL)+BLC138+BHOG-0.7MWZ+0.7MWX - 0.7PRL+0.7PRT-0.637LBE)</t>
  </si>
  <si>
    <t>0.75((SW+PE+EE+EL)+BLC150+BHOG-0.7MWZ+0.7MWX - 0.7PRL+0.7PRT-0.637LBE)</t>
  </si>
  <si>
    <t>0.75((SW+PE+EE+EL)+BLC146+BHOG-0.7MWZ+0.7MWX - 0.7PRL+0.7PRT-0.637LBE)</t>
  </si>
  <si>
    <t>0.75((SW+PE+EE+EL)+BLC123+BHOG+0.7MWZ-0.7MWX + 0.7PRL-0.7PRT-0.637LBE)</t>
  </si>
  <si>
    <t>0.75((SW+PE+EE+EL)+BLC125+BHOG+0.7MWZ-0.7MWX + 0.7PRL-0.7PRT-0.637LBE)</t>
  </si>
  <si>
    <t>0.75((SW+PE+EE+EL)+BLC128+BHOG+0.7MWZ-0.7MWX + 0.7PRL-0.7PRT-0.637LBE)</t>
  </si>
  <si>
    <t>0.75((SW+PE+EE+EL)+BLC127+BHOG+0.7MWZ-0.7MWX + 0.7PRL-0.7PRT-0.637LBE)</t>
  </si>
  <si>
    <t>0.75((SW+PE+EE+EL)+BLC131+BHOG+0.7MWZ-0.7MWX + 0.7PRL-0.7PRT-0.637LBE)</t>
  </si>
  <si>
    <t>0.75((SW+PE+EE+EL)+BLC133+BHOG+0.7MWZ-0.7MWX + 0.7PRL-0.7PRT-0.637LBE)</t>
  </si>
  <si>
    <t>0.75((SW+PE+EE+EL)+BLC136+BHOG+0.7MWZ-0.7MWX + 0.7PRL-0.7PRT-0.637LBE)</t>
  </si>
  <si>
    <t>0.75((SW+PE+EE+EL)+BLC135+BHOG+0.7MWZ-0.7MWX + 0.7PRL-0.7PRT-0.637LBE)</t>
  </si>
  <si>
    <t>0.75((SW+PE+EE+EL)+BLC139+BHOG-0.7MWZ-0.7MWX - 0.7PRL-0.7PRT-0.637LBE)</t>
  </si>
  <si>
    <t>0.75((SW+PE+EE+EL)+BLC141+BHOG-0.7MWZ-0.7MWX - 0.7PRL-0.7PRT-0.637LBE)</t>
  </si>
  <si>
    <t>0.75((SW+PE+EE+EL)+BLC144+BHOG-0.7MWZ-0.7MWX - 0.7PRL-0.7PRT-0.637LBE)</t>
  </si>
  <si>
    <t>0.75((SW+PE+EE+EL)+BLC143+BHOG-0.7MWZ-0.7MWX - 0.7PRL-0.7PRT-0.637LBE)</t>
  </si>
  <si>
    <t>0.75((SW+PE+EE+EL)+BLC147+BHOG-0.7MWZ-0.7MWX - 0.7PRL-0.7PRT-0.637LBE)</t>
  </si>
  <si>
    <t>0.75((SW+PE+EE+EL)+BLC149+BHOG-0.7MWZ-0.7MWX - 0.7PRL-0.7PRT-0.637LBE)</t>
  </si>
  <si>
    <t>0.75((SW+PE+EE+EL)+BLC152+BHOG-0.7MWZ-0.7MWX - 0.7PRL-0.7PRT-0.637LBE)</t>
  </si>
  <si>
    <t>0.75((SW+PE+EE+EL)+BLC151+BHOG-0.7MWZ-0.7MWX - 0.7PRL-0.7PRT-0.637LBE)</t>
  </si>
  <si>
    <t>0.75((SW+PE+EE+EL)+BLC171+BSAG+MWZ + PRL-0.637LBE )</t>
  </si>
  <si>
    <t>0.75((SW+PE+EE+EL)+BLC172+BSAG+MWZ + PRL-0.637LBE)</t>
  </si>
  <si>
    <t>0.75((SW+PE+EE+EL)+BLC173+BSAG+MWZ + PRL-0.637LBE )</t>
  </si>
  <si>
    <t>0.75((SW+PE+EE+EL)+BLC174+BSAG+MWZ + PRL-0.637LBE )</t>
  </si>
  <si>
    <t>0.75((SW+PE+EE+EL)+BLC175+BSAG+MWZ + PRL-0.637LBE)</t>
  </si>
  <si>
    <t>0.75((SW+PE+EE+EL)+BLC176+BSAG+MWZ + PRL-0.637LBE)</t>
  </si>
  <si>
    <t>0.75((SW+PE+EE+EL)+BLC177+BSAG+MWZ + PRL-0.637LBE)</t>
  </si>
  <si>
    <t>0.75((SW+PE+EE+EL)+BLC178+BSAG+MWZ + PRL-0.637LBE)</t>
  </si>
  <si>
    <t>0.75((SW+PE+EE+EL)+BLC179+BSAG+MWZ + PRL-0.637LBE )</t>
  </si>
  <si>
    <t>0.75((SW+PE+EE+EL)+BLC180+BSAG+MWZ + PRL-0.637LBE)</t>
  </si>
  <si>
    <t>0.75((SW+PE+EE+EL)+BLC181+BSAG+MWZ + PRL-0.637LBE )</t>
  </si>
  <si>
    <t>0.75((SW+PE+EE+EL)+BLC182+BSAG+MWZ + PRL-0.637LBE )</t>
  </si>
  <si>
    <t>0.75((SW+PE+EE+EL)+BLC183+BSAG+MWZ + PRL-0.637LBE)</t>
  </si>
  <si>
    <t>0.75((SW+PE+EE+EL)+BLC184+BSAG+MWZ + PRL-0.637LBE)</t>
  </si>
  <si>
    <t>0.75((SW+PE+EE+EL)+BLC185+BSAG+MWZ + PRL-0.637LBE)</t>
  </si>
  <si>
    <t>0.75((SW+PE+EE+EL)+BLC186+BSAG+MWZ +PRL-0.637LBE)</t>
  </si>
  <si>
    <t>0.75((SW+PE+EE+EL)+BLC187+BSAG-MWZ - PRL-0.637LBE )</t>
  </si>
  <si>
    <t>0.75((SW+PE+EE+EL)+BLC188+BSAG-MWZ - PRL-0.637LBE)</t>
  </si>
  <si>
    <t>0.75((SW+PE+EE+EL)+BLC189+BSAG-MWZ - PRL-0.637LBE )</t>
  </si>
  <si>
    <t>0.75((SW+PE+EE+EL)+BLC190+BSAG-MWZ - PRL-0.637LBE )</t>
  </si>
  <si>
    <t>0.75((SW+PE+EE+EL)+BLC191+BSAG-MWZ - PRL-0.637LBE)</t>
  </si>
  <si>
    <t>0.75((SW+PE+EE+EL)+BLC192+BSAG-MWZ - PRL-0.637LBE)</t>
  </si>
  <si>
    <t>0.75((SW+PE+EE+EL)+BLC193+BSAG-MWZ - PRL-0.637LBE)</t>
  </si>
  <si>
    <t>0.75((SW+PE+EE+EL)+BLC194+BSAG-MWZ - PRL-0.637LBE)</t>
  </si>
  <si>
    <t>0.75((SW+PE+EE+EL)+BLC195+BSAG-MWZ - PRL-0.637LBE)</t>
  </si>
  <si>
    <t>0.75((SW+PE+EE+EL)+BLC196+BSAG-MWZ - PRL-0.637LBE)</t>
  </si>
  <si>
    <t>0.75((SW+PE+EE+EL)+BLC197+BSAG-MWZ - PRL-0.637LBE)</t>
  </si>
  <si>
    <t>0.75((SW+PE+EE+EL)+BLC198+BSAG-MWZ - PRL-0.637LBE)</t>
  </si>
  <si>
    <t>0.75((SW+PE+EE+EL)+BLC199+BSAG-MWZ - PRL-0.637LBE)</t>
  </si>
  <si>
    <t>0.75((SW+PE+EE+EL)+BLC200+BSAG-MWZ - PRL-0.637LBE)</t>
  </si>
  <si>
    <t>0.75((SW+PE+EE+EL)+BLC201+BSAG-MWZ - PRL-0.637LBE)</t>
  </si>
  <si>
    <t>0.75((SW+PE+EE+EL)+BLC202+BSAG-MWZ - PRL-0.637LBE)</t>
  </si>
  <si>
    <t>0.75((SW+PE+EE+EL)+BLC171+BHOG+MWZ + PRL-0.637LBE )</t>
  </si>
  <si>
    <t>0.75((SW+PE+EE+EL)+BLC172+BHOG+MWZ + PRL-0.637LBE)</t>
  </si>
  <si>
    <t>0.75((SW+PE+EE+EL)+BLC173+BHOG+MWZ + PRL-0.637LBE )</t>
  </si>
  <si>
    <t>0.75((SW+PE+EE+EL)+BLC174+BHOG+MWZ + PRL-0.637LBE )</t>
  </si>
  <si>
    <t>0.75((SW+PE+EE+EL)+BLC175+BHOG+MWZ + PRL-0.637LBE)</t>
  </si>
  <si>
    <t>0.75((SW+PE+EE+EL)+BLC176+BHOG+MWZ + PRL-0.637LBE)</t>
  </si>
  <si>
    <t>0.75((SW+PE+EE+EL)+BLC177+BHOG+MWZ + PRL-0.637LBE)</t>
  </si>
  <si>
    <t>0.75((SW+PE+EE+EL)+BLC178+BHOG+MWZ + PRL-0.637LBE)</t>
  </si>
  <si>
    <t>0.75((SW+PE+EE+EL)+BLC179+BHOG+MWZ + PRL-0.637LBE )</t>
  </si>
  <si>
    <t>0.75((SW+PE+EE+EL)+BLC180+BHOG+MWZ + PRL-0.637LBE)</t>
  </si>
  <si>
    <t>0.75((SW+PE+EE+EL)+BLC181+BHOG+MWZ + PRL-0.637LBE )</t>
  </si>
  <si>
    <t>0.75((SW+PE+EE+EL)+BLC182+BHOG+MWZ + PRL-0.637LBE )</t>
  </si>
  <si>
    <t>0.75((SW+PE+EE+EL)+BLC183+BHOG+MWZ + PRL-0.637LBE)</t>
  </si>
  <si>
    <t>0.75((SW+PE+EE+EL)+BLC184+BHOG+MWZ + PRL-0.637LBE)</t>
  </si>
  <si>
    <t>0.75((SW+PE+EE+EL)+BLC185+BHOG+MWZ + PRL-0.637LBE)</t>
  </si>
  <si>
    <t>0.75((SW+PE+EE+EL)+BLC186+BHOG+MWZ + PRL-0.637LBE)</t>
  </si>
  <si>
    <t>0.75((SW+PE+EE+EL)+BLC187+BHOG-MWZ - PRL-0.637LBE )</t>
  </si>
  <si>
    <t>0.75((SW+PE+EE+EL)+BLC188+BHOG-MWZ - PRL-0.637LBE)</t>
  </si>
  <si>
    <t>0.75((SW+PE+EE+EL)+BLC189+BHOG-MWZ - PRL-0.637LBE )</t>
  </si>
  <si>
    <t>0.75((SW+PE+EE+EL)+BLC190+BHOG-MWZ - PRL-0.637LBE )</t>
  </si>
  <si>
    <t>0.75((SW+PE+EE+EL)+BLC191+BHOG-MWZ - PRL-0.637LBE)</t>
  </si>
  <si>
    <t>0.75((SW+PE+EE+EL)+BLC192+BHOG-MWZ - PRL-0.637LBE)</t>
  </si>
  <si>
    <t>0.75((SW+PE+EE+EL)+BLC193+BHOG-MWZ - PRL-0.637LBE)</t>
  </si>
  <si>
    <t>0.75((SW+PE+EE+EL)+BLC194+BHOG-MWZ - PRL-0.637LBE)</t>
  </si>
  <si>
    <t>0.75((SW+PE+EE+EL)+BLC195+BHOG-MWZ - PRL-0.637LBE)</t>
  </si>
  <si>
    <t>0.75((SW+PE+EE+EL)+BLC196+BHOG-MWZ - PRL-0.637LBE)</t>
  </si>
  <si>
    <t>0.75((SW+PE+EE+EL)+BLC197+BHOG-MWZ - PRL-0.637LBE)</t>
  </si>
  <si>
    <t>0.75((SW+PE+EE+EL)+BLC198+BHOG-MWZ - PRL-0.637LBE)</t>
  </si>
  <si>
    <t>0.75((SW+PE+EE+EL)+BLC199+BHOG-MWZ - PRL-0.637LBE)</t>
  </si>
  <si>
    <t>0.75((SW+PE+EE+EL)+BLC200+BHOG-MWZ - PRL-0.637LBE)</t>
  </si>
  <si>
    <t>0.75((SW+PE+EE+EL)+BLC201+BHOG-MWZ - PRL-0.637LBE)</t>
  </si>
  <si>
    <t>0.75((SW+PE+EE+EL)+BLC202+BHOG-MWZ - PRL-0.637LBE)</t>
  </si>
  <si>
    <t>0.75((SW+PE+EE+EL)+BLC204+MWX + PRT-0.637LBE)</t>
  </si>
  <si>
    <t>0.75((SW+PE+EE+EL)+BLC205+MWX + PRT-0.637LBE)</t>
  </si>
  <si>
    <t>0.75((SW+PE+EE+EL)+BLC206-MWX - PRT-0.637LBE)</t>
  </si>
  <si>
    <t>0.75((SW+PE+EE+EL)+BLC207+MWX + PRT-0.637LBE)</t>
  </si>
  <si>
    <t>0.75((SW+PE+EE+EL)+BLC208-MWX - PRT-0.637LBE)</t>
  </si>
  <si>
    <t>0.75((SW+PE+EE+EL)+BLC209+MWX + PRT-0.637LBE)</t>
  </si>
  <si>
    <t>0.75((SW+PE+EE+EL)+BLC210-MWX - PRT-0.637LBE)</t>
  </si>
  <si>
    <t>0.75((SW+PE+EE+EL)+BLC211-MWX - PRT-0.637LBE)</t>
  </si>
  <si>
    <t>0.75((SW+PE+EE+EL)+BLC212+MWX + PRT-0.637LBE)</t>
  </si>
  <si>
    <t>0.75((SW+PE+EE+EL)+BLC213+MWX + PRT-0.637LBE)</t>
  </si>
  <si>
    <t>0.75((SW+PE+EE+EL)+BLC214-MWX - PRT-0.637LBE)</t>
  </si>
  <si>
    <t>0.75((SW+PE+EE+EL)+BLC215+MWX + PRT-0.637LBE)</t>
  </si>
  <si>
    <t>0.75((SW+PE+EE+EL)+BLC216-MWX - PRT-0.637LBE)</t>
  </si>
  <si>
    <t>0.75((SW+PE+EE+EL)+BLC217+MWX + PRT-0.637LBE)</t>
  </si>
  <si>
    <t>0.75((SW+PE+EE+EL)+BLC218-MWX - PRT-0.637LBE)</t>
  </si>
  <si>
    <t>0.75((SW+PE+EE+EL)+BLC219-MWX - PRT-0.637LBE)</t>
  </si>
  <si>
    <t>0.75((SW+PE+EE+EL)+BLC220+MWX + PRT-0.637LBE)</t>
  </si>
  <si>
    <t>0.75((SW+PE+EE+EL)+BLC221+MWX + PRT-0.637LBE)</t>
  </si>
  <si>
    <t>0.75((SW+PE+EE+EL)+BLC222-MWX - PRT-0.637LBE)</t>
  </si>
  <si>
    <t>0.75((SW+PE+EE+EL)+BLC223+MWX + PRT-0.637LBE)</t>
  </si>
  <si>
    <t>0.75((SW+PE+EE+EL)+BLC224-MWX + PRT-0.637LBE)</t>
  </si>
  <si>
    <t>0.75((SW+PE+EE+EL)+BLC225+MWX + PRT-0.637LBE)</t>
  </si>
  <si>
    <t>0.75((SW+PE+EE+EL)+BLC226-MWX - PRT-0.637LBE)</t>
  </si>
  <si>
    <t>0.75((SW+PE+EE+EL)+BLC227-MWX - PRT-0.637LBE)</t>
  </si>
  <si>
    <t>0.75((SW+PE+EE+EL)+BLC228+MWX + PRT-0.637LBE)</t>
  </si>
  <si>
    <t>0.75((SW+PE+EE+EL)+BLC229+MWX + PRT-0.637LBE)</t>
  </si>
  <si>
    <t>0.75((SW+PE+EE+EL)+BLC230-MWX - PRT-0.637LBE)</t>
  </si>
  <si>
    <t>0.75((SW+PE+EE+EL)+BLC231+MWX + PRT-0.637LBE)</t>
  </si>
  <si>
    <t>0.75((SW+PE+EE+EL)+BLC232-MWX - PRT-0.637LBE)</t>
  </si>
  <si>
    <t>0.75((SW+PE+EE+EL)+BLC233+MWX +PRT-0.637LBE)</t>
  </si>
  <si>
    <t>0.75((SW+PE+EE+EL)+BLC234-MWX - PRT-0.637LBE)</t>
  </si>
  <si>
    <t>0.75((SW+PE+EE+EL)+BLC235-MWX - PRT-0.637LBE)</t>
  </si>
  <si>
    <t>0.75((SW+PE+EE+EL)+BLC238+BSAG+0.7MWZ+0.7MWX + 0.7PRL+0.7PRT-0.637LBE)</t>
  </si>
  <si>
    <t>0.75((SW+PE+EE+EL)+BLC241+BSAG+0.7MWZ+0.7MWX + 0.7PRL+0.7PRT-0.637LBE)</t>
  </si>
  <si>
    <t>0.75((SW+PE+EE+EL)+BLC246+BSAG+0.7MWZ+0.7MWX + 0.7PRL+0.7PRT-0.637LBE)</t>
  </si>
  <si>
    <t>0.75((SW+PE+EE+EL)+BLC249+BSAG+0.7MWZ+0.7MWX + 0.7PRL+0.7PRT-0.637LBE)</t>
  </si>
  <si>
    <t>0.75((SW+PE+EE+EL)+BLC243+BSAG+0.7MWZ+0.7MWX + 0.7PRL+0.7PRT-0.637LBE)</t>
  </si>
  <si>
    <t>0.75((SW+PE+EE+EL)+BLC239+BSAG+0.7MWZ+0.7MWX + 0.7PRL+0.7PRT-0.637LBE)</t>
  </si>
  <si>
    <t>0.75((SW+PE+EE+EL)+BLC251+BSAG+0.7MWZ+0.7MWX + 0.7PRL+0.7PRT-0.637LBE)</t>
  </si>
  <si>
    <t>0.75((SW+PE+EE+EL)+BLC247+BSAG+0.7MWZ+0.7MWX + 0.7PRL+0.7PRT-0.637LBE)</t>
  </si>
  <si>
    <t>0.75((SW+PE+EE+EL)+BLC254+BSAG-0.7MWZ+0.7MWX - 0.7PRL+0.7PRT-0.637LBE)</t>
  </si>
  <si>
    <t>0.75((SW+PE+EE+EL)+BLC257+BSAG-0.7MWZ+0.7MWX - 0.7PRL+0.7PRT-0.637LBE)</t>
  </si>
  <si>
    <t>0.75((SW+PE+EE+EL)+BLC262+BSAG-0.7MWZ+0.7MWX - 0.7PRL+0.7PRT-0.637LBE)</t>
  </si>
  <si>
    <t>0.75((SW+PE+EE+EL)+BLC265+BSAG-0.7MWZ+0.7MWX - 0.7PRL+0.7PRT-0.637LBE)</t>
  </si>
  <si>
    <t>0.75((SW+PE+EE+EL)+BLC259+BSAG-0.7MWZ+0.7MWX - 0.7PRL+0.7PRT-0.637LBE)</t>
  </si>
  <si>
    <t>0.75((SW+PE+EE+EL)+BLC255+BSAG-0.7MWZ+0.7MWX - 0.7PRL+0.7PRT-0.637LBE)</t>
  </si>
  <si>
    <t>0.75((SW+PE+EE+EL)+BLC267+BSAG-0.7MWZ+0.7MWX - 0.7PRL+0.7PRT-0.637LBE)</t>
  </si>
  <si>
    <t>0.75((SW+PE+EE+EL)+BLC263+BSAG-0.7MWZ+0.7MWX - 0.7PRL+0.7PRT-0.637LBE)</t>
  </si>
  <si>
    <t>0.75((SW+PE+EE+EL)+BLC240+BSAG+0.7MWZ-0.7MWX + 0.7PRL-0.7PRT-0.637LBE)</t>
  </si>
  <si>
    <t>0.75((SW+PE+EE+EL)+BLC242+BSAG+0.7MWZ-0.7MWX + 0.7PRL-0.7PRT-0.637LBE)</t>
  </si>
  <si>
    <t>0.75((SW+PE+EE+EL)+BLC245+BSAG+0.7MWZ-0.7MWX + 0.7PRL-0.7PRT-0.637LBE)</t>
  </si>
  <si>
    <t>0.75((SW+PE+EE+EL)+BLC244+BSAG+0.7MWZ-0.7MWX + 0.7PRL-0.7PRT-0.637LBE)</t>
  </si>
  <si>
    <t>0.75((SW+PE+EE+EL)+BLC248+BSAG+0.7MWZ-0.7MWX + 0.7PRL-0.7PRT-0.637LBE)</t>
  </si>
  <si>
    <t>0.75((SW+PE+EE+EL)+BLC250+BSAG+0.7MWZ-0.7MWX + 0.7PRL-0.7PRT-0.637LBE)</t>
  </si>
  <si>
    <t>0.75((SW+PE+EE+EL)+BLC253+BSAG+0.7MWZ-0.7MWX + 0.7PRL-0.7PRT-0.637LBE)</t>
  </si>
  <si>
    <t>0.75((SW+PE+EE+EL)+BLC252+BSAG+0.7MWZ-0.7MWX + 0.7PRL-0.7PRT-0.637LBE)</t>
  </si>
  <si>
    <t>0.75((SW+PE+EE+EL)+BLC256+BSAG-0.7MWZ-0.7MWX - 0.7PRL-0.7PRT-0.637LBE)</t>
  </si>
  <si>
    <t>0.75((SW+PE+EE+EL)+BLC258+BSAG-0.7MWZ-0.7MWX - 0.7PRL-0.7PRT-0.637LBE)</t>
  </si>
  <si>
    <t>0.75((SW+PE+EE+EL)+BLC261+BSAG-0.7MWZ-0.7MWX - 0.7PRL-0.7PRT-0.637LBE)</t>
  </si>
  <si>
    <t>0.75((SW+PE+EE+EL)+BLC260+BSAG-0.7MWZ-0.7MWX - 0.7PRL-0.7PRT-0.637LBE)</t>
  </si>
  <si>
    <t>0.75((SW+PE+EE+EL)+BLC264+BSAG-0.7MWZ-0.7MWX - 0.7PRL-0.7PRT-0.637LBE)</t>
  </si>
  <si>
    <t>0.75((SW+PE+EE+EL)+BLC266+BSAG-0.7MWZ-0.7MWX - 0.7PRL-0.7PRT-0.637LBE)</t>
  </si>
  <si>
    <t>0.75((SW+PE+EE+EL)+BLC269+BSAG-0.7MWZ-0.7MWX - 0.7PRL-0.7PRT-0.637LBE)</t>
  </si>
  <si>
    <t>0.75((SW+PE+EE+EL)+BLC268+BSAG-0.7MWZ-0.7MWX - 0.7PRL-0.7PRT-0.637LBE)</t>
  </si>
  <si>
    <t>0.75((SW+PE+EE+EL)+BLC238+BHOG+0.7MWZ+0.7MWX + 0.7PRL+0.7PRT-0.637LBE)</t>
  </si>
  <si>
    <t>0.75((SW+PE+EE+EL)+BLC241+BHOG+0.7MWZ+0.7MWX + 0.7PRL+0.7PRT-0.637LBE)</t>
  </si>
  <si>
    <t>0.75((SW+PE+EE+EL)+BLC246+BHOG+0.7MWZ+0.7MWX + 0.7PRL+0.7PRT-0.637LBE)</t>
  </si>
  <si>
    <t>0.75((SW+PE+EE+EL)+BLC249+BHOG+0.7MWZ+0.7MWX + 0.7PRL+0.7PRT-0.637LBE)</t>
  </si>
  <si>
    <t>0.75((SW+PE+EE+EL)+BLC243+BHOG+0.7MWZ+0.7MWX + 0.7PRL+0.7PRT-0.637LBE)</t>
  </si>
  <si>
    <t>0.75((SW+PE+EE+EL)+BLC239+BHOG+0.7MWZ+0.7MWX + 0.7PRL+0.7PRT-0.637LBE)</t>
  </si>
  <si>
    <t>0.75((SW+PE+EE+EL)+BLC251+BHOG+0.7MWZ+0.7MWX + 0.7PRL+0.7PRT-0.637LBE)</t>
  </si>
  <si>
    <t>0.75((SW+PE+EE+EL)+BLC247+BHOG+0.7MWZ+0.7MWX + 0.7PRL+0.7PRT-0.637LBE)</t>
  </si>
  <si>
    <t>0.75((SW+PE+EE+EL)+BLC254+BHOG-0.7MWZ+0.7MWX - 0.7PRL+0.7PRT-0.637LBE)</t>
  </si>
  <si>
    <t>0.75((SW+PE+EE+EL)+BLC257+BHOG-0.7MWZ+0.7MWX - 0.7PRL+0.7PRT-0.637LBE)</t>
  </si>
  <si>
    <t>0.75((SW+PE+EE+EL)+BLC262+BHOG-0.7MWZ+0.7MWX - 0.7PRL+0.7PRT-0.637LBE)</t>
  </si>
  <si>
    <t>0.75((SW+PE+EE+EL)+BLC265+BHOG-0.7MWZ+0.7MWX - 0.7PRL+0.7PRT-0.637LBE)</t>
  </si>
  <si>
    <t>0.75((SW+PE+EE+EL)+BLC259+BHOG-0.7MWZ+0.7MWX - 0.7PRL+0.7PRT-0.637LBE)</t>
  </si>
  <si>
    <t>0.75((SW+PE+EE+EL)+BLC255+BHOG-0.7MWZ+0.7MWX - 0.7PRL+0.7PRT-0.637LBE)</t>
  </si>
  <si>
    <t>0.75((SW+PE+EE+EL)+BLC267+BHOG-0.7MWZ+0.7MWX - 0.7PRL+0.7PRT-0.637LBE)</t>
  </si>
  <si>
    <t>0.75((SW+PE+EE+EL)+BLC263+BHOG-0.7MWZ+0.7MWX - 0.7PRL+0.7PRT-0.637LBE)</t>
  </si>
  <si>
    <t>0.75((SW+PE+EE+EL)+BLC240+BHOG+0.7MWZ-0.7MWX + 0.7PRL-0.7PRT-0.637LBE)</t>
  </si>
  <si>
    <t>0.75((SW+PE+EE+EL)+BLC242+BHOG+0.7MWZ-0.7MWX + 0.7PRL-0.7PRT-0.637LBE)</t>
  </si>
  <si>
    <t>0.75((SW+PE+EE+EL)+BLC245+BHOG+0.7MWZ-0.7MWX + 0.7PRL-0.7PRT-0.637LBE)</t>
  </si>
  <si>
    <t>0.75((SW+PE+EE+EL)+BLC244+BHOG+0.7MWZ-0.7MWX + 0.7PRL-0.7PRT-0.637LBE)</t>
  </si>
  <si>
    <t>0.75((SW+PE+EE+EL)+BLC248+BHOG+0.7MWZ-0.7MWX + 0.7PRL-0.7PRT-0.637LBE)</t>
  </si>
  <si>
    <t>0.75((SW+PE+EE+EL)+BLC250+BHOG+0.7MWZ-0.7MWX + 0.7PRL-0.7PRT-0.637LBE)</t>
  </si>
  <si>
    <t>0.75((SW+PE+EE+EL)+BLC253+BHOG+0.7MWZ-0.7MWX + 0.7PRL-0.7PRT-0.637LBE)</t>
  </si>
  <si>
    <t>0.75((SW+PE+EE+EL)+BLC252+BHOG+0.7MWZ-0.7MWX + 0.7PRL-0.7PRT-0.637LBE)</t>
  </si>
  <si>
    <t>0.75((SW+PE+EE+EL)+BLC256+BHOG-0.7MWZ-0.7MWX - 0.7PRL-0.7PRT-0.637LBE)</t>
  </si>
  <si>
    <t>0.75((SW+PE+EE+EL)+BLC258+BHOG-0.7MWZ-0.7MWX - 0.7PRL-0.7PRT-0.637LBE)</t>
  </si>
  <si>
    <t>0.75((SW+PE+EE+EL)+BLC261+BHOG-0.7MWZ-0.7MWX - 0.7PRL-0.7PRT-0.637LBE)</t>
  </si>
  <si>
    <t>0.75((SW+PE+EE+EL)+BLC260+BHOG-0.7MWZ-0.7MWX - 0.7PRL-0.7PRT-0.637LBE)</t>
  </si>
  <si>
    <t>0.75((SW+PE+EE+EL)+BLC264+BHOG-0.7MWZ-0.7MWX - 0.7PRL-0.7PRT-0.637LBE)</t>
  </si>
  <si>
    <t>0.75((SW+PE+EE+EL)+BLC266+BHOG-0.7MWZ-0.7MWX - 0.7PRL-0.7PRT-0.637LBE)</t>
  </si>
  <si>
    <t>0.75((SW+PE+EE+EL)+BLC269+BHOG-0.7MWZ-0.7MWX - 0.7PRL-0.7PRT-0.637LBE)</t>
  </si>
  <si>
    <t>0.75((SW+PE+EE+EL)+BLC268+BHOG-0.7MWZ-0.7MWX - 0.7PRL-0.7PRT-0.637LBE)</t>
  </si>
  <si>
    <t>( pipe stress inertia )</t>
  </si>
  <si>
    <t>large bore - longitudinal</t>
  </si>
  <si>
    <t>large bore - transverse</t>
  </si>
  <si>
    <t>large bore - vertical</t>
  </si>
  <si>
    <t>(Marine Load Components)</t>
  </si>
  <si>
    <t>H1: +(surge+pitch) +(sway-roll) +heave +yaw</t>
  </si>
  <si>
    <t>H2: +(surge+pitch) +(sway-roll) +heave -yaw</t>
  </si>
  <si>
    <t>H3: +(surge+pitch) +(sway-roll) -heave +yaw</t>
  </si>
  <si>
    <t>H4: +(surge+pitch) +(sway-roll) -heave -yaw</t>
  </si>
  <si>
    <t>H5: +(surge+pitch) -(sway-roll) +heave +yaw</t>
  </si>
  <si>
    <t>H6: +(surge+pitch) -(sway-roll) +heave -yaw</t>
  </si>
  <si>
    <t>H7: +(surge+pitch) -(sway-roll) -heave +yaw</t>
  </si>
  <si>
    <t>H8: +(surge+pitch) -(sway-roll) -heave -yaw</t>
  </si>
  <si>
    <t>H9: -(surge+pitch) +(sway-roll) +heave +yaw</t>
  </si>
  <si>
    <t>H10: -(surge+pitch) +(sway-roll) +heave -yaw</t>
  </si>
  <si>
    <t>H11: -(surge+pitch) +(sway-roll) -heave +yaw</t>
  </si>
  <si>
    <t>H12: -(surge+pitch) +(sway-roll) -heave -yaw</t>
  </si>
  <si>
    <t>H13: -(surge+pitch) -(sway-roll) +heave +yaw</t>
  </si>
  <si>
    <t>H14: -(surge+pitch) -(sway-roll) +heave -yaw</t>
  </si>
  <si>
    <t>H15: -(surge+pitch) -(sway-roll) -heave +yaw</t>
  </si>
  <si>
    <t>H16: -(surge+pitch) -(sway-roll) -heave -yaw</t>
  </si>
  <si>
    <t>B1: +(surge+pitch) +(sway-roll) +heave +yaw</t>
  </si>
  <si>
    <t>B2: +(surge+pitch) +(sway-roll) +heave -yaw</t>
  </si>
  <si>
    <t>B3: +(surge+pitch) +(sway-roll) -heave +yaw</t>
  </si>
  <si>
    <t>B4: +(surge+pitch) +(sway-roll) -heave -yaw</t>
  </si>
  <si>
    <t>B5: +(surge+pitch) -(sway-roll) +heave +yaw</t>
  </si>
  <si>
    <t>B6: +(surge+pitch) -(sway-roll) +heave -yaw</t>
  </si>
  <si>
    <t>B7: +(surge+pitch) -(sway-roll) -heave +yaw</t>
  </si>
  <si>
    <t>B8: +(surge+pitch) -(sway-roll) -heave -yaw</t>
  </si>
  <si>
    <t>B9: -(surge+pitch) +(sway-roll) +heave +yaw</t>
  </si>
  <si>
    <t>B10: -(surge+pitch) +(sway-roll) +heave -yaw</t>
  </si>
  <si>
    <t>B11: -(surge+pitch) +(sway-roll) -heave +yaw</t>
  </si>
  <si>
    <t>B12: -(surge+pitch) +(sway-roll) -heave -yaw</t>
  </si>
  <si>
    <t>B13: -(surge+pitch) -(sway-roll) +heave +yaw</t>
  </si>
  <si>
    <t>B14: -(surge+pitch) -(sway-roll) +heave -yaw</t>
  </si>
  <si>
    <t>B15: -(surge+pitch) -(sway-roll) -heave +yaw</t>
  </si>
  <si>
    <t>B16: -(surge+pitch) -(sway-roll) -heave -yaw</t>
  </si>
  <si>
    <t>Q1: +(surge+pitch) +(sway-roll) +heave +yaw</t>
  </si>
  <si>
    <t>Q2: +(surge+pitch) +(sway-roll) +heave -yaw</t>
  </si>
  <si>
    <t>Q3: +(surge+pitch) +(sway-roll) -heave +yaw</t>
  </si>
  <si>
    <t>Q4: +(surge+pitch) +(sway-roll) -heave -yaw</t>
  </si>
  <si>
    <t>Q5: +(surge+pitch) -(sway-roll) +heave +yaw</t>
  </si>
  <si>
    <t>Q6: +(surge+pitch) -(sway-roll) +heave -yaw</t>
  </si>
  <si>
    <t>Q7: +(surge+pitch) -(sway-roll) -heave +yaw</t>
  </si>
  <si>
    <t>Q8: +(surge+pitch) -(sway-roll) -heave -yaw</t>
  </si>
  <si>
    <t>Q9: -(surge+pitch) +(sway-roll) +heave +yaw</t>
  </si>
  <si>
    <t>Q10: -(surge+pitch) +(sway-roll) +heave -yaw</t>
  </si>
  <si>
    <t>Q11: -(surge+pitch) +(sway-roll) -heave +yaw</t>
  </si>
  <si>
    <t>Q12: -(surge+pitch) +(sway-roll) -heave -yaw</t>
  </si>
  <si>
    <t>Q13: -(surge+pitch) -(sway-roll) +heave +yaw</t>
  </si>
  <si>
    <t>Q14: -(surge+pitch) -(sway-roll) +heave -yaw</t>
  </si>
  <si>
    <t>Q15: -(surge+pitch) -(sway-roll) -heave +yaw</t>
  </si>
  <si>
    <t>Q16: -(surge+pitch) -(sway-roll) -heave -yaw</t>
  </si>
  <si>
    <t>Status: Version 19.04 file is loaded. (13.7 s)</t>
  </si>
  <si>
    <t>LNGC module 3UC710EBR</t>
  </si>
  <si>
    <t>Use CG specified below.</t>
  </si>
  <si>
    <t>3) Envelope from two specified positions.</t>
  </si>
  <si>
    <t>Input using accelerations.</t>
  </si>
  <si>
    <t>Dead load rotation is disabled.</t>
  </si>
  <si>
    <t>1. This is an open-source spreadsheet. The user needs to check &amp; verify results carefully.</t>
  </si>
  <si>
    <t>7. A standard RISA-3D module orientation is assumed as follows:</t>
  </si>
  <si>
    <t>10. The designated mass and inertia load combinations can only contain 9 BLC references, not 10.</t>
  </si>
  <si>
    <t>11. Dead load &amp; inertia mass is calculated based on a specified load combination and:</t>
  </si>
  <si>
    <t xml:space="preserve">-  Create a model, in accordance with the implementation document, that includes a mass load combination. </t>
  </si>
  <si>
    <t xml:space="preserve">  - Switching between metric &amp; imperial only changes the units label.</t>
  </si>
  <si>
    <t>3. Normally hidden spreadsheet tabs are used to store RISA-3D data…</t>
  </si>
  <si>
    <t>note 1: All values are stored using units of measure as retrieved from the .r3d file.</t>
  </si>
  <si>
    <t>note 3: Some individual items of retrieved data, not needed for subsequent usage, are not stored to the spreadsheet.</t>
  </si>
  <si>
    <t>Note: Within the marco, all input is converted to internal uom (meters, kilonewtons, kilograms).</t>
  </si>
  <si>
    <t>(5) Generic Macro Description - Data Retrieval:</t>
  </si>
  <si>
    <t>(6) Generic Macro Description - Calculation:</t>
  </si>
  <si>
    <t xml:space="preserve">  - The internally stored file, CurrentText(), is modified to add computed results as BLC loading.</t>
  </si>
  <si>
    <t xml:space="preserve">  - 4 sets are for each of the upper CG envelope corners.</t>
  </si>
  <si>
    <t xml:space="preserve">  - A set of CG shift dimensions are computed each of 4 CG envelope upper corners.</t>
  </si>
  <si>
    <t xml:space="preserve">  - A set of CR coordinates are computed for each of the 4 deck position corners.</t>
  </si>
  <si>
    <t xml:space="preserve">  - 4 sets are computed, one for each of the four CR locations.</t>
  </si>
  <si>
    <t xml:space="preserve">  - The internally stored file, CurrentText(), is modified to add computed results as CLC loading.</t>
  </si>
  <si>
    <t xml:space="preserve">  - Table values are transferred to the "Calculation" tab, section 7.</t>
  </si>
  <si>
    <t xml:space="preserve">  - A CLC is computed to apply the load factors to the 6 nominal inertia BLCs.</t>
  </si>
  <si>
    <t xml:space="preserve">  - The "Calculation" tab then computes 6 CLC load factors.</t>
  </si>
  <si>
    <t xml:space="preserve">  - CLC row numbers are obtained from the table in "Input" tab, section 8.</t>
  </si>
  <si>
    <t xml:space="preserve">  - BLC row number are obtained from "Input" tab, section 7.</t>
  </si>
  <si>
    <t xml:space="preserve">  - Calculation is based on the user-provided dead weight load combination.</t>
  </si>
  <si>
    <t xml:space="preserve">  - Results are stored in the "Calculation" tab, section 1.</t>
  </si>
  <si>
    <t xml:space="preserve">  - Each set consists of vertical nodal loading for a BLC.</t>
  </si>
  <si>
    <t xml:space="preserve">  - Calculation is based on the user-provided inertia weight load combination.</t>
  </si>
  <si>
    <t xml:space="preserve">  - Results are stored in the "Calculation" tab, section 5.</t>
  </si>
  <si>
    <t xml:space="preserve">  - Mass, nodal loads, point loads, and distributed loads are saved for use as a 1g inertia force.</t>
  </si>
  <si>
    <t>step 1: Retrieve the '.r3d' file listing from the "File" tab</t>
  </si>
  <si>
    <t>step 2: From the dead weight load combination, compute the weight and center of gravity.</t>
  </si>
  <si>
    <t>step 4: Compute 4 sets of CG shift forces.</t>
  </si>
  <si>
    <t>step 5: From the inertia weight load combination, compute the weight and center of gravity.</t>
  </si>
  <si>
    <t>step 3: The spreadsheet "Calculation" tab computes CG shift dimensions &amp; CR coordinates.</t>
  </si>
  <si>
    <t>step 6: Compute nominal translation inertia forces.</t>
  </si>
  <si>
    <t xml:space="preserve">  - Each set consists of loading for 3 BLCs, one for each axis direction.</t>
  </si>
  <si>
    <r>
      <t xml:space="preserve">  - Translation forces use the stored </t>
    </r>
    <r>
      <rPr>
        <u/>
        <sz val="11"/>
        <rFont val="Calibri"/>
        <family val="2"/>
        <scheme val="minor"/>
      </rPr>
      <t>inertia weight</t>
    </r>
    <r>
      <rPr>
        <sz val="11"/>
        <rFont val="Calibri"/>
        <family val="2"/>
        <scheme val="minor"/>
      </rPr>
      <t xml:space="preserve"> and change the axis direction as needed.</t>
    </r>
  </si>
  <si>
    <t>step 7: Compute nominal rotational inertia forces.</t>
  </si>
  <si>
    <r>
      <t xml:space="preserve">  - Rotational forces are computed from the stored </t>
    </r>
    <r>
      <rPr>
        <u/>
        <sz val="11"/>
        <rFont val="Calibri"/>
        <family val="2"/>
        <scheme val="minor"/>
      </rPr>
      <t>inertia weight</t>
    </r>
    <r>
      <rPr>
        <sz val="11"/>
        <rFont val="Calibri"/>
        <family val="2"/>
        <scheme val="minor"/>
      </rPr>
      <t xml:space="preserve"> and associated distances from the CR.</t>
    </r>
  </si>
  <si>
    <t>step 8: Shifted dead load is calculated</t>
  </si>
  <si>
    <t xml:space="preserve">  - 4 CLCs are used, one for each upper CG envelope corner.</t>
  </si>
  <si>
    <r>
      <t xml:space="preserve">  - Each CLC is determined from the </t>
    </r>
    <r>
      <rPr>
        <u/>
        <sz val="11"/>
        <rFont val="Calibri"/>
        <family val="2"/>
        <scheme val="minor"/>
      </rPr>
      <t>dead weigh</t>
    </r>
    <r>
      <rPr>
        <sz val="11"/>
        <rFont val="Calibri"/>
        <family val="2"/>
        <scheme val="minor"/>
      </rPr>
      <t>t load combination, plus CG shift forces.</t>
    </r>
  </si>
  <si>
    <t xml:space="preserve">  - CLC row numbers are obtained from the "Input" tab, section 8.</t>
  </si>
  <si>
    <t>step 9: For each row in the component load combination table ("Input" tab, section 9)…</t>
  </si>
  <si>
    <t>step 8: save CurrentText() as a ".r3d" file with the user-provided file name.</t>
  </si>
  <si>
    <t>Modified to more closely match approach from WA-SPMT</t>
  </si>
  <si>
    <t>Added module positioning envelope.</t>
  </si>
  <si>
    <t>More comprehensive axis rotation equations.</t>
  </si>
  <si>
    <t>Row 10 should be blank.</t>
  </si>
  <si>
    <t>check RISA-3D latest version for translation spring UOM list.</t>
  </si>
  <si>
    <t>9Nov2023 - Corrected CombinationTable redim range in OnRetrieve/RetrieveLoadComb.</t>
  </si>
  <si>
    <t>WA-OCEAN (9Nov2023)</t>
  </si>
  <si>
    <t>Finished Calculation (1.3 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</si>
</sst>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#,##0.000"/>
    <numFmt numFmtId="166" formatCode="0.0000"/>
    <numFmt numFmtId="167" formatCode="0.0"/>
  </numFmts>
  <fonts count="41" x14ac:knownFonts="1">
    <font>
      <sz val="11"/>
      <color theme="1"/>
      <name val="Calibri"/>
      <family val="2"/>
      <scheme val="minor"/>
    </font>
    <font>
      <u/>
      <sz val="11"/>
      <color indexed="8"/>
      <name val="Calibri"/>
      <family val="2"/>
    </font>
    <font>
      <b/>
      <u/>
      <sz val="11"/>
      <color indexed="8"/>
      <name val="Calibri"/>
      <family val="2"/>
    </font>
    <font>
      <sz val="8"/>
      <name val="Calibri"/>
      <family val="2"/>
    </font>
    <font>
      <u/>
      <sz val="11"/>
      <color indexed="8"/>
      <name val="Calibri"/>
      <family val="2"/>
    </font>
    <font>
      <b/>
      <u/>
      <sz val="11"/>
      <color indexed="8"/>
      <name val="Calibri"/>
      <family val="2"/>
    </font>
    <font>
      <u/>
      <sz val="11"/>
      <color indexed="8"/>
      <name val="Calibri"/>
      <family val="2"/>
    </font>
    <font>
      <u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22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i/>
      <sz val="11"/>
      <color rgb="FFFF0000"/>
      <name val="Calibri"/>
      <family val="2"/>
    </font>
    <font>
      <i/>
      <sz val="11"/>
      <name val="Calibri"/>
      <family val="2"/>
    </font>
    <font>
      <sz val="11"/>
      <name val="Calibri"/>
      <family val="2"/>
    </font>
    <font>
      <i/>
      <u/>
      <sz val="11"/>
      <color rgb="FFFF0000"/>
      <name val="Calibri"/>
      <family val="2"/>
      <scheme val="minor"/>
    </font>
    <font>
      <u/>
      <sz val="11"/>
      <color indexed="22"/>
      <name val="Calibri"/>
      <family val="2"/>
      <scheme val="minor"/>
    </font>
    <font>
      <sz val="11"/>
      <color rgb="FF538DD5"/>
      <name val="Calibri"/>
      <family val="2"/>
      <scheme val="minor"/>
    </font>
    <font>
      <b/>
      <sz val="11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i/>
      <strike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dotted">
        <color auto="1"/>
      </right>
      <top style="medium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/>
      <top/>
      <bottom style="mediumDashed">
        <color auto="1"/>
      </bottom>
      <diagonal/>
    </border>
    <border>
      <left/>
      <right style="dotted">
        <color auto="1"/>
      </right>
      <top/>
      <bottom style="mediumDashed">
        <color auto="1"/>
      </bottom>
      <diagonal/>
    </border>
    <border>
      <left/>
      <right/>
      <top style="mediumDashed">
        <color auto="1"/>
      </top>
      <bottom/>
      <diagonal/>
    </border>
    <border>
      <left/>
      <right style="dotted">
        <color auto="1"/>
      </right>
      <top style="mediumDashed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thin">
        <color indexed="64"/>
      </left>
      <right style="dashed">
        <color indexed="64"/>
      </right>
      <top/>
      <bottom/>
      <diagonal/>
    </border>
    <border>
      <left style="medium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</borders>
  <cellStyleXfs count="3">
    <xf numFmtId="0" fontId="0" fillId="0" borderId="0"/>
    <xf numFmtId="0" fontId="12" fillId="0" borderId="0"/>
    <xf numFmtId="0" fontId="29" fillId="0" borderId="0" applyNumberFormat="0" applyFill="0" applyBorder="0" applyAlignment="0" applyProtection="0"/>
  </cellStyleXfs>
  <cellXfs count="322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/>
    <xf numFmtId="0" fontId="1" fillId="0" borderId="0" xfId="0" quotePrefix="1" applyFont="1"/>
    <xf numFmtId="2" fontId="0" fillId="0" borderId="0" xfId="0" applyNumberFormat="1"/>
    <xf numFmtId="0" fontId="0" fillId="2" borderId="1" xfId="0" applyFill="1" applyBorder="1"/>
    <xf numFmtId="0" fontId="2" fillId="0" borderId="0" xfId="0" applyFont="1"/>
    <xf numFmtId="0" fontId="0" fillId="2" borderId="1" xfId="0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0" fontId="0" fillId="0" borderId="0" xfId="0" applyAlignment="1">
      <alignment horizontal="right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quotePrefix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1" fontId="0" fillId="0" borderId="0" xfId="0" applyNumberFormat="1"/>
    <xf numFmtId="0" fontId="7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" xfId="0" quotePrefix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10" fillId="0" borderId="0" xfId="0" applyFont="1"/>
    <xf numFmtId="0" fontId="11" fillId="0" borderId="0" xfId="0" applyFont="1"/>
    <xf numFmtId="0" fontId="9" fillId="0" borderId="0" xfId="0" applyFont="1"/>
    <xf numFmtId="0" fontId="0" fillId="0" borderId="0" xfId="0" applyAlignment="1">
      <alignment wrapText="1"/>
    </xf>
    <xf numFmtId="0" fontId="8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2" fontId="0" fillId="0" borderId="0" xfId="0" applyNumberFormat="1" applyAlignment="1">
      <alignment horizontal="center"/>
    </xf>
    <xf numFmtId="0" fontId="0" fillId="7" borderId="1" xfId="0" quotePrefix="1" applyFill="1" applyBorder="1" applyAlignment="1">
      <alignment horizontal="center"/>
    </xf>
    <xf numFmtId="0" fontId="14" fillId="0" borderId="0" xfId="0" applyFont="1"/>
    <xf numFmtId="0" fontId="7" fillId="0" borderId="0" xfId="0" applyFont="1" applyAlignment="1">
      <alignment horizontal="left"/>
    </xf>
    <xf numFmtId="0" fontId="16" fillId="0" borderId="0" xfId="0" quotePrefix="1" applyFont="1"/>
    <xf numFmtId="0" fontId="0" fillId="7" borderId="1" xfId="0" applyFill="1" applyBorder="1"/>
    <xf numFmtId="0" fontId="17" fillId="0" borderId="0" xfId="1" applyFont="1"/>
    <xf numFmtId="0" fontId="18" fillId="0" borderId="0" xfId="0" applyFont="1"/>
    <xf numFmtId="0" fontId="17" fillId="0" borderId="0" xfId="0" applyFont="1"/>
    <xf numFmtId="0" fontId="17" fillId="0" borderId="0" xfId="0" quotePrefix="1" applyFont="1"/>
    <xf numFmtId="0" fontId="17" fillId="0" borderId="0" xfId="0" applyFont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164" fontId="17" fillId="5" borderId="1" xfId="0" applyNumberFormat="1" applyFont="1" applyFill="1" applyBorder="1"/>
    <xf numFmtId="3" fontId="17" fillId="5" borderId="1" xfId="0" applyNumberFormat="1" applyFont="1" applyFill="1" applyBorder="1"/>
    <xf numFmtId="0" fontId="9" fillId="0" borderId="0" xfId="1" applyFont="1"/>
    <xf numFmtId="0" fontId="17" fillId="0" borderId="0" xfId="1" quotePrefix="1" applyFont="1"/>
    <xf numFmtId="0" fontId="20" fillId="0" borderId="0" xfId="1" applyFont="1"/>
    <xf numFmtId="0" fontId="17" fillId="0" borderId="0" xfId="1" applyFont="1" applyAlignment="1">
      <alignment horizontal="center"/>
    </xf>
    <xf numFmtId="0" fontId="17" fillId="0" borderId="5" xfId="1" applyFont="1" applyBorder="1"/>
    <xf numFmtId="0" fontId="17" fillId="0" borderId="6" xfId="1" applyFont="1" applyBorder="1"/>
    <xf numFmtId="0" fontId="14" fillId="0" borderId="0" xfId="1" applyFont="1"/>
    <xf numFmtId="165" fontId="17" fillId="0" borderId="0" xfId="1" applyNumberFormat="1" applyFont="1" applyAlignment="1">
      <alignment horizontal="centerContinuous"/>
    </xf>
    <xf numFmtId="0" fontId="7" fillId="0" borderId="0" xfId="1" applyFont="1"/>
    <xf numFmtId="164" fontId="17" fillId="0" borderId="0" xfId="1" applyNumberFormat="1" applyFont="1"/>
    <xf numFmtId="164" fontId="17" fillId="0" borderId="0" xfId="1" applyNumberFormat="1" applyFont="1" applyAlignment="1">
      <alignment horizontal="center"/>
    </xf>
    <xf numFmtId="0" fontId="17" fillId="0" borderId="0" xfId="1" quotePrefix="1" applyFont="1" applyAlignment="1">
      <alignment horizontal="center"/>
    </xf>
    <xf numFmtId="0" fontId="0" fillId="4" borderId="1" xfId="0" applyFill="1" applyBorder="1" applyAlignment="1">
      <alignment horizontal="center"/>
    </xf>
    <xf numFmtId="0" fontId="17" fillId="0" borderId="0" xfId="1" applyFont="1" applyAlignment="1">
      <alignment horizontal="centerContinuous"/>
    </xf>
    <xf numFmtId="0" fontId="0" fillId="0" borderId="0" xfId="1" quotePrefix="1" applyFont="1"/>
    <xf numFmtId="0" fontId="17" fillId="4" borderId="1" xfId="1" applyFont="1" applyFill="1" applyBorder="1" applyAlignment="1">
      <alignment horizontal="center"/>
    </xf>
    <xf numFmtId="0" fontId="0" fillId="0" borderId="0" xfId="1" applyFont="1"/>
    <xf numFmtId="0" fontId="7" fillId="0" borderId="0" xfId="1" quotePrefix="1" applyFont="1"/>
    <xf numFmtId="0" fontId="17" fillId="0" borderId="9" xfId="1" applyFont="1" applyBorder="1"/>
    <xf numFmtId="0" fontId="15" fillId="0" borderId="0" xfId="1" applyFont="1"/>
    <xf numFmtId="166" fontId="17" fillId="0" borderId="0" xfId="1" applyNumberFormat="1" applyFont="1" applyAlignment="1">
      <alignment horizontal="center"/>
    </xf>
    <xf numFmtId="0" fontId="21" fillId="0" borderId="0" xfId="1" applyFont="1"/>
    <xf numFmtId="0" fontId="20" fillId="0" borderId="0" xfId="0" quotePrefix="1" applyFont="1"/>
    <xf numFmtId="0" fontId="7" fillId="0" borderId="0" xfId="0" quotePrefix="1" applyFont="1"/>
    <xf numFmtId="0" fontId="0" fillId="0" borderId="0" xfId="1" quotePrefix="1" applyFont="1" applyAlignment="1">
      <alignment horizontal="center"/>
    </xf>
    <xf numFmtId="0" fontId="17" fillId="4" borderId="1" xfId="0" applyFont="1" applyFill="1" applyBorder="1"/>
    <xf numFmtId="0" fontId="0" fillId="4" borderId="1" xfId="0" applyFill="1" applyBorder="1"/>
    <xf numFmtId="0" fontId="21" fillId="0" borderId="0" xfId="0" quotePrefix="1" applyFont="1"/>
    <xf numFmtId="0" fontId="22" fillId="0" borderId="0" xfId="1" applyFont="1"/>
    <xf numFmtId="0" fontId="15" fillId="0" borderId="0" xfId="0" quotePrefix="1" applyFont="1"/>
    <xf numFmtId="0" fontId="22" fillId="0" borderId="0" xfId="0" applyFont="1"/>
    <xf numFmtId="0" fontId="16" fillId="0" borderId="0" xfId="1" applyFont="1"/>
    <xf numFmtId="0" fontId="16" fillId="0" borderId="0" xfId="0" applyFont="1"/>
    <xf numFmtId="0" fontId="8" fillId="0" borderId="0" xfId="0" applyFont="1"/>
    <xf numFmtId="0" fontId="0" fillId="0" borderId="10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3" fontId="17" fillId="0" borderId="0" xfId="0" applyNumberFormat="1" applyFont="1"/>
    <xf numFmtId="0" fontId="24" fillId="0" borderId="0" xfId="0" applyFont="1"/>
    <xf numFmtId="0" fontId="16" fillId="0" borderId="0" xfId="1" applyFont="1" applyAlignment="1">
      <alignment horizontal="center"/>
    </xf>
    <xf numFmtId="0" fontId="16" fillId="0" borderId="0" xfId="0" quotePrefix="1" applyFont="1" applyAlignment="1">
      <alignment horizontal="center"/>
    </xf>
    <xf numFmtId="166" fontId="16" fillId="0" borderId="0" xfId="1" applyNumberFormat="1" applyFont="1" applyAlignment="1">
      <alignment horizontal="center"/>
    </xf>
    <xf numFmtId="166" fontId="16" fillId="0" borderId="0" xfId="0" applyNumberFormat="1" applyFont="1" applyAlignment="1">
      <alignment horizontal="center"/>
    </xf>
    <xf numFmtId="166" fontId="17" fillId="0" borderId="0" xfId="0" applyNumberFormat="1" applyFont="1" applyAlignment="1">
      <alignment horizontal="center"/>
    </xf>
    <xf numFmtId="0" fontId="16" fillId="0" borderId="0" xfId="1" quotePrefix="1" applyFont="1"/>
    <xf numFmtId="166" fontId="23" fillId="0" borderId="0" xfId="1" applyNumberFormat="1" applyFont="1" applyAlignment="1">
      <alignment horizontal="center"/>
    </xf>
    <xf numFmtId="0" fontId="16" fillId="0" borderId="0" xfId="1" applyFont="1" applyAlignment="1">
      <alignment horizontal="centerContinuous"/>
    </xf>
    <xf numFmtId="0" fontId="0" fillId="0" borderId="0" xfId="0" applyAlignment="1">
      <alignment horizontal="centerContinuous"/>
    </xf>
    <xf numFmtId="0" fontId="16" fillId="0" borderId="0" xfId="1" quotePrefix="1" applyFont="1" applyAlignment="1">
      <alignment horizontal="centerContinuous"/>
    </xf>
    <xf numFmtId="166" fontId="0" fillId="0" borderId="0" xfId="0" applyNumberFormat="1" applyAlignment="1">
      <alignment horizontal="center"/>
    </xf>
    <xf numFmtId="164" fontId="17" fillId="0" borderId="5" xfId="1" applyNumberFormat="1" applyFont="1" applyBorder="1"/>
    <xf numFmtId="0" fontId="0" fillId="0" borderId="5" xfId="1" quotePrefix="1" applyFont="1" applyBorder="1"/>
    <xf numFmtId="164" fontId="17" fillId="0" borderId="6" xfId="1" applyNumberFormat="1" applyFont="1" applyBorder="1"/>
    <xf numFmtId="0" fontId="17" fillId="0" borderId="6" xfId="1" quotePrefix="1" applyFont="1" applyBorder="1"/>
    <xf numFmtId="164" fontId="0" fillId="0" borderId="0" xfId="0" applyNumberFormat="1"/>
    <xf numFmtId="164" fontId="17" fillId="0" borderId="0" xfId="0" applyNumberFormat="1" applyFont="1" applyAlignment="1">
      <alignment horizontal="center"/>
    </xf>
    <xf numFmtId="164" fontId="17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17" fillId="0" borderId="11" xfId="1" applyFont="1" applyBorder="1"/>
    <xf numFmtId="0" fontId="17" fillId="0" borderId="13" xfId="1" applyFont="1" applyBorder="1"/>
    <xf numFmtId="0" fontId="17" fillId="0" borderId="17" xfId="1" applyFont="1" applyBorder="1"/>
    <xf numFmtId="0" fontId="17" fillId="0" borderId="5" xfId="1" applyFont="1" applyBorder="1" applyAlignment="1">
      <alignment horizontal="center"/>
    </xf>
    <xf numFmtId="0" fontId="17" fillId="0" borderId="16" xfId="1" applyFont="1" applyBorder="1" applyAlignment="1">
      <alignment horizontal="center"/>
    </xf>
    <xf numFmtId="0" fontId="26" fillId="0" borderId="1" xfId="1" applyFont="1" applyBorder="1"/>
    <xf numFmtId="0" fontId="17" fillId="0" borderId="0" xfId="0" applyFont="1" applyAlignment="1">
      <alignment horizontal="left" vertical="center" indent="2"/>
    </xf>
    <xf numFmtId="0" fontId="17" fillId="0" borderId="0" xfId="0" applyFont="1" applyAlignment="1">
      <alignment horizontal="left"/>
    </xf>
    <xf numFmtId="0" fontId="17" fillId="0" borderId="0" xfId="0" applyFont="1" applyAlignment="1">
      <alignment horizontal="left" vertical="center"/>
    </xf>
    <xf numFmtId="0" fontId="15" fillId="0" borderId="0" xfId="1" quotePrefix="1" applyFont="1"/>
    <xf numFmtId="0" fontId="17" fillId="0" borderId="0" xfId="1" applyFont="1" applyAlignment="1">
      <alignment horizontal="left"/>
    </xf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19" fillId="8" borderId="1" xfId="1" applyFont="1" applyFill="1" applyBorder="1"/>
    <xf numFmtId="0" fontId="20" fillId="0" borderId="0" xfId="0" applyFont="1"/>
    <xf numFmtId="0" fontId="28" fillId="0" borderId="0" xfId="0" applyFont="1"/>
    <xf numFmtId="0" fontId="22" fillId="0" borderId="0" xfId="0" quotePrefix="1" applyFont="1"/>
    <xf numFmtId="0" fontId="27" fillId="0" borderId="0" xfId="0" applyFont="1"/>
    <xf numFmtId="0" fontId="24" fillId="0" borderId="0" xfId="1" quotePrefix="1" applyFont="1"/>
    <xf numFmtId="0" fontId="9" fillId="0" borderId="0" xfId="0" quotePrefix="1" applyFont="1"/>
    <xf numFmtId="0" fontId="25" fillId="0" borderId="0" xfId="0" quotePrefix="1" applyFont="1"/>
    <xf numFmtId="0" fontId="29" fillId="0" borderId="0" xfId="2" quotePrefix="1" applyBorder="1"/>
    <xf numFmtId="0" fontId="29" fillId="0" borderId="0" xfId="2"/>
    <xf numFmtId="0" fontId="29" fillId="0" borderId="0" xfId="2" quotePrefix="1"/>
    <xf numFmtId="0" fontId="29" fillId="0" borderId="0" xfId="2" applyBorder="1"/>
    <xf numFmtId="0" fontId="29" fillId="0" borderId="0" xfId="2" quotePrefix="1" applyFill="1" applyBorder="1"/>
    <xf numFmtId="0" fontId="9" fillId="0" borderId="0" xfId="1" quotePrefix="1" applyFont="1"/>
    <xf numFmtId="0" fontId="19" fillId="8" borderId="0" xfId="0" applyFont="1" applyFill="1"/>
    <xf numFmtId="0" fontId="26" fillId="0" borderId="0" xfId="0" applyFont="1"/>
    <xf numFmtId="167" fontId="0" fillId="0" borderId="0" xfId="0" applyNumberFormat="1" applyAlignment="1">
      <alignment horizontal="center"/>
    </xf>
    <xf numFmtId="0" fontId="26" fillId="0" borderId="1" xfId="0" applyFont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quotePrefix="1" applyFont="1" applyAlignment="1">
      <alignment horizontal="right"/>
    </xf>
    <xf numFmtId="0" fontId="26" fillId="0" borderId="0" xfId="1" applyFont="1"/>
    <xf numFmtId="0" fontId="19" fillId="8" borderId="1" xfId="0" applyFont="1" applyFill="1" applyBorder="1" applyAlignment="1">
      <alignment horizontal="center"/>
    </xf>
    <xf numFmtId="0" fontId="27" fillId="0" borderId="0" xfId="0" quotePrefix="1" applyFont="1"/>
    <xf numFmtId="0" fontId="27" fillId="0" borderId="0" xfId="1" quotePrefix="1" applyFont="1"/>
    <xf numFmtId="0" fontId="25" fillId="0" borderId="0" xfId="1" quotePrefix="1" applyFont="1"/>
    <xf numFmtId="164" fontId="0" fillId="0" borderId="0" xfId="0" applyNumberFormat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17" fillId="0" borderId="23" xfId="0" applyFont="1" applyBorder="1"/>
    <xf numFmtId="0" fontId="17" fillId="0" borderId="22" xfId="1" applyFont="1" applyBorder="1"/>
    <xf numFmtId="0" fontId="17" fillId="0" borderId="23" xfId="1" applyFont="1" applyBorder="1"/>
    <xf numFmtId="0" fontId="17" fillId="0" borderId="24" xfId="1" applyFont="1" applyBorder="1"/>
    <xf numFmtId="0" fontId="0" fillId="0" borderId="22" xfId="0" quotePrefix="1" applyBorder="1" applyAlignment="1">
      <alignment horizontal="center"/>
    </xf>
    <xf numFmtId="0" fontId="0" fillId="0" borderId="22" xfId="0" quotePrefix="1" applyBorder="1"/>
    <xf numFmtId="0" fontId="0" fillId="0" borderId="23" xfId="0" applyBorder="1" applyAlignment="1">
      <alignment horizontal="center"/>
    </xf>
    <xf numFmtId="0" fontId="17" fillId="0" borderId="23" xfId="0" quotePrefix="1" applyFont="1" applyBorder="1"/>
    <xf numFmtId="0" fontId="16" fillId="0" borderId="22" xfId="1" applyFont="1" applyBorder="1"/>
    <xf numFmtId="0" fontId="17" fillId="0" borderId="21" xfId="1" applyFont="1" applyBorder="1"/>
    <xf numFmtId="0" fontId="22" fillId="0" borderId="22" xfId="1" applyFont="1" applyBorder="1"/>
    <xf numFmtId="0" fontId="7" fillId="0" borderId="22" xfId="0" applyFont="1" applyBorder="1"/>
    <xf numFmtId="164" fontId="17" fillId="0" borderId="23" xfId="1" applyNumberFormat="1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1" fillId="0" borderId="0" xfId="1" applyFont="1" applyAlignment="1">
      <alignment horizontal="center"/>
    </xf>
    <xf numFmtId="0" fontId="30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/>
    </xf>
    <xf numFmtId="0" fontId="22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32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10" xfId="0" quotePrefix="1" applyBorder="1" applyAlignment="1">
      <alignment horizontal="center"/>
    </xf>
    <xf numFmtId="0" fontId="26" fillId="0" borderId="1" xfId="1" applyFont="1" applyBorder="1" applyAlignment="1">
      <alignment horizontal="center"/>
    </xf>
    <xf numFmtId="0" fontId="19" fillId="8" borderId="1" xfId="1" applyFont="1" applyFill="1" applyBorder="1" applyAlignment="1">
      <alignment horizontal="center"/>
    </xf>
    <xf numFmtId="0" fontId="7" fillId="0" borderId="25" xfId="1" applyFont="1" applyBorder="1"/>
    <xf numFmtId="0" fontId="17" fillId="0" borderId="25" xfId="1" applyFont="1" applyBorder="1"/>
    <xf numFmtId="0" fontId="16" fillId="0" borderId="25" xfId="0" quotePrefix="1" applyFont="1" applyBorder="1" applyAlignment="1">
      <alignment horizontal="center"/>
    </xf>
    <xf numFmtId="0" fontId="17" fillId="0" borderId="25" xfId="0" applyFont="1" applyBorder="1"/>
    <xf numFmtId="0" fontId="17" fillId="0" borderId="26" xfId="0" applyFont="1" applyBorder="1"/>
    <xf numFmtId="0" fontId="7" fillId="0" borderId="27" xfId="1" applyFont="1" applyBorder="1"/>
    <xf numFmtId="0" fontId="17" fillId="0" borderId="27" xfId="1" applyFont="1" applyBorder="1"/>
    <xf numFmtId="0" fontId="16" fillId="0" borderId="27" xfId="0" quotePrefix="1" applyFont="1" applyBorder="1" applyAlignment="1">
      <alignment horizontal="center"/>
    </xf>
    <xf numFmtId="0" fontId="17" fillId="0" borderId="27" xfId="0" applyFont="1" applyBorder="1"/>
    <xf numFmtId="0" fontId="17" fillId="0" borderId="28" xfId="0" applyFont="1" applyBorder="1"/>
    <xf numFmtId="164" fontId="17" fillId="0" borderId="25" xfId="1" applyNumberFormat="1" applyFont="1" applyBorder="1"/>
    <xf numFmtId="0" fontId="17" fillId="0" borderId="25" xfId="1" quotePrefix="1" applyFont="1" applyBorder="1"/>
    <xf numFmtId="166" fontId="17" fillId="0" borderId="25" xfId="1" applyNumberFormat="1" applyFont="1" applyBorder="1" applyAlignment="1">
      <alignment horizontal="center"/>
    </xf>
    <xf numFmtId="0" fontId="28" fillId="0" borderId="25" xfId="0" applyFont="1" applyBorder="1"/>
    <xf numFmtId="0" fontId="28" fillId="0" borderId="25" xfId="0" quotePrefix="1" applyFont="1" applyBorder="1"/>
    <xf numFmtId="166" fontId="17" fillId="0" borderId="25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quotePrefix="1" applyBorder="1"/>
    <xf numFmtId="0" fontId="0" fillId="0" borderId="25" xfId="0" applyBorder="1"/>
    <xf numFmtId="0" fontId="0" fillId="0" borderId="26" xfId="0" applyBorder="1"/>
    <xf numFmtId="0" fontId="22" fillId="0" borderId="27" xfId="1" quotePrefix="1" applyFont="1" applyBorder="1"/>
    <xf numFmtId="0" fontId="0" fillId="0" borderId="27" xfId="0" applyBorder="1" applyAlignment="1">
      <alignment horizontal="center"/>
    </xf>
    <xf numFmtId="0" fontId="0" fillId="0" borderId="27" xfId="0" quotePrefix="1" applyBorder="1"/>
    <xf numFmtId="0" fontId="0" fillId="0" borderId="27" xfId="0" applyBorder="1"/>
    <xf numFmtId="0" fontId="0" fillId="0" borderId="28" xfId="0" applyBorder="1"/>
    <xf numFmtId="0" fontId="18" fillId="0" borderId="0" xfId="0" quotePrefix="1" applyFont="1"/>
    <xf numFmtId="0" fontId="23" fillId="0" borderId="0" xfId="0" applyFont="1"/>
    <xf numFmtId="0" fontId="33" fillId="0" borderId="0" xfId="0" applyFont="1"/>
    <xf numFmtId="0" fontId="22" fillId="0" borderId="22" xfId="1" quotePrefix="1" applyFont="1" applyBorder="1"/>
    <xf numFmtId="0" fontId="22" fillId="0" borderId="0" xfId="1" quotePrefix="1" applyFont="1"/>
    <xf numFmtId="49" fontId="17" fillId="4" borderId="1" xfId="0" quotePrefix="1" applyNumberFormat="1" applyFont="1" applyFill="1" applyBorder="1" applyAlignment="1">
      <alignment horizontal="center" vertical="center"/>
    </xf>
    <xf numFmtId="0" fontId="26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0" fontId="29" fillId="0" borderId="0" xfId="2" applyAlignment="1"/>
    <xf numFmtId="0" fontId="17" fillId="0" borderId="29" xfId="1" applyFont="1" applyBorder="1"/>
    <xf numFmtId="0" fontId="17" fillId="0" borderId="30" xfId="1" applyFont="1" applyBorder="1"/>
    <xf numFmtId="0" fontId="17" fillId="0" borderId="31" xfId="1" applyFont="1" applyBorder="1"/>
    <xf numFmtId="0" fontId="22" fillId="0" borderId="30" xfId="1" applyFont="1" applyBorder="1"/>
    <xf numFmtId="0" fontId="17" fillId="0" borderId="18" xfId="1" applyFont="1" applyBorder="1"/>
    <xf numFmtId="0" fontId="17" fillId="0" borderId="31" xfId="1" applyFont="1" applyBorder="1" applyAlignment="1">
      <alignment horizontal="centerContinuous"/>
    </xf>
    <xf numFmtId="0" fontId="17" fillId="0" borderId="30" xfId="1" applyFont="1" applyBorder="1" applyAlignment="1">
      <alignment horizontal="center"/>
    </xf>
    <xf numFmtId="0" fontId="17" fillId="0" borderId="31" xfId="1" applyFont="1" applyBorder="1" applyAlignment="1">
      <alignment horizontal="center"/>
    </xf>
    <xf numFmtId="0" fontId="26" fillId="0" borderId="5" xfId="1" applyFont="1" applyBorder="1"/>
    <xf numFmtId="0" fontId="26" fillId="0" borderId="6" xfId="1" applyFont="1" applyBorder="1"/>
    <xf numFmtId="0" fontId="19" fillId="0" borderId="5" xfId="1" applyFont="1" applyBorder="1"/>
    <xf numFmtId="0" fontId="19" fillId="0" borderId="6" xfId="1" applyFont="1" applyBorder="1"/>
    <xf numFmtId="0" fontId="19" fillId="0" borderId="0" xfId="1" applyFont="1"/>
    <xf numFmtId="0" fontId="34" fillId="0" borderId="0" xfId="0" applyFont="1"/>
    <xf numFmtId="164" fontId="0" fillId="9" borderId="1" xfId="0" applyNumberFormat="1" applyFill="1" applyBorder="1"/>
    <xf numFmtId="1" fontId="0" fillId="0" borderId="0" xfId="0" quotePrefix="1" applyNumberFormat="1" applyAlignment="1">
      <alignment horizontal="center"/>
    </xf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17" fillId="0" borderId="32" xfId="1" applyFont="1" applyBorder="1" applyAlignment="1">
      <alignment horizontal="center"/>
    </xf>
    <xf numFmtId="167" fontId="22" fillId="0" borderId="0" xfId="0" applyNumberFormat="1" applyFont="1" applyAlignment="1">
      <alignment horizontal="left"/>
    </xf>
    <xf numFmtId="167" fontId="22" fillId="0" borderId="0" xfId="0" applyNumberFormat="1" applyFont="1"/>
    <xf numFmtId="0" fontId="17" fillId="0" borderId="10" xfId="0" quotePrefix="1" applyFont="1" applyBorder="1"/>
    <xf numFmtId="0" fontId="17" fillId="0" borderId="10" xfId="1" applyFont="1" applyBorder="1"/>
    <xf numFmtId="0" fontId="17" fillId="0" borderId="10" xfId="0" applyFont="1" applyBorder="1"/>
    <xf numFmtId="0" fontId="29" fillId="0" borderId="0" xfId="2" quotePrefix="1" applyFill="1"/>
    <xf numFmtId="0" fontId="28" fillId="0" borderId="0" xfId="1" quotePrefix="1" applyFont="1"/>
    <xf numFmtId="0" fontId="29" fillId="0" borderId="0" xfId="2" applyBorder="1" applyAlignment="1"/>
    <xf numFmtId="0" fontId="29" fillId="0" borderId="0" xfId="2" quotePrefix="1" applyAlignment="1"/>
    <xf numFmtId="0" fontId="29" fillId="0" borderId="0" xfId="2" quotePrefix="1" applyFill="1" applyAlignment="1"/>
    <xf numFmtId="0" fontId="29" fillId="0" borderId="0" xfId="2" applyFill="1"/>
    <xf numFmtId="0" fontId="29" fillId="0" borderId="0" xfId="2" applyFill="1" applyBorder="1"/>
    <xf numFmtId="0" fontId="29" fillId="0" borderId="0" xfId="2" applyFill="1" applyAlignment="1"/>
    <xf numFmtId="0" fontId="35" fillId="0" borderId="0" xfId="2" applyFont="1" applyFill="1" applyBorder="1"/>
    <xf numFmtId="2" fontId="0" fillId="0" borderId="1" xfId="0" applyNumberFormat="1" applyBorder="1" applyAlignment="1">
      <alignment horizontal="center"/>
    </xf>
    <xf numFmtId="0" fontId="36" fillId="0" borderId="0" xfId="0" quotePrefix="1" applyFont="1"/>
    <xf numFmtId="0" fontId="36" fillId="0" borderId="0" xfId="1" applyFont="1"/>
    <xf numFmtId="0" fontId="16" fillId="4" borderId="1" xfId="0" applyFont="1" applyFill="1" applyBorder="1" applyAlignment="1">
      <alignment horizontal="center"/>
    </xf>
    <xf numFmtId="0" fontId="16" fillId="0" borderId="0" xfId="2" quotePrefix="1" applyFont="1"/>
    <xf numFmtId="0" fontId="37" fillId="0" borderId="0" xfId="1" quotePrefix="1" applyFont="1"/>
    <xf numFmtId="164" fontId="0" fillId="10" borderId="1" xfId="0" applyNumberFormat="1" applyFill="1" applyBorder="1"/>
    <xf numFmtId="3" fontId="17" fillId="10" borderId="1" xfId="0" applyNumberFormat="1" applyFont="1" applyFill="1" applyBorder="1" applyAlignment="1">
      <alignment horizontal="right"/>
    </xf>
    <xf numFmtId="0" fontId="24" fillId="0" borderId="0" xfId="1" applyFont="1"/>
    <xf numFmtId="164" fontId="16" fillId="0" borderId="0" xfId="0" applyNumberFormat="1" applyFont="1"/>
    <xf numFmtId="0" fontId="0" fillId="5" borderId="1" xfId="0" quotePrefix="1" applyFill="1" applyBorder="1"/>
    <xf numFmtId="0" fontId="28" fillId="0" borderId="0" xfId="0" quotePrefix="1" applyFont="1" applyAlignment="1">
      <alignment horizontal="left"/>
    </xf>
    <xf numFmtId="0" fontId="0" fillId="0" borderId="31" xfId="0" applyBorder="1"/>
    <xf numFmtId="0" fontId="0" fillId="0" borderId="30" xfId="0" quotePrefix="1" applyBorder="1" applyAlignment="1">
      <alignment horizontal="center"/>
    </xf>
    <xf numFmtId="0" fontId="0" fillId="0" borderId="30" xfId="0" applyBorder="1"/>
    <xf numFmtId="0" fontId="0" fillId="0" borderId="30" xfId="0" applyBorder="1" applyAlignment="1">
      <alignment horizontal="center"/>
    </xf>
    <xf numFmtId="0" fontId="0" fillId="0" borderId="0" xfId="0" quotePrefix="1" applyAlignment="1">
      <alignment horizontal="right"/>
    </xf>
    <xf numFmtId="0" fontId="16" fillId="0" borderId="0" xfId="0" applyFont="1" applyAlignment="1">
      <alignment horizontal="center"/>
    </xf>
    <xf numFmtId="0" fontId="17" fillId="0" borderId="12" xfId="1" applyFont="1" applyBorder="1"/>
    <xf numFmtId="0" fontId="17" fillId="0" borderId="8" xfId="1" applyFont="1" applyBorder="1"/>
    <xf numFmtId="0" fontId="17" fillId="0" borderId="14" xfId="1" applyFont="1" applyBorder="1"/>
    <xf numFmtId="0" fontId="17" fillId="0" borderId="15" xfId="1" applyFont="1" applyBorder="1"/>
    <xf numFmtId="0" fontId="17" fillId="0" borderId="19" xfId="1" applyFont="1" applyBorder="1"/>
    <xf numFmtId="0" fontId="17" fillId="0" borderId="20" xfId="1" applyFont="1" applyBorder="1"/>
    <xf numFmtId="0" fontId="17" fillId="0" borderId="9" xfId="1" applyFont="1" applyBorder="1" applyAlignment="1">
      <alignment horizontal="left"/>
    </xf>
    <xf numFmtId="0" fontId="17" fillId="0" borderId="33" xfId="1" applyFont="1" applyBorder="1"/>
    <xf numFmtId="0" fontId="38" fillId="0" borderId="0" xfId="0" applyFont="1"/>
    <xf numFmtId="0" fontId="39" fillId="0" borderId="1" xfId="0" applyFont="1" applyBorder="1" applyAlignment="1">
      <alignment horizontal="center"/>
    </xf>
    <xf numFmtId="0" fontId="26" fillId="0" borderId="0" xfId="0" applyFont="1" applyAlignment="1">
      <alignment horizontal="center"/>
    </xf>
    <xf numFmtId="3" fontId="17" fillId="0" borderId="0" xfId="0" applyNumberFormat="1" applyFont="1" applyAlignment="1">
      <alignment horizontal="right"/>
    </xf>
    <xf numFmtId="0" fontId="40" fillId="0" borderId="0" xfId="0" applyFont="1"/>
    <xf numFmtId="0" fontId="0" fillId="4" borderId="1" xfId="0" applyFill="1" applyBorder="1" applyAlignment="1">
      <alignment horizontal="center" vertical="center"/>
    </xf>
    <xf numFmtId="0" fontId="0" fillId="0" borderId="11" xfId="0" quotePrefix="1" applyBorder="1"/>
    <xf numFmtId="0" fontId="0" fillId="0" borderId="12" xfId="0" applyBorder="1"/>
    <xf numFmtId="0" fontId="0" fillId="0" borderId="9" xfId="0" quotePrefix="1" applyBorder="1"/>
    <xf numFmtId="0" fontId="0" fillId="0" borderId="13" xfId="0" quotePrefix="1" applyBorder="1"/>
    <xf numFmtId="0" fontId="0" fillId="0" borderId="14" xfId="0" applyBorder="1"/>
    <xf numFmtId="0" fontId="0" fillId="0" borderId="19" xfId="0" applyBorder="1"/>
    <xf numFmtId="0" fontId="0" fillId="0" borderId="20" xfId="0" applyBorder="1"/>
    <xf numFmtId="0" fontId="0" fillId="0" borderId="17" xfId="0" quotePrefix="1" applyBorder="1"/>
    <xf numFmtId="0" fontId="0" fillId="0" borderId="18" xfId="0" applyBorder="1"/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right" vertical="center"/>
    </xf>
    <xf numFmtId="0" fontId="23" fillId="0" borderId="0" xfId="1" applyFont="1"/>
    <xf numFmtId="0" fontId="23" fillId="0" borderId="0" xfId="0" quotePrefix="1" applyFont="1"/>
    <xf numFmtId="0" fontId="14" fillId="0" borderId="22" xfId="1" applyFont="1" applyBorder="1"/>
    <xf numFmtId="164" fontId="16" fillId="0" borderId="0" xfId="1" applyNumberFormat="1" applyFont="1" applyAlignment="1">
      <alignment horizontal="center"/>
    </xf>
    <xf numFmtId="1" fontId="16" fillId="0" borderId="0" xfId="1" applyNumberFormat="1" applyFont="1" applyAlignment="1">
      <alignment horizontal="center"/>
    </xf>
    <xf numFmtId="1" fontId="16" fillId="0" borderId="0" xfId="1" quotePrefix="1" applyNumberFormat="1" applyFont="1" applyAlignment="1">
      <alignment horizontal="center"/>
    </xf>
    <xf numFmtId="0" fontId="14" fillId="0" borderId="5" xfId="1" quotePrefix="1" applyFont="1" applyBorder="1"/>
    <xf numFmtId="166" fontId="14" fillId="0" borderId="5" xfId="1" applyNumberFormat="1" applyFont="1" applyBorder="1" applyAlignment="1">
      <alignment horizontal="center"/>
    </xf>
    <xf numFmtId="0" fontId="14" fillId="0" borderId="5" xfId="0" quotePrefix="1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166" fontId="14" fillId="0" borderId="5" xfId="0" applyNumberFormat="1" applyFont="1" applyBorder="1" applyAlignment="1">
      <alignment horizontal="center"/>
    </xf>
    <xf numFmtId="0" fontId="14" fillId="0" borderId="24" xfId="0" quotePrefix="1" applyFont="1" applyBorder="1"/>
    <xf numFmtId="0" fontId="0" fillId="0" borderId="6" xfId="1" applyFont="1" applyBorder="1"/>
    <xf numFmtId="0" fontId="0" fillId="0" borderId="0" xfId="0" applyAlignment="1">
      <alignment vertical="center"/>
    </xf>
    <xf numFmtId="0" fontId="27" fillId="0" borderId="0" xfId="1" applyFont="1"/>
    <xf numFmtId="0" fontId="19" fillId="8" borderId="1" xfId="0" applyFont="1" applyFill="1" applyBorder="1"/>
    <xf numFmtId="49" fontId="0" fillId="4" borderId="1" xfId="0" quotePrefix="1" applyNumberFormat="1" applyFill="1" applyBorder="1" applyAlignment="1">
      <alignment horizontal="center" vertical="center"/>
    </xf>
    <xf numFmtId="49" fontId="17" fillId="4" borderId="1" xfId="0" applyNumberFormat="1" applyFont="1" applyFill="1" applyBorder="1" applyAlignment="1">
      <alignment horizontal="center" vertical="center"/>
    </xf>
    <xf numFmtId="0" fontId="17" fillId="11" borderId="1" xfId="0" applyFont="1" applyFill="1" applyBorder="1" applyAlignment="1">
      <alignment horizontal="center"/>
    </xf>
    <xf numFmtId="0" fontId="0" fillId="4" borderId="0" xfId="0" applyFill="1"/>
    <xf numFmtId="0" fontId="17" fillId="0" borderId="2" xfId="0" applyFont="1" applyBorder="1"/>
    <xf numFmtId="0" fontId="0" fillId="0" borderId="3" xfId="0" applyBorder="1"/>
    <xf numFmtId="0" fontId="0" fillId="0" borderId="4" xfId="0" applyBorder="1"/>
  </cellXfs>
  <cellStyles count="3">
    <cellStyle name="Hyperlink" xfId="2" builtinId="8"/>
    <cellStyle name="Normal" xfId="0" builtinId="0"/>
    <cellStyle name="Normal 2" xfId="1" xr:uid="{00000000-0005-0000-0000-000002000000}"/>
  </cellStyles>
  <dxfs count="5">
    <dxf>
      <font>
        <color auto="1"/>
      </font>
    </dxf>
    <dxf>
      <font>
        <color auto="1"/>
      </font>
    </dxf>
    <dxf>
      <font>
        <color auto="1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</dxf>
  </dxfs>
  <tableStyles count="0" defaultTableStyle="TableStyleMedium9" defaultPivotStyle="PivotStyleLight16"/>
  <colors>
    <mruColors>
      <color rgb="FFB8CCE4"/>
      <color rgb="FF538DD5"/>
      <color rgb="FF0000FF"/>
      <color rgb="FFC0C0C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138</xdr:row>
      <xdr:rowOff>76199</xdr:rowOff>
    </xdr:from>
    <xdr:to>
      <xdr:col>4</xdr:col>
      <xdr:colOff>809625</xdr:colOff>
      <xdr:row>149</xdr:row>
      <xdr:rowOff>161924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04825" y="26422349"/>
          <a:ext cx="5524500" cy="21812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136391</xdr:colOff>
      <xdr:row>111</xdr:row>
      <xdr:rowOff>48953</xdr:rowOff>
    </xdr:from>
    <xdr:to>
      <xdr:col>10</xdr:col>
      <xdr:colOff>409196</xdr:colOff>
      <xdr:row>124</xdr:row>
      <xdr:rowOff>28575</xdr:rowOff>
    </xdr:to>
    <xdr:sp macro="" textlink="">
      <xdr:nvSpPr>
        <xdr:cNvPr id="4109" name="Rectangle 4108">
          <a:extLst>
            <a:ext uri="{FF2B5EF4-FFF2-40B4-BE49-F238E27FC236}">
              <a16:creationId xmlns:a16="http://schemas.microsoft.com/office/drawing/2014/main" id="{00000000-0008-0000-0100-00000D100000}"/>
            </a:ext>
          </a:extLst>
        </xdr:cNvPr>
        <xdr:cNvSpPr/>
      </xdr:nvSpPr>
      <xdr:spPr>
        <a:xfrm>
          <a:off x="574541" y="26385578"/>
          <a:ext cx="9207255" cy="245612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104775</xdr:colOff>
      <xdr:row>69</xdr:row>
      <xdr:rowOff>9526</xdr:rowOff>
    </xdr:from>
    <xdr:to>
      <xdr:col>10</xdr:col>
      <xdr:colOff>466725</xdr:colOff>
      <xdr:row>84</xdr:row>
      <xdr:rowOff>123826</xdr:rowOff>
    </xdr:to>
    <xdr:sp macro="" textlink="">
      <xdr:nvSpPr>
        <xdr:cNvPr id="4108" name="Rectangle 4107">
          <a:extLst>
            <a:ext uri="{FF2B5EF4-FFF2-40B4-BE49-F238E27FC236}">
              <a16:creationId xmlns:a16="http://schemas.microsoft.com/office/drawing/2014/main" id="{00000000-0008-0000-0100-00000C100000}"/>
            </a:ext>
          </a:extLst>
        </xdr:cNvPr>
        <xdr:cNvSpPr/>
      </xdr:nvSpPr>
      <xdr:spPr>
        <a:xfrm>
          <a:off x="542925" y="13192126"/>
          <a:ext cx="9296400" cy="2971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266701</xdr:colOff>
      <xdr:row>37</xdr:row>
      <xdr:rowOff>28575</xdr:rowOff>
    </xdr:from>
    <xdr:to>
      <xdr:col>11</xdr:col>
      <xdr:colOff>0</xdr:colOff>
      <xdr:row>51</xdr:row>
      <xdr:rowOff>123825</xdr:rowOff>
    </xdr:to>
    <xdr:sp macro="" textlink="">
      <xdr:nvSpPr>
        <xdr:cNvPr id="4107" name="Rectangle 4106">
          <a:extLst>
            <a:ext uri="{FF2B5EF4-FFF2-40B4-BE49-F238E27FC236}">
              <a16:creationId xmlns:a16="http://schemas.microsoft.com/office/drawing/2014/main" id="{00000000-0008-0000-0100-00000B100000}"/>
            </a:ext>
          </a:extLst>
        </xdr:cNvPr>
        <xdr:cNvSpPr/>
      </xdr:nvSpPr>
      <xdr:spPr>
        <a:xfrm>
          <a:off x="704851" y="7105650"/>
          <a:ext cx="9277349" cy="27622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1266825</xdr:colOff>
      <xdr:row>39</xdr:row>
      <xdr:rowOff>152400</xdr:rowOff>
    </xdr:from>
    <xdr:to>
      <xdr:col>3</xdr:col>
      <xdr:colOff>666750</xdr:colOff>
      <xdr:row>47</xdr:row>
      <xdr:rowOff>171450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04975" y="7610475"/>
          <a:ext cx="3381375" cy="15430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ysClr val="windowText" lastClr="0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19</xdr:row>
          <xdr:rowOff>123825</xdr:rowOff>
        </xdr:from>
        <xdr:to>
          <xdr:col>10</xdr:col>
          <xdr:colOff>457200</xdr:colOff>
          <xdr:row>21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RISA-3D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2705100</xdr:colOff>
      <xdr:row>61</xdr:row>
      <xdr:rowOff>161925</xdr:rowOff>
    </xdr:from>
    <xdr:to>
      <xdr:col>1</xdr:col>
      <xdr:colOff>2943225</xdr:colOff>
      <xdr:row>63</xdr:row>
      <xdr:rowOff>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143250" y="9496425"/>
          <a:ext cx="238125" cy="219075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238127</xdr:colOff>
      <xdr:row>47</xdr:row>
      <xdr:rowOff>166686</xdr:rowOff>
    </xdr:from>
    <xdr:to>
      <xdr:col>4</xdr:col>
      <xdr:colOff>238125</xdr:colOff>
      <xdr:row>50</xdr:row>
      <xdr:rowOff>80961</xdr:rowOff>
    </xdr:to>
    <xdr:sp macro="" textlink="">
      <xdr:nvSpPr>
        <xdr:cNvPr id="7" name="Arrow: Right 6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657727" y="9148761"/>
          <a:ext cx="800098" cy="485775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+Z Axis</a:t>
          </a:r>
        </a:p>
      </xdr:txBody>
    </xdr:sp>
    <xdr:clientData/>
  </xdr:twoCellAnchor>
  <xdr:twoCellAnchor>
    <xdr:from>
      <xdr:col>1</xdr:col>
      <xdr:colOff>776293</xdr:colOff>
      <xdr:row>37</xdr:row>
      <xdr:rowOff>171449</xdr:rowOff>
    </xdr:from>
    <xdr:to>
      <xdr:col>1</xdr:col>
      <xdr:colOff>1271593</xdr:colOff>
      <xdr:row>41</xdr:row>
      <xdr:rowOff>185736</xdr:rowOff>
    </xdr:to>
    <xdr:sp macro="" textlink="">
      <xdr:nvSpPr>
        <xdr:cNvPr id="8" name="Arrow: Right 7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16200000">
          <a:off x="1073949" y="7389018"/>
          <a:ext cx="776287" cy="49530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+X Axis</a:t>
          </a:r>
        </a:p>
      </xdr:txBody>
    </xdr:sp>
    <xdr:clientData/>
  </xdr:twoCellAnchor>
  <xdr:twoCellAnchor>
    <xdr:from>
      <xdr:col>3</xdr:col>
      <xdr:colOff>47625</xdr:colOff>
      <xdr:row>37</xdr:row>
      <xdr:rowOff>85726</xdr:rowOff>
    </xdr:from>
    <xdr:to>
      <xdr:col>4</xdr:col>
      <xdr:colOff>171450</xdr:colOff>
      <xdr:row>39</xdr:row>
      <xdr:rowOff>180976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467225" y="7162801"/>
          <a:ext cx="923925" cy="47625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+X Axis</a:t>
          </a:r>
        </a:p>
      </xdr:txBody>
    </xdr:sp>
    <xdr:clientData/>
  </xdr:twoCellAnchor>
  <xdr:twoCellAnchor>
    <xdr:from>
      <xdr:col>1</xdr:col>
      <xdr:colOff>809626</xdr:colOff>
      <xdr:row>45</xdr:row>
      <xdr:rowOff>90492</xdr:rowOff>
    </xdr:from>
    <xdr:to>
      <xdr:col>1</xdr:col>
      <xdr:colOff>1304926</xdr:colOff>
      <xdr:row>49</xdr:row>
      <xdr:rowOff>152400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 flipH="1">
          <a:off x="1083472" y="8855871"/>
          <a:ext cx="823908" cy="49530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11480" rtlCol="0" anchor="t"/>
        <a:lstStyle/>
        <a:p>
          <a:pPr algn="r"/>
          <a:r>
            <a:rPr lang="en-US" sz="1100"/>
            <a:t>+Z Axis</a:t>
          </a:r>
        </a:p>
      </xdr:txBody>
    </xdr:sp>
    <xdr:clientData/>
  </xdr:twoCellAnchor>
  <xdr:twoCellAnchor>
    <xdr:from>
      <xdr:col>1</xdr:col>
      <xdr:colOff>209550</xdr:colOff>
      <xdr:row>37</xdr:row>
      <xdr:rowOff>100011</xdr:rowOff>
    </xdr:from>
    <xdr:to>
      <xdr:col>1</xdr:col>
      <xdr:colOff>725332</xdr:colOff>
      <xdr:row>42</xdr:row>
      <xdr:rowOff>90486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647700" y="7177086"/>
          <a:ext cx="515782" cy="942975"/>
          <a:chOff x="8153400" y="3829050"/>
          <a:chExt cx="515782" cy="962025"/>
        </a:xfrm>
      </xdr:grpSpPr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CxnSpPr/>
        </xdr:nvCxnSpPr>
        <xdr:spPr>
          <a:xfrm flipV="1">
            <a:off x="8410575" y="3829050"/>
            <a:ext cx="0" cy="962025"/>
          </a:xfrm>
          <a:prstGeom prst="straightConnector1">
            <a:avLst/>
          </a:prstGeom>
          <a:ln w="44450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8153400" y="4010025"/>
            <a:ext cx="515782" cy="7184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4000"/>
              <a:t>N</a:t>
            </a:r>
          </a:p>
        </xdr:txBody>
      </xdr:sp>
    </xdr:grpSp>
    <xdr:clientData/>
  </xdr:twoCellAnchor>
  <xdr:oneCellAnchor>
    <xdr:from>
      <xdr:col>1</xdr:col>
      <xdr:colOff>2171700</xdr:colOff>
      <xdr:row>49</xdr:row>
      <xdr:rowOff>71436</xdr:rowOff>
    </xdr:from>
    <xdr:ext cx="1523494" cy="374141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609850" y="6929436"/>
          <a:ext cx="152349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 u="sng"/>
            <a:t>Module - Plan</a:t>
          </a:r>
        </a:p>
      </xdr:txBody>
    </xdr:sp>
    <xdr:clientData/>
  </xdr:oneCellAnchor>
  <xdr:twoCellAnchor>
    <xdr:from>
      <xdr:col>1</xdr:col>
      <xdr:colOff>1133474</xdr:colOff>
      <xdr:row>47</xdr:row>
      <xdr:rowOff>71436</xdr:rowOff>
    </xdr:from>
    <xdr:to>
      <xdr:col>1</xdr:col>
      <xdr:colOff>1371599</xdr:colOff>
      <xdr:row>48</xdr:row>
      <xdr:rowOff>100011</xdr:rowOff>
    </xdr:to>
    <xdr:sp macro="" textlink="">
      <xdr:nvSpPr>
        <xdr:cNvPr id="15" name="Oval 14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571624" y="9053511"/>
          <a:ext cx="238125" cy="219075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1142999</xdr:colOff>
      <xdr:row>39</xdr:row>
      <xdr:rowOff>71436</xdr:rowOff>
    </xdr:from>
    <xdr:to>
      <xdr:col>1</xdr:col>
      <xdr:colOff>1381124</xdr:colOff>
      <xdr:row>40</xdr:row>
      <xdr:rowOff>100011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581149" y="7529511"/>
          <a:ext cx="238125" cy="219075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1266825</xdr:colOff>
      <xdr:row>42</xdr:row>
      <xdr:rowOff>90486</xdr:rowOff>
    </xdr:from>
    <xdr:ext cx="395045" cy="405432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704975" y="8120061"/>
          <a:ext cx="3950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Lz</a:t>
          </a:r>
        </a:p>
      </xdr:txBody>
    </xdr:sp>
    <xdr:clientData/>
  </xdr:oneCellAnchor>
  <xdr:oneCellAnchor>
    <xdr:from>
      <xdr:col>1</xdr:col>
      <xdr:colOff>2790825</xdr:colOff>
      <xdr:row>45</xdr:row>
      <xdr:rowOff>176211</xdr:rowOff>
    </xdr:from>
    <xdr:ext cx="395045" cy="405432"/>
    <xdr:sp macro="" textlink="">
      <xdr:nvSpPr>
        <xdr:cNvPr id="18" name="TextBox 17" hidden="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228975" y="8777286"/>
          <a:ext cx="3950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Lz</a:t>
          </a:r>
        </a:p>
      </xdr:txBody>
    </xdr:sp>
    <xdr:clientData/>
  </xdr:oneCellAnchor>
  <xdr:oneCellAnchor>
    <xdr:from>
      <xdr:col>1</xdr:col>
      <xdr:colOff>2857500</xdr:colOff>
      <xdr:row>39</xdr:row>
      <xdr:rowOff>147636</xdr:rowOff>
    </xdr:from>
    <xdr:ext cx="410946" cy="405432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3295650" y="7605711"/>
          <a:ext cx="410946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Lx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52</xdr:row>
          <xdr:rowOff>19050</xdr:rowOff>
        </xdr:from>
        <xdr:to>
          <xdr:col>4</xdr:col>
          <xdr:colOff>447675</xdr:colOff>
          <xdr:row>54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Axis Orientation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150</xdr:row>
          <xdr:rowOff>114300</xdr:rowOff>
        </xdr:from>
        <xdr:to>
          <xdr:col>4</xdr:col>
          <xdr:colOff>219075</xdr:colOff>
          <xdr:row>152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Travel Direction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2162175</xdr:colOff>
      <xdr:row>130</xdr:row>
      <xdr:rowOff>104775</xdr:rowOff>
    </xdr:from>
    <xdr:to>
      <xdr:col>1</xdr:col>
      <xdr:colOff>2447924</xdr:colOff>
      <xdr:row>132</xdr:row>
      <xdr:rowOff>9525</xdr:rowOff>
    </xdr:to>
    <xdr:sp macro="" textlink="">
      <xdr:nvSpPr>
        <xdr:cNvPr id="40" name="Flowchart: Summing Junction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600325" y="14963775"/>
          <a:ext cx="285749" cy="285750"/>
        </a:xfrm>
        <a:prstGeom prst="flowChartSummingJunction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1028700</xdr:colOff>
      <xdr:row>70</xdr:row>
      <xdr:rowOff>152400</xdr:rowOff>
    </xdr:from>
    <xdr:to>
      <xdr:col>3</xdr:col>
      <xdr:colOff>590550</xdr:colOff>
      <xdr:row>78</xdr:row>
      <xdr:rowOff>171450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1466850" y="13525500"/>
          <a:ext cx="3543300" cy="15430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ysClr val="windowText" lastClr="0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2000250</xdr:colOff>
      <xdr:row>73</xdr:row>
      <xdr:rowOff>66675</xdr:rowOff>
    </xdr:from>
    <xdr:to>
      <xdr:col>2</xdr:col>
      <xdr:colOff>409575</xdr:colOff>
      <xdr:row>76</xdr:row>
      <xdr:rowOff>152400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438400" y="16878300"/>
          <a:ext cx="1504950" cy="657225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295275</xdr:colOff>
      <xdr:row>69</xdr:row>
      <xdr:rowOff>38100</xdr:rowOff>
    </xdr:from>
    <xdr:to>
      <xdr:col>1</xdr:col>
      <xdr:colOff>811057</xdr:colOff>
      <xdr:row>74</xdr:row>
      <xdr:rowOff>28575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/>
      </xdr:nvGrpSpPr>
      <xdr:grpSpPr>
        <a:xfrm>
          <a:off x="733425" y="13220700"/>
          <a:ext cx="515782" cy="942975"/>
          <a:chOff x="8153400" y="3829050"/>
          <a:chExt cx="515782" cy="962025"/>
        </a:xfrm>
      </xdr:grpSpPr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CxnSpPr/>
        </xdr:nvCxnSpPr>
        <xdr:spPr>
          <a:xfrm flipV="1">
            <a:off x="8410575" y="3829050"/>
            <a:ext cx="0" cy="962025"/>
          </a:xfrm>
          <a:prstGeom prst="straightConnector1">
            <a:avLst/>
          </a:prstGeom>
          <a:ln w="44450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 txBox="1"/>
        </xdr:nvSpPr>
        <xdr:spPr>
          <a:xfrm>
            <a:off x="8153400" y="4010025"/>
            <a:ext cx="515782" cy="7184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4000"/>
              <a:t>N</a:t>
            </a:r>
          </a:p>
        </xdr:txBody>
      </xdr:sp>
    </xdr:grpSp>
    <xdr:clientData/>
  </xdr:twoCellAnchor>
  <xdr:twoCellAnchor>
    <xdr:from>
      <xdr:col>1</xdr:col>
      <xdr:colOff>2491175</xdr:colOff>
      <xdr:row>74</xdr:row>
      <xdr:rowOff>63586</xdr:rowOff>
    </xdr:from>
    <xdr:to>
      <xdr:col>1</xdr:col>
      <xdr:colOff>2776925</xdr:colOff>
      <xdr:row>75</xdr:row>
      <xdr:rowOff>168361</xdr:rowOff>
    </xdr:to>
    <xdr:sp macro="" textlink="">
      <xdr:nvSpPr>
        <xdr:cNvPr id="46" name="Flowchart: Or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2928810" y="15921424"/>
          <a:ext cx="285750" cy="297849"/>
        </a:xfrm>
        <a:prstGeom prst="flowChartOr">
          <a:avLst/>
        </a:prstGeom>
        <a:noFill/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2495550</xdr:colOff>
      <xdr:row>71</xdr:row>
      <xdr:rowOff>47625</xdr:rowOff>
    </xdr:from>
    <xdr:ext cx="427618" cy="405432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2933700" y="16478250"/>
          <a:ext cx="42761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Ex</a:t>
          </a:r>
        </a:p>
      </xdr:txBody>
    </xdr:sp>
    <xdr:clientData/>
  </xdr:oneCellAnchor>
  <xdr:oneCellAnchor>
    <xdr:from>
      <xdr:col>2</xdr:col>
      <xdr:colOff>409575</xdr:colOff>
      <xdr:row>73</xdr:row>
      <xdr:rowOff>123825</xdr:rowOff>
    </xdr:from>
    <xdr:ext cx="427618" cy="405432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3943350" y="16935450"/>
          <a:ext cx="42761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Ez</a:t>
          </a:r>
        </a:p>
      </xdr:txBody>
    </xdr:sp>
    <xdr:clientData/>
  </xdr:oneCellAnchor>
  <xdr:oneCellAnchor>
    <xdr:from>
      <xdr:col>1</xdr:col>
      <xdr:colOff>1990725</xdr:colOff>
      <xdr:row>82</xdr:row>
      <xdr:rowOff>104775</xdr:rowOff>
    </xdr:from>
    <xdr:ext cx="1523494" cy="374141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2428875" y="18630900"/>
          <a:ext cx="152349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 u="sng"/>
            <a:t>Module - Plan</a:t>
          </a:r>
        </a:p>
      </xdr:txBody>
    </xdr:sp>
    <xdr:clientData/>
  </xdr:oneCellAnchor>
  <xdr:twoCellAnchor>
    <xdr:from>
      <xdr:col>1</xdr:col>
      <xdr:colOff>2714626</xdr:colOff>
      <xdr:row>89</xdr:row>
      <xdr:rowOff>152400</xdr:rowOff>
    </xdr:from>
    <xdr:to>
      <xdr:col>1</xdr:col>
      <xdr:colOff>2971800</xdr:colOff>
      <xdr:row>91</xdr:row>
      <xdr:rowOff>9525</xdr:rowOff>
    </xdr:to>
    <xdr:sp macro="" textlink="">
      <xdr:nvSpPr>
        <xdr:cNvPr id="57" name="Flowchart: Or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152776" y="16154400"/>
          <a:ext cx="257174" cy="238125"/>
        </a:xfrm>
        <a:prstGeom prst="flowChartOr">
          <a:avLst/>
        </a:prstGeom>
        <a:noFill/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885825</xdr:colOff>
      <xdr:row>78</xdr:row>
      <xdr:rowOff>38100</xdr:rowOff>
    </xdr:from>
    <xdr:to>
      <xdr:col>1</xdr:col>
      <xdr:colOff>1162050</xdr:colOff>
      <xdr:row>79</xdr:row>
      <xdr:rowOff>85725</xdr:rowOff>
    </xdr:to>
    <xdr:sp macro="" textlink="">
      <xdr:nvSpPr>
        <xdr:cNvPr id="61" name="5-Point Star 5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1323975" y="17802225"/>
          <a:ext cx="276225" cy="238125"/>
        </a:xfrm>
        <a:prstGeom prst="star5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2630959</xdr:colOff>
      <xdr:row>76</xdr:row>
      <xdr:rowOff>50971</xdr:rowOff>
    </xdr:from>
    <xdr:to>
      <xdr:col>1</xdr:col>
      <xdr:colOff>2630959</xdr:colOff>
      <xdr:row>82</xdr:row>
      <xdr:rowOff>117646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3068594" y="16294957"/>
          <a:ext cx="0" cy="1225121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1019175</xdr:colOff>
      <xdr:row>79</xdr:row>
      <xdr:rowOff>171450</xdr:rowOff>
    </xdr:from>
    <xdr:to>
      <xdr:col>1</xdr:col>
      <xdr:colOff>1019175</xdr:colOff>
      <xdr:row>82</xdr:row>
      <xdr:rowOff>142875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>
          <a:off x="1457325" y="18126075"/>
          <a:ext cx="0" cy="5429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1038228</xdr:colOff>
      <xdr:row>81</xdr:row>
      <xdr:rowOff>161925</xdr:rowOff>
    </xdr:from>
    <xdr:to>
      <xdr:col>1</xdr:col>
      <xdr:colOff>2638683</xdr:colOff>
      <xdr:row>81</xdr:row>
      <xdr:rowOff>161925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>
          <a:off x="1475863" y="17371283"/>
          <a:ext cx="1600455" cy="0"/>
        </a:xfrm>
        <a:prstGeom prst="line">
          <a:avLst/>
        </a:prstGeom>
        <a:ln w="19050">
          <a:solidFill>
            <a:schemeClr val="tx1"/>
          </a:solidFill>
          <a:headEnd type="arrow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581025</xdr:colOff>
      <xdr:row>75</xdr:row>
      <xdr:rowOff>9525</xdr:rowOff>
    </xdr:from>
    <xdr:to>
      <xdr:col>1</xdr:col>
      <xdr:colOff>2447926</xdr:colOff>
      <xdr:row>75</xdr:row>
      <xdr:rowOff>9525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H="1">
          <a:off x="1019175" y="17202150"/>
          <a:ext cx="1866901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485775</xdr:colOff>
      <xdr:row>78</xdr:row>
      <xdr:rowOff>180975</xdr:rowOff>
    </xdr:from>
    <xdr:to>
      <xdr:col>1</xdr:col>
      <xdr:colOff>819152</xdr:colOff>
      <xdr:row>78</xdr:row>
      <xdr:rowOff>180975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H="1">
          <a:off x="923925" y="17945100"/>
          <a:ext cx="333377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685800</xdr:colOff>
      <xdr:row>75</xdr:row>
      <xdr:rowOff>9525</xdr:rowOff>
    </xdr:from>
    <xdr:to>
      <xdr:col>1</xdr:col>
      <xdr:colOff>685800</xdr:colOff>
      <xdr:row>78</xdr:row>
      <xdr:rowOff>171450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1123950" y="17202150"/>
          <a:ext cx="0" cy="733425"/>
        </a:xfrm>
        <a:prstGeom prst="line">
          <a:avLst/>
        </a:prstGeom>
        <a:ln w="19050">
          <a:solidFill>
            <a:schemeClr val="tx1"/>
          </a:solidFill>
          <a:headEnd type="arrow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1657350</xdr:colOff>
      <xdr:row>79</xdr:row>
      <xdr:rowOff>114300</xdr:rowOff>
    </xdr:from>
    <xdr:ext cx="690638" cy="405432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 txBox="1"/>
      </xdr:nvSpPr>
      <xdr:spPr>
        <a:xfrm>
          <a:off x="2095500" y="18068925"/>
          <a:ext cx="6906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WRe</a:t>
          </a:r>
        </a:p>
      </xdr:txBody>
    </xdr:sp>
    <xdr:clientData/>
  </xdr:oneCellAnchor>
  <xdr:oneCellAnchor>
    <xdr:from>
      <xdr:col>1</xdr:col>
      <xdr:colOff>47625</xdr:colOff>
      <xdr:row>75</xdr:row>
      <xdr:rowOff>152400</xdr:rowOff>
    </xdr:from>
    <xdr:ext cx="699102" cy="405432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 txBox="1"/>
      </xdr:nvSpPr>
      <xdr:spPr>
        <a:xfrm>
          <a:off x="485775" y="17345025"/>
          <a:ext cx="69910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WRn</a:t>
          </a:r>
        </a:p>
      </xdr:txBody>
    </xdr:sp>
    <xdr:clientData/>
  </xdr:oneCellAnchor>
  <xdr:twoCellAnchor>
    <xdr:from>
      <xdr:col>5</xdr:col>
      <xdr:colOff>0</xdr:colOff>
      <xdr:row>40</xdr:row>
      <xdr:rowOff>9525</xdr:rowOff>
    </xdr:from>
    <xdr:to>
      <xdr:col>10</xdr:col>
      <xdr:colOff>190500</xdr:colOff>
      <xdr:row>46</xdr:row>
      <xdr:rowOff>9525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6067425" y="7658100"/>
          <a:ext cx="3495675" cy="1143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ysClr val="windowText" lastClr="0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7</xdr:col>
      <xdr:colOff>133350</xdr:colOff>
      <xdr:row>44</xdr:row>
      <xdr:rowOff>28575</xdr:rowOff>
    </xdr:from>
    <xdr:ext cx="395045" cy="419718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7677150" y="8439150"/>
          <a:ext cx="395045" cy="4197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2000" b="1"/>
            <a:t>Lx</a:t>
          </a:r>
        </a:p>
      </xdr:txBody>
    </xdr:sp>
    <xdr:clientData/>
  </xdr:oneCellAnchor>
  <xdr:oneCellAnchor>
    <xdr:from>
      <xdr:col>5</xdr:col>
      <xdr:colOff>28575</xdr:colOff>
      <xdr:row>41</xdr:row>
      <xdr:rowOff>147636</xdr:rowOff>
    </xdr:from>
    <xdr:ext cx="414601" cy="405432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 txBox="1"/>
      </xdr:nvSpPr>
      <xdr:spPr>
        <a:xfrm>
          <a:off x="6096000" y="7986711"/>
          <a:ext cx="41460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Ly</a:t>
          </a:r>
        </a:p>
      </xdr:txBody>
    </xdr:sp>
    <xdr:clientData/>
  </xdr:oneCellAnchor>
  <xdr:oneCellAnchor>
    <xdr:from>
      <xdr:col>5</xdr:col>
      <xdr:colOff>471974</xdr:colOff>
      <xdr:row>49</xdr:row>
      <xdr:rowOff>14286</xdr:rowOff>
    </xdr:from>
    <xdr:ext cx="1999393" cy="374141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/>
      </xdr:nvSpPr>
      <xdr:spPr>
        <a:xfrm>
          <a:off x="6539399" y="9377361"/>
          <a:ext cx="199939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1" u="sng"/>
            <a:t>Module - Elevation</a:t>
          </a:r>
        </a:p>
      </xdr:txBody>
    </xdr:sp>
    <xdr:clientData/>
  </xdr:oneCellAnchor>
  <xdr:twoCellAnchor>
    <xdr:from>
      <xdr:col>9</xdr:col>
      <xdr:colOff>238127</xdr:colOff>
      <xdr:row>45</xdr:row>
      <xdr:rowOff>176211</xdr:rowOff>
    </xdr:from>
    <xdr:to>
      <xdr:col>10</xdr:col>
      <xdr:colOff>533401</xdr:colOff>
      <xdr:row>48</xdr:row>
      <xdr:rowOff>90486</xdr:rowOff>
    </xdr:to>
    <xdr:sp macro="" textlink="">
      <xdr:nvSpPr>
        <xdr:cNvPr id="88" name="Arrow: Right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001127" y="8777286"/>
          <a:ext cx="904874" cy="485775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+X Axis</a:t>
          </a:r>
        </a:p>
      </xdr:txBody>
    </xdr:sp>
    <xdr:clientData/>
  </xdr:twoCellAnchor>
  <xdr:twoCellAnchor>
    <xdr:from>
      <xdr:col>4</xdr:col>
      <xdr:colOff>385767</xdr:colOff>
      <xdr:row>38</xdr:row>
      <xdr:rowOff>28574</xdr:rowOff>
    </xdr:from>
    <xdr:to>
      <xdr:col>5</xdr:col>
      <xdr:colOff>33342</xdr:colOff>
      <xdr:row>42</xdr:row>
      <xdr:rowOff>100012</xdr:rowOff>
    </xdr:to>
    <xdr:sp macro="" textlink="">
      <xdr:nvSpPr>
        <xdr:cNvPr id="89" name="Arrow: Right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 rot="16200000">
          <a:off x="5436398" y="7465218"/>
          <a:ext cx="833438" cy="49530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+Y Axis</a:t>
          </a:r>
        </a:p>
      </xdr:txBody>
    </xdr:sp>
    <xdr:clientData/>
  </xdr:twoCellAnchor>
  <xdr:twoCellAnchor>
    <xdr:from>
      <xdr:col>5</xdr:col>
      <xdr:colOff>47625</xdr:colOff>
      <xdr:row>71</xdr:row>
      <xdr:rowOff>123825</xdr:rowOff>
    </xdr:from>
    <xdr:to>
      <xdr:col>10</xdr:col>
      <xdr:colOff>314325</xdr:colOff>
      <xdr:row>77</xdr:row>
      <xdr:rowOff>123825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6115050" y="13687425"/>
          <a:ext cx="3571875" cy="1143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ysClr val="windowText" lastClr="00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5</xdr:col>
      <xdr:colOff>500549</xdr:colOff>
      <xdr:row>82</xdr:row>
      <xdr:rowOff>85725</xdr:rowOff>
    </xdr:from>
    <xdr:ext cx="1999393" cy="374141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/>
      </xdr:nvSpPr>
      <xdr:spPr>
        <a:xfrm>
          <a:off x="6567974" y="15744825"/>
          <a:ext cx="199939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1" u="sng"/>
            <a:t>Module - Elevation</a:t>
          </a:r>
        </a:p>
      </xdr:txBody>
    </xdr:sp>
    <xdr:clientData/>
  </xdr:oneCellAnchor>
  <xdr:twoCellAnchor>
    <xdr:from>
      <xdr:col>4</xdr:col>
      <xdr:colOff>752475</xdr:colOff>
      <xdr:row>76</xdr:row>
      <xdr:rowOff>180975</xdr:rowOff>
    </xdr:from>
    <xdr:to>
      <xdr:col>5</xdr:col>
      <xdr:colOff>180975</xdr:colOff>
      <xdr:row>78</xdr:row>
      <xdr:rowOff>38100</xdr:rowOff>
    </xdr:to>
    <xdr:sp macro="" textlink="">
      <xdr:nvSpPr>
        <xdr:cNvPr id="101" name="5-Point Star 58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5972175" y="14697075"/>
          <a:ext cx="276225" cy="238125"/>
        </a:xfrm>
        <a:prstGeom prst="star5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323849</xdr:colOff>
      <xdr:row>73</xdr:row>
      <xdr:rowOff>142875</xdr:rowOff>
    </xdr:from>
    <xdr:to>
      <xdr:col>8</xdr:col>
      <xdr:colOff>514349</xdr:colOff>
      <xdr:row>76</xdr:row>
      <xdr:rowOff>76200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096124" y="14087475"/>
          <a:ext cx="1571625" cy="504825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47626</xdr:colOff>
      <xdr:row>74</xdr:row>
      <xdr:rowOff>66675</xdr:rowOff>
    </xdr:from>
    <xdr:to>
      <xdr:col>7</xdr:col>
      <xdr:colOff>333376</xdr:colOff>
      <xdr:row>75</xdr:row>
      <xdr:rowOff>171450</xdr:rowOff>
    </xdr:to>
    <xdr:sp macro="" textlink="">
      <xdr:nvSpPr>
        <xdr:cNvPr id="103" name="Flowchart: Or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7591426" y="14201775"/>
          <a:ext cx="285750" cy="295275"/>
        </a:xfrm>
        <a:prstGeom prst="flowChartOr">
          <a:avLst/>
        </a:prstGeom>
        <a:noFill/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7</xdr:col>
      <xdr:colOff>95250</xdr:colOff>
      <xdr:row>71</xdr:row>
      <xdr:rowOff>142875</xdr:rowOff>
    </xdr:from>
    <xdr:ext cx="427618" cy="405432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 txBox="1"/>
      </xdr:nvSpPr>
      <xdr:spPr>
        <a:xfrm>
          <a:off x="7639050" y="13706475"/>
          <a:ext cx="42761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Ex</a:t>
          </a:r>
        </a:p>
      </xdr:txBody>
    </xdr:sp>
    <xdr:clientData/>
  </xdr:oneCellAnchor>
  <xdr:oneCellAnchor>
    <xdr:from>
      <xdr:col>8</xdr:col>
      <xdr:colOff>523875</xdr:colOff>
      <xdr:row>74</xdr:row>
      <xdr:rowOff>19050</xdr:rowOff>
    </xdr:from>
    <xdr:ext cx="431272" cy="405432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 txBox="1"/>
      </xdr:nvSpPr>
      <xdr:spPr>
        <a:xfrm>
          <a:off x="8677275" y="14154150"/>
          <a:ext cx="43127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Ey</a:t>
          </a:r>
        </a:p>
      </xdr:txBody>
    </xdr:sp>
    <xdr:clientData/>
  </xdr:oneCellAnchor>
  <xdr:twoCellAnchor>
    <xdr:from>
      <xdr:col>4</xdr:col>
      <xdr:colOff>428625</xdr:colOff>
      <xdr:row>75</xdr:row>
      <xdr:rowOff>22514</xdr:rowOff>
    </xdr:from>
    <xdr:to>
      <xdr:col>6</xdr:col>
      <xdr:colOff>762000</xdr:colOff>
      <xdr:row>75</xdr:row>
      <xdr:rowOff>22514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CxnSpPr/>
      </xdr:nvCxnSpPr>
      <xdr:spPr>
        <a:xfrm flipH="1">
          <a:off x="5648325" y="14348114"/>
          <a:ext cx="188595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428211</xdr:colOff>
      <xdr:row>77</xdr:row>
      <xdr:rowOff>133350</xdr:rowOff>
    </xdr:from>
    <xdr:to>
      <xdr:col>4</xdr:col>
      <xdr:colOff>761588</xdr:colOff>
      <xdr:row>77</xdr:row>
      <xdr:rowOff>133350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CxnSpPr/>
      </xdr:nvCxnSpPr>
      <xdr:spPr>
        <a:xfrm flipH="1">
          <a:off x="5651431" y="14922983"/>
          <a:ext cx="333377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75</xdr:row>
      <xdr:rowOff>19050</xdr:rowOff>
    </xdr:from>
    <xdr:to>
      <xdr:col>4</xdr:col>
      <xdr:colOff>609600</xdr:colOff>
      <xdr:row>77</xdr:row>
      <xdr:rowOff>133350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CxnSpPr/>
      </xdr:nvCxnSpPr>
      <xdr:spPr>
        <a:xfrm>
          <a:off x="5829300" y="14344650"/>
          <a:ext cx="0" cy="495300"/>
        </a:xfrm>
        <a:prstGeom prst="line">
          <a:avLst/>
        </a:prstGeom>
        <a:ln w="19050">
          <a:solidFill>
            <a:schemeClr val="tx1"/>
          </a:solidFill>
          <a:headEnd type="arrow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723900</xdr:colOff>
      <xdr:row>75</xdr:row>
      <xdr:rowOff>47625</xdr:rowOff>
    </xdr:from>
    <xdr:ext cx="682879" cy="405432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 txBox="1"/>
      </xdr:nvSpPr>
      <xdr:spPr>
        <a:xfrm>
          <a:off x="5143500" y="14373225"/>
          <a:ext cx="682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WRv</a:t>
          </a:r>
        </a:p>
      </xdr:txBody>
    </xdr:sp>
    <xdr:clientData/>
  </xdr:oneCellAnchor>
  <xdr:twoCellAnchor>
    <xdr:from>
      <xdr:col>7</xdr:col>
      <xdr:colOff>190500</xdr:colOff>
      <xdr:row>76</xdr:row>
      <xdr:rowOff>18184</xdr:rowOff>
    </xdr:from>
    <xdr:to>
      <xdr:col>7</xdr:col>
      <xdr:colOff>190500</xdr:colOff>
      <xdr:row>81</xdr:row>
      <xdr:rowOff>84859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CxnSpPr/>
      </xdr:nvCxnSpPr>
      <xdr:spPr>
        <a:xfrm>
          <a:off x="7734300" y="14534284"/>
          <a:ext cx="0" cy="10191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57150</xdr:colOff>
      <xdr:row>78</xdr:row>
      <xdr:rowOff>85725</xdr:rowOff>
    </xdr:from>
    <xdr:to>
      <xdr:col>5</xdr:col>
      <xdr:colOff>57150</xdr:colOff>
      <xdr:row>81</xdr:row>
      <xdr:rowOff>57150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CxnSpPr/>
      </xdr:nvCxnSpPr>
      <xdr:spPr>
        <a:xfrm>
          <a:off x="6124575" y="14982825"/>
          <a:ext cx="0" cy="5429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57154</xdr:colOff>
      <xdr:row>80</xdr:row>
      <xdr:rowOff>76200</xdr:rowOff>
    </xdr:from>
    <xdr:to>
      <xdr:col>7</xdr:col>
      <xdr:colOff>198293</xdr:colOff>
      <xdr:row>80</xdr:row>
      <xdr:rowOff>76200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CxnSpPr/>
      </xdr:nvCxnSpPr>
      <xdr:spPr>
        <a:xfrm flipH="1">
          <a:off x="6124579" y="15354300"/>
          <a:ext cx="1617514" cy="0"/>
        </a:xfrm>
        <a:prstGeom prst="line">
          <a:avLst/>
        </a:prstGeom>
        <a:ln w="19050">
          <a:solidFill>
            <a:schemeClr val="tx1"/>
          </a:solidFill>
          <a:headEnd type="arrow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428625</xdr:colOff>
      <xdr:row>78</xdr:row>
      <xdr:rowOff>57150</xdr:rowOff>
    </xdr:from>
    <xdr:ext cx="690638" cy="405432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 txBox="1"/>
      </xdr:nvSpPr>
      <xdr:spPr>
        <a:xfrm>
          <a:off x="6496050" y="14954250"/>
          <a:ext cx="6906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WRe</a:t>
          </a:r>
        </a:p>
      </xdr:txBody>
    </xdr:sp>
    <xdr:clientData/>
  </xdr:oneCellAnchor>
  <xdr:twoCellAnchor>
    <xdr:from>
      <xdr:col>4</xdr:col>
      <xdr:colOff>742949</xdr:colOff>
      <xdr:row>45</xdr:row>
      <xdr:rowOff>90486</xdr:rowOff>
    </xdr:from>
    <xdr:to>
      <xdr:col>5</xdr:col>
      <xdr:colOff>133349</xdr:colOff>
      <xdr:row>46</xdr:row>
      <xdr:rowOff>119061</xdr:rowOff>
    </xdr:to>
    <xdr:sp macro="" textlink="">
      <xdr:nvSpPr>
        <xdr:cNvPr id="140" name="Oval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5962649" y="8691561"/>
          <a:ext cx="238125" cy="219075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352</xdr:row>
          <xdr:rowOff>76200</xdr:rowOff>
        </xdr:from>
        <xdr:to>
          <xdr:col>10</xdr:col>
          <xdr:colOff>133350</xdr:colOff>
          <xdr:row>354</xdr:row>
          <xdr:rowOff>85725</xdr:rowOff>
        </xdr:to>
        <xdr:sp macro="" textlink="">
          <xdr:nvSpPr>
            <xdr:cNvPr id="2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&amp; Save BLC data to ".r3d"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153</xdr:row>
          <xdr:rowOff>104775</xdr:rowOff>
        </xdr:from>
        <xdr:to>
          <xdr:col>4</xdr:col>
          <xdr:colOff>228600</xdr:colOff>
          <xdr:row>155</xdr:row>
          <xdr:rowOff>95250</xdr:rowOff>
        </xdr:to>
        <xdr:sp macro="" textlink="">
          <xdr:nvSpPr>
            <xdr:cNvPr id="3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Position Option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2355652</xdr:colOff>
      <xdr:row>138</xdr:row>
      <xdr:rowOff>98596</xdr:rowOff>
    </xdr:from>
    <xdr:ext cx="454740" cy="405432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 txBox="1"/>
      </xdr:nvSpPr>
      <xdr:spPr>
        <a:xfrm>
          <a:off x="2793802" y="33683746"/>
          <a:ext cx="45474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DL</a:t>
          </a:r>
        </a:p>
      </xdr:txBody>
    </xdr:sp>
    <xdr:clientData/>
  </xdr:oneCellAnchor>
  <xdr:oneCellAnchor>
    <xdr:from>
      <xdr:col>1</xdr:col>
      <xdr:colOff>9118</xdr:colOff>
      <xdr:row>143</xdr:row>
      <xdr:rowOff>175038</xdr:rowOff>
    </xdr:from>
    <xdr:ext cx="473271" cy="405432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 txBox="1"/>
      </xdr:nvSpPr>
      <xdr:spPr>
        <a:xfrm>
          <a:off x="447268" y="34712688"/>
          <a:ext cx="473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DT</a:t>
          </a:r>
        </a:p>
      </xdr:txBody>
    </xdr:sp>
    <xdr:clientData/>
  </xdr:oneCellAnchor>
  <xdr:twoCellAnchor>
    <xdr:from>
      <xdr:col>3</xdr:col>
      <xdr:colOff>723901</xdr:colOff>
      <xdr:row>142</xdr:row>
      <xdr:rowOff>95250</xdr:rowOff>
    </xdr:from>
    <xdr:to>
      <xdr:col>4</xdr:col>
      <xdr:colOff>781050</xdr:colOff>
      <xdr:row>147</xdr:row>
      <xdr:rowOff>9525</xdr:rowOff>
    </xdr:to>
    <xdr:sp macro="" textlink="">
      <xdr:nvSpPr>
        <xdr:cNvPr id="58" name="Arrow: Right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5067301" y="32680275"/>
          <a:ext cx="857249" cy="866775"/>
        </a:xfrm>
        <a:prstGeom prst="righ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771525</xdr:colOff>
      <xdr:row>144</xdr:row>
      <xdr:rowOff>28575</xdr:rowOff>
    </xdr:from>
    <xdr:to>
      <xdr:col>4</xdr:col>
      <xdr:colOff>590550</xdr:colOff>
      <xdr:row>145</xdr:row>
      <xdr:rowOff>95250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5114925" y="32994600"/>
          <a:ext cx="619125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Bow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26</xdr:row>
          <xdr:rowOff>123825</xdr:rowOff>
        </xdr:from>
        <xdr:to>
          <xdr:col>10</xdr:col>
          <xdr:colOff>342900</xdr:colOff>
          <xdr:row>28</xdr:row>
          <xdr:rowOff>161925</xdr:rowOff>
        </xdr:to>
        <xdr:sp macro="" textlink="">
          <xdr:nvSpPr>
            <xdr:cNvPr id="4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Auto-Find Dead &amp; Inertia Load Combinations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85</xdr:row>
          <xdr:rowOff>123825</xdr:rowOff>
        </xdr:from>
        <xdr:to>
          <xdr:col>4</xdr:col>
          <xdr:colOff>571500</xdr:colOff>
          <xdr:row>87</xdr:row>
          <xdr:rowOff>76200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CG Location Basis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92</xdr:row>
          <xdr:rowOff>114300</xdr:rowOff>
        </xdr:from>
        <xdr:to>
          <xdr:col>4</xdr:col>
          <xdr:colOff>533400</xdr:colOff>
          <xdr:row>94</xdr:row>
          <xdr:rowOff>66675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CG Envelope Basis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193</xdr:row>
          <xdr:rowOff>123825</xdr:rowOff>
        </xdr:from>
        <xdr:to>
          <xdr:col>5</xdr:col>
          <xdr:colOff>152400</xdr:colOff>
          <xdr:row>195</xdr:row>
          <xdr:rowOff>76200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Dead Load Rotation Option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19</xdr:row>
          <xdr:rowOff>114300</xdr:rowOff>
        </xdr:from>
        <xdr:to>
          <xdr:col>6</xdr:col>
          <xdr:colOff>714375</xdr:colOff>
          <xdr:row>21</xdr:row>
          <xdr:rowOff>66675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RISA-3D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198</xdr:row>
          <xdr:rowOff>114300</xdr:rowOff>
        </xdr:from>
        <xdr:to>
          <xdr:col>10</xdr:col>
          <xdr:colOff>238125</xdr:colOff>
          <xdr:row>200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Auto-Find BLCs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177</xdr:row>
          <xdr:rowOff>104775</xdr:rowOff>
        </xdr:from>
        <xdr:to>
          <xdr:col>5</xdr:col>
          <xdr:colOff>133350</xdr:colOff>
          <xdr:row>179</xdr:row>
          <xdr:rowOff>57150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Translation Option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186</xdr:row>
          <xdr:rowOff>133350</xdr:rowOff>
        </xdr:from>
        <xdr:to>
          <xdr:col>5</xdr:col>
          <xdr:colOff>123825</xdr:colOff>
          <xdr:row>188</xdr:row>
          <xdr:rowOff>85725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Rotation Option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266</xdr:row>
          <xdr:rowOff>161925</xdr:rowOff>
        </xdr:from>
        <xdr:to>
          <xdr:col>10</xdr:col>
          <xdr:colOff>257175</xdr:colOff>
          <xdr:row>268</xdr:row>
          <xdr:rowOff>133350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row number to retrieve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258</xdr:row>
          <xdr:rowOff>9525</xdr:rowOff>
        </xdr:from>
        <xdr:to>
          <xdr:col>10</xdr:col>
          <xdr:colOff>266700</xdr:colOff>
          <xdr:row>259</xdr:row>
          <xdr:rowOff>171450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Auto-find Shifted Mass Combinations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11</xdr:row>
          <xdr:rowOff>123825</xdr:rowOff>
        </xdr:from>
        <xdr:to>
          <xdr:col>6</xdr:col>
          <xdr:colOff>466725</xdr:colOff>
          <xdr:row>13</xdr:row>
          <xdr:rowOff>28575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(8) Input - Component Load Combination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</xdr:row>
          <xdr:rowOff>152400</xdr:rowOff>
        </xdr:from>
        <xdr:to>
          <xdr:col>1</xdr:col>
          <xdr:colOff>2524125</xdr:colOff>
          <xdr:row>9</xdr:row>
          <xdr:rowOff>57150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(1) Input - General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9</xdr:row>
          <xdr:rowOff>142875</xdr:rowOff>
        </xdr:from>
        <xdr:to>
          <xdr:col>1</xdr:col>
          <xdr:colOff>2514600</xdr:colOff>
          <xdr:row>11</xdr:row>
          <xdr:rowOff>47625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(2) Input - RISA-3D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133350</xdr:rowOff>
        </xdr:from>
        <xdr:to>
          <xdr:col>1</xdr:col>
          <xdr:colOff>2514600</xdr:colOff>
          <xdr:row>13</xdr:row>
          <xdr:rowOff>38100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(3) Input - Module Center of Gravity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13</xdr:row>
          <xdr:rowOff>123825</xdr:rowOff>
        </xdr:from>
        <xdr:to>
          <xdr:col>1</xdr:col>
          <xdr:colOff>2514600</xdr:colOff>
          <xdr:row>15</xdr:row>
          <xdr:rowOff>28575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(4) Input - Marine Vessel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15</xdr:row>
          <xdr:rowOff>104775</xdr:rowOff>
        </xdr:from>
        <xdr:to>
          <xdr:col>1</xdr:col>
          <xdr:colOff>2524125</xdr:colOff>
          <xdr:row>17</xdr:row>
          <xdr:rowOff>9525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(5) Input - Position of Module on Deck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7</xdr:row>
          <xdr:rowOff>133350</xdr:rowOff>
        </xdr:from>
        <xdr:to>
          <xdr:col>6</xdr:col>
          <xdr:colOff>447675</xdr:colOff>
          <xdr:row>9</xdr:row>
          <xdr:rowOff>38100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(6) Input - Marine Accelerations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133350</xdr:rowOff>
        </xdr:from>
        <xdr:to>
          <xdr:col>6</xdr:col>
          <xdr:colOff>457200</xdr:colOff>
          <xdr:row>11</xdr:row>
          <xdr:rowOff>38100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(7) Input - Basic Load Case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13</xdr:row>
          <xdr:rowOff>95250</xdr:rowOff>
        </xdr:from>
        <xdr:to>
          <xdr:col>6</xdr:col>
          <xdr:colOff>466725</xdr:colOff>
          <xdr:row>15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(9) Input - Calculate BLCs and CLCs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295275</xdr:colOff>
      <xdr:row>79</xdr:row>
      <xdr:rowOff>19050</xdr:rowOff>
    </xdr:from>
    <xdr:ext cx="682110" cy="405432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 txBox="1"/>
      </xdr:nvSpPr>
      <xdr:spPr>
        <a:xfrm>
          <a:off x="733425" y="17773650"/>
          <a:ext cx="68211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SWB</a:t>
          </a:r>
        </a:p>
      </xdr:txBody>
    </xdr:sp>
    <xdr:clientData/>
  </xdr:oneCellAnchor>
  <xdr:oneCellAnchor>
    <xdr:from>
      <xdr:col>4</xdr:col>
      <xdr:colOff>161925</xdr:colOff>
      <xdr:row>77</xdr:row>
      <xdr:rowOff>133350</xdr:rowOff>
    </xdr:from>
    <xdr:ext cx="682110" cy="405432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 txBox="1"/>
      </xdr:nvSpPr>
      <xdr:spPr>
        <a:xfrm>
          <a:off x="5381625" y="14839950"/>
          <a:ext cx="68211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SWB</a:t>
          </a:r>
        </a:p>
      </xdr:txBody>
    </xdr:sp>
    <xdr:clientData/>
  </xdr:oneCellAnchor>
  <xdr:twoCellAnchor editAs="oneCell">
    <xdr:from>
      <xdr:col>6</xdr:col>
      <xdr:colOff>123825</xdr:colOff>
      <xdr:row>211</xdr:row>
      <xdr:rowOff>47625</xdr:rowOff>
    </xdr:from>
    <xdr:to>
      <xdr:col>10</xdr:col>
      <xdr:colOff>600075</xdr:colOff>
      <xdr:row>216</xdr:row>
      <xdr:rowOff>162596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9900" y="47215425"/>
          <a:ext cx="3076575" cy="10674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104</xdr:row>
          <xdr:rowOff>104775</xdr:rowOff>
        </xdr:from>
        <xdr:to>
          <xdr:col>10</xdr:col>
          <xdr:colOff>342900</xdr:colOff>
          <xdr:row>106</xdr:row>
          <xdr:rowOff>66675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Auto-find BLC for CG shift nodes.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</xdr:colOff>
      <xdr:row>110</xdr:row>
      <xdr:rowOff>133350</xdr:rowOff>
    </xdr:from>
    <xdr:to>
      <xdr:col>10</xdr:col>
      <xdr:colOff>238125</xdr:colOff>
      <xdr:row>121</xdr:row>
      <xdr:rowOff>66675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26279475"/>
          <a:ext cx="9105900" cy="2028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1143000</xdr:colOff>
      <xdr:row>121</xdr:row>
      <xdr:rowOff>152400</xdr:rowOff>
    </xdr:from>
    <xdr:to>
      <xdr:col>2</xdr:col>
      <xdr:colOff>104644</xdr:colOff>
      <xdr:row>123</xdr:row>
      <xdr:rowOff>145541</xdr:rowOff>
    </xdr:to>
    <xdr:sp macro="" textlink="">
      <xdr:nvSpPr>
        <xdr:cNvPr id="150" name="TextBox 31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 txBox="1"/>
      </xdr:nvSpPr>
      <xdr:spPr>
        <a:xfrm>
          <a:off x="1581150" y="28394025"/>
          <a:ext cx="2133469" cy="37414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800" b="1" u="sng"/>
            <a:t>Marine</a:t>
          </a:r>
          <a:r>
            <a:rPr lang="en-US" sz="1800" b="1" u="sng" baseline="0"/>
            <a:t> Vessel - Plan</a:t>
          </a:r>
          <a:endParaRPr lang="en-US" sz="1800" b="1" u="sng"/>
        </a:p>
      </xdr:txBody>
    </xdr:sp>
    <xdr:clientData/>
  </xdr:twoCellAnchor>
  <xdr:twoCellAnchor>
    <xdr:from>
      <xdr:col>5</xdr:col>
      <xdr:colOff>219075</xdr:colOff>
      <xdr:row>121</xdr:row>
      <xdr:rowOff>123825</xdr:rowOff>
    </xdr:from>
    <xdr:to>
      <xdr:col>9</xdr:col>
      <xdr:colOff>132869</xdr:colOff>
      <xdr:row>123</xdr:row>
      <xdr:rowOff>116966</xdr:rowOff>
    </xdr:to>
    <xdr:sp macro="" textlink="">
      <xdr:nvSpPr>
        <xdr:cNvPr id="153" name="TextBox 127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 txBox="1"/>
      </xdr:nvSpPr>
      <xdr:spPr>
        <a:xfrm>
          <a:off x="6286500" y="28365450"/>
          <a:ext cx="260936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800" b="1" u="sng"/>
            <a:t>Marine</a:t>
          </a:r>
          <a:r>
            <a:rPr lang="en-US" sz="1800" b="1" u="sng" baseline="0"/>
            <a:t> Vessel - Elevation</a:t>
          </a:r>
          <a:endParaRPr lang="en-US" sz="1800" b="1" u="sng"/>
        </a:p>
      </xdr:txBody>
    </xdr:sp>
    <xdr:clientData/>
  </xdr:twoCellAnchor>
  <xdr:twoCellAnchor editAs="oneCell">
    <xdr:from>
      <xdr:col>1</xdr:col>
      <xdr:colOff>447675</xdr:colOff>
      <xdr:row>140</xdr:row>
      <xdr:rowOff>47625</xdr:rowOff>
    </xdr:from>
    <xdr:to>
      <xdr:col>3</xdr:col>
      <xdr:colOff>571500</xdr:colOff>
      <xdr:row>149</xdr:row>
      <xdr:rowOff>85725</xdr:rowOff>
    </xdr:to>
    <xdr:pic>
      <xdr:nvPicPr>
        <xdr:cNvPr id="114" name="Option1x" hidden="1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26774775"/>
          <a:ext cx="4105275" cy="175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447675</xdr:colOff>
      <xdr:row>140</xdr:row>
      <xdr:rowOff>47625</xdr:rowOff>
    </xdr:from>
    <xdr:to>
      <xdr:col>3</xdr:col>
      <xdr:colOff>571500</xdr:colOff>
      <xdr:row>149</xdr:row>
      <xdr:rowOff>85725</xdr:rowOff>
    </xdr:to>
    <xdr:pic>
      <xdr:nvPicPr>
        <xdr:cNvPr id="115" name="Option1z" hidden="1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26774775"/>
          <a:ext cx="4105275" cy="175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476250</xdr:colOff>
      <xdr:row>140</xdr:row>
      <xdr:rowOff>47625</xdr:rowOff>
    </xdr:from>
    <xdr:to>
      <xdr:col>3</xdr:col>
      <xdr:colOff>561975</xdr:colOff>
      <xdr:row>149</xdr:row>
      <xdr:rowOff>47625</xdr:rowOff>
    </xdr:to>
    <xdr:pic>
      <xdr:nvPicPr>
        <xdr:cNvPr id="116" name="Option2x" hidden="1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26774775"/>
          <a:ext cx="40671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476250</xdr:colOff>
      <xdr:row>140</xdr:row>
      <xdr:rowOff>47625</xdr:rowOff>
    </xdr:from>
    <xdr:to>
      <xdr:col>3</xdr:col>
      <xdr:colOff>561975</xdr:colOff>
      <xdr:row>149</xdr:row>
      <xdr:rowOff>47625</xdr:rowOff>
    </xdr:to>
    <xdr:pic>
      <xdr:nvPicPr>
        <xdr:cNvPr id="117" name="Option2z" hidden="1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26774775"/>
          <a:ext cx="40671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381000</xdr:colOff>
      <xdr:row>140</xdr:row>
      <xdr:rowOff>47625</xdr:rowOff>
    </xdr:from>
    <xdr:to>
      <xdr:col>3</xdr:col>
      <xdr:colOff>561975</xdr:colOff>
      <xdr:row>150</xdr:row>
      <xdr:rowOff>0</xdr:rowOff>
    </xdr:to>
    <xdr:pic>
      <xdr:nvPicPr>
        <xdr:cNvPr id="118" name="Option3x" hidden="1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26774775"/>
          <a:ext cx="4162425" cy="1857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381000</xdr:colOff>
      <xdr:row>140</xdr:row>
      <xdr:rowOff>47625</xdr:rowOff>
    </xdr:from>
    <xdr:to>
      <xdr:col>3</xdr:col>
      <xdr:colOff>561975</xdr:colOff>
      <xdr:row>150</xdr:row>
      <xdr:rowOff>0</xdr:rowOff>
    </xdr:to>
    <xdr:pic>
      <xdr:nvPicPr>
        <xdr:cNvPr id="119" name="Option3z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26774775"/>
          <a:ext cx="4162425" cy="1857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140</xdr:row>
      <xdr:rowOff>28575</xdr:rowOff>
    </xdr:from>
    <xdr:to>
      <xdr:col>3</xdr:col>
      <xdr:colOff>571500</xdr:colOff>
      <xdr:row>149</xdr:row>
      <xdr:rowOff>47625</xdr:rowOff>
    </xdr:to>
    <xdr:pic>
      <xdr:nvPicPr>
        <xdr:cNvPr id="120" name="Option4x" hidden="1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26755725"/>
          <a:ext cx="4095750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140</xdr:row>
      <xdr:rowOff>47625</xdr:rowOff>
    </xdr:from>
    <xdr:to>
      <xdr:col>3</xdr:col>
      <xdr:colOff>571500</xdr:colOff>
      <xdr:row>149</xdr:row>
      <xdr:rowOff>123825</xdr:rowOff>
    </xdr:to>
    <xdr:pic>
      <xdr:nvPicPr>
        <xdr:cNvPr id="121" name="Option4z" hidden="1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26774775"/>
          <a:ext cx="4095750" cy="179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7</xdr:row>
          <xdr:rowOff>152400</xdr:rowOff>
        </xdr:from>
        <xdr:to>
          <xdr:col>1</xdr:col>
          <xdr:colOff>2600325</xdr:colOff>
          <xdr:row>9</xdr:row>
          <xdr:rowOff>57150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2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(1) Calc - Module Dead Weight &amp; CG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9</xdr:row>
          <xdr:rowOff>123825</xdr:rowOff>
        </xdr:from>
        <xdr:to>
          <xdr:col>1</xdr:col>
          <xdr:colOff>2609850</xdr:colOff>
          <xdr:row>11</xdr:row>
          <xdr:rowOff>28575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2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(2) Calc - Weight Report CG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11</xdr:row>
          <xdr:rowOff>95250</xdr:rowOff>
        </xdr:from>
        <xdr:to>
          <xdr:col>1</xdr:col>
          <xdr:colOff>2609850</xdr:colOff>
          <xdr:row>13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2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(3) Calc - CG Envelope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13</xdr:row>
          <xdr:rowOff>57150</xdr:rowOff>
        </xdr:from>
        <xdr:to>
          <xdr:col>1</xdr:col>
          <xdr:colOff>2609850</xdr:colOff>
          <xdr:row>14</xdr:row>
          <xdr:rowOff>152400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2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(4) Calc - CG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</xdr:row>
          <xdr:rowOff>133350</xdr:rowOff>
        </xdr:from>
        <xdr:to>
          <xdr:col>5</xdr:col>
          <xdr:colOff>466725</xdr:colOff>
          <xdr:row>9</xdr:row>
          <xdr:rowOff>38100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2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(6) Calc - Center of Rotation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9</xdr:row>
          <xdr:rowOff>114300</xdr:rowOff>
        </xdr:from>
        <xdr:to>
          <xdr:col>5</xdr:col>
          <xdr:colOff>466725</xdr:colOff>
          <xdr:row>11</xdr:row>
          <xdr:rowOff>19050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02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(7) Calc - Retrieve from CLC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11</xdr:row>
          <xdr:rowOff>95250</xdr:rowOff>
        </xdr:from>
        <xdr:to>
          <xdr:col>5</xdr:col>
          <xdr:colOff>457200</xdr:colOff>
          <xdr:row>12</xdr:row>
          <xdr:rowOff>190500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02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(8) Calc - Accelerations in LTV Orientation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47625</xdr:rowOff>
        </xdr:from>
        <xdr:to>
          <xdr:col>5</xdr:col>
          <xdr:colOff>457200</xdr:colOff>
          <xdr:row>14</xdr:row>
          <xdr:rowOff>142875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02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(9) Calc - Dead Load Rotation 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15</xdr:row>
          <xdr:rowOff>19050</xdr:rowOff>
        </xdr:from>
        <xdr:to>
          <xdr:col>5</xdr:col>
          <xdr:colOff>457200</xdr:colOff>
          <xdr:row>16</xdr:row>
          <xdr:rowOff>114300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02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(10) Calc - Component Load Factors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15</xdr:row>
          <xdr:rowOff>19050</xdr:rowOff>
        </xdr:from>
        <xdr:to>
          <xdr:col>1</xdr:col>
          <xdr:colOff>2609850</xdr:colOff>
          <xdr:row>16</xdr:row>
          <xdr:rowOff>114300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02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(5) Calc - Inertia Weight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57151</xdr:colOff>
      <xdr:row>217</xdr:row>
      <xdr:rowOff>0</xdr:rowOff>
    </xdr:from>
    <xdr:to>
      <xdr:col>9</xdr:col>
      <xdr:colOff>578470</xdr:colOff>
      <xdr:row>223</xdr:row>
      <xdr:rowOff>171450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1" y="41595675"/>
          <a:ext cx="3788394" cy="1314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>
    <tabColor rgb="FFFFFF00"/>
  </sheetPr>
  <dimension ref="B2:M183"/>
  <sheetViews>
    <sheetView tabSelected="1" zoomScaleNormal="100" workbookViewId="0"/>
  </sheetViews>
  <sheetFormatPr defaultRowHeight="15" x14ac:dyDescent="0.25"/>
  <cols>
    <col min="1" max="1" width="5.5703125" customWidth="1"/>
  </cols>
  <sheetData>
    <row r="2" spans="2:13" x14ac:dyDescent="0.25">
      <c r="B2" s="52" t="s">
        <v>17778</v>
      </c>
    </row>
    <row r="3" spans="2:13" x14ac:dyDescent="0.25">
      <c r="B3" s="68" t="s">
        <v>758</v>
      </c>
      <c r="D3" s="210"/>
    </row>
    <row r="5" spans="2:13" x14ac:dyDescent="0.25">
      <c r="M5" s="210"/>
    </row>
    <row r="6" spans="2:13" x14ac:dyDescent="0.25">
      <c r="B6" s="69" t="s">
        <v>760</v>
      </c>
      <c r="L6" s="277"/>
      <c r="M6" s="210"/>
    </row>
    <row r="7" spans="2:13" x14ac:dyDescent="0.25">
      <c r="B7" s="53" t="s">
        <v>17772</v>
      </c>
      <c r="L7" s="82"/>
      <c r="M7" s="210"/>
    </row>
    <row r="8" spans="2:13" x14ac:dyDescent="0.25">
      <c r="B8" s="83" t="s">
        <v>786</v>
      </c>
      <c r="L8" s="82"/>
      <c r="M8" s="210"/>
    </row>
    <row r="9" spans="2:13" x14ac:dyDescent="0.25">
      <c r="B9" s="84" t="s">
        <v>784</v>
      </c>
      <c r="L9" s="82"/>
      <c r="M9" s="210"/>
    </row>
    <row r="10" spans="2:13" x14ac:dyDescent="0.25">
      <c r="B10" s="83" t="s">
        <v>787</v>
      </c>
      <c r="L10" s="82"/>
      <c r="M10" s="210"/>
    </row>
    <row r="11" spans="2:13" x14ac:dyDescent="0.25">
      <c r="B11" s="83" t="s">
        <v>788</v>
      </c>
      <c r="L11" s="82"/>
      <c r="M11" s="210"/>
    </row>
    <row r="12" spans="2:13" x14ac:dyDescent="0.25">
      <c r="B12" s="83" t="s">
        <v>785</v>
      </c>
      <c r="L12" s="281"/>
      <c r="M12" s="210"/>
    </row>
    <row r="13" spans="2:13" x14ac:dyDescent="0.25">
      <c r="B13" s="84" t="s">
        <v>790</v>
      </c>
      <c r="L13" s="82"/>
      <c r="M13" s="210"/>
    </row>
    <row r="14" spans="2:13" x14ac:dyDescent="0.25">
      <c r="B14" s="83" t="s">
        <v>789</v>
      </c>
      <c r="L14" s="281"/>
      <c r="M14" s="210"/>
    </row>
    <row r="15" spans="2:13" x14ac:dyDescent="0.25">
      <c r="B15" s="83" t="s">
        <v>17773</v>
      </c>
      <c r="L15" s="82"/>
      <c r="M15" s="210"/>
    </row>
    <row r="16" spans="2:13" x14ac:dyDescent="0.25">
      <c r="B16" s="83" t="s">
        <v>17774</v>
      </c>
      <c r="L16" s="82"/>
      <c r="M16" s="210"/>
    </row>
    <row r="17" spans="2:12" x14ac:dyDescent="0.25">
      <c r="B17" s="83" t="s">
        <v>1116</v>
      </c>
    </row>
    <row r="18" spans="2:12" x14ac:dyDescent="0.25">
      <c r="B18" s="83" t="s">
        <v>1117</v>
      </c>
    </row>
    <row r="19" spans="2:12" x14ac:dyDescent="0.25">
      <c r="B19" s="84" t="s">
        <v>1804</v>
      </c>
      <c r="L19" s="82"/>
    </row>
    <row r="20" spans="2:12" x14ac:dyDescent="0.25">
      <c r="B20" s="84" t="s">
        <v>1801</v>
      </c>
      <c r="L20" s="82"/>
    </row>
    <row r="21" spans="2:12" x14ac:dyDescent="0.25">
      <c r="B21" s="84" t="s">
        <v>1886</v>
      </c>
      <c r="L21" s="82"/>
    </row>
    <row r="22" spans="2:12" x14ac:dyDescent="0.25">
      <c r="B22" s="58" t="s">
        <v>17777</v>
      </c>
    </row>
    <row r="24" spans="2:12" x14ac:dyDescent="0.25">
      <c r="L24" s="82"/>
    </row>
    <row r="25" spans="2:12" x14ac:dyDescent="0.25">
      <c r="B25" s="209" t="s">
        <v>761</v>
      </c>
      <c r="L25" s="82"/>
    </row>
    <row r="26" spans="2:12" x14ac:dyDescent="0.25">
      <c r="B26" s="211" t="s">
        <v>17727</v>
      </c>
      <c r="L26" s="82"/>
    </row>
    <row r="27" spans="2:12" x14ac:dyDescent="0.25">
      <c r="B27" s="85" t="s">
        <v>1115</v>
      </c>
    </row>
    <row r="28" spans="2:12" x14ac:dyDescent="0.25">
      <c r="B28" s="84" t="s">
        <v>1808</v>
      </c>
    </row>
    <row r="29" spans="2:12" x14ac:dyDescent="0.25">
      <c r="B29" s="84" t="s">
        <v>1118</v>
      </c>
    </row>
    <row r="30" spans="2:12" x14ac:dyDescent="0.25">
      <c r="B30" s="96" t="s">
        <v>1119</v>
      </c>
    </row>
    <row r="31" spans="2:12" x14ac:dyDescent="0.25">
      <c r="B31" t="s">
        <v>1813</v>
      </c>
    </row>
    <row r="32" spans="2:12" x14ac:dyDescent="0.25">
      <c r="B32" s="68" t="s">
        <v>17728</v>
      </c>
    </row>
    <row r="33" spans="2:10" x14ac:dyDescent="0.25">
      <c r="B33" s="53" t="s">
        <v>588</v>
      </c>
    </row>
    <row r="34" spans="2:10" x14ac:dyDescent="0.25">
      <c r="B34" s="53" t="s">
        <v>590</v>
      </c>
    </row>
    <row r="35" spans="2:10" x14ac:dyDescent="0.25">
      <c r="B35" s="53" t="s">
        <v>589</v>
      </c>
    </row>
    <row r="36" spans="2:10" x14ac:dyDescent="0.25">
      <c r="B36" s="53" t="s">
        <v>591</v>
      </c>
    </row>
    <row r="37" spans="2:10" x14ac:dyDescent="0.25">
      <c r="B37" s="84" t="s">
        <v>1120</v>
      </c>
    </row>
    <row r="38" spans="2:10" x14ac:dyDescent="0.25">
      <c r="B38" s="84" t="s">
        <v>1066</v>
      </c>
      <c r="J38" s="128"/>
    </row>
    <row r="39" spans="2:10" x14ac:dyDescent="0.25">
      <c r="B39" s="41" t="s">
        <v>17729</v>
      </c>
      <c r="J39" s="128"/>
    </row>
    <row r="40" spans="2:10" x14ac:dyDescent="0.25">
      <c r="B40" s="68" t="s">
        <v>17730</v>
      </c>
    </row>
    <row r="41" spans="2:10" x14ac:dyDescent="0.25">
      <c r="B41" s="1" t="s">
        <v>1087</v>
      </c>
    </row>
    <row r="42" spans="2:10" x14ac:dyDescent="0.25">
      <c r="B42" s="1" t="s">
        <v>1067</v>
      </c>
    </row>
    <row r="43" spans="2:10" x14ac:dyDescent="0.25">
      <c r="B43" s="1" t="s">
        <v>791</v>
      </c>
    </row>
    <row r="44" spans="2:10" x14ac:dyDescent="0.25">
      <c r="B44" s="1" t="s">
        <v>792</v>
      </c>
    </row>
    <row r="45" spans="2:10" x14ac:dyDescent="0.25">
      <c r="B45" s="41" t="s">
        <v>1068</v>
      </c>
    </row>
    <row r="46" spans="2:10" x14ac:dyDescent="0.25">
      <c r="B46" s="68" t="s">
        <v>1814</v>
      </c>
    </row>
    <row r="47" spans="2:10" x14ac:dyDescent="0.25">
      <c r="B47" s="53"/>
    </row>
    <row r="48" spans="2:10" x14ac:dyDescent="0.25">
      <c r="B48" s="53"/>
    </row>
    <row r="49" spans="2:12" x14ac:dyDescent="0.25">
      <c r="B49" s="90" t="s">
        <v>1121</v>
      </c>
    </row>
    <row r="50" spans="2:12" x14ac:dyDescent="0.25">
      <c r="B50" s="84" t="s">
        <v>793</v>
      </c>
    </row>
    <row r="51" spans="2:12" x14ac:dyDescent="0.25">
      <c r="B51" s="41" t="s">
        <v>17731</v>
      </c>
    </row>
    <row r="52" spans="2:12" x14ac:dyDescent="0.25">
      <c r="B52" s="41" t="s">
        <v>794</v>
      </c>
    </row>
    <row r="53" spans="2:12" x14ac:dyDescent="0.25">
      <c r="B53" s="84" t="s">
        <v>795</v>
      </c>
    </row>
    <row r="54" spans="2:12" x14ac:dyDescent="0.25">
      <c r="B54" s="41" t="s">
        <v>796</v>
      </c>
    </row>
    <row r="55" spans="2:12" x14ac:dyDescent="0.25">
      <c r="B55" s="41" t="s">
        <v>802</v>
      </c>
      <c r="L55" s="24"/>
    </row>
    <row r="56" spans="2:12" x14ac:dyDescent="0.25">
      <c r="B56" s="41" t="s">
        <v>801</v>
      </c>
    </row>
    <row r="57" spans="2:12" x14ac:dyDescent="0.25">
      <c r="B57" s="41" t="s">
        <v>797</v>
      </c>
      <c r="L57" s="1"/>
    </row>
    <row r="58" spans="2:12" x14ac:dyDescent="0.25">
      <c r="B58" s="41" t="s">
        <v>798</v>
      </c>
      <c r="L58" s="1"/>
    </row>
    <row r="59" spans="2:12" x14ac:dyDescent="0.25">
      <c r="B59" s="96" t="s">
        <v>615</v>
      </c>
      <c r="L59" s="1"/>
    </row>
    <row r="60" spans="2:12" x14ac:dyDescent="0.25">
      <c r="B60" s="84" t="s">
        <v>799</v>
      </c>
    </row>
    <row r="61" spans="2:12" x14ac:dyDescent="0.25">
      <c r="B61" s="41" t="s">
        <v>800</v>
      </c>
      <c r="L61" s="1"/>
    </row>
    <row r="62" spans="2:12" x14ac:dyDescent="0.25">
      <c r="B62" s="66"/>
    </row>
    <row r="63" spans="2:12" x14ac:dyDescent="0.25">
      <c r="B63" s="43"/>
      <c r="L63" s="68"/>
    </row>
    <row r="64" spans="2:12" x14ac:dyDescent="0.25">
      <c r="B64" s="69" t="s">
        <v>762</v>
      </c>
    </row>
    <row r="65" spans="2:2" x14ac:dyDescent="0.25">
      <c r="B65" s="43" t="s">
        <v>595</v>
      </c>
    </row>
    <row r="66" spans="2:2" x14ac:dyDescent="0.25">
      <c r="B66" s="66" t="s">
        <v>774</v>
      </c>
    </row>
    <row r="67" spans="2:2" x14ac:dyDescent="0.25">
      <c r="B67" s="66" t="s">
        <v>775</v>
      </c>
    </row>
    <row r="68" spans="2:2" x14ac:dyDescent="0.25">
      <c r="B68" s="53" t="s">
        <v>598</v>
      </c>
    </row>
    <row r="69" spans="2:2" x14ac:dyDescent="0.25">
      <c r="B69" s="53" t="s">
        <v>594</v>
      </c>
    </row>
    <row r="70" spans="2:2" x14ac:dyDescent="0.25">
      <c r="B70" s="43" t="s">
        <v>1815</v>
      </c>
    </row>
    <row r="71" spans="2:2" x14ac:dyDescent="0.25">
      <c r="B71" s="53" t="s">
        <v>599</v>
      </c>
    </row>
    <row r="72" spans="2:2" x14ac:dyDescent="0.25">
      <c r="B72" s="53" t="s">
        <v>1122</v>
      </c>
    </row>
    <row r="73" spans="2:2" x14ac:dyDescent="0.25">
      <c r="B73" s="53" t="s">
        <v>17732</v>
      </c>
    </row>
    <row r="74" spans="2:2" x14ac:dyDescent="0.25">
      <c r="B74" s="53" t="s">
        <v>1816</v>
      </c>
    </row>
    <row r="75" spans="2:2" x14ac:dyDescent="0.25">
      <c r="B75" s="43" t="s">
        <v>17733</v>
      </c>
    </row>
    <row r="76" spans="2:2" x14ac:dyDescent="0.25">
      <c r="B76" s="53" t="s">
        <v>1817</v>
      </c>
    </row>
    <row r="77" spans="2:2" x14ac:dyDescent="0.25">
      <c r="B77" s="53" t="s">
        <v>1818</v>
      </c>
    </row>
    <row r="78" spans="2:2" x14ac:dyDescent="0.25">
      <c r="B78" s="53"/>
    </row>
    <row r="79" spans="2:2" x14ac:dyDescent="0.25">
      <c r="B79" s="53"/>
    </row>
    <row r="80" spans="2:2" x14ac:dyDescent="0.25">
      <c r="B80" s="69" t="s">
        <v>17737</v>
      </c>
    </row>
    <row r="81" spans="2:2" x14ac:dyDescent="0.25">
      <c r="B81" s="53" t="s">
        <v>764</v>
      </c>
    </row>
    <row r="82" spans="2:2" x14ac:dyDescent="0.25">
      <c r="B82" s="43" t="s">
        <v>600</v>
      </c>
    </row>
    <row r="83" spans="2:2" x14ac:dyDescent="0.25">
      <c r="B83" s="43"/>
    </row>
    <row r="84" spans="2:2" x14ac:dyDescent="0.25">
      <c r="B84" s="83" t="s">
        <v>17734</v>
      </c>
    </row>
    <row r="85" spans="2:2" x14ac:dyDescent="0.25">
      <c r="B85" s="83" t="s">
        <v>601</v>
      </c>
    </row>
    <row r="86" spans="2:2" x14ac:dyDescent="0.25">
      <c r="B86" s="83" t="s">
        <v>17735</v>
      </c>
    </row>
    <row r="87" spans="2:2" x14ac:dyDescent="0.25">
      <c r="B87" s="43"/>
    </row>
    <row r="88" spans="2:2" x14ac:dyDescent="0.25">
      <c r="B88" s="43" t="s">
        <v>581</v>
      </c>
    </row>
    <row r="89" spans="2:2" x14ac:dyDescent="0.25">
      <c r="B89" s="43" t="s">
        <v>596</v>
      </c>
    </row>
    <row r="90" spans="2:2" x14ac:dyDescent="0.25">
      <c r="B90" s="53" t="s">
        <v>602</v>
      </c>
    </row>
    <row r="91" spans="2:2" x14ac:dyDescent="0.25">
      <c r="B91" s="43" t="s">
        <v>768</v>
      </c>
    </row>
    <row r="92" spans="2:2" x14ac:dyDescent="0.25">
      <c r="B92" s="43" t="s">
        <v>763</v>
      </c>
    </row>
    <row r="93" spans="2:2" x14ac:dyDescent="0.25">
      <c r="B93" s="53" t="s">
        <v>569</v>
      </c>
    </row>
    <row r="94" spans="2:2" x14ac:dyDescent="0.25">
      <c r="B94" s="53" t="s">
        <v>570</v>
      </c>
    </row>
    <row r="95" spans="2:2" x14ac:dyDescent="0.25">
      <c r="B95" s="53" t="s">
        <v>571</v>
      </c>
    </row>
    <row r="96" spans="2:2" x14ac:dyDescent="0.25">
      <c r="B96" s="53" t="s">
        <v>572</v>
      </c>
    </row>
    <row r="97" spans="2:2" x14ac:dyDescent="0.25">
      <c r="B97" s="53" t="s">
        <v>573</v>
      </c>
    </row>
    <row r="98" spans="2:2" x14ac:dyDescent="0.25">
      <c r="B98" s="53" t="s">
        <v>574</v>
      </c>
    </row>
    <row r="99" spans="2:2" x14ac:dyDescent="0.25">
      <c r="B99" s="53" t="s">
        <v>575</v>
      </c>
    </row>
    <row r="100" spans="2:2" x14ac:dyDescent="0.25">
      <c r="B100" s="53" t="s">
        <v>576</v>
      </c>
    </row>
    <row r="101" spans="2:2" x14ac:dyDescent="0.25">
      <c r="B101" s="53" t="s">
        <v>577</v>
      </c>
    </row>
    <row r="102" spans="2:2" x14ac:dyDescent="0.25">
      <c r="B102" s="53" t="s">
        <v>578</v>
      </c>
    </row>
    <row r="103" spans="2:2" x14ac:dyDescent="0.25">
      <c r="B103" s="53" t="s">
        <v>579</v>
      </c>
    </row>
    <row r="104" spans="2:2" x14ac:dyDescent="0.25">
      <c r="B104" s="53" t="s">
        <v>605</v>
      </c>
    </row>
    <row r="105" spans="2:2" x14ac:dyDescent="0.25">
      <c r="B105" s="53" t="s">
        <v>580</v>
      </c>
    </row>
    <row r="106" spans="2:2" x14ac:dyDescent="0.25">
      <c r="B106" s="43" t="s">
        <v>582</v>
      </c>
    </row>
    <row r="107" spans="2:2" x14ac:dyDescent="0.25">
      <c r="B107" s="53" t="s">
        <v>586</v>
      </c>
    </row>
    <row r="108" spans="2:2" x14ac:dyDescent="0.25">
      <c r="B108" s="53" t="s">
        <v>583</v>
      </c>
    </row>
    <row r="109" spans="2:2" x14ac:dyDescent="0.25">
      <c r="B109" s="53" t="s">
        <v>584</v>
      </c>
    </row>
    <row r="110" spans="2:2" x14ac:dyDescent="0.25">
      <c r="B110" s="53" t="s">
        <v>585</v>
      </c>
    </row>
    <row r="111" spans="2:2" x14ac:dyDescent="0.25">
      <c r="B111" s="43" t="s">
        <v>587</v>
      </c>
    </row>
    <row r="113" spans="2:13" x14ac:dyDescent="0.25">
      <c r="B113" s="75" t="s">
        <v>17738</v>
      </c>
    </row>
    <row r="114" spans="2:13" x14ac:dyDescent="0.25">
      <c r="B114" s="1" t="s">
        <v>765</v>
      </c>
    </row>
    <row r="115" spans="2:13" x14ac:dyDescent="0.25">
      <c r="B115" t="s">
        <v>767</v>
      </c>
    </row>
    <row r="117" spans="2:13" x14ac:dyDescent="0.25">
      <c r="B117" t="s">
        <v>17736</v>
      </c>
    </row>
    <row r="119" spans="2:13" x14ac:dyDescent="0.25">
      <c r="B119" s="83" t="s">
        <v>17756</v>
      </c>
    </row>
    <row r="120" spans="2:13" x14ac:dyDescent="0.25">
      <c r="B120" s="96" t="s">
        <v>607</v>
      </c>
    </row>
    <row r="121" spans="2:13" x14ac:dyDescent="0.25">
      <c r="B121" s="96" t="s">
        <v>608</v>
      </c>
    </row>
    <row r="122" spans="2:13" x14ac:dyDescent="0.25">
      <c r="B122" s="96" t="s">
        <v>609</v>
      </c>
    </row>
    <row r="123" spans="2:13" x14ac:dyDescent="0.25">
      <c r="B123" s="96" t="s">
        <v>766</v>
      </c>
    </row>
    <row r="125" spans="2:13" s="129" customFormat="1" x14ac:dyDescent="0.25">
      <c r="B125" s="83" t="s">
        <v>17757</v>
      </c>
    </row>
    <row r="126" spans="2:13" s="129" customFormat="1" x14ac:dyDescent="0.25">
      <c r="B126" s="96" t="s">
        <v>17750</v>
      </c>
    </row>
    <row r="127" spans="2:13" x14ac:dyDescent="0.25">
      <c r="B127" s="96" t="s">
        <v>17751</v>
      </c>
      <c r="C127" s="82"/>
      <c r="D127" s="82"/>
      <c r="E127" s="82"/>
      <c r="F127" s="82"/>
      <c r="G127" s="82"/>
      <c r="M127" s="82"/>
    </row>
    <row r="128" spans="2:13" x14ac:dyDescent="0.25">
      <c r="B128" s="96"/>
      <c r="C128" s="82"/>
      <c r="D128" s="82"/>
      <c r="E128" s="82"/>
      <c r="F128" s="82"/>
      <c r="G128" s="82"/>
      <c r="M128" s="82"/>
    </row>
    <row r="129" spans="2:13" x14ac:dyDescent="0.25">
      <c r="B129" s="96" t="s">
        <v>17760</v>
      </c>
      <c r="C129" s="82"/>
      <c r="D129" s="82"/>
      <c r="E129" s="82"/>
      <c r="F129" s="82"/>
      <c r="G129" s="82"/>
      <c r="M129" s="82"/>
    </row>
    <row r="130" spans="2:13" s="129" customFormat="1" x14ac:dyDescent="0.25">
      <c r="B130" s="96" t="s">
        <v>17741</v>
      </c>
    </row>
    <row r="131" spans="2:13" s="129" customFormat="1" x14ac:dyDescent="0.25">
      <c r="B131" s="96" t="s">
        <v>17742</v>
      </c>
    </row>
    <row r="132" spans="2:13" x14ac:dyDescent="0.25">
      <c r="B132" s="213"/>
      <c r="C132" s="82"/>
      <c r="D132" s="82"/>
      <c r="E132" s="82"/>
      <c r="F132" s="82"/>
      <c r="G132" s="82"/>
      <c r="M132" s="82"/>
    </row>
    <row r="133" spans="2:13" x14ac:dyDescent="0.25">
      <c r="B133" s="83" t="s">
        <v>17758</v>
      </c>
      <c r="C133" s="82"/>
      <c r="D133" s="82"/>
      <c r="E133" s="82"/>
      <c r="F133" s="82"/>
      <c r="G133" s="82"/>
      <c r="M133" s="82"/>
    </row>
    <row r="134" spans="2:13" x14ac:dyDescent="0.25">
      <c r="B134" s="96" t="s">
        <v>17740</v>
      </c>
      <c r="C134" s="82"/>
      <c r="D134" s="82"/>
      <c r="E134" s="82"/>
      <c r="F134" s="82"/>
      <c r="G134" s="82"/>
      <c r="M134" s="82"/>
    </row>
    <row r="135" spans="2:13" x14ac:dyDescent="0.25">
      <c r="B135" s="96" t="s">
        <v>17752</v>
      </c>
      <c r="C135" s="82"/>
      <c r="D135" s="82"/>
      <c r="E135" s="82"/>
      <c r="F135" s="82"/>
      <c r="G135" s="82"/>
      <c r="M135" s="82"/>
    </row>
    <row r="136" spans="2:13" x14ac:dyDescent="0.25">
      <c r="B136" s="96" t="s">
        <v>17749</v>
      </c>
      <c r="C136" s="82"/>
      <c r="D136" s="82"/>
      <c r="E136" s="82"/>
      <c r="F136" s="82"/>
      <c r="G136" s="82"/>
      <c r="M136" s="82"/>
    </row>
    <row r="137" spans="2:13" x14ac:dyDescent="0.25">
      <c r="B137" s="96" t="s">
        <v>17739</v>
      </c>
      <c r="C137" s="82"/>
      <c r="D137" s="82"/>
      <c r="E137" s="82"/>
      <c r="F137" s="82"/>
      <c r="G137" s="82"/>
      <c r="M137" s="82"/>
    </row>
    <row r="138" spans="2:13" x14ac:dyDescent="0.25">
      <c r="B138" s="96"/>
      <c r="C138" s="82"/>
      <c r="D138" s="82"/>
      <c r="E138" s="82"/>
      <c r="F138" s="82"/>
      <c r="G138" s="82"/>
      <c r="M138" s="82"/>
    </row>
    <row r="139" spans="2:13" x14ac:dyDescent="0.25">
      <c r="B139" s="96" t="s">
        <v>17759</v>
      </c>
      <c r="C139" s="82"/>
      <c r="D139" s="82"/>
      <c r="E139" s="82"/>
      <c r="F139" s="82"/>
      <c r="G139" s="82"/>
      <c r="M139" s="82"/>
    </row>
    <row r="140" spans="2:13" x14ac:dyDescent="0.25">
      <c r="B140" s="96" t="s">
        <v>17753</v>
      </c>
      <c r="C140" s="82"/>
      <c r="D140" s="82"/>
      <c r="E140" s="82"/>
      <c r="F140" s="82"/>
      <c r="G140" s="82"/>
      <c r="M140" s="82"/>
    </row>
    <row r="141" spans="2:13" x14ac:dyDescent="0.25">
      <c r="B141" s="96" t="s">
        <v>17754</v>
      </c>
      <c r="C141" s="82"/>
      <c r="D141" s="82"/>
      <c r="E141" s="82"/>
      <c r="F141" s="82"/>
      <c r="G141" s="82"/>
      <c r="M141" s="82"/>
    </row>
    <row r="142" spans="2:13" x14ac:dyDescent="0.25">
      <c r="B142" s="96" t="s">
        <v>17755</v>
      </c>
      <c r="C142" s="82"/>
      <c r="D142" s="82"/>
      <c r="E142" s="82"/>
      <c r="F142" s="82"/>
      <c r="G142" s="82"/>
      <c r="M142" s="82"/>
    </row>
    <row r="143" spans="2:13" x14ac:dyDescent="0.25">
      <c r="C143" s="82"/>
      <c r="D143" s="82"/>
      <c r="E143" s="82"/>
      <c r="F143" s="82"/>
      <c r="G143" s="82"/>
    </row>
    <row r="144" spans="2:13" x14ac:dyDescent="0.25">
      <c r="B144" s="83" t="s">
        <v>17761</v>
      </c>
      <c r="L144" s="82"/>
    </row>
    <row r="145" spans="2:2" x14ac:dyDescent="0.25">
      <c r="B145" s="96" t="s">
        <v>17743</v>
      </c>
    </row>
    <row r="146" spans="2:2" x14ac:dyDescent="0.25">
      <c r="B146" s="96" t="s">
        <v>17762</v>
      </c>
    </row>
    <row r="147" spans="2:2" x14ac:dyDescent="0.25">
      <c r="B147" s="96" t="s">
        <v>17763</v>
      </c>
    </row>
    <row r="148" spans="2:2" x14ac:dyDescent="0.25">
      <c r="B148" s="96" t="s">
        <v>17749</v>
      </c>
    </row>
    <row r="149" spans="2:2" x14ac:dyDescent="0.25">
      <c r="B149" s="96" t="s">
        <v>17739</v>
      </c>
    </row>
    <row r="150" spans="2:2" x14ac:dyDescent="0.25">
      <c r="B150" s="96"/>
    </row>
    <row r="151" spans="2:2" x14ac:dyDescent="0.25">
      <c r="B151" s="96" t="s">
        <v>17764</v>
      </c>
    </row>
    <row r="152" spans="2:2" x14ac:dyDescent="0.25">
      <c r="B152" s="96" t="s">
        <v>17743</v>
      </c>
    </row>
    <row r="153" spans="2:2" x14ac:dyDescent="0.25">
      <c r="B153" s="96" t="s">
        <v>17762</v>
      </c>
    </row>
    <row r="154" spans="2:2" x14ac:dyDescent="0.25">
      <c r="B154" s="96" t="s">
        <v>17765</v>
      </c>
    </row>
    <row r="155" spans="2:2" x14ac:dyDescent="0.25">
      <c r="B155" s="96" t="s">
        <v>17749</v>
      </c>
    </row>
    <row r="156" spans="2:2" x14ac:dyDescent="0.25">
      <c r="B156" s="96" t="s">
        <v>17739</v>
      </c>
    </row>
    <row r="157" spans="2:2" x14ac:dyDescent="0.25">
      <c r="B157" s="96"/>
    </row>
    <row r="158" spans="2:2" x14ac:dyDescent="0.25">
      <c r="B158" s="96" t="s">
        <v>17766</v>
      </c>
    </row>
    <row r="159" spans="2:2" x14ac:dyDescent="0.25">
      <c r="B159" s="96" t="s">
        <v>17767</v>
      </c>
    </row>
    <row r="160" spans="2:2" x14ac:dyDescent="0.25">
      <c r="B160" s="96" t="s">
        <v>17768</v>
      </c>
    </row>
    <row r="161" spans="2:7" x14ac:dyDescent="0.25">
      <c r="B161" s="96" t="s">
        <v>17769</v>
      </c>
    </row>
    <row r="162" spans="2:7" x14ac:dyDescent="0.25">
      <c r="B162" s="96" t="s">
        <v>17744</v>
      </c>
    </row>
    <row r="163" spans="2:7" x14ac:dyDescent="0.25">
      <c r="B163" s="96"/>
    </row>
    <row r="164" spans="2:7" x14ac:dyDescent="0.25">
      <c r="B164" s="83" t="s">
        <v>17770</v>
      </c>
      <c r="C164" s="82"/>
      <c r="D164" s="82"/>
      <c r="E164" s="82"/>
      <c r="F164" s="82"/>
      <c r="G164" s="82"/>
    </row>
    <row r="165" spans="2:7" x14ac:dyDescent="0.25">
      <c r="B165" s="96" t="s">
        <v>17745</v>
      </c>
      <c r="C165" s="82"/>
      <c r="D165" s="82"/>
      <c r="E165" s="82"/>
      <c r="F165" s="82"/>
      <c r="G165" s="82"/>
    </row>
    <row r="166" spans="2:7" x14ac:dyDescent="0.25">
      <c r="B166" s="96" t="s">
        <v>17747</v>
      </c>
      <c r="C166" s="82"/>
      <c r="D166" s="82"/>
      <c r="E166" s="82"/>
      <c r="F166" s="82"/>
      <c r="G166" s="82"/>
    </row>
    <row r="167" spans="2:7" x14ac:dyDescent="0.25">
      <c r="B167" s="96" t="s">
        <v>17746</v>
      </c>
      <c r="C167" s="82"/>
      <c r="D167" s="82"/>
      <c r="E167" s="82"/>
      <c r="F167" s="82"/>
      <c r="G167" s="82"/>
    </row>
    <row r="168" spans="2:7" x14ac:dyDescent="0.25">
      <c r="B168" s="96" t="s">
        <v>17748</v>
      </c>
      <c r="C168" s="82"/>
      <c r="D168" s="82"/>
      <c r="E168" s="82"/>
      <c r="F168" s="82"/>
      <c r="G168" s="82"/>
    </row>
    <row r="169" spans="2:7" x14ac:dyDescent="0.25">
      <c r="B169" s="96" t="s">
        <v>17744</v>
      </c>
      <c r="C169" s="82"/>
      <c r="D169" s="82"/>
      <c r="E169" s="82"/>
      <c r="F169" s="82"/>
      <c r="G169" s="82"/>
    </row>
    <row r="170" spans="2:7" x14ac:dyDescent="0.25">
      <c r="B170" s="96"/>
      <c r="C170" s="82"/>
      <c r="D170" s="82"/>
      <c r="E170" s="82"/>
      <c r="F170" s="82"/>
      <c r="G170" s="82"/>
    </row>
    <row r="171" spans="2:7" x14ac:dyDescent="0.25">
      <c r="B171" s="83" t="s">
        <v>597</v>
      </c>
      <c r="C171" s="82"/>
      <c r="D171" s="82"/>
      <c r="E171" s="82"/>
      <c r="F171" s="82"/>
      <c r="G171" s="82"/>
    </row>
    <row r="172" spans="2:7" x14ac:dyDescent="0.25">
      <c r="B172" s="83"/>
      <c r="C172" s="82"/>
      <c r="D172" s="82"/>
      <c r="E172" s="82"/>
      <c r="F172" s="82"/>
      <c r="G172" s="82"/>
    </row>
    <row r="173" spans="2:7" x14ac:dyDescent="0.25">
      <c r="B173" s="83" t="s">
        <v>17771</v>
      </c>
      <c r="C173" s="82"/>
      <c r="D173" s="82"/>
      <c r="E173" s="82"/>
      <c r="F173" s="82"/>
      <c r="G173" s="82"/>
    </row>
    <row r="174" spans="2:7" x14ac:dyDescent="0.25">
      <c r="B174" s="96"/>
      <c r="C174" s="82"/>
      <c r="D174" s="82"/>
      <c r="E174" s="82"/>
      <c r="F174" s="82"/>
      <c r="G174" s="82"/>
    </row>
    <row r="175" spans="2:7" x14ac:dyDescent="0.25">
      <c r="B175" s="24" t="s">
        <v>675</v>
      </c>
      <c r="C175" s="1"/>
    </row>
    <row r="176" spans="2:7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82"/>
    </row>
    <row r="180" spans="3:3" x14ac:dyDescent="0.25">
      <c r="C180" s="82"/>
    </row>
    <row r="182" spans="3:3" x14ac:dyDescent="0.25">
      <c r="C182" s="82"/>
    </row>
    <row r="183" spans="3:3" x14ac:dyDescent="0.25">
      <c r="C183" s="8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tabColor rgb="FFFFFF00"/>
    <pageSetUpPr fitToPage="1"/>
  </sheetPr>
  <dimension ref="B2:V366"/>
  <sheetViews>
    <sheetView zoomScaleNormal="100" workbookViewId="0"/>
  </sheetViews>
  <sheetFormatPr defaultColWidth="9.140625" defaultRowHeight="15" x14ac:dyDescent="0.25"/>
  <cols>
    <col min="1" max="1" width="6.5703125" style="43" customWidth="1"/>
    <col min="2" max="2" width="47.5703125" style="43" customWidth="1"/>
    <col min="3" max="3" width="12.140625" style="43" customWidth="1"/>
    <col min="4" max="4" width="12" style="43" bestFit="1" customWidth="1"/>
    <col min="5" max="5" width="12.7109375" style="43" bestFit="1" customWidth="1"/>
    <col min="6" max="6" width="10.5703125" style="43" customWidth="1"/>
    <col min="7" max="7" width="11.5703125" style="43" customWidth="1"/>
    <col min="8" max="12" width="9.140625" style="43"/>
    <col min="13" max="13" width="10.140625" style="43" bestFit="1" customWidth="1"/>
    <col min="14" max="14" width="10.140625" style="43" customWidth="1"/>
    <col min="15" max="16384" width="9.140625" style="43"/>
  </cols>
  <sheetData>
    <row r="2" spans="2:13" x14ac:dyDescent="0.25">
      <c r="B2" s="52" t="str">
        <f>'Pgm Notes'!B2</f>
        <v>WA-OCEAN (9Nov2023)</v>
      </c>
      <c r="C2" s="68"/>
      <c r="M2" s="44"/>
    </row>
    <row r="3" spans="2:13" x14ac:dyDescent="0.25">
      <c r="B3" s="68" t="s">
        <v>780</v>
      </c>
      <c r="C3" s="66"/>
      <c r="G3" s="247"/>
      <c r="M3" s="45"/>
    </row>
    <row r="5" spans="2:13" ht="15.75" thickBot="1" x14ac:dyDescent="0.3">
      <c r="B5" s="56"/>
      <c r="C5" s="56"/>
      <c r="D5" s="56"/>
      <c r="E5" s="56"/>
      <c r="F5" s="56"/>
      <c r="G5" s="56"/>
      <c r="H5" s="56"/>
      <c r="I5" s="56"/>
      <c r="J5" s="56"/>
      <c r="K5" s="56"/>
    </row>
    <row r="6" spans="2:13" x14ac:dyDescent="0.25">
      <c r="B6" s="57"/>
      <c r="C6" s="57"/>
      <c r="D6" s="57"/>
      <c r="E6" s="57"/>
      <c r="F6" s="57"/>
      <c r="G6" s="57"/>
      <c r="H6" s="57"/>
      <c r="I6" s="57"/>
      <c r="J6" s="57"/>
      <c r="K6" s="166"/>
      <c r="L6" s="158"/>
    </row>
    <row r="7" spans="2:13" x14ac:dyDescent="0.25">
      <c r="B7" s="52" t="s">
        <v>628</v>
      </c>
      <c r="K7" s="159"/>
      <c r="L7" s="158"/>
    </row>
    <row r="8" spans="2:13" x14ac:dyDescent="0.25">
      <c r="K8" s="159"/>
      <c r="L8" s="158"/>
    </row>
    <row r="9" spans="2:13" x14ac:dyDescent="0.25">
      <c r="B9" s="133"/>
      <c r="D9" s="244"/>
      <c r="E9"/>
      <c r="F9"/>
      <c r="G9"/>
      <c r="K9" s="159"/>
      <c r="L9" s="158"/>
    </row>
    <row r="10" spans="2:13" x14ac:dyDescent="0.25">
      <c r="B10" s="133"/>
      <c r="D10" s="245"/>
      <c r="E10"/>
      <c r="F10"/>
      <c r="G10"/>
      <c r="K10" s="159"/>
      <c r="L10" s="158"/>
    </row>
    <row r="11" spans="2:13" x14ac:dyDescent="0.25">
      <c r="B11" s="135"/>
      <c r="D11" s="245"/>
      <c r="E11"/>
      <c r="F11"/>
      <c r="G11"/>
      <c r="K11" s="159"/>
      <c r="L11" s="158"/>
    </row>
    <row r="12" spans="2:13" x14ac:dyDescent="0.25">
      <c r="B12" s="135"/>
      <c r="D12" s="246"/>
      <c r="E12" s="217"/>
      <c r="F12" s="217"/>
      <c r="G12" s="217"/>
      <c r="K12" s="159"/>
      <c r="L12" s="158"/>
    </row>
    <row r="13" spans="2:13" x14ac:dyDescent="0.25">
      <c r="B13" s="217"/>
      <c r="E13"/>
      <c r="F13"/>
      <c r="G13"/>
      <c r="K13" s="159"/>
      <c r="L13" s="158"/>
      <c r="M13" s="134"/>
    </row>
    <row r="14" spans="2:13" x14ac:dyDescent="0.25">
      <c r="K14" s="159"/>
      <c r="L14" s="158"/>
    </row>
    <row r="15" spans="2:13" x14ac:dyDescent="0.25">
      <c r="K15" s="159"/>
      <c r="L15" s="158"/>
    </row>
    <row r="16" spans="2:13" x14ac:dyDescent="0.25">
      <c r="K16" s="159"/>
      <c r="L16" s="158"/>
    </row>
    <row r="17" spans="2:13" x14ac:dyDescent="0.25">
      <c r="K17" s="159"/>
      <c r="L17" s="158"/>
    </row>
    <row r="18" spans="2:13" x14ac:dyDescent="0.25">
      <c r="K18" s="159"/>
      <c r="L18" s="158"/>
    </row>
    <row r="19" spans="2:13" ht="15.75" thickBot="1" x14ac:dyDescent="0.3">
      <c r="B19" s="56"/>
      <c r="C19" s="56"/>
      <c r="D19" s="56"/>
      <c r="E19" s="56"/>
      <c r="F19" s="56"/>
      <c r="G19" s="56"/>
      <c r="H19" s="56"/>
      <c r="I19" s="56"/>
      <c r="J19" s="56"/>
      <c r="K19" s="160"/>
      <c r="L19" s="158"/>
    </row>
    <row r="20" spans="2:13" x14ac:dyDescent="0.25">
      <c r="B20" s="57"/>
      <c r="C20" s="57"/>
      <c r="D20" s="57"/>
      <c r="E20" s="57"/>
      <c r="F20" s="57"/>
      <c r="G20" s="57"/>
      <c r="H20" s="57"/>
      <c r="I20" s="57"/>
      <c r="J20" s="57"/>
      <c r="K20" s="166"/>
      <c r="L20" s="158"/>
    </row>
    <row r="21" spans="2:13" x14ac:dyDescent="0.25">
      <c r="B21" s="71" t="s">
        <v>816</v>
      </c>
      <c r="K21" s="159"/>
      <c r="L21" s="158"/>
    </row>
    <row r="22" spans="2:13" x14ac:dyDescent="0.25">
      <c r="K22" s="159"/>
      <c r="L22" s="158"/>
    </row>
    <row r="23" spans="2:13" x14ac:dyDescent="0.25">
      <c r="B23" s="45" t="s">
        <v>629</v>
      </c>
      <c r="C23" s="45" t="s">
        <v>2046</v>
      </c>
      <c r="K23" s="159"/>
      <c r="L23" s="158"/>
      <c r="M23" s="82"/>
    </row>
    <row r="24" spans="2:13" x14ac:dyDescent="0.25">
      <c r="B24" s="45"/>
      <c r="C24" s="126" t="s">
        <v>17721</v>
      </c>
      <c r="K24" s="159"/>
      <c r="L24" s="158"/>
      <c r="M24" s="84"/>
    </row>
    <row r="25" spans="2:13" x14ac:dyDescent="0.25">
      <c r="B25" s="45"/>
      <c r="C25" s="45"/>
      <c r="K25" s="159"/>
      <c r="L25" s="158"/>
      <c r="M25" s="45"/>
    </row>
    <row r="26" spans="2:13" x14ac:dyDescent="0.25">
      <c r="B26" t="s">
        <v>506</v>
      </c>
      <c r="C26" s="122" t="s">
        <v>17722</v>
      </c>
      <c r="D26" s="123"/>
      <c r="E26" s="123"/>
      <c r="F26" s="123"/>
      <c r="G26" s="123"/>
      <c r="H26" s="123"/>
      <c r="I26" s="124"/>
      <c r="J26"/>
      <c r="K26" s="159"/>
      <c r="L26" s="158"/>
      <c r="M26" s="45"/>
    </row>
    <row r="27" spans="2:13" x14ac:dyDescent="0.25">
      <c r="B27"/>
      <c r="C27"/>
      <c r="D27"/>
      <c r="E27"/>
      <c r="F27"/>
      <c r="G27"/>
      <c r="H27"/>
      <c r="I27"/>
      <c r="J27"/>
      <c r="K27" s="159"/>
      <c r="L27" s="167"/>
      <c r="M27" s="45"/>
    </row>
    <row r="28" spans="2:13" x14ac:dyDescent="0.25">
      <c r="B28" t="s">
        <v>1098</v>
      </c>
      <c r="C28" s="64">
        <v>1302</v>
      </c>
      <c r="D28" s="252" t="str" cm="1">
        <f t="array" ref="D28">IF(C29,INDEX(CombinationTable,DeadComb,2),"Combination not found.")</f>
        <v>Dship: unshifted transportation dead weight</v>
      </c>
      <c r="F28" s="45"/>
      <c r="G28" s="45"/>
      <c r="H28" s="45"/>
      <c r="I28" s="45"/>
      <c r="J28" s="45"/>
      <c r="K28" s="157"/>
      <c r="L28" s="158"/>
    </row>
    <row r="29" spans="2:13" x14ac:dyDescent="0.25">
      <c r="B29"/>
      <c r="C29" s="144" t="b">
        <f>IF(AND(DeadComb&gt;0,DeadComb&lt;=CombinationCount),TRUE,FALSE)</f>
        <v>1</v>
      </c>
      <c r="E29" s="39"/>
      <c r="F29" s="45"/>
      <c r="G29" s="45"/>
      <c r="H29" s="45"/>
      <c r="I29" s="45"/>
      <c r="J29" s="45"/>
      <c r="K29" s="157"/>
      <c r="L29" s="158"/>
    </row>
    <row r="30" spans="2:13" x14ac:dyDescent="0.25">
      <c r="B30" t="s">
        <v>1105</v>
      </c>
      <c r="C30" s="254">
        <v>1303</v>
      </c>
      <c r="D30" s="253" t="str" cm="1">
        <f t="array" ref="D30">IF(C31,INDEX(CombinationTable,InertiaComb,2),"Combination not found.")</f>
        <v>Iship: unshifted transportation inertia weight</v>
      </c>
      <c r="E30" s="39"/>
      <c r="F30" s="45"/>
      <c r="G30" s="45"/>
      <c r="H30" s="45"/>
      <c r="I30" s="45"/>
      <c r="J30" s="45"/>
      <c r="K30" s="157"/>
      <c r="L30" s="158"/>
      <c r="M30" s="43" t="s">
        <v>1156</v>
      </c>
    </row>
    <row r="31" spans="2:13" x14ac:dyDescent="0.25">
      <c r="B31"/>
      <c r="C31" s="144" t="b">
        <f>IF(AND(InertiaComb&gt;0,InertiaComb&lt;=CombinationCount),TRUE,FALSE)</f>
        <v>1</v>
      </c>
      <c r="E31" s="39"/>
      <c r="F31" s="45"/>
      <c r="G31" s="45"/>
      <c r="H31" s="45"/>
      <c r="I31" s="45"/>
      <c r="J31" s="45"/>
      <c r="K31" s="157"/>
      <c r="L31" s="158"/>
    </row>
    <row r="32" spans="2:13" x14ac:dyDescent="0.25">
      <c r="B32" s="45" t="s">
        <v>612</v>
      </c>
      <c r="C32" s="64" t="s">
        <v>230</v>
      </c>
      <c r="D32" s="46" t="s">
        <v>563</v>
      </c>
      <c r="E32" s="45"/>
      <c r="F32" s="45"/>
      <c r="G32" s="45"/>
      <c r="H32" s="45"/>
      <c r="I32" s="45"/>
      <c r="J32" s="45"/>
      <c r="K32" s="157"/>
      <c r="L32" s="158"/>
      <c r="M32" s="24"/>
    </row>
    <row r="33" spans="2:13" x14ac:dyDescent="0.25">
      <c r="C33" s="73" t="b">
        <f>C32="m"</f>
        <v>1</v>
      </c>
      <c r="D33" s="54" t="str">
        <f>IF(C33,"  Interpretation: Use meters","  Interpretation: Use feet")</f>
        <v xml:space="preserve">  Interpretation: Use meters</v>
      </c>
      <c r="E33" s="45"/>
      <c r="F33" s="45"/>
      <c r="G33" s="45"/>
      <c r="H33" s="45"/>
      <c r="I33" s="45"/>
      <c r="J33" s="45"/>
      <c r="K33" s="157"/>
      <c r="L33" s="158"/>
      <c r="M33"/>
    </row>
    <row r="34" spans="2:13" ht="15.75" thickBot="1" x14ac:dyDescent="0.3">
      <c r="B34" s="56"/>
      <c r="C34" s="56"/>
      <c r="D34" s="56"/>
      <c r="E34" s="56"/>
      <c r="F34" s="56"/>
      <c r="G34" s="56"/>
      <c r="H34" s="56"/>
      <c r="I34" s="56"/>
      <c r="J34" s="56"/>
      <c r="K34" s="160"/>
      <c r="L34" s="158"/>
      <c r="M34"/>
    </row>
    <row r="35" spans="2:13" x14ac:dyDescent="0.25">
      <c r="B35" s="57"/>
      <c r="C35" s="57"/>
      <c r="D35" s="57"/>
      <c r="E35" s="57"/>
      <c r="F35" s="57"/>
      <c r="G35" s="57"/>
      <c r="H35" s="57"/>
      <c r="I35" s="57"/>
      <c r="J35" s="57"/>
      <c r="K35" s="166"/>
      <c r="L35" s="158"/>
      <c r="M35" s="45"/>
    </row>
    <row r="36" spans="2:13" x14ac:dyDescent="0.25">
      <c r="B36" s="81" t="s">
        <v>817</v>
      </c>
      <c r="D36" s="136" t="s">
        <v>626</v>
      </c>
      <c r="E36" s="45"/>
      <c r="F36" s="41"/>
      <c r="G36" s="45"/>
      <c r="H36" s="45"/>
      <c r="I36" s="45"/>
      <c r="J36" s="45"/>
      <c r="K36" s="157"/>
      <c r="L36" s="158"/>
      <c r="M36" s="45"/>
    </row>
    <row r="37" spans="2:13" x14ac:dyDescent="0.25">
      <c r="B37" s="46"/>
      <c r="C37"/>
      <c r="D37" s="45"/>
      <c r="E37" s="45"/>
      <c r="G37" s="45"/>
      <c r="H37" s="45"/>
      <c r="I37" s="45"/>
      <c r="J37" s="45"/>
      <c r="K37" s="157"/>
      <c r="L37" s="158"/>
      <c r="M37"/>
    </row>
    <row r="38" spans="2:13" x14ac:dyDescent="0.25">
      <c r="B38" s="46"/>
      <c r="C38"/>
      <c r="D38" s="45"/>
      <c r="E38" s="45"/>
      <c r="F38" s="41"/>
      <c r="G38" s="45"/>
      <c r="H38" s="45"/>
      <c r="I38" s="45"/>
      <c r="J38" s="45"/>
      <c r="K38" s="157"/>
      <c r="L38" s="158"/>
      <c r="M38" s="68"/>
    </row>
    <row r="39" spans="2:13" x14ac:dyDescent="0.25">
      <c r="B39" s="46"/>
      <c r="C39"/>
      <c r="D39" s="45"/>
      <c r="E39" s="45"/>
      <c r="F39" s="41"/>
      <c r="G39" s="45"/>
      <c r="H39" s="45"/>
      <c r="I39" s="45"/>
      <c r="J39" s="45"/>
      <c r="K39" s="157"/>
      <c r="L39" s="158"/>
    </row>
    <row r="40" spans="2:13" x14ac:dyDescent="0.25">
      <c r="B40" s="46"/>
      <c r="C40"/>
      <c r="D40" s="45"/>
      <c r="E40" s="45"/>
      <c r="F40" s="41"/>
      <c r="G40" s="45"/>
      <c r="H40" s="45"/>
      <c r="I40" s="45"/>
      <c r="J40" s="45"/>
      <c r="K40" s="157"/>
      <c r="L40" s="158"/>
      <c r="M40" s="66"/>
    </row>
    <row r="41" spans="2:13" x14ac:dyDescent="0.25">
      <c r="B41" s="46"/>
      <c r="C41"/>
      <c r="D41" s="45"/>
      <c r="E41" s="45"/>
      <c r="F41" s="41"/>
      <c r="G41" s="45"/>
      <c r="H41" s="45"/>
      <c r="I41" s="45"/>
      <c r="J41" s="45"/>
      <c r="K41" s="157"/>
      <c r="L41" s="158"/>
      <c r="M41" s="66"/>
    </row>
    <row r="42" spans="2:13" x14ac:dyDescent="0.25">
      <c r="B42" s="46"/>
      <c r="C42"/>
      <c r="D42" s="45"/>
      <c r="E42" s="45"/>
      <c r="F42" s="41"/>
      <c r="G42" s="45"/>
      <c r="H42" s="45"/>
      <c r="I42" s="45"/>
      <c r="J42" s="45"/>
      <c r="K42" s="157"/>
      <c r="L42" s="158"/>
      <c r="M42" s="60"/>
    </row>
    <row r="43" spans="2:13" x14ac:dyDescent="0.25">
      <c r="B43" s="46"/>
      <c r="C43"/>
      <c r="D43" s="45"/>
      <c r="E43" s="45"/>
      <c r="F43" s="41"/>
      <c r="G43" s="45"/>
      <c r="H43" s="45"/>
      <c r="I43" s="45"/>
      <c r="J43" s="45"/>
      <c r="K43" s="157"/>
      <c r="L43" s="158"/>
    </row>
    <row r="44" spans="2:13" x14ac:dyDescent="0.25">
      <c r="B44" s="46"/>
      <c r="C44"/>
      <c r="D44" s="45"/>
      <c r="E44" s="45"/>
      <c r="F44" s="41"/>
      <c r="G44" s="45"/>
      <c r="H44" s="45"/>
      <c r="I44" s="45"/>
      <c r="J44" s="45"/>
      <c r="K44" s="157"/>
      <c r="L44" s="158"/>
    </row>
    <row r="45" spans="2:13" x14ac:dyDescent="0.25">
      <c r="B45" s="46"/>
      <c r="C45"/>
      <c r="D45" s="45"/>
      <c r="E45" s="45"/>
      <c r="F45" s="41"/>
      <c r="G45" s="45"/>
      <c r="H45" s="45"/>
      <c r="I45" s="45"/>
      <c r="J45" s="45"/>
      <c r="K45" s="157"/>
      <c r="L45" s="158"/>
    </row>
    <row r="46" spans="2:13" x14ac:dyDescent="0.25">
      <c r="B46" s="46"/>
      <c r="C46"/>
      <c r="D46" s="45"/>
      <c r="E46" s="45"/>
      <c r="F46" s="41"/>
      <c r="G46" s="45"/>
      <c r="H46" s="45"/>
      <c r="I46" s="45"/>
      <c r="J46" s="45"/>
      <c r="K46" s="157"/>
      <c r="L46" s="158"/>
    </row>
    <row r="47" spans="2:13" x14ac:dyDescent="0.25">
      <c r="B47" s="46"/>
      <c r="C47"/>
      <c r="D47" s="45"/>
      <c r="E47" s="45"/>
      <c r="F47" s="41"/>
      <c r="G47" s="45"/>
      <c r="H47" s="45"/>
      <c r="I47" s="45"/>
      <c r="J47" s="45"/>
      <c r="K47" s="157"/>
      <c r="L47" s="158"/>
    </row>
    <row r="48" spans="2:13" x14ac:dyDescent="0.25">
      <c r="B48" s="46"/>
      <c r="C48"/>
      <c r="D48" s="45"/>
      <c r="E48" s="45"/>
      <c r="F48" s="41"/>
      <c r="G48" s="45"/>
      <c r="H48" s="45"/>
      <c r="I48" s="45"/>
      <c r="J48" s="45"/>
      <c r="K48" s="157"/>
      <c r="L48" s="158"/>
    </row>
    <row r="49" spans="2:13" x14ac:dyDescent="0.25">
      <c r="B49" s="46"/>
      <c r="C49"/>
      <c r="D49" s="45"/>
      <c r="E49" s="45"/>
      <c r="F49" s="41"/>
      <c r="G49" s="45"/>
      <c r="H49" s="45"/>
      <c r="I49" s="45"/>
      <c r="J49" s="45"/>
      <c r="K49" s="157"/>
      <c r="L49" s="158"/>
    </row>
    <row r="50" spans="2:13" x14ac:dyDescent="0.25">
      <c r="B50" s="46"/>
      <c r="C50"/>
      <c r="D50" s="45"/>
      <c r="E50" s="45"/>
      <c r="F50" s="41"/>
      <c r="G50" s="45"/>
      <c r="H50" s="45"/>
      <c r="I50" s="45"/>
      <c r="J50" s="45"/>
      <c r="K50" s="157"/>
      <c r="L50" s="158"/>
      <c r="M50" s="68"/>
    </row>
    <row r="51" spans="2:13" x14ac:dyDescent="0.25">
      <c r="B51" s="46"/>
      <c r="C51"/>
      <c r="D51" s="45"/>
      <c r="E51" s="45"/>
      <c r="F51" s="41"/>
      <c r="G51" s="45"/>
      <c r="H51" s="45"/>
      <c r="I51" s="45"/>
      <c r="J51" s="45"/>
      <c r="K51" s="157"/>
      <c r="L51" s="158"/>
    </row>
    <row r="52" spans="2:13" x14ac:dyDescent="0.25">
      <c r="B52" s="46"/>
      <c r="C52"/>
      <c r="D52" s="45"/>
      <c r="E52" s="45"/>
      <c r="F52" s="41"/>
      <c r="G52" s="45"/>
      <c r="H52" s="45"/>
      <c r="I52" s="45"/>
      <c r="J52" s="45"/>
      <c r="K52" s="157"/>
      <c r="L52" s="158"/>
    </row>
    <row r="53" spans="2:13" x14ac:dyDescent="0.25">
      <c r="B53" s="43" t="s">
        <v>1958</v>
      </c>
      <c r="C53" s="79" t="b">
        <v>1</v>
      </c>
      <c r="D53" s="45"/>
      <c r="E53" s="45"/>
      <c r="F53" s="41"/>
      <c r="G53" s="45"/>
      <c r="H53" s="45"/>
      <c r="I53" s="45"/>
      <c r="J53" s="45"/>
      <c r="K53" s="157"/>
      <c r="L53" s="158"/>
    </row>
    <row r="54" spans="2:13" x14ac:dyDescent="0.25">
      <c r="B54" s="41" t="s">
        <v>1959</v>
      </c>
      <c r="D54" s="45"/>
      <c r="E54" s="45"/>
      <c r="F54" s="41"/>
      <c r="G54" s="45"/>
      <c r="H54" s="45"/>
      <c r="I54" s="45"/>
      <c r="J54" s="45"/>
      <c r="K54" s="157"/>
      <c r="L54" s="158"/>
    </row>
    <row r="55" spans="2:13" x14ac:dyDescent="0.25">
      <c r="B55" s="46"/>
      <c r="C55"/>
      <c r="D55" s="45"/>
      <c r="E55" s="45"/>
      <c r="F55" s="41"/>
      <c r="G55" s="45"/>
      <c r="H55" s="45"/>
      <c r="I55" s="45"/>
      <c r="J55" s="45"/>
      <c r="K55" s="157"/>
      <c r="L55" s="158"/>
    </row>
    <row r="56" spans="2:13" x14ac:dyDescent="0.25">
      <c r="B56" s="24" t="s">
        <v>467</v>
      </c>
      <c r="C56"/>
      <c r="D56"/>
      <c r="E56"/>
      <c r="F56" s="41"/>
      <c r="G56" s="45"/>
      <c r="H56" s="45"/>
      <c r="I56" s="45"/>
      <c r="J56" s="45"/>
      <c r="K56" s="157"/>
      <c r="L56" s="158"/>
    </row>
    <row r="57" spans="2:13" x14ac:dyDescent="0.25">
      <c r="B57" s="1" t="s">
        <v>496</v>
      </c>
      <c r="C57" s="78">
        <v>15</v>
      </c>
      <c r="D57" s="127" t="str">
        <f>IF(C$33,"m","ft")</f>
        <v>m</v>
      </c>
      <c r="E57"/>
      <c r="F57" s="41"/>
      <c r="G57" s="45"/>
      <c r="H57" s="45"/>
      <c r="I57" s="45"/>
      <c r="J57" s="45"/>
      <c r="K57" s="157"/>
      <c r="L57" s="158"/>
    </row>
    <row r="58" spans="2:13" x14ac:dyDescent="0.25">
      <c r="B58" s="1" t="s">
        <v>497</v>
      </c>
      <c r="C58" s="78">
        <v>17.25</v>
      </c>
      <c r="D58" s="127" t="str">
        <f>IF(C$33,"m","ft")</f>
        <v>m</v>
      </c>
      <c r="E58"/>
      <c r="F58" s="41"/>
      <c r="G58" s="45"/>
      <c r="H58" s="45"/>
      <c r="I58" s="45"/>
      <c r="J58" s="45"/>
      <c r="K58" s="157"/>
      <c r="L58" s="158"/>
    </row>
    <row r="59" spans="2:13" x14ac:dyDescent="0.25">
      <c r="B59" s="1" t="s">
        <v>498</v>
      </c>
      <c r="C59" s="78">
        <v>51</v>
      </c>
      <c r="D59" s="127" t="str">
        <f>IF(C$33,"m","ft")</f>
        <v>m</v>
      </c>
      <c r="E59"/>
      <c r="F59" s="41"/>
      <c r="G59" s="45"/>
      <c r="H59" s="45"/>
      <c r="I59" s="45"/>
      <c r="J59" s="45"/>
      <c r="K59" s="157"/>
      <c r="L59" s="158"/>
    </row>
    <row r="60" spans="2:13" x14ac:dyDescent="0.25">
      <c r="B60"/>
      <c r="C60"/>
      <c r="D60"/>
      <c r="E60"/>
      <c r="F60" s="41"/>
      <c r="G60" s="45"/>
      <c r="H60" s="45"/>
      <c r="I60" s="45"/>
      <c r="J60" s="45"/>
      <c r="K60" s="157"/>
      <c r="L60" s="158"/>
    </row>
    <row r="61" spans="2:13" x14ac:dyDescent="0.25">
      <c r="B61" s="24" t="s">
        <v>508</v>
      </c>
      <c r="C61"/>
      <c r="D61"/>
      <c r="E61"/>
      <c r="F61" s="41"/>
      <c r="G61" s="45"/>
      <c r="H61" s="45"/>
      <c r="I61" s="45"/>
      <c r="J61" s="45"/>
      <c r="K61" s="157"/>
      <c r="L61" s="158"/>
    </row>
    <row r="62" spans="2:13" x14ac:dyDescent="0.25">
      <c r="B62" s="1" t="s">
        <v>499</v>
      </c>
      <c r="C62" s="78">
        <v>0</v>
      </c>
      <c r="D62" s="127" t="str">
        <f>IF(C$33,"m","ft")</f>
        <v>m</v>
      </c>
      <c r="E62"/>
      <c r="F62" s="41"/>
      <c r="G62" s="45"/>
      <c r="H62" s="45"/>
      <c r="I62" s="45"/>
      <c r="J62" s="45"/>
      <c r="K62" s="157"/>
      <c r="L62" s="158"/>
    </row>
    <row r="63" spans="2:13" x14ac:dyDescent="0.25">
      <c r="B63" s="1" t="s">
        <v>500</v>
      </c>
      <c r="C63" s="78">
        <v>100.5</v>
      </c>
      <c r="D63" s="127" t="str">
        <f>IF(C$33,"m","ft")</f>
        <v>m</v>
      </c>
      <c r="E63"/>
      <c r="F63" s="41"/>
      <c r="G63" s="45"/>
      <c r="H63" s="45"/>
      <c r="I63" s="45"/>
      <c r="J63" s="45"/>
      <c r="K63" s="157"/>
      <c r="L63" s="158"/>
    </row>
    <row r="64" spans="2:13" x14ac:dyDescent="0.25">
      <c r="B64" s="1" t="s">
        <v>501</v>
      </c>
      <c r="C64" s="78">
        <v>0</v>
      </c>
      <c r="D64" s="127" t="str">
        <f>IF(C$33,"m","ft")</f>
        <v>m</v>
      </c>
      <c r="E64"/>
      <c r="F64" s="41"/>
      <c r="G64" s="45"/>
      <c r="H64" s="45"/>
      <c r="I64" s="45"/>
      <c r="J64" s="45"/>
      <c r="K64" s="157"/>
      <c r="L64" s="158"/>
    </row>
    <row r="65" spans="2:13" x14ac:dyDescent="0.25">
      <c r="B65" s="1"/>
      <c r="C65"/>
      <c r="D65"/>
      <c r="E65"/>
      <c r="F65" s="41"/>
      <c r="G65" s="45"/>
      <c r="H65" s="45"/>
      <c r="I65" s="45"/>
      <c r="J65" s="45"/>
      <c r="K65" s="159"/>
      <c r="L65" s="158"/>
      <c r="M65" s="68"/>
    </row>
    <row r="66" spans="2:13" ht="15.75" thickBot="1" x14ac:dyDescent="0.3">
      <c r="B66" s="56"/>
      <c r="C66" s="56"/>
      <c r="D66" s="56"/>
      <c r="E66" s="56"/>
      <c r="F66" s="56"/>
      <c r="G66" s="56"/>
      <c r="H66" s="56"/>
      <c r="I66" s="56"/>
      <c r="J66" s="56"/>
      <c r="K66" s="160"/>
      <c r="L66" s="158"/>
      <c r="M66" s="68"/>
    </row>
    <row r="67" spans="2:13" x14ac:dyDescent="0.25">
      <c r="B67" s="57"/>
      <c r="C67" s="57"/>
      <c r="D67" s="57"/>
      <c r="E67" s="57"/>
      <c r="F67" s="57"/>
      <c r="G67" s="57"/>
      <c r="H67" s="57"/>
      <c r="I67" s="57"/>
      <c r="J67" s="57"/>
      <c r="K67" s="166"/>
      <c r="L67" s="158"/>
    </row>
    <row r="68" spans="2:13" x14ac:dyDescent="0.25">
      <c r="B68" s="81" t="s">
        <v>818</v>
      </c>
      <c r="D68" s="136" t="s">
        <v>626</v>
      </c>
      <c r="F68" t="s">
        <v>636</v>
      </c>
      <c r="G68" s="45"/>
      <c r="H68" s="45"/>
      <c r="I68" s="45"/>
      <c r="J68" s="45"/>
      <c r="K68" s="157"/>
      <c r="L68" s="158"/>
    </row>
    <row r="69" spans="2:13" x14ac:dyDescent="0.25">
      <c r="B69" s="46"/>
      <c r="C69"/>
      <c r="D69" s="45"/>
      <c r="E69" s="45"/>
      <c r="F69" s="41"/>
      <c r="G69" s="45"/>
      <c r="H69" s="45"/>
      <c r="I69" s="45"/>
      <c r="J69" s="45"/>
      <c r="K69" s="157"/>
      <c r="L69" s="158"/>
    </row>
    <row r="70" spans="2:13" x14ac:dyDescent="0.25">
      <c r="B70" s="46"/>
      <c r="E70" s="45"/>
      <c r="F70" s="46"/>
      <c r="G70" s="45"/>
      <c r="H70" s="45"/>
      <c r="I70" s="45"/>
      <c r="J70" s="45"/>
      <c r="K70" s="157"/>
      <c r="L70" s="158"/>
    </row>
    <row r="71" spans="2:13" x14ac:dyDescent="0.25">
      <c r="B71" s="46"/>
      <c r="C71" s="45"/>
      <c r="D71" s="45"/>
      <c r="E71" s="45"/>
      <c r="F71" s="46"/>
      <c r="G71" s="45"/>
      <c r="H71" s="45"/>
      <c r="I71" s="45"/>
      <c r="J71" s="45"/>
      <c r="K71" s="157"/>
      <c r="L71" s="158"/>
    </row>
    <row r="72" spans="2:13" x14ac:dyDescent="0.25">
      <c r="B72" s="46"/>
      <c r="C72" s="45"/>
      <c r="D72" s="45"/>
      <c r="E72" s="45"/>
      <c r="F72" s="46"/>
      <c r="G72" s="45"/>
      <c r="H72" s="45"/>
      <c r="I72" s="45"/>
      <c r="J72" s="45"/>
      <c r="K72" s="157"/>
      <c r="L72" s="158"/>
    </row>
    <row r="73" spans="2:13" x14ac:dyDescent="0.25">
      <c r="B73" s="46"/>
      <c r="C73" s="45"/>
      <c r="D73" s="45"/>
      <c r="E73" s="45"/>
      <c r="F73" s="46"/>
      <c r="G73" s="45"/>
      <c r="H73" s="45"/>
      <c r="I73" s="45"/>
      <c r="J73" s="45"/>
      <c r="K73" s="157"/>
      <c r="L73" s="158"/>
    </row>
    <row r="74" spans="2:13" x14ac:dyDescent="0.25">
      <c r="B74" s="46"/>
      <c r="C74" s="45"/>
      <c r="D74" s="45"/>
      <c r="E74" s="45"/>
      <c r="F74" s="46"/>
      <c r="G74" s="45"/>
      <c r="H74" s="45"/>
      <c r="I74" s="45"/>
      <c r="J74" s="45"/>
      <c r="K74" s="157"/>
      <c r="L74" s="158"/>
    </row>
    <row r="75" spans="2:13" x14ac:dyDescent="0.25">
      <c r="B75" s="46"/>
      <c r="C75" s="45"/>
      <c r="D75" s="45"/>
      <c r="E75" s="45"/>
      <c r="F75" s="46"/>
      <c r="G75" s="45"/>
      <c r="H75" s="45"/>
      <c r="I75" s="45"/>
      <c r="J75" s="45"/>
      <c r="K75" s="157"/>
      <c r="L75" s="158"/>
    </row>
    <row r="76" spans="2:13" x14ac:dyDescent="0.25">
      <c r="B76" s="46"/>
      <c r="C76" s="45"/>
      <c r="D76" s="45"/>
      <c r="E76" s="45"/>
      <c r="F76" s="46"/>
      <c r="G76" s="45"/>
      <c r="H76" s="45"/>
      <c r="I76" s="45"/>
      <c r="J76" s="45"/>
      <c r="K76" s="157"/>
      <c r="L76" s="158"/>
    </row>
    <row r="77" spans="2:13" x14ac:dyDescent="0.25">
      <c r="B77" s="46"/>
      <c r="C77" s="45"/>
      <c r="D77" s="45"/>
      <c r="E77" s="45"/>
      <c r="F77" s="46"/>
      <c r="G77" s="45"/>
      <c r="H77" s="45"/>
      <c r="I77" s="45"/>
      <c r="J77" s="45"/>
      <c r="K77" s="157"/>
      <c r="L77" s="158"/>
    </row>
    <row r="78" spans="2:13" x14ac:dyDescent="0.25">
      <c r="B78" s="46"/>
      <c r="C78" s="45"/>
      <c r="D78" s="45"/>
      <c r="E78" s="45"/>
      <c r="F78" s="46"/>
      <c r="G78" s="45"/>
      <c r="H78" s="45"/>
      <c r="I78" s="45"/>
      <c r="J78" s="45"/>
      <c r="K78" s="157"/>
      <c r="L78" s="158"/>
    </row>
    <row r="79" spans="2:13" x14ac:dyDescent="0.25">
      <c r="B79" s="46"/>
      <c r="C79" s="45"/>
      <c r="D79" s="45"/>
      <c r="E79" s="45"/>
      <c r="F79" s="46"/>
      <c r="G79" s="45"/>
      <c r="H79" s="45"/>
      <c r="I79" s="45"/>
      <c r="J79" s="45"/>
      <c r="K79" s="157"/>
      <c r="L79" s="158"/>
    </row>
    <row r="80" spans="2:13" x14ac:dyDescent="0.25">
      <c r="B80" s="46"/>
      <c r="C80" s="45"/>
      <c r="D80" s="45"/>
      <c r="E80" s="45"/>
      <c r="F80" s="46"/>
      <c r="G80" s="45"/>
      <c r="H80" s="45"/>
      <c r="I80" s="45"/>
      <c r="J80" s="45"/>
      <c r="K80" s="157"/>
      <c r="L80" s="158"/>
    </row>
    <row r="81" spans="2:14" x14ac:dyDescent="0.25">
      <c r="B81" s="46"/>
      <c r="C81" s="45"/>
      <c r="D81" s="45"/>
      <c r="E81" s="45"/>
      <c r="F81" s="46"/>
      <c r="G81" s="45"/>
      <c r="H81" s="45"/>
      <c r="I81" s="45"/>
      <c r="J81" s="45"/>
      <c r="K81" s="157"/>
      <c r="L81" s="158"/>
    </row>
    <row r="82" spans="2:14" x14ac:dyDescent="0.25">
      <c r="B82" s="46"/>
      <c r="C82" s="45"/>
      <c r="D82" s="45"/>
      <c r="E82" s="45"/>
      <c r="F82" s="46"/>
      <c r="G82" s="45"/>
      <c r="H82" s="45"/>
      <c r="I82" s="45"/>
      <c r="J82" s="45"/>
      <c r="K82" s="157"/>
      <c r="L82" s="158"/>
    </row>
    <row r="83" spans="2:14" x14ac:dyDescent="0.25">
      <c r="B83" s="46"/>
      <c r="C83" s="45"/>
      <c r="D83" s="45"/>
      <c r="E83" s="45"/>
      <c r="F83" s="46"/>
      <c r="G83" s="45"/>
      <c r="H83" s="45"/>
      <c r="I83" s="45"/>
      <c r="J83" s="45"/>
      <c r="K83" s="157"/>
      <c r="L83" s="158"/>
    </row>
    <row r="84" spans="2:14" x14ac:dyDescent="0.25">
      <c r="B84" s="46"/>
      <c r="C84" s="45"/>
      <c r="D84" s="45"/>
      <c r="E84" s="45"/>
      <c r="F84" s="46"/>
      <c r="G84" s="45"/>
      <c r="H84" s="45"/>
      <c r="I84" s="45"/>
      <c r="J84" s="45"/>
      <c r="K84" s="157"/>
      <c r="L84" s="168"/>
      <c r="M84"/>
      <c r="N84"/>
    </row>
    <row r="85" spans="2:14" x14ac:dyDescent="0.25">
      <c r="B85" s="46"/>
      <c r="C85" s="45"/>
      <c r="D85" s="45"/>
      <c r="E85" s="45"/>
      <c r="F85" s="46"/>
      <c r="G85" s="45"/>
      <c r="H85" s="45"/>
      <c r="I85" s="45"/>
      <c r="J85" s="45"/>
      <c r="K85" s="157"/>
      <c r="L85" s="162"/>
      <c r="M85"/>
      <c r="N85"/>
    </row>
    <row r="86" spans="2:14" x14ac:dyDescent="0.25">
      <c r="B86" s="46"/>
      <c r="C86" s="45"/>
      <c r="D86" s="45"/>
      <c r="E86" s="45"/>
      <c r="F86" s="46"/>
      <c r="G86" s="45"/>
      <c r="H86" s="1"/>
      <c r="I86" s="45"/>
      <c r="J86" s="45"/>
      <c r="K86" s="157"/>
      <c r="L86" s="162"/>
      <c r="M86"/>
      <c r="N86"/>
    </row>
    <row r="87" spans="2:14" x14ac:dyDescent="0.25">
      <c r="B87" s="46" t="s">
        <v>17723</v>
      </c>
      <c r="C87" s="143" t="b">
        <v>0</v>
      </c>
      <c r="D87" s="45"/>
      <c r="E87" s="45"/>
      <c r="F87" s="46"/>
      <c r="G87" s="45"/>
      <c r="H87" s="1"/>
      <c r="I87" s="45"/>
      <c r="J87" s="45"/>
      <c r="K87" s="157"/>
      <c r="L87" s="162"/>
      <c r="M87"/>
      <c r="N87"/>
    </row>
    <row r="88" spans="2:14" x14ac:dyDescent="0.25">
      <c r="B88" s="46"/>
      <c r="C88" s="45"/>
      <c r="D88" s="45"/>
      <c r="E88" s="45"/>
      <c r="F88" s="46"/>
      <c r="G88" s="45"/>
      <c r="H88" s="1"/>
      <c r="I88" s="45"/>
      <c r="J88" s="45"/>
      <c r="K88" s="157"/>
      <c r="L88" s="162"/>
      <c r="M88"/>
      <c r="N88"/>
    </row>
    <row r="89" spans="2:14" x14ac:dyDescent="0.25">
      <c r="B89" s="24" t="s">
        <v>637</v>
      </c>
      <c r="C89"/>
      <c r="D89"/>
      <c r="E89" s="45"/>
      <c r="F89" s="128"/>
      <c r="G89" s="45"/>
      <c r="I89" s="45"/>
      <c r="J89" s="45"/>
      <c r="K89" s="157"/>
      <c r="L89" s="158"/>
      <c r="M89" s="43" t="s">
        <v>638</v>
      </c>
    </row>
    <row r="90" spans="2:14" x14ac:dyDescent="0.25">
      <c r="B90" s="1" t="s">
        <v>1152</v>
      </c>
      <c r="C90" s="314">
        <v>26.71</v>
      </c>
      <c r="D90" s="127" t="str">
        <f>IF(C$33,"m","ft")</f>
        <v>m</v>
      </c>
      <c r="E90" s="82"/>
      <c r="F90" s="46"/>
      <c r="G90" s="45"/>
      <c r="H90" s="45"/>
      <c r="I90" s="45"/>
      <c r="J90" s="45"/>
      <c r="K90" s="157"/>
      <c r="L90" s="158"/>
      <c r="M90" s="83"/>
    </row>
    <row r="91" spans="2:14" x14ac:dyDescent="0.25">
      <c r="B91" s="1" t="s">
        <v>1153</v>
      </c>
      <c r="C91" s="314">
        <v>7.91</v>
      </c>
      <c r="D91" s="127" t="str">
        <f>IF(C$33,"m","ft")</f>
        <v>m</v>
      </c>
      <c r="E91" s="82"/>
      <c r="F91" s="128"/>
      <c r="G91" s="45"/>
      <c r="H91" s="45"/>
      <c r="I91" s="45"/>
      <c r="J91" s="45"/>
      <c r="K91" s="157"/>
      <c r="L91" s="158"/>
    </row>
    <row r="92" spans="2:14" x14ac:dyDescent="0.25">
      <c r="B92" s="1" t="s">
        <v>1154</v>
      </c>
      <c r="C92" s="314">
        <v>10.81</v>
      </c>
      <c r="D92" s="127" t="str">
        <f>IF(C$33,"m","ft")</f>
        <v>m</v>
      </c>
      <c r="E92" s="82"/>
      <c r="F92" s="128"/>
      <c r="G92" s="45"/>
      <c r="H92" s="45"/>
      <c r="I92" s="45"/>
      <c r="J92" s="45"/>
      <c r="K92" s="157"/>
      <c r="L92" s="158"/>
    </row>
    <row r="93" spans="2:14" x14ac:dyDescent="0.25">
      <c r="B93" s="46"/>
      <c r="C93" s="45"/>
      <c r="D93" s="45"/>
      <c r="E93" s="45"/>
      <c r="F93" s="46"/>
      <c r="G93" s="45"/>
      <c r="H93"/>
      <c r="I93" s="45"/>
      <c r="J93" s="45"/>
      <c r="K93" s="157"/>
      <c r="L93" s="158"/>
      <c r="M93" s="80"/>
    </row>
    <row r="94" spans="2:14" x14ac:dyDescent="0.25">
      <c r="B94" s="1" t="s">
        <v>2006</v>
      </c>
      <c r="C94" s="144">
        <v>2</v>
      </c>
      <c r="D94" s="45"/>
      <c r="E94" s="45"/>
      <c r="F94" s="46"/>
      <c r="G94" s="45"/>
      <c r="H94" s="1"/>
      <c r="I94" s="45"/>
      <c r="J94" s="45"/>
      <c r="K94" s="157"/>
      <c r="L94" s="158"/>
      <c r="M94" s="80"/>
    </row>
    <row r="95" spans="2:14" x14ac:dyDescent="0.25">
      <c r="B95" s="46"/>
      <c r="C95" s="45"/>
      <c r="D95" s="45"/>
      <c r="E95" s="45"/>
      <c r="F95" s="46"/>
      <c r="G95" s="45"/>
      <c r="H95" s="1"/>
      <c r="I95" s="45"/>
      <c r="J95" s="45"/>
      <c r="K95" s="157"/>
      <c r="L95" s="158"/>
      <c r="M95" s="80"/>
    </row>
    <row r="96" spans="2:14" x14ac:dyDescent="0.25">
      <c r="B96" s="75" t="s">
        <v>639</v>
      </c>
      <c r="C96" s="3" t="s">
        <v>473</v>
      </c>
      <c r="D96" s="2" t="s">
        <v>509</v>
      </c>
      <c r="E96"/>
      <c r="F96" s="2" t="s">
        <v>120</v>
      </c>
      <c r="G96" s="3" t="s">
        <v>474</v>
      </c>
      <c r="H96" s="2" t="s">
        <v>524</v>
      </c>
      <c r="I96" s="45"/>
      <c r="J96" s="45"/>
      <c r="K96" s="157"/>
      <c r="L96" s="158"/>
    </row>
    <row r="97" spans="2:13" x14ac:dyDescent="0.25">
      <c r="B97" s="1" t="s">
        <v>475</v>
      </c>
      <c r="C97" s="147">
        <v>0.05</v>
      </c>
      <c r="D97" s="147">
        <v>1</v>
      </c>
      <c r="E97"/>
      <c r="F97" s="251">
        <f>C57</f>
        <v>15</v>
      </c>
      <c r="G97" s="251">
        <f>C97*F97</f>
        <v>0.75</v>
      </c>
      <c r="H97" s="251">
        <f>MIN(D97,G97)</f>
        <v>0.75</v>
      </c>
      <c r="K97" s="157"/>
      <c r="L97" s="158"/>
      <c r="M97" t="s">
        <v>507</v>
      </c>
    </row>
    <row r="98" spans="2:13" x14ac:dyDescent="0.25">
      <c r="B98" s="1" t="s">
        <v>477</v>
      </c>
      <c r="C98" s="147">
        <v>0.05</v>
      </c>
      <c r="D98" s="147">
        <v>1</v>
      </c>
      <c r="E98"/>
      <c r="F98" s="251">
        <f>C58</f>
        <v>17.25</v>
      </c>
      <c r="G98" s="251">
        <f>C98*F98</f>
        <v>0.86250000000000004</v>
      </c>
      <c r="H98" s="251">
        <f>MIN(D98,G98)</f>
        <v>0.86250000000000004</v>
      </c>
      <c r="K98" s="157"/>
      <c r="L98" s="158"/>
      <c r="M98" t="s">
        <v>525</v>
      </c>
    </row>
    <row r="99" spans="2:13" x14ac:dyDescent="0.25">
      <c r="B99" s="1" t="s">
        <v>476</v>
      </c>
      <c r="C99" s="147">
        <v>0.05</v>
      </c>
      <c r="D99" s="147">
        <v>1</v>
      </c>
      <c r="E99"/>
      <c r="F99" s="251">
        <f>C59</f>
        <v>51</v>
      </c>
      <c r="G99" s="251">
        <f>C99*F99</f>
        <v>2.5500000000000003</v>
      </c>
      <c r="H99" s="251">
        <f>MIN(D99,G99)</f>
        <v>1</v>
      </c>
      <c r="K99" s="157"/>
      <c r="L99" s="158"/>
      <c r="M99"/>
    </row>
    <row r="100" spans="2:13" x14ac:dyDescent="0.25">
      <c r="B100" s="1"/>
      <c r="C100" s="2"/>
      <c r="D100" s="2"/>
      <c r="E100"/>
      <c r="F100" s="141"/>
      <c r="G100" s="141"/>
      <c r="H100" s="141"/>
      <c r="K100" s="157"/>
      <c r="L100" s="158"/>
      <c r="M100"/>
    </row>
    <row r="101" spans="2:13" x14ac:dyDescent="0.25">
      <c r="B101" s="75" t="s">
        <v>640</v>
      </c>
      <c r="C101" s="2"/>
      <c r="D101" s="2"/>
      <c r="E101"/>
      <c r="G101" s="141"/>
      <c r="H101" s="141"/>
      <c r="K101" s="157"/>
      <c r="L101" s="158"/>
      <c r="M101" s="43" t="s">
        <v>641</v>
      </c>
    </row>
    <row r="102" spans="2:13" x14ac:dyDescent="0.25">
      <c r="B102" s="1" t="s">
        <v>475</v>
      </c>
      <c r="C102" s="142">
        <v>1.5</v>
      </c>
      <c r="D102" s="127" t="str">
        <f>IF(C$33,"m","ft")</f>
        <v>m</v>
      </c>
      <c r="E102"/>
      <c r="G102" s="141"/>
      <c r="H102" s="141"/>
      <c r="K102" s="157"/>
      <c r="L102" s="158"/>
      <c r="M102"/>
    </row>
    <row r="103" spans="2:13" x14ac:dyDescent="0.25">
      <c r="B103" s="1" t="s">
        <v>477</v>
      </c>
      <c r="C103" s="142">
        <v>2.5</v>
      </c>
      <c r="D103" s="127" t="str">
        <f>IF(C$33,"m","ft")</f>
        <v>m</v>
      </c>
      <c r="E103"/>
      <c r="G103" s="141"/>
      <c r="H103" s="141"/>
      <c r="K103" s="157"/>
      <c r="L103" s="158"/>
      <c r="M103" s="237"/>
    </row>
    <row r="104" spans="2:13" x14ac:dyDescent="0.25">
      <c r="B104" s="1" t="s">
        <v>476</v>
      </c>
      <c r="C104" s="142">
        <v>3.5</v>
      </c>
      <c r="D104" s="127" t="str">
        <f>IF(C$33,"m","ft")</f>
        <v>m</v>
      </c>
      <c r="E104"/>
      <c r="F104" s="141"/>
      <c r="G104" s="141"/>
      <c r="H104" s="141"/>
      <c r="K104" s="157"/>
      <c r="L104" s="158"/>
      <c r="M104" s="238"/>
    </row>
    <row r="105" spans="2:13" x14ac:dyDescent="0.25">
      <c r="B105" s="1"/>
      <c r="C105" s="279"/>
      <c r="D105" s="127"/>
      <c r="E105"/>
      <c r="F105" s="141"/>
      <c r="G105" s="141"/>
      <c r="H105" s="141"/>
      <c r="K105" s="157"/>
      <c r="L105" s="158"/>
      <c r="M105" s="238"/>
    </row>
    <row r="106" spans="2:13" x14ac:dyDescent="0.25">
      <c r="B106" s="1" t="s">
        <v>1800</v>
      </c>
      <c r="C106" s="254">
        <v>295</v>
      </c>
      <c r="D106" s="171" t="b">
        <f>IF(ISNA(VLOOKUP(C106,BasicTable,1,FALSE)),FALSE,TRUE)</f>
        <v>1</v>
      </c>
      <c r="E106" s="54" t="str">
        <f>IF(D106,VLOOKUP(C106,BasicTable,2,FALSE),"(Entry is blank)")</f>
        <v>CGshift: locations</v>
      </c>
      <c r="F106" s="141"/>
      <c r="G106" s="141"/>
      <c r="H106" s="141"/>
      <c r="K106" s="157"/>
      <c r="L106" s="158"/>
      <c r="M106" s="238"/>
    </row>
    <row r="107" spans="2:13" x14ac:dyDescent="0.25">
      <c r="B107" s="1"/>
      <c r="C107"/>
      <c r="D107"/>
      <c r="E107"/>
      <c r="F107"/>
      <c r="G107"/>
      <c r="H107"/>
      <c r="I107" s="45"/>
      <c r="J107" s="45"/>
      <c r="K107" s="157"/>
      <c r="L107" s="158"/>
    </row>
    <row r="108" spans="2:13" ht="15.75" thickBot="1" x14ac:dyDescent="0.3">
      <c r="B108" s="56"/>
      <c r="C108" s="56"/>
      <c r="D108" s="56"/>
      <c r="E108" s="56"/>
      <c r="F108" s="56"/>
      <c r="G108" s="56"/>
      <c r="H108" s="56"/>
      <c r="I108" s="56"/>
      <c r="J108" s="56"/>
      <c r="K108" s="160"/>
      <c r="L108" s="158"/>
    </row>
    <row r="109" spans="2:13" x14ac:dyDescent="0.25">
      <c r="B109" s="57"/>
      <c r="C109" s="57"/>
      <c r="D109" s="57"/>
      <c r="E109" s="57"/>
      <c r="F109" s="57"/>
      <c r="G109" s="57"/>
      <c r="H109" s="57"/>
      <c r="I109" s="57"/>
      <c r="J109" s="57"/>
      <c r="K109" s="166"/>
      <c r="L109" s="158"/>
    </row>
    <row r="110" spans="2:13" x14ac:dyDescent="0.25">
      <c r="B110" s="81" t="s">
        <v>819</v>
      </c>
      <c r="C110" s="45"/>
      <c r="D110" s="136" t="s">
        <v>626</v>
      </c>
      <c r="E110" s="45"/>
      <c r="F110" s="46"/>
      <c r="G110" s="80"/>
      <c r="H110" s="45"/>
      <c r="I110" s="45"/>
      <c r="J110" s="45"/>
      <c r="K110" s="157"/>
      <c r="L110" s="158"/>
    </row>
    <row r="111" spans="2:13" x14ac:dyDescent="0.25">
      <c r="B111" s="46"/>
      <c r="D111" s="45"/>
      <c r="E111" s="45"/>
      <c r="F111" s="46"/>
      <c r="G111" s="45"/>
      <c r="H111" s="45"/>
      <c r="I111" s="45"/>
      <c r="J111" s="45"/>
      <c r="K111" s="157"/>
      <c r="L111" s="158"/>
    </row>
    <row r="112" spans="2:13" x14ac:dyDescent="0.25">
      <c r="B112" s="46"/>
      <c r="C112" s="45"/>
      <c r="D112" s="45"/>
      <c r="E112" s="45"/>
      <c r="F112" s="46"/>
      <c r="G112" s="45"/>
      <c r="H112" s="45"/>
      <c r="I112" s="45"/>
      <c r="J112" s="45"/>
      <c r="K112" s="157"/>
      <c r="L112" s="158"/>
    </row>
    <row r="113" spans="2:13" x14ac:dyDescent="0.25">
      <c r="B113" s="46"/>
      <c r="C113" s="45"/>
      <c r="D113" s="45"/>
      <c r="E113" s="45"/>
      <c r="F113" s="46"/>
      <c r="G113" s="45"/>
      <c r="H113" s="45"/>
      <c r="I113" s="45"/>
      <c r="J113" s="45"/>
      <c r="K113" s="157"/>
      <c r="L113" s="158"/>
    </row>
    <row r="114" spans="2:13" x14ac:dyDescent="0.25">
      <c r="B114" s="46"/>
      <c r="C114" s="45"/>
      <c r="D114" s="45"/>
      <c r="E114" s="45"/>
      <c r="F114" s="46"/>
      <c r="G114" s="45"/>
      <c r="H114" s="45"/>
      <c r="I114" s="45"/>
      <c r="J114" s="45"/>
      <c r="K114" s="157"/>
      <c r="L114" s="158"/>
    </row>
    <row r="115" spans="2:13" x14ac:dyDescent="0.25">
      <c r="B115" s="46"/>
      <c r="C115" s="45"/>
      <c r="D115" s="45"/>
      <c r="E115" s="45"/>
      <c r="F115" s="46"/>
      <c r="G115" s="45"/>
      <c r="H115" s="45"/>
      <c r="I115" s="45"/>
      <c r="J115" s="45"/>
      <c r="K115" s="157"/>
      <c r="L115" s="158"/>
    </row>
    <row r="116" spans="2:13" x14ac:dyDescent="0.25">
      <c r="B116" s="46"/>
      <c r="C116" s="45"/>
      <c r="D116" s="45"/>
      <c r="E116" s="45"/>
      <c r="F116" s="46"/>
      <c r="G116" s="45"/>
      <c r="H116" s="45"/>
      <c r="I116" s="45"/>
      <c r="J116" s="45"/>
      <c r="K116" s="157"/>
      <c r="L116" s="158"/>
    </row>
    <row r="117" spans="2:13" x14ac:dyDescent="0.25">
      <c r="B117" s="46"/>
      <c r="C117" s="45"/>
      <c r="D117" s="45"/>
      <c r="E117" s="45"/>
      <c r="F117" s="46"/>
      <c r="G117" s="45"/>
      <c r="H117" s="45"/>
      <c r="I117" s="45"/>
      <c r="J117" s="45"/>
      <c r="K117" s="157"/>
      <c r="L117" s="158"/>
    </row>
    <row r="118" spans="2:13" x14ac:dyDescent="0.25">
      <c r="B118" s="46"/>
      <c r="C118" s="45"/>
      <c r="D118" s="45"/>
      <c r="E118" s="45"/>
      <c r="F118" s="46"/>
      <c r="G118" s="45"/>
      <c r="H118" s="45"/>
      <c r="I118" s="45"/>
      <c r="J118" s="45"/>
      <c r="K118" s="157"/>
      <c r="L118" s="158"/>
    </row>
    <row r="119" spans="2:13" x14ac:dyDescent="0.25">
      <c r="B119" s="46"/>
      <c r="C119" s="45"/>
      <c r="D119" s="45"/>
      <c r="E119" s="45"/>
      <c r="F119" s="46"/>
      <c r="G119" s="45"/>
      <c r="H119" s="45"/>
      <c r="I119" s="45"/>
      <c r="J119" s="45"/>
      <c r="K119" s="157"/>
      <c r="L119" s="158"/>
    </row>
    <row r="120" spans="2:13" x14ac:dyDescent="0.25">
      <c r="B120" s="46"/>
      <c r="C120" s="45"/>
      <c r="D120" s="45"/>
      <c r="E120" s="45"/>
      <c r="F120" s="46"/>
      <c r="G120" s="45"/>
      <c r="H120" s="45"/>
      <c r="I120" s="45"/>
      <c r="J120" s="45"/>
      <c r="K120" s="157"/>
      <c r="L120" s="158"/>
    </row>
    <row r="121" spans="2:13" x14ac:dyDescent="0.25">
      <c r="B121" s="46"/>
      <c r="C121" s="45"/>
      <c r="D121" s="45"/>
      <c r="E121" s="45"/>
      <c r="F121" s="46"/>
      <c r="G121" s="45"/>
      <c r="H121" s="45"/>
      <c r="I121" s="45"/>
      <c r="J121" s="45"/>
      <c r="K121" s="157"/>
      <c r="L121" s="158"/>
    </row>
    <row r="122" spans="2:13" x14ac:dyDescent="0.25">
      <c r="B122" s="46"/>
      <c r="C122" s="45"/>
      <c r="D122" s="45"/>
      <c r="E122" s="45"/>
      <c r="F122" s="46"/>
      <c r="G122" s="45"/>
      <c r="H122" s="45"/>
      <c r="I122" s="45"/>
      <c r="J122" s="45"/>
      <c r="K122" s="157"/>
      <c r="L122" s="158"/>
    </row>
    <row r="123" spans="2:13" x14ac:dyDescent="0.25">
      <c r="B123" s="46"/>
      <c r="C123" s="45"/>
      <c r="D123" s="45"/>
      <c r="E123" s="45"/>
      <c r="F123" s="46"/>
      <c r="G123" s="45"/>
      <c r="H123" s="45"/>
      <c r="I123" s="45"/>
      <c r="J123" s="45"/>
      <c r="K123" s="157"/>
      <c r="L123" s="158"/>
    </row>
    <row r="124" spans="2:13" x14ac:dyDescent="0.25">
      <c r="B124" s="46"/>
      <c r="C124" s="45"/>
      <c r="D124" s="45"/>
      <c r="E124" s="45"/>
      <c r="F124" s="46"/>
      <c r="G124" s="45"/>
      <c r="H124" s="45"/>
      <c r="I124" s="45"/>
      <c r="J124" s="45"/>
      <c r="K124" s="157"/>
      <c r="L124" s="158"/>
    </row>
    <row r="125" spans="2:13" x14ac:dyDescent="0.25">
      <c r="B125" s="46"/>
      <c r="C125" s="45"/>
      <c r="D125" s="45"/>
      <c r="E125" s="45"/>
      <c r="F125" s="46"/>
      <c r="G125" s="45"/>
      <c r="H125" s="45"/>
      <c r="I125" s="45"/>
      <c r="J125" s="45"/>
      <c r="K125" s="157"/>
      <c r="L125" s="158"/>
    </row>
    <row r="126" spans="2:13" x14ac:dyDescent="0.25">
      <c r="B126" s="75" t="s">
        <v>630</v>
      </c>
      <c r="C126" s="45"/>
      <c r="D126" s="45"/>
      <c r="E126" s="45"/>
      <c r="F126" s="46"/>
      <c r="H126" s="45"/>
      <c r="I126" s="45"/>
      <c r="J126" s="45"/>
      <c r="K126" s="157"/>
      <c r="L126" s="158"/>
      <c r="M126" s="80"/>
    </row>
    <row r="127" spans="2:13" x14ac:dyDescent="0.25">
      <c r="B127" s="46" t="s">
        <v>1887</v>
      </c>
      <c r="C127" s="77">
        <v>177.6</v>
      </c>
      <c r="D127" s="127" t="str">
        <f>IF(C$33,"m","ft")</f>
        <v>m</v>
      </c>
      <c r="K127" s="159"/>
      <c r="L127" s="158"/>
    </row>
    <row r="128" spans="2:13" x14ac:dyDescent="0.25">
      <c r="B128" s="46" t="s">
        <v>1888</v>
      </c>
      <c r="C128" s="77">
        <v>43</v>
      </c>
      <c r="D128" s="127" t="str">
        <f>IF(C$33,"m","ft")</f>
        <v>m</v>
      </c>
      <c r="E128" s="45"/>
      <c r="F128" s="107"/>
      <c r="G128" s="2"/>
      <c r="H128" s="2"/>
      <c r="I128" s="2"/>
      <c r="J128" s="2"/>
      <c r="K128" s="159"/>
      <c r="L128" s="158"/>
    </row>
    <row r="129" spans="2:12" x14ac:dyDescent="0.25">
      <c r="B129" s="46"/>
      <c r="C129" s="45"/>
      <c r="D129" s="45"/>
      <c r="E129" s="108"/>
      <c r="F129" s="46"/>
      <c r="G129" s="45"/>
      <c r="H129" s="45"/>
      <c r="I129" s="45"/>
      <c r="J129" s="45"/>
      <c r="K129" s="169"/>
      <c r="L129" s="158"/>
    </row>
    <row r="130" spans="2:12" x14ac:dyDescent="0.25">
      <c r="B130" s="75" t="s">
        <v>1155</v>
      </c>
      <c r="C130" s="45"/>
      <c r="D130" s="45"/>
      <c r="E130" s="109"/>
      <c r="F130"/>
      <c r="H130" s="45"/>
      <c r="I130" s="45"/>
      <c r="J130" s="45"/>
      <c r="K130" s="170"/>
      <c r="L130" s="158"/>
    </row>
    <row r="131" spans="2:12" x14ac:dyDescent="0.25">
      <c r="B131" s="46" t="s">
        <v>1889</v>
      </c>
      <c r="C131" s="77">
        <v>88.8</v>
      </c>
      <c r="D131" s="127" t="str">
        <f>IF(C$33,"m","ft")</f>
        <v>m</v>
      </c>
      <c r="E131" s="110"/>
      <c r="F131"/>
      <c r="G131" s="45"/>
      <c r="H131" s="45"/>
      <c r="I131" s="45"/>
      <c r="J131" s="45"/>
      <c r="K131" s="170"/>
      <c r="L131" s="158"/>
    </row>
    <row r="132" spans="2:12" x14ac:dyDescent="0.25">
      <c r="B132" s="46" t="s">
        <v>1890</v>
      </c>
      <c r="C132" s="77">
        <v>21.5</v>
      </c>
      <c r="D132" s="127" t="str">
        <f>IF(C$33,"m","ft")</f>
        <v>m</v>
      </c>
      <c r="E132" s="109"/>
      <c r="F132"/>
      <c r="G132" s="2"/>
      <c r="H132" s="2"/>
      <c r="I132" s="45"/>
      <c r="J132" s="45"/>
      <c r="K132" s="170"/>
      <c r="L132" s="158"/>
    </row>
    <row r="133" spans="2:12" x14ac:dyDescent="0.25">
      <c r="B133" s="1" t="s">
        <v>1891</v>
      </c>
      <c r="C133" s="77">
        <v>0</v>
      </c>
      <c r="D133" s="127" t="str">
        <f>IF(C$33,"m","ft")</f>
        <v>m</v>
      </c>
      <c r="E133" s="109"/>
      <c r="F133" s="46"/>
      <c r="G133" s="45"/>
      <c r="H133" s="45"/>
      <c r="I133" s="45"/>
      <c r="J133" s="45"/>
      <c r="K133" s="170"/>
      <c r="L133" s="158"/>
    </row>
    <row r="134" spans="2:12" x14ac:dyDescent="0.25">
      <c r="B134" s="1"/>
      <c r="C134" s="45"/>
      <c r="D134"/>
      <c r="E134" s="109"/>
      <c r="F134" s="46"/>
      <c r="G134" s="45"/>
      <c r="H134" s="45"/>
      <c r="I134" s="45"/>
      <c r="J134" s="45"/>
      <c r="K134" s="170"/>
      <c r="L134" s="158"/>
    </row>
    <row r="135" spans="2:12" ht="15.75" thickBot="1" x14ac:dyDescent="0.3">
      <c r="B135" s="56"/>
      <c r="C135" s="56"/>
      <c r="D135" s="56"/>
      <c r="E135" s="56"/>
      <c r="F135" s="56"/>
      <c r="G135" s="56"/>
      <c r="H135" s="56"/>
      <c r="I135" s="56"/>
      <c r="J135" s="56"/>
      <c r="K135" s="160"/>
      <c r="L135" s="158"/>
    </row>
    <row r="136" spans="2:12" x14ac:dyDescent="0.25">
      <c r="B136" s="57"/>
      <c r="C136" s="57"/>
      <c r="D136" s="57"/>
      <c r="E136" s="57"/>
      <c r="F136" s="57"/>
      <c r="G136" s="57"/>
      <c r="H136" s="57"/>
      <c r="I136" s="57"/>
      <c r="J136" s="57"/>
      <c r="K136" s="166"/>
      <c r="L136" s="158"/>
    </row>
    <row r="137" spans="2:12" x14ac:dyDescent="0.25">
      <c r="B137" s="71" t="s">
        <v>820</v>
      </c>
      <c r="D137" s="136" t="s">
        <v>626</v>
      </c>
      <c r="E137" s="109"/>
      <c r="F137" s="46"/>
      <c r="G137" s="45"/>
      <c r="H137" s="80"/>
      <c r="I137" s="45"/>
      <c r="J137" s="45"/>
      <c r="K137" s="170"/>
      <c r="L137" s="158"/>
    </row>
    <row r="138" spans="2:12" x14ac:dyDescent="0.25">
      <c r="B138" s="1"/>
      <c r="C138" s="45"/>
      <c r="D138"/>
      <c r="E138" s="109"/>
      <c r="H138" s="45"/>
      <c r="I138" s="45"/>
      <c r="J138" s="45"/>
      <c r="K138" s="170"/>
      <c r="L138" s="158"/>
    </row>
    <row r="139" spans="2:12" x14ac:dyDescent="0.25">
      <c r="B139" s="1"/>
      <c r="C139" s="45"/>
      <c r="D139"/>
      <c r="E139" s="109"/>
      <c r="G139" s="300"/>
      <c r="H139" s="45"/>
      <c r="I139" s="45"/>
      <c r="J139" s="45"/>
      <c r="K139" s="170"/>
      <c r="L139" s="158"/>
    </row>
    <row r="140" spans="2:12" x14ac:dyDescent="0.25">
      <c r="B140" s="1"/>
      <c r="C140" s="139"/>
      <c r="D140"/>
      <c r="E140" s="109"/>
      <c r="G140" s="300"/>
      <c r="H140" s="45"/>
      <c r="I140" s="45"/>
      <c r="J140" s="45"/>
      <c r="K140" s="170"/>
      <c r="L140" s="158"/>
    </row>
    <row r="141" spans="2:12" x14ac:dyDescent="0.25">
      <c r="B141" s="1"/>
      <c r="C141" s="139"/>
      <c r="D141"/>
      <c r="E141" s="109"/>
      <c r="I141" s="45"/>
      <c r="J141" s="45"/>
      <c r="K141" s="170"/>
      <c r="L141" s="158"/>
    </row>
    <row r="142" spans="2:12" x14ac:dyDescent="0.25">
      <c r="B142" s="1"/>
      <c r="C142" s="45"/>
      <c r="D142"/>
      <c r="E142" s="109"/>
      <c r="G142" s="46"/>
      <c r="H142" s="45"/>
      <c r="I142" s="45"/>
      <c r="J142" s="45"/>
      <c r="K142" s="170"/>
      <c r="L142" s="158"/>
    </row>
    <row r="143" spans="2:12" x14ac:dyDescent="0.25">
      <c r="B143" s="1"/>
      <c r="C143" s="45"/>
      <c r="D143"/>
      <c r="E143" s="109"/>
      <c r="G143" s="46" t="s">
        <v>1894</v>
      </c>
      <c r="H143" s="43">
        <f>C127</f>
        <v>177.6</v>
      </c>
      <c r="I143" s="127" t="str">
        <f>IF(UserMetricOption,"m","ft")</f>
        <v>m</v>
      </c>
      <c r="J143" s="45"/>
      <c r="K143" s="170"/>
      <c r="L143" s="167"/>
    </row>
    <row r="144" spans="2:12" x14ac:dyDescent="0.25">
      <c r="B144" s="1"/>
      <c r="C144" s="139"/>
      <c r="D144"/>
      <c r="E144" s="109"/>
      <c r="G144" s="43" t="s">
        <v>1895</v>
      </c>
      <c r="H144" s="43">
        <f>C128</f>
        <v>43</v>
      </c>
      <c r="I144" s="127" t="str">
        <f>IF(UserMetricOption,"m","ft")</f>
        <v>m</v>
      </c>
      <c r="J144" s="45"/>
      <c r="K144" s="170"/>
      <c r="L144" s="212"/>
    </row>
    <row r="145" spans="2:22" x14ac:dyDescent="0.25">
      <c r="B145" s="1"/>
      <c r="C145" s="139"/>
      <c r="D145"/>
      <c r="E145" s="109"/>
      <c r="H145" s="45"/>
      <c r="I145" s="45"/>
      <c r="J145" s="45"/>
      <c r="K145" s="170"/>
      <c r="L145" s="167"/>
    </row>
    <row r="146" spans="2:22" x14ac:dyDescent="0.25">
      <c r="B146" s="1"/>
      <c r="C146" s="139"/>
      <c r="D146"/>
      <c r="E146" s="109"/>
      <c r="G146" s="43" t="str">
        <f>IF(TravelOption,"LL = Lx =","LL = Lz =")</f>
        <v>LL = Lz =</v>
      </c>
      <c r="H146" s="43">
        <f>IF(C152,C57,C59)</f>
        <v>51</v>
      </c>
      <c r="I146" s="127" t="str">
        <f>IF(UserMetricOption,"m","ft")</f>
        <v>m</v>
      </c>
      <c r="J146" s="45"/>
      <c r="K146" s="170"/>
    </row>
    <row r="147" spans="2:22" x14ac:dyDescent="0.25">
      <c r="B147" s="1"/>
      <c r="C147" s="45"/>
      <c r="D147"/>
      <c r="E147" s="109"/>
      <c r="G147" s="43" t="str">
        <f>IF(TravelOption,"LT = Lz =","LT = Lx =")</f>
        <v>LT = Lx =</v>
      </c>
      <c r="H147" s="43">
        <f>IF(C152,C59,C57)</f>
        <v>15</v>
      </c>
      <c r="I147" s="127" t="str">
        <f>IF(UserMetricOption,"m","ft")</f>
        <v>m</v>
      </c>
      <c r="J147" s="45"/>
      <c r="K147" s="170"/>
    </row>
    <row r="148" spans="2:22" x14ac:dyDescent="0.25">
      <c r="B148" s="1"/>
      <c r="C148" s="140"/>
      <c r="D148"/>
      <c r="E148" s="109"/>
      <c r="H148" s="45"/>
      <c r="I148" s="45"/>
      <c r="J148" s="45"/>
      <c r="K148" s="170"/>
    </row>
    <row r="149" spans="2:22" x14ac:dyDescent="0.25">
      <c r="B149" s="1"/>
      <c r="C149" s="140"/>
      <c r="D149"/>
      <c r="E149" s="109"/>
      <c r="G149" s="46"/>
      <c r="H149" s="45"/>
      <c r="I149" s="45"/>
      <c r="J149" s="45"/>
      <c r="K149" s="170"/>
    </row>
    <row r="150" spans="2:22" x14ac:dyDescent="0.25">
      <c r="B150" s="1"/>
      <c r="C150" s="140"/>
      <c r="D150"/>
      <c r="E150" s="109"/>
      <c r="G150" s="46"/>
      <c r="H150" s="45"/>
      <c r="I150" s="45"/>
      <c r="J150" s="45"/>
      <c r="K150" s="170"/>
      <c r="L150" s="212"/>
    </row>
    <row r="151" spans="2:22" x14ac:dyDescent="0.25">
      <c r="B151" s="1"/>
      <c r="C151" s="140"/>
      <c r="D151"/>
      <c r="E151" s="109"/>
      <c r="K151" s="170"/>
      <c r="L151" s="212"/>
      <c r="M151" s="43" t="s">
        <v>1979</v>
      </c>
    </row>
    <row r="152" spans="2:22" x14ac:dyDescent="0.25">
      <c r="B152" s="45" t="s">
        <v>2007</v>
      </c>
      <c r="C152" s="145" t="b">
        <v>0</v>
      </c>
      <c r="D152"/>
      <c r="E152" s="109"/>
      <c r="K152" s="170"/>
      <c r="L152" s="212"/>
      <c r="M152" s="96" t="s">
        <v>1980</v>
      </c>
    </row>
    <row r="153" spans="2:22" x14ac:dyDescent="0.25">
      <c r="B153" s="1"/>
      <c r="C153" s="45"/>
      <c r="D153"/>
      <c r="E153" s="109"/>
      <c r="K153" s="170"/>
      <c r="L153" s="212"/>
      <c r="M153" s="96" t="s">
        <v>1981</v>
      </c>
    </row>
    <row r="154" spans="2:22" x14ac:dyDescent="0.25">
      <c r="B154" s="1"/>
      <c r="C154" s="45"/>
      <c r="D154"/>
      <c r="E154" s="109"/>
      <c r="K154" s="170"/>
      <c r="L154" s="158"/>
      <c r="M154" s="96" t="s">
        <v>1982</v>
      </c>
    </row>
    <row r="155" spans="2:22" x14ac:dyDescent="0.25">
      <c r="B155" s="1" t="s">
        <v>17724</v>
      </c>
      <c r="C155" s="143">
        <v>3</v>
      </c>
      <c r="D155"/>
      <c r="E155" s="109"/>
      <c r="F155" s="109"/>
      <c r="H155" s="55"/>
      <c r="I155" s="45"/>
      <c r="J155" s="45"/>
      <c r="K155" s="170"/>
      <c r="L155" s="158"/>
      <c r="M155" s="96" t="s">
        <v>1983</v>
      </c>
    </row>
    <row r="156" spans="2:22" x14ac:dyDescent="0.25">
      <c r="B156" s="1"/>
      <c r="C156" s="140"/>
      <c r="D156"/>
      <c r="E156" s="109"/>
      <c r="F156" s="298"/>
      <c r="I156" s="45"/>
      <c r="J156" s="45"/>
      <c r="K156" s="170"/>
    </row>
    <row r="157" spans="2:22" x14ac:dyDescent="0.25">
      <c r="B157" s="1"/>
      <c r="C157" s="45"/>
      <c r="D157"/>
      <c r="E157" s="109"/>
      <c r="F157" s="298"/>
      <c r="H157" s="55"/>
      <c r="I157" s="45"/>
      <c r="J157" s="118"/>
      <c r="K157" s="170"/>
    </row>
    <row r="158" spans="2:22" x14ac:dyDescent="0.25">
      <c r="B158" s="60" t="s">
        <v>1165</v>
      </c>
      <c r="E158" s="109"/>
      <c r="F158" s="298"/>
      <c r="I158" s="45"/>
      <c r="J158" s="45"/>
      <c r="K158" s="170"/>
      <c r="L158" s="80"/>
    </row>
    <row r="159" spans="2:22" x14ac:dyDescent="0.25">
      <c r="B159" s="53" t="s">
        <v>1966</v>
      </c>
      <c r="C159" s="125">
        <v>0.85</v>
      </c>
      <c r="D159" s="127" t="str">
        <f>IF(C$33,"m","ft")</f>
        <v>m</v>
      </c>
      <c r="F159" s="109"/>
      <c r="G159" s="55"/>
      <c r="H159" s="55"/>
      <c r="I159" s="47"/>
      <c r="J159" s="45"/>
      <c r="K159" s="170"/>
      <c r="N159" s="55" t="s">
        <v>1668</v>
      </c>
      <c r="P159" s="55" t="s">
        <v>1168</v>
      </c>
      <c r="R159" s="55" t="s">
        <v>1169</v>
      </c>
      <c r="T159" s="55" t="s">
        <v>1170</v>
      </c>
      <c r="V159" s="55" t="s">
        <v>1171</v>
      </c>
    </row>
    <row r="160" spans="2:22" x14ac:dyDescent="0.25">
      <c r="B160" s="46"/>
      <c r="C160" s="140"/>
      <c r="D160" s="45"/>
      <c r="K160" s="170"/>
      <c r="L160" s="167"/>
      <c r="M160" s="43" t="s">
        <v>1172</v>
      </c>
      <c r="N160" s="55">
        <f>C162-C170</f>
        <v>-1</v>
      </c>
      <c r="P160" s="55">
        <f>H143/2-H146/2-C170</f>
        <v>60.3</v>
      </c>
      <c r="R160" s="55">
        <f>C162</f>
        <v>2</v>
      </c>
      <c r="T160" s="55">
        <v>0</v>
      </c>
      <c r="V160" s="55" cm="1">
        <f t="array" ref="V160">_xlfn.SWITCH(C$155,1,N160,2,P160,3,R160,4,T160)</f>
        <v>2</v>
      </c>
    </row>
    <row r="161" spans="2:22" x14ac:dyDescent="0.25">
      <c r="B161" s="24" t="s">
        <v>1960</v>
      </c>
      <c r="C161" s="140"/>
      <c r="D161" s="45"/>
      <c r="F161" s="109"/>
      <c r="H161" s="55"/>
      <c r="I161" s="45"/>
      <c r="J161" s="45"/>
      <c r="K161" s="170"/>
      <c r="L161" s="158"/>
      <c r="M161" s="43" t="s">
        <v>1173</v>
      </c>
      <c r="N161" s="55">
        <f>H143-C162-H146-C171</f>
        <v>122.6</v>
      </c>
      <c r="P161" s="55">
        <f>P160</f>
        <v>60.3</v>
      </c>
      <c r="R161" s="55">
        <f>H143-C166-H146</f>
        <v>2</v>
      </c>
      <c r="T161" s="55">
        <v>0</v>
      </c>
      <c r="V161" s="55" cm="1">
        <f t="array" ref="V161">_xlfn.SWITCH(C$155,1,N161,2,P161,3,R161,4,T161)</f>
        <v>2</v>
      </c>
    </row>
    <row r="162" spans="2:22" x14ac:dyDescent="0.25">
      <c r="B162" s="1" t="s">
        <v>1967</v>
      </c>
      <c r="C162" s="314">
        <v>2</v>
      </c>
      <c r="D162" s="127" t="str">
        <f>IF(C$33,"m","ft")</f>
        <v>m</v>
      </c>
      <c r="F162" s="298"/>
      <c r="I162" s="45"/>
      <c r="J162" s="45"/>
      <c r="K162" s="170"/>
      <c r="L162" s="158"/>
      <c r="M162" s="43" t="s">
        <v>1174</v>
      </c>
      <c r="N162" s="55">
        <f>H144-C163-H147-C171</f>
        <v>23</v>
      </c>
      <c r="P162" s="55">
        <f>P163</f>
        <v>12</v>
      </c>
      <c r="R162" s="55">
        <f>H144-C167-H147</f>
        <v>3</v>
      </c>
      <c r="T162" s="55">
        <v>0</v>
      </c>
      <c r="V162" s="55" cm="1">
        <f t="array" ref="V162">_xlfn.SWITCH(C$155,1,N162,2,P162,3,R162,4,T162)</f>
        <v>3</v>
      </c>
    </row>
    <row r="163" spans="2:22" x14ac:dyDescent="0.25">
      <c r="B163" s="1" t="s">
        <v>1968</v>
      </c>
      <c r="C163" s="314">
        <v>3</v>
      </c>
      <c r="D163" s="127" t="str">
        <f>IF(C$33,"m","ft")</f>
        <v>m</v>
      </c>
      <c r="F163" s="298"/>
      <c r="H163" s="55"/>
      <c r="I163" s="45"/>
      <c r="J163" s="118"/>
      <c r="K163" s="170"/>
      <c r="L163" s="158"/>
      <c r="M163" s="43" t="s">
        <v>1175</v>
      </c>
      <c r="N163" s="55">
        <f>C163-C171</f>
        <v>1</v>
      </c>
      <c r="P163" s="55">
        <f>H144/2-H147/2-C171</f>
        <v>12</v>
      </c>
      <c r="R163" s="55">
        <f>C163</f>
        <v>3</v>
      </c>
      <c r="T163" s="55">
        <v>0</v>
      </c>
      <c r="V163" s="55" cm="1">
        <f t="array" ref="V163">_xlfn.SWITCH(C$155,1,N163,2,P163,3,R163,4,T163)</f>
        <v>3</v>
      </c>
    </row>
    <row r="164" spans="2:22" x14ac:dyDescent="0.25">
      <c r="C164" s="146"/>
      <c r="E164" s="312"/>
      <c r="F164" s="298"/>
      <c r="I164" s="45"/>
      <c r="J164" s="45"/>
      <c r="K164" s="170"/>
      <c r="L164" s="158"/>
    </row>
    <row r="165" spans="2:22" x14ac:dyDescent="0.25">
      <c r="B165" s="60" t="s">
        <v>1961</v>
      </c>
      <c r="C165" s="146"/>
      <c r="E165" s="312"/>
      <c r="F165" s="109"/>
      <c r="G165" s="55"/>
      <c r="H165" s="55"/>
      <c r="I165" s="47"/>
      <c r="J165" s="45"/>
      <c r="K165" s="170"/>
      <c r="L165" s="158"/>
    </row>
    <row r="166" spans="2:22" x14ac:dyDescent="0.25">
      <c r="B166" s="1" t="s">
        <v>1969</v>
      </c>
      <c r="C166" s="125">
        <v>124.6</v>
      </c>
      <c r="D166" s="127" t="str">
        <f>IF(C$33,"m","ft")</f>
        <v>m</v>
      </c>
      <c r="J166" s="45"/>
      <c r="K166" s="170"/>
      <c r="L166" s="158"/>
      <c r="N166" s="43" t="s">
        <v>1668</v>
      </c>
      <c r="P166" s="43" t="s">
        <v>1168</v>
      </c>
      <c r="R166" s="43" t="s">
        <v>1169</v>
      </c>
      <c r="T166" s="43" t="s">
        <v>1170</v>
      </c>
    </row>
    <row r="167" spans="2:22" ht="15.75" thickBot="1" x14ac:dyDescent="0.3">
      <c r="B167" s="1" t="s">
        <v>1970</v>
      </c>
      <c r="C167" s="125">
        <v>25</v>
      </c>
      <c r="D167" s="127" t="str">
        <f>IF(C$33,"m","ft")</f>
        <v>m</v>
      </c>
      <c r="G167" s="113"/>
      <c r="H167" s="114">
        <f>C127</f>
        <v>177.6</v>
      </c>
      <c r="I167" s="222"/>
      <c r="K167" s="170"/>
      <c r="L167" s="167"/>
      <c r="M167" s="43" t="s">
        <v>1172</v>
      </c>
      <c r="N167" s="43" t="s">
        <v>1974</v>
      </c>
      <c r="P167" s="43" t="s">
        <v>1975</v>
      </c>
      <c r="R167" s="43" t="s">
        <v>1962</v>
      </c>
      <c r="T167" s="53" t="s">
        <v>1176</v>
      </c>
    </row>
    <row r="168" spans="2:22" ht="15.75" thickBot="1" x14ac:dyDescent="0.3">
      <c r="C168" s="146"/>
      <c r="F168" s="272">
        <f>V162</f>
        <v>3</v>
      </c>
      <c r="G168" s="111"/>
      <c r="H168" s="57"/>
      <c r="I168" s="269"/>
      <c r="J168" s="273"/>
      <c r="K168" s="170"/>
      <c r="L168" s="158"/>
      <c r="M168" s="43" t="s">
        <v>1173</v>
      </c>
      <c r="N168" s="53" t="s">
        <v>1971</v>
      </c>
      <c r="P168" s="43" t="s">
        <v>1975</v>
      </c>
      <c r="R168" s="53" t="s">
        <v>1977</v>
      </c>
      <c r="T168" s="53" t="s">
        <v>1176</v>
      </c>
    </row>
    <row r="169" spans="2:22" ht="15.75" thickBot="1" x14ac:dyDescent="0.3">
      <c r="B169" s="60" t="s">
        <v>555</v>
      </c>
      <c r="C169" s="146"/>
      <c r="F169" s="272">
        <f>J169-F168-F170</f>
        <v>37</v>
      </c>
      <c r="G169" s="70"/>
      <c r="H169" s="276" t="s">
        <v>1167</v>
      </c>
      <c r="I169" s="270"/>
      <c r="J169" s="275">
        <f>C128</f>
        <v>43</v>
      </c>
      <c r="K169" s="170"/>
      <c r="L169" s="158"/>
      <c r="M169" s="43" t="s">
        <v>1174</v>
      </c>
      <c r="N169" s="53" t="s">
        <v>1972</v>
      </c>
      <c r="P169" s="43" t="s">
        <v>1976</v>
      </c>
      <c r="R169" s="43" t="s">
        <v>1978</v>
      </c>
      <c r="T169" s="53" t="s">
        <v>1176</v>
      </c>
    </row>
    <row r="170" spans="2:22" ht="15.75" thickBot="1" x14ac:dyDescent="0.3">
      <c r="B170" s="66" t="s">
        <v>1892</v>
      </c>
      <c r="C170" s="116">
        <v>3</v>
      </c>
      <c r="D170" s="127" t="str">
        <f>IF(C$33,"m","ft")</f>
        <v>m</v>
      </c>
      <c r="F170" s="272">
        <f>V163</f>
        <v>3</v>
      </c>
      <c r="G170" s="112"/>
      <c r="H170" s="56"/>
      <c r="I170" s="271"/>
      <c r="J170" s="274"/>
      <c r="K170" s="170"/>
      <c r="L170" s="158"/>
      <c r="M170" s="43" t="s">
        <v>1175</v>
      </c>
      <c r="N170" s="53" t="s">
        <v>1973</v>
      </c>
      <c r="P170" s="43" t="s">
        <v>1976</v>
      </c>
      <c r="R170" s="43" t="s">
        <v>1963</v>
      </c>
      <c r="T170" s="53" t="s">
        <v>1176</v>
      </c>
    </row>
    <row r="171" spans="2:22" x14ac:dyDescent="0.25">
      <c r="B171" s="53" t="s">
        <v>1893</v>
      </c>
      <c r="C171" s="116">
        <v>2</v>
      </c>
      <c r="D171" s="127" t="str">
        <f>IF(C$33,"m","ft")</f>
        <v>m</v>
      </c>
      <c r="E171" s="312"/>
      <c r="G171" s="115">
        <f>V160</f>
        <v>2</v>
      </c>
      <c r="H171" s="115">
        <f>H167-G171-I171</f>
        <v>173.6</v>
      </c>
      <c r="I171" s="115">
        <f>V161</f>
        <v>2</v>
      </c>
      <c r="K171" s="170"/>
      <c r="L171" s="158"/>
    </row>
    <row r="172" spans="2:22" x14ac:dyDescent="0.25">
      <c r="B172" s="1"/>
      <c r="C172" s="45"/>
      <c r="D172" s="45"/>
      <c r="E172" s="45"/>
      <c r="K172" s="157"/>
      <c r="L172" s="158"/>
    </row>
    <row r="173" spans="2:22" ht="15.75" thickBot="1" x14ac:dyDescent="0.3">
      <c r="B173" s="56"/>
      <c r="C173" s="56"/>
      <c r="D173" s="56"/>
      <c r="E173" s="56"/>
      <c r="F173" s="56"/>
      <c r="G173" s="56"/>
      <c r="H173" s="56"/>
      <c r="I173" s="56"/>
      <c r="J173" s="56"/>
      <c r="K173" s="160"/>
      <c r="L173" s="158"/>
    </row>
    <row r="174" spans="2:22" x14ac:dyDescent="0.25">
      <c r="B174" s="57"/>
      <c r="C174" s="57"/>
      <c r="D174" s="57"/>
      <c r="E174" s="57"/>
      <c r="F174" s="57"/>
      <c r="G174" s="57"/>
      <c r="H174" s="57"/>
      <c r="I174" s="57"/>
      <c r="J174" s="57"/>
      <c r="K174" s="166"/>
      <c r="L174" s="158"/>
    </row>
    <row r="175" spans="2:22" x14ac:dyDescent="0.25">
      <c r="B175" s="71" t="s">
        <v>821</v>
      </c>
      <c r="D175" s="136" t="s">
        <v>626</v>
      </c>
      <c r="F175" s="82" t="s">
        <v>2019</v>
      </c>
      <c r="H175" s="45"/>
      <c r="I175" s="45"/>
      <c r="J175" s="45"/>
      <c r="K175" s="157"/>
      <c r="L175" s="158"/>
    </row>
    <row r="176" spans="2:22" x14ac:dyDescent="0.25">
      <c r="B176" s="71"/>
      <c r="D176" s="136"/>
      <c r="F176" s="82" t="s">
        <v>2020</v>
      </c>
      <c r="G176" s="82"/>
      <c r="H176" s="45"/>
      <c r="I176" s="45"/>
      <c r="J176" s="45"/>
      <c r="K176" s="157"/>
      <c r="L176" s="158"/>
      <c r="M176" s="80"/>
    </row>
    <row r="177" spans="2:13" x14ac:dyDescent="0.25">
      <c r="B177" s="60" t="s">
        <v>1071</v>
      </c>
      <c r="D177" s="136"/>
      <c r="H177" s="45"/>
      <c r="I177" s="45"/>
      <c r="J177" s="45"/>
      <c r="K177" s="157"/>
      <c r="L177" s="158"/>
    </row>
    <row r="178" spans="2:13" x14ac:dyDescent="0.25">
      <c r="C178" s="146"/>
      <c r="D178" s="250"/>
      <c r="F178" s="230"/>
      <c r="G178" s="39"/>
      <c r="H178" s="45"/>
      <c r="I178" s="45"/>
      <c r="J178" s="45"/>
      <c r="K178" s="157"/>
      <c r="L178" s="158"/>
    </row>
    <row r="179" spans="2:13" x14ac:dyDescent="0.25">
      <c r="B179" s="43" t="s">
        <v>17725</v>
      </c>
      <c r="C179" s="146" t="b">
        <v>0</v>
      </c>
      <c r="D179" s="250"/>
      <c r="F179" s="230"/>
      <c r="G179" s="82"/>
      <c r="H179" s="45"/>
      <c r="I179" s="45"/>
      <c r="J179" s="45"/>
      <c r="K179" s="157"/>
      <c r="L179" s="158"/>
    </row>
    <row r="180" spans="2:13" x14ac:dyDescent="0.25">
      <c r="C180" s="146"/>
      <c r="D180" s="250"/>
      <c r="F180" s="230"/>
      <c r="G180" s="39"/>
      <c r="H180" s="45"/>
      <c r="I180" s="45"/>
      <c r="J180" s="45"/>
      <c r="K180" s="157"/>
      <c r="L180" s="158"/>
    </row>
    <row r="181" spans="2:13" x14ac:dyDescent="0.25">
      <c r="B181" s="66"/>
      <c r="C181" s="55" t="str">
        <f>IF(UserMetricOption,"ampl (m)","ampl (ft)")</f>
        <v>ampl (m)</v>
      </c>
      <c r="D181" s="55" t="s">
        <v>466</v>
      </c>
      <c r="F181" s="55" t="str">
        <f>IF(UserMetricOption,"acceleration (m/s2)","acceleration (ft/s2)")</f>
        <v>acceleration (m/s2)</v>
      </c>
      <c r="K181" s="159"/>
      <c r="L181" s="158"/>
      <c r="M181" s="68"/>
    </row>
    <row r="182" spans="2:13" x14ac:dyDescent="0.25">
      <c r="B182" s="66" t="s">
        <v>460</v>
      </c>
      <c r="C182" s="182">
        <v>5</v>
      </c>
      <c r="D182" s="182">
        <v>10</v>
      </c>
      <c r="F182" s="183">
        <v>1</v>
      </c>
      <c r="G182" s="80"/>
      <c r="I182" s="80"/>
      <c r="K182" s="159"/>
      <c r="L182" s="158"/>
      <c r="M182" s="68"/>
    </row>
    <row r="183" spans="2:13" x14ac:dyDescent="0.25">
      <c r="B183" s="66" t="s">
        <v>461</v>
      </c>
      <c r="C183" s="182">
        <v>5</v>
      </c>
      <c r="D183" s="182">
        <v>10</v>
      </c>
      <c r="F183" s="183">
        <v>1</v>
      </c>
      <c r="G183" s="55"/>
      <c r="I183" s="80"/>
      <c r="K183" s="159"/>
      <c r="L183" s="158"/>
      <c r="M183" s="68"/>
    </row>
    <row r="184" spans="2:13" x14ac:dyDescent="0.25">
      <c r="B184" s="66" t="s">
        <v>462</v>
      </c>
      <c r="C184" s="182">
        <v>5</v>
      </c>
      <c r="D184" s="182">
        <v>10</v>
      </c>
      <c r="F184" s="183">
        <v>1</v>
      </c>
      <c r="G184" s="55"/>
      <c r="K184" s="159"/>
      <c r="L184" s="158"/>
    </row>
    <row r="185" spans="2:13" x14ac:dyDescent="0.25">
      <c r="B185" s="66"/>
      <c r="C185" s="215"/>
      <c r="D185" s="215"/>
      <c r="F185" s="216"/>
      <c r="G185" s="55"/>
      <c r="K185" s="159"/>
      <c r="L185" s="158"/>
    </row>
    <row r="186" spans="2:13" x14ac:dyDescent="0.25">
      <c r="B186" s="69" t="s">
        <v>1072</v>
      </c>
      <c r="C186" s="215"/>
      <c r="D186" s="215"/>
      <c r="F186" s="216"/>
      <c r="G186" s="55"/>
      <c r="K186" s="159"/>
      <c r="L186" s="158"/>
    </row>
    <row r="187" spans="2:13" x14ac:dyDescent="0.25">
      <c r="B187" s="66"/>
      <c r="C187" s="215"/>
      <c r="D187" s="215"/>
      <c r="F187" s="216"/>
      <c r="G187" s="55"/>
      <c r="K187" s="159"/>
      <c r="L187" s="158"/>
    </row>
    <row r="188" spans="2:13" x14ac:dyDescent="0.25">
      <c r="B188" s="43" t="s">
        <v>17725</v>
      </c>
      <c r="C188" s="146" t="b">
        <v>0</v>
      </c>
      <c r="D188" s="215"/>
      <c r="F188" s="216"/>
      <c r="K188" s="159"/>
      <c r="L188" s="158"/>
    </row>
    <row r="189" spans="2:13" x14ac:dyDescent="0.25">
      <c r="B189" s="66"/>
      <c r="C189" s="215"/>
      <c r="D189" s="215"/>
      <c r="F189" s="216"/>
      <c r="G189" s="55"/>
      <c r="K189" s="159"/>
      <c r="L189" s="158"/>
    </row>
    <row r="190" spans="2:13" x14ac:dyDescent="0.25">
      <c r="B190" s="66"/>
      <c r="C190" s="91" t="s">
        <v>1074</v>
      </c>
      <c r="D190" s="91" t="s">
        <v>466</v>
      </c>
      <c r="F190" s="216" t="s">
        <v>1073</v>
      </c>
      <c r="G190" s="80"/>
      <c r="K190" s="159"/>
      <c r="L190" s="158"/>
      <c r="M190" s="68"/>
    </row>
    <row r="191" spans="2:13" x14ac:dyDescent="0.25">
      <c r="B191" s="66" t="s">
        <v>463</v>
      </c>
      <c r="C191" s="182">
        <v>5</v>
      </c>
      <c r="D191" s="182">
        <v>10</v>
      </c>
      <c r="F191" s="183">
        <v>1</v>
      </c>
      <c r="K191" s="159"/>
      <c r="L191" s="158"/>
    </row>
    <row r="192" spans="2:13" x14ac:dyDescent="0.25">
      <c r="B192" s="66" t="s">
        <v>464</v>
      </c>
      <c r="C192" s="182">
        <v>5</v>
      </c>
      <c r="D192" s="182">
        <v>10</v>
      </c>
      <c r="F192" s="147">
        <v>1</v>
      </c>
      <c r="G192" s="55"/>
      <c r="K192" s="159"/>
      <c r="L192" s="158"/>
    </row>
    <row r="193" spans="2:13" x14ac:dyDescent="0.25">
      <c r="B193" s="66" t="s">
        <v>465</v>
      </c>
      <c r="C193" s="182">
        <v>5</v>
      </c>
      <c r="D193" s="182">
        <v>10</v>
      </c>
      <c r="F193" s="183">
        <v>1</v>
      </c>
      <c r="G193" s="55"/>
      <c r="K193" s="159"/>
      <c r="L193" s="158"/>
    </row>
    <row r="194" spans="2:13" x14ac:dyDescent="0.25">
      <c r="B194" s="66"/>
      <c r="C194" s="216"/>
      <c r="D194" s="216"/>
      <c r="F194" s="215"/>
      <c r="G194" s="55"/>
      <c r="K194" s="159"/>
      <c r="L194" s="158"/>
    </row>
    <row r="195" spans="2:13" x14ac:dyDescent="0.25">
      <c r="B195" s="43" t="s">
        <v>17726</v>
      </c>
      <c r="C195" s="43" t="b">
        <v>0</v>
      </c>
      <c r="D195" s="216"/>
      <c r="F195" s="215"/>
      <c r="K195" s="159"/>
      <c r="L195" s="158"/>
    </row>
    <row r="196" spans="2:13" x14ac:dyDescent="0.25">
      <c r="B196" s="66" t="str">
        <f>IF(AND(DeadLoadOption,RotationOption=FALSE),"(however rotation amplitude is also needed)","")</f>
        <v/>
      </c>
      <c r="C196" s="216"/>
      <c r="D196" s="216"/>
      <c r="F196" s="215"/>
      <c r="G196" s="55"/>
      <c r="K196" s="159"/>
      <c r="L196" s="158"/>
    </row>
    <row r="197" spans="2:13" x14ac:dyDescent="0.25">
      <c r="B197" s="66"/>
      <c r="C197" s="216"/>
      <c r="D197" s="216"/>
      <c r="F197" s="215"/>
      <c r="G197" s="55"/>
      <c r="K197" s="159"/>
      <c r="L197" s="158"/>
    </row>
    <row r="198" spans="2:13" ht="15.75" thickBot="1" x14ac:dyDescent="0.3">
      <c r="B198" s="56"/>
      <c r="C198" s="228"/>
      <c r="D198" s="228"/>
      <c r="E198" s="56"/>
      <c r="F198" s="226"/>
      <c r="G198" s="56"/>
      <c r="H198" s="56"/>
      <c r="I198" s="56"/>
      <c r="J198" s="56"/>
      <c r="K198" s="160"/>
      <c r="L198" s="158"/>
    </row>
    <row r="199" spans="2:13" x14ac:dyDescent="0.25">
      <c r="B199" s="57"/>
      <c r="C199" s="229"/>
      <c r="D199" s="229"/>
      <c r="E199" s="57"/>
      <c r="F199" s="227"/>
      <c r="G199" s="57"/>
      <c r="H199" s="57"/>
      <c r="I199" s="57"/>
      <c r="J199" s="57"/>
      <c r="K199" s="166"/>
      <c r="L199" s="158"/>
    </row>
    <row r="200" spans="2:13" x14ac:dyDescent="0.25">
      <c r="B200" s="120" t="s">
        <v>822</v>
      </c>
      <c r="C200" s="230"/>
      <c r="D200" s="248" t="s">
        <v>626</v>
      </c>
      <c r="F200" s="83"/>
      <c r="G200" s="55"/>
      <c r="K200" s="159"/>
      <c r="L200" s="158"/>
    </row>
    <row r="201" spans="2:13" x14ac:dyDescent="0.25">
      <c r="B201" s="120"/>
      <c r="C201" s="55"/>
      <c r="D201" s="55"/>
      <c r="F201" s="55"/>
      <c r="G201" s="55"/>
      <c r="K201" s="159"/>
      <c r="L201" s="158"/>
      <c r="M201" s="96"/>
    </row>
    <row r="202" spans="2:13" x14ac:dyDescent="0.25">
      <c r="B202" s="69" t="s">
        <v>1075</v>
      </c>
      <c r="C202" s="55"/>
      <c r="D202" s="55"/>
      <c r="F202" s="55"/>
      <c r="G202" s="55"/>
      <c r="K202" s="159"/>
      <c r="L202" s="158"/>
      <c r="M202" s="213"/>
    </row>
    <row r="203" spans="2:13" x14ac:dyDescent="0.25">
      <c r="B203" s="120"/>
      <c r="C203" s="55" t="s">
        <v>905</v>
      </c>
      <c r="D203" s="55"/>
      <c r="E203" s="43" t="s">
        <v>642</v>
      </c>
      <c r="F203" s="55"/>
      <c r="G203" s="55"/>
      <c r="K203" s="159"/>
      <c r="L203" s="158"/>
      <c r="M203" s="80"/>
    </row>
    <row r="204" spans="2:13" x14ac:dyDescent="0.25">
      <c r="B204" s="53" t="s">
        <v>1852</v>
      </c>
      <c r="C204" s="67">
        <v>309</v>
      </c>
      <c r="D204" s="171" t="b">
        <f>IF(ISNA(VLOOKUP(C204,BasicTable,1,FALSE)),FALSE,TRUE)</f>
        <v>1</v>
      </c>
      <c r="E204" s="54" t="str">
        <f>IF(D204,VLOOKUP(C204,BasicTable,2,FALSE),"(Entry is blank)")</f>
        <v>FPU: fore/port/up</v>
      </c>
      <c r="F204" s="55"/>
      <c r="G204" s="55"/>
      <c r="K204" s="159"/>
      <c r="L204" s="158"/>
      <c r="M204" s="213"/>
    </row>
    <row r="205" spans="2:13" x14ac:dyDescent="0.25">
      <c r="B205" s="53" t="s">
        <v>1853</v>
      </c>
      <c r="C205" s="67">
        <v>310</v>
      </c>
      <c r="D205" s="171" t="b">
        <f>IF(ISNA(VLOOKUP(C205,BasicTable,1,FALSE)),FALSE,TRUE)</f>
        <v>1</v>
      </c>
      <c r="E205" s="54" t="str">
        <f>IF(D205,VLOOKUP(C205,BasicTable,2,FALSE),"(Entry is blank)")</f>
        <v>FSU: fore/stbd/up</v>
      </c>
      <c r="F205" s="55"/>
      <c r="G205" s="55"/>
      <c r="K205" s="159"/>
      <c r="L205" s="158"/>
      <c r="M205" s="213"/>
    </row>
    <row r="206" spans="2:13" x14ac:dyDescent="0.25">
      <c r="B206" s="53" t="s">
        <v>1854</v>
      </c>
      <c r="C206" s="67">
        <v>311</v>
      </c>
      <c r="D206" s="171" t="b">
        <f>IF(ISNA(VLOOKUP(C206,BasicTable,1,FALSE)),FALSE,TRUE)</f>
        <v>1</v>
      </c>
      <c r="E206" s="54" t="str">
        <f>IF(D206,VLOOKUP(C206,BasicTable,2,FALSE),"(Entry is blank)")</f>
        <v>APU: aft/port/up</v>
      </c>
      <c r="F206" s="55"/>
      <c r="G206" s="55"/>
      <c r="K206" s="159"/>
      <c r="L206" s="158"/>
      <c r="M206" s="96"/>
    </row>
    <row r="207" spans="2:13" x14ac:dyDescent="0.25">
      <c r="B207" s="53" t="s">
        <v>1855</v>
      </c>
      <c r="C207" s="67">
        <v>312</v>
      </c>
      <c r="D207" s="171" t="b">
        <f>IF(ISNA(VLOOKUP(C207,BasicTable,1,FALSE)),FALSE,TRUE)</f>
        <v>1</v>
      </c>
      <c r="E207" s="54" t="str">
        <f>IF(D207,VLOOKUP(C207,BasicTable,2,FALSE),"(Entry is blank)")</f>
        <v>ASU: aft/stbd/up</v>
      </c>
      <c r="F207" s="55"/>
      <c r="G207" s="55"/>
      <c r="K207" s="159"/>
      <c r="L207" s="158"/>
      <c r="M207" s="96"/>
    </row>
    <row r="208" spans="2:13" x14ac:dyDescent="0.25">
      <c r="B208" s="120"/>
      <c r="C208" s="55"/>
      <c r="D208" s="55"/>
      <c r="F208" s="55"/>
      <c r="G208" s="55"/>
      <c r="K208" s="159"/>
      <c r="L208" s="158"/>
      <c r="M208" s="96"/>
    </row>
    <row r="209" spans="2:12" x14ac:dyDescent="0.25">
      <c r="B209" s="69" t="s">
        <v>1157</v>
      </c>
      <c r="C209" s="55"/>
      <c r="D209" s="55"/>
      <c r="F209" s="55"/>
      <c r="G209" s="55"/>
      <c r="H209" s="80"/>
      <c r="K209" s="159"/>
      <c r="L209" s="158"/>
    </row>
    <row r="210" spans="2:12" x14ac:dyDescent="0.25">
      <c r="B210" s="69"/>
      <c r="C210" s="55"/>
      <c r="D210" s="55"/>
      <c r="F210" s="55"/>
      <c r="G210" s="55"/>
      <c r="K210" s="159"/>
      <c r="L210" s="158"/>
    </row>
    <row r="211" spans="2:12" x14ac:dyDescent="0.25">
      <c r="B211" s="53" t="s">
        <v>610</v>
      </c>
      <c r="C211" s="55" t="s">
        <v>905</v>
      </c>
      <c r="D211" s="55"/>
      <c r="E211" s="43" t="s">
        <v>642</v>
      </c>
      <c r="F211" s="55"/>
      <c r="G211" s="55"/>
      <c r="K211" s="159"/>
      <c r="L211" s="158"/>
    </row>
    <row r="212" spans="2:12" x14ac:dyDescent="0.25">
      <c r="B212" s="66" t="s">
        <v>846</v>
      </c>
      <c r="C212" s="67">
        <v>316</v>
      </c>
      <c r="D212" s="171" t="b">
        <f>IF(ISNA(VLOOKUP(C212,BasicTable,1,FALSE)),FALSE,TRUE)</f>
        <v>1</v>
      </c>
      <c r="E212" s="54" t="str">
        <f>IF(D212,VLOOKUP(C212,BasicTable,2,FALSE),"(Entry is blank)")</f>
        <v>NTX1: along X axis</v>
      </c>
      <c r="F212" s="55"/>
      <c r="G212" s="55"/>
      <c r="K212" s="159"/>
      <c r="L212" s="158"/>
    </row>
    <row r="213" spans="2:12" x14ac:dyDescent="0.25">
      <c r="B213" s="66" t="s">
        <v>847</v>
      </c>
      <c r="C213" s="67">
        <v>317</v>
      </c>
      <c r="D213" s="171" t="b">
        <f>IF(ISNA(VLOOKUP(C213,BasicTable,1,FALSE)),FALSE,TRUE)</f>
        <v>1</v>
      </c>
      <c r="E213" s="54" t="str">
        <f>IF(D213,VLOOKUP(C213,BasicTable,2,FALSE),"(Entry is blank)")</f>
        <v>NTY1: along Y axis</v>
      </c>
      <c r="F213" s="55"/>
      <c r="G213" s="55"/>
      <c r="K213" s="159"/>
      <c r="L213" s="158"/>
    </row>
    <row r="214" spans="2:12" x14ac:dyDescent="0.25">
      <c r="B214" s="66" t="s">
        <v>848</v>
      </c>
      <c r="C214" s="67">
        <v>318</v>
      </c>
      <c r="D214" s="171" t="b">
        <f>IF(ISNA(VLOOKUP(C214,BasicTable,1,FALSE)),FALSE,TRUE)</f>
        <v>1</v>
      </c>
      <c r="E214" s="54" t="str">
        <f>IF(D214,VLOOKUP(C214,BasicTable,2,FALSE),"(Entry is blank)")</f>
        <v>NTZ1: along Z axis</v>
      </c>
      <c r="F214" s="55"/>
      <c r="G214" s="55"/>
      <c r="K214" s="159"/>
      <c r="L214" s="158"/>
    </row>
    <row r="215" spans="2:12" x14ac:dyDescent="0.25">
      <c r="B215" s="69"/>
      <c r="C215" s="55"/>
      <c r="D215" s="55"/>
      <c r="F215" s="55"/>
      <c r="G215" s="55"/>
      <c r="H215" s="80"/>
      <c r="K215" s="159"/>
      <c r="L215" s="158"/>
    </row>
    <row r="216" spans="2:12" x14ac:dyDescent="0.25">
      <c r="B216" s="53" t="s">
        <v>611</v>
      </c>
      <c r="C216" s="55" t="s">
        <v>905</v>
      </c>
      <c r="D216" s="55"/>
      <c r="E216" s="43" t="s">
        <v>642</v>
      </c>
      <c r="F216" s="55"/>
      <c r="G216" s="55"/>
      <c r="K216" s="159"/>
      <c r="L216" s="158"/>
    </row>
    <row r="217" spans="2:12" x14ac:dyDescent="0.25">
      <c r="B217" s="66" t="s">
        <v>803</v>
      </c>
      <c r="C217" s="67">
        <v>321</v>
      </c>
      <c r="D217" s="171" t="b">
        <f>IF(ISNA(VLOOKUP(C217,BasicTable,1,FALSE)),FALSE,TRUE)</f>
        <v>1</v>
      </c>
      <c r="E217" s="54" t="str">
        <f>IF(D217,VLOOKUP(C217,BasicTable,2,FALSE),"(Entry is blank)")</f>
        <v>NRX1: about X axis</v>
      </c>
      <c r="F217" s="55"/>
      <c r="G217" s="55"/>
      <c r="K217" s="159"/>
      <c r="L217" s="158"/>
    </row>
    <row r="218" spans="2:12" x14ac:dyDescent="0.25">
      <c r="B218" s="66" t="s">
        <v>804</v>
      </c>
      <c r="C218" s="67">
        <v>322</v>
      </c>
      <c r="D218" s="171" t="b">
        <f>IF(ISNA(VLOOKUP(C218,BasicTable,1,FALSE)),FALSE,TRUE)</f>
        <v>1</v>
      </c>
      <c r="E218" s="54" t="str">
        <f>IF(D218,VLOOKUP(C218,BasicTable,2,FALSE),"(Entry is blank)")</f>
        <v>NRY1: about Y axis</v>
      </c>
      <c r="F218" s="55"/>
      <c r="G218" s="55"/>
      <c r="K218" s="159"/>
      <c r="L218" s="158"/>
    </row>
    <row r="219" spans="2:12" x14ac:dyDescent="0.25">
      <c r="B219" s="66" t="s">
        <v>805</v>
      </c>
      <c r="C219" s="67">
        <v>323</v>
      </c>
      <c r="D219" s="171" t="b">
        <f>IF(ISNA(VLOOKUP(C219,BasicTable,1,FALSE)),FALSE,TRUE)</f>
        <v>1</v>
      </c>
      <c r="E219" s="54" t="str">
        <f>IF(D219,VLOOKUP(C219,BasicTable,2,FALSE),"(Entry is blank)")</f>
        <v>NRZ1: about Z axis</v>
      </c>
      <c r="F219" s="55"/>
      <c r="G219" s="55"/>
      <c r="K219" s="159"/>
      <c r="L219" s="158"/>
    </row>
    <row r="220" spans="2:12" x14ac:dyDescent="0.25">
      <c r="B220" s="53"/>
      <c r="C220" s="55"/>
      <c r="D220" s="55"/>
      <c r="E220" s="54"/>
      <c r="F220" s="55"/>
      <c r="G220" s="55"/>
      <c r="K220" s="159"/>
      <c r="L220" s="158"/>
    </row>
    <row r="221" spans="2:12" x14ac:dyDescent="0.25">
      <c r="B221" s="69" t="s">
        <v>1158</v>
      </c>
      <c r="F221" s="55"/>
      <c r="G221" s="55"/>
      <c r="K221" s="159"/>
      <c r="L221" s="158"/>
    </row>
    <row r="222" spans="2:12" x14ac:dyDescent="0.25">
      <c r="B222" s="69"/>
      <c r="F222" s="55"/>
      <c r="G222" s="55"/>
      <c r="K222" s="159"/>
      <c r="L222" s="158"/>
    </row>
    <row r="223" spans="2:12" x14ac:dyDescent="0.25">
      <c r="B223" s="53" t="s">
        <v>610</v>
      </c>
      <c r="C223" s="55" t="s">
        <v>905</v>
      </c>
      <c r="D223" s="55"/>
      <c r="E223" s="43" t="s">
        <v>642</v>
      </c>
      <c r="F223" s="55"/>
      <c r="G223" s="55"/>
      <c r="K223" s="159"/>
      <c r="L223" s="158"/>
    </row>
    <row r="224" spans="2:12" x14ac:dyDescent="0.25">
      <c r="B224" s="66" t="s">
        <v>849</v>
      </c>
      <c r="C224" s="67">
        <v>327</v>
      </c>
      <c r="D224" s="171" t="b">
        <f>IF(ISNA(VLOOKUP(C224,BasicTable,1,FALSE)),FALSE,TRUE)</f>
        <v>1</v>
      </c>
      <c r="E224" s="54" t="str">
        <f>IF(D224,VLOOKUP(C224,BasicTable,2,FALSE),"(Entry is blank)")</f>
        <v>NTX2: along X axis</v>
      </c>
      <c r="F224" s="55"/>
      <c r="G224" s="55"/>
      <c r="K224" s="159"/>
      <c r="L224" s="158"/>
    </row>
    <row r="225" spans="2:12" x14ac:dyDescent="0.25">
      <c r="B225" s="66" t="s">
        <v>850</v>
      </c>
      <c r="C225" s="67">
        <v>328</v>
      </c>
      <c r="D225" s="171" t="b">
        <f>IF(ISNA(VLOOKUP(C225,BasicTable,1,FALSE)),FALSE,TRUE)</f>
        <v>1</v>
      </c>
      <c r="E225" s="54" t="str">
        <f>IF(D225,VLOOKUP(C225,BasicTable,2,FALSE),"(Entry is blank)")</f>
        <v>NTY2: along Y axis</v>
      </c>
      <c r="F225" s="55"/>
      <c r="G225" s="55"/>
      <c r="K225" s="159"/>
      <c r="L225" s="158"/>
    </row>
    <row r="226" spans="2:12" x14ac:dyDescent="0.25">
      <c r="B226" s="66" t="s">
        <v>851</v>
      </c>
      <c r="C226" s="67">
        <v>329</v>
      </c>
      <c r="D226" s="171" t="b">
        <f>IF(ISNA(VLOOKUP(C226,BasicTable,1,FALSE)),FALSE,TRUE)</f>
        <v>1</v>
      </c>
      <c r="E226" s="54" t="str">
        <f>IF(D226,VLOOKUP(C226,BasicTable,2,FALSE),"(Entry is blank)")</f>
        <v>NTZ2: along Z axis</v>
      </c>
      <c r="F226" s="55"/>
      <c r="G226" s="55"/>
      <c r="K226" s="159"/>
      <c r="L226" s="158"/>
    </row>
    <row r="227" spans="2:12" x14ac:dyDescent="0.25">
      <c r="B227" s="69"/>
      <c r="F227" s="55"/>
      <c r="G227" s="55"/>
      <c r="K227" s="159"/>
      <c r="L227" s="158"/>
    </row>
    <row r="228" spans="2:12" x14ac:dyDescent="0.25">
      <c r="B228" s="53" t="s">
        <v>611</v>
      </c>
      <c r="C228" s="55" t="s">
        <v>905</v>
      </c>
      <c r="D228" s="55"/>
      <c r="E228" s="43" t="s">
        <v>642</v>
      </c>
      <c r="F228" s="55"/>
      <c r="G228" s="55"/>
      <c r="K228" s="159"/>
      <c r="L228" s="158"/>
    </row>
    <row r="229" spans="2:12" x14ac:dyDescent="0.25">
      <c r="B229" s="66" t="s">
        <v>809</v>
      </c>
      <c r="C229" s="67">
        <v>332</v>
      </c>
      <c r="D229" s="171" t="b">
        <f>IF(ISNA(VLOOKUP(C229,BasicTable,1,FALSE)),FALSE,TRUE)</f>
        <v>1</v>
      </c>
      <c r="E229" s="54" t="str">
        <f>IF(D229,VLOOKUP(C229,BasicTable,2,FALSE),"(Entry is blank)")</f>
        <v>NRX2: about X axis</v>
      </c>
      <c r="F229" s="55"/>
      <c r="G229" s="55"/>
      <c r="K229" s="159"/>
      <c r="L229" s="158"/>
    </row>
    <row r="230" spans="2:12" x14ac:dyDescent="0.25">
      <c r="B230" s="66" t="s">
        <v>810</v>
      </c>
      <c r="C230" s="67">
        <v>333</v>
      </c>
      <c r="D230" s="171" t="b">
        <f>IF(ISNA(VLOOKUP(C230,BasicTable,1,FALSE)),FALSE,TRUE)</f>
        <v>1</v>
      </c>
      <c r="E230" s="54" t="str">
        <f>IF(D230,VLOOKUP(C230,BasicTable,2,FALSE),"(Entry is blank)")</f>
        <v>NRY2: about Y axis</v>
      </c>
      <c r="F230" s="55"/>
      <c r="G230" s="55"/>
      <c r="K230" s="159"/>
      <c r="L230" s="158"/>
    </row>
    <row r="231" spans="2:12" x14ac:dyDescent="0.25">
      <c r="B231" s="66" t="s">
        <v>811</v>
      </c>
      <c r="C231" s="67">
        <v>334</v>
      </c>
      <c r="D231" s="171" t="b">
        <f>IF(ISNA(VLOOKUP(C231,BasicTable,1,FALSE)),FALSE,TRUE)</f>
        <v>1</v>
      </c>
      <c r="E231" s="54" t="str">
        <f>IF(D231,VLOOKUP(C231,BasicTable,2,FALSE),"(Entry is blank)")</f>
        <v>NRZ2: about Z axis</v>
      </c>
      <c r="F231" s="55"/>
      <c r="G231" s="55"/>
      <c r="K231" s="159"/>
      <c r="L231" s="158"/>
    </row>
    <row r="232" spans="2:12" x14ac:dyDescent="0.25">
      <c r="F232" s="55"/>
      <c r="G232" s="55"/>
      <c r="K232" s="159"/>
      <c r="L232" s="158"/>
    </row>
    <row r="233" spans="2:12" x14ac:dyDescent="0.25">
      <c r="B233" s="69" t="s">
        <v>1159</v>
      </c>
      <c r="F233" s="55"/>
      <c r="G233" s="55"/>
      <c r="K233" s="159"/>
      <c r="L233" s="158"/>
    </row>
    <row r="234" spans="2:12" x14ac:dyDescent="0.25">
      <c r="B234" s="69"/>
      <c r="F234" s="55"/>
      <c r="G234" s="55"/>
      <c r="K234" s="159"/>
      <c r="L234" s="158"/>
    </row>
    <row r="235" spans="2:12" x14ac:dyDescent="0.25">
      <c r="B235" s="53" t="s">
        <v>610</v>
      </c>
      <c r="C235" s="55" t="s">
        <v>905</v>
      </c>
      <c r="D235" s="55"/>
      <c r="E235" s="43" t="s">
        <v>642</v>
      </c>
      <c r="F235" s="55"/>
      <c r="G235" s="55"/>
      <c r="K235" s="159"/>
      <c r="L235" s="158"/>
    </row>
    <row r="236" spans="2:12" x14ac:dyDescent="0.25">
      <c r="B236" s="66" t="s">
        <v>852</v>
      </c>
      <c r="C236" s="67">
        <v>338</v>
      </c>
      <c r="D236" s="171" t="b">
        <f>IF(ISNA(VLOOKUP(C236,BasicTable,1,FALSE)),FALSE,TRUE)</f>
        <v>1</v>
      </c>
      <c r="E236" s="54" t="str">
        <f>IF(D236,VLOOKUP(C236,BasicTable,2,FALSE),"(Entry is blank)")</f>
        <v>NTX3: along X axis</v>
      </c>
      <c r="F236" s="55"/>
      <c r="G236" s="55"/>
      <c r="K236" s="159"/>
      <c r="L236" s="158"/>
    </row>
    <row r="237" spans="2:12" x14ac:dyDescent="0.25">
      <c r="B237" s="66" t="s">
        <v>853</v>
      </c>
      <c r="C237" s="67">
        <v>339</v>
      </c>
      <c r="D237" s="171" t="b">
        <f>IF(ISNA(VLOOKUP(C237,BasicTable,1,FALSE)),FALSE,TRUE)</f>
        <v>1</v>
      </c>
      <c r="E237" s="54" t="str">
        <f>IF(D237,VLOOKUP(C237,BasicTable,2,FALSE),"(Entry is blank)")</f>
        <v>NTY3: along Y axis</v>
      </c>
      <c r="F237" s="55"/>
      <c r="G237" s="55"/>
      <c r="K237" s="159"/>
      <c r="L237" s="158"/>
    </row>
    <row r="238" spans="2:12" x14ac:dyDescent="0.25">
      <c r="B238" s="66" t="s">
        <v>854</v>
      </c>
      <c r="C238" s="67">
        <v>340</v>
      </c>
      <c r="D238" s="171" t="b">
        <f>IF(ISNA(VLOOKUP(C238,BasicTable,1,FALSE)),FALSE,TRUE)</f>
        <v>1</v>
      </c>
      <c r="E238" s="54" t="str">
        <f>IF(D238,VLOOKUP(C238,BasicTable,2,FALSE),"(Entry is blank)")</f>
        <v>NTZ3: along Z axis</v>
      </c>
      <c r="F238" s="55"/>
      <c r="G238" s="55"/>
      <c r="K238" s="159"/>
      <c r="L238" s="158"/>
    </row>
    <row r="239" spans="2:12" x14ac:dyDescent="0.25">
      <c r="B239" s="69"/>
      <c r="F239" s="55"/>
      <c r="G239" s="55"/>
      <c r="K239" s="159"/>
      <c r="L239" s="158"/>
    </row>
    <row r="240" spans="2:12" x14ac:dyDescent="0.25">
      <c r="B240" s="53" t="s">
        <v>611</v>
      </c>
      <c r="C240" s="55" t="s">
        <v>905</v>
      </c>
      <c r="D240" s="55"/>
      <c r="E240" s="43" t="s">
        <v>642</v>
      </c>
      <c r="F240" s="55"/>
      <c r="G240" s="55"/>
      <c r="K240" s="159"/>
      <c r="L240" s="158"/>
    </row>
    <row r="241" spans="2:12" x14ac:dyDescent="0.25">
      <c r="B241" s="66" t="s">
        <v>806</v>
      </c>
      <c r="C241" s="67">
        <v>343</v>
      </c>
      <c r="D241" s="171" t="b">
        <f>IF(ISNA(VLOOKUP(C241,BasicTable,1,FALSE)),FALSE,TRUE)</f>
        <v>1</v>
      </c>
      <c r="E241" s="54" t="str">
        <f>IF(D241,VLOOKUP(C241,BasicTable,2,FALSE),"(Entry is blank)")</f>
        <v>NRX3: about X axis</v>
      </c>
      <c r="F241" s="55"/>
      <c r="G241" s="55"/>
      <c r="K241" s="159"/>
      <c r="L241" s="158"/>
    </row>
    <row r="242" spans="2:12" x14ac:dyDescent="0.25">
      <c r="B242" s="66" t="s">
        <v>807</v>
      </c>
      <c r="C242" s="67">
        <v>344</v>
      </c>
      <c r="D242" s="171" t="b">
        <f>IF(ISNA(VLOOKUP(C242,BasicTable,1,FALSE)),FALSE,TRUE)</f>
        <v>1</v>
      </c>
      <c r="E242" s="54" t="str">
        <f>IF(D242,VLOOKUP(C242,BasicTable,2,FALSE),"(Entry is blank)")</f>
        <v>NRY3: about Y axis</v>
      </c>
      <c r="F242" s="55"/>
      <c r="G242" s="55"/>
      <c r="K242" s="159"/>
      <c r="L242" s="158"/>
    </row>
    <row r="243" spans="2:12" x14ac:dyDescent="0.25">
      <c r="B243" s="66" t="s">
        <v>808</v>
      </c>
      <c r="C243" s="67">
        <v>345</v>
      </c>
      <c r="D243" s="171" t="b">
        <f>IF(ISNA(VLOOKUP(C243,BasicTable,1,FALSE)),FALSE,TRUE)</f>
        <v>1</v>
      </c>
      <c r="E243" s="54" t="str">
        <f>IF(D243,VLOOKUP(C243,BasicTable,2,FALSE),"(Entry is blank)")</f>
        <v>NRZ3: about Z axis</v>
      </c>
      <c r="F243" s="55"/>
      <c r="G243" s="55"/>
      <c r="K243" s="159"/>
      <c r="L243" s="158"/>
    </row>
    <row r="244" spans="2:12" x14ac:dyDescent="0.25">
      <c r="F244" s="55"/>
      <c r="G244" s="55"/>
      <c r="K244" s="159"/>
      <c r="L244" s="158"/>
    </row>
    <row r="245" spans="2:12" x14ac:dyDescent="0.25">
      <c r="B245" s="69" t="s">
        <v>1160</v>
      </c>
      <c r="F245" s="55"/>
      <c r="G245" s="55"/>
      <c r="K245" s="159"/>
      <c r="L245" s="158"/>
    </row>
    <row r="246" spans="2:12" x14ac:dyDescent="0.25">
      <c r="B246" s="69"/>
      <c r="F246" s="55"/>
      <c r="G246" s="55"/>
      <c r="K246" s="159"/>
      <c r="L246" s="158"/>
    </row>
    <row r="247" spans="2:12" x14ac:dyDescent="0.25">
      <c r="B247" s="53" t="s">
        <v>610</v>
      </c>
      <c r="C247" s="55" t="s">
        <v>905</v>
      </c>
      <c r="D247" s="55"/>
      <c r="E247" s="43" t="s">
        <v>642</v>
      </c>
      <c r="F247" s="55"/>
      <c r="G247" s="55"/>
      <c r="K247" s="159"/>
      <c r="L247" s="158"/>
    </row>
    <row r="248" spans="2:12" x14ac:dyDescent="0.25">
      <c r="B248" s="66" t="s">
        <v>855</v>
      </c>
      <c r="C248" s="67">
        <v>349</v>
      </c>
      <c r="D248" s="171" t="b">
        <f>IF(ISNA(VLOOKUP(C248,BasicTable,1,FALSE)),FALSE,TRUE)</f>
        <v>1</v>
      </c>
      <c r="E248" s="54" t="str">
        <f>IF(D248,VLOOKUP(C248,BasicTable,2,FALSE),"(Entry is blank)")</f>
        <v>NTX4: along X axis</v>
      </c>
      <c r="F248" s="55"/>
      <c r="G248" s="55"/>
      <c r="K248" s="159"/>
      <c r="L248" s="158"/>
    </row>
    <row r="249" spans="2:12" x14ac:dyDescent="0.25">
      <c r="B249" s="66" t="s">
        <v>856</v>
      </c>
      <c r="C249" s="67">
        <v>350</v>
      </c>
      <c r="D249" s="171" t="b">
        <f>IF(ISNA(VLOOKUP(C249,BasicTable,1,FALSE)),FALSE,TRUE)</f>
        <v>1</v>
      </c>
      <c r="E249" s="54" t="str">
        <f>IF(D249,VLOOKUP(C249,BasicTable,2,FALSE),"(Entry is blank)")</f>
        <v>NTY4: along Y axis</v>
      </c>
      <c r="F249" s="55"/>
      <c r="G249" s="55"/>
      <c r="K249" s="159"/>
      <c r="L249" s="158"/>
    </row>
    <row r="250" spans="2:12" x14ac:dyDescent="0.25">
      <c r="B250" s="66" t="s">
        <v>857</v>
      </c>
      <c r="C250" s="67">
        <v>351</v>
      </c>
      <c r="D250" s="171" t="b">
        <f>IF(ISNA(VLOOKUP(C250,BasicTable,1,FALSE)),FALSE,TRUE)</f>
        <v>1</v>
      </c>
      <c r="E250" s="54" t="str">
        <f>IF(D250,VLOOKUP(C250,BasicTable,2,FALSE),"(Entry is blank)")</f>
        <v>NTZ4: along Z axis</v>
      </c>
      <c r="F250" s="55"/>
      <c r="G250" s="55"/>
      <c r="K250" s="159"/>
      <c r="L250" s="158"/>
    </row>
    <row r="251" spans="2:12" x14ac:dyDescent="0.25">
      <c r="B251" s="69"/>
      <c r="F251" s="55"/>
      <c r="G251" s="55"/>
      <c r="K251" s="159"/>
      <c r="L251" s="158"/>
    </row>
    <row r="252" spans="2:12" x14ac:dyDescent="0.25">
      <c r="B252" s="53" t="s">
        <v>611</v>
      </c>
      <c r="C252" s="55" t="s">
        <v>905</v>
      </c>
      <c r="D252" s="55"/>
      <c r="E252" s="43" t="s">
        <v>642</v>
      </c>
      <c r="F252" s="55"/>
      <c r="G252" s="55"/>
      <c r="K252" s="159"/>
      <c r="L252" s="158"/>
    </row>
    <row r="253" spans="2:12" x14ac:dyDescent="0.25">
      <c r="B253" s="66" t="s">
        <v>812</v>
      </c>
      <c r="C253" s="67">
        <v>354</v>
      </c>
      <c r="D253" s="171" t="b">
        <f>IF(ISNA(VLOOKUP(C253,BasicTable,1,FALSE)),FALSE,TRUE)</f>
        <v>1</v>
      </c>
      <c r="E253" s="54" t="str">
        <f>IF(D253,VLOOKUP(C253,BasicTable,2,FALSE),"(Entry is blank)")</f>
        <v>NRX4: about X axis</v>
      </c>
      <c r="F253" s="55"/>
      <c r="G253" s="55"/>
      <c r="K253" s="159"/>
      <c r="L253" s="158"/>
    </row>
    <row r="254" spans="2:12" x14ac:dyDescent="0.25">
      <c r="B254" s="66" t="s">
        <v>813</v>
      </c>
      <c r="C254" s="67">
        <v>355</v>
      </c>
      <c r="D254" s="171" t="b">
        <f>IF(ISNA(VLOOKUP(C254,BasicTable,1,FALSE)),FALSE,TRUE)</f>
        <v>1</v>
      </c>
      <c r="E254" s="54" t="str">
        <f>IF(D254,VLOOKUP(C254,BasicTable,2,FALSE),"(Entry is blank)")</f>
        <v>NRY4: about Y axis</v>
      </c>
      <c r="F254" s="55"/>
      <c r="G254" s="55"/>
      <c r="K254" s="159"/>
      <c r="L254" s="158"/>
    </row>
    <row r="255" spans="2:12" x14ac:dyDescent="0.25">
      <c r="B255" s="66" t="s">
        <v>814</v>
      </c>
      <c r="C255" s="67">
        <v>356</v>
      </c>
      <c r="D255" s="171" t="b">
        <f>IF(ISNA(VLOOKUP(C255,BasicTable,1,FALSE)),FALSE,TRUE)</f>
        <v>1</v>
      </c>
      <c r="E255" s="54" t="str">
        <f>IF(D255,VLOOKUP(C255,BasicTable,2,FALSE),"(Entry is blank)")</f>
        <v>NRZ4: about Z axis</v>
      </c>
      <c r="F255" s="55"/>
      <c r="G255" s="55"/>
      <c r="K255" s="159"/>
      <c r="L255" s="158"/>
    </row>
    <row r="256" spans="2:12" x14ac:dyDescent="0.25">
      <c r="B256" s="120"/>
      <c r="C256" s="55"/>
      <c r="D256" s="55"/>
      <c r="F256" s="55"/>
      <c r="G256" s="55"/>
      <c r="K256" s="159"/>
      <c r="L256" s="158"/>
    </row>
    <row r="257" spans="2:12" ht="15.75" thickBot="1" x14ac:dyDescent="0.3">
      <c r="B257" s="56"/>
      <c r="C257" s="56"/>
      <c r="D257" s="56"/>
      <c r="E257" s="56"/>
      <c r="F257" s="56"/>
      <c r="G257" s="56"/>
      <c r="H257" s="56"/>
      <c r="I257" s="56"/>
      <c r="J257" s="56"/>
      <c r="K257" s="160"/>
      <c r="L257" s="158"/>
    </row>
    <row r="258" spans="2:12" x14ac:dyDescent="0.25">
      <c r="B258" s="57"/>
      <c r="C258" s="57"/>
      <c r="D258" s="57"/>
      <c r="E258" s="57"/>
      <c r="F258" s="57"/>
      <c r="G258" s="57"/>
      <c r="H258" s="57"/>
      <c r="I258" s="57"/>
      <c r="J258" s="57"/>
      <c r="K258" s="218"/>
      <c r="L258" s="219"/>
    </row>
    <row r="259" spans="2:12" x14ac:dyDescent="0.25">
      <c r="B259" s="120" t="s">
        <v>823</v>
      </c>
      <c r="C259" s="55"/>
      <c r="D259" s="134" t="s">
        <v>626</v>
      </c>
      <c r="E259" s="121"/>
      <c r="F259" s="55"/>
      <c r="G259" s="55"/>
      <c r="K259" s="220"/>
      <c r="L259" s="80"/>
    </row>
    <row r="260" spans="2:12" x14ac:dyDescent="0.25">
      <c r="B260" s="120"/>
      <c r="C260" s="55"/>
      <c r="D260" s="134"/>
      <c r="E260" s="121"/>
      <c r="F260" s="55"/>
      <c r="G260" s="55"/>
      <c r="K260" s="220"/>
    </row>
    <row r="261" spans="2:12" x14ac:dyDescent="0.25">
      <c r="B261" s="24" t="s">
        <v>1883</v>
      </c>
      <c r="C261" s="55"/>
      <c r="D261" s="134"/>
      <c r="E261" s="121"/>
      <c r="F261" s="55"/>
      <c r="G261" s="55"/>
      <c r="K261" s="220"/>
      <c r="L261" s="221"/>
    </row>
    <row r="262" spans="2:12" x14ac:dyDescent="0.25">
      <c r="C262" s="2" t="s">
        <v>830</v>
      </c>
      <c r="D262" s="74"/>
      <c r="E262" s="84" t="s">
        <v>1166</v>
      </c>
      <c r="F262" s="55"/>
      <c r="G262" s="55"/>
      <c r="H262" s="80"/>
      <c r="K262" s="220"/>
      <c r="L262" s="221"/>
    </row>
    <row r="263" spans="2:12" x14ac:dyDescent="0.25">
      <c r="B263" s="53" t="s">
        <v>1879</v>
      </c>
      <c r="C263" s="64">
        <v>1314</v>
      </c>
      <c r="D263" s="144" t="b">
        <f>IF(AND(C263&gt;0,C263&lt;=CombinationCount),TRUE,FALSE)</f>
        <v>1</v>
      </c>
      <c r="E263" s="74" t="str" cm="1">
        <f t="array" ref="E263">IF(D263,INDEX(CombinationTable,C263,2),"Combination not found.")</f>
        <v>DshipFPU: fore/port/up</v>
      </c>
      <c r="F263" s="55"/>
      <c r="G263" s="55"/>
      <c r="K263" s="220"/>
      <c r="L263" s="221"/>
    </row>
    <row r="264" spans="2:12" x14ac:dyDescent="0.25">
      <c r="B264" s="1" t="s">
        <v>1880</v>
      </c>
      <c r="C264" s="64">
        <v>1315</v>
      </c>
      <c r="D264" s="144" t="b">
        <f>IF(AND(C264&gt;0,C264&lt;=CombinationCount),TRUE,FALSE)</f>
        <v>1</v>
      </c>
      <c r="E264" s="74" t="str" cm="1">
        <f t="array" ref="E264">IF(D264,INDEX(CombinationTable,C264,2),"Combination not found.")</f>
        <v>DshipFSU: fore/stbd/up</v>
      </c>
      <c r="F264" s="55"/>
      <c r="G264" s="55"/>
      <c r="K264" s="220"/>
      <c r="L264" s="221"/>
    </row>
    <row r="265" spans="2:12" x14ac:dyDescent="0.25">
      <c r="B265" s="1" t="s">
        <v>1881</v>
      </c>
      <c r="C265" s="64">
        <v>1316</v>
      </c>
      <c r="D265" s="144" t="b">
        <f>IF(AND(C265&gt;0,C265&lt;=CombinationCount),TRUE,FALSE)</f>
        <v>1</v>
      </c>
      <c r="E265" s="74" t="str" cm="1">
        <f t="array" ref="E265">IF(D265,INDEX(CombinationTable,C265,2),"Combination not found.")</f>
        <v>DshipAPU: aft/port/up</v>
      </c>
      <c r="F265" s="55"/>
      <c r="G265" s="55"/>
      <c r="K265" s="220"/>
      <c r="L265" s="221"/>
    </row>
    <row r="266" spans="2:12" x14ac:dyDescent="0.25">
      <c r="B266" s="1" t="s">
        <v>1882</v>
      </c>
      <c r="C266" s="64">
        <v>1317</v>
      </c>
      <c r="D266" s="144" t="b">
        <f>IF(AND(C266&gt;0,C266&lt;=CombinationCount),TRUE,FALSE)</f>
        <v>1</v>
      </c>
      <c r="E266" s="74" t="str" cm="1">
        <f t="array" ref="E266">IF(D266,INDEX(CombinationTable,C266,2),"Combination not found.")</f>
        <v>DshipASU: aft/stbd/up</v>
      </c>
      <c r="F266" s="55"/>
      <c r="G266" s="55"/>
      <c r="K266" s="220"/>
      <c r="L266" s="221"/>
    </row>
    <row r="267" spans="2:12" x14ac:dyDescent="0.25">
      <c r="B267" s="120"/>
      <c r="C267" s="55"/>
      <c r="D267" s="134"/>
      <c r="E267" s="121"/>
      <c r="F267" s="55"/>
      <c r="G267" s="55"/>
      <c r="K267" s="220"/>
      <c r="L267" s="221"/>
    </row>
    <row r="268" spans="2:12" x14ac:dyDescent="0.25">
      <c r="B268" s="69" t="s">
        <v>1849</v>
      </c>
      <c r="C268" s="55"/>
      <c r="D268" s="134"/>
      <c r="E268" s="121"/>
      <c r="F268" s="55"/>
      <c r="G268" s="55"/>
      <c r="K268" s="220"/>
      <c r="L268" s="221"/>
    </row>
    <row r="269" spans="2:12" x14ac:dyDescent="0.25">
      <c r="B269" s="60"/>
      <c r="C269" s="55"/>
      <c r="D269" s="118"/>
      <c r="E269" s="121"/>
      <c r="F269" s="55"/>
      <c r="G269" s="55"/>
      <c r="K269" s="220"/>
      <c r="L269" s="221"/>
    </row>
    <row r="270" spans="2:12" x14ac:dyDescent="0.25">
      <c r="B270" s="66" t="s">
        <v>815</v>
      </c>
      <c r="C270" s="55"/>
      <c r="D270" s="118"/>
      <c r="E270" s="121"/>
      <c r="F270" s="55"/>
      <c r="G270" s="55"/>
      <c r="K270" s="220"/>
      <c r="L270" s="221"/>
    </row>
    <row r="271" spans="2:12" x14ac:dyDescent="0.25">
      <c r="B271" s="66" t="s">
        <v>827</v>
      </c>
      <c r="C271" s="55"/>
      <c r="D271" s="118"/>
      <c r="E271" s="121"/>
      <c r="F271" s="55"/>
      <c r="G271" s="55"/>
      <c r="K271" s="220"/>
      <c r="L271" s="221"/>
    </row>
    <row r="272" spans="2:12" x14ac:dyDescent="0.25">
      <c r="B272" s="66" t="s">
        <v>1806</v>
      </c>
      <c r="C272" s="55"/>
      <c r="D272" s="118"/>
      <c r="E272" s="121"/>
      <c r="F272" s="55"/>
      <c r="G272" s="55"/>
      <c r="K272" s="220"/>
      <c r="L272" s="219"/>
    </row>
    <row r="273" spans="2:20" x14ac:dyDescent="0.25">
      <c r="B273" s="66" t="s">
        <v>1885</v>
      </c>
      <c r="C273" s="55"/>
      <c r="D273" s="118"/>
      <c r="E273" s="121"/>
      <c r="F273" s="299"/>
      <c r="G273" s="55"/>
      <c r="K273" s="220"/>
      <c r="L273" s="219"/>
    </row>
    <row r="274" spans="2:20" x14ac:dyDescent="0.25">
      <c r="B274" s="66"/>
      <c r="C274" s="55"/>
      <c r="D274" s="118"/>
      <c r="E274" s="121"/>
      <c r="F274" s="55"/>
      <c r="G274" s="55"/>
      <c r="K274" s="220"/>
      <c r="L274" s="219"/>
    </row>
    <row r="275" spans="2:20" x14ac:dyDescent="0.25">
      <c r="B275" s="66" t="s">
        <v>831</v>
      </c>
      <c r="C275" s="55"/>
      <c r="D275" s="118"/>
      <c r="E275" s="121"/>
      <c r="F275" s="55"/>
      <c r="G275" s="55"/>
      <c r="K275" s="220"/>
      <c r="L275" s="219"/>
    </row>
    <row r="276" spans="2:20" x14ac:dyDescent="0.25">
      <c r="B276" s="68"/>
      <c r="C276" s="55"/>
      <c r="D276" s="118"/>
      <c r="E276" s="121"/>
      <c r="F276" s="55"/>
      <c r="G276" s="55"/>
      <c r="K276" s="220"/>
      <c r="L276" s="219"/>
    </row>
    <row r="277" spans="2:20" x14ac:dyDescent="0.25">
      <c r="B277" s="66" t="s">
        <v>556</v>
      </c>
      <c r="C277" s="55" t="s">
        <v>659</v>
      </c>
      <c r="D277" s="65" t="s">
        <v>1807</v>
      </c>
      <c r="E277" s="65"/>
      <c r="F277" s="65"/>
      <c r="G277" s="65"/>
      <c r="H277" s="65"/>
      <c r="I277" s="65"/>
      <c r="J277" s="55" t="s">
        <v>1884</v>
      </c>
      <c r="K277" s="223"/>
      <c r="L277" s="224"/>
      <c r="O277" s="65"/>
    </row>
    <row r="278" spans="2:20" x14ac:dyDescent="0.25">
      <c r="B278" s="76"/>
      <c r="C278" s="63" t="s">
        <v>616</v>
      </c>
      <c r="D278" s="55" t="s">
        <v>557</v>
      </c>
      <c r="E278" s="55" t="s">
        <v>558</v>
      </c>
      <c r="F278" s="55" t="s">
        <v>559</v>
      </c>
      <c r="G278" s="55" t="s">
        <v>560</v>
      </c>
      <c r="H278" s="55" t="s">
        <v>561</v>
      </c>
      <c r="I278" s="55" t="s">
        <v>562</v>
      </c>
      <c r="J278" s="55" t="s">
        <v>670</v>
      </c>
      <c r="K278" s="225"/>
      <c r="L278" s="224"/>
      <c r="M278" s="55"/>
      <c r="N278" s="55"/>
      <c r="O278" s="55"/>
    </row>
    <row r="279" spans="2:20" x14ac:dyDescent="0.25">
      <c r="B279" s="214" t="s">
        <v>1821</v>
      </c>
      <c r="C279" s="67">
        <v>1319</v>
      </c>
      <c r="D279" s="67"/>
      <c r="E279" s="67"/>
      <c r="F279" s="67"/>
      <c r="G279" s="67"/>
      <c r="H279" s="67"/>
      <c r="I279" s="67"/>
      <c r="J279" s="67"/>
      <c r="K279" s="236"/>
      <c r="L279" s="224"/>
      <c r="M279" s="55"/>
      <c r="N279" s="55"/>
      <c r="O279" s="55"/>
    </row>
    <row r="280" spans="2:20" x14ac:dyDescent="0.25">
      <c r="B280" s="315" t="s">
        <v>17673</v>
      </c>
      <c r="C280" s="67">
        <f t="shared" ref="C280:C343" si="0">C279+1</f>
        <v>1320</v>
      </c>
      <c r="D280" s="67">
        <v>1.111</v>
      </c>
      <c r="E280" s="67">
        <v>0.72799999999999998</v>
      </c>
      <c r="F280" s="67">
        <v>0.91</v>
      </c>
      <c r="G280" s="67">
        <v>-3.5000000000000003E-2</v>
      </c>
      <c r="H280" s="67">
        <v>4.2000000000000003E-2</v>
      </c>
      <c r="I280" s="67">
        <v>7.0000000000000001E-3</v>
      </c>
      <c r="J280" s="67" t="s">
        <v>1833</v>
      </c>
      <c r="K280" s="236"/>
      <c r="L280" s="224"/>
      <c r="M280" s="55"/>
      <c r="N280" s="55"/>
      <c r="O280" s="55"/>
      <c r="Q280" s="118"/>
      <c r="T280" s="53"/>
    </row>
    <row r="281" spans="2:20" x14ac:dyDescent="0.25">
      <c r="B281" s="315" t="s">
        <v>17674</v>
      </c>
      <c r="C281" s="67">
        <f t="shared" si="0"/>
        <v>1321</v>
      </c>
      <c r="D281" s="67">
        <v>1.111</v>
      </c>
      <c r="E281" s="67">
        <v>0.72799999999999998</v>
      </c>
      <c r="F281" s="67">
        <v>0.91</v>
      </c>
      <c r="G281" s="67">
        <v>-3.5000000000000003E-2</v>
      </c>
      <c r="H281" s="67">
        <v>4.2000000000000003E-2</v>
      </c>
      <c r="I281" s="67">
        <v>-7.0000000000000001E-3</v>
      </c>
      <c r="J281" s="67" t="s">
        <v>1833</v>
      </c>
      <c r="K281" s="236"/>
      <c r="L281" s="224"/>
      <c r="M281" s="55"/>
      <c r="N281" s="55"/>
      <c r="O281" s="55"/>
      <c r="Q281" s="118"/>
      <c r="T281" s="53"/>
    </row>
    <row r="282" spans="2:20" x14ac:dyDescent="0.25">
      <c r="B282" s="315" t="s">
        <v>17675</v>
      </c>
      <c r="C282" s="67">
        <f t="shared" si="0"/>
        <v>1322</v>
      </c>
      <c r="D282" s="67">
        <v>1.111</v>
      </c>
      <c r="E282" s="67">
        <v>0.72799999999999998</v>
      </c>
      <c r="F282" s="67">
        <v>-0.91</v>
      </c>
      <c r="G282" s="67">
        <v>-3.5000000000000003E-2</v>
      </c>
      <c r="H282" s="67">
        <v>4.2000000000000003E-2</v>
      </c>
      <c r="I282" s="67">
        <v>7.0000000000000001E-3</v>
      </c>
      <c r="J282" s="67" t="s">
        <v>1833</v>
      </c>
      <c r="K282" s="236"/>
      <c r="L282" s="224"/>
      <c r="M282" s="55"/>
      <c r="N282" s="55"/>
      <c r="O282" s="55"/>
      <c r="Q282" s="118"/>
      <c r="T282" s="53"/>
    </row>
    <row r="283" spans="2:20" x14ac:dyDescent="0.25">
      <c r="B283" s="315" t="s">
        <v>17676</v>
      </c>
      <c r="C283" s="67">
        <f t="shared" si="0"/>
        <v>1323</v>
      </c>
      <c r="D283" s="67">
        <v>1.111</v>
      </c>
      <c r="E283" s="67">
        <v>0.72799999999999998</v>
      </c>
      <c r="F283" s="67">
        <v>-0.91</v>
      </c>
      <c r="G283" s="67">
        <v>-3.5000000000000003E-2</v>
      </c>
      <c r="H283" s="67">
        <v>4.2000000000000003E-2</v>
      </c>
      <c r="I283" s="67">
        <v>-7.0000000000000001E-3</v>
      </c>
      <c r="J283" s="67" t="s">
        <v>1833</v>
      </c>
      <c r="K283" s="236"/>
      <c r="L283" s="224"/>
      <c r="M283" s="55"/>
      <c r="N283" s="55"/>
      <c r="O283" s="55"/>
      <c r="Q283" s="118"/>
      <c r="T283" s="53"/>
    </row>
    <row r="284" spans="2:20" x14ac:dyDescent="0.25">
      <c r="B284" s="315"/>
      <c r="C284" s="67">
        <f t="shared" si="0"/>
        <v>1324</v>
      </c>
      <c r="D284" s="67"/>
      <c r="E284" s="67"/>
      <c r="F284" s="67"/>
      <c r="G284" s="67"/>
      <c r="H284" s="67"/>
      <c r="I284" s="67"/>
      <c r="J284" s="67"/>
      <c r="K284" s="236"/>
      <c r="L284" s="224"/>
      <c r="M284" s="55"/>
      <c r="N284" s="55"/>
      <c r="O284" s="55"/>
      <c r="Q284" s="118"/>
      <c r="T284" s="53"/>
    </row>
    <row r="285" spans="2:20" x14ac:dyDescent="0.25">
      <c r="B285" s="315" t="s">
        <v>1822</v>
      </c>
      <c r="C285" s="67">
        <f t="shared" si="0"/>
        <v>1325</v>
      </c>
      <c r="D285" s="67"/>
      <c r="E285" s="67"/>
      <c r="F285" s="67"/>
      <c r="G285" s="67"/>
      <c r="H285" s="67"/>
      <c r="I285" s="67"/>
      <c r="J285" s="67"/>
      <c r="K285" s="236"/>
      <c r="L285" s="224"/>
      <c r="M285" s="55"/>
      <c r="N285" s="55"/>
      <c r="O285" s="55"/>
      <c r="Q285" s="118"/>
      <c r="T285" s="53"/>
    </row>
    <row r="286" spans="2:20" x14ac:dyDescent="0.25">
      <c r="B286" s="315" t="s">
        <v>17677</v>
      </c>
      <c r="C286" s="67">
        <f t="shared" si="0"/>
        <v>1326</v>
      </c>
      <c r="D286" s="67">
        <v>1.111</v>
      </c>
      <c r="E286" s="67">
        <v>-0.72799999999999998</v>
      </c>
      <c r="F286" s="67">
        <v>0.91</v>
      </c>
      <c r="G286" s="67">
        <v>3.5000000000000003E-2</v>
      </c>
      <c r="H286" s="67">
        <v>4.2000000000000003E-2</v>
      </c>
      <c r="I286" s="67">
        <v>7.0000000000000001E-3</v>
      </c>
      <c r="J286" s="67" t="s">
        <v>1834</v>
      </c>
      <c r="K286" s="236"/>
      <c r="L286" s="224"/>
      <c r="M286" s="55"/>
      <c r="N286" s="55"/>
      <c r="O286" s="55"/>
      <c r="Q286" s="118"/>
      <c r="T286" s="53"/>
    </row>
    <row r="287" spans="2:20" x14ac:dyDescent="0.25">
      <c r="B287" s="315" t="s">
        <v>17678</v>
      </c>
      <c r="C287" s="67">
        <f t="shared" si="0"/>
        <v>1327</v>
      </c>
      <c r="D287" s="67">
        <v>1.111</v>
      </c>
      <c r="E287" s="67">
        <v>-0.72799999999999998</v>
      </c>
      <c r="F287" s="67">
        <v>0.91</v>
      </c>
      <c r="G287" s="67">
        <v>3.5000000000000003E-2</v>
      </c>
      <c r="H287" s="67">
        <v>4.2000000000000003E-2</v>
      </c>
      <c r="I287" s="67">
        <v>-7.0000000000000001E-3</v>
      </c>
      <c r="J287" s="67" t="s">
        <v>1834</v>
      </c>
      <c r="K287" s="236"/>
      <c r="L287" s="224"/>
      <c r="M287" s="55"/>
      <c r="N287" s="55"/>
      <c r="O287" s="55"/>
      <c r="Q287" s="118"/>
      <c r="T287" s="53"/>
    </row>
    <row r="288" spans="2:20" x14ac:dyDescent="0.25">
      <c r="B288" s="315" t="s">
        <v>17679</v>
      </c>
      <c r="C288" s="67">
        <f t="shared" si="0"/>
        <v>1328</v>
      </c>
      <c r="D288" s="67">
        <v>1.111</v>
      </c>
      <c r="E288" s="67">
        <v>-0.72799999999999998</v>
      </c>
      <c r="F288" s="67">
        <v>-0.91</v>
      </c>
      <c r="G288" s="67">
        <v>3.5000000000000003E-2</v>
      </c>
      <c r="H288" s="67">
        <v>4.2000000000000003E-2</v>
      </c>
      <c r="I288" s="67">
        <v>7.0000000000000001E-3</v>
      </c>
      <c r="J288" s="67" t="s">
        <v>1834</v>
      </c>
      <c r="K288" s="236"/>
      <c r="L288" s="224"/>
      <c r="M288" s="55"/>
      <c r="N288" s="55"/>
      <c r="O288" s="55"/>
      <c r="Q288" s="118"/>
      <c r="T288" s="53"/>
    </row>
    <row r="289" spans="2:20" x14ac:dyDescent="0.25">
      <c r="B289" s="315" t="s">
        <v>17680</v>
      </c>
      <c r="C289" s="67">
        <f t="shared" si="0"/>
        <v>1329</v>
      </c>
      <c r="D289" s="67">
        <v>1.111</v>
      </c>
      <c r="E289" s="67">
        <v>-0.72799999999999998</v>
      </c>
      <c r="F289" s="67">
        <v>-0.91</v>
      </c>
      <c r="G289" s="67">
        <v>3.5000000000000003E-2</v>
      </c>
      <c r="H289" s="67">
        <v>4.2000000000000003E-2</v>
      </c>
      <c r="I289" s="67">
        <v>-7.0000000000000001E-3</v>
      </c>
      <c r="J289" s="67" t="s">
        <v>1834</v>
      </c>
      <c r="K289" s="236"/>
      <c r="L289" s="224"/>
      <c r="M289" s="55"/>
      <c r="N289" s="55"/>
      <c r="O289" s="55"/>
      <c r="Q289" s="118"/>
      <c r="T289" s="53"/>
    </row>
    <row r="290" spans="2:20" x14ac:dyDescent="0.25">
      <c r="B290" s="214"/>
      <c r="C290" s="67">
        <f t="shared" si="0"/>
        <v>1330</v>
      </c>
      <c r="D290" s="67"/>
      <c r="E290" s="67"/>
      <c r="F290" s="67"/>
      <c r="G290" s="67"/>
      <c r="H290" s="67"/>
      <c r="I290" s="67"/>
      <c r="J290" s="67"/>
      <c r="K290" s="236"/>
      <c r="L290" s="224"/>
      <c r="M290" s="55"/>
      <c r="N290" s="55"/>
      <c r="O290" s="55"/>
      <c r="Q290" s="118"/>
      <c r="T290" s="53"/>
    </row>
    <row r="291" spans="2:20" x14ac:dyDescent="0.25">
      <c r="B291" s="214" t="s">
        <v>1823</v>
      </c>
      <c r="C291" s="67">
        <f t="shared" si="0"/>
        <v>1331</v>
      </c>
      <c r="D291" s="67"/>
      <c r="E291" s="67"/>
      <c r="F291" s="67"/>
      <c r="G291" s="67"/>
      <c r="H291" s="67"/>
      <c r="I291" s="67"/>
      <c r="J291" s="67"/>
      <c r="K291" s="236"/>
      <c r="L291" s="224"/>
      <c r="M291" s="55"/>
      <c r="N291" s="55"/>
      <c r="O291" s="55"/>
      <c r="Q291" s="118"/>
      <c r="T291" s="53"/>
    </row>
    <row r="292" spans="2:20" x14ac:dyDescent="0.25">
      <c r="B292" s="315" t="s">
        <v>17681</v>
      </c>
      <c r="C292" s="67">
        <f t="shared" si="0"/>
        <v>1332</v>
      </c>
      <c r="D292" s="67">
        <v>-1.111</v>
      </c>
      <c r="E292" s="67">
        <v>0.72799999999999998</v>
      </c>
      <c r="F292" s="67">
        <v>0.91</v>
      </c>
      <c r="G292" s="67">
        <v>-3.5000000000000003E-2</v>
      </c>
      <c r="H292" s="67">
        <v>-4.2000000000000003E-2</v>
      </c>
      <c r="I292" s="67">
        <v>7.0000000000000001E-3</v>
      </c>
      <c r="J292" s="67" t="s">
        <v>1835</v>
      </c>
      <c r="K292" s="236"/>
      <c r="L292" s="224"/>
      <c r="M292" s="55"/>
      <c r="N292" s="55"/>
      <c r="O292" s="55"/>
      <c r="Q292" s="118"/>
      <c r="T292" s="53"/>
    </row>
    <row r="293" spans="2:20" x14ac:dyDescent="0.25">
      <c r="B293" s="315" t="s">
        <v>17682</v>
      </c>
      <c r="C293" s="67">
        <f t="shared" si="0"/>
        <v>1333</v>
      </c>
      <c r="D293" s="67">
        <v>-1.111</v>
      </c>
      <c r="E293" s="67">
        <v>0.72799999999999998</v>
      </c>
      <c r="F293" s="67">
        <v>0.91</v>
      </c>
      <c r="G293" s="67">
        <v>-3.5000000000000003E-2</v>
      </c>
      <c r="H293" s="67">
        <v>-4.2000000000000003E-2</v>
      </c>
      <c r="I293" s="67">
        <v>-7.0000000000000001E-3</v>
      </c>
      <c r="J293" s="67" t="s">
        <v>1835</v>
      </c>
      <c r="K293" s="236"/>
      <c r="L293" s="224"/>
      <c r="M293" s="55"/>
      <c r="N293" s="55"/>
      <c r="O293" s="55"/>
      <c r="Q293" s="118"/>
      <c r="T293" s="53"/>
    </row>
    <row r="294" spans="2:20" x14ac:dyDescent="0.25">
      <c r="B294" s="315" t="s">
        <v>17683</v>
      </c>
      <c r="C294" s="67">
        <f t="shared" si="0"/>
        <v>1334</v>
      </c>
      <c r="D294" s="67">
        <v>-1.111</v>
      </c>
      <c r="E294" s="67">
        <v>0.72799999999999998</v>
      </c>
      <c r="F294" s="67">
        <v>-0.91</v>
      </c>
      <c r="G294" s="67">
        <v>-3.5000000000000003E-2</v>
      </c>
      <c r="H294" s="67">
        <v>-4.2000000000000003E-2</v>
      </c>
      <c r="I294" s="67">
        <v>7.0000000000000001E-3</v>
      </c>
      <c r="J294" s="67" t="s">
        <v>1835</v>
      </c>
      <c r="K294" s="236"/>
      <c r="L294" s="224"/>
      <c r="M294" s="55"/>
      <c r="N294" s="55"/>
      <c r="O294" s="55"/>
      <c r="Q294" s="118"/>
      <c r="T294" s="53"/>
    </row>
    <row r="295" spans="2:20" x14ac:dyDescent="0.25">
      <c r="B295" s="315" t="s">
        <v>17684</v>
      </c>
      <c r="C295" s="67">
        <f t="shared" si="0"/>
        <v>1335</v>
      </c>
      <c r="D295" s="67">
        <v>-1.111</v>
      </c>
      <c r="E295" s="67">
        <v>0.72799999999999998</v>
      </c>
      <c r="F295" s="67">
        <v>-0.91</v>
      </c>
      <c r="G295" s="67">
        <v>-3.5000000000000003E-2</v>
      </c>
      <c r="H295" s="67">
        <v>-4.2000000000000003E-2</v>
      </c>
      <c r="I295" s="67">
        <v>-7.0000000000000001E-3</v>
      </c>
      <c r="J295" s="67" t="s">
        <v>1835</v>
      </c>
      <c r="K295" s="236"/>
      <c r="L295" s="224"/>
      <c r="M295" s="55"/>
      <c r="N295" s="55"/>
      <c r="O295" s="55"/>
      <c r="Q295" s="118"/>
      <c r="T295" s="53"/>
    </row>
    <row r="296" spans="2:20" x14ac:dyDescent="0.25">
      <c r="B296" s="214"/>
      <c r="C296" s="67">
        <f t="shared" si="0"/>
        <v>1336</v>
      </c>
      <c r="D296" s="67"/>
      <c r="E296" s="67"/>
      <c r="F296" s="67"/>
      <c r="G296" s="67"/>
      <c r="H296" s="67"/>
      <c r="I296" s="67"/>
      <c r="J296" s="67"/>
      <c r="K296" s="236"/>
      <c r="L296" s="224"/>
      <c r="M296" s="55"/>
      <c r="N296" s="55"/>
      <c r="O296" s="55"/>
      <c r="Q296" s="118"/>
      <c r="T296" s="53"/>
    </row>
    <row r="297" spans="2:20" x14ac:dyDescent="0.25">
      <c r="B297" s="214" t="s">
        <v>1824</v>
      </c>
      <c r="C297" s="67">
        <f t="shared" si="0"/>
        <v>1337</v>
      </c>
      <c r="D297" s="67"/>
      <c r="E297" s="67"/>
      <c r="F297" s="67"/>
      <c r="G297" s="67"/>
      <c r="H297" s="67"/>
      <c r="I297" s="67"/>
      <c r="J297" s="67"/>
      <c r="K297" s="236"/>
      <c r="L297" s="224"/>
      <c r="M297" s="55"/>
      <c r="N297" s="55"/>
      <c r="O297" s="55"/>
      <c r="Q297" s="118"/>
      <c r="T297" s="53"/>
    </row>
    <row r="298" spans="2:20" x14ac:dyDescent="0.25">
      <c r="B298" s="315" t="s">
        <v>17685</v>
      </c>
      <c r="C298" s="67">
        <f t="shared" si="0"/>
        <v>1338</v>
      </c>
      <c r="D298" s="67">
        <v>-1.111</v>
      </c>
      <c r="E298" s="67">
        <v>-0.72799999999999998</v>
      </c>
      <c r="F298" s="67">
        <v>0.91</v>
      </c>
      <c r="G298" s="67">
        <v>3.5000000000000003E-2</v>
      </c>
      <c r="H298" s="67">
        <v>-4.2000000000000003E-2</v>
      </c>
      <c r="I298" s="67">
        <v>7.0000000000000001E-3</v>
      </c>
      <c r="J298" s="67" t="s">
        <v>1836</v>
      </c>
      <c r="K298" s="236"/>
      <c r="L298" s="224"/>
      <c r="M298" s="55"/>
      <c r="N298" s="55"/>
      <c r="O298" s="55"/>
      <c r="Q298" s="118"/>
      <c r="T298" s="53"/>
    </row>
    <row r="299" spans="2:20" x14ac:dyDescent="0.25">
      <c r="B299" s="315" t="s">
        <v>17686</v>
      </c>
      <c r="C299" s="67">
        <f t="shared" si="0"/>
        <v>1339</v>
      </c>
      <c r="D299" s="67">
        <v>-1.111</v>
      </c>
      <c r="E299" s="67">
        <v>-0.72799999999999998</v>
      </c>
      <c r="F299" s="67">
        <v>0.91</v>
      </c>
      <c r="G299" s="67">
        <v>3.5000000000000003E-2</v>
      </c>
      <c r="H299" s="67">
        <v>-4.2000000000000003E-2</v>
      </c>
      <c r="I299" s="67">
        <v>-7.0000000000000001E-3</v>
      </c>
      <c r="J299" s="67" t="s">
        <v>1836</v>
      </c>
      <c r="K299" s="236"/>
      <c r="L299" s="224"/>
      <c r="M299" s="55"/>
      <c r="N299" s="55"/>
      <c r="O299" s="55"/>
      <c r="Q299" s="118"/>
      <c r="T299" s="53"/>
    </row>
    <row r="300" spans="2:20" x14ac:dyDescent="0.25">
      <c r="B300" s="315" t="s">
        <v>17687</v>
      </c>
      <c r="C300" s="67">
        <f t="shared" si="0"/>
        <v>1340</v>
      </c>
      <c r="D300" s="67">
        <v>-1.111</v>
      </c>
      <c r="E300" s="67">
        <v>-0.72799999999999998</v>
      </c>
      <c r="F300" s="67">
        <v>-0.91</v>
      </c>
      <c r="G300" s="67">
        <v>3.5000000000000003E-2</v>
      </c>
      <c r="H300" s="67">
        <v>-4.2000000000000003E-2</v>
      </c>
      <c r="I300" s="67">
        <v>7.0000000000000001E-3</v>
      </c>
      <c r="J300" s="67" t="s">
        <v>1836</v>
      </c>
      <c r="K300" s="236"/>
      <c r="L300" s="224"/>
      <c r="M300" s="55"/>
      <c r="N300" s="55"/>
      <c r="O300" s="55"/>
      <c r="Q300" s="118"/>
      <c r="T300" s="53"/>
    </row>
    <row r="301" spans="2:20" x14ac:dyDescent="0.25">
      <c r="B301" s="315" t="s">
        <v>17688</v>
      </c>
      <c r="C301" s="67">
        <f t="shared" si="0"/>
        <v>1341</v>
      </c>
      <c r="D301" s="67">
        <v>-1.111</v>
      </c>
      <c r="E301" s="67">
        <v>-0.72799999999999998</v>
      </c>
      <c r="F301" s="67">
        <v>-0.91</v>
      </c>
      <c r="G301" s="67">
        <v>3.5000000000000003E-2</v>
      </c>
      <c r="H301" s="67">
        <v>-4.2000000000000003E-2</v>
      </c>
      <c r="I301" s="67">
        <v>-7.0000000000000001E-3</v>
      </c>
      <c r="J301" s="67" t="s">
        <v>1836</v>
      </c>
      <c r="K301" s="236"/>
      <c r="L301" s="224"/>
      <c r="M301" s="55"/>
      <c r="N301" s="55"/>
      <c r="O301" s="55"/>
      <c r="Q301" s="118"/>
      <c r="T301" s="53"/>
    </row>
    <row r="302" spans="2:20" x14ac:dyDescent="0.25">
      <c r="B302" s="282"/>
      <c r="C302" s="67">
        <f t="shared" si="0"/>
        <v>1342</v>
      </c>
      <c r="D302" s="67"/>
      <c r="E302" s="67"/>
      <c r="F302" s="67"/>
      <c r="G302" s="67"/>
      <c r="H302" s="67"/>
      <c r="I302" s="67"/>
      <c r="J302" s="67"/>
      <c r="K302" s="236"/>
      <c r="L302" s="224"/>
      <c r="M302" s="55"/>
      <c r="N302" s="55"/>
      <c r="O302" s="55"/>
      <c r="Q302" s="118"/>
      <c r="T302" s="53"/>
    </row>
    <row r="303" spans="2:20" x14ac:dyDescent="0.25">
      <c r="B303" s="214" t="s">
        <v>1825</v>
      </c>
      <c r="C303" s="67">
        <f t="shared" si="0"/>
        <v>1343</v>
      </c>
      <c r="D303" s="67"/>
      <c r="E303" s="67"/>
      <c r="F303" s="67"/>
      <c r="G303" s="67"/>
      <c r="H303" s="67"/>
      <c r="I303" s="67"/>
      <c r="J303" s="67"/>
      <c r="K303" s="236"/>
      <c r="L303" s="224"/>
      <c r="M303" s="55"/>
      <c r="N303" s="55"/>
      <c r="O303" s="55"/>
      <c r="Q303" s="118"/>
      <c r="T303" s="53"/>
    </row>
    <row r="304" spans="2:20" x14ac:dyDescent="0.25">
      <c r="B304" s="315" t="s">
        <v>17689</v>
      </c>
      <c r="C304" s="67">
        <f t="shared" si="0"/>
        <v>1344</v>
      </c>
      <c r="D304" s="67">
        <v>0.79100000000000004</v>
      </c>
      <c r="E304" s="67">
        <v>3.8220000000000001</v>
      </c>
      <c r="F304" s="67">
        <v>2.605</v>
      </c>
      <c r="G304" s="67">
        <v>-0.185</v>
      </c>
      <c r="H304" s="67">
        <v>4.8000000000000001E-2</v>
      </c>
      <c r="I304" s="67">
        <v>0.02</v>
      </c>
      <c r="J304" s="67" t="s">
        <v>1833</v>
      </c>
      <c r="K304" s="236"/>
      <c r="L304" s="224"/>
      <c r="M304" s="55"/>
      <c r="N304" s="55"/>
      <c r="O304" s="55"/>
      <c r="Q304" s="118"/>
      <c r="T304" s="53"/>
    </row>
    <row r="305" spans="2:20" x14ac:dyDescent="0.25">
      <c r="B305" s="315" t="s">
        <v>17690</v>
      </c>
      <c r="C305" s="67">
        <f t="shared" si="0"/>
        <v>1345</v>
      </c>
      <c r="D305" s="67">
        <v>0.79100000000000004</v>
      </c>
      <c r="E305" s="67">
        <v>3.8220000000000001</v>
      </c>
      <c r="F305" s="67">
        <v>2.605</v>
      </c>
      <c r="G305" s="67">
        <v>-0.185</v>
      </c>
      <c r="H305" s="67">
        <v>4.8000000000000001E-2</v>
      </c>
      <c r="I305" s="67">
        <v>-0.02</v>
      </c>
      <c r="J305" s="67" t="s">
        <v>1833</v>
      </c>
      <c r="K305" s="236"/>
      <c r="L305" s="224"/>
      <c r="M305" s="55"/>
      <c r="N305" s="55"/>
      <c r="O305" s="55"/>
      <c r="Q305" s="118"/>
      <c r="T305" s="53"/>
    </row>
    <row r="306" spans="2:20" x14ac:dyDescent="0.25">
      <c r="B306" s="315" t="s">
        <v>17691</v>
      </c>
      <c r="C306" s="67">
        <f t="shared" si="0"/>
        <v>1346</v>
      </c>
      <c r="D306" s="67">
        <v>0.79100000000000004</v>
      </c>
      <c r="E306" s="67">
        <v>3.8220000000000001</v>
      </c>
      <c r="F306" s="67">
        <v>-2.605</v>
      </c>
      <c r="G306" s="67">
        <v>-0.185</v>
      </c>
      <c r="H306" s="67">
        <v>4.8000000000000001E-2</v>
      </c>
      <c r="I306" s="67">
        <v>0.02</v>
      </c>
      <c r="J306" s="67" t="s">
        <v>1833</v>
      </c>
      <c r="K306" s="236"/>
      <c r="L306" s="224"/>
      <c r="M306" s="55"/>
      <c r="N306" s="55"/>
      <c r="O306" s="55"/>
      <c r="Q306" s="118"/>
      <c r="T306" s="53"/>
    </row>
    <row r="307" spans="2:20" x14ac:dyDescent="0.25">
      <c r="B307" s="315" t="s">
        <v>17692</v>
      </c>
      <c r="C307" s="67">
        <f t="shared" si="0"/>
        <v>1347</v>
      </c>
      <c r="D307" s="67">
        <v>0.79100000000000004</v>
      </c>
      <c r="E307" s="67">
        <v>3.8220000000000001</v>
      </c>
      <c r="F307" s="67">
        <v>-2.605</v>
      </c>
      <c r="G307" s="67">
        <v>-0.185</v>
      </c>
      <c r="H307" s="67">
        <v>4.8000000000000001E-2</v>
      </c>
      <c r="I307" s="67">
        <v>-0.02</v>
      </c>
      <c r="J307" s="67" t="s">
        <v>1833</v>
      </c>
      <c r="K307" s="236"/>
      <c r="L307" s="224"/>
      <c r="M307" s="55"/>
      <c r="N307" s="55"/>
      <c r="O307" s="55"/>
      <c r="Q307" s="118"/>
      <c r="T307" s="53"/>
    </row>
    <row r="308" spans="2:20" x14ac:dyDescent="0.25">
      <c r="B308" s="214"/>
      <c r="C308" s="67">
        <f t="shared" si="0"/>
        <v>1348</v>
      </c>
      <c r="D308" s="67"/>
      <c r="E308" s="67"/>
      <c r="F308" s="67"/>
      <c r="G308" s="67"/>
      <c r="H308" s="67"/>
      <c r="I308" s="67"/>
      <c r="J308" s="67"/>
      <c r="K308" s="236"/>
      <c r="L308" s="224"/>
      <c r="M308" s="55"/>
      <c r="N308" s="55"/>
      <c r="O308" s="55"/>
      <c r="Q308" s="118"/>
      <c r="T308" s="53"/>
    </row>
    <row r="309" spans="2:20" x14ac:dyDescent="0.25">
      <c r="B309" s="214" t="s">
        <v>1826</v>
      </c>
      <c r="C309" s="67">
        <f t="shared" si="0"/>
        <v>1349</v>
      </c>
      <c r="D309" s="67"/>
      <c r="E309" s="67"/>
      <c r="F309" s="67"/>
      <c r="G309" s="67"/>
      <c r="H309" s="67"/>
      <c r="I309" s="67"/>
      <c r="J309" s="67"/>
      <c r="K309" s="236"/>
      <c r="L309" s="224"/>
      <c r="M309" s="55"/>
      <c r="N309" s="55"/>
      <c r="O309" s="55"/>
      <c r="Q309" s="118"/>
      <c r="T309" s="53"/>
    </row>
    <row r="310" spans="2:20" x14ac:dyDescent="0.25">
      <c r="B310" s="315" t="s">
        <v>17693</v>
      </c>
      <c r="C310" s="67">
        <f t="shared" si="0"/>
        <v>1350</v>
      </c>
      <c r="D310" s="67">
        <v>0.79100000000000004</v>
      </c>
      <c r="E310" s="67">
        <v>-3.8220000000000001</v>
      </c>
      <c r="F310" s="67">
        <v>2.605</v>
      </c>
      <c r="G310" s="67">
        <v>0.185</v>
      </c>
      <c r="H310" s="67">
        <v>4.8000000000000001E-2</v>
      </c>
      <c r="I310" s="67">
        <v>0.02</v>
      </c>
      <c r="J310" s="67" t="s">
        <v>1834</v>
      </c>
      <c r="K310" s="236"/>
      <c r="L310" s="224"/>
      <c r="M310" s="55"/>
      <c r="N310" s="55"/>
      <c r="O310" s="55"/>
      <c r="Q310" s="118"/>
      <c r="T310" s="53"/>
    </row>
    <row r="311" spans="2:20" x14ac:dyDescent="0.25">
      <c r="B311" s="315" t="s">
        <v>17694</v>
      </c>
      <c r="C311" s="67">
        <f t="shared" si="0"/>
        <v>1351</v>
      </c>
      <c r="D311" s="67">
        <v>0.79100000000000004</v>
      </c>
      <c r="E311" s="67">
        <v>-3.8220000000000001</v>
      </c>
      <c r="F311" s="67">
        <v>2.605</v>
      </c>
      <c r="G311" s="67">
        <v>0.185</v>
      </c>
      <c r="H311" s="67">
        <v>4.8000000000000001E-2</v>
      </c>
      <c r="I311" s="67">
        <v>-0.02</v>
      </c>
      <c r="J311" s="67" t="s">
        <v>1834</v>
      </c>
      <c r="K311" s="236"/>
      <c r="L311" s="224"/>
      <c r="M311" s="55"/>
      <c r="N311" s="55"/>
      <c r="O311" s="55"/>
      <c r="Q311" s="118"/>
      <c r="T311" s="53"/>
    </row>
    <row r="312" spans="2:20" x14ac:dyDescent="0.25">
      <c r="B312" s="315" t="s">
        <v>17695</v>
      </c>
      <c r="C312" s="67">
        <f t="shared" si="0"/>
        <v>1352</v>
      </c>
      <c r="D312" s="67">
        <v>0.79100000000000004</v>
      </c>
      <c r="E312" s="67">
        <v>-3.8220000000000001</v>
      </c>
      <c r="F312" s="67">
        <v>-2.605</v>
      </c>
      <c r="G312" s="67">
        <v>0.185</v>
      </c>
      <c r="H312" s="67">
        <v>4.8000000000000001E-2</v>
      </c>
      <c r="I312" s="67">
        <v>0.02</v>
      </c>
      <c r="J312" s="67" t="s">
        <v>1834</v>
      </c>
      <c r="K312" s="236"/>
      <c r="L312" s="224"/>
      <c r="M312" s="55"/>
      <c r="N312" s="55"/>
      <c r="O312" s="55"/>
      <c r="Q312" s="118"/>
      <c r="T312" s="53"/>
    </row>
    <row r="313" spans="2:20" x14ac:dyDescent="0.25">
      <c r="B313" s="315" t="s">
        <v>17696</v>
      </c>
      <c r="C313" s="67">
        <f t="shared" si="0"/>
        <v>1353</v>
      </c>
      <c r="D313" s="67">
        <v>0.79100000000000004</v>
      </c>
      <c r="E313" s="67">
        <v>-3.8220000000000001</v>
      </c>
      <c r="F313" s="67">
        <v>-2.605</v>
      </c>
      <c r="G313" s="67">
        <v>0.185</v>
      </c>
      <c r="H313" s="67">
        <v>4.8000000000000001E-2</v>
      </c>
      <c r="I313" s="67">
        <v>-0.02</v>
      </c>
      <c r="J313" s="67" t="s">
        <v>1834</v>
      </c>
      <c r="K313" s="236"/>
      <c r="L313" s="224"/>
      <c r="M313" s="55"/>
      <c r="N313" s="55"/>
      <c r="O313" s="55"/>
      <c r="Q313" s="118"/>
      <c r="T313" s="53"/>
    </row>
    <row r="314" spans="2:20" x14ac:dyDescent="0.25">
      <c r="B314" s="214"/>
      <c r="C314" s="67">
        <f t="shared" si="0"/>
        <v>1354</v>
      </c>
      <c r="D314" s="67"/>
      <c r="E314" s="67"/>
      <c r="F314" s="67"/>
      <c r="G314" s="67"/>
      <c r="H314" s="67"/>
      <c r="I314" s="67"/>
      <c r="J314" s="67"/>
      <c r="K314" s="236"/>
      <c r="L314" s="224"/>
      <c r="M314" s="55"/>
      <c r="N314" s="55"/>
      <c r="O314" s="55"/>
      <c r="Q314" s="118"/>
      <c r="T314" s="53"/>
    </row>
    <row r="315" spans="2:20" x14ac:dyDescent="0.25">
      <c r="B315" s="214" t="s">
        <v>1827</v>
      </c>
      <c r="C315" s="67">
        <f t="shared" si="0"/>
        <v>1355</v>
      </c>
      <c r="D315" s="67"/>
      <c r="E315" s="67"/>
      <c r="F315" s="67"/>
      <c r="G315" s="67"/>
      <c r="H315" s="67"/>
      <c r="I315" s="67"/>
      <c r="J315" s="67"/>
      <c r="K315" s="236"/>
      <c r="L315" s="224"/>
      <c r="M315" s="55"/>
      <c r="N315" s="55"/>
      <c r="O315" s="55"/>
      <c r="Q315" s="118"/>
      <c r="T315" s="53"/>
    </row>
    <row r="316" spans="2:20" x14ac:dyDescent="0.25">
      <c r="B316" s="315" t="s">
        <v>17697</v>
      </c>
      <c r="C316" s="67">
        <f t="shared" si="0"/>
        <v>1356</v>
      </c>
      <c r="D316" s="67">
        <v>-0.79100000000000004</v>
      </c>
      <c r="E316" s="67">
        <v>3.8220000000000001</v>
      </c>
      <c r="F316" s="67">
        <v>2.605</v>
      </c>
      <c r="G316" s="67">
        <v>-0.185</v>
      </c>
      <c r="H316" s="67">
        <v>-4.8000000000000001E-2</v>
      </c>
      <c r="I316" s="67">
        <v>0.02</v>
      </c>
      <c r="J316" s="67" t="s">
        <v>1835</v>
      </c>
      <c r="K316" s="236"/>
      <c r="L316" s="224"/>
      <c r="M316" s="55"/>
      <c r="N316" s="55"/>
      <c r="O316" s="55"/>
      <c r="Q316" s="118"/>
      <c r="T316" s="53"/>
    </row>
    <row r="317" spans="2:20" x14ac:dyDescent="0.25">
      <c r="B317" s="315" t="s">
        <v>17698</v>
      </c>
      <c r="C317" s="67">
        <f t="shared" si="0"/>
        <v>1357</v>
      </c>
      <c r="D317" s="67">
        <v>-0.79100000000000004</v>
      </c>
      <c r="E317" s="67">
        <v>3.8220000000000001</v>
      </c>
      <c r="F317" s="67">
        <v>2.605</v>
      </c>
      <c r="G317" s="67">
        <v>-0.185</v>
      </c>
      <c r="H317" s="67">
        <v>-4.8000000000000001E-2</v>
      </c>
      <c r="I317" s="67">
        <v>-0.02</v>
      </c>
      <c r="J317" s="67" t="s">
        <v>1835</v>
      </c>
      <c r="K317" s="236"/>
      <c r="L317" s="224"/>
      <c r="M317" s="55"/>
      <c r="N317" s="55"/>
      <c r="O317" s="55"/>
      <c r="Q317" s="118"/>
      <c r="T317" s="53"/>
    </row>
    <row r="318" spans="2:20" x14ac:dyDescent="0.25">
      <c r="B318" s="315" t="s">
        <v>17699</v>
      </c>
      <c r="C318" s="67">
        <f t="shared" si="0"/>
        <v>1358</v>
      </c>
      <c r="D318" s="67">
        <v>-0.79100000000000004</v>
      </c>
      <c r="E318" s="67">
        <v>3.8220000000000001</v>
      </c>
      <c r="F318" s="67">
        <v>-2.605</v>
      </c>
      <c r="G318" s="67">
        <v>-0.185</v>
      </c>
      <c r="H318" s="67">
        <v>-4.8000000000000001E-2</v>
      </c>
      <c r="I318" s="67">
        <v>0.02</v>
      </c>
      <c r="J318" s="67" t="s">
        <v>1835</v>
      </c>
      <c r="K318" s="236"/>
      <c r="L318" s="224"/>
      <c r="M318" s="55"/>
      <c r="N318" s="55"/>
      <c r="O318" s="55"/>
      <c r="Q318" s="118"/>
      <c r="T318" s="53"/>
    </row>
    <row r="319" spans="2:20" x14ac:dyDescent="0.25">
      <c r="B319" s="315" t="s">
        <v>17700</v>
      </c>
      <c r="C319" s="67">
        <f t="shared" si="0"/>
        <v>1359</v>
      </c>
      <c r="D319" s="67">
        <v>-0.79100000000000004</v>
      </c>
      <c r="E319" s="67">
        <v>3.8220000000000001</v>
      </c>
      <c r="F319" s="67">
        <v>-2.605</v>
      </c>
      <c r="G319" s="67">
        <v>-0.185</v>
      </c>
      <c r="H319" s="67">
        <v>-4.8000000000000001E-2</v>
      </c>
      <c r="I319" s="67">
        <v>-0.02</v>
      </c>
      <c r="J319" s="67" t="s">
        <v>1835</v>
      </c>
      <c r="K319" s="236"/>
      <c r="L319" s="224"/>
      <c r="M319" s="55"/>
      <c r="N319" s="55"/>
      <c r="O319" s="55"/>
      <c r="Q319" s="118"/>
      <c r="T319" s="53"/>
    </row>
    <row r="320" spans="2:20" x14ac:dyDescent="0.25">
      <c r="B320" s="214"/>
      <c r="C320" s="67">
        <f t="shared" si="0"/>
        <v>1360</v>
      </c>
      <c r="D320" s="67"/>
      <c r="E320" s="67"/>
      <c r="F320" s="67"/>
      <c r="G320" s="67"/>
      <c r="H320" s="67"/>
      <c r="I320" s="67"/>
      <c r="J320" s="67"/>
      <c r="K320" s="236"/>
      <c r="L320" s="224"/>
      <c r="M320" s="55"/>
      <c r="N320" s="55"/>
      <c r="O320" s="55"/>
      <c r="Q320" s="118"/>
      <c r="T320" s="53"/>
    </row>
    <row r="321" spans="2:20" x14ac:dyDescent="0.25">
      <c r="B321" s="316" t="s">
        <v>1828</v>
      </c>
      <c r="C321" s="67">
        <f t="shared" si="0"/>
        <v>1361</v>
      </c>
      <c r="D321" s="67"/>
      <c r="E321" s="67"/>
      <c r="F321" s="67"/>
      <c r="G321" s="67"/>
      <c r="H321" s="67"/>
      <c r="I321" s="67"/>
      <c r="J321" s="67"/>
      <c r="K321" s="236"/>
      <c r="L321" s="224"/>
      <c r="M321" s="55"/>
      <c r="N321" s="55"/>
      <c r="O321" s="55"/>
      <c r="Q321" s="118"/>
      <c r="T321" s="53"/>
    </row>
    <row r="322" spans="2:20" x14ac:dyDescent="0.25">
      <c r="B322" s="315" t="s">
        <v>17701</v>
      </c>
      <c r="C322" s="67">
        <f t="shared" si="0"/>
        <v>1362</v>
      </c>
      <c r="D322" s="67">
        <v>-0.79100000000000004</v>
      </c>
      <c r="E322" s="67">
        <v>-3.8220000000000001</v>
      </c>
      <c r="F322" s="67">
        <v>2.605</v>
      </c>
      <c r="G322" s="67">
        <v>0.185</v>
      </c>
      <c r="H322" s="67">
        <v>-4.8000000000000001E-2</v>
      </c>
      <c r="I322" s="67">
        <v>0.02</v>
      </c>
      <c r="J322" s="67" t="s">
        <v>1836</v>
      </c>
      <c r="K322" s="236"/>
      <c r="L322" s="224"/>
      <c r="M322" s="55"/>
      <c r="N322" s="55"/>
      <c r="O322" s="55"/>
      <c r="Q322" s="118"/>
      <c r="T322" s="53"/>
    </row>
    <row r="323" spans="2:20" x14ac:dyDescent="0.25">
      <c r="B323" s="315" t="s">
        <v>17702</v>
      </c>
      <c r="C323" s="67">
        <f t="shared" si="0"/>
        <v>1363</v>
      </c>
      <c r="D323" s="67">
        <v>-0.79100000000000004</v>
      </c>
      <c r="E323" s="67">
        <v>-3.8220000000000001</v>
      </c>
      <c r="F323" s="67">
        <v>2.605</v>
      </c>
      <c r="G323" s="67">
        <v>0.185</v>
      </c>
      <c r="H323" s="67">
        <v>-4.8000000000000001E-2</v>
      </c>
      <c r="I323" s="67">
        <v>-0.02</v>
      </c>
      <c r="J323" s="67" t="s">
        <v>1836</v>
      </c>
      <c r="K323" s="236"/>
      <c r="L323" s="224"/>
      <c r="M323" s="55"/>
      <c r="N323" s="55"/>
      <c r="O323" s="55"/>
      <c r="Q323" s="118"/>
      <c r="T323" s="53"/>
    </row>
    <row r="324" spans="2:20" x14ac:dyDescent="0.25">
      <c r="B324" s="315" t="s">
        <v>17703</v>
      </c>
      <c r="C324" s="67">
        <f t="shared" si="0"/>
        <v>1364</v>
      </c>
      <c r="D324" s="67">
        <v>-0.79100000000000004</v>
      </c>
      <c r="E324" s="67">
        <v>-3.8220000000000001</v>
      </c>
      <c r="F324" s="67">
        <v>-2.605</v>
      </c>
      <c r="G324" s="67">
        <v>0.185</v>
      </c>
      <c r="H324" s="67">
        <v>-4.8000000000000001E-2</v>
      </c>
      <c r="I324" s="67">
        <v>0.02</v>
      </c>
      <c r="J324" s="67" t="s">
        <v>1836</v>
      </c>
      <c r="K324" s="236"/>
      <c r="L324" s="224"/>
      <c r="M324" s="55"/>
      <c r="N324" s="55"/>
      <c r="O324" s="55"/>
      <c r="Q324" s="118"/>
      <c r="T324" s="53"/>
    </row>
    <row r="325" spans="2:20" x14ac:dyDescent="0.25">
      <c r="B325" s="315" t="s">
        <v>17704</v>
      </c>
      <c r="C325" s="67">
        <f t="shared" si="0"/>
        <v>1365</v>
      </c>
      <c r="D325" s="67">
        <v>-0.79100000000000004</v>
      </c>
      <c r="E325" s="67">
        <v>-3.8220000000000001</v>
      </c>
      <c r="F325" s="67">
        <v>-2.605</v>
      </c>
      <c r="G325" s="67">
        <v>0.185</v>
      </c>
      <c r="H325" s="67">
        <v>-4.8000000000000001E-2</v>
      </c>
      <c r="I325" s="67">
        <v>-0.02</v>
      </c>
      <c r="J325" s="67" t="s">
        <v>1836</v>
      </c>
      <c r="K325" s="236"/>
      <c r="L325" s="224"/>
      <c r="M325" s="55"/>
      <c r="N325" s="55"/>
      <c r="O325" s="55"/>
      <c r="Q325" s="119"/>
      <c r="T325" s="53"/>
    </row>
    <row r="326" spans="2:20" x14ac:dyDescent="0.25">
      <c r="B326" s="315"/>
      <c r="C326" s="67">
        <f t="shared" si="0"/>
        <v>1366</v>
      </c>
      <c r="D326" s="67"/>
      <c r="E326" s="67"/>
      <c r="F326" s="67"/>
      <c r="G326" s="67"/>
      <c r="H326" s="67"/>
      <c r="I326" s="67"/>
      <c r="J326" s="67"/>
      <c r="K326" s="236"/>
      <c r="L326" s="224"/>
      <c r="M326" s="55"/>
      <c r="N326" s="55"/>
      <c r="O326" s="55"/>
      <c r="Q326" s="119"/>
      <c r="T326" s="53"/>
    </row>
    <row r="327" spans="2:20" x14ac:dyDescent="0.25">
      <c r="B327" s="316" t="s">
        <v>1829</v>
      </c>
      <c r="C327" s="67">
        <f t="shared" si="0"/>
        <v>1367</v>
      </c>
      <c r="D327" s="67"/>
      <c r="E327" s="67"/>
      <c r="F327" s="67"/>
      <c r="G327" s="67"/>
      <c r="H327" s="67"/>
      <c r="I327" s="67"/>
      <c r="J327" s="67"/>
      <c r="K327" s="236"/>
      <c r="L327" s="224"/>
      <c r="M327" s="55"/>
      <c r="N327" s="55"/>
      <c r="O327" s="55"/>
      <c r="Q327" s="119"/>
    </row>
    <row r="328" spans="2:20" x14ac:dyDescent="0.25">
      <c r="B328" s="315" t="s">
        <v>17705</v>
      </c>
      <c r="C328" s="67">
        <f t="shared" si="0"/>
        <v>1368</v>
      </c>
      <c r="D328" s="67">
        <v>1.097</v>
      </c>
      <c r="E328" s="67">
        <v>1.716</v>
      </c>
      <c r="F328" s="67">
        <v>1.48</v>
      </c>
      <c r="G328" s="67">
        <v>-9.0999999999999998E-2</v>
      </c>
      <c r="H328" s="67">
        <v>5.1999999999999998E-2</v>
      </c>
      <c r="I328" s="67">
        <v>1.6E-2</v>
      </c>
      <c r="J328" s="67" t="s">
        <v>1833</v>
      </c>
      <c r="K328" s="236"/>
      <c r="L328" s="224"/>
      <c r="M328" s="55"/>
      <c r="N328" s="55"/>
      <c r="O328" s="55"/>
      <c r="Q328" s="119"/>
    </row>
    <row r="329" spans="2:20" x14ac:dyDescent="0.25">
      <c r="B329" s="315" t="s">
        <v>17706</v>
      </c>
      <c r="C329" s="67">
        <f t="shared" si="0"/>
        <v>1369</v>
      </c>
      <c r="D329" s="67">
        <v>1.097</v>
      </c>
      <c r="E329" s="67">
        <v>1.716</v>
      </c>
      <c r="F329" s="67">
        <v>1.48</v>
      </c>
      <c r="G329" s="67">
        <v>-9.0999999999999998E-2</v>
      </c>
      <c r="H329" s="67">
        <v>5.1999999999999998E-2</v>
      </c>
      <c r="I329" s="67">
        <v>-1.6E-2</v>
      </c>
      <c r="J329" s="67" t="s">
        <v>1833</v>
      </c>
      <c r="K329" s="236"/>
      <c r="L329" s="224"/>
      <c r="M329" s="55"/>
      <c r="N329" s="55"/>
      <c r="O329" s="55"/>
      <c r="Q329" s="119"/>
    </row>
    <row r="330" spans="2:20" x14ac:dyDescent="0.25">
      <c r="B330" s="315" t="s">
        <v>17707</v>
      </c>
      <c r="C330" s="67">
        <f t="shared" si="0"/>
        <v>1370</v>
      </c>
      <c r="D330" s="67">
        <v>1.097</v>
      </c>
      <c r="E330" s="67">
        <v>1.716</v>
      </c>
      <c r="F330" s="67">
        <v>-1.48</v>
      </c>
      <c r="G330" s="67">
        <v>-9.0999999999999998E-2</v>
      </c>
      <c r="H330" s="67">
        <v>5.1999999999999998E-2</v>
      </c>
      <c r="I330" s="67">
        <v>1.6E-2</v>
      </c>
      <c r="J330" s="67" t="s">
        <v>1833</v>
      </c>
      <c r="K330" s="236"/>
      <c r="L330" s="224"/>
      <c r="M330" s="55"/>
      <c r="N330" s="55"/>
      <c r="O330" s="55"/>
      <c r="Q330" s="119"/>
    </row>
    <row r="331" spans="2:20" x14ac:dyDescent="0.25">
      <c r="B331" s="315" t="s">
        <v>17708</v>
      </c>
      <c r="C331" s="67">
        <f t="shared" si="0"/>
        <v>1371</v>
      </c>
      <c r="D331" s="67">
        <v>1.097</v>
      </c>
      <c r="E331" s="67">
        <v>1.716</v>
      </c>
      <c r="F331" s="67">
        <v>-1.48</v>
      </c>
      <c r="G331" s="67">
        <v>-9.0999999999999998E-2</v>
      </c>
      <c r="H331" s="67">
        <v>5.1999999999999998E-2</v>
      </c>
      <c r="I331" s="67">
        <v>-1.6E-2</v>
      </c>
      <c r="J331" s="67" t="s">
        <v>1833</v>
      </c>
      <c r="K331" s="236"/>
      <c r="L331" s="224"/>
      <c r="M331" s="55"/>
      <c r="N331" s="55"/>
      <c r="O331" s="55"/>
      <c r="Q331" s="119"/>
    </row>
    <row r="332" spans="2:20" x14ac:dyDescent="0.25">
      <c r="B332" s="316"/>
      <c r="C332" s="67">
        <f t="shared" si="0"/>
        <v>1372</v>
      </c>
      <c r="D332" s="67"/>
      <c r="E332" s="67"/>
      <c r="F332" s="67"/>
      <c r="G332" s="67"/>
      <c r="H332" s="67"/>
      <c r="I332" s="67"/>
      <c r="J332" s="67"/>
      <c r="K332" s="236"/>
      <c r="L332" s="224"/>
      <c r="M332" s="55"/>
      <c r="N332" s="55"/>
      <c r="O332" s="55"/>
      <c r="Q332" s="119"/>
    </row>
    <row r="333" spans="2:20" x14ac:dyDescent="0.25">
      <c r="B333" s="316" t="s">
        <v>1830</v>
      </c>
      <c r="C333" s="67">
        <f t="shared" si="0"/>
        <v>1373</v>
      </c>
      <c r="D333" s="67"/>
      <c r="E333" s="67"/>
      <c r="F333" s="67"/>
      <c r="G333" s="67"/>
      <c r="H333" s="67"/>
      <c r="I333" s="67"/>
      <c r="J333" s="67"/>
      <c r="K333" s="236"/>
      <c r="L333" s="224"/>
      <c r="M333" s="55"/>
      <c r="N333" s="55"/>
      <c r="O333" s="55"/>
      <c r="Q333" s="119"/>
    </row>
    <row r="334" spans="2:20" x14ac:dyDescent="0.25">
      <c r="B334" s="315" t="s">
        <v>17709</v>
      </c>
      <c r="C334" s="67">
        <f t="shared" si="0"/>
        <v>1374</v>
      </c>
      <c r="D334" s="67">
        <v>1.097</v>
      </c>
      <c r="E334" s="67">
        <v>-1.716</v>
      </c>
      <c r="F334" s="67">
        <v>1.48</v>
      </c>
      <c r="G334" s="67">
        <v>9.0999999999999998E-2</v>
      </c>
      <c r="H334" s="67">
        <v>5.1999999999999998E-2</v>
      </c>
      <c r="I334" s="67">
        <v>1.6E-2</v>
      </c>
      <c r="J334" s="67" t="s">
        <v>1834</v>
      </c>
      <c r="K334" s="236"/>
      <c r="L334" s="224"/>
      <c r="M334" s="55"/>
      <c r="N334" s="55"/>
      <c r="O334" s="55"/>
      <c r="Q334" s="119"/>
    </row>
    <row r="335" spans="2:20" x14ac:dyDescent="0.25">
      <c r="B335" s="315" t="s">
        <v>17710</v>
      </c>
      <c r="C335" s="67">
        <f t="shared" si="0"/>
        <v>1375</v>
      </c>
      <c r="D335" s="67">
        <v>1.097</v>
      </c>
      <c r="E335" s="67">
        <v>-1.716</v>
      </c>
      <c r="F335" s="67">
        <v>1.48</v>
      </c>
      <c r="G335" s="67">
        <v>9.0999999999999998E-2</v>
      </c>
      <c r="H335" s="67">
        <v>5.1999999999999998E-2</v>
      </c>
      <c r="I335" s="67">
        <v>-1.6E-2</v>
      </c>
      <c r="J335" s="67" t="s">
        <v>1834</v>
      </c>
      <c r="K335" s="236"/>
      <c r="L335" s="224"/>
      <c r="M335" s="55"/>
      <c r="N335" s="55"/>
      <c r="O335" s="55"/>
      <c r="Q335" s="119"/>
    </row>
    <row r="336" spans="2:20" x14ac:dyDescent="0.25">
      <c r="B336" s="315" t="s">
        <v>17711</v>
      </c>
      <c r="C336" s="67">
        <f t="shared" si="0"/>
        <v>1376</v>
      </c>
      <c r="D336" s="67">
        <v>1.097</v>
      </c>
      <c r="E336" s="67">
        <v>-1.716</v>
      </c>
      <c r="F336" s="67">
        <v>-1.48</v>
      </c>
      <c r="G336" s="67">
        <v>9.0999999999999998E-2</v>
      </c>
      <c r="H336" s="67">
        <v>5.1999999999999998E-2</v>
      </c>
      <c r="I336" s="67">
        <v>1.6E-2</v>
      </c>
      <c r="J336" s="67" t="s">
        <v>1834</v>
      </c>
      <c r="K336" s="236"/>
      <c r="L336" s="224"/>
      <c r="M336" s="55"/>
      <c r="N336" s="55"/>
      <c r="O336" s="55"/>
      <c r="Q336" s="119"/>
    </row>
    <row r="337" spans="2:17" x14ac:dyDescent="0.25">
      <c r="B337" s="315" t="s">
        <v>17712</v>
      </c>
      <c r="C337" s="67">
        <f t="shared" si="0"/>
        <v>1377</v>
      </c>
      <c r="D337" s="67">
        <v>1.097</v>
      </c>
      <c r="E337" s="67">
        <v>-1.716</v>
      </c>
      <c r="F337" s="67">
        <v>-1.48</v>
      </c>
      <c r="G337" s="67">
        <v>9.0999999999999998E-2</v>
      </c>
      <c r="H337" s="67">
        <v>5.1999999999999998E-2</v>
      </c>
      <c r="I337" s="67">
        <v>-1.6E-2</v>
      </c>
      <c r="J337" s="67" t="s">
        <v>1834</v>
      </c>
      <c r="K337" s="236"/>
      <c r="L337" s="224"/>
      <c r="M337" s="55"/>
      <c r="N337" s="55"/>
      <c r="O337" s="55"/>
      <c r="Q337" s="119"/>
    </row>
    <row r="338" spans="2:17" x14ac:dyDescent="0.25">
      <c r="B338" s="316"/>
      <c r="C338" s="67">
        <f t="shared" si="0"/>
        <v>1378</v>
      </c>
      <c r="D338" s="67"/>
      <c r="E338" s="67"/>
      <c r="F338" s="67"/>
      <c r="G338" s="67"/>
      <c r="H338" s="67"/>
      <c r="I338" s="67"/>
      <c r="J338" s="67"/>
      <c r="K338" s="236"/>
      <c r="L338" s="224"/>
      <c r="M338" s="55"/>
      <c r="N338" s="55"/>
      <c r="O338" s="55"/>
      <c r="Q338" s="119"/>
    </row>
    <row r="339" spans="2:17" x14ac:dyDescent="0.25">
      <c r="B339" s="316" t="s">
        <v>1831</v>
      </c>
      <c r="C339" s="67">
        <f t="shared" si="0"/>
        <v>1379</v>
      </c>
      <c r="D339" s="67"/>
      <c r="E339" s="67"/>
      <c r="F339" s="67"/>
      <c r="G339" s="67"/>
      <c r="H339" s="67"/>
      <c r="I339" s="67"/>
      <c r="J339" s="67"/>
      <c r="K339" s="236"/>
      <c r="L339" s="224"/>
      <c r="M339" s="55"/>
      <c r="N339" s="55"/>
      <c r="O339" s="55"/>
      <c r="Q339" s="119"/>
    </row>
    <row r="340" spans="2:17" x14ac:dyDescent="0.25">
      <c r="B340" s="315" t="s">
        <v>17713</v>
      </c>
      <c r="C340" s="67">
        <f t="shared" si="0"/>
        <v>1380</v>
      </c>
      <c r="D340" s="67">
        <v>-1.097</v>
      </c>
      <c r="E340" s="67">
        <v>1.716</v>
      </c>
      <c r="F340" s="67">
        <v>1.48</v>
      </c>
      <c r="G340" s="67">
        <v>-9.0999999999999998E-2</v>
      </c>
      <c r="H340" s="67">
        <v>-5.1999999999999998E-2</v>
      </c>
      <c r="I340" s="67">
        <v>1.6E-2</v>
      </c>
      <c r="J340" s="67" t="s">
        <v>1835</v>
      </c>
      <c r="K340" s="236"/>
      <c r="L340" s="224"/>
      <c r="M340" s="55"/>
      <c r="N340" s="55"/>
      <c r="O340" s="55"/>
      <c r="Q340" s="119"/>
    </row>
    <row r="341" spans="2:17" x14ac:dyDescent="0.25">
      <c r="B341" s="315" t="s">
        <v>17714</v>
      </c>
      <c r="C341" s="67">
        <f t="shared" si="0"/>
        <v>1381</v>
      </c>
      <c r="D341" s="67">
        <v>-1.097</v>
      </c>
      <c r="E341" s="67">
        <v>1.716</v>
      </c>
      <c r="F341" s="67">
        <v>1.48</v>
      </c>
      <c r="G341" s="67">
        <v>-9.0999999999999998E-2</v>
      </c>
      <c r="H341" s="67">
        <v>-5.1999999999999998E-2</v>
      </c>
      <c r="I341" s="67">
        <v>-1.6E-2</v>
      </c>
      <c r="J341" s="67" t="s">
        <v>1835</v>
      </c>
      <c r="K341" s="236"/>
      <c r="L341" s="224"/>
      <c r="M341" s="55"/>
      <c r="N341" s="55"/>
      <c r="O341" s="55"/>
      <c r="Q341" s="119"/>
    </row>
    <row r="342" spans="2:17" x14ac:dyDescent="0.25">
      <c r="B342" s="315" t="s">
        <v>17715</v>
      </c>
      <c r="C342" s="67">
        <f t="shared" si="0"/>
        <v>1382</v>
      </c>
      <c r="D342" s="67">
        <v>-1.097</v>
      </c>
      <c r="E342" s="67">
        <v>1.716</v>
      </c>
      <c r="F342" s="67">
        <v>-1.48</v>
      </c>
      <c r="G342" s="67">
        <v>-9.0999999999999998E-2</v>
      </c>
      <c r="H342" s="67">
        <v>-5.1999999999999998E-2</v>
      </c>
      <c r="I342" s="67">
        <v>1.6E-2</v>
      </c>
      <c r="J342" s="67" t="s">
        <v>1835</v>
      </c>
      <c r="K342" s="236"/>
      <c r="L342" s="224"/>
      <c r="M342" s="55"/>
      <c r="N342" s="55"/>
      <c r="O342" s="55"/>
      <c r="Q342" s="119"/>
    </row>
    <row r="343" spans="2:17" x14ac:dyDescent="0.25">
      <c r="B343" s="315" t="s">
        <v>17716</v>
      </c>
      <c r="C343" s="67">
        <f t="shared" si="0"/>
        <v>1383</v>
      </c>
      <c r="D343" s="67">
        <v>-1.097</v>
      </c>
      <c r="E343" s="67">
        <v>1.716</v>
      </c>
      <c r="F343" s="67">
        <v>-1.48</v>
      </c>
      <c r="G343" s="67">
        <v>-9.0999999999999998E-2</v>
      </c>
      <c r="H343" s="67">
        <v>-5.1999999999999998E-2</v>
      </c>
      <c r="I343" s="67">
        <v>-1.6E-2</v>
      </c>
      <c r="J343" s="67" t="s">
        <v>1835</v>
      </c>
      <c r="K343" s="236"/>
      <c r="L343" s="224"/>
      <c r="M343" s="55"/>
      <c r="N343" s="55"/>
      <c r="O343" s="55"/>
      <c r="Q343" s="119"/>
    </row>
    <row r="344" spans="2:17" x14ac:dyDescent="0.25">
      <c r="B344" s="316"/>
      <c r="C344" s="67">
        <f t="shared" ref="C344:C349" si="1">C343+1</f>
        <v>1384</v>
      </c>
      <c r="D344" s="67"/>
      <c r="E344" s="67"/>
      <c r="F344" s="67"/>
      <c r="G344" s="67"/>
      <c r="H344" s="67"/>
      <c r="I344" s="67"/>
      <c r="J344" s="67"/>
      <c r="K344" s="236"/>
      <c r="L344" s="224"/>
      <c r="M344" s="55"/>
      <c r="N344" s="55"/>
      <c r="O344" s="55"/>
      <c r="Q344" s="119"/>
    </row>
    <row r="345" spans="2:17" x14ac:dyDescent="0.25">
      <c r="B345" s="316" t="s">
        <v>1832</v>
      </c>
      <c r="C345" s="67">
        <f t="shared" si="1"/>
        <v>1385</v>
      </c>
      <c r="D345" s="67"/>
      <c r="E345" s="67"/>
      <c r="F345" s="67"/>
      <c r="G345" s="67"/>
      <c r="H345" s="67"/>
      <c r="I345" s="67"/>
      <c r="J345" s="67"/>
      <c r="K345" s="236"/>
      <c r="L345" s="224"/>
      <c r="M345" s="55"/>
      <c r="N345" s="55"/>
      <c r="O345" s="55"/>
      <c r="Q345" s="119"/>
    </row>
    <row r="346" spans="2:17" x14ac:dyDescent="0.25">
      <c r="B346" s="315" t="s">
        <v>17717</v>
      </c>
      <c r="C346" s="67">
        <f t="shared" si="1"/>
        <v>1386</v>
      </c>
      <c r="D346" s="67">
        <v>-1.097</v>
      </c>
      <c r="E346" s="67">
        <v>-1.716</v>
      </c>
      <c r="F346" s="67">
        <v>1.48</v>
      </c>
      <c r="G346" s="67">
        <v>9.0999999999999998E-2</v>
      </c>
      <c r="H346" s="67">
        <v>-5.1999999999999998E-2</v>
      </c>
      <c r="I346" s="67">
        <v>1.6E-2</v>
      </c>
      <c r="J346" s="67" t="s">
        <v>1836</v>
      </c>
      <c r="K346" s="236"/>
      <c r="L346" s="224"/>
      <c r="M346" s="55"/>
      <c r="N346" s="55"/>
      <c r="O346" s="55"/>
      <c r="Q346" s="119"/>
    </row>
    <row r="347" spans="2:17" x14ac:dyDescent="0.25">
      <c r="B347" s="315" t="s">
        <v>17718</v>
      </c>
      <c r="C347" s="67">
        <f t="shared" si="1"/>
        <v>1387</v>
      </c>
      <c r="D347" s="67">
        <v>-1.097</v>
      </c>
      <c r="E347" s="67">
        <v>-1.716</v>
      </c>
      <c r="F347" s="67">
        <v>1.48</v>
      </c>
      <c r="G347" s="67">
        <v>9.0999999999999998E-2</v>
      </c>
      <c r="H347" s="67">
        <v>-5.1999999999999998E-2</v>
      </c>
      <c r="I347" s="67">
        <v>-1.6E-2</v>
      </c>
      <c r="J347" s="67" t="s">
        <v>1836</v>
      </c>
      <c r="K347" s="236"/>
      <c r="L347" s="224"/>
      <c r="M347" s="55"/>
      <c r="N347" s="55"/>
      <c r="O347" s="55"/>
      <c r="Q347" s="119"/>
    </row>
    <row r="348" spans="2:17" x14ac:dyDescent="0.25">
      <c r="B348" s="315" t="s">
        <v>17719</v>
      </c>
      <c r="C348" s="67">
        <f t="shared" si="1"/>
        <v>1388</v>
      </c>
      <c r="D348" s="67">
        <v>-1.097</v>
      </c>
      <c r="E348" s="67">
        <v>-1.716</v>
      </c>
      <c r="F348" s="67">
        <v>-1.48</v>
      </c>
      <c r="G348" s="67">
        <v>9.0999999999999998E-2</v>
      </c>
      <c r="H348" s="67">
        <v>-5.1999999999999998E-2</v>
      </c>
      <c r="I348" s="67">
        <v>1.6E-2</v>
      </c>
      <c r="J348" s="67" t="s">
        <v>1836</v>
      </c>
      <c r="K348" s="236"/>
      <c r="L348" s="224"/>
      <c r="M348" s="55"/>
      <c r="N348" s="55"/>
      <c r="O348" s="55"/>
      <c r="Q348" s="119"/>
    </row>
    <row r="349" spans="2:17" x14ac:dyDescent="0.25">
      <c r="B349" s="315" t="s">
        <v>17720</v>
      </c>
      <c r="C349" s="67">
        <f t="shared" si="1"/>
        <v>1389</v>
      </c>
      <c r="D349" s="67">
        <v>-1.097</v>
      </c>
      <c r="E349" s="67">
        <v>-1.716</v>
      </c>
      <c r="F349" s="67">
        <v>-1.48</v>
      </c>
      <c r="G349" s="67">
        <v>9.0999999999999998E-2</v>
      </c>
      <c r="H349" s="67">
        <v>-5.1999999999999998E-2</v>
      </c>
      <c r="I349" s="67">
        <v>-1.6E-2</v>
      </c>
      <c r="J349" s="67" t="s">
        <v>1836</v>
      </c>
      <c r="K349" s="236"/>
      <c r="L349" s="224"/>
      <c r="M349" s="55"/>
      <c r="N349" s="55"/>
      <c r="O349" s="55"/>
      <c r="P349" s="117"/>
    </row>
    <row r="350" spans="2:17" x14ac:dyDescent="0.25">
      <c r="B350" s="66" t="s">
        <v>613</v>
      </c>
      <c r="D350" s="66"/>
      <c r="K350" s="220"/>
      <c r="L350" s="219"/>
    </row>
    <row r="351" spans="2:17" x14ac:dyDescent="0.25">
      <c r="B351" s="66"/>
      <c r="D351" s="66"/>
      <c r="K351" s="220"/>
      <c r="L351" s="219"/>
    </row>
    <row r="352" spans="2:17" ht="15.75" thickBot="1" x14ac:dyDescent="0.3">
      <c r="B352" s="56"/>
      <c r="C352" s="56"/>
      <c r="D352" s="56"/>
      <c r="E352" s="56"/>
      <c r="F352" s="56"/>
      <c r="G352" s="56"/>
      <c r="H352" s="56"/>
      <c r="I352" s="56"/>
      <c r="J352" s="56"/>
      <c r="K352" s="222"/>
      <c r="L352" s="219"/>
    </row>
    <row r="353" spans="2:12" x14ac:dyDescent="0.25">
      <c r="B353" s="57"/>
      <c r="C353" s="57"/>
      <c r="D353" s="57"/>
      <c r="E353" s="57"/>
      <c r="F353" s="57"/>
      <c r="G353" s="57"/>
      <c r="H353" s="57"/>
      <c r="I353" s="57"/>
      <c r="J353" s="57"/>
      <c r="K353" s="218"/>
      <c r="L353" s="219"/>
    </row>
    <row r="354" spans="2:12" x14ac:dyDescent="0.25">
      <c r="B354" s="138" t="s">
        <v>824</v>
      </c>
      <c r="D354" s="137" t="s">
        <v>626</v>
      </c>
      <c r="K354" s="220"/>
      <c r="L354" s="219"/>
    </row>
    <row r="355" spans="2:12" x14ac:dyDescent="0.25">
      <c r="B355" s="54" t="s">
        <v>17779</v>
      </c>
      <c r="K355" s="220"/>
      <c r="L355" s="219"/>
    </row>
    <row r="356" spans="2:12" x14ac:dyDescent="0.25">
      <c r="B356" s="54"/>
      <c r="K356" s="220"/>
      <c r="L356" s="221"/>
    </row>
    <row r="357" spans="2:12" x14ac:dyDescent="0.25">
      <c r="B357" s="83" t="s">
        <v>671</v>
      </c>
      <c r="K357" s="220"/>
      <c r="L357" s="221"/>
    </row>
    <row r="358" spans="2:12" x14ac:dyDescent="0.25">
      <c r="B358" s="53" t="s">
        <v>614</v>
      </c>
      <c r="K358" s="220"/>
      <c r="L358" s="219"/>
    </row>
    <row r="359" spans="2:12" x14ac:dyDescent="0.25">
      <c r="B359" s="53" t="s">
        <v>658</v>
      </c>
      <c r="K359" s="220"/>
      <c r="L359" s="219"/>
    </row>
    <row r="360" spans="2:12" x14ac:dyDescent="0.25">
      <c r="B360" s="53" t="s">
        <v>673</v>
      </c>
      <c r="K360" s="220"/>
      <c r="L360" s="219"/>
    </row>
    <row r="361" spans="2:12" x14ac:dyDescent="0.25">
      <c r="B361" s="96" t="s">
        <v>617</v>
      </c>
      <c r="K361" s="220"/>
      <c r="L361" s="219"/>
    </row>
    <row r="362" spans="2:12" x14ac:dyDescent="0.25">
      <c r="B362" s="96" t="s">
        <v>1850</v>
      </c>
      <c r="K362" s="220"/>
      <c r="L362" s="219"/>
    </row>
    <row r="363" spans="2:12" x14ac:dyDescent="0.25">
      <c r="B363" s="96" t="s">
        <v>618</v>
      </c>
      <c r="K363" s="220"/>
      <c r="L363" s="219"/>
    </row>
    <row r="364" spans="2:12" x14ac:dyDescent="0.25">
      <c r="B364" s="83"/>
      <c r="K364" s="220"/>
      <c r="L364" s="219"/>
    </row>
    <row r="365" spans="2:12" ht="15.75" thickBot="1" x14ac:dyDescent="0.3">
      <c r="B365" s="56"/>
      <c r="C365" s="56"/>
      <c r="D365" s="56"/>
      <c r="E365" s="56"/>
      <c r="F365" s="56"/>
      <c r="G365" s="56"/>
      <c r="H365" s="56"/>
      <c r="I365" s="56"/>
      <c r="J365" s="56"/>
      <c r="K365" s="222"/>
      <c r="L365" s="219"/>
    </row>
    <row r="366" spans="2:12" x14ac:dyDescent="0.25">
      <c r="B366" s="57"/>
      <c r="C366" s="57"/>
      <c r="D366" s="57"/>
      <c r="E366" s="57"/>
      <c r="F366" s="57"/>
      <c r="G366" s="57"/>
      <c r="H366" s="57"/>
      <c r="I366" s="57"/>
      <c r="J366" s="57"/>
      <c r="K366" s="57"/>
    </row>
  </sheetData>
  <conditionalFormatting sqref="C57">
    <cfRule type="expression" dxfId="4" priority="2">
      <formula>"&gt;=0"</formula>
    </cfRule>
  </conditionalFormatting>
  <conditionalFormatting sqref="E129">
    <cfRule type="cellIs" dxfId="3" priority="1" operator="lessThan">
      <formula>0</formula>
    </cfRule>
  </conditionalFormatting>
  <dataValidations count="6">
    <dataValidation operator="greaterThanOrEqual" allowBlank="1" showInputMessage="1" sqref="C57" xr:uid="{00000000-0002-0000-0100-000000000000}"/>
    <dataValidation type="whole" showInputMessage="1" showErrorMessage="1" sqref="C204" xr:uid="{E2B892FA-CF6F-485A-9DAC-BBD6CC74D210}">
      <formula1>1</formula1>
      <formula2>1000</formula2>
    </dataValidation>
    <dataValidation type="whole" allowBlank="1" showInputMessage="1" showErrorMessage="1" sqref="C205:C207 C212:C214 C217:C219 C224:C226 C229:C231 C236:C238 C241:C243 C248:C250 C253:C255" xr:uid="{BEA717FC-A68E-410F-9629-AF60EB619C2C}">
      <formula1>1</formula1>
      <formula2>1000</formula2>
    </dataValidation>
    <dataValidation type="whole" operator="greaterThanOrEqual" allowBlank="1" showInputMessage="1" showErrorMessage="1" sqref="C263:C266 C28 C30" xr:uid="{2902BAD0-5A1C-4664-93BF-D0CBD79BF572}">
      <formula1>1</formula1>
    </dataValidation>
    <dataValidation type="custom" allowBlank="1" showInputMessage="1" showErrorMessage="1" sqref="J177" xr:uid="{8C3AF5FF-39DB-451A-B200-D52734617030}">
      <formula1>"&gt;=0"</formula1>
    </dataValidation>
    <dataValidation type="decimal" allowBlank="1" showInputMessage="1" showErrorMessage="1" errorTitle="Error" error="Only use positive values." sqref="C182:D184 F182:F184 C191:D193 F191:F193" xr:uid="{0063733E-07EF-4497-B5AA-90CED75A3891}">
      <formula1>0</formula1>
      <formula2>1000000</formula2>
    </dataValidation>
  </dataValidations>
  <hyperlinks>
    <hyperlink ref="D259" location="Input00" display="return to top" xr:uid="{00000000-0004-0000-0100-000002000000}"/>
    <hyperlink ref="D354" location="Input00" display="return to top" xr:uid="{00000000-0004-0000-0100-000003000000}"/>
    <hyperlink ref="D36" location="Input00" display="return to top" xr:uid="{00000000-0004-0000-0100-00000D000000}"/>
    <hyperlink ref="D68" location="Input00" display="return to top" xr:uid="{00000000-0004-0000-0100-00000E000000}"/>
    <hyperlink ref="D110" location="Input00" display="return to top" xr:uid="{00000000-0004-0000-0100-00000F000000}"/>
    <hyperlink ref="D137" location="Input00" display="return to top" xr:uid="{00000000-0004-0000-0100-000010000000}"/>
    <hyperlink ref="D175" location="Input00" display="return to top" xr:uid="{00000000-0004-0000-0100-000011000000}"/>
    <hyperlink ref="D200" location="Input00" display="return to top" xr:uid="{00000000-0004-0000-0100-000012000000}"/>
  </hyperlinks>
  <printOptions gridLines="1"/>
  <pageMargins left="0.7" right="0.7" top="0.75" bottom="0.75" header="0.3" footer="0.3"/>
  <pageSetup scale="65" fitToHeight="0" orientation="portrait" r:id="rId1"/>
  <rowBreaks count="2" manualBreakCount="2">
    <brk id="67" max="9" man="1"/>
    <brk id="109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OnRetrieve">
                <anchor moveWithCells="1" sizeWithCells="1">
                  <from>
                    <xdr:col>7</xdr:col>
                    <xdr:colOff>542925</xdr:colOff>
                    <xdr:row>19</xdr:row>
                    <xdr:rowOff>123825</xdr:rowOff>
                  </from>
                  <to>
                    <xdr:col>10</xdr:col>
                    <xdr:colOff>457200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ChgAxisOrientation">
                <anchor moveWithCells="1" sizeWithCells="1">
                  <from>
                    <xdr:col>2</xdr:col>
                    <xdr:colOff>161925</xdr:colOff>
                    <xdr:row>52</xdr:row>
                    <xdr:rowOff>19050</xdr:rowOff>
                  </from>
                  <to>
                    <xdr:col>4</xdr:col>
                    <xdr:colOff>447675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ChgTravelDirection">
                <anchor moveWithCells="1" sizeWithCells="1">
                  <from>
                    <xdr:col>2</xdr:col>
                    <xdr:colOff>304800</xdr:colOff>
                    <xdr:row>150</xdr:row>
                    <xdr:rowOff>114300</xdr:rowOff>
                  </from>
                  <to>
                    <xdr:col>4</xdr:col>
                    <xdr:colOff>219075</xdr:colOff>
                    <xdr:row>152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" name="Button 11">
              <controlPr defaultSize="0" print="0" autoFill="0" autoPict="0" macro="[0]!OnCalculate">
                <anchor moveWithCells="1" sizeWithCells="1">
                  <from>
                    <xdr:col>6</xdr:col>
                    <xdr:colOff>66675</xdr:colOff>
                    <xdr:row>352</xdr:row>
                    <xdr:rowOff>76200</xdr:rowOff>
                  </from>
                  <to>
                    <xdr:col>10</xdr:col>
                    <xdr:colOff>133350</xdr:colOff>
                    <xdr:row>354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8" name="Button 12">
              <controlPr defaultSize="0" print="0" autoFill="0" autoPict="0" macro="[0]!ChgPositioningOption">
                <anchor moveWithCells="1" sizeWithCells="1">
                  <from>
                    <xdr:col>2</xdr:col>
                    <xdr:colOff>314325</xdr:colOff>
                    <xdr:row>153</xdr:row>
                    <xdr:rowOff>104775</xdr:rowOff>
                  </from>
                  <to>
                    <xdr:col>4</xdr:col>
                    <xdr:colOff>228600</xdr:colOff>
                    <xdr:row>155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9" name="Button 13">
              <controlPr defaultSize="0" print="0" autoFill="0" autoPict="0" macro="[0]!OnFindMass">
                <anchor moveWithCells="1" sizeWithCells="1">
                  <from>
                    <xdr:col>7</xdr:col>
                    <xdr:colOff>457200</xdr:colOff>
                    <xdr:row>26</xdr:row>
                    <xdr:rowOff>123825</xdr:rowOff>
                  </from>
                  <to>
                    <xdr:col>10</xdr:col>
                    <xdr:colOff>342900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Button 14">
              <controlPr defaultSize="0" print="0" autoFill="0" autoPict="0" macro="[0]!ChgCenterOfGravityBasis">
                <anchor moveWithCells="1" sizeWithCells="1">
                  <from>
                    <xdr:col>2</xdr:col>
                    <xdr:colOff>238125</xdr:colOff>
                    <xdr:row>85</xdr:row>
                    <xdr:rowOff>123825</xdr:rowOff>
                  </from>
                  <to>
                    <xdr:col>4</xdr:col>
                    <xdr:colOff>571500</xdr:colOff>
                    <xdr:row>87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Button 15">
              <controlPr defaultSize="0" print="0" autoFill="0" autoPict="0" macro="[0]!ChgCGEnvelopeBasis">
                <anchor moveWithCells="1" sizeWithCells="1">
                  <from>
                    <xdr:col>2</xdr:col>
                    <xdr:colOff>219075</xdr:colOff>
                    <xdr:row>92</xdr:row>
                    <xdr:rowOff>114300</xdr:rowOff>
                  </from>
                  <to>
                    <xdr:col>4</xdr:col>
                    <xdr:colOff>533400</xdr:colOff>
                    <xdr:row>94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ChgDeadLoadOption">
                <anchor moveWithCells="1" sizeWithCells="1">
                  <from>
                    <xdr:col>2</xdr:col>
                    <xdr:colOff>171450</xdr:colOff>
                    <xdr:row>193</xdr:row>
                    <xdr:rowOff>123825</xdr:rowOff>
                  </from>
                  <to>
                    <xdr:col>5</xdr:col>
                    <xdr:colOff>152400</xdr:colOff>
                    <xdr:row>195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3" name="Button 18">
              <controlPr defaultSize="0" print="0" autoFill="0" autoPict="0" macro="[0]!OnClearData">
                <anchor moveWithCells="1" sizeWithCells="1">
                  <from>
                    <xdr:col>4</xdr:col>
                    <xdr:colOff>552450</xdr:colOff>
                    <xdr:row>19</xdr:row>
                    <xdr:rowOff>114300</xdr:rowOff>
                  </from>
                  <to>
                    <xdr:col>6</xdr:col>
                    <xdr:colOff>714375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4" name="Button 19">
              <controlPr defaultSize="0" print="0" autoFill="0" autoPict="0" macro="[0]!OnFindBasic">
                <anchor moveWithCells="1" sizeWithCells="1">
                  <from>
                    <xdr:col>7</xdr:col>
                    <xdr:colOff>495300</xdr:colOff>
                    <xdr:row>198</xdr:row>
                    <xdr:rowOff>114300</xdr:rowOff>
                  </from>
                  <to>
                    <xdr:col>10</xdr:col>
                    <xdr:colOff>238125</xdr:colOff>
                    <xdr:row>200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5" name="Button 20">
              <controlPr defaultSize="0" print="0" autoFill="0" autoPict="0" macro="[0]!ChgTranslationOption">
                <anchor moveWithCells="1" sizeWithCells="1">
                  <from>
                    <xdr:col>2</xdr:col>
                    <xdr:colOff>152400</xdr:colOff>
                    <xdr:row>177</xdr:row>
                    <xdr:rowOff>104775</xdr:rowOff>
                  </from>
                  <to>
                    <xdr:col>5</xdr:col>
                    <xdr:colOff>133350</xdr:colOff>
                    <xdr:row>179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 21">
              <controlPr defaultSize="0" print="0" autoFill="0" autoPict="0" macro="[0]!ChgRotationOption">
                <anchor moveWithCells="1" sizeWithCells="1">
                  <from>
                    <xdr:col>2</xdr:col>
                    <xdr:colOff>142875</xdr:colOff>
                    <xdr:row>186</xdr:row>
                    <xdr:rowOff>133350</xdr:rowOff>
                  </from>
                  <to>
                    <xdr:col>5</xdr:col>
                    <xdr:colOff>123825</xdr:colOff>
                    <xdr:row>188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FindCLClabels">
                <anchor moveWithCells="1" sizeWithCells="1">
                  <from>
                    <xdr:col>6</xdr:col>
                    <xdr:colOff>647700</xdr:colOff>
                    <xdr:row>266</xdr:row>
                    <xdr:rowOff>161925</xdr:rowOff>
                  </from>
                  <to>
                    <xdr:col>10</xdr:col>
                    <xdr:colOff>257175</xdr:colOff>
                    <xdr:row>268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Button 23">
              <controlPr defaultSize="0" print="0" autoFill="0" autoPict="0" macro="[0]!OnFindWeight">
                <anchor moveWithCells="1" sizeWithCells="1">
                  <from>
                    <xdr:col>6</xdr:col>
                    <xdr:colOff>390525</xdr:colOff>
                    <xdr:row>258</xdr:row>
                    <xdr:rowOff>9525</xdr:rowOff>
                  </from>
                  <to>
                    <xdr:col>10</xdr:col>
                    <xdr:colOff>266700</xdr:colOff>
                    <xdr:row>259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Button 24">
              <controlPr defaultSize="0" print="0" autoFill="0" autoPict="0" macro="[0]!Scroll2Label08">
                <anchor moveWithCells="1" sizeWithCells="1">
                  <from>
                    <xdr:col>3</xdr:col>
                    <xdr:colOff>76200</xdr:colOff>
                    <xdr:row>11</xdr:row>
                    <xdr:rowOff>123825</xdr:rowOff>
                  </from>
                  <to>
                    <xdr:col>6</xdr:col>
                    <xdr:colOff>466725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Button 25">
              <controlPr defaultSize="0" print="0" autoFill="0" autoPict="0" macro="[0]!Scroll2Label01">
                <anchor moveWithCells="1" sizeWithCells="1">
                  <from>
                    <xdr:col>1</xdr:col>
                    <xdr:colOff>142875</xdr:colOff>
                    <xdr:row>7</xdr:row>
                    <xdr:rowOff>152400</xdr:rowOff>
                  </from>
                  <to>
                    <xdr:col>1</xdr:col>
                    <xdr:colOff>2524125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Button 26">
              <controlPr defaultSize="0" print="0" autoFill="0" autoPict="0" macro="[0]!Scroll2Label02">
                <anchor moveWithCells="1" sizeWithCells="1">
                  <from>
                    <xdr:col>1</xdr:col>
                    <xdr:colOff>133350</xdr:colOff>
                    <xdr:row>9</xdr:row>
                    <xdr:rowOff>142875</xdr:rowOff>
                  </from>
                  <to>
                    <xdr:col>1</xdr:col>
                    <xdr:colOff>2514600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Button 27">
              <controlPr defaultSize="0" print="0" autoFill="0" autoPict="0" macro="[0]!Scroll2Label03">
                <anchor moveWithCells="1" sizeWithCells="1">
                  <from>
                    <xdr:col>1</xdr:col>
                    <xdr:colOff>133350</xdr:colOff>
                    <xdr:row>11</xdr:row>
                    <xdr:rowOff>133350</xdr:rowOff>
                  </from>
                  <to>
                    <xdr:col>1</xdr:col>
                    <xdr:colOff>2514600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Button 28">
              <controlPr defaultSize="0" print="0" autoFill="0" autoPict="0" macro="[0]!Scroll2Label04">
                <anchor moveWithCells="1" sizeWithCells="1">
                  <from>
                    <xdr:col>1</xdr:col>
                    <xdr:colOff>133350</xdr:colOff>
                    <xdr:row>13</xdr:row>
                    <xdr:rowOff>123825</xdr:rowOff>
                  </from>
                  <to>
                    <xdr:col>1</xdr:col>
                    <xdr:colOff>2514600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Button 29">
              <controlPr defaultSize="0" print="0" autoFill="0" autoPict="0" macro="[0]!Scroll2Label05">
                <anchor moveWithCells="1" sizeWithCells="1">
                  <from>
                    <xdr:col>1</xdr:col>
                    <xdr:colOff>142875</xdr:colOff>
                    <xdr:row>15</xdr:row>
                    <xdr:rowOff>104775</xdr:rowOff>
                  </from>
                  <to>
                    <xdr:col>1</xdr:col>
                    <xdr:colOff>2524125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Button 30">
              <controlPr defaultSize="0" print="0" autoFill="0" autoPict="0" macro="[0]!Scroll2Label06">
                <anchor moveWithCells="1" sizeWithCells="1">
                  <from>
                    <xdr:col>3</xdr:col>
                    <xdr:colOff>57150</xdr:colOff>
                    <xdr:row>7</xdr:row>
                    <xdr:rowOff>133350</xdr:rowOff>
                  </from>
                  <to>
                    <xdr:col>6</xdr:col>
                    <xdr:colOff>447675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Scroll2Label07">
                <anchor moveWithCells="1" sizeWithCells="1">
                  <from>
                    <xdr:col>3</xdr:col>
                    <xdr:colOff>66675</xdr:colOff>
                    <xdr:row>9</xdr:row>
                    <xdr:rowOff>133350</xdr:rowOff>
                  </from>
                  <to>
                    <xdr:col>6</xdr:col>
                    <xdr:colOff>457200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Button 32">
              <controlPr defaultSize="0" print="0" autoFill="0" autoPict="0" macro="[0]!Scroll2Label09">
                <anchor moveWithCells="1" sizeWithCells="1">
                  <from>
                    <xdr:col>3</xdr:col>
                    <xdr:colOff>76200</xdr:colOff>
                    <xdr:row>13</xdr:row>
                    <xdr:rowOff>95250</xdr:rowOff>
                  </from>
                  <to>
                    <xdr:col>6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Button 33">
              <controlPr defaultSize="0" print="0" autoFill="0" autoPict="0" macro="[0]!FindShiftBLC">
                <anchor moveWithCells="1" sizeWithCells="1">
                  <from>
                    <xdr:col>7</xdr:col>
                    <xdr:colOff>133350</xdr:colOff>
                    <xdr:row>104</xdr:row>
                    <xdr:rowOff>104775</xdr:rowOff>
                  </from>
                  <to>
                    <xdr:col>10</xdr:col>
                    <xdr:colOff>342900</xdr:colOff>
                    <xdr:row>106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rgb="FFFFFF00"/>
  </sheetPr>
  <dimension ref="B2:R447"/>
  <sheetViews>
    <sheetView topLeftCell="A10" zoomScaleNormal="100" workbookViewId="0">
      <selection activeCell="G35" sqref="G35"/>
    </sheetView>
  </sheetViews>
  <sheetFormatPr defaultRowHeight="15" x14ac:dyDescent="0.25"/>
  <cols>
    <col min="2" max="2" width="45.42578125" customWidth="1"/>
    <col min="3" max="4" width="10.28515625" bestFit="1" customWidth="1"/>
    <col min="5" max="5" width="11.140625" customWidth="1"/>
    <col min="6" max="6" width="10.42578125" customWidth="1"/>
    <col min="8" max="8" width="9.140625" customWidth="1"/>
    <col min="10" max="10" width="11" customWidth="1"/>
    <col min="11" max="11" width="5.140625" customWidth="1"/>
    <col min="12" max="12" width="9.140625" customWidth="1"/>
  </cols>
  <sheetData>
    <row r="2" spans="2:12" x14ac:dyDescent="0.25">
      <c r="B2" s="32" t="str">
        <f>Input!B2</f>
        <v>WA-OCEAN (9Nov2023)</v>
      </c>
    </row>
    <row r="3" spans="2:12" x14ac:dyDescent="0.25">
      <c r="B3" t="s">
        <v>781</v>
      </c>
    </row>
    <row r="5" spans="2:12" ht="15.75" thickBot="1" x14ac:dyDescent="0.3">
      <c r="B5" s="87"/>
      <c r="C5" s="87"/>
      <c r="D5" s="87"/>
      <c r="E5" s="87"/>
      <c r="F5" s="87"/>
      <c r="G5" s="87"/>
      <c r="H5" s="87"/>
      <c r="I5" s="87"/>
      <c r="J5" s="87"/>
    </row>
    <row r="6" spans="2:12" x14ac:dyDescent="0.25">
      <c r="B6" s="88"/>
      <c r="C6" s="88"/>
      <c r="D6" s="88"/>
      <c r="E6" s="88"/>
      <c r="F6" s="88"/>
      <c r="G6" s="88"/>
      <c r="H6" s="88"/>
      <c r="I6" s="88"/>
      <c r="J6" s="153"/>
      <c r="K6" s="154"/>
      <c r="L6" s="231"/>
    </row>
    <row r="7" spans="2:12" x14ac:dyDescent="0.25">
      <c r="B7" s="32" t="s">
        <v>627</v>
      </c>
      <c r="J7" s="155"/>
      <c r="K7" s="154"/>
    </row>
    <row r="8" spans="2:12" x14ac:dyDescent="0.25">
      <c r="B8" s="1"/>
      <c r="J8" s="155"/>
      <c r="K8" s="154"/>
    </row>
    <row r="9" spans="2:12" x14ac:dyDescent="0.25">
      <c r="J9" s="155"/>
      <c r="K9" s="154"/>
    </row>
    <row r="10" spans="2:12" x14ac:dyDescent="0.25">
      <c r="B10" s="133"/>
      <c r="D10" s="246"/>
      <c r="E10" s="249"/>
      <c r="F10" s="249"/>
      <c r="G10" s="249"/>
      <c r="H10" s="249"/>
      <c r="J10" s="155"/>
      <c r="K10" s="154"/>
    </row>
    <row r="11" spans="2:12" x14ac:dyDescent="0.25">
      <c r="B11" s="133"/>
      <c r="D11" s="246"/>
      <c r="E11" s="249"/>
      <c r="F11" s="249"/>
      <c r="G11" s="249"/>
      <c r="H11" s="249"/>
      <c r="J11" s="155"/>
      <c r="K11" s="154"/>
      <c r="L11" s="82"/>
    </row>
    <row r="12" spans="2:12" x14ac:dyDescent="0.25">
      <c r="B12" s="133"/>
      <c r="D12" s="246"/>
      <c r="E12" s="249"/>
      <c r="F12" s="249"/>
      <c r="G12" s="249"/>
      <c r="H12" s="249"/>
      <c r="J12" s="155"/>
      <c r="K12" s="154"/>
      <c r="L12" s="82"/>
    </row>
    <row r="13" spans="2:12" x14ac:dyDescent="0.25">
      <c r="B13" s="133"/>
      <c r="D13" s="246"/>
      <c r="E13" s="249"/>
      <c r="F13" s="249"/>
      <c r="G13" s="249"/>
      <c r="H13" s="249"/>
      <c r="J13" s="155"/>
      <c r="K13" s="154"/>
    </row>
    <row r="14" spans="2:12" x14ac:dyDescent="0.25">
      <c r="B14" s="242"/>
      <c r="D14" s="246"/>
      <c r="E14" s="249"/>
      <c r="F14" s="249"/>
      <c r="G14" s="249"/>
      <c r="H14" s="249"/>
      <c r="J14" s="155"/>
      <c r="K14" s="154"/>
    </row>
    <row r="15" spans="2:12" x14ac:dyDescent="0.25">
      <c r="B15" s="134"/>
      <c r="J15" s="155"/>
      <c r="K15" s="154"/>
    </row>
    <row r="16" spans="2:12" x14ac:dyDescent="0.25">
      <c r="B16" s="134"/>
      <c r="J16" s="155"/>
      <c r="K16" s="154"/>
    </row>
    <row r="17" spans="2:13" x14ac:dyDescent="0.25">
      <c r="B17" s="134"/>
      <c r="J17" s="155"/>
      <c r="K17" s="154"/>
    </row>
    <row r="18" spans="2:13" x14ac:dyDescent="0.25">
      <c r="B18" s="255"/>
      <c r="J18" s="155"/>
      <c r="K18" s="154"/>
    </row>
    <row r="19" spans="2:13" ht="15.75" thickBot="1" x14ac:dyDescent="0.3">
      <c r="B19" s="87"/>
      <c r="C19" s="87"/>
      <c r="D19" s="87"/>
      <c r="E19" s="87"/>
      <c r="F19" s="87"/>
      <c r="G19" s="87"/>
      <c r="H19" s="87"/>
      <c r="I19" s="87"/>
      <c r="J19" s="156"/>
      <c r="K19" s="154"/>
    </row>
    <row r="20" spans="2:13" x14ac:dyDescent="0.25">
      <c r="B20" s="88"/>
      <c r="C20" s="88"/>
      <c r="D20" s="88"/>
      <c r="E20" s="88"/>
      <c r="F20" s="88"/>
      <c r="G20" s="88"/>
      <c r="H20" s="88"/>
      <c r="I20" s="88"/>
      <c r="J20" s="153"/>
      <c r="K20" s="154"/>
    </row>
    <row r="21" spans="2:13" x14ac:dyDescent="0.25">
      <c r="B21" s="71" t="s">
        <v>1100</v>
      </c>
      <c r="D21" s="136"/>
      <c r="E21" s="43"/>
      <c r="F21" s="43"/>
      <c r="G21" s="45"/>
      <c r="H21" s="45"/>
      <c r="I21" s="45"/>
      <c r="J21" s="157"/>
      <c r="K21" s="158"/>
    </row>
    <row r="22" spans="2:13" x14ac:dyDescent="0.25">
      <c r="B22" s="43"/>
      <c r="C22" s="43"/>
      <c r="D22" s="43"/>
      <c r="E22" s="43"/>
      <c r="F22" s="43"/>
      <c r="G22" s="45"/>
      <c r="H22" s="45"/>
      <c r="I22" s="45"/>
      <c r="J22" s="157"/>
      <c r="K22" s="158"/>
    </row>
    <row r="23" spans="2:13" x14ac:dyDescent="0.25">
      <c r="B23" s="40" t="s">
        <v>1099</v>
      </c>
      <c r="C23" s="319" t="str" cm="1">
        <f t="array" ref="C23">INDEX(CombinationTable,DeadComb,2)</f>
        <v>Dship: unshifted transportation dead weight</v>
      </c>
      <c r="D23" s="320"/>
      <c r="E23" s="320"/>
      <c r="F23" s="320"/>
      <c r="G23" s="320"/>
      <c r="H23" s="320"/>
      <c r="I23" s="321"/>
      <c r="J23" s="157"/>
      <c r="K23" s="158"/>
      <c r="L23" t="s">
        <v>1851</v>
      </c>
      <c r="M23" s="82"/>
    </row>
    <row r="24" spans="2:13" x14ac:dyDescent="0.25">
      <c r="B24" s="47"/>
      <c r="C24" s="47"/>
      <c r="D24" s="45"/>
      <c r="E24" s="45"/>
      <c r="F24" s="45"/>
      <c r="G24" s="45"/>
      <c r="H24" s="45"/>
      <c r="I24" s="45"/>
      <c r="J24" s="157"/>
      <c r="K24" s="158"/>
      <c r="M24" s="82"/>
    </row>
    <row r="25" spans="2:13" x14ac:dyDescent="0.25">
      <c r="B25" s="40" t="s">
        <v>619</v>
      </c>
      <c r="C25" s="47" t="s">
        <v>434</v>
      </c>
      <c r="D25" s="47" t="s">
        <v>435</v>
      </c>
      <c r="E25" s="47" t="s">
        <v>236</v>
      </c>
      <c r="F25" s="47" t="s">
        <v>323</v>
      </c>
      <c r="G25" s="47" t="s">
        <v>446</v>
      </c>
      <c r="H25" s="2"/>
      <c r="I25" s="45"/>
      <c r="J25" s="157"/>
      <c r="K25" s="158"/>
    </row>
    <row r="26" spans="2:13" x14ac:dyDescent="0.25">
      <c r="B26" s="47">
        <v>1</v>
      </c>
      <c r="C26" s="48" cm="1">
        <f t="array" ref="C26">INDEX(CombinationTable,DeadComb,3)</f>
        <v>1</v>
      </c>
      <c r="D26" s="48" cm="1">
        <f t="array" ref="D26">INDEX(CombinationTable,DeadComb,4)</f>
        <v>0.95399999999999996</v>
      </c>
      <c r="E26" s="48">
        <f t="shared" ref="E26:E35" si="0">IF(ISNUMBER(C26),VALUE(C26),0)</f>
        <v>1</v>
      </c>
      <c r="F26" s="48">
        <f>IFERROR(VLOOKUP(C26,Basic!S$17:T$81,2,FALSE),0)</f>
        <v>0</v>
      </c>
      <c r="G26" s="48">
        <f t="shared" ref="G26:G35" si="1">IF(LEFT(C26,1)="L",VALUE(MID(C26,2,100)),0)</f>
        <v>0</v>
      </c>
      <c r="H26" s="181"/>
      <c r="I26" s="45"/>
      <c r="J26" s="157"/>
      <c r="K26" s="158"/>
    </row>
    <row r="27" spans="2:13" x14ac:dyDescent="0.25">
      <c r="B27" s="47">
        <v>2</v>
      </c>
      <c r="C27" s="48" cm="1">
        <f t="array" ref="C27">INDEX(CombinationTable,DeadComb,5)</f>
        <v>3</v>
      </c>
      <c r="D27" s="48" cm="1">
        <f t="array" ref="D27">INDEX(CombinationTable,DeadComb,6)</f>
        <v>0.95399999999999996</v>
      </c>
      <c r="E27" s="49">
        <f t="shared" si="0"/>
        <v>3</v>
      </c>
      <c r="F27" s="49">
        <f>IFERROR(VLOOKUP(C27,Basic!S$17:T$81,2,FALSE),0)</f>
        <v>0</v>
      </c>
      <c r="G27" s="49">
        <f t="shared" si="1"/>
        <v>0</v>
      </c>
      <c r="H27" s="239"/>
      <c r="I27" s="45"/>
      <c r="J27" s="157"/>
      <c r="K27" s="158"/>
    </row>
    <row r="28" spans="2:13" x14ac:dyDescent="0.25">
      <c r="B28" s="47">
        <v>3</v>
      </c>
      <c r="C28" s="48" cm="1">
        <f t="array" ref="C28">INDEX(CombinationTable,DeadComb,7)</f>
        <v>4</v>
      </c>
      <c r="D28" s="48" cm="1">
        <f t="array" ref="D28">INDEX(CombinationTable,DeadComb,8)</f>
        <v>0.14299999999999999</v>
      </c>
      <c r="E28" s="48">
        <f t="shared" si="0"/>
        <v>4</v>
      </c>
      <c r="F28" s="48">
        <f>IFERROR(VLOOKUP(C28,Basic!S$17:T$81,2,FALSE),0)</f>
        <v>0</v>
      </c>
      <c r="G28" s="48">
        <f t="shared" si="1"/>
        <v>0</v>
      </c>
      <c r="H28" s="239"/>
      <c r="I28" s="45"/>
      <c r="J28" s="157"/>
      <c r="K28" s="158"/>
    </row>
    <row r="29" spans="2:13" x14ac:dyDescent="0.25">
      <c r="B29" s="47">
        <v>4</v>
      </c>
      <c r="C29" s="48">
        <f>INDEX(CombinationTable,DeadComb,9)</f>
        <v>6</v>
      </c>
      <c r="D29" s="48" cm="1">
        <f t="array" ref="D29">INDEX(CombinationTable,DeadComb,10)</f>
        <v>0.95399999999999996</v>
      </c>
      <c r="E29" s="48">
        <f t="shared" si="0"/>
        <v>6</v>
      </c>
      <c r="F29" s="48">
        <f>IFERROR(VLOOKUP(C29,Basic!S$17:T$81,2,FALSE),0)</f>
        <v>0</v>
      </c>
      <c r="G29" s="48">
        <f t="shared" si="1"/>
        <v>0</v>
      </c>
      <c r="H29" s="239"/>
      <c r="I29" s="45"/>
      <c r="J29" s="157"/>
      <c r="K29" s="158"/>
    </row>
    <row r="30" spans="2:13" x14ac:dyDescent="0.25">
      <c r="B30" s="47">
        <v>5</v>
      </c>
      <c r="C30" s="48" cm="1">
        <f t="array" ref="C30">INDEX(CombinationTable,DeadComb,11)</f>
        <v>46</v>
      </c>
      <c r="D30" s="48" cm="1">
        <f t="array" ref="D30">INDEX(CombinationTable,DeadComb,12)</f>
        <v>0.95399999999999996</v>
      </c>
      <c r="E30" s="48">
        <f t="shared" si="0"/>
        <v>46</v>
      </c>
      <c r="F30" s="48">
        <f>IFERROR(VLOOKUP(C30,Basic!S$17:T$81,2,FALSE),0)</f>
        <v>0</v>
      </c>
      <c r="G30" s="48">
        <f t="shared" si="1"/>
        <v>0</v>
      </c>
      <c r="H30" s="240"/>
      <c r="I30" s="45"/>
      <c r="J30" s="157"/>
      <c r="K30" s="158"/>
    </row>
    <row r="31" spans="2:13" x14ac:dyDescent="0.25">
      <c r="B31" s="47">
        <v>6</v>
      </c>
      <c r="C31" s="48" cm="1">
        <f t="array" ref="C31">INDEX(CombinationTable,DeadComb,13)</f>
        <v>52</v>
      </c>
      <c r="D31" s="48" cm="1">
        <f t="array" ref="D31">INDEX(CombinationTable,DeadComb,14)</f>
        <v>0.53800000000000003</v>
      </c>
      <c r="E31" s="48">
        <f t="shared" si="0"/>
        <v>52</v>
      </c>
      <c r="F31" s="48">
        <f>IFERROR(VLOOKUP(C31,Basic!S$17:T$81,2,FALSE),0)</f>
        <v>0</v>
      </c>
      <c r="G31" s="48">
        <f t="shared" si="1"/>
        <v>0</v>
      </c>
      <c r="H31" s="241"/>
      <c r="I31" s="45"/>
      <c r="J31" s="157"/>
      <c r="K31" s="158"/>
    </row>
    <row r="32" spans="2:13" x14ac:dyDescent="0.25">
      <c r="B32" s="47">
        <v>7</v>
      </c>
      <c r="C32" s="48" cm="1">
        <f t="array" ref="C32">INDEX(CombinationTable,DeadComb,15)</f>
        <v>0</v>
      </c>
      <c r="D32" s="48" cm="1">
        <f t="array" ref="D32">INDEX(CombinationTable,DeadComb,16)</f>
        <v>0</v>
      </c>
      <c r="E32" s="48">
        <f t="shared" si="0"/>
        <v>0</v>
      </c>
      <c r="F32" s="48">
        <f>IFERROR(VLOOKUP(C32,Basic!S$17:T$81,2,FALSE),0)</f>
        <v>0</v>
      </c>
      <c r="G32" s="48">
        <f t="shared" si="1"/>
        <v>0</v>
      </c>
      <c r="H32" s="241"/>
      <c r="I32" s="45"/>
      <c r="J32" s="157"/>
      <c r="K32" s="158"/>
    </row>
    <row r="33" spans="2:12" x14ac:dyDescent="0.25">
      <c r="B33" s="47">
        <v>8</v>
      </c>
      <c r="C33" s="48" cm="1">
        <f t="array" ref="C33">INDEX(CombinationTable,DeadComb,17)</f>
        <v>0</v>
      </c>
      <c r="D33" s="48" cm="1">
        <f t="array" ref="D33">INDEX(CombinationTable,DeadComb,18)</f>
        <v>0</v>
      </c>
      <c r="E33" s="48">
        <f t="shared" si="0"/>
        <v>0</v>
      </c>
      <c r="F33" s="48">
        <f>IFERROR(VLOOKUP(C33,Basic!S$17:T$81,2,FALSE),0)</f>
        <v>0</v>
      </c>
      <c r="G33" s="48">
        <f t="shared" si="1"/>
        <v>0</v>
      </c>
      <c r="H33" s="241"/>
      <c r="I33" s="45"/>
      <c r="J33" s="157"/>
      <c r="K33" s="158"/>
    </row>
    <row r="34" spans="2:12" x14ac:dyDescent="0.25">
      <c r="B34" s="47">
        <v>9</v>
      </c>
      <c r="C34" s="48" cm="1">
        <f t="array" ref="C34">INDEX(CombinationTable,DeadComb,19)</f>
        <v>0</v>
      </c>
      <c r="D34" s="48" cm="1">
        <f t="array" ref="D34">INDEX(CombinationTable,DeadComb,20)</f>
        <v>0</v>
      </c>
      <c r="E34" s="48">
        <f t="shared" si="0"/>
        <v>0</v>
      </c>
      <c r="F34" s="48">
        <f>IFERROR(VLOOKUP(C34,Basic!S$17:T$81,2,FALSE),0)</f>
        <v>0</v>
      </c>
      <c r="G34" s="48">
        <f t="shared" si="1"/>
        <v>0</v>
      </c>
      <c r="H34" s="241"/>
      <c r="I34" s="45"/>
      <c r="J34" s="157"/>
      <c r="K34" s="158"/>
    </row>
    <row r="35" spans="2:12" x14ac:dyDescent="0.25">
      <c r="B35" s="47">
        <v>10</v>
      </c>
      <c r="C35" s="317" cm="1">
        <f t="array" ref="C35">INDEX(CombinationTable,DeadComb,21)</f>
        <v>0</v>
      </c>
      <c r="D35" s="317" cm="1">
        <f t="array" ref="D35">INDEX(CombinationTable,DeadComb,22)</f>
        <v>0</v>
      </c>
      <c r="E35" s="317">
        <f t="shared" si="0"/>
        <v>0</v>
      </c>
      <c r="F35" s="317">
        <f>IFERROR(VLOOKUP(C35,Basic!S$17:T$81,2,FALSE),0)</f>
        <v>0</v>
      </c>
      <c r="G35" s="317">
        <f t="shared" si="1"/>
        <v>0</v>
      </c>
      <c r="H35" s="241"/>
      <c r="J35" s="157"/>
      <c r="K35" s="158"/>
      <c r="L35" s="45" t="s">
        <v>17775</v>
      </c>
    </row>
    <row r="36" spans="2:12" x14ac:dyDescent="0.25">
      <c r="B36" s="43"/>
      <c r="C36" s="43"/>
      <c r="D36" s="43"/>
      <c r="E36" s="43"/>
      <c r="F36" s="43"/>
      <c r="G36" s="43"/>
      <c r="H36" s="43"/>
      <c r="I36" s="43"/>
      <c r="J36" s="159"/>
      <c r="K36" s="158"/>
    </row>
    <row r="37" spans="2:12" x14ac:dyDescent="0.25">
      <c r="B37" s="24" t="s">
        <v>1812</v>
      </c>
      <c r="D37" s="45"/>
      <c r="E37" s="43"/>
      <c r="F37" s="43"/>
      <c r="G37" s="43"/>
      <c r="H37" s="43"/>
      <c r="I37" s="43"/>
      <c r="J37" s="159"/>
      <c r="K37" s="158"/>
    </row>
    <row r="38" spans="2:12" x14ac:dyDescent="0.25">
      <c r="B38" s="45"/>
      <c r="C38" s="45"/>
      <c r="D38" s="45"/>
      <c r="E38" s="43"/>
      <c r="F38" s="43"/>
      <c r="G38" s="43"/>
      <c r="H38" s="43"/>
      <c r="I38" s="43"/>
      <c r="J38" s="159"/>
      <c r="K38" s="158"/>
      <c r="L38" s="82"/>
    </row>
    <row r="39" spans="2:12" x14ac:dyDescent="0.25">
      <c r="B39" s="1" t="s">
        <v>502</v>
      </c>
      <c r="C39" s="50">
        <v>7.8104946277714866</v>
      </c>
      <c r="D39" s="127" t="str">
        <f>IF(UserMetricOption,"m","ft")</f>
        <v>m</v>
      </c>
      <c r="E39" s="43"/>
      <c r="F39" s="58"/>
      <c r="G39" s="43"/>
      <c r="H39" s="43"/>
      <c r="I39" s="43"/>
      <c r="J39" s="159"/>
      <c r="K39" s="158"/>
      <c r="L39" s="82"/>
    </row>
    <row r="40" spans="2:12" x14ac:dyDescent="0.25">
      <c r="B40" s="1" t="s">
        <v>503</v>
      </c>
      <c r="C40" s="50">
        <v>111.25425758948808</v>
      </c>
      <c r="D40" s="127" t="str">
        <f>IF(UserMetricOption,"m","ft")</f>
        <v>m</v>
      </c>
      <c r="E40" s="43"/>
      <c r="F40" s="58"/>
      <c r="G40" s="43"/>
      <c r="H40" s="43"/>
      <c r="I40" s="43"/>
      <c r="J40" s="159"/>
      <c r="K40" s="158"/>
      <c r="L40" s="82"/>
    </row>
    <row r="41" spans="2:12" x14ac:dyDescent="0.25">
      <c r="B41" s="1" t="s">
        <v>504</v>
      </c>
      <c r="C41" s="50">
        <v>23.456833760000123</v>
      </c>
      <c r="D41" s="127" t="str">
        <f>IF(UserMetricOption,"m","ft")</f>
        <v>m</v>
      </c>
      <c r="E41" s="43"/>
      <c r="F41" s="58"/>
      <c r="G41" s="43"/>
      <c r="H41" s="43"/>
      <c r="I41" s="43"/>
      <c r="J41" s="159"/>
      <c r="K41" s="158"/>
      <c r="L41" s="82"/>
    </row>
    <row r="42" spans="2:12" x14ac:dyDescent="0.25">
      <c r="B42" s="45"/>
      <c r="C42" s="45"/>
      <c r="D42" s="127"/>
      <c r="E42" s="43"/>
      <c r="F42" s="58"/>
      <c r="G42" s="43"/>
      <c r="H42" s="43"/>
      <c r="I42" s="43"/>
      <c r="J42" s="159"/>
      <c r="K42" s="158"/>
      <c r="L42" s="82"/>
    </row>
    <row r="43" spans="2:12" x14ac:dyDescent="0.25">
      <c r="B43" t="s">
        <v>1805</v>
      </c>
      <c r="C43" s="51">
        <v>10807.123046875</v>
      </c>
      <c r="D43" s="127" t="str">
        <f>IF(UserMetricOption,"kN","kips")</f>
        <v>kN</v>
      </c>
      <c r="E43" s="43"/>
      <c r="F43" s="58"/>
      <c r="G43" s="59"/>
      <c r="H43" s="59"/>
      <c r="I43" s="43"/>
      <c r="J43" s="159"/>
      <c r="K43" s="158"/>
      <c r="L43" s="82"/>
    </row>
    <row r="44" spans="2:12" x14ac:dyDescent="0.25">
      <c r="B44" s="45"/>
      <c r="C44" s="89"/>
      <c r="D44" s="45"/>
      <c r="E44" s="43"/>
      <c r="F44" s="43"/>
      <c r="G44" s="59"/>
      <c r="H44" s="59"/>
      <c r="I44" s="43"/>
      <c r="J44" s="159"/>
      <c r="K44" s="158"/>
    </row>
    <row r="45" spans="2:12" x14ac:dyDescent="0.25">
      <c r="B45" s="129" t="s">
        <v>1819</v>
      </c>
      <c r="C45" s="89"/>
      <c r="D45" s="45"/>
      <c r="E45" s="43"/>
      <c r="F45" s="80"/>
      <c r="G45" s="59"/>
      <c r="H45" s="59"/>
      <c r="I45" s="43"/>
      <c r="J45" s="159"/>
      <c r="K45" s="158"/>
    </row>
    <row r="46" spans="2:12" x14ac:dyDescent="0.25">
      <c r="B46" s="45"/>
      <c r="C46" s="89"/>
      <c r="D46" s="45"/>
      <c r="E46" s="43"/>
      <c r="F46" s="43"/>
      <c r="G46" s="59"/>
      <c r="H46" s="59"/>
      <c r="I46" s="43"/>
      <c r="J46" s="159"/>
      <c r="K46" s="158"/>
    </row>
    <row r="47" spans="2:12" ht="15.75" thickBot="1" x14ac:dyDescent="0.3">
      <c r="B47" s="56"/>
      <c r="C47" s="56"/>
      <c r="D47" s="56"/>
      <c r="E47" s="56"/>
      <c r="F47" s="56"/>
      <c r="G47" s="56"/>
      <c r="H47" s="56"/>
      <c r="I47" s="56"/>
      <c r="J47" s="160"/>
      <c r="K47" s="158"/>
    </row>
    <row r="48" spans="2:12" x14ac:dyDescent="0.25">
      <c r="J48" s="155"/>
      <c r="K48" s="154"/>
    </row>
    <row r="49" spans="2:12" x14ac:dyDescent="0.25">
      <c r="B49" s="131" t="s">
        <v>1089</v>
      </c>
      <c r="D49" s="134" t="s">
        <v>626</v>
      </c>
      <c r="J49" s="155"/>
      <c r="K49" s="154"/>
    </row>
    <row r="50" spans="2:12" x14ac:dyDescent="0.25">
      <c r="J50" s="155"/>
      <c r="K50" s="154"/>
    </row>
    <row r="51" spans="2:12" x14ac:dyDescent="0.25">
      <c r="B51" t="str">
        <f>AxisMessage1</f>
        <v>+X axis is east; +Z axis is south.</v>
      </c>
      <c r="C51" t="b">
        <f>AxisOption</f>
        <v>1</v>
      </c>
      <c r="J51" s="155"/>
      <c r="K51" s="154"/>
      <c r="L51" t="s">
        <v>832</v>
      </c>
    </row>
    <row r="52" spans="2:12" x14ac:dyDescent="0.25">
      <c r="B52" t="str">
        <f>AxisMessage2</f>
        <v>RISA-3D Coordinate reference is NW corner.</v>
      </c>
      <c r="J52" s="155"/>
      <c r="K52" s="154"/>
    </row>
    <row r="53" spans="2:12" x14ac:dyDescent="0.25">
      <c r="J53" s="155"/>
      <c r="K53" s="154"/>
    </row>
    <row r="54" spans="2:12" x14ac:dyDescent="0.25">
      <c r="B54" s="24" t="s">
        <v>467</v>
      </c>
      <c r="J54" s="155"/>
      <c r="K54" s="154"/>
      <c r="L54" t="s">
        <v>832</v>
      </c>
    </row>
    <row r="55" spans="2:12" x14ac:dyDescent="0.25">
      <c r="B55" s="1" t="s">
        <v>496</v>
      </c>
      <c r="C55">
        <f>Input!C57</f>
        <v>15</v>
      </c>
      <c r="D55" s="127" t="str">
        <f>IF(UserMetricOption,"m","ft")</f>
        <v>m</v>
      </c>
      <c r="J55" s="155"/>
      <c r="K55" s="154"/>
    </row>
    <row r="56" spans="2:12" x14ac:dyDescent="0.25">
      <c r="B56" s="1" t="s">
        <v>497</v>
      </c>
      <c r="C56">
        <f>Input!C58</f>
        <v>17.25</v>
      </c>
      <c r="D56" s="127" t="str">
        <f>IF(UserMetricOption,"m","ft")</f>
        <v>m</v>
      </c>
      <c r="J56" s="155"/>
      <c r="K56" s="154"/>
    </row>
    <row r="57" spans="2:12" x14ac:dyDescent="0.25">
      <c r="B57" s="1" t="s">
        <v>498</v>
      </c>
      <c r="C57">
        <f>Input!C59</f>
        <v>51</v>
      </c>
      <c r="D57" s="127" t="str">
        <f>IF(UserMetricOption,"m","ft")</f>
        <v>m</v>
      </c>
      <c r="J57" s="155"/>
      <c r="K57" s="154"/>
    </row>
    <row r="58" spans="2:12" x14ac:dyDescent="0.25">
      <c r="J58" s="155"/>
      <c r="K58" s="154"/>
    </row>
    <row r="59" spans="2:12" x14ac:dyDescent="0.25">
      <c r="B59" s="24" t="s">
        <v>468</v>
      </c>
      <c r="J59" s="155"/>
      <c r="K59" s="154"/>
      <c r="L59" t="s">
        <v>634</v>
      </c>
    </row>
    <row r="60" spans="2:12" x14ac:dyDescent="0.25">
      <c r="B60" s="1" t="s">
        <v>487</v>
      </c>
      <c r="C60">
        <f>Input!C90</f>
        <v>26.71</v>
      </c>
      <c r="D60" s="127" t="str">
        <f>IF(UserMetricOption,"m","ft")</f>
        <v>m</v>
      </c>
      <c r="J60" s="155"/>
      <c r="K60" s="154"/>
    </row>
    <row r="61" spans="2:12" x14ac:dyDescent="0.25">
      <c r="B61" s="1" t="s">
        <v>488</v>
      </c>
      <c r="C61">
        <f>Input!C91</f>
        <v>7.91</v>
      </c>
      <c r="D61" s="127" t="str">
        <f>IF(UserMetricOption,"m","ft")</f>
        <v>m</v>
      </c>
      <c r="J61" s="155"/>
      <c r="K61" s="154"/>
    </row>
    <row r="62" spans="2:12" x14ac:dyDescent="0.25">
      <c r="B62" s="1" t="s">
        <v>489</v>
      </c>
      <c r="C62">
        <f>Input!C92</f>
        <v>10.81</v>
      </c>
      <c r="D62" s="127" t="str">
        <f>IF(UserMetricOption,"m","ft")</f>
        <v>m</v>
      </c>
      <c r="J62" s="155"/>
      <c r="K62" s="154"/>
    </row>
    <row r="63" spans="2:12" x14ac:dyDescent="0.25">
      <c r="B63" s="1"/>
      <c r="J63" s="155"/>
      <c r="K63" s="154"/>
    </row>
    <row r="64" spans="2:12" x14ac:dyDescent="0.25">
      <c r="B64" s="24" t="s">
        <v>508</v>
      </c>
      <c r="J64" s="155"/>
      <c r="K64" s="154"/>
      <c r="L64" t="s">
        <v>832</v>
      </c>
    </row>
    <row r="65" spans="2:13" x14ac:dyDescent="0.25">
      <c r="B65" s="1" t="s">
        <v>499</v>
      </c>
      <c r="C65">
        <f>Input!C62</f>
        <v>0</v>
      </c>
      <c r="D65" s="127" t="str">
        <f>IF(UserMetricOption,"m","ft")</f>
        <v>m</v>
      </c>
      <c r="J65" s="155"/>
      <c r="K65" s="154"/>
    </row>
    <row r="66" spans="2:13" x14ac:dyDescent="0.25">
      <c r="B66" s="1" t="s">
        <v>500</v>
      </c>
      <c r="C66">
        <f>Input!C63</f>
        <v>100.5</v>
      </c>
      <c r="D66" s="127" t="str">
        <f>IF(UserMetricOption,"m","ft")</f>
        <v>m</v>
      </c>
      <c r="J66" s="155"/>
      <c r="K66" s="154"/>
    </row>
    <row r="67" spans="2:13" x14ac:dyDescent="0.25">
      <c r="B67" s="1" t="s">
        <v>501</v>
      </c>
      <c r="C67">
        <f>Input!C64</f>
        <v>0</v>
      </c>
      <c r="D67" s="127" t="str">
        <f>IF(UserMetricOption,"m","ft")</f>
        <v>m</v>
      </c>
      <c r="J67" s="155"/>
      <c r="K67" s="154"/>
    </row>
    <row r="68" spans="2:13" x14ac:dyDescent="0.25">
      <c r="B68" s="1"/>
      <c r="J68" s="155"/>
      <c r="K68" s="154"/>
    </row>
    <row r="69" spans="2:13" x14ac:dyDescent="0.25">
      <c r="B69" s="24" t="s">
        <v>469</v>
      </c>
      <c r="E69" s="82"/>
      <c r="F69" s="43"/>
      <c r="G69" s="43"/>
      <c r="H69" s="43"/>
      <c r="I69" s="45"/>
      <c r="J69" s="159"/>
      <c r="K69" s="158"/>
      <c r="L69" s="45" t="s">
        <v>478</v>
      </c>
      <c r="M69" s="43" t="s">
        <v>479</v>
      </c>
    </row>
    <row r="70" spans="2:13" x14ac:dyDescent="0.25">
      <c r="B70" s="1" t="s">
        <v>484</v>
      </c>
      <c r="C70">
        <f>C65</f>
        <v>0</v>
      </c>
      <c r="D70" s="127" t="str">
        <f>IF(UserMetricOption,"m","ft")</f>
        <v>m</v>
      </c>
      <c r="E70" s="82"/>
      <c r="F70" s="43"/>
      <c r="G70" s="43"/>
      <c r="H70" s="43"/>
      <c r="I70" s="45"/>
      <c r="J70" s="159"/>
      <c r="K70" s="158"/>
      <c r="L70" s="46" t="s">
        <v>480</v>
      </c>
      <c r="M70" s="1" t="s">
        <v>480</v>
      </c>
    </row>
    <row r="71" spans="2:13" x14ac:dyDescent="0.25">
      <c r="B71" s="1" t="s">
        <v>485</v>
      </c>
      <c r="C71">
        <f>C66</f>
        <v>100.5</v>
      </c>
      <c r="D71" s="127" t="str">
        <f>IF(UserMetricOption,"m","ft")</f>
        <v>m</v>
      </c>
      <c r="E71" s="82"/>
      <c r="F71" s="43"/>
      <c r="G71" s="43"/>
      <c r="H71" s="43"/>
      <c r="I71" s="45"/>
      <c r="J71" s="159"/>
      <c r="K71" s="158"/>
      <c r="L71" s="46" t="s">
        <v>481</v>
      </c>
      <c r="M71" s="46" t="s">
        <v>481</v>
      </c>
    </row>
    <row r="72" spans="2:13" x14ac:dyDescent="0.25">
      <c r="B72" s="1" t="s">
        <v>486</v>
      </c>
      <c r="C72" s="45">
        <f>IF(C51,C67+C57,C67)</f>
        <v>51</v>
      </c>
      <c r="D72" s="127" t="str">
        <f>IF(UserMetricOption,"m","ft")</f>
        <v>m</v>
      </c>
      <c r="E72" s="82"/>
      <c r="F72" s="43"/>
      <c r="G72" s="43"/>
      <c r="H72" s="43"/>
      <c r="I72" s="45"/>
      <c r="J72" s="159"/>
      <c r="K72" s="158"/>
      <c r="L72" s="46" t="s">
        <v>483</v>
      </c>
      <c r="M72" s="46" t="s">
        <v>482</v>
      </c>
    </row>
    <row r="73" spans="2:13" x14ac:dyDescent="0.25">
      <c r="B73" s="1"/>
      <c r="G73" t="s">
        <v>674</v>
      </c>
      <c r="J73" s="155"/>
      <c r="K73" s="154"/>
    </row>
    <row r="74" spans="2:13" x14ac:dyDescent="0.25">
      <c r="B74" s="75" t="s">
        <v>468</v>
      </c>
      <c r="C74" s="45"/>
      <c r="D74" s="45"/>
      <c r="E74" s="45"/>
      <c r="F74" s="43"/>
      <c r="G74" s="43"/>
      <c r="H74" s="43"/>
      <c r="I74" s="45"/>
      <c r="J74" s="157"/>
      <c r="K74" s="158"/>
      <c r="L74" s="43" t="s">
        <v>478</v>
      </c>
      <c r="M74" s="43" t="s">
        <v>479</v>
      </c>
    </row>
    <row r="75" spans="2:13" x14ac:dyDescent="0.25">
      <c r="B75" s="1" t="s">
        <v>470</v>
      </c>
      <c r="C75" s="45">
        <f>IF(C51,C70+C61,C70+C60)</f>
        <v>7.91</v>
      </c>
      <c r="D75" s="127" t="str">
        <f>IF(UserMetricOption,"m","ft")</f>
        <v>m</v>
      </c>
      <c r="E75" s="82"/>
      <c r="F75" s="43"/>
      <c r="G75" s="61">
        <f>C39</f>
        <v>7.8104946277714866</v>
      </c>
      <c r="H75" s="127" t="str">
        <f>IF(UserMetricOption,"m","ft")</f>
        <v>m</v>
      </c>
      <c r="I75" s="45"/>
      <c r="J75" s="157"/>
      <c r="K75" s="158"/>
      <c r="L75" s="53" t="s">
        <v>490</v>
      </c>
      <c r="M75" s="53" t="s">
        <v>493</v>
      </c>
    </row>
    <row r="76" spans="2:13" x14ac:dyDescent="0.25">
      <c r="B76" s="1" t="s">
        <v>471</v>
      </c>
      <c r="C76" s="45">
        <f>C71+C62</f>
        <v>111.31</v>
      </c>
      <c r="D76" s="127" t="str">
        <f>IF(UserMetricOption,"m","ft")</f>
        <v>m</v>
      </c>
      <c r="E76" s="82"/>
      <c r="F76" s="43"/>
      <c r="G76" s="61">
        <f>C40</f>
        <v>111.25425758948808</v>
      </c>
      <c r="H76" s="127" t="str">
        <f>IF(UserMetricOption,"m","ft")</f>
        <v>m</v>
      </c>
      <c r="I76" s="45"/>
      <c r="J76" s="157"/>
      <c r="K76" s="158"/>
      <c r="L76" s="53" t="s">
        <v>491</v>
      </c>
      <c r="M76" s="53" t="s">
        <v>491</v>
      </c>
    </row>
    <row r="77" spans="2:13" x14ac:dyDescent="0.25">
      <c r="B77" s="1" t="s">
        <v>472</v>
      </c>
      <c r="C77" s="45">
        <f>IF(C51,C72-C60,C72+C61)</f>
        <v>24.29</v>
      </c>
      <c r="D77" s="127" t="str">
        <f>IF(UserMetricOption,"m","ft")</f>
        <v>m</v>
      </c>
      <c r="E77" s="82"/>
      <c r="F77" s="43"/>
      <c r="G77" s="61">
        <f>C41</f>
        <v>23.456833760000123</v>
      </c>
      <c r="H77" s="127" t="str">
        <f>IF(UserMetricOption,"m","ft")</f>
        <v>m</v>
      </c>
      <c r="I77" s="45"/>
      <c r="J77" s="157"/>
      <c r="K77" s="158"/>
      <c r="L77" s="53" t="s">
        <v>492</v>
      </c>
      <c r="M77" s="53" t="s">
        <v>494</v>
      </c>
    </row>
    <row r="78" spans="2:13" x14ac:dyDescent="0.25">
      <c r="J78" s="155"/>
      <c r="K78" s="154"/>
    </row>
    <row r="79" spans="2:13" x14ac:dyDescent="0.25">
      <c r="B79" t="str">
        <f>BasisMessage</f>
        <v>Use CG specified below.</v>
      </c>
      <c r="C79" t="b">
        <f>BasisOption</f>
        <v>0</v>
      </c>
      <c r="J79" s="155"/>
      <c r="K79" s="154"/>
    </row>
    <row r="80" spans="2:13" x14ac:dyDescent="0.25">
      <c r="J80" s="155"/>
      <c r="K80" s="154"/>
    </row>
    <row r="81" spans="2:13" x14ac:dyDescent="0.25">
      <c r="B81" s="24" t="s">
        <v>620</v>
      </c>
      <c r="J81" s="155"/>
      <c r="K81" s="154"/>
      <c r="L81" t="s">
        <v>644</v>
      </c>
      <c r="M81" t="s">
        <v>643</v>
      </c>
    </row>
    <row r="82" spans="2:13" x14ac:dyDescent="0.25">
      <c r="B82" s="1" t="s">
        <v>621</v>
      </c>
      <c r="C82" s="106">
        <f>IF(BasisOption,0,C75-C39)</f>
        <v>9.9505372228513522E-2</v>
      </c>
      <c r="D82" s="127" t="str">
        <f>IF(UserMetricOption,"m","ft")</f>
        <v>m</v>
      </c>
      <c r="J82" s="155"/>
      <c r="K82" s="154"/>
      <c r="L82">
        <v>0</v>
      </c>
      <c r="M82" s="53" t="s">
        <v>624</v>
      </c>
    </row>
    <row r="83" spans="2:13" x14ac:dyDescent="0.25">
      <c r="B83" s="1" t="s">
        <v>622</v>
      </c>
      <c r="C83" s="106">
        <f>IF(BasisOption,0,C76-C40)</f>
        <v>5.57424105119253E-2</v>
      </c>
      <c r="D83" s="127" t="str">
        <f>IF(UserMetricOption,"m","ft")</f>
        <v>m</v>
      </c>
      <c r="J83" s="155"/>
      <c r="K83" s="154"/>
      <c r="L83">
        <v>0</v>
      </c>
      <c r="M83" s="66" t="s">
        <v>782</v>
      </c>
    </row>
    <row r="84" spans="2:13" x14ac:dyDescent="0.25">
      <c r="B84" s="1" t="s">
        <v>623</v>
      </c>
      <c r="C84" s="106">
        <f>IF(BasisOption,0,C77-C41)</f>
        <v>0.83316623999987627</v>
      </c>
      <c r="D84" s="127" t="str">
        <f>IF(UserMetricOption,"m","ft")</f>
        <v>m</v>
      </c>
      <c r="J84" s="155"/>
      <c r="K84" s="154"/>
      <c r="L84">
        <v>0</v>
      </c>
      <c r="M84" s="66" t="s">
        <v>783</v>
      </c>
    </row>
    <row r="85" spans="2:13" x14ac:dyDescent="0.25">
      <c r="B85" s="1"/>
      <c r="C85" s="106"/>
      <c r="D85" s="127"/>
      <c r="J85" s="155"/>
      <c r="K85" s="154"/>
      <c r="L85" s="53"/>
    </row>
    <row r="86" spans="2:13" x14ac:dyDescent="0.25">
      <c r="B86" s="132" t="s">
        <v>833</v>
      </c>
      <c r="C86" s="106"/>
      <c r="D86" s="127"/>
      <c r="J86" s="155"/>
      <c r="K86" s="154"/>
      <c r="L86" s="53"/>
    </row>
    <row r="87" spans="2:13" x14ac:dyDescent="0.25">
      <c r="B87" s="132"/>
      <c r="C87" s="106"/>
      <c r="D87" s="127"/>
      <c r="J87" s="155"/>
      <c r="K87" s="154"/>
      <c r="L87" s="53"/>
    </row>
    <row r="88" spans="2:13" ht="15.75" thickBot="1" x14ac:dyDescent="0.3">
      <c r="B88" s="56"/>
      <c r="C88" s="56"/>
      <c r="D88" s="56"/>
      <c r="E88" s="56"/>
      <c r="F88" s="56"/>
      <c r="G88" s="56"/>
      <c r="H88" s="56"/>
      <c r="I88" s="56"/>
      <c r="J88" s="160"/>
      <c r="K88" s="154"/>
      <c r="L88" s="53"/>
    </row>
    <row r="89" spans="2:13" x14ac:dyDescent="0.25">
      <c r="J89" s="155"/>
      <c r="K89" s="154"/>
      <c r="L89" s="53"/>
    </row>
    <row r="90" spans="2:13" x14ac:dyDescent="0.25">
      <c r="B90" s="131" t="s">
        <v>1090</v>
      </c>
      <c r="C90" s="106"/>
      <c r="D90" s="134" t="s">
        <v>626</v>
      </c>
      <c r="J90" s="155"/>
      <c r="K90" s="154"/>
      <c r="L90" s="53"/>
    </row>
    <row r="91" spans="2:13" x14ac:dyDescent="0.25">
      <c r="C91" s="106"/>
      <c r="D91" s="127"/>
      <c r="J91" s="155"/>
      <c r="K91" s="154"/>
      <c r="L91" s="53"/>
    </row>
    <row r="92" spans="2:13" x14ac:dyDescent="0.25">
      <c r="B92" s="75" t="s">
        <v>645</v>
      </c>
      <c r="E92" t="s">
        <v>635</v>
      </c>
      <c r="J92" s="155"/>
      <c r="K92" s="154"/>
    </row>
    <row r="93" spans="2:13" x14ac:dyDescent="0.25">
      <c r="B93" s="1" t="s">
        <v>647</v>
      </c>
      <c r="C93">
        <f>Input!H97</f>
        <v>0.75</v>
      </c>
      <c r="D93" s="127" t="str">
        <f>IF(UserMetricOption,"m","ft")</f>
        <v>m</v>
      </c>
      <c r="J93" s="155"/>
      <c r="K93" s="154"/>
    </row>
    <row r="94" spans="2:13" x14ac:dyDescent="0.25">
      <c r="B94" s="1" t="s">
        <v>649</v>
      </c>
      <c r="C94">
        <f>Input!H98</f>
        <v>0.86250000000000004</v>
      </c>
      <c r="D94" s="127" t="str">
        <f>IF(UserMetricOption,"m","ft")</f>
        <v>m</v>
      </c>
      <c r="J94" s="155"/>
      <c r="K94" s="154"/>
    </row>
    <row r="95" spans="2:13" x14ac:dyDescent="0.25">
      <c r="B95" s="1" t="s">
        <v>648</v>
      </c>
      <c r="C95">
        <f>Input!H99</f>
        <v>1</v>
      </c>
      <c r="D95" s="127" t="str">
        <f>IF(UserMetricOption,"m","ft")</f>
        <v>m</v>
      </c>
      <c r="J95" s="155"/>
      <c r="K95" s="154"/>
    </row>
    <row r="96" spans="2:13" x14ac:dyDescent="0.25">
      <c r="B96" s="1"/>
      <c r="J96" s="155"/>
      <c r="K96" s="154"/>
    </row>
    <row r="97" spans="2:15" x14ac:dyDescent="0.25">
      <c r="B97" s="75" t="s">
        <v>646</v>
      </c>
      <c r="E97" t="s">
        <v>635</v>
      </c>
      <c r="J97" s="155"/>
      <c r="K97" s="154"/>
    </row>
    <row r="98" spans="2:15" x14ac:dyDescent="0.25">
      <c r="B98" s="1" t="s">
        <v>650</v>
      </c>
      <c r="C98">
        <f>Input!C102</f>
        <v>1.5</v>
      </c>
      <c r="D98" s="127" t="str">
        <f>IF(UserMetricOption,"m","ft")</f>
        <v>m</v>
      </c>
      <c r="J98" s="155"/>
      <c r="K98" s="154"/>
    </row>
    <row r="99" spans="2:15" x14ac:dyDescent="0.25">
      <c r="B99" s="1" t="s">
        <v>651</v>
      </c>
      <c r="C99">
        <f>Input!C103</f>
        <v>2.5</v>
      </c>
      <c r="D99" s="127" t="str">
        <f>IF(UserMetricOption,"m","ft")</f>
        <v>m</v>
      </c>
      <c r="J99" s="155"/>
      <c r="K99" s="154"/>
    </row>
    <row r="100" spans="2:15" x14ac:dyDescent="0.25">
      <c r="B100" s="1" t="s">
        <v>652</v>
      </c>
      <c r="C100">
        <f>Input!C104</f>
        <v>3.5</v>
      </c>
      <c r="D100" s="127" t="str">
        <f>IF(UserMetricOption,"m","ft")</f>
        <v>m</v>
      </c>
      <c r="J100" s="155"/>
      <c r="K100" s="154"/>
    </row>
    <row r="101" spans="2:15" x14ac:dyDescent="0.25">
      <c r="B101" s="1"/>
      <c r="J101" s="155"/>
      <c r="K101" s="154"/>
    </row>
    <row r="102" spans="2:15" x14ac:dyDescent="0.25">
      <c r="B102" s="1" t="str">
        <f>EnvelopeMessage</f>
        <v>CG envelope size is based on parameters.</v>
      </c>
      <c r="C102">
        <f>EnvelopeOption</f>
        <v>2</v>
      </c>
      <c r="J102" s="155"/>
      <c r="K102" s="154"/>
    </row>
    <row r="103" spans="2:15" x14ac:dyDescent="0.25">
      <c r="B103" s="1"/>
      <c r="J103" s="155"/>
      <c r="K103" s="154"/>
    </row>
    <row r="104" spans="2:15" x14ac:dyDescent="0.25">
      <c r="B104" s="24" t="s">
        <v>551</v>
      </c>
      <c r="J104" s="155"/>
      <c r="K104" s="154"/>
    </row>
    <row r="105" spans="2:15" x14ac:dyDescent="0.25">
      <c r="B105" s="1" t="s">
        <v>552</v>
      </c>
      <c r="C105" s="106">
        <f>IF(EnvelopeOption=1,0,IF(EnvelopeOption=2,C93,C98))</f>
        <v>0.75</v>
      </c>
      <c r="D105" s="127" t="str">
        <f>IF(UserMetricOption,"m","ft")</f>
        <v>m</v>
      </c>
      <c r="E105" t="str">
        <f>IF(EnvelopeOption=1,"= 0",IF(EnvelopeOption=2,"= ECx2","= ECx3"))</f>
        <v>= ECx2</v>
      </c>
      <c r="J105" s="155"/>
      <c r="K105" s="154"/>
      <c r="L105" s="1"/>
      <c r="M105" s="1"/>
      <c r="O105" s="1"/>
    </row>
    <row r="106" spans="2:15" x14ac:dyDescent="0.25">
      <c r="B106" s="1" t="s">
        <v>553</v>
      </c>
      <c r="C106" s="106">
        <f>IF(EnvelopeOption=1,0,IF(EnvelopeOption=2,C94,C99))</f>
        <v>0.86250000000000004</v>
      </c>
      <c r="D106" s="127" t="str">
        <f>IF(UserMetricOption,"m","ft")</f>
        <v>m</v>
      </c>
      <c r="E106" t="str">
        <f>IF(EnvelopeOption=1,"= 0",IF(EnvelopeOption=2,"= ECy2","= ECy3"))</f>
        <v>= ECy2</v>
      </c>
      <c r="J106" s="155"/>
      <c r="K106" s="154"/>
      <c r="L106" s="1"/>
      <c r="M106" s="1"/>
      <c r="O106" s="1"/>
    </row>
    <row r="107" spans="2:15" x14ac:dyDescent="0.25">
      <c r="B107" s="1" t="s">
        <v>554</v>
      </c>
      <c r="C107" s="106">
        <f>IF(EnvelopeOption=1,0,IF(EnvelopeOption=2,C95,C100))</f>
        <v>1</v>
      </c>
      <c r="D107" s="127" t="str">
        <f>IF(UserMetricOption,"m","ft")</f>
        <v>m</v>
      </c>
      <c r="E107" t="str">
        <f>IF(EnvelopeOption=1,"= 0",IF(EnvelopeOption=2,"= ECz2","= ECz3"))</f>
        <v>= ECz2</v>
      </c>
      <c r="J107" s="155"/>
      <c r="K107" s="154"/>
      <c r="L107" s="1"/>
      <c r="M107" s="1"/>
      <c r="O107" s="1"/>
    </row>
    <row r="108" spans="2:15" x14ac:dyDescent="0.25">
      <c r="B108" s="1"/>
      <c r="C108" s="106"/>
      <c r="D108" s="127"/>
      <c r="J108" s="155"/>
      <c r="K108" s="154"/>
      <c r="L108" s="1"/>
    </row>
    <row r="109" spans="2:15" x14ac:dyDescent="0.25">
      <c r="B109" s="148" t="s">
        <v>909</v>
      </c>
      <c r="C109" s="106"/>
      <c r="D109" s="127"/>
      <c r="J109" s="155"/>
      <c r="K109" s="154"/>
      <c r="L109" s="1"/>
    </row>
    <row r="110" spans="2:15" x14ac:dyDescent="0.25">
      <c r="C110" s="106"/>
      <c r="D110" s="127"/>
      <c r="J110" s="155"/>
      <c r="K110" s="154"/>
      <c r="L110" s="53"/>
    </row>
    <row r="111" spans="2:15" ht="15.75" thickBot="1" x14ac:dyDescent="0.3">
      <c r="B111" s="56"/>
      <c r="C111" s="56"/>
      <c r="D111" s="56"/>
      <c r="E111" s="56"/>
      <c r="F111" s="56"/>
      <c r="G111" s="56"/>
      <c r="H111" s="56"/>
      <c r="I111" s="56"/>
      <c r="J111" s="160"/>
      <c r="K111" s="154"/>
      <c r="L111" s="53"/>
    </row>
    <row r="112" spans="2:15" x14ac:dyDescent="0.25">
      <c r="J112" s="155"/>
      <c r="K112" s="154"/>
      <c r="L112" s="53"/>
    </row>
    <row r="113" spans="2:14" x14ac:dyDescent="0.25">
      <c r="B113" s="131" t="s">
        <v>1091</v>
      </c>
      <c r="C113" s="106"/>
      <c r="D113" s="134" t="s">
        <v>626</v>
      </c>
      <c r="J113" s="155"/>
      <c r="K113" s="154"/>
      <c r="L113" s="53" t="s">
        <v>834</v>
      </c>
      <c r="N113" t="s">
        <v>835</v>
      </c>
    </row>
    <row r="114" spans="2:14" x14ac:dyDescent="0.25">
      <c r="C114" s="106"/>
      <c r="D114" s="127"/>
      <c r="J114" s="155"/>
      <c r="K114" s="154"/>
      <c r="L114" s="1" t="s">
        <v>844</v>
      </c>
      <c r="N114" s="1" t="s">
        <v>845</v>
      </c>
    </row>
    <row r="115" spans="2:14" x14ac:dyDescent="0.25">
      <c r="B115" t="str">
        <f>TravelMessage</f>
        <v>Module is traveling in the Z axis direction.</v>
      </c>
      <c r="C115" s="260" t="b">
        <f>TravelOption</f>
        <v>0</v>
      </c>
      <c r="D115" s="127"/>
      <c r="J115" s="155"/>
      <c r="K115" s="154"/>
      <c r="L115" s="53" t="s">
        <v>837</v>
      </c>
      <c r="N115" s="1" t="s">
        <v>840</v>
      </c>
    </row>
    <row r="116" spans="2:14" x14ac:dyDescent="0.25">
      <c r="C116" s="106"/>
      <c r="D116" s="127"/>
      <c r="J116" s="155"/>
      <c r="K116" s="154"/>
      <c r="L116" s="53" t="s">
        <v>838</v>
      </c>
      <c r="N116" s="1" t="s">
        <v>838</v>
      </c>
    </row>
    <row r="117" spans="2:14" x14ac:dyDescent="0.25">
      <c r="C117" s="106"/>
      <c r="D117" s="127"/>
      <c r="J117" s="155"/>
      <c r="K117" s="154"/>
      <c r="L117" s="53" t="s">
        <v>839</v>
      </c>
      <c r="N117" s="1" t="s">
        <v>841</v>
      </c>
    </row>
    <row r="118" spans="2:14" x14ac:dyDescent="0.25">
      <c r="B118" t="s">
        <v>903</v>
      </c>
      <c r="C118" s="106"/>
      <c r="D118" s="127"/>
      <c r="J118" s="155"/>
      <c r="K118" s="154"/>
      <c r="L118" s="53"/>
    </row>
    <row r="119" spans="2:14" x14ac:dyDescent="0.25">
      <c r="C119" s="106"/>
      <c r="D119" s="127"/>
      <c r="J119" s="155"/>
      <c r="K119" s="154"/>
      <c r="L119" s="53"/>
    </row>
    <row r="120" spans="2:14" x14ac:dyDescent="0.25">
      <c r="C120" s="106" t="s">
        <v>842</v>
      </c>
      <c r="D120" s="127"/>
      <c r="E120" t="s">
        <v>836</v>
      </c>
      <c r="G120" t="s">
        <v>843</v>
      </c>
      <c r="J120" s="155"/>
      <c r="K120" s="154"/>
      <c r="L120" s="53"/>
    </row>
    <row r="121" spans="2:14" x14ac:dyDescent="0.25">
      <c r="B121" s="1" t="s">
        <v>475</v>
      </c>
      <c r="C121" s="106">
        <f>C82</f>
        <v>9.9505372228513522E-2</v>
      </c>
      <c r="D121" s="127"/>
      <c r="E121" s="106">
        <f>C105</f>
        <v>0.75</v>
      </c>
      <c r="G121" s="257">
        <f>C121+E121</f>
        <v>0.84950537222851352</v>
      </c>
      <c r="H121" s="127" t="str">
        <f>IF(UserMetricOption,"m","ft")</f>
        <v>m</v>
      </c>
      <c r="J121" s="155"/>
      <c r="K121" s="154"/>
      <c r="L121" s="53"/>
    </row>
    <row r="122" spans="2:14" x14ac:dyDescent="0.25">
      <c r="B122" s="1" t="s">
        <v>477</v>
      </c>
      <c r="C122" s="106">
        <f>C83</f>
        <v>5.57424105119253E-2</v>
      </c>
      <c r="D122" s="127"/>
      <c r="E122" s="106">
        <f>C106</f>
        <v>0.86250000000000004</v>
      </c>
      <c r="G122" s="232">
        <f>C122+E122</f>
        <v>0.91824241051192534</v>
      </c>
      <c r="H122" s="127" t="str">
        <f>IF(UserMetricOption,"m","ft")</f>
        <v>m</v>
      </c>
      <c r="J122" s="155"/>
      <c r="K122" s="154"/>
      <c r="L122" s="53"/>
    </row>
    <row r="123" spans="2:14" x14ac:dyDescent="0.25">
      <c r="B123" s="1" t="s">
        <v>476</v>
      </c>
      <c r="C123" s="106">
        <f>C84</f>
        <v>0.83316623999987627</v>
      </c>
      <c r="D123" s="127"/>
      <c r="E123" s="106">
        <f>IF(TravelOption,-C107,C107)</f>
        <v>1</v>
      </c>
      <c r="G123" s="232">
        <f>C123+E123</f>
        <v>1.8331662399998763</v>
      </c>
      <c r="H123" s="127" t="str">
        <f>IF(UserMetricOption,"m","ft")</f>
        <v>m</v>
      </c>
      <c r="J123" s="155"/>
      <c r="K123" s="154"/>
      <c r="L123" s="53"/>
    </row>
    <row r="124" spans="2:14" x14ac:dyDescent="0.25">
      <c r="C124" s="106"/>
      <c r="D124" s="127"/>
      <c r="J124" s="155"/>
      <c r="K124" s="154"/>
      <c r="L124" s="53"/>
    </row>
    <row r="125" spans="2:14" x14ac:dyDescent="0.25">
      <c r="B125" t="s">
        <v>902</v>
      </c>
      <c r="C125" s="106"/>
      <c r="D125" s="127"/>
      <c r="J125" s="155"/>
      <c r="K125" s="154"/>
      <c r="L125" s="53"/>
    </row>
    <row r="126" spans="2:14" x14ac:dyDescent="0.25">
      <c r="C126" s="106"/>
      <c r="D126" s="127"/>
      <c r="J126" s="155"/>
      <c r="K126" s="154"/>
      <c r="L126" s="53"/>
    </row>
    <row r="127" spans="2:14" x14ac:dyDescent="0.25">
      <c r="C127" s="106" t="s">
        <v>842</v>
      </c>
      <c r="D127" s="127"/>
      <c r="E127" t="s">
        <v>836</v>
      </c>
      <c r="G127" t="s">
        <v>843</v>
      </c>
      <c r="J127" s="155"/>
      <c r="K127" s="154"/>
      <c r="L127" s="53"/>
    </row>
    <row r="128" spans="2:14" x14ac:dyDescent="0.25">
      <c r="B128" s="1" t="s">
        <v>475</v>
      </c>
      <c r="C128" s="106">
        <f>C82</f>
        <v>9.9505372228513522E-2</v>
      </c>
      <c r="D128" s="127"/>
      <c r="E128" s="106">
        <f>IF(TravelOption,C105,-C105)</f>
        <v>-0.75</v>
      </c>
      <c r="G128" s="232">
        <f>C128+E128</f>
        <v>-0.65049462777148648</v>
      </c>
      <c r="H128" s="127" t="str">
        <f>IF(UserMetricOption,"m","ft")</f>
        <v>m</v>
      </c>
      <c r="J128" s="155"/>
      <c r="K128" s="154"/>
      <c r="L128" s="53"/>
    </row>
    <row r="129" spans="2:12" x14ac:dyDescent="0.25">
      <c r="B129" s="1" t="s">
        <v>477</v>
      </c>
      <c r="C129" s="106">
        <f>C83</f>
        <v>5.57424105119253E-2</v>
      </c>
      <c r="D129" s="127"/>
      <c r="E129" s="106">
        <f>C106</f>
        <v>0.86250000000000004</v>
      </c>
      <c r="G129" s="232">
        <f>C129+E129</f>
        <v>0.91824241051192534</v>
      </c>
      <c r="H129" s="127" t="str">
        <f>IF(UserMetricOption,"m","ft")</f>
        <v>m</v>
      </c>
      <c r="J129" s="155"/>
      <c r="K129" s="154"/>
      <c r="L129" s="53"/>
    </row>
    <row r="130" spans="2:12" x14ac:dyDescent="0.25">
      <c r="B130" s="1" t="s">
        <v>476</v>
      </c>
      <c r="C130" s="106">
        <f>C84</f>
        <v>0.83316623999987627</v>
      </c>
      <c r="D130" s="127"/>
      <c r="E130" s="106">
        <f>C107</f>
        <v>1</v>
      </c>
      <c r="G130" s="232">
        <f>C130+E130</f>
        <v>1.8331662399998763</v>
      </c>
      <c r="H130" s="127" t="str">
        <f>IF(UserMetricOption,"m","ft")</f>
        <v>m</v>
      </c>
      <c r="J130" s="155"/>
      <c r="K130" s="154"/>
      <c r="L130" s="53"/>
    </row>
    <row r="131" spans="2:12" x14ac:dyDescent="0.25">
      <c r="C131" s="106"/>
      <c r="D131" s="127"/>
      <c r="J131" s="155"/>
      <c r="K131" s="154"/>
      <c r="L131" s="53"/>
    </row>
    <row r="132" spans="2:12" x14ac:dyDescent="0.25">
      <c r="B132" t="s">
        <v>904</v>
      </c>
      <c r="C132" s="106"/>
      <c r="D132" s="127"/>
      <c r="J132" s="155"/>
      <c r="K132" s="154"/>
      <c r="L132" s="53"/>
    </row>
    <row r="133" spans="2:12" x14ac:dyDescent="0.25">
      <c r="C133" s="106"/>
      <c r="D133" s="127"/>
      <c r="J133" s="155"/>
      <c r="K133" s="154"/>
      <c r="L133" s="53"/>
    </row>
    <row r="134" spans="2:12" x14ac:dyDescent="0.25">
      <c r="C134" s="106" t="s">
        <v>842</v>
      </c>
      <c r="D134" s="127"/>
      <c r="E134" t="s">
        <v>836</v>
      </c>
      <c r="G134" t="s">
        <v>843</v>
      </c>
      <c r="J134" s="155"/>
      <c r="K134" s="154"/>
      <c r="L134" s="53"/>
    </row>
    <row r="135" spans="2:12" x14ac:dyDescent="0.25">
      <c r="B135" s="1" t="s">
        <v>475</v>
      </c>
      <c r="C135" s="106">
        <f>C82</f>
        <v>9.9505372228513522E-2</v>
      </c>
      <c r="D135" s="127"/>
      <c r="E135" s="106">
        <f>IF(TravelOption,-C105,C105)</f>
        <v>0.75</v>
      </c>
      <c r="G135" s="232">
        <f>C135+E135</f>
        <v>0.84950537222851352</v>
      </c>
      <c r="H135" s="127" t="str">
        <f>IF(UserMetricOption,"m","ft")</f>
        <v>m</v>
      </c>
      <c r="J135" s="155"/>
      <c r="K135" s="154"/>
      <c r="L135" s="53"/>
    </row>
    <row r="136" spans="2:12" x14ac:dyDescent="0.25">
      <c r="B136" s="1" t="s">
        <v>477</v>
      </c>
      <c r="C136" s="106">
        <f>C83</f>
        <v>5.57424105119253E-2</v>
      </c>
      <c r="D136" s="127"/>
      <c r="E136" s="106">
        <f>C106</f>
        <v>0.86250000000000004</v>
      </c>
      <c r="G136" s="232">
        <f>C136+E136</f>
        <v>0.91824241051192534</v>
      </c>
      <c r="H136" s="127" t="str">
        <f>IF(UserMetricOption,"m","ft")</f>
        <v>m</v>
      </c>
      <c r="J136" s="155"/>
      <c r="K136" s="154"/>
      <c r="L136" s="53"/>
    </row>
    <row r="137" spans="2:12" x14ac:dyDescent="0.25">
      <c r="B137" s="1" t="s">
        <v>476</v>
      </c>
      <c r="C137" s="106">
        <f>C84</f>
        <v>0.83316623999987627</v>
      </c>
      <c r="D137" s="127"/>
      <c r="E137" s="106">
        <f>-C107</f>
        <v>-1</v>
      </c>
      <c r="G137" s="232">
        <f>C137+E137</f>
        <v>-0.16683376000012373</v>
      </c>
      <c r="H137" s="127" t="str">
        <f>IF(UserMetricOption,"m","ft")</f>
        <v>m</v>
      </c>
      <c r="J137" s="155"/>
      <c r="K137" s="154"/>
      <c r="L137" s="53"/>
    </row>
    <row r="138" spans="2:12" x14ac:dyDescent="0.25">
      <c r="C138" s="106"/>
      <c r="D138" s="127"/>
      <c r="J138" s="155"/>
      <c r="K138" s="154"/>
      <c r="L138" s="53"/>
    </row>
    <row r="139" spans="2:12" x14ac:dyDescent="0.25">
      <c r="B139" t="s">
        <v>1070</v>
      </c>
      <c r="C139" s="106"/>
      <c r="D139" s="127"/>
      <c r="J139" s="155"/>
      <c r="K139" s="154"/>
      <c r="L139" s="53"/>
    </row>
    <row r="140" spans="2:12" x14ac:dyDescent="0.25">
      <c r="C140" s="106"/>
      <c r="D140" s="127"/>
      <c r="J140" s="155"/>
      <c r="K140" s="154"/>
      <c r="L140" s="53"/>
    </row>
    <row r="141" spans="2:12" x14ac:dyDescent="0.25">
      <c r="C141" s="106" t="s">
        <v>842</v>
      </c>
      <c r="D141" s="127"/>
      <c r="E141" t="s">
        <v>836</v>
      </c>
      <c r="G141" t="s">
        <v>843</v>
      </c>
      <c r="J141" s="155"/>
      <c r="K141" s="154"/>
      <c r="L141" s="53"/>
    </row>
    <row r="142" spans="2:12" x14ac:dyDescent="0.25">
      <c r="B142" s="1" t="s">
        <v>475</v>
      </c>
      <c r="C142" s="106">
        <f>C82</f>
        <v>9.9505372228513522E-2</v>
      </c>
      <c r="D142" s="127"/>
      <c r="E142" s="106">
        <f>-C105</f>
        <v>-0.75</v>
      </c>
      <c r="G142" s="232">
        <f>C142+E142</f>
        <v>-0.65049462777148648</v>
      </c>
      <c r="H142" s="127" t="str">
        <f>IF(UserMetricOption,"m","ft")</f>
        <v>m</v>
      </c>
      <c r="J142" s="155"/>
      <c r="K142" s="154"/>
      <c r="L142" s="53"/>
    </row>
    <row r="143" spans="2:12" x14ac:dyDescent="0.25">
      <c r="B143" s="1" t="s">
        <v>477</v>
      </c>
      <c r="C143" s="106">
        <f>C83</f>
        <v>5.57424105119253E-2</v>
      </c>
      <c r="D143" s="127"/>
      <c r="E143" s="106">
        <f>C106</f>
        <v>0.86250000000000004</v>
      </c>
      <c r="G143" s="232">
        <f>C143+E143</f>
        <v>0.91824241051192534</v>
      </c>
      <c r="H143" s="127" t="str">
        <f>IF(UserMetricOption,"m","ft")</f>
        <v>m</v>
      </c>
      <c r="J143" s="155"/>
      <c r="K143" s="154"/>
      <c r="L143" s="53"/>
    </row>
    <row r="144" spans="2:12" x14ac:dyDescent="0.25">
      <c r="B144" s="1" t="s">
        <v>476</v>
      </c>
      <c r="C144" s="106">
        <f>C84</f>
        <v>0.83316623999987627</v>
      </c>
      <c r="D144" s="127"/>
      <c r="E144" s="106">
        <f>IF(TravelOption,C107,-C107)</f>
        <v>-1</v>
      </c>
      <c r="G144" s="232">
        <f>C144+E144</f>
        <v>-0.16683376000012373</v>
      </c>
      <c r="H144" s="127" t="str">
        <f>IF(UserMetricOption,"m","ft")</f>
        <v>m</v>
      </c>
      <c r="J144" s="155"/>
      <c r="K144" s="154"/>
      <c r="L144" s="53"/>
    </row>
    <row r="145" spans="2:16" x14ac:dyDescent="0.25">
      <c r="C145" s="106"/>
      <c r="D145" s="127"/>
      <c r="J145" s="155"/>
      <c r="K145" s="154"/>
      <c r="L145" s="53"/>
    </row>
    <row r="146" spans="2:16" x14ac:dyDescent="0.25">
      <c r="B146" s="148" t="s">
        <v>1820</v>
      </c>
      <c r="C146" s="106"/>
      <c r="D146" s="127"/>
      <c r="J146" s="155"/>
      <c r="K146" s="154"/>
      <c r="L146" s="53"/>
    </row>
    <row r="147" spans="2:16" x14ac:dyDescent="0.25">
      <c r="B147" s="148"/>
      <c r="C147" s="106"/>
      <c r="D147" s="127"/>
      <c r="J147" s="155"/>
      <c r="K147" s="154"/>
      <c r="L147" s="53"/>
    </row>
    <row r="148" spans="2:16" ht="15.75" thickBot="1" x14ac:dyDescent="0.3">
      <c r="B148" s="56"/>
      <c r="C148" s="56"/>
      <c r="D148" s="56"/>
      <c r="E148" s="56"/>
      <c r="F148" s="56"/>
      <c r="G148" s="56"/>
      <c r="H148" s="56"/>
      <c r="I148" s="56"/>
      <c r="J148" s="160"/>
      <c r="K148" s="161"/>
      <c r="L148" s="1"/>
      <c r="M148" s="1"/>
      <c r="N148" s="3"/>
      <c r="P148" s="1"/>
    </row>
    <row r="149" spans="2:16" x14ac:dyDescent="0.25">
      <c r="J149" s="155"/>
      <c r="K149" s="161"/>
      <c r="L149" s="1"/>
      <c r="M149" s="1"/>
      <c r="N149" s="3"/>
      <c r="P149" s="1"/>
    </row>
    <row r="150" spans="2:16" x14ac:dyDescent="0.25">
      <c r="B150" s="256" t="s">
        <v>1138</v>
      </c>
      <c r="D150" s="134" t="s">
        <v>626</v>
      </c>
      <c r="F150" s="82"/>
      <c r="G150" s="3"/>
      <c r="I150" s="1"/>
      <c r="J150" s="155"/>
      <c r="K150" s="161"/>
      <c r="L150" s="1"/>
      <c r="M150" s="1"/>
      <c r="N150" s="3"/>
      <c r="P150" s="1"/>
    </row>
    <row r="151" spans="2:16" x14ac:dyDescent="0.25">
      <c r="B151" s="149"/>
      <c r="D151" s="127"/>
      <c r="G151" s="3"/>
      <c r="I151" s="1"/>
      <c r="J151" s="155"/>
      <c r="K151" s="161"/>
      <c r="L151" s="1"/>
      <c r="M151" s="1"/>
      <c r="N151" s="3"/>
      <c r="P151" s="1"/>
    </row>
    <row r="152" spans="2:16" x14ac:dyDescent="0.25">
      <c r="B152" s="96" t="s">
        <v>1102</v>
      </c>
      <c r="C152" s="2">
        <f>DeadComb</f>
        <v>1302</v>
      </c>
      <c r="D152" s="127"/>
      <c r="G152" s="3"/>
      <c r="I152" s="1"/>
      <c r="J152" s="155"/>
      <c r="K152" s="161"/>
      <c r="L152" s="1"/>
      <c r="M152" s="1"/>
      <c r="N152" s="3"/>
      <c r="P152" s="1"/>
    </row>
    <row r="153" spans="2:16" x14ac:dyDescent="0.25">
      <c r="B153" s="96" t="s">
        <v>1103</v>
      </c>
      <c r="C153" s="2">
        <f>InertiaComb</f>
        <v>1303</v>
      </c>
      <c r="D153" s="127"/>
      <c r="G153" s="3"/>
      <c r="I153" s="1"/>
      <c r="J153" s="155"/>
      <c r="K153" s="161"/>
      <c r="L153" s="1"/>
      <c r="M153" s="1"/>
      <c r="N153" s="3"/>
      <c r="P153" s="1"/>
    </row>
    <row r="154" spans="2:16" x14ac:dyDescent="0.25">
      <c r="B154" s="96" t="s">
        <v>1104</v>
      </c>
      <c r="C154" t="b">
        <f>(C152=C153)</f>
        <v>0</v>
      </c>
      <c r="D154" s="127"/>
      <c r="G154" s="3"/>
      <c r="I154" s="1"/>
      <c r="J154" s="155"/>
      <c r="K154" s="161"/>
      <c r="L154" s="1"/>
      <c r="M154" s="1"/>
      <c r="N154" s="3"/>
      <c r="P154" s="1"/>
    </row>
    <row r="155" spans="2:16" x14ac:dyDescent="0.25">
      <c r="B155" s="149"/>
      <c r="D155" s="127"/>
      <c r="G155" s="3"/>
      <c r="I155" s="1"/>
      <c r="J155" s="155"/>
      <c r="K155" s="161"/>
      <c r="L155" s="1"/>
      <c r="M155" s="1"/>
      <c r="N155" s="3"/>
      <c r="P155" s="1"/>
    </row>
    <row r="156" spans="2:16" x14ac:dyDescent="0.25">
      <c r="B156" s="40" t="s">
        <v>1101</v>
      </c>
      <c r="C156" s="319" t="str" cm="1">
        <f t="array" ref="C156">INDEX(CombinationTable,InertiaComb,2)</f>
        <v>Iship: unshifted transportation inertia weight</v>
      </c>
      <c r="D156" s="320"/>
      <c r="E156" s="320"/>
      <c r="F156" s="320"/>
      <c r="G156" s="320"/>
      <c r="H156" s="320"/>
      <c r="I156" s="321"/>
      <c r="J156" s="155"/>
      <c r="K156" s="161"/>
      <c r="L156" s="1"/>
      <c r="M156" s="1"/>
      <c r="N156" s="3"/>
      <c r="P156" s="1"/>
    </row>
    <row r="157" spans="2:16" x14ac:dyDescent="0.25">
      <c r="B157" s="47"/>
      <c r="C157" s="47"/>
      <c r="D157" s="45"/>
      <c r="E157" s="45"/>
      <c r="F157" s="45"/>
      <c r="G157" s="45"/>
      <c r="H157" s="45"/>
      <c r="I157" s="45"/>
      <c r="J157" s="155"/>
      <c r="K157" s="161"/>
      <c r="L157" s="1"/>
      <c r="M157" s="1"/>
      <c r="N157" s="3"/>
      <c r="P157" s="1"/>
    </row>
    <row r="158" spans="2:16" x14ac:dyDescent="0.25">
      <c r="B158" s="40" t="s">
        <v>619</v>
      </c>
      <c r="C158" s="47" t="s">
        <v>434</v>
      </c>
      <c r="D158" s="47" t="s">
        <v>435</v>
      </c>
      <c r="E158" s="47" t="s">
        <v>236</v>
      </c>
      <c r="F158" s="47" t="s">
        <v>323</v>
      </c>
      <c r="G158" s="47" t="s">
        <v>446</v>
      </c>
      <c r="H158" s="2"/>
      <c r="I158" s="45"/>
      <c r="J158" s="155"/>
      <c r="K158" s="161"/>
      <c r="L158" s="1"/>
      <c r="M158" s="1"/>
      <c r="N158" s="3"/>
      <c r="P158" s="1"/>
    </row>
    <row r="159" spans="2:16" x14ac:dyDescent="0.25">
      <c r="B159" s="47">
        <v>1</v>
      </c>
      <c r="C159" s="48" cm="1">
        <f t="array" ref="C159">INDEX(CombinationTable,InertiaComb,3)</f>
        <v>1</v>
      </c>
      <c r="D159" s="48" cm="1">
        <f t="array" ref="D159">INDEX(CombinationTable,InertiaComb,4)</f>
        <v>0.95399999999999996</v>
      </c>
      <c r="E159" s="48">
        <f t="shared" ref="E159:E168" si="2">IF(ISNUMBER(C159),VALUE(C159),0)</f>
        <v>1</v>
      </c>
      <c r="F159" s="48">
        <f>IFERROR(VLOOKUP(C159,Basic!S$17:T$81,2,FALSE),0)</f>
        <v>0</v>
      </c>
      <c r="G159" s="48">
        <f t="shared" ref="G159:G168" si="3">IF(LEFT(C159,1)="L",VALUE(MID(C159,2,100)),0)</f>
        <v>0</v>
      </c>
      <c r="H159" s="181"/>
      <c r="I159" s="45"/>
      <c r="J159" s="155"/>
      <c r="K159" s="161"/>
      <c r="L159" s="1"/>
      <c r="M159" s="1"/>
      <c r="N159" s="3"/>
      <c r="P159" s="1"/>
    </row>
    <row r="160" spans="2:16" x14ac:dyDescent="0.25">
      <c r="B160" s="47">
        <v>2</v>
      </c>
      <c r="C160" s="48" cm="1">
        <f t="array" ref="C160">INDEX(CombinationTable,InertiaComb,5)</f>
        <v>3</v>
      </c>
      <c r="D160" s="48" cm="1">
        <f t="array" ref="D160">INDEX(CombinationTable,InertiaComb,6)</f>
        <v>0.95399999999999996</v>
      </c>
      <c r="E160" s="49">
        <f t="shared" si="2"/>
        <v>3</v>
      </c>
      <c r="F160" s="49">
        <f>IFERROR(VLOOKUP(C160,Basic!S$17:T$81,2,FALSE),0)</f>
        <v>0</v>
      </c>
      <c r="G160" s="49">
        <f t="shared" si="3"/>
        <v>0</v>
      </c>
      <c r="H160" s="239"/>
      <c r="I160" s="45"/>
      <c r="J160" s="155"/>
      <c r="K160" s="161"/>
      <c r="L160" s="1"/>
      <c r="M160" s="1"/>
      <c r="N160" s="3"/>
      <c r="P160" s="1"/>
    </row>
    <row r="161" spans="2:16" x14ac:dyDescent="0.25">
      <c r="B161" s="47">
        <v>3</v>
      </c>
      <c r="C161" s="48" cm="1">
        <f t="array" ref="C161">INDEX(CombinationTable,InertiaComb,7)</f>
        <v>4</v>
      </c>
      <c r="D161" s="48" cm="1">
        <f t="array" ref="D161">INDEX(CombinationTable,InertiaComb,8)</f>
        <v>0.14299999999999999</v>
      </c>
      <c r="E161" s="48">
        <f t="shared" si="2"/>
        <v>4</v>
      </c>
      <c r="F161" s="48">
        <f>IFERROR(VLOOKUP(C161,Basic!S$17:T$81,2,FALSE),0)</f>
        <v>0</v>
      </c>
      <c r="G161" s="48">
        <f t="shared" si="3"/>
        <v>0</v>
      </c>
      <c r="H161" s="239"/>
      <c r="I161" s="45"/>
      <c r="J161" s="155"/>
      <c r="K161" s="161"/>
      <c r="L161" s="1"/>
      <c r="M161" s="1"/>
      <c r="N161" s="3"/>
      <c r="P161" s="1"/>
    </row>
    <row r="162" spans="2:16" x14ac:dyDescent="0.25">
      <c r="B162" s="47">
        <v>4</v>
      </c>
      <c r="C162" s="48">
        <f>INDEX(CombinationTable,InertiaComb,9)</f>
        <v>6</v>
      </c>
      <c r="D162" s="48" cm="1">
        <f t="array" ref="D162">INDEX(CombinationTable,InertiaComb,10)</f>
        <v>0.95399999999999996</v>
      </c>
      <c r="E162" s="48">
        <f t="shared" si="2"/>
        <v>6</v>
      </c>
      <c r="F162" s="48">
        <f>IFERROR(VLOOKUP(C162,Basic!S$17:T$81,2,FALSE),0)</f>
        <v>0</v>
      </c>
      <c r="G162" s="48">
        <f t="shared" si="3"/>
        <v>0</v>
      </c>
      <c r="H162" s="239"/>
      <c r="I162" s="45"/>
      <c r="J162" s="155"/>
      <c r="K162" s="161"/>
      <c r="L162" s="1"/>
      <c r="M162" s="1"/>
      <c r="N162" s="3"/>
      <c r="P162" s="1"/>
    </row>
    <row r="163" spans="2:16" x14ac:dyDescent="0.25">
      <c r="B163" s="47">
        <v>5</v>
      </c>
      <c r="C163" s="48" cm="1">
        <f t="array" ref="C163">INDEX(CombinationTable,InertiaComb,11)</f>
        <v>52</v>
      </c>
      <c r="D163" s="48" cm="1">
        <f t="array" ref="D163">INDEX(CombinationTable,InertiaComb,12)</f>
        <v>0.53800000000000003</v>
      </c>
      <c r="E163" s="48">
        <f t="shared" si="2"/>
        <v>52</v>
      </c>
      <c r="F163" s="48">
        <f>IFERROR(VLOOKUP(C163,Basic!S$17:T$81,2,FALSE),0)</f>
        <v>0</v>
      </c>
      <c r="G163" s="48">
        <f t="shared" si="3"/>
        <v>0</v>
      </c>
      <c r="H163" s="240"/>
      <c r="I163" s="45"/>
      <c r="J163" s="155"/>
      <c r="K163" s="161"/>
      <c r="L163" s="1"/>
      <c r="M163" s="1"/>
      <c r="N163" s="3"/>
      <c r="P163" s="1"/>
    </row>
    <row r="164" spans="2:16" x14ac:dyDescent="0.25">
      <c r="B164" s="47">
        <v>6</v>
      </c>
      <c r="C164" s="48" cm="1">
        <f t="array" ref="C164">INDEX(CombinationTable,InertiaComb,13)</f>
        <v>0</v>
      </c>
      <c r="D164" s="48" cm="1">
        <f t="array" ref="D164">INDEX(CombinationTable,InertiaComb,14)</f>
        <v>0</v>
      </c>
      <c r="E164" s="48">
        <f t="shared" si="2"/>
        <v>0</v>
      </c>
      <c r="F164" s="48">
        <f>IFERROR(VLOOKUP(C164,Basic!S$17:T$81,2,FALSE),0)</f>
        <v>0</v>
      </c>
      <c r="G164" s="48">
        <f t="shared" si="3"/>
        <v>0</v>
      </c>
      <c r="H164" s="241"/>
      <c r="I164" s="45"/>
      <c r="J164" s="155"/>
      <c r="K164" s="161"/>
      <c r="L164" s="1"/>
      <c r="M164" s="1"/>
      <c r="N164" s="3"/>
      <c r="P164" s="1"/>
    </row>
    <row r="165" spans="2:16" x14ac:dyDescent="0.25">
      <c r="B165" s="47">
        <v>7</v>
      </c>
      <c r="C165" s="48" cm="1">
        <f t="array" ref="C165">INDEX(CombinationTable,InertiaComb,15)</f>
        <v>0</v>
      </c>
      <c r="D165" s="48" cm="1">
        <f t="array" ref="D165">INDEX(CombinationTable,InertiaComb,16)</f>
        <v>0</v>
      </c>
      <c r="E165" s="48">
        <f t="shared" si="2"/>
        <v>0</v>
      </c>
      <c r="F165" s="48">
        <f>IFERROR(VLOOKUP(C165,Basic!S$17:T$81,2,FALSE),0)</f>
        <v>0</v>
      </c>
      <c r="G165" s="48">
        <f t="shared" si="3"/>
        <v>0</v>
      </c>
      <c r="H165" s="241"/>
      <c r="I165" s="45"/>
      <c r="J165" s="155"/>
      <c r="K165" s="161"/>
      <c r="L165" s="1"/>
      <c r="M165" s="1"/>
      <c r="N165" s="3"/>
      <c r="P165" s="1"/>
    </row>
    <row r="166" spans="2:16" x14ac:dyDescent="0.25">
      <c r="B166" s="47">
        <v>8</v>
      </c>
      <c r="C166" s="48" cm="1">
        <f t="array" ref="C166">INDEX(CombinationTable,InertiaComb,17)</f>
        <v>0</v>
      </c>
      <c r="D166" s="48" cm="1">
        <f t="array" ref="D166">INDEX(CombinationTable,InertiaComb,18)</f>
        <v>0</v>
      </c>
      <c r="E166" s="48">
        <f t="shared" si="2"/>
        <v>0</v>
      </c>
      <c r="F166" s="48">
        <f>IFERROR(VLOOKUP(C166,Basic!S$17:T$81,2,FALSE),0)</f>
        <v>0</v>
      </c>
      <c r="G166" s="48">
        <f t="shared" si="3"/>
        <v>0</v>
      </c>
      <c r="H166" s="241"/>
      <c r="I166" s="45"/>
      <c r="J166" s="155"/>
      <c r="K166" s="161"/>
      <c r="L166" s="1"/>
      <c r="M166" s="1"/>
      <c r="N166" s="3"/>
      <c r="P166" s="1"/>
    </row>
    <row r="167" spans="2:16" x14ac:dyDescent="0.25">
      <c r="B167" s="47">
        <v>9</v>
      </c>
      <c r="C167" s="48" cm="1">
        <f t="array" ref="C167">INDEX(CombinationTable,InertiaComb,19)</f>
        <v>0</v>
      </c>
      <c r="D167" s="48" cm="1">
        <f t="array" ref="D167">INDEX(CombinationTable,InertiaComb,20)</f>
        <v>0</v>
      </c>
      <c r="E167" s="48">
        <f t="shared" si="2"/>
        <v>0</v>
      </c>
      <c r="F167" s="48">
        <f>IFERROR(VLOOKUP(C167,Basic!S$17:T$81,2,FALSE),0)</f>
        <v>0</v>
      </c>
      <c r="G167" s="48">
        <f t="shared" si="3"/>
        <v>0</v>
      </c>
      <c r="H167" s="241"/>
      <c r="I167" s="45"/>
      <c r="J167" s="155"/>
      <c r="K167" s="161"/>
      <c r="L167" s="1"/>
      <c r="M167" s="1"/>
      <c r="N167" s="3"/>
      <c r="P167" s="1"/>
    </row>
    <row r="168" spans="2:16" x14ac:dyDescent="0.25">
      <c r="B168" s="47">
        <v>10</v>
      </c>
      <c r="C168" s="48" cm="1">
        <f t="array" ref="C168">INDEX(CombinationTable,InertiaComb,21)</f>
        <v>0</v>
      </c>
      <c r="D168" s="48" cm="1">
        <f t="array" ref="D168">INDEX(CombinationTable,InertiaComb,22)</f>
        <v>0</v>
      </c>
      <c r="E168" s="48">
        <f t="shared" si="2"/>
        <v>0</v>
      </c>
      <c r="F168" s="48">
        <f>IFERROR(VLOOKUP(C168,Basic!S$17:T$81,2,FALSE),0)</f>
        <v>0</v>
      </c>
      <c r="G168" s="48">
        <f t="shared" si="3"/>
        <v>0</v>
      </c>
      <c r="H168" s="241"/>
      <c r="I168" s="45"/>
      <c r="J168" s="155"/>
      <c r="K168" s="161"/>
      <c r="L168" s="1"/>
      <c r="M168" s="1"/>
      <c r="N168" s="3"/>
      <c r="P168" s="1"/>
    </row>
    <row r="169" spans="2:16" x14ac:dyDescent="0.25">
      <c r="B169" s="47"/>
      <c r="C169" s="47"/>
      <c r="D169" s="47"/>
      <c r="E169" s="47"/>
      <c r="F169" s="47"/>
      <c r="G169" s="47"/>
      <c r="H169" s="45"/>
      <c r="I169" s="45"/>
      <c r="J169" s="155"/>
      <c r="K169" s="161"/>
      <c r="L169" s="1"/>
      <c r="M169" s="1"/>
      <c r="N169" s="3"/>
      <c r="P169" s="1"/>
    </row>
    <row r="170" spans="2:16" x14ac:dyDescent="0.25">
      <c r="B170" s="24" t="s">
        <v>1812</v>
      </c>
      <c r="D170" s="45"/>
      <c r="E170" s="43"/>
      <c r="F170" s="47"/>
      <c r="G170" s="47"/>
      <c r="H170" s="45"/>
      <c r="I170" s="45"/>
      <c r="J170" s="155"/>
      <c r="K170" s="161"/>
      <c r="L170" s="1"/>
      <c r="M170" s="1"/>
      <c r="N170" s="3"/>
      <c r="P170" s="1"/>
    </row>
    <row r="171" spans="2:16" x14ac:dyDescent="0.25">
      <c r="B171" s="45"/>
      <c r="C171" s="45"/>
      <c r="D171" s="45"/>
      <c r="E171" s="43"/>
      <c r="F171" s="47"/>
      <c r="G171" s="47"/>
      <c r="H171" s="45"/>
      <c r="I171" s="45"/>
      <c r="J171" s="155"/>
      <c r="K171" s="161"/>
      <c r="L171" s="1"/>
      <c r="M171" s="1"/>
      <c r="N171" s="3"/>
      <c r="P171" s="1"/>
    </row>
    <row r="172" spans="2:16" x14ac:dyDescent="0.25">
      <c r="B172" s="1" t="s">
        <v>654</v>
      </c>
      <c r="C172" s="50">
        <v>8.0421539735525602</v>
      </c>
      <c r="D172" s="127" t="str">
        <f>IF(UserMetricOption,"m","ft")</f>
        <v>m</v>
      </c>
      <c r="E172" s="43"/>
      <c r="F172" s="47"/>
      <c r="G172" s="47"/>
      <c r="H172" s="45"/>
      <c r="I172" s="45"/>
      <c r="J172" s="155"/>
      <c r="K172" s="161"/>
      <c r="L172" s="1"/>
      <c r="M172" s="1"/>
      <c r="N172" s="3"/>
      <c r="P172" s="1"/>
    </row>
    <row r="173" spans="2:16" x14ac:dyDescent="0.25">
      <c r="B173" s="1" t="s">
        <v>655</v>
      </c>
      <c r="C173" s="50">
        <v>109.66587981138211</v>
      </c>
      <c r="D173" s="127" t="str">
        <f>IF(UserMetricOption,"m","ft")</f>
        <v>m</v>
      </c>
      <c r="E173" s="43"/>
      <c r="F173" s="47"/>
      <c r="G173" s="47"/>
      <c r="H173" s="45"/>
      <c r="I173" s="45"/>
      <c r="J173" s="155"/>
      <c r="K173" s="161"/>
      <c r="L173" s="1"/>
      <c r="M173" s="1"/>
      <c r="N173" s="3"/>
      <c r="P173" s="1"/>
    </row>
    <row r="174" spans="2:16" x14ac:dyDescent="0.25">
      <c r="B174" s="1" t="s">
        <v>656</v>
      </c>
      <c r="C174" s="50">
        <v>23.09322259578834</v>
      </c>
      <c r="D174" s="127" t="str">
        <f>IF(UserMetricOption,"m","ft")</f>
        <v>m</v>
      </c>
      <c r="E174" s="43"/>
      <c r="F174" s="47"/>
      <c r="G174" s="47"/>
      <c r="H174" s="45"/>
      <c r="I174" s="45"/>
      <c r="J174" s="155"/>
      <c r="K174" s="161"/>
      <c r="L174" s="1"/>
      <c r="M174" s="1"/>
      <c r="N174" s="3"/>
      <c r="P174" s="1"/>
    </row>
    <row r="175" spans="2:16" x14ac:dyDescent="0.25">
      <c r="B175" s="45"/>
      <c r="C175" s="45"/>
      <c r="D175" s="127"/>
      <c r="E175" s="43"/>
      <c r="F175" s="47"/>
      <c r="G175" s="47"/>
      <c r="H175" s="45"/>
      <c r="I175" s="45"/>
      <c r="J175" s="155"/>
      <c r="K175" s="161"/>
      <c r="L175" s="1"/>
      <c r="M175" s="1"/>
      <c r="N175" s="3"/>
      <c r="P175" s="1"/>
    </row>
    <row r="176" spans="2:16" x14ac:dyDescent="0.25">
      <c r="B176" s="118" t="s">
        <v>657</v>
      </c>
      <c r="C176" s="258">
        <v>7326.880859375</v>
      </c>
      <c r="D176" s="127" t="str">
        <f>IF(UserMetricOption,"kN","kips")</f>
        <v>kN</v>
      </c>
      <c r="E176" s="46"/>
      <c r="F176" s="47"/>
      <c r="G176" s="47"/>
      <c r="H176" s="45"/>
      <c r="I176" s="45"/>
      <c r="J176" s="155"/>
      <c r="K176" s="161"/>
      <c r="L176" s="1"/>
      <c r="M176" s="1"/>
      <c r="N176" s="3"/>
      <c r="P176" s="1"/>
    </row>
    <row r="177" spans="2:16" x14ac:dyDescent="0.25">
      <c r="B177" s="118"/>
      <c r="C177" s="280"/>
      <c r="D177" s="45"/>
      <c r="E177" s="46"/>
      <c r="F177" s="47"/>
      <c r="G177" s="47"/>
      <c r="H177" s="45"/>
      <c r="I177" s="45"/>
      <c r="J177" s="155"/>
      <c r="K177" s="161"/>
      <c r="L177" s="1"/>
      <c r="M177" s="1"/>
      <c r="N177" s="3"/>
      <c r="P177" s="1"/>
    </row>
    <row r="178" spans="2:16" x14ac:dyDescent="0.25">
      <c r="B178" s="129" t="s">
        <v>1811</v>
      </c>
      <c r="C178" s="89"/>
      <c r="D178" s="45"/>
      <c r="E178" s="46"/>
      <c r="F178" s="47"/>
      <c r="G178" s="47"/>
      <c r="H178" s="45"/>
      <c r="I178" s="45"/>
      <c r="J178" s="155"/>
      <c r="K178" s="161"/>
      <c r="L178" s="1"/>
      <c r="M178" s="1"/>
      <c r="N178" s="3"/>
      <c r="P178" s="1"/>
    </row>
    <row r="179" spans="2:16" x14ac:dyDescent="0.25">
      <c r="B179" s="149"/>
      <c r="D179" s="127"/>
      <c r="G179" s="3"/>
      <c r="I179" s="1"/>
      <c r="J179" s="155"/>
      <c r="K179" s="161"/>
      <c r="L179" s="1"/>
      <c r="M179" s="1"/>
      <c r="N179" s="3"/>
      <c r="P179" s="1"/>
    </row>
    <row r="180" spans="2:16" ht="15.75" thickBot="1" x14ac:dyDescent="0.3">
      <c r="B180" s="56"/>
      <c r="C180" s="56"/>
      <c r="D180" s="56"/>
      <c r="E180" s="56"/>
      <c r="F180" s="56"/>
      <c r="G180" s="56"/>
      <c r="H180" s="56"/>
      <c r="I180" s="56"/>
      <c r="J180" s="160"/>
      <c r="K180" s="161"/>
      <c r="L180" s="1"/>
      <c r="M180" s="1"/>
      <c r="N180" s="3"/>
      <c r="P180" s="1"/>
    </row>
    <row r="181" spans="2:16" x14ac:dyDescent="0.25">
      <c r="J181" s="155"/>
      <c r="K181" s="161"/>
      <c r="L181" s="1"/>
      <c r="M181" s="1"/>
      <c r="N181" s="3"/>
      <c r="P181" s="1"/>
    </row>
    <row r="182" spans="2:16" x14ac:dyDescent="0.25">
      <c r="B182" s="131" t="s">
        <v>1139</v>
      </c>
      <c r="D182" s="134" t="s">
        <v>626</v>
      </c>
      <c r="G182" s="3"/>
      <c r="I182" s="1"/>
      <c r="J182" s="155"/>
      <c r="K182" s="161"/>
      <c r="L182" s="131"/>
      <c r="M182" s="1"/>
      <c r="N182" s="3"/>
      <c r="P182" s="1"/>
    </row>
    <row r="183" spans="2:16" x14ac:dyDescent="0.25">
      <c r="D183" s="127"/>
      <c r="G183" s="3"/>
      <c r="I183" s="1"/>
      <c r="J183" s="263"/>
      <c r="K183" s="264"/>
      <c r="L183" s="1"/>
      <c r="M183" s="1"/>
      <c r="N183" s="3"/>
      <c r="P183" s="1"/>
    </row>
    <row r="184" spans="2:16" x14ac:dyDescent="0.25">
      <c r="B184" s="24" t="s">
        <v>1137</v>
      </c>
      <c r="D184" s="127"/>
      <c r="E184" t="s">
        <v>1133</v>
      </c>
      <c r="G184" s="3"/>
      <c r="I184" s="1"/>
      <c r="J184" s="263"/>
      <c r="K184" s="264"/>
      <c r="L184" s="1"/>
      <c r="M184" s="1"/>
      <c r="N184" s="3"/>
      <c r="P184" s="1"/>
    </row>
    <row r="185" spans="2:16" x14ac:dyDescent="0.25">
      <c r="B185" s="1" t="str">
        <f>TravelMessage</f>
        <v>Module is traveling in the Z axis direction.</v>
      </c>
      <c r="C185" s="1" t="b">
        <f>TravelOption</f>
        <v>0</v>
      </c>
      <c r="D185" s="127"/>
      <c r="G185" s="3"/>
      <c r="I185" s="1"/>
      <c r="J185" s="263"/>
      <c r="K185" s="264"/>
      <c r="L185" s="1"/>
      <c r="M185" s="1"/>
      <c r="N185" s="3"/>
      <c r="P185" s="1"/>
    </row>
    <row r="186" spans="2:16" x14ac:dyDescent="0.25">
      <c r="B186" t="str">
        <f>PositionMessage</f>
        <v>3) Envelope from two specified positions.</v>
      </c>
      <c r="C186" s="3">
        <f>PositionOption</f>
        <v>3</v>
      </c>
      <c r="D186" s="127"/>
      <c r="G186" s="3"/>
      <c r="I186" s="1"/>
      <c r="J186" s="263"/>
      <c r="K186" s="264"/>
      <c r="L186" s="1"/>
      <c r="M186" s="1"/>
      <c r="N186" s="3"/>
      <c r="P186" s="1"/>
    </row>
    <row r="187" spans="2:16" x14ac:dyDescent="0.25">
      <c r="D187" s="127"/>
      <c r="G187" s="3"/>
      <c r="I187" s="1"/>
      <c r="J187" s="263"/>
      <c r="K187" s="264"/>
      <c r="L187" s="1"/>
      <c r="M187" s="1"/>
      <c r="N187" s="3"/>
      <c r="P187" s="1"/>
    </row>
    <row r="188" spans="2:16" x14ac:dyDescent="0.25">
      <c r="B188" s="24" t="s">
        <v>1147</v>
      </c>
      <c r="D188" s="3"/>
      <c r="E188" t="s">
        <v>907</v>
      </c>
      <c r="F188" s="1"/>
      <c r="J188" s="263"/>
      <c r="K188" s="265"/>
    </row>
    <row r="189" spans="2:16" x14ac:dyDescent="0.25">
      <c r="B189" s="1" t="s">
        <v>1130</v>
      </c>
      <c r="C189">
        <f>Input!C57</f>
        <v>15</v>
      </c>
      <c r="D189" s="262" t="str">
        <f>IF(UserMetricOption,"m","ft")</f>
        <v>m</v>
      </c>
      <c r="F189" s="1"/>
      <c r="J189" s="263"/>
      <c r="K189" s="265"/>
    </row>
    <row r="190" spans="2:16" x14ac:dyDescent="0.25">
      <c r="B190" s="1" t="s">
        <v>1131</v>
      </c>
      <c r="C190">
        <f>Input!C59</f>
        <v>51</v>
      </c>
      <c r="D190" s="262" t="str">
        <f>IF(UserMetricOption,"m","ft")</f>
        <v>m</v>
      </c>
      <c r="F190" s="1"/>
      <c r="J190" s="263"/>
      <c r="K190" s="265"/>
    </row>
    <row r="191" spans="2:16" x14ac:dyDescent="0.25">
      <c r="D191" s="3"/>
      <c r="F191" s="1"/>
      <c r="J191" s="263"/>
      <c r="K191" s="265"/>
    </row>
    <row r="192" spans="2:16" x14ac:dyDescent="0.25">
      <c r="B192" s="24" t="s">
        <v>1984</v>
      </c>
      <c r="C192" s="267" t="str">
        <f>IF(TravelOption,"+X travel","+Z travel")</f>
        <v>+Z travel</v>
      </c>
      <c r="D192" s="3"/>
      <c r="F192" s="1"/>
      <c r="J192" s="263"/>
      <c r="K192" s="265"/>
      <c r="L192" s="3" t="s">
        <v>1135</v>
      </c>
      <c r="N192" s="3" t="s">
        <v>1136</v>
      </c>
    </row>
    <row r="193" spans="2:14" x14ac:dyDescent="0.25">
      <c r="B193" s="1" t="s">
        <v>1985</v>
      </c>
      <c r="C193">
        <f>IF(TravelOption,C189,C190)</f>
        <v>51</v>
      </c>
      <c r="D193" s="262" t="str">
        <f>IF(UserMetricOption,"m","ft")</f>
        <v>m</v>
      </c>
      <c r="F193" s="1"/>
      <c r="J193" s="263"/>
      <c r="K193" s="265"/>
      <c r="L193" s="3" t="s">
        <v>1145</v>
      </c>
      <c r="N193" s="2" t="s">
        <v>1146</v>
      </c>
    </row>
    <row r="194" spans="2:14" x14ac:dyDescent="0.25">
      <c r="B194" s="1" t="s">
        <v>1986</v>
      </c>
      <c r="C194">
        <f>IF(TravelOption,C190,C189)</f>
        <v>15</v>
      </c>
      <c r="D194" s="262" t="str">
        <f>IF(UserMetricOption,"m","ft")</f>
        <v>m</v>
      </c>
      <c r="F194" s="1"/>
      <c r="J194" s="263"/>
      <c r="K194" s="265"/>
      <c r="L194" s="3" t="s">
        <v>1146</v>
      </c>
      <c r="N194" s="2" t="s">
        <v>1145</v>
      </c>
    </row>
    <row r="195" spans="2:14" x14ac:dyDescent="0.25">
      <c r="D195" s="3"/>
      <c r="F195" s="1"/>
      <c r="J195" s="263"/>
      <c r="K195" s="265"/>
    </row>
    <row r="196" spans="2:14" x14ac:dyDescent="0.25">
      <c r="B196" s="24" t="s">
        <v>906</v>
      </c>
      <c r="C196" s="1"/>
      <c r="D196" s="3"/>
      <c r="E196" t="s">
        <v>907</v>
      </c>
      <c r="F196" s="1"/>
      <c r="J196" s="263"/>
      <c r="K196" s="265"/>
    </row>
    <row r="197" spans="2:14" x14ac:dyDescent="0.25">
      <c r="B197" s="1" t="s">
        <v>499</v>
      </c>
      <c r="C197" s="1">
        <f>Input!C62</f>
        <v>0</v>
      </c>
      <c r="D197" s="262" t="str">
        <f>IF(UserMetricOption,"m","ft")</f>
        <v>m</v>
      </c>
      <c r="F197" s="1"/>
      <c r="J197" s="263"/>
      <c r="K197" s="265"/>
    </row>
    <row r="198" spans="2:14" x14ac:dyDescent="0.25">
      <c r="B198" s="1" t="s">
        <v>500</v>
      </c>
      <c r="C198" s="1">
        <f>Input!C63</f>
        <v>100.5</v>
      </c>
      <c r="D198" s="262" t="str">
        <f>IF(UserMetricOption,"m","ft")</f>
        <v>m</v>
      </c>
      <c r="F198" s="1"/>
      <c r="J198" s="263"/>
      <c r="K198" s="265"/>
    </row>
    <row r="199" spans="2:14" x14ac:dyDescent="0.25">
      <c r="B199" s="1" t="s">
        <v>501</v>
      </c>
      <c r="C199" s="1">
        <f>Input!C64</f>
        <v>0</v>
      </c>
      <c r="D199" s="262" t="str">
        <f>IF(UserMetricOption,"m","ft")</f>
        <v>m</v>
      </c>
      <c r="F199" s="1"/>
      <c r="J199" s="263"/>
      <c r="K199" s="265"/>
    </row>
    <row r="200" spans="2:14" x14ac:dyDescent="0.25">
      <c r="B200" s="1"/>
      <c r="C200" s="1"/>
      <c r="D200" s="3"/>
      <c r="F200" s="1"/>
      <c r="J200" s="263"/>
      <c r="K200" s="265"/>
    </row>
    <row r="201" spans="2:14" x14ac:dyDescent="0.25">
      <c r="B201" s="75" t="s">
        <v>1148</v>
      </c>
      <c r="C201" s="267" t="str">
        <f>IF(TravelOption,"+X travel","+Z travel")</f>
        <v>+Z travel</v>
      </c>
      <c r="D201" s="3"/>
      <c r="J201" s="263"/>
      <c r="K201" s="265"/>
      <c r="L201" s="3" t="s">
        <v>1135</v>
      </c>
      <c r="N201" s="3" t="s">
        <v>1136</v>
      </c>
    </row>
    <row r="202" spans="2:14" x14ac:dyDescent="0.25">
      <c r="B202" s="1" t="s">
        <v>1149</v>
      </c>
      <c r="C202" s="1">
        <f>C197</f>
        <v>0</v>
      </c>
      <c r="D202" s="262" t="str">
        <f>IF(UserMetricOption,"m","ft")</f>
        <v>m</v>
      </c>
      <c r="J202" s="263"/>
      <c r="K202" s="265"/>
      <c r="L202" s="3" t="s">
        <v>1123</v>
      </c>
      <c r="N202" s="2" t="s">
        <v>1123</v>
      </c>
    </row>
    <row r="203" spans="2:14" x14ac:dyDescent="0.25">
      <c r="B203" s="1" t="s">
        <v>1150</v>
      </c>
      <c r="C203" s="1">
        <f>C198</f>
        <v>100.5</v>
      </c>
      <c r="D203" s="262" t="str">
        <f>IF(UserMetricOption,"m","ft")</f>
        <v>m</v>
      </c>
      <c r="J203" s="263"/>
      <c r="K203" s="265"/>
      <c r="L203" s="3" t="s">
        <v>1124</v>
      </c>
      <c r="N203" s="2" t="s">
        <v>1124</v>
      </c>
    </row>
    <row r="204" spans="2:14" x14ac:dyDescent="0.25">
      <c r="B204" s="1" t="s">
        <v>1151</v>
      </c>
      <c r="C204" s="1">
        <f>IF(TravelOption,C199+C190,C199)</f>
        <v>0</v>
      </c>
      <c r="D204" s="262" t="str">
        <f>IF(UserMetricOption,"m","ft")</f>
        <v>m</v>
      </c>
      <c r="J204" s="263"/>
      <c r="K204" s="265"/>
      <c r="L204" s="3" t="s">
        <v>1126</v>
      </c>
      <c r="N204" s="2" t="s">
        <v>1125</v>
      </c>
    </row>
    <row r="205" spans="2:14" x14ac:dyDescent="0.25">
      <c r="B205" s="1"/>
      <c r="C205" s="1"/>
      <c r="D205" s="3"/>
      <c r="F205" s="1"/>
      <c r="J205" s="263"/>
      <c r="K205" s="265"/>
    </row>
    <row r="206" spans="2:14" x14ac:dyDescent="0.25">
      <c r="B206" s="130" t="s">
        <v>1127</v>
      </c>
      <c r="C206" s="1"/>
      <c r="D206" s="3"/>
      <c r="F206" s="1"/>
      <c r="J206" s="263"/>
      <c r="K206" s="265"/>
    </row>
    <row r="207" spans="2:14" x14ac:dyDescent="0.25">
      <c r="B207" s="1" t="s">
        <v>1887</v>
      </c>
      <c r="C207">
        <f>Input!C127</f>
        <v>177.6</v>
      </c>
      <c r="D207" s="262" t="str">
        <f>IF(UserMetricOption,"m","ft")</f>
        <v>m</v>
      </c>
      <c r="E207" t="s">
        <v>1132</v>
      </c>
      <c r="F207" s="1"/>
      <c r="J207" s="263"/>
      <c r="K207" s="265"/>
    </row>
    <row r="208" spans="2:14" x14ac:dyDescent="0.25">
      <c r="B208" s="1" t="s">
        <v>1888</v>
      </c>
      <c r="C208">
        <f>Input!C128</f>
        <v>43</v>
      </c>
      <c r="D208" s="262" t="str">
        <f>IF(UserMetricOption,"m","ft")</f>
        <v>m</v>
      </c>
      <c r="F208" s="1"/>
      <c r="J208" s="263"/>
      <c r="K208" s="265"/>
    </row>
    <row r="209" spans="2:12" x14ac:dyDescent="0.25">
      <c r="D209" s="3"/>
      <c r="F209" s="1"/>
      <c r="J209" s="263"/>
      <c r="K209" s="265"/>
    </row>
    <row r="210" spans="2:12" x14ac:dyDescent="0.25">
      <c r="B210" s="75" t="s">
        <v>1128</v>
      </c>
      <c r="C210" s="1"/>
      <c r="D210" s="3"/>
      <c r="F210" s="1"/>
      <c r="J210" s="263"/>
      <c r="K210" s="265"/>
    </row>
    <row r="211" spans="2:12" x14ac:dyDescent="0.25">
      <c r="B211" s="96" t="s">
        <v>1889</v>
      </c>
      <c r="C211" s="1">
        <f>Input!C131</f>
        <v>88.8</v>
      </c>
      <c r="D211" s="262" t="str">
        <f>IF(UserMetricOption,"m","ft")</f>
        <v>m</v>
      </c>
      <c r="E211" t="s">
        <v>1132</v>
      </c>
      <c r="F211" s="1"/>
      <c r="J211" s="263"/>
      <c r="K211" s="265"/>
    </row>
    <row r="212" spans="2:12" x14ac:dyDescent="0.25">
      <c r="B212" s="96" t="s">
        <v>1890</v>
      </c>
      <c r="C212" s="1">
        <f>Input!C132</f>
        <v>21.5</v>
      </c>
      <c r="D212" s="262" t="str">
        <f>IF(UserMetricOption,"m","ft")</f>
        <v>m</v>
      </c>
      <c r="F212" s="1"/>
      <c r="J212" s="263"/>
      <c r="K212" s="265"/>
    </row>
    <row r="213" spans="2:12" x14ac:dyDescent="0.25">
      <c r="B213" s="96" t="s">
        <v>1891</v>
      </c>
      <c r="C213" s="1">
        <f>Input!C133</f>
        <v>0</v>
      </c>
      <c r="D213" s="262" t="str">
        <f>IF(UserMetricOption,"m","ft")</f>
        <v>m</v>
      </c>
      <c r="F213" s="1"/>
      <c r="J213" s="263"/>
      <c r="K213" s="265"/>
    </row>
    <row r="214" spans="2:12" x14ac:dyDescent="0.25">
      <c r="B214" s="96"/>
      <c r="C214" s="1"/>
      <c r="D214" s="3"/>
      <c r="F214" s="1"/>
      <c r="J214" s="263"/>
      <c r="K214" s="265"/>
    </row>
    <row r="215" spans="2:12" x14ac:dyDescent="0.25">
      <c r="B215" s="259" t="s">
        <v>1129</v>
      </c>
      <c r="C215" s="1"/>
      <c r="D215" s="3"/>
      <c r="E215" t="s">
        <v>1133</v>
      </c>
      <c r="F215" s="1"/>
      <c r="J215" s="263"/>
      <c r="K215" s="265"/>
    </row>
    <row r="216" spans="2:12" x14ac:dyDescent="0.25">
      <c r="B216" s="96" t="s">
        <v>1987</v>
      </c>
      <c r="C216" s="1">
        <f>Seafastening</f>
        <v>0.85</v>
      </c>
      <c r="D216" s="262" t="str">
        <f t="shared" ref="D216:D222" si="4">IF(UserMetricOption,"m","ft")</f>
        <v>m</v>
      </c>
      <c r="F216" s="1"/>
      <c r="J216" s="263"/>
      <c r="K216" s="265"/>
    </row>
    <row r="217" spans="2:12" x14ac:dyDescent="0.25">
      <c r="B217" s="1" t="s">
        <v>1967</v>
      </c>
      <c r="C217" s="1">
        <f>Input!C162</f>
        <v>2</v>
      </c>
      <c r="D217" s="262" t="str">
        <f t="shared" si="4"/>
        <v>m</v>
      </c>
      <c r="F217" s="1"/>
      <c r="J217" s="263"/>
      <c r="K217" s="265"/>
    </row>
    <row r="218" spans="2:12" x14ac:dyDescent="0.25">
      <c r="B218" s="1" t="s">
        <v>1968</v>
      </c>
      <c r="C218" s="1">
        <f>Input!C163</f>
        <v>3</v>
      </c>
      <c r="D218" s="262" t="str">
        <f t="shared" si="4"/>
        <v>m</v>
      </c>
      <c r="F218" s="1"/>
      <c r="J218" s="263"/>
      <c r="K218" s="265"/>
    </row>
    <row r="219" spans="2:12" x14ac:dyDescent="0.25">
      <c r="B219" s="1" t="s">
        <v>1969</v>
      </c>
      <c r="C219" s="1">
        <f>Input!C166</f>
        <v>124.6</v>
      </c>
      <c r="D219" s="262" t="str">
        <f t="shared" si="4"/>
        <v>m</v>
      </c>
      <c r="F219" s="1"/>
      <c r="J219" s="263"/>
      <c r="K219" s="265"/>
    </row>
    <row r="220" spans="2:12" x14ac:dyDescent="0.25">
      <c r="B220" s="1" t="s">
        <v>1970</v>
      </c>
      <c r="C220" s="1">
        <f>Input!C167</f>
        <v>25</v>
      </c>
      <c r="D220" s="262" t="str">
        <f t="shared" si="4"/>
        <v>m</v>
      </c>
      <c r="F220" s="1"/>
      <c r="J220" s="263"/>
      <c r="K220" s="265"/>
    </row>
    <row r="221" spans="2:12" x14ac:dyDescent="0.25">
      <c r="B221" s="53" t="s">
        <v>1892</v>
      </c>
      <c r="C221" s="1">
        <f>Input!C170</f>
        <v>3</v>
      </c>
      <c r="D221" s="262" t="str">
        <f t="shared" si="4"/>
        <v>m</v>
      </c>
      <c r="F221" s="1"/>
      <c r="J221" s="263"/>
      <c r="K221" s="265"/>
    </row>
    <row r="222" spans="2:12" x14ac:dyDescent="0.25">
      <c r="B222" s="53" t="s">
        <v>1893</v>
      </c>
      <c r="C222" s="1">
        <f>Input!C171</f>
        <v>2</v>
      </c>
      <c r="D222" s="262" t="str">
        <f t="shared" si="4"/>
        <v>m</v>
      </c>
      <c r="F222" s="1"/>
      <c r="J222" s="263"/>
      <c r="K222" s="265"/>
    </row>
    <row r="223" spans="2:12" x14ac:dyDescent="0.25">
      <c r="C223" s="1"/>
      <c r="D223" s="3"/>
      <c r="F223" s="1"/>
      <c r="J223" s="263"/>
      <c r="K223" s="265"/>
    </row>
    <row r="224" spans="2:12" x14ac:dyDescent="0.25">
      <c r="B224" s="60" t="s">
        <v>1673</v>
      </c>
      <c r="C224" s="1"/>
      <c r="D224" s="3"/>
      <c r="E224" s="2"/>
      <c r="F224" s="1"/>
      <c r="G224" s="2"/>
      <c r="I224" s="2"/>
      <c r="J224" s="263"/>
      <c r="K224" s="266"/>
      <c r="L224" s="82"/>
    </row>
    <row r="225" spans="2:18" x14ac:dyDescent="0.25">
      <c r="B225" s="60"/>
      <c r="C225" s="1"/>
      <c r="D225" s="3"/>
      <c r="E225" s="2"/>
      <c r="F225" s="1"/>
      <c r="G225" s="2"/>
      <c r="I225" s="2"/>
      <c r="J225" s="263"/>
      <c r="K225" s="266"/>
    </row>
    <row r="226" spans="2:18" x14ac:dyDescent="0.25">
      <c r="B226" t="s">
        <v>1134</v>
      </c>
      <c r="C226">
        <f>C186</f>
        <v>3</v>
      </c>
      <c r="D226" s="3"/>
      <c r="E226" s="174"/>
      <c r="F226" s="2" t="s">
        <v>1669</v>
      </c>
      <c r="G226" s="2" t="s">
        <v>1670</v>
      </c>
      <c r="H226" s="2" t="s">
        <v>1671</v>
      </c>
      <c r="I226" s="2" t="s">
        <v>1672</v>
      </c>
      <c r="J226" s="263"/>
      <c r="L226" s="2" t="s">
        <v>1141</v>
      </c>
      <c r="M226" s="2"/>
      <c r="N226" s="2" t="s">
        <v>1142</v>
      </c>
      <c r="O226" s="2"/>
      <c r="P226" s="2" t="s">
        <v>1143</v>
      </c>
      <c r="Q226" s="2"/>
      <c r="R226" s="2" t="s">
        <v>1144</v>
      </c>
    </row>
    <row r="227" spans="2:18" x14ac:dyDescent="0.25">
      <c r="B227" s="96"/>
      <c r="C227" s="1"/>
      <c r="D227" s="3"/>
      <c r="E227" s="174"/>
      <c r="F227" s="2"/>
      <c r="G227" s="2"/>
      <c r="H227" s="2"/>
      <c r="I227" s="2"/>
      <c r="J227" s="263"/>
    </row>
    <row r="228" spans="2:18" x14ac:dyDescent="0.25">
      <c r="B228" s="1" t="s">
        <v>1967</v>
      </c>
      <c r="C228" s="1" cm="1">
        <f t="array" ref="C228">_xlfn.SWITCH(C$226,1,F228,2,G228,3,H228,4,I228)</f>
        <v>2</v>
      </c>
      <c r="D228" s="262" t="str">
        <f>IF(UserMetricOption,"m","ft")</f>
        <v>m</v>
      </c>
      <c r="E228" s="174"/>
      <c r="F228" s="2">
        <f>C217-C221</f>
        <v>-1</v>
      </c>
      <c r="G228" s="2">
        <f>C207/2-C193/2-C221</f>
        <v>60.3</v>
      </c>
      <c r="H228" s="2">
        <f>C217</f>
        <v>2</v>
      </c>
      <c r="I228" s="2">
        <v>0</v>
      </c>
      <c r="J228" s="263"/>
      <c r="L228" s="3" t="s">
        <v>1988</v>
      </c>
      <c r="N228" s="2" t="s">
        <v>1992</v>
      </c>
      <c r="P228" s="2" t="s">
        <v>1962</v>
      </c>
      <c r="Q228" s="2"/>
      <c r="R228" s="2">
        <v>0</v>
      </c>
    </row>
    <row r="229" spans="2:18" x14ac:dyDescent="0.25">
      <c r="B229" s="1" t="s">
        <v>1968</v>
      </c>
      <c r="C229" s="1" cm="1">
        <f t="array" ref="C229">_xlfn.SWITCH(C$226,1,F229,2,G229,3,H229,4,I229)</f>
        <v>3</v>
      </c>
      <c r="D229" s="262" t="str">
        <f>IF(UserMetricOption,"m","ft")</f>
        <v>m</v>
      </c>
      <c r="E229" s="174"/>
      <c r="F229" s="2">
        <f>C218-C222</f>
        <v>1</v>
      </c>
      <c r="G229" s="2">
        <f>C208/2-C194/2-C222</f>
        <v>12</v>
      </c>
      <c r="H229" s="2">
        <f>C218</f>
        <v>3</v>
      </c>
      <c r="I229" s="2">
        <v>0</v>
      </c>
      <c r="J229" s="263"/>
      <c r="L229" s="3" t="s">
        <v>1989</v>
      </c>
      <c r="N229" s="2" t="s">
        <v>1991</v>
      </c>
      <c r="P229" s="2" t="s">
        <v>1963</v>
      </c>
      <c r="Q229" s="2"/>
      <c r="R229" s="2">
        <v>0</v>
      </c>
    </row>
    <row r="230" spans="2:18" x14ac:dyDescent="0.25">
      <c r="B230" s="1" t="s">
        <v>1969</v>
      </c>
      <c r="C230" s="1" cm="1">
        <f t="array" ref="C230">_xlfn.SWITCH(C$226,1,F230,2,G230,3,H230,4,I230)</f>
        <v>124.6</v>
      </c>
      <c r="D230" s="262" t="str">
        <f>IF(UserMetricOption,"m","ft")</f>
        <v>m</v>
      </c>
      <c r="E230" s="174"/>
      <c r="F230" s="2">
        <f>C217+C221</f>
        <v>5</v>
      </c>
      <c r="G230" s="2">
        <f>C207/2-C193/2+C221</f>
        <v>66.3</v>
      </c>
      <c r="H230" s="2">
        <f>C219</f>
        <v>124.6</v>
      </c>
      <c r="I230" s="2">
        <f>C207-C193</f>
        <v>126.6</v>
      </c>
      <c r="J230" s="263"/>
      <c r="L230" s="3" t="s">
        <v>1990</v>
      </c>
      <c r="N230" s="2" t="s">
        <v>1993</v>
      </c>
      <c r="P230" s="2" t="s">
        <v>1964</v>
      </c>
      <c r="Q230" s="2"/>
      <c r="R230" s="2" t="s">
        <v>1995</v>
      </c>
    </row>
    <row r="231" spans="2:18" x14ac:dyDescent="0.25">
      <c r="B231" s="1" t="s">
        <v>1970</v>
      </c>
      <c r="C231" s="1" cm="1">
        <f t="array" ref="C231">_xlfn.SWITCH(C$226,1,F231,2,G231,3,H231,4,I231)</f>
        <v>25</v>
      </c>
      <c r="D231" s="262" t="str">
        <f>IF(UserMetricOption,"m","ft")</f>
        <v>m</v>
      </c>
      <c r="E231" s="174"/>
      <c r="F231" s="2">
        <f>C218+C222</f>
        <v>5</v>
      </c>
      <c r="G231" s="2">
        <f>C208/2-C194/2+C222</f>
        <v>16</v>
      </c>
      <c r="H231" s="2">
        <f>C220</f>
        <v>25</v>
      </c>
      <c r="I231" s="2">
        <f>C208-C194</f>
        <v>28</v>
      </c>
      <c r="J231" s="263"/>
      <c r="L231" s="3" t="s">
        <v>1989</v>
      </c>
      <c r="N231" s="2" t="s">
        <v>1994</v>
      </c>
      <c r="P231" s="2" t="s">
        <v>1965</v>
      </c>
      <c r="Q231" s="2"/>
      <c r="R231" s="2" t="s">
        <v>1996</v>
      </c>
    </row>
    <row r="232" spans="2:18" x14ac:dyDescent="0.25">
      <c r="B232" s="1"/>
      <c r="C232" s="1"/>
      <c r="D232" s="3"/>
      <c r="F232" s="1"/>
      <c r="J232" s="263"/>
      <c r="K232" s="265"/>
    </row>
    <row r="233" spans="2:18" ht="15.75" thickBot="1" x14ac:dyDescent="0.3">
      <c r="B233" s="75" t="s">
        <v>1161</v>
      </c>
      <c r="C233" s="1"/>
      <c r="D233" s="3"/>
      <c r="F233" s="290"/>
      <c r="G233" s="292">
        <f>C207</f>
        <v>177.6</v>
      </c>
      <c r="H233" s="291"/>
      <c r="J233" s="263"/>
      <c r="K233" s="265"/>
      <c r="L233" s="3" t="s">
        <v>1135</v>
      </c>
      <c r="O233" s="3" t="s">
        <v>1136</v>
      </c>
    </row>
    <row r="234" spans="2:18" x14ac:dyDescent="0.25">
      <c r="B234" s="1" t="s">
        <v>654</v>
      </c>
      <c r="C234" s="261">
        <f>IF(TravelOption,C202-C230+C211,C202-C231+C212)</f>
        <v>-3.5</v>
      </c>
      <c r="D234" s="262" t="str">
        <f>IF(UserMetricOption,"m","ft")</f>
        <v>m</v>
      </c>
      <c r="E234" s="295">
        <f>I235-E235-E236</f>
        <v>3</v>
      </c>
      <c r="F234" s="283"/>
      <c r="G234" s="88"/>
      <c r="H234" s="284"/>
      <c r="I234" s="288"/>
      <c r="J234" s="263"/>
      <c r="K234" s="265"/>
      <c r="L234" s="268" t="s">
        <v>1997</v>
      </c>
      <c r="O234" s="2" t="s">
        <v>2000</v>
      </c>
    </row>
    <row r="235" spans="2:18" x14ac:dyDescent="0.25">
      <c r="B235" s="1" t="s">
        <v>655</v>
      </c>
      <c r="C235" s="261">
        <f>C203-C216-C213</f>
        <v>99.65</v>
      </c>
      <c r="D235" s="262" t="str">
        <f>IF(UserMetricOption,"m","ft")</f>
        <v>m</v>
      </c>
      <c r="E235" s="295">
        <f>C194</f>
        <v>15</v>
      </c>
      <c r="F235" s="285"/>
      <c r="G235" s="28" t="s">
        <v>1873</v>
      </c>
      <c r="H235" s="297" t="s">
        <v>1878</v>
      </c>
      <c r="I235" s="293">
        <f>C208</f>
        <v>43</v>
      </c>
      <c r="J235" s="263"/>
      <c r="K235" s="265"/>
      <c r="L235" s="2" t="s">
        <v>1998</v>
      </c>
      <c r="O235" s="2" t="s">
        <v>1998</v>
      </c>
    </row>
    <row r="236" spans="2:18" ht="15.75" thickBot="1" x14ac:dyDescent="0.3">
      <c r="B236" s="1" t="s">
        <v>656</v>
      </c>
      <c r="C236" s="261">
        <f>IF(TravelOption,C204+C231-C212,C204-C230+C211)</f>
        <v>-35.799999999999997</v>
      </c>
      <c r="D236" s="262" t="str">
        <f>IF(UserMetricOption,"m","ft")</f>
        <v>m</v>
      </c>
      <c r="E236" s="295">
        <f>C231</f>
        <v>25</v>
      </c>
      <c r="F236" s="286"/>
      <c r="G236" s="87"/>
      <c r="H236" s="287"/>
      <c r="I236" s="289"/>
      <c r="J236" s="263"/>
      <c r="K236" s="265"/>
      <c r="L236" s="2" t="s">
        <v>1999</v>
      </c>
      <c r="O236" s="2" t="s">
        <v>2001</v>
      </c>
    </row>
    <row r="237" spans="2:18" x14ac:dyDescent="0.25">
      <c r="B237" s="1"/>
      <c r="C237" s="1"/>
      <c r="D237" s="3"/>
      <c r="E237" s="3" t="s">
        <v>1877</v>
      </c>
      <c r="F237" s="296">
        <f>C230</f>
        <v>124.6</v>
      </c>
      <c r="G237" s="294">
        <f>C193</f>
        <v>51</v>
      </c>
      <c r="H237" s="294">
        <f>G233-G237-F237</f>
        <v>2</v>
      </c>
      <c r="J237" s="263"/>
      <c r="K237" s="265"/>
    </row>
    <row r="238" spans="2:18" x14ac:dyDescent="0.25">
      <c r="B238" s="1"/>
      <c r="C238" s="1"/>
      <c r="D238" s="3"/>
      <c r="F238" s="1"/>
      <c r="J238" s="263"/>
      <c r="K238" s="265"/>
    </row>
    <row r="239" spans="2:18" ht="15.75" thickBot="1" x14ac:dyDescent="0.3">
      <c r="B239" s="75" t="s">
        <v>1162</v>
      </c>
      <c r="C239" s="1"/>
      <c r="D239" s="3"/>
      <c r="E239" s="3" t="s">
        <v>1877</v>
      </c>
      <c r="F239" s="290"/>
      <c r="G239" s="292">
        <f>C207</f>
        <v>177.6</v>
      </c>
      <c r="H239" s="291"/>
      <c r="J239" s="263"/>
      <c r="K239" s="265"/>
      <c r="L239" s="3" t="s">
        <v>1135</v>
      </c>
      <c r="O239" s="3" t="s">
        <v>1136</v>
      </c>
    </row>
    <row r="240" spans="2:18" x14ac:dyDescent="0.25">
      <c r="B240" s="1" t="s">
        <v>654</v>
      </c>
      <c r="C240" s="261">
        <f>IF(TravelOption,C202-C230+C211,C202-C229+C212)</f>
        <v>18.5</v>
      </c>
      <c r="D240" s="262" t="str">
        <f>IF(UserMetricOption,"m","ft")</f>
        <v>m</v>
      </c>
      <c r="E240" s="295">
        <f>I241-E241-E242</f>
        <v>25</v>
      </c>
      <c r="F240" s="283"/>
      <c r="G240" s="88"/>
      <c r="H240" s="284"/>
      <c r="I240" s="288"/>
      <c r="J240" s="263"/>
      <c r="K240" s="265"/>
      <c r="L240" s="2" t="s">
        <v>1997</v>
      </c>
      <c r="O240" s="2" t="s">
        <v>2003</v>
      </c>
    </row>
    <row r="241" spans="2:16" x14ac:dyDescent="0.25">
      <c r="B241" s="1" t="s">
        <v>655</v>
      </c>
      <c r="C241" s="261">
        <f>C203-C216-C213</f>
        <v>99.65</v>
      </c>
      <c r="D241" s="262" t="str">
        <f>IF(UserMetricOption,"m","ft")</f>
        <v>m</v>
      </c>
      <c r="E241" s="295">
        <f>C194</f>
        <v>15</v>
      </c>
      <c r="F241" s="285"/>
      <c r="G241" s="28" t="s">
        <v>1874</v>
      </c>
      <c r="H241" s="297" t="s">
        <v>1878</v>
      </c>
      <c r="I241" s="293">
        <f>C208</f>
        <v>43</v>
      </c>
      <c r="J241" s="263"/>
      <c r="K241" s="265"/>
      <c r="L241" s="2" t="s">
        <v>1998</v>
      </c>
      <c r="O241" s="2" t="s">
        <v>1998</v>
      </c>
    </row>
    <row r="242" spans="2:16" ht="15.75" thickBot="1" x14ac:dyDescent="0.3">
      <c r="B242" s="1" t="s">
        <v>656</v>
      </c>
      <c r="C242" s="261">
        <f>IF(TravelOption,C204+C229-C212,C204-C230+C211)</f>
        <v>-35.799999999999997</v>
      </c>
      <c r="D242" s="262" t="str">
        <f>IF(UserMetricOption,"m","ft")</f>
        <v>m</v>
      </c>
      <c r="E242" s="295">
        <f>C229</f>
        <v>3</v>
      </c>
      <c r="F242" s="286"/>
      <c r="G242" s="87"/>
      <c r="H242" s="287"/>
      <c r="I242" s="289"/>
      <c r="J242" s="263"/>
      <c r="K242" s="265"/>
      <c r="L242" s="2" t="s">
        <v>2002</v>
      </c>
      <c r="O242" s="2" t="s">
        <v>2001</v>
      </c>
    </row>
    <row r="243" spans="2:16" x14ac:dyDescent="0.25">
      <c r="B243" s="1"/>
      <c r="C243" s="1"/>
      <c r="D243" s="3"/>
      <c r="F243" s="296">
        <f>C230</f>
        <v>124.6</v>
      </c>
      <c r="G243" s="294">
        <f>C193</f>
        <v>51</v>
      </c>
      <c r="H243" s="294">
        <f>G239-G243-F243</f>
        <v>2</v>
      </c>
      <c r="J243" s="263"/>
      <c r="K243" s="265"/>
    </row>
    <row r="244" spans="2:16" x14ac:dyDescent="0.25">
      <c r="B244" s="1"/>
      <c r="C244" s="1"/>
      <c r="D244" s="3"/>
      <c r="F244" s="1"/>
      <c r="J244" s="263"/>
      <c r="K244" s="265"/>
    </row>
    <row r="245" spans="2:16" ht="15.75" thickBot="1" x14ac:dyDescent="0.3">
      <c r="B245" s="75" t="s">
        <v>1163</v>
      </c>
      <c r="C245" s="1"/>
      <c r="D245" s="3"/>
      <c r="F245" s="290"/>
      <c r="G245" s="292">
        <f>C207</f>
        <v>177.6</v>
      </c>
      <c r="H245" s="291"/>
      <c r="J245" s="263"/>
      <c r="K245" s="265"/>
      <c r="L245" s="3" t="s">
        <v>1135</v>
      </c>
      <c r="O245" s="3" t="s">
        <v>1136</v>
      </c>
    </row>
    <row r="246" spans="2:16" x14ac:dyDescent="0.25">
      <c r="B246" s="1" t="s">
        <v>654</v>
      </c>
      <c r="C246" s="261">
        <f>IF(TravelOption,C202-C228+C211,C202-C231+C212)</f>
        <v>-3.5</v>
      </c>
      <c r="D246" s="262" t="str">
        <f>IF(UserMetricOption,"m","ft")</f>
        <v>m</v>
      </c>
      <c r="E246" s="295">
        <f>I247-E247-E248</f>
        <v>3</v>
      </c>
      <c r="F246" s="283"/>
      <c r="G246" s="88"/>
      <c r="H246" s="284"/>
      <c r="I246" s="288"/>
      <c r="J246" s="263"/>
      <c r="K246" s="265"/>
      <c r="L246" s="2" t="s">
        <v>2004</v>
      </c>
      <c r="O246" s="2" t="s">
        <v>2000</v>
      </c>
    </row>
    <row r="247" spans="2:16" x14ac:dyDescent="0.25">
      <c r="B247" s="1" t="s">
        <v>655</v>
      </c>
      <c r="C247" s="261">
        <f>C203-C216-C213</f>
        <v>99.65</v>
      </c>
      <c r="D247" s="262" t="str">
        <f>IF(UserMetricOption,"m","ft")</f>
        <v>m</v>
      </c>
      <c r="E247" s="295">
        <f>C194</f>
        <v>15</v>
      </c>
      <c r="F247" s="285"/>
      <c r="G247" s="28" t="s">
        <v>1875</v>
      </c>
      <c r="H247" s="297" t="s">
        <v>1878</v>
      </c>
      <c r="I247" s="293">
        <f>C208</f>
        <v>43</v>
      </c>
      <c r="J247" s="263"/>
      <c r="K247" s="265"/>
      <c r="L247" s="2" t="s">
        <v>1998</v>
      </c>
      <c r="O247" s="2" t="s">
        <v>1998</v>
      </c>
    </row>
    <row r="248" spans="2:16" ht="15.75" thickBot="1" x14ac:dyDescent="0.3">
      <c r="B248" s="1" t="s">
        <v>656</v>
      </c>
      <c r="C248" s="261">
        <f>IF(TravelOption,C204+C231-C212,C204-C228+C211)</f>
        <v>86.8</v>
      </c>
      <c r="D248" s="262" t="str">
        <f>IF(UserMetricOption,"m","ft")</f>
        <v>m</v>
      </c>
      <c r="E248" s="295">
        <f>C231</f>
        <v>25</v>
      </c>
      <c r="F248" s="286"/>
      <c r="G248" s="87"/>
      <c r="H248" s="287"/>
      <c r="I248" s="289"/>
      <c r="J248" s="263"/>
      <c r="K248" s="265"/>
      <c r="L248" s="2" t="s">
        <v>1999</v>
      </c>
      <c r="O248" s="2" t="s">
        <v>2005</v>
      </c>
    </row>
    <row r="249" spans="2:16" x14ac:dyDescent="0.25">
      <c r="B249" s="1"/>
      <c r="C249" s="1"/>
      <c r="D249" s="3"/>
      <c r="F249" s="296">
        <f>C228</f>
        <v>2</v>
      </c>
      <c r="G249" s="294">
        <f>C193</f>
        <v>51</v>
      </c>
      <c r="H249" s="294">
        <f>G245-G249-F249</f>
        <v>124.6</v>
      </c>
      <c r="I249" s="3" t="s">
        <v>1877</v>
      </c>
      <c r="J249" s="263"/>
      <c r="K249" s="265"/>
    </row>
    <row r="250" spans="2:16" x14ac:dyDescent="0.25">
      <c r="B250" s="1"/>
      <c r="C250" s="1"/>
      <c r="D250" s="3"/>
      <c r="F250" s="1"/>
      <c r="J250" s="263"/>
      <c r="K250" s="265"/>
    </row>
    <row r="251" spans="2:16" ht="15.75" thickBot="1" x14ac:dyDescent="0.3">
      <c r="B251" s="75" t="s">
        <v>1164</v>
      </c>
      <c r="C251" s="1"/>
      <c r="D251" s="3"/>
      <c r="F251" s="290"/>
      <c r="G251" s="292">
        <f>C207</f>
        <v>177.6</v>
      </c>
      <c r="H251" s="291"/>
      <c r="I251" s="3" t="s">
        <v>1877</v>
      </c>
      <c r="J251" s="263"/>
      <c r="K251" s="265"/>
      <c r="L251" s="3" t="s">
        <v>1135</v>
      </c>
      <c r="O251" s="3" t="s">
        <v>1136</v>
      </c>
    </row>
    <row r="252" spans="2:16" x14ac:dyDescent="0.25">
      <c r="B252" s="1" t="s">
        <v>654</v>
      </c>
      <c r="C252" s="261">
        <f>IF(TravelOption,C202-C228+C211,C202-C229+C212)</f>
        <v>18.5</v>
      </c>
      <c r="D252" s="262" t="str">
        <f>IF(UserMetricOption,"m","ft")</f>
        <v>m</v>
      </c>
      <c r="E252" s="295">
        <f>I253-E253-E254</f>
        <v>25</v>
      </c>
      <c r="F252" s="283"/>
      <c r="G252" s="88"/>
      <c r="H252" s="284"/>
      <c r="I252" s="288"/>
      <c r="J252" s="263"/>
      <c r="K252" s="265"/>
      <c r="L252" s="2" t="s">
        <v>2004</v>
      </c>
      <c r="O252" s="2" t="s">
        <v>2003</v>
      </c>
    </row>
    <row r="253" spans="2:16" x14ac:dyDescent="0.25">
      <c r="B253" s="1" t="s">
        <v>655</v>
      </c>
      <c r="C253" s="261">
        <f>C203-C216-C213</f>
        <v>99.65</v>
      </c>
      <c r="D253" s="262" t="str">
        <f>IF(UserMetricOption,"m","ft")</f>
        <v>m</v>
      </c>
      <c r="E253" s="295">
        <f>C194</f>
        <v>15</v>
      </c>
      <c r="F253" s="285"/>
      <c r="G253" s="28" t="s">
        <v>1876</v>
      </c>
      <c r="H253" s="297" t="s">
        <v>1878</v>
      </c>
      <c r="I253" s="293">
        <f>C208</f>
        <v>43</v>
      </c>
      <c r="J253" s="263"/>
      <c r="K253" s="265"/>
      <c r="L253" s="2" t="s">
        <v>1998</v>
      </c>
      <c r="O253" s="2" t="s">
        <v>1998</v>
      </c>
    </row>
    <row r="254" spans="2:16" ht="15.75" thickBot="1" x14ac:dyDescent="0.3">
      <c r="B254" s="1" t="s">
        <v>656</v>
      </c>
      <c r="C254" s="261">
        <f>IF(TravelOption,C204+C229-C212,C204-C228+C211)</f>
        <v>86.8</v>
      </c>
      <c r="D254" s="262" t="str">
        <f>IF(UserMetricOption,"m","ft")</f>
        <v>m</v>
      </c>
      <c r="E254" s="295">
        <f>C229</f>
        <v>3</v>
      </c>
      <c r="F254" s="286"/>
      <c r="G254" s="87"/>
      <c r="H254" s="287"/>
      <c r="I254" s="289"/>
      <c r="J254" s="263"/>
      <c r="K254" s="265"/>
      <c r="L254" s="2" t="s">
        <v>2002</v>
      </c>
      <c r="O254" s="2" t="s">
        <v>2005</v>
      </c>
    </row>
    <row r="255" spans="2:16" x14ac:dyDescent="0.25">
      <c r="B255" s="41"/>
      <c r="C255" s="260"/>
      <c r="D255" s="127"/>
      <c r="F255" s="296">
        <f>C228</f>
        <v>2</v>
      </c>
      <c r="G255" s="294">
        <f>C193</f>
        <v>51</v>
      </c>
      <c r="H255" s="294">
        <f>G251-G255-F255</f>
        <v>124.6</v>
      </c>
      <c r="J255" s="263"/>
      <c r="K255" s="264"/>
      <c r="L255" s="1"/>
      <c r="M255" s="1"/>
      <c r="N255" s="3"/>
      <c r="P255" s="1"/>
    </row>
    <row r="256" spans="2:16" x14ac:dyDescent="0.25">
      <c r="B256" s="148" t="s">
        <v>908</v>
      </c>
      <c r="D256" s="127"/>
      <c r="G256" s="3"/>
      <c r="I256" s="1"/>
      <c r="J256" s="155"/>
      <c r="K256" s="161"/>
      <c r="L256" s="1"/>
      <c r="M256" s="1"/>
      <c r="N256" s="3"/>
      <c r="P256" s="1"/>
    </row>
    <row r="257" spans="2:12" x14ac:dyDescent="0.25">
      <c r="C257" s="106"/>
      <c r="D257" s="127"/>
      <c r="J257" s="155"/>
      <c r="K257" s="154"/>
      <c r="L257" s="53"/>
    </row>
    <row r="258" spans="2:12" ht="15.75" thickBot="1" x14ac:dyDescent="0.3">
      <c r="B258" s="56"/>
      <c r="C258" s="56"/>
      <c r="D258" s="56"/>
      <c r="E258" s="56"/>
      <c r="F258" s="56"/>
      <c r="G258" s="56"/>
      <c r="H258" s="56"/>
      <c r="I258" s="56"/>
      <c r="J258" s="160"/>
      <c r="K258" s="154"/>
    </row>
    <row r="259" spans="2:12" x14ac:dyDescent="0.25">
      <c r="J259" s="155"/>
      <c r="K259" s="154"/>
    </row>
    <row r="260" spans="2:12" x14ac:dyDescent="0.25">
      <c r="B260" s="32" t="s">
        <v>1140</v>
      </c>
      <c r="D260" s="134" t="s">
        <v>626</v>
      </c>
      <c r="J260" s="155"/>
      <c r="K260" s="154"/>
    </row>
    <row r="261" spans="2:12" x14ac:dyDescent="0.25">
      <c r="J261" s="155"/>
      <c r="K261" s="154"/>
    </row>
    <row r="262" spans="2:12" x14ac:dyDescent="0.25">
      <c r="B262" t="s">
        <v>625</v>
      </c>
      <c r="C262" s="28">
        <v>71</v>
      </c>
      <c r="E262" t="s">
        <v>911</v>
      </c>
      <c r="J262" s="155"/>
      <c r="K262" s="154"/>
      <c r="L262" s="1" t="s">
        <v>2036</v>
      </c>
    </row>
    <row r="263" spans="2:12" x14ac:dyDescent="0.25">
      <c r="J263" s="155"/>
      <c r="K263" s="154"/>
    </row>
    <row r="264" spans="2:12" x14ac:dyDescent="0.25">
      <c r="B264" t="s">
        <v>631</v>
      </c>
      <c r="C264" s="2" cm="1">
        <f t="array" ref="C264">INDEX(clcTable,C262+1,2)</f>
        <v>1389</v>
      </c>
      <c r="E264" t="s">
        <v>825</v>
      </c>
      <c r="J264" s="155"/>
      <c r="K264" s="154"/>
    </row>
    <row r="265" spans="2:12" x14ac:dyDescent="0.25">
      <c r="B265" s="1"/>
      <c r="J265" s="155"/>
      <c r="K265" s="154"/>
    </row>
    <row r="266" spans="2:12" x14ac:dyDescent="0.25">
      <c r="B266" s="24" t="s">
        <v>527</v>
      </c>
      <c r="C266" s="2" t="s">
        <v>529</v>
      </c>
      <c r="E266" t="s">
        <v>825</v>
      </c>
      <c r="F266" s="2"/>
      <c r="H266" s="2"/>
      <c r="J266" s="155"/>
      <c r="K266" s="154"/>
    </row>
    <row r="267" spans="2:12" x14ac:dyDescent="0.25">
      <c r="B267" s="1" t="s">
        <v>533</v>
      </c>
      <c r="C267" s="2" cm="1">
        <f t="array" ref="C267">INDEX(clcTable,C262+1,3)</f>
        <v>-1.097</v>
      </c>
      <c r="E267" s="2"/>
      <c r="F267" s="2"/>
      <c r="G267" s="11"/>
      <c r="H267" s="2"/>
      <c r="J267" s="155"/>
      <c r="K267" s="154"/>
    </row>
    <row r="268" spans="2:12" x14ac:dyDescent="0.25">
      <c r="B268" s="1" t="s">
        <v>534</v>
      </c>
      <c r="C268" s="2" cm="1">
        <f t="array" ref="C268">INDEX(clcTable,C262+1,4)</f>
        <v>-1.716</v>
      </c>
      <c r="E268" s="2"/>
      <c r="F268" s="2"/>
      <c r="G268" s="11"/>
      <c r="H268" s="2"/>
      <c r="J268" s="155"/>
      <c r="K268" s="154"/>
    </row>
    <row r="269" spans="2:12" x14ac:dyDescent="0.25">
      <c r="B269" s="1" t="s">
        <v>535</v>
      </c>
      <c r="C269" s="2" cm="1">
        <f t="array" ref="C269">INDEX(clcTable,C262+1,5)</f>
        <v>-1.48</v>
      </c>
      <c r="E269" s="2"/>
      <c r="F269" s="2"/>
      <c r="G269" s="11"/>
      <c r="H269" s="2"/>
      <c r="J269" s="155"/>
      <c r="K269" s="154"/>
    </row>
    <row r="270" spans="2:12" x14ac:dyDescent="0.25">
      <c r="J270" s="155"/>
      <c r="K270" s="154"/>
    </row>
    <row r="271" spans="2:12" x14ac:dyDescent="0.25">
      <c r="B271" s="24" t="s">
        <v>528</v>
      </c>
      <c r="C271" s="2" t="s">
        <v>529</v>
      </c>
      <c r="E271" t="s">
        <v>825</v>
      </c>
      <c r="F271" s="2"/>
      <c r="H271" s="2"/>
      <c r="J271" s="163"/>
      <c r="K271" s="154"/>
    </row>
    <row r="272" spans="2:12" x14ac:dyDescent="0.25">
      <c r="B272" s="1" t="s">
        <v>530</v>
      </c>
      <c r="C272" s="2" cm="1">
        <f t="array" ref="C272">INDEX(clcTable,C262+1,6)</f>
        <v>9.0999999999999998E-2</v>
      </c>
      <c r="E272" s="2"/>
      <c r="F272" s="2"/>
      <c r="H272" s="101"/>
      <c r="I272" s="11"/>
      <c r="J272" s="155"/>
      <c r="K272" s="154"/>
    </row>
    <row r="273" spans="2:12" x14ac:dyDescent="0.25">
      <c r="B273" s="1" t="s">
        <v>531</v>
      </c>
      <c r="C273" s="2" cm="1">
        <f t="array" ref="C273">INDEX(clcTable,C262+1,7)</f>
        <v>-5.1999999999999998E-2</v>
      </c>
      <c r="E273" s="2"/>
      <c r="F273" s="2"/>
      <c r="H273" s="101"/>
      <c r="I273" s="11"/>
      <c r="J273" s="155"/>
      <c r="K273" s="154"/>
    </row>
    <row r="274" spans="2:12" x14ac:dyDescent="0.25">
      <c r="B274" s="1" t="s">
        <v>532</v>
      </c>
      <c r="C274" s="2" cm="1">
        <f t="array" ref="C274">INDEX(clcTable,C262+1,8)</f>
        <v>-1.6E-2</v>
      </c>
      <c r="E274" s="2"/>
      <c r="F274" s="2"/>
      <c r="H274" s="101"/>
      <c r="I274" s="11"/>
      <c r="J274" s="155"/>
      <c r="K274" s="154"/>
    </row>
    <row r="275" spans="2:12" x14ac:dyDescent="0.25">
      <c r="J275" s="155"/>
      <c r="K275" s="154"/>
    </row>
    <row r="276" spans="2:12" x14ac:dyDescent="0.25">
      <c r="B276" s="24" t="s">
        <v>826</v>
      </c>
      <c r="C276" s="2" t="s">
        <v>529</v>
      </c>
      <c r="E276" t="s">
        <v>825</v>
      </c>
      <c r="J276" s="155"/>
      <c r="K276" s="154"/>
    </row>
    <row r="277" spans="2:12" x14ac:dyDescent="0.25">
      <c r="B277" s="1" t="s">
        <v>910</v>
      </c>
      <c r="C277" s="2" t="str" cm="1">
        <f t="array" ref="C277">INDEX(clcTable,C262+1,9)</f>
        <v>ASU</v>
      </c>
      <c r="E277" t="str">
        <f>IF(C277="FPU","fore-port-up",IF(C277="FSU","fore-starboard-up",IF(C277="APU","aft-port-up",IF(C277="ASU","aft-starboard-up","no shift"))))</f>
        <v>aft-starboard-up</v>
      </c>
      <c r="G277" s="82"/>
      <c r="J277" s="155"/>
      <c r="K277" s="154"/>
    </row>
    <row r="278" spans="2:12" x14ac:dyDescent="0.25">
      <c r="B278" s="1"/>
      <c r="C278" s="2"/>
      <c r="J278" s="155"/>
      <c r="K278" s="154"/>
    </row>
    <row r="279" spans="2:12" x14ac:dyDescent="0.25">
      <c r="B279" s="1" t="s">
        <v>828</v>
      </c>
      <c r="C279" t="b">
        <f>IF(AND(OutputRow&gt;0,OutputRow-ABS(OutputRow)=0),TRUE,FALSE)</f>
        <v>1</v>
      </c>
      <c r="J279" s="155"/>
      <c r="K279" s="154"/>
    </row>
    <row r="280" spans="2:12" x14ac:dyDescent="0.25">
      <c r="B280" s="1" t="s">
        <v>829</v>
      </c>
      <c r="C280" s="2" t="b">
        <f>NOT(AND(C267=0,C268=0,C269=0,C272=0,C273=0,C274=0))</f>
        <v>1</v>
      </c>
      <c r="J280" s="155"/>
      <c r="K280" s="154"/>
    </row>
    <row r="281" spans="2:12" x14ac:dyDescent="0.25">
      <c r="B281" s="1" t="s">
        <v>1848</v>
      </c>
      <c r="C281" s="2" cm="1">
        <f t="array" ref="C281">_xlfn.SWITCH(C277,"FPU",0,"FSU",1,"APU",2,"ASU",3,4)</f>
        <v>3</v>
      </c>
      <c r="J281" s="155"/>
      <c r="K281" s="154"/>
    </row>
    <row r="282" spans="2:12" x14ac:dyDescent="0.25">
      <c r="J282" s="155"/>
      <c r="K282" s="154"/>
    </row>
    <row r="283" spans="2:12" ht="15.75" thickBot="1" x14ac:dyDescent="0.3">
      <c r="B283" s="87"/>
      <c r="C283" s="87"/>
      <c r="D283" s="87"/>
      <c r="E283" s="87"/>
      <c r="F283" s="87"/>
      <c r="G283" s="87"/>
      <c r="H283" s="87"/>
      <c r="I283" s="87"/>
      <c r="J283" s="156"/>
      <c r="K283" s="154"/>
    </row>
    <row r="284" spans="2:12" x14ac:dyDescent="0.25">
      <c r="B284" s="88"/>
      <c r="C284" s="88"/>
      <c r="D284" s="88"/>
      <c r="E284" s="88"/>
      <c r="F284" s="88"/>
      <c r="G284" s="88"/>
      <c r="H284" s="88"/>
      <c r="I284" s="88"/>
      <c r="J284" s="153"/>
      <c r="K284" s="154"/>
    </row>
    <row r="285" spans="2:12" x14ac:dyDescent="0.25">
      <c r="B285" s="52" t="s">
        <v>1950</v>
      </c>
      <c r="C285" s="43"/>
      <c r="D285" s="134" t="s">
        <v>626</v>
      </c>
      <c r="E285" s="43"/>
      <c r="F285" s="92"/>
      <c r="G285" s="45"/>
      <c r="H285" s="45"/>
      <c r="I285" s="45"/>
      <c r="J285" s="157"/>
      <c r="K285" s="158"/>
      <c r="L285" s="45" t="s">
        <v>550</v>
      </c>
    </row>
    <row r="286" spans="2:12" x14ac:dyDescent="0.25">
      <c r="B286" s="52"/>
      <c r="C286" s="43"/>
      <c r="D286" s="43"/>
      <c r="E286" s="43"/>
      <c r="F286" s="92"/>
      <c r="G286" s="45"/>
      <c r="H286" s="45"/>
      <c r="I286" s="45"/>
      <c r="J286" s="157"/>
      <c r="K286" s="158"/>
      <c r="L286" s="45"/>
    </row>
    <row r="287" spans="2:12" x14ac:dyDescent="0.25">
      <c r="B287" s="43" t="s">
        <v>495</v>
      </c>
      <c r="C287" s="61">
        <f>IF(Input!C33,9.80665,32.17405)</f>
        <v>9.8066499999999994</v>
      </c>
      <c r="D287" s="43" t="str">
        <f>IF(Input!C33,"m/s2","ft/s2")</f>
        <v>m/s2</v>
      </c>
      <c r="E287" s="43"/>
      <c r="F287" s="92"/>
      <c r="G287" s="45"/>
      <c r="H287" s="45"/>
      <c r="I287" s="45"/>
      <c r="J287" s="157"/>
      <c r="K287" s="158"/>
      <c r="L287" s="45"/>
    </row>
    <row r="288" spans="2:12" ht="15.75" thickBot="1" x14ac:dyDescent="0.3">
      <c r="B288" s="185"/>
      <c r="C288" s="194"/>
      <c r="D288" s="185"/>
      <c r="E288" s="185"/>
      <c r="F288" s="186"/>
      <c r="G288" s="187"/>
      <c r="H288" s="187"/>
      <c r="I288" s="187"/>
      <c r="J288" s="188"/>
      <c r="K288" s="158"/>
      <c r="L288" s="45"/>
    </row>
    <row r="289" spans="2:12" x14ac:dyDescent="0.25">
      <c r="B289" s="189"/>
      <c r="C289" s="190"/>
      <c r="D289" s="190"/>
      <c r="E289" s="190"/>
      <c r="F289" s="191"/>
      <c r="G289" s="192"/>
      <c r="H289" s="192"/>
      <c r="I289" s="192"/>
      <c r="J289" s="193"/>
      <c r="K289" s="158"/>
      <c r="L289" s="45"/>
    </row>
    <row r="290" spans="2:12" x14ac:dyDescent="0.25">
      <c r="B290" s="60" t="s">
        <v>1898</v>
      </c>
      <c r="C290" s="313" t="s">
        <v>2025</v>
      </c>
      <c r="E290" s="43"/>
      <c r="F290" s="92"/>
      <c r="G290" s="45"/>
      <c r="H290" s="45"/>
      <c r="I290" s="45"/>
      <c r="J290" s="157"/>
      <c r="K290" s="158"/>
      <c r="L290" s="45"/>
    </row>
    <row r="291" spans="2:12" x14ac:dyDescent="0.25">
      <c r="B291" s="60"/>
      <c r="C291" s="43"/>
      <c r="D291" s="43"/>
      <c r="E291" s="43"/>
      <c r="F291" s="92"/>
      <c r="G291" s="45"/>
      <c r="H291" s="45"/>
      <c r="I291" s="45"/>
      <c r="J291" s="157"/>
      <c r="K291" s="158"/>
      <c r="L291" s="45"/>
    </row>
    <row r="292" spans="2:12" x14ac:dyDescent="0.25">
      <c r="B292" s="60" t="s">
        <v>753</v>
      </c>
      <c r="C292" s="55" t="s">
        <v>632</v>
      </c>
      <c r="D292" s="43"/>
      <c r="F292" s="55" t="s">
        <v>529</v>
      </c>
      <c r="G292" s="92"/>
      <c r="H292" s="55" t="s">
        <v>565</v>
      </c>
      <c r="I292" s="45"/>
      <c r="J292" s="157"/>
      <c r="K292" s="158"/>
      <c r="L292" s="45" t="s">
        <v>653</v>
      </c>
    </row>
    <row r="293" spans="2:12" x14ac:dyDescent="0.25">
      <c r="B293" s="53" t="s">
        <v>755</v>
      </c>
      <c r="C293" s="62">
        <f>Input!C182</f>
        <v>5</v>
      </c>
      <c r="D293" s="127" t="str">
        <f>IF(Input!C$33,"m","ft")</f>
        <v>m</v>
      </c>
      <c r="E293" s="3" t="s">
        <v>912</v>
      </c>
      <c r="F293" s="62">
        <f>C267</f>
        <v>-1.097</v>
      </c>
      <c r="G293" s="63" t="s">
        <v>606</v>
      </c>
      <c r="H293" s="107">
        <f>C293*F293</f>
        <v>-5.4849999999999994</v>
      </c>
      <c r="I293" s="127" t="str">
        <f>IF(Input!C$33,"m","ft")</f>
        <v>m</v>
      </c>
      <c r="J293" s="157"/>
      <c r="K293" s="158"/>
      <c r="L293" s="45" t="s">
        <v>633</v>
      </c>
    </row>
    <row r="294" spans="2:12" x14ac:dyDescent="0.25">
      <c r="B294" s="53" t="s">
        <v>756</v>
      </c>
      <c r="C294" s="62">
        <f>Input!C183</f>
        <v>5</v>
      </c>
      <c r="D294" s="127" t="str">
        <f>IF(Input!C$33,"m","ft")</f>
        <v>m</v>
      </c>
      <c r="E294" s="3" t="s">
        <v>912</v>
      </c>
      <c r="F294" s="62">
        <f>C268</f>
        <v>-1.716</v>
      </c>
      <c r="G294" s="63" t="s">
        <v>606</v>
      </c>
      <c r="H294" s="107">
        <f>C294*F294</f>
        <v>-8.58</v>
      </c>
      <c r="I294" s="127" t="str">
        <f>IF(Input!C$33,"m","ft")</f>
        <v>m</v>
      </c>
      <c r="J294" s="157"/>
      <c r="K294" s="158"/>
      <c r="L294" s="46"/>
    </row>
    <row r="295" spans="2:12" x14ac:dyDescent="0.25">
      <c r="B295" s="53" t="s">
        <v>757</v>
      </c>
      <c r="C295" s="62">
        <f>Input!C184</f>
        <v>5</v>
      </c>
      <c r="D295" s="127" t="str">
        <f>IF(Input!C$33,"m","ft")</f>
        <v>m</v>
      </c>
      <c r="E295" s="3" t="s">
        <v>912</v>
      </c>
      <c r="F295" s="62">
        <f>C269</f>
        <v>-1.48</v>
      </c>
      <c r="G295" s="63" t="s">
        <v>606</v>
      </c>
      <c r="H295" s="107">
        <f>C295*F295</f>
        <v>-7.4</v>
      </c>
      <c r="I295" s="127" t="str">
        <f>IF(Input!C$33,"m","ft")</f>
        <v>m</v>
      </c>
      <c r="J295" s="157"/>
      <c r="K295" s="158"/>
      <c r="L295" s="45"/>
    </row>
    <row r="296" spans="2:12" x14ac:dyDescent="0.25">
      <c r="B296" s="60"/>
      <c r="C296" s="43"/>
      <c r="D296" s="43"/>
      <c r="E296" s="43"/>
      <c r="F296" s="92"/>
      <c r="G296" s="45"/>
      <c r="H296" s="45"/>
      <c r="I296" s="45"/>
      <c r="J296" s="157"/>
      <c r="K296" s="158"/>
      <c r="L296" s="45"/>
    </row>
    <row r="297" spans="2:12" x14ac:dyDescent="0.25">
      <c r="B297" s="60" t="s">
        <v>750</v>
      </c>
      <c r="C297" s="55" t="s">
        <v>632</v>
      </c>
      <c r="D297" s="43"/>
      <c r="F297" s="92"/>
      <c r="G297" s="45"/>
      <c r="H297" s="45"/>
      <c r="I297" s="45"/>
      <c r="J297" s="157"/>
      <c r="K297" s="158"/>
      <c r="L297" s="45" t="s">
        <v>653</v>
      </c>
    </row>
    <row r="298" spans="2:12" x14ac:dyDescent="0.25">
      <c r="B298" s="53" t="s">
        <v>755</v>
      </c>
      <c r="C298" s="62">
        <f>Input!D182</f>
        <v>10</v>
      </c>
      <c r="D298" s="43" t="s">
        <v>444</v>
      </c>
      <c r="E298" s="43"/>
      <c r="F298" s="92"/>
      <c r="G298" s="45"/>
      <c r="H298" s="45"/>
      <c r="I298" s="45"/>
      <c r="J298" s="157"/>
      <c r="K298" s="158"/>
      <c r="L298" s="45"/>
    </row>
    <row r="299" spans="2:12" x14ac:dyDescent="0.25">
      <c r="B299" s="53" t="s">
        <v>756</v>
      </c>
      <c r="C299" s="62">
        <f>Input!D183</f>
        <v>10</v>
      </c>
      <c r="D299" s="43" t="s">
        <v>444</v>
      </c>
      <c r="E299" s="43"/>
      <c r="F299" s="92"/>
      <c r="G299" s="45"/>
      <c r="H299" s="45"/>
      <c r="I299" s="45"/>
      <c r="J299" s="157"/>
      <c r="K299" s="158"/>
      <c r="L299" s="45"/>
    </row>
    <row r="300" spans="2:12" x14ac:dyDescent="0.25">
      <c r="B300" s="53" t="s">
        <v>757</v>
      </c>
      <c r="C300" s="62">
        <f>Input!D184</f>
        <v>10</v>
      </c>
      <c r="D300" s="43" t="s">
        <v>444</v>
      </c>
      <c r="E300" s="43"/>
      <c r="F300" s="92"/>
      <c r="G300" s="45"/>
      <c r="H300" s="45"/>
      <c r="I300" s="45"/>
      <c r="J300" s="157"/>
      <c r="K300" s="158"/>
      <c r="L300" s="45"/>
    </row>
    <row r="301" spans="2:12" x14ac:dyDescent="0.25">
      <c r="B301" s="53"/>
      <c r="C301" s="43"/>
      <c r="D301" s="43"/>
      <c r="E301" s="43"/>
      <c r="F301" s="92"/>
      <c r="G301" s="45"/>
      <c r="H301" s="45"/>
      <c r="I301" s="45"/>
      <c r="J301" s="157"/>
      <c r="K301" s="158"/>
      <c r="L301" s="45"/>
    </row>
    <row r="302" spans="2:12" x14ac:dyDescent="0.25">
      <c r="B302" s="60" t="s">
        <v>1899</v>
      </c>
      <c r="C302" s="43" t="s">
        <v>751</v>
      </c>
      <c r="D302" s="43"/>
      <c r="F302" s="92"/>
      <c r="G302" s="45"/>
      <c r="H302" s="45"/>
      <c r="I302" s="45"/>
      <c r="J302" s="157"/>
      <c r="K302" s="158"/>
      <c r="L302" s="53" t="s">
        <v>1897</v>
      </c>
    </row>
    <row r="303" spans="2:12" x14ac:dyDescent="0.25">
      <c r="B303" s="53" t="s">
        <v>755</v>
      </c>
      <c r="C303" s="62">
        <f>-ABS(IF(C298=0,0,(4*PI()^2)*(H293)/C298^2))</f>
        <v>-2.165391205599005</v>
      </c>
      <c r="D303" s="243" t="str">
        <f>IF(UserMetricOption,"m/s2","ft/s2")</f>
        <v>m/s2</v>
      </c>
      <c r="F303" s="92"/>
      <c r="G303" s="45"/>
      <c r="H303" s="45"/>
      <c r="I303" s="45"/>
      <c r="J303" s="157"/>
      <c r="K303" s="158"/>
      <c r="L303" s="53" t="s">
        <v>2022</v>
      </c>
    </row>
    <row r="304" spans="2:12" x14ac:dyDescent="0.25">
      <c r="B304" s="53" t="s">
        <v>756</v>
      </c>
      <c r="C304" s="62">
        <f>-ABS(IF(C299=0,0,(4*PI()^2)*(H294)/C299^2))</f>
        <v>-3.3872482304538676</v>
      </c>
      <c r="D304" s="243" t="str">
        <f>IF(UserMetricOption,"m/s2","ft/s2")</f>
        <v>m/s2</v>
      </c>
      <c r="E304" s="80"/>
      <c r="F304" s="92"/>
      <c r="G304" s="45"/>
      <c r="H304" s="45"/>
      <c r="I304" s="45"/>
      <c r="J304" s="157"/>
      <c r="K304" s="158"/>
      <c r="L304" s="53" t="s">
        <v>2026</v>
      </c>
    </row>
    <row r="305" spans="2:12" x14ac:dyDescent="0.25">
      <c r="B305" s="53" t="s">
        <v>757</v>
      </c>
      <c r="C305" s="62">
        <f>-ABS(IF(C300=0,0,(4*PI()^2)*(H295)/C300^2))</f>
        <v>-2.9214029027224502</v>
      </c>
      <c r="D305" s="243" t="str">
        <f>IF(UserMetricOption,"m/s2","ft/s2")</f>
        <v>m/s2</v>
      </c>
      <c r="E305" s="43"/>
      <c r="F305" s="92"/>
      <c r="G305" s="45"/>
      <c r="H305" s="45"/>
      <c r="I305" s="45"/>
      <c r="J305" s="157"/>
      <c r="K305" s="158"/>
      <c r="L305" s="45"/>
    </row>
    <row r="306" spans="2:12" x14ac:dyDescent="0.25">
      <c r="B306" s="60"/>
      <c r="C306" s="43"/>
      <c r="D306" s="43"/>
      <c r="E306" s="43"/>
      <c r="F306" s="92"/>
      <c r="G306" s="45"/>
      <c r="H306" s="45"/>
      <c r="I306" s="45"/>
      <c r="J306" s="157"/>
      <c r="K306" s="158"/>
      <c r="L306" s="45"/>
    </row>
    <row r="307" spans="2:12" x14ac:dyDescent="0.25">
      <c r="B307" s="60" t="s">
        <v>1900</v>
      </c>
      <c r="C307" s="63" t="s">
        <v>2021</v>
      </c>
      <c r="D307" s="55"/>
      <c r="F307" s="55" t="s">
        <v>529</v>
      </c>
      <c r="G307" s="92"/>
      <c r="H307" s="55" t="s">
        <v>565</v>
      </c>
      <c r="I307" s="45"/>
      <c r="J307" s="157"/>
      <c r="K307" s="158"/>
      <c r="L307" s="45" t="s">
        <v>2023</v>
      </c>
    </row>
    <row r="308" spans="2:12" x14ac:dyDescent="0.25">
      <c r="B308" s="53" t="s">
        <v>755</v>
      </c>
      <c r="C308" s="62">
        <f>-ABS(Input!F182)</f>
        <v>-1</v>
      </c>
      <c r="D308" s="243" t="str">
        <f>IF(UserMetricOption,"m/s2","ft/s2")</f>
        <v>m/s2</v>
      </c>
      <c r="E308" s="3" t="s">
        <v>912</v>
      </c>
      <c r="F308" s="62">
        <f>C267</f>
        <v>-1.097</v>
      </c>
      <c r="G308" s="63" t="s">
        <v>606</v>
      </c>
      <c r="H308" s="107">
        <f>C308*F308</f>
        <v>1.097</v>
      </c>
      <c r="I308" s="243" t="str">
        <f>IF(UserMetricOption,"m/s2","ft/s2")</f>
        <v>m/s2</v>
      </c>
      <c r="J308" s="157"/>
      <c r="K308" s="158"/>
      <c r="L308" t="s">
        <v>2024</v>
      </c>
    </row>
    <row r="309" spans="2:12" x14ac:dyDescent="0.25">
      <c r="B309" s="53" t="s">
        <v>756</v>
      </c>
      <c r="C309" s="62">
        <f>-ABS(Input!F183)</f>
        <v>-1</v>
      </c>
      <c r="D309" s="243" t="str">
        <f>IF(UserMetricOption,"m/s2","ft/s2")</f>
        <v>m/s2</v>
      </c>
      <c r="E309" s="3" t="s">
        <v>912</v>
      </c>
      <c r="F309" s="62">
        <f>C268</f>
        <v>-1.716</v>
      </c>
      <c r="G309" s="63" t="s">
        <v>606</v>
      </c>
      <c r="H309" s="107">
        <f>C309*F309</f>
        <v>1.716</v>
      </c>
      <c r="I309" s="243" t="str">
        <f>IF(UserMetricOption,"m/s2","ft/s2")</f>
        <v>m/s2</v>
      </c>
      <c r="J309" s="157"/>
      <c r="K309" s="158"/>
      <c r="L309" s="45" t="s">
        <v>633</v>
      </c>
    </row>
    <row r="310" spans="2:12" x14ac:dyDescent="0.25">
      <c r="B310" s="53" t="s">
        <v>757</v>
      </c>
      <c r="C310" s="62">
        <f>-ABS(Input!F184)</f>
        <v>-1</v>
      </c>
      <c r="D310" s="243" t="str">
        <f>IF(UserMetricOption,"m/s2","ft/s2")</f>
        <v>m/s2</v>
      </c>
      <c r="E310" s="3" t="s">
        <v>912</v>
      </c>
      <c r="F310" s="62">
        <f>C269</f>
        <v>-1.48</v>
      </c>
      <c r="G310" s="63" t="s">
        <v>606</v>
      </c>
      <c r="H310" s="107">
        <f>C310*F310</f>
        <v>1.48</v>
      </c>
      <c r="I310" s="243" t="str">
        <f>IF(UserMetricOption,"m/s2","ft/s2")</f>
        <v>m/s2</v>
      </c>
      <c r="J310" s="157"/>
      <c r="K310" s="158"/>
      <c r="L310" s="45"/>
    </row>
    <row r="311" spans="2:12" x14ac:dyDescent="0.25">
      <c r="B311" s="60"/>
      <c r="C311" s="43"/>
      <c r="D311" s="43"/>
      <c r="E311" s="43"/>
      <c r="F311" s="92"/>
      <c r="G311" s="45"/>
      <c r="H311" s="45"/>
      <c r="I311" s="45"/>
      <c r="J311" s="157"/>
      <c r="K311" s="158"/>
      <c r="L311" s="45"/>
    </row>
    <row r="312" spans="2:12" x14ac:dyDescent="0.25">
      <c r="B312" s="43" t="str">
        <f>TranslationMessage</f>
        <v>Input using accelerations.</v>
      </c>
      <c r="C312" s="43" t="b">
        <f>TranslationOption</f>
        <v>0</v>
      </c>
      <c r="D312" s="43"/>
      <c r="F312" s="92"/>
      <c r="G312" s="45"/>
      <c r="H312" s="45"/>
      <c r="I312" s="45"/>
      <c r="J312" s="157"/>
      <c r="K312" s="158"/>
      <c r="L312" s="45" t="s">
        <v>672</v>
      </c>
    </row>
    <row r="313" spans="2:12" x14ac:dyDescent="0.25">
      <c r="B313" s="60"/>
      <c r="C313" s="43"/>
      <c r="D313" s="43"/>
      <c r="E313" s="43"/>
      <c r="F313" s="92"/>
      <c r="G313" s="45"/>
      <c r="H313" s="45"/>
      <c r="I313" s="45"/>
      <c r="J313" s="157"/>
      <c r="K313" s="158"/>
      <c r="L313" s="45"/>
    </row>
    <row r="314" spans="2:12" x14ac:dyDescent="0.25">
      <c r="B314" s="60" t="s">
        <v>1901</v>
      </c>
      <c r="C314" s="55" t="s">
        <v>751</v>
      </c>
      <c r="D314" s="43"/>
      <c r="E314" s="55" t="s">
        <v>752</v>
      </c>
      <c r="F314" s="92"/>
      <c r="G314" s="55" t="s">
        <v>1077</v>
      </c>
      <c r="H314" s="45"/>
      <c r="I314" s="45"/>
      <c r="J314" s="157"/>
      <c r="K314" s="158"/>
      <c r="L314" s="45" t="s">
        <v>1078</v>
      </c>
    </row>
    <row r="315" spans="2:12" x14ac:dyDescent="0.25">
      <c r="B315" s="53" t="s">
        <v>546</v>
      </c>
      <c r="C315" s="62">
        <f>C303</f>
        <v>-2.165391205599005</v>
      </c>
      <c r="D315" s="243" t="str">
        <f>IF(UserMetricOption,"m/s2","ft/s2")</f>
        <v>m/s2</v>
      </c>
      <c r="E315" s="62">
        <f>H308</f>
        <v>1.097</v>
      </c>
      <c r="F315" s="243" t="str">
        <f>IF(UserMetricOption,"m/s2","ft/s2")</f>
        <v>m/s2</v>
      </c>
      <c r="G315" s="107">
        <f>IF(C$312,C315,E315)</f>
        <v>1.097</v>
      </c>
      <c r="H315" s="243" t="str">
        <f>IF(UserMetricOption,"m/s2","ft/s2")</f>
        <v>m/s2</v>
      </c>
      <c r="I315" s="45"/>
      <c r="J315" s="157"/>
      <c r="K315" s="158"/>
      <c r="L315" s="45" t="s">
        <v>1079</v>
      </c>
    </row>
    <row r="316" spans="2:12" x14ac:dyDescent="0.25">
      <c r="B316" s="53" t="s">
        <v>547</v>
      </c>
      <c r="C316" s="62">
        <f>C304</f>
        <v>-3.3872482304538676</v>
      </c>
      <c r="D316" s="243" t="str">
        <f>IF(UserMetricOption,"m/s2","ft/s2")</f>
        <v>m/s2</v>
      </c>
      <c r="E316" s="62">
        <f>H309</f>
        <v>1.716</v>
      </c>
      <c r="F316" s="243" t="str">
        <f>IF(UserMetricOption,"m/s2","ft/s2")</f>
        <v>m/s2</v>
      </c>
      <c r="G316" s="107">
        <f>IF(C$312,C316,E316)</f>
        <v>1.716</v>
      </c>
      <c r="H316" s="243" t="str">
        <f>IF(UserMetricOption,"m/s2","ft/s2")</f>
        <v>m/s2</v>
      </c>
      <c r="I316" s="45"/>
      <c r="J316" s="157"/>
      <c r="K316" s="158"/>
      <c r="L316" s="45"/>
    </row>
    <row r="317" spans="2:12" x14ac:dyDescent="0.25">
      <c r="B317" s="53" t="s">
        <v>544</v>
      </c>
      <c r="C317" s="62">
        <f>C305</f>
        <v>-2.9214029027224502</v>
      </c>
      <c r="D317" s="243" t="str">
        <f>IF(UserMetricOption,"m/s2","ft/s2")</f>
        <v>m/s2</v>
      </c>
      <c r="E317" s="62">
        <f>H310</f>
        <v>1.48</v>
      </c>
      <c r="F317" s="243" t="str">
        <f>IF(UserMetricOption,"m/s2","ft/s2")</f>
        <v>m/s2</v>
      </c>
      <c r="G317" s="107">
        <f>IF(C$312,C317,E317)</f>
        <v>1.48</v>
      </c>
      <c r="H317" s="243" t="str">
        <f>IF(UserMetricOption,"m/s2","ft/s2")</f>
        <v>m/s2</v>
      </c>
      <c r="I317" s="45"/>
      <c r="J317" s="157"/>
      <c r="K317" s="158"/>
      <c r="L317" s="45"/>
    </row>
    <row r="318" spans="2:12" ht="15.75" thickBot="1" x14ac:dyDescent="0.3">
      <c r="B318" s="184"/>
      <c r="C318" s="185"/>
      <c r="D318" s="185"/>
      <c r="E318" s="185"/>
      <c r="F318" s="186"/>
      <c r="G318" s="187"/>
      <c r="H318" s="187"/>
      <c r="I318" s="187"/>
      <c r="J318" s="188"/>
      <c r="K318" s="158"/>
      <c r="L318" s="45"/>
    </row>
    <row r="319" spans="2:12" x14ac:dyDescent="0.25">
      <c r="B319" s="189"/>
      <c r="C319" s="190"/>
      <c r="D319" s="190"/>
      <c r="E319" s="190"/>
      <c r="F319" s="191"/>
      <c r="G319" s="192"/>
      <c r="H319" s="192"/>
      <c r="I319" s="192"/>
      <c r="J319" s="193"/>
      <c r="K319" s="158"/>
      <c r="L319" s="45"/>
    </row>
    <row r="320" spans="2:12" x14ac:dyDescent="0.25">
      <c r="B320" s="60" t="s">
        <v>1902</v>
      </c>
      <c r="C320" s="313" t="s">
        <v>2025</v>
      </c>
      <c r="D320" s="43"/>
      <c r="E320" s="43"/>
      <c r="F320" s="92"/>
      <c r="G320" s="45"/>
      <c r="H320" s="45"/>
      <c r="I320" s="45"/>
      <c r="J320" s="45"/>
      <c r="K320" s="158"/>
      <c r="L320" s="45"/>
    </row>
    <row r="321" spans="2:12" x14ac:dyDescent="0.25">
      <c r="B321" s="60"/>
      <c r="C321" s="43"/>
      <c r="D321" s="43"/>
      <c r="E321" s="43"/>
      <c r="F321" s="92"/>
      <c r="G321" s="45"/>
      <c r="H321" s="45"/>
      <c r="I321" s="45"/>
      <c r="J321" s="45"/>
      <c r="K321" s="158"/>
      <c r="L321" s="45"/>
    </row>
    <row r="322" spans="2:12" x14ac:dyDescent="0.25">
      <c r="B322" s="60" t="s">
        <v>754</v>
      </c>
      <c r="C322" s="63" t="s">
        <v>2037</v>
      </c>
      <c r="D322" s="55"/>
      <c r="F322" s="55" t="s">
        <v>529</v>
      </c>
      <c r="G322" s="92"/>
      <c r="H322" s="55" t="s">
        <v>565</v>
      </c>
      <c r="I322" s="45"/>
      <c r="K322" s="158"/>
      <c r="L322" s="45" t="s">
        <v>653</v>
      </c>
    </row>
    <row r="323" spans="2:12" x14ac:dyDescent="0.25">
      <c r="B323" s="53" t="s">
        <v>566</v>
      </c>
      <c r="C323" s="62">
        <f>ABS(Input!C191)</f>
        <v>5</v>
      </c>
      <c r="D323" s="43" t="s">
        <v>443</v>
      </c>
      <c r="E323" s="3" t="s">
        <v>912</v>
      </c>
      <c r="F323" s="62">
        <f>C272</f>
        <v>9.0999999999999998E-2</v>
      </c>
      <c r="G323" s="63" t="s">
        <v>606</v>
      </c>
      <c r="H323" s="107">
        <f>C323*F323</f>
        <v>0.45499999999999996</v>
      </c>
      <c r="I323" s="45" t="s">
        <v>443</v>
      </c>
      <c r="K323" s="158"/>
      <c r="L323" s="45" t="s">
        <v>633</v>
      </c>
    </row>
    <row r="324" spans="2:12" x14ac:dyDescent="0.25">
      <c r="B324" s="53" t="s">
        <v>567</v>
      </c>
      <c r="C324" s="62">
        <f>ABS(Input!C192)</f>
        <v>5</v>
      </c>
      <c r="D324" s="43" t="s">
        <v>443</v>
      </c>
      <c r="E324" s="3" t="s">
        <v>912</v>
      </c>
      <c r="F324" s="62">
        <f>C273</f>
        <v>-5.1999999999999998E-2</v>
      </c>
      <c r="G324" s="63" t="s">
        <v>606</v>
      </c>
      <c r="H324" s="107">
        <f>C324*F324</f>
        <v>-0.26</v>
      </c>
      <c r="I324" s="45" t="s">
        <v>443</v>
      </c>
      <c r="K324" s="158"/>
      <c r="L324" s="46"/>
    </row>
    <row r="325" spans="2:12" x14ac:dyDescent="0.25">
      <c r="B325" s="53" t="s">
        <v>568</v>
      </c>
      <c r="C325" s="62">
        <f>ABS(Input!C193)</f>
        <v>5</v>
      </c>
      <c r="D325" s="43" t="s">
        <v>443</v>
      </c>
      <c r="E325" s="3" t="s">
        <v>912</v>
      </c>
      <c r="F325" s="62">
        <f>C274</f>
        <v>-1.6E-2</v>
      </c>
      <c r="G325" s="63" t="s">
        <v>606</v>
      </c>
      <c r="H325" s="107">
        <f>C325*F325</f>
        <v>-0.08</v>
      </c>
      <c r="I325" s="45" t="s">
        <v>443</v>
      </c>
      <c r="K325" s="158"/>
      <c r="L325" s="45"/>
    </row>
    <row r="326" spans="2:12" x14ac:dyDescent="0.25">
      <c r="B326" s="53"/>
      <c r="C326" s="43"/>
      <c r="D326" s="43"/>
      <c r="E326" s="43"/>
      <c r="F326" s="92"/>
      <c r="G326" s="45"/>
      <c r="H326" s="45"/>
      <c r="I326" s="45"/>
      <c r="J326" s="157"/>
      <c r="K326" s="158"/>
      <c r="L326" s="45"/>
    </row>
    <row r="327" spans="2:12" x14ac:dyDescent="0.25">
      <c r="B327" s="69" t="s">
        <v>750</v>
      </c>
      <c r="C327" s="63" t="s">
        <v>2037</v>
      </c>
      <c r="D327" s="43"/>
      <c r="F327" s="92"/>
      <c r="G327" s="45"/>
      <c r="H327" s="45"/>
      <c r="I327" s="45"/>
      <c r="J327" s="157"/>
      <c r="K327" s="158"/>
      <c r="L327" s="46" t="s">
        <v>672</v>
      </c>
    </row>
    <row r="328" spans="2:12" x14ac:dyDescent="0.25">
      <c r="B328" s="53" t="s">
        <v>566</v>
      </c>
      <c r="C328" s="62">
        <f>ABS(Input!D191)</f>
        <v>10</v>
      </c>
      <c r="D328" s="43" t="s">
        <v>444</v>
      </c>
      <c r="E328" s="43"/>
      <c r="F328" s="92"/>
      <c r="G328" s="45"/>
      <c r="H328" s="45"/>
      <c r="I328" s="45"/>
      <c r="J328" s="157"/>
      <c r="K328" s="158"/>
      <c r="L328" s="45"/>
    </row>
    <row r="329" spans="2:12" x14ac:dyDescent="0.25">
      <c r="B329" s="53" t="s">
        <v>567</v>
      </c>
      <c r="C329" s="62">
        <f>ABS(Input!D192)</f>
        <v>10</v>
      </c>
      <c r="D329" s="43" t="s">
        <v>444</v>
      </c>
      <c r="E329" s="43"/>
      <c r="F329" s="92"/>
      <c r="G329" s="45"/>
      <c r="H329" s="45"/>
      <c r="I329" s="45"/>
      <c r="J329" s="157"/>
      <c r="K329" s="158"/>
      <c r="L329" s="45"/>
    </row>
    <row r="330" spans="2:12" x14ac:dyDescent="0.25">
      <c r="B330" s="53" t="s">
        <v>568</v>
      </c>
      <c r="C330" s="62">
        <f>ABS(Input!D193)</f>
        <v>10</v>
      </c>
      <c r="D330" s="43" t="s">
        <v>444</v>
      </c>
      <c r="E330" s="43"/>
      <c r="F330" s="92"/>
      <c r="G330" s="45"/>
      <c r="H330" s="45"/>
      <c r="I330" s="45"/>
      <c r="J330" s="157"/>
      <c r="K330" s="158"/>
    </row>
    <row r="331" spans="2:12" x14ac:dyDescent="0.25">
      <c r="B331" s="53"/>
      <c r="C331" s="43"/>
      <c r="D331" s="43"/>
      <c r="E331" s="43"/>
      <c r="F331" s="92"/>
      <c r="G331" s="45"/>
      <c r="H331" s="45"/>
      <c r="I331" s="45"/>
      <c r="J331" s="157"/>
      <c r="K331" s="158"/>
      <c r="L331" s="45"/>
    </row>
    <row r="332" spans="2:12" x14ac:dyDescent="0.25">
      <c r="B332" s="69" t="s">
        <v>1903</v>
      </c>
      <c r="C332" s="53" t="s">
        <v>2038</v>
      </c>
      <c r="D332" s="43"/>
      <c r="F332" s="92"/>
      <c r="G332" s="45"/>
      <c r="J332" s="157"/>
      <c r="K332" s="158"/>
      <c r="L332" s="53" t="s">
        <v>1897</v>
      </c>
    </row>
    <row r="333" spans="2:12" x14ac:dyDescent="0.25">
      <c r="B333" s="53" t="s">
        <v>566</v>
      </c>
      <c r="C333" s="62">
        <f>-IF(C328=0,0,(4*PI()^2)*(H323*PI()/180)/C328^2)</f>
        <v>-3.1350790865636476E-3</v>
      </c>
      <c r="D333" s="96" t="s">
        <v>1076</v>
      </c>
      <c r="E333" s="43"/>
      <c r="F333" s="92"/>
      <c r="G333" s="45"/>
      <c r="J333" s="157"/>
      <c r="K333" s="158"/>
      <c r="L333" s="53" t="s">
        <v>2022</v>
      </c>
    </row>
    <row r="334" spans="2:12" x14ac:dyDescent="0.25">
      <c r="B334" s="53" t="s">
        <v>567</v>
      </c>
      <c r="C334" s="62">
        <f>-IF(C329=0,0,(4*PI()^2)*(H324*PI()/180)/C329^2)</f>
        <v>1.7914737637506565E-3</v>
      </c>
      <c r="D334" s="96" t="s">
        <v>1076</v>
      </c>
      <c r="E334" s="43"/>
      <c r="F334" s="92"/>
      <c r="G334" s="45"/>
      <c r="J334" s="157"/>
      <c r="K334" s="158"/>
      <c r="L334" s="53" t="s">
        <v>2026</v>
      </c>
    </row>
    <row r="335" spans="2:12" x14ac:dyDescent="0.25">
      <c r="B335" s="53" t="s">
        <v>568</v>
      </c>
      <c r="C335" s="62">
        <f>-IF(C330=0,0,(4*PI()^2)*(H325*PI()/180)/C330^2)</f>
        <v>5.5122269653866342E-4</v>
      </c>
      <c r="D335" s="96" t="s">
        <v>1076</v>
      </c>
      <c r="E335" s="43"/>
      <c r="F335" s="92"/>
      <c r="G335" s="45"/>
      <c r="J335" s="157"/>
      <c r="K335" s="158"/>
      <c r="L335" s="107"/>
    </row>
    <row r="336" spans="2:12" x14ac:dyDescent="0.25">
      <c r="B336" s="60"/>
      <c r="C336" s="43"/>
      <c r="D336" s="43"/>
      <c r="E336" s="43"/>
      <c r="F336" s="92"/>
      <c r="G336" s="45"/>
      <c r="H336" s="45"/>
      <c r="I336" s="45"/>
      <c r="J336" s="157"/>
      <c r="K336" s="158"/>
      <c r="L336" s="45"/>
    </row>
    <row r="337" spans="2:12" x14ac:dyDescent="0.25">
      <c r="B337" s="69" t="s">
        <v>1904</v>
      </c>
      <c r="C337" s="63" t="s">
        <v>2021</v>
      </c>
      <c r="D337" s="43"/>
      <c r="F337" s="55" t="s">
        <v>529</v>
      </c>
      <c r="G337" s="92"/>
      <c r="H337" s="55" t="s">
        <v>565</v>
      </c>
      <c r="I337" s="45"/>
      <c r="J337" s="157"/>
      <c r="K337" s="158"/>
      <c r="L337" s="45" t="s">
        <v>653</v>
      </c>
    </row>
    <row r="338" spans="2:12" x14ac:dyDescent="0.25">
      <c r="B338" s="53" t="s">
        <v>566</v>
      </c>
      <c r="C338" s="62">
        <f>-ABS(Input!F191)</f>
        <v>-1</v>
      </c>
      <c r="D338" s="96" t="s">
        <v>1076</v>
      </c>
      <c r="E338" s="3" t="s">
        <v>912</v>
      </c>
      <c r="F338" s="62">
        <f>C272</f>
        <v>9.0999999999999998E-2</v>
      </c>
      <c r="G338" s="63" t="s">
        <v>606</v>
      </c>
      <c r="H338" s="107">
        <f>C338*F338</f>
        <v>-9.0999999999999998E-2</v>
      </c>
      <c r="I338" s="96" t="s">
        <v>1076</v>
      </c>
      <c r="J338" s="157"/>
      <c r="K338" s="158"/>
      <c r="L338" s="45" t="s">
        <v>633</v>
      </c>
    </row>
    <row r="339" spans="2:12" x14ac:dyDescent="0.25">
      <c r="B339" s="53" t="s">
        <v>567</v>
      </c>
      <c r="C339" s="62">
        <f>-ABS(Input!F192)</f>
        <v>-1</v>
      </c>
      <c r="D339" s="96" t="s">
        <v>1076</v>
      </c>
      <c r="E339" s="3" t="s">
        <v>912</v>
      </c>
      <c r="F339" s="62">
        <f>C273</f>
        <v>-5.1999999999999998E-2</v>
      </c>
      <c r="G339" s="63" t="s">
        <v>606</v>
      </c>
      <c r="H339" s="107">
        <f>C339*F339</f>
        <v>5.1999999999999998E-2</v>
      </c>
      <c r="I339" s="96" t="s">
        <v>1076</v>
      </c>
      <c r="J339" s="157"/>
      <c r="K339" s="158"/>
      <c r="L339" s="46"/>
    </row>
    <row r="340" spans="2:12" x14ac:dyDescent="0.25">
      <c r="B340" s="53" t="s">
        <v>568</v>
      </c>
      <c r="C340" s="62">
        <f>-ABS(Input!F193)</f>
        <v>-1</v>
      </c>
      <c r="D340" s="96" t="s">
        <v>1076</v>
      </c>
      <c r="E340" s="3" t="s">
        <v>912</v>
      </c>
      <c r="F340" s="62">
        <f>C274</f>
        <v>-1.6E-2</v>
      </c>
      <c r="G340" s="63" t="s">
        <v>606</v>
      </c>
      <c r="H340" s="107">
        <f>C340*F340</f>
        <v>1.6E-2</v>
      </c>
      <c r="I340" s="96" t="s">
        <v>1076</v>
      </c>
      <c r="J340" s="157"/>
      <c r="K340" s="158"/>
      <c r="L340" s="45"/>
    </row>
    <row r="341" spans="2:12" x14ac:dyDescent="0.25">
      <c r="B341" s="60"/>
      <c r="C341" s="43"/>
      <c r="D341" s="43"/>
      <c r="E341" s="43"/>
      <c r="F341" s="92"/>
      <c r="G341" s="45"/>
      <c r="H341" s="45"/>
      <c r="I341" s="45"/>
      <c r="J341" s="157"/>
      <c r="K341" s="158"/>
      <c r="L341" s="45"/>
    </row>
    <row r="342" spans="2:12" x14ac:dyDescent="0.25">
      <c r="B342" s="43" t="str">
        <f>RotationMessage</f>
        <v>Input using accelerations.</v>
      </c>
      <c r="C342" s="43" t="b">
        <f>RotationOption</f>
        <v>0</v>
      </c>
      <c r="D342" s="43"/>
      <c r="E342" s="43"/>
      <c r="F342" s="92"/>
      <c r="G342" s="45"/>
      <c r="H342" s="45"/>
      <c r="I342" s="45"/>
      <c r="J342" s="157"/>
      <c r="K342" s="158"/>
      <c r="L342" s="45" t="s">
        <v>672</v>
      </c>
    </row>
    <row r="343" spans="2:12" x14ac:dyDescent="0.25">
      <c r="B343" s="60"/>
      <c r="C343" s="43"/>
      <c r="D343" s="43"/>
      <c r="E343" s="43"/>
      <c r="F343" s="92"/>
      <c r="G343" s="45"/>
      <c r="H343" s="45"/>
      <c r="J343" s="157"/>
      <c r="K343" s="158"/>
      <c r="L343" s="45"/>
    </row>
    <row r="344" spans="2:12" x14ac:dyDescent="0.25">
      <c r="B344" s="60" t="s">
        <v>1905</v>
      </c>
      <c r="C344" s="63" t="s">
        <v>2037</v>
      </c>
      <c r="D344" s="43"/>
      <c r="E344" s="43"/>
      <c r="F344" s="92"/>
      <c r="G344" s="45"/>
      <c r="H344" s="45"/>
      <c r="J344" s="157"/>
      <c r="K344" s="158"/>
      <c r="L344" s="45"/>
    </row>
    <row r="345" spans="2:12" x14ac:dyDescent="0.25">
      <c r="B345" s="96" t="s">
        <v>1907</v>
      </c>
      <c r="C345" s="107">
        <f>IF(RotationOption,H323,0)</f>
        <v>0</v>
      </c>
      <c r="D345" s="45" t="s">
        <v>443</v>
      </c>
      <c r="E345" s="62">
        <f>C345*PI()/180</f>
        <v>0</v>
      </c>
      <c r="F345" s="41" t="s">
        <v>1910</v>
      </c>
      <c r="G345" s="45"/>
      <c r="H345" s="45"/>
      <c r="J345" s="157"/>
      <c r="K345" s="158"/>
      <c r="L345" s="45"/>
    </row>
    <row r="346" spans="2:12" x14ac:dyDescent="0.25">
      <c r="B346" s="96" t="s">
        <v>1908</v>
      </c>
      <c r="C346" s="107">
        <f>IF(RotationOption,H324,0)</f>
        <v>0</v>
      </c>
      <c r="D346" s="45" t="s">
        <v>443</v>
      </c>
      <c r="E346" s="62">
        <f>C346*PI()/180</f>
        <v>0</v>
      </c>
      <c r="F346" s="41" t="s">
        <v>1910</v>
      </c>
      <c r="G346" s="45"/>
      <c r="H346" s="45"/>
      <c r="J346" s="157"/>
      <c r="K346" s="158"/>
      <c r="L346" s="45"/>
    </row>
    <row r="347" spans="2:12" x14ac:dyDescent="0.25">
      <c r="B347" s="96" t="s">
        <v>1909</v>
      </c>
      <c r="C347" s="107">
        <f>IF(RotationOption,H325,0)</f>
        <v>0</v>
      </c>
      <c r="D347" s="45" t="s">
        <v>443</v>
      </c>
      <c r="E347" s="62">
        <f>C347*PI()/180</f>
        <v>0</v>
      </c>
      <c r="F347" s="41" t="s">
        <v>1910</v>
      </c>
      <c r="G347" s="45"/>
      <c r="H347" s="45"/>
      <c r="J347" s="157"/>
      <c r="K347" s="158"/>
      <c r="L347" s="45"/>
    </row>
    <row r="348" spans="2:12" x14ac:dyDescent="0.25">
      <c r="B348" s="60"/>
      <c r="C348" s="43"/>
      <c r="D348" s="43"/>
      <c r="E348" s="43"/>
      <c r="F348" s="92"/>
      <c r="G348" s="45"/>
      <c r="H348" s="45"/>
      <c r="J348" s="157"/>
      <c r="K348" s="158"/>
      <c r="L348" s="45"/>
    </row>
    <row r="349" spans="2:12" x14ac:dyDescent="0.25">
      <c r="B349" s="60" t="s">
        <v>1906</v>
      </c>
      <c r="C349" s="55" t="s">
        <v>751</v>
      </c>
      <c r="D349" s="43"/>
      <c r="E349" s="55" t="s">
        <v>752</v>
      </c>
      <c r="F349" s="92"/>
      <c r="G349" s="55" t="s">
        <v>1077</v>
      </c>
      <c r="H349" s="45"/>
      <c r="I349" s="83"/>
      <c r="J349" s="157"/>
      <c r="K349" s="158"/>
      <c r="L349" s="45" t="s">
        <v>1078</v>
      </c>
    </row>
    <row r="350" spans="2:12" x14ac:dyDescent="0.25">
      <c r="B350" s="53" t="s">
        <v>545</v>
      </c>
      <c r="C350" s="62">
        <f>C333</f>
        <v>-3.1350790865636476E-3</v>
      </c>
      <c r="D350" s="96" t="s">
        <v>1076</v>
      </c>
      <c r="E350" s="62">
        <f>H338</f>
        <v>-9.0999999999999998E-2</v>
      </c>
      <c r="F350" s="96" t="s">
        <v>1076</v>
      </c>
      <c r="G350" s="107">
        <f>IF(C$342,C350,E350)</f>
        <v>-9.0999999999999998E-2</v>
      </c>
      <c r="H350" s="96" t="s">
        <v>1076</v>
      </c>
      <c r="K350" s="158"/>
      <c r="L350" s="45" t="s">
        <v>1079</v>
      </c>
    </row>
    <row r="351" spans="2:12" x14ac:dyDescent="0.25">
      <c r="B351" s="53" t="s">
        <v>548</v>
      </c>
      <c r="C351" s="62">
        <f>C334</f>
        <v>1.7914737637506565E-3</v>
      </c>
      <c r="D351" s="96" t="s">
        <v>1076</v>
      </c>
      <c r="E351" s="62">
        <f>H339</f>
        <v>5.1999999999999998E-2</v>
      </c>
      <c r="F351" s="96" t="s">
        <v>1076</v>
      </c>
      <c r="G351" s="107">
        <f>IF(C$342,C351,E351)</f>
        <v>5.1999999999999998E-2</v>
      </c>
      <c r="H351" s="96" t="s">
        <v>1076</v>
      </c>
      <c r="K351" s="158"/>
      <c r="L351" s="45"/>
    </row>
    <row r="352" spans="2:12" x14ac:dyDescent="0.25">
      <c r="B352" s="53" t="s">
        <v>549</v>
      </c>
      <c r="C352" s="62">
        <f>C335</f>
        <v>5.5122269653866342E-4</v>
      </c>
      <c r="D352" s="96" t="s">
        <v>1076</v>
      </c>
      <c r="E352" s="62">
        <f>H340</f>
        <v>1.6E-2</v>
      </c>
      <c r="F352" s="96" t="s">
        <v>1076</v>
      </c>
      <c r="G352" s="107">
        <f>IF(C$342,C352,E352)</f>
        <v>1.6E-2</v>
      </c>
      <c r="H352" s="96" t="s">
        <v>1076</v>
      </c>
      <c r="K352" s="158"/>
      <c r="L352" s="45"/>
    </row>
    <row r="353" spans="2:17" ht="15.75" thickBot="1" x14ac:dyDescent="0.3">
      <c r="B353" s="195"/>
      <c r="C353" s="196"/>
      <c r="D353" s="197"/>
      <c r="E353" s="196"/>
      <c r="F353" s="198"/>
      <c r="G353" s="199"/>
      <c r="H353" s="197"/>
      <c r="I353" s="187"/>
      <c r="J353" s="188"/>
      <c r="K353" s="158"/>
      <c r="L353" s="45"/>
    </row>
    <row r="354" spans="2:17" x14ac:dyDescent="0.25">
      <c r="B354" s="189"/>
      <c r="C354" s="190"/>
      <c r="D354" s="190"/>
      <c r="E354" s="190"/>
      <c r="F354" s="191"/>
      <c r="G354" s="192"/>
      <c r="H354" s="192"/>
      <c r="I354" s="192"/>
      <c r="J354" s="193"/>
      <c r="K354" s="158"/>
      <c r="L354" s="45"/>
    </row>
    <row r="355" spans="2:17" x14ac:dyDescent="0.25">
      <c r="B355" s="60" t="s">
        <v>539</v>
      </c>
      <c r="C355" s="43"/>
      <c r="D355" s="43"/>
      <c r="E355" s="43"/>
      <c r="F355" s="43"/>
      <c r="G355" s="45"/>
      <c r="H355" s="45"/>
      <c r="I355" s="45"/>
      <c r="J355" s="157"/>
      <c r="K355" s="158"/>
      <c r="L355" s="90"/>
    </row>
    <row r="356" spans="2:17" x14ac:dyDescent="0.25">
      <c r="B356" s="60"/>
      <c r="C356" s="43"/>
      <c r="D356" s="43"/>
      <c r="E356" s="43"/>
      <c r="F356" s="43"/>
      <c r="G356" s="45"/>
      <c r="H356" s="45"/>
      <c r="I356" s="45"/>
      <c r="J356" s="157"/>
      <c r="K356" s="158"/>
      <c r="L356" s="90"/>
    </row>
    <row r="357" spans="2:17" x14ac:dyDescent="0.25">
      <c r="B357" s="53" t="s">
        <v>2027</v>
      </c>
      <c r="C357" s="91">
        <v>0</v>
      </c>
      <c r="D357" s="92" t="s">
        <v>537</v>
      </c>
      <c r="E357" s="93">
        <f>-G352</f>
        <v>-1.6E-2</v>
      </c>
      <c r="F357" s="92" t="s">
        <v>536</v>
      </c>
      <c r="G357" s="94">
        <f>G351</f>
        <v>5.1999999999999998E-2</v>
      </c>
      <c r="H357" s="92" t="s">
        <v>538</v>
      </c>
      <c r="I357" s="95">
        <f>G315</f>
        <v>1.097</v>
      </c>
      <c r="J357" s="164" t="s">
        <v>505</v>
      </c>
      <c r="K357" s="158"/>
      <c r="L357" s="83" t="s">
        <v>2030</v>
      </c>
    </row>
    <row r="358" spans="2:17" x14ac:dyDescent="0.25">
      <c r="B358" s="53" t="s">
        <v>2028</v>
      </c>
      <c r="C358" s="72">
        <f>G352</f>
        <v>1.6E-2</v>
      </c>
      <c r="D358" s="92" t="s">
        <v>537</v>
      </c>
      <c r="E358" s="55">
        <v>0</v>
      </c>
      <c r="F358" s="92" t="s">
        <v>536</v>
      </c>
      <c r="G358" s="95">
        <f>-G350</f>
        <v>9.0999999999999998E-2</v>
      </c>
      <c r="H358" s="92" t="s">
        <v>538</v>
      </c>
      <c r="I358" s="95">
        <f>G316</f>
        <v>1.716</v>
      </c>
      <c r="J358" s="164" t="s">
        <v>505</v>
      </c>
      <c r="K358" s="158"/>
      <c r="L358" s="83" t="s">
        <v>2031</v>
      </c>
    </row>
    <row r="359" spans="2:17" x14ac:dyDescent="0.25">
      <c r="B359" s="53" t="s">
        <v>2029</v>
      </c>
      <c r="C359" s="93">
        <f>-G351</f>
        <v>-5.1999999999999998E-2</v>
      </c>
      <c r="D359" s="92" t="s">
        <v>537</v>
      </c>
      <c r="E359" s="93">
        <f>G350</f>
        <v>-9.0999999999999998E-2</v>
      </c>
      <c r="F359" s="92" t="s">
        <v>536</v>
      </c>
      <c r="G359" s="91">
        <v>0</v>
      </c>
      <c r="H359" s="92" t="s">
        <v>538</v>
      </c>
      <c r="I359" s="95">
        <f>G317</f>
        <v>1.48</v>
      </c>
      <c r="J359" s="164" t="s">
        <v>505</v>
      </c>
      <c r="K359" s="165"/>
      <c r="L359" s="83" t="s">
        <v>2032</v>
      </c>
    </row>
    <row r="360" spans="2:17" x14ac:dyDescent="0.25">
      <c r="B360" s="53"/>
      <c r="C360" s="93"/>
      <c r="D360" s="92"/>
      <c r="E360" s="93"/>
      <c r="F360" s="92"/>
      <c r="G360" s="91"/>
      <c r="H360" s="92"/>
      <c r="I360" s="95"/>
      <c r="J360" s="164"/>
      <c r="K360" s="165"/>
      <c r="L360" s="83"/>
    </row>
    <row r="361" spans="2:17" x14ac:dyDescent="0.25">
      <c r="B361" s="150" t="s">
        <v>1952</v>
      </c>
      <c r="C361" s="93"/>
      <c r="D361" s="92"/>
      <c r="E361" s="93"/>
      <c r="F361" s="92"/>
      <c r="G361" s="91"/>
      <c r="H361" s="92"/>
      <c r="I361" s="95"/>
      <c r="J361" s="164"/>
      <c r="K361" s="165"/>
      <c r="L361" s="83"/>
    </row>
    <row r="362" spans="2:17" x14ac:dyDescent="0.25">
      <c r="B362" s="53"/>
      <c r="C362" s="93"/>
      <c r="D362" s="92"/>
      <c r="E362" s="93"/>
      <c r="F362" s="92"/>
      <c r="G362" s="91"/>
      <c r="H362" s="92"/>
      <c r="I362" s="95"/>
      <c r="J362" s="164"/>
      <c r="K362" s="165"/>
      <c r="L362" s="83"/>
    </row>
    <row r="363" spans="2:17" ht="15.75" thickBot="1" x14ac:dyDescent="0.3">
      <c r="B363" s="305"/>
      <c r="C363" s="306"/>
      <c r="D363" s="307"/>
      <c r="E363" s="306"/>
      <c r="F363" s="307"/>
      <c r="G363" s="308"/>
      <c r="H363" s="307"/>
      <c r="I363" s="309"/>
      <c r="J363" s="310"/>
      <c r="K363" s="301"/>
      <c r="L363" s="58"/>
      <c r="M363" s="39"/>
      <c r="N363" s="39"/>
      <c r="O363" s="39"/>
      <c r="P363" s="39"/>
      <c r="Q363" s="39"/>
    </row>
    <row r="364" spans="2:17" x14ac:dyDescent="0.25">
      <c r="B364" s="311"/>
      <c r="C364" s="57"/>
      <c r="D364" s="57"/>
      <c r="E364" s="57"/>
      <c r="F364" s="57"/>
      <c r="G364" s="57"/>
      <c r="H364" s="57"/>
      <c r="I364" s="57"/>
      <c r="J364" s="166"/>
      <c r="K364" s="154"/>
    </row>
    <row r="365" spans="2:17" x14ac:dyDescent="0.25">
      <c r="B365" s="120" t="s">
        <v>1951</v>
      </c>
      <c r="D365" s="134" t="s">
        <v>626</v>
      </c>
      <c r="E365" s="55"/>
      <c r="F365" s="43"/>
      <c r="G365" s="55"/>
      <c r="J365" s="155"/>
      <c r="K365" s="154"/>
      <c r="L365" s="45" t="s">
        <v>550</v>
      </c>
    </row>
    <row r="366" spans="2:17" x14ac:dyDescent="0.25">
      <c r="B366" s="53"/>
      <c r="D366" s="43"/>
      <c r="E366" s="55"/>
      <c r="F366" s="43"/>
      <c r="G366" s="55"/>
      <c r="J366" s="155"/>
      <c r="K366" s="154"/>
    </row>
    <row r="367" spans="2:17" x14ac:dyDescent="0.25">
      <c r="B367" s="53" t="s">
        <v>1911</v>
      </c>
      <c r="C367" t="b">
        <f>AND(DeadLoadOption,RotationOption)</f>
        <v>0</v>
      </c>
      <c r="D367" s="43"/>
      <c r="E367" s="43"/>
      <c r="F367" s="43"/>
      <c r="G367" s="55"/>
      <c r="J367" s="155"/>
      <c r="K367" s="154"/>
      <c r="L367" s="1" t="s">
        <v>672</v>
      </c>
    </row>
    <row r="368" spans="2:17" x14ac:dyDescent="0.25">
      <c r="B368" s="53"/>
      <c r="D368" s="43"/>
      <c r="E368" s="80"/>
      <c r="F368" s="43"/>
      <c r="G368" s="55"/>
      <c r="J368" s="155"/>
      <c r="K368" s="154"/>
      <c r="L368" t="s">
        <v>1939</v>
      </c>
      <c r="N368" t="s">
        <v>1940</v>
      </c>
    </row>
    <row r="369" spans="2:14" x14ac:dyDescent="0.25">
      <c r="B369" s="53" t="s">
        <v>1912</v>
      </c>
      <c r="C369" s="151">
        <f>-IF(C367,gravity*SIN(E346),0)</f>
        <v>0</v>
      </c>
      <c r="D369" s="243" t="str">
        <f>IF(UserMetricOption,"m/s2","ft/s2")</f>
        <v>m/s2</v>
      </c>
      <c r="E369" s="128"/>
      <c r="J369" s="155"/>
      <c r="K369" s="154"/>
      <c r="L369" t="s">
        <v>1915</v>
      </c>
      <c r="N369" s="83" t="s">
        <v>2033</v>
      </c>
    </row>
    <row r="370" spans="2:14" x14ac:dyDescent="0.25">
      <c r="B370" s="53" t="s">
        <v>1913</v>
      </c>
      <c r="C370" s="151">
        <f>IF(C367,gravity*SIN(E345),0)</f>
        <v>0</v>
      </c>
      <c r="D370" s="243" t="str">
        <f>IF(UserMetricOption,"m/s2","ft/s2")</f>
        <v>m/s2</v>
      </c>
      <c r="E370" s="128"/>
      <c r="J370" s="155"/>
      <c r="K370" s="154"/>
      <c r="L370" t="s">
        <v>1916</v>
      </c>
      <c r="N370" s="83" t="s">
        <v>2034</v>
      </c>
    </row>
    <row r="371" spans="2:14" x14ac:dyDescent="0.25">
      <c r="B371" s="53" t="s">
        <v>1914</v>
      </c>
      <c r="C371" s="151">
        <f>-IF(C367,gravity*(1-COS(E346)*COS(-E345)),0)</f>
        <v>0</v>
      </c>
      <c r="D371" s="243" t="str">
        <f>IF(UserMetricOption,"m/s2","ft/s2")</f>
        <v>m/s2</v>
      </c>
      <c r="E371" s="128"/>
      <c r="J371" s="155"/>
      <c r="K371" s="154"/>
      <c r="L371" t="s">
        <v>1917</v>
      </c>
      <c r="N371" s="83" t="s">
        <v>2035</v>
      </c>
    </row>
    <row r="372" spans="2:14" x14ac:dyDescent="0.25">
      <c r="B372" s="53"/>
      <c r="C372" s="2"/>
      <c r="D372" s="1"/>
      <c r="E372" s="128"/>
      <c r="J372" s="155"/>
      <c r="K372" s="154"/>
      <c r="N372" s="83"/>
    </row>
    <row r="373" spans="2:14" x14ac:dyDescent="0.25">
      <c r="B373" s="53" t="s">
        <v>1932</v>
      </c>
      <c r="C373" s="2" t="s">
        <v>2039</v>
      </c>
      <c r="D373" s="1"/>
      <c r="E373" s="128"/>
      <c r="F373" t="s">
        <v>2040</v>
      </c>
      <c r="I373" t="s">
        <v>2041</v>
      </c>
      <c r="J373" s="155"/>
      <c r="K373" s="154"/>
      <c r="N373" s="83"/>
    </row>
    <row r="374" spans="2:14" x14ac:dyDescent="0.25">
      <c r="B374" s="53" t="s">
        <v>1933</v>
      </c>
      <c r="C374" s="151">
        <f>G315</f>
        <v>1.097</v>
      </c>
      <c r="D374" s="243" t="str">
        <f>IF(UserMetricOption,"m/s2","ft/s2")</f>
        <v>m/s2</v>
      </c>
      <c r="E374" s="92" t="s">
        <v>2042</v>
      </c>
      <c r="F374" s="151">
        <f>C369</f>
        <v>0</v>
      </c>
      <c r="G374" s="243" t="str">
        <f>IF(UserMetricOption,"m/s2","ft/s2")</f>
        <v>m/s2</v>
      </c>
      <c r="H374" s="3" t="s">
        <v>606</v>
      </c>
      <c r="I374" s="151">
        <f>C374+F374</f>
        <v>1.097</v>
      </c>
      <c r="J374" s="243" t="str">
        <f>IF(UserMetricOption,"m/s2","ft/s2")</f>
        <v>m/s2</v>
      </c>
      <c r="K374" s="154"/>
      <c r="L374" t="s">
        <v>1936</v>
      </c>
      <c r="N374" s="83"/>
    </row>
    <row r="375" spans="2:14" x14ac:dyDescent="0.25">
      <c r="B375" s="53" t="s">
        <v>1934</v>
      </c>
      <c r="C375" s="151">
        <f>G316</f>
        <v>1.716</v>
      </c>
      <c r="D375" s="243" t="str">
        <f>IF(UserMetricOption,"m/s2","ft/s2")</f>
        <v>m/s2</v>
      </c>
      <c r="E375" s="92" t="s">
        <v>2042</v>
      </c>
      <c r="F375" s="151">
        <f>C370</f>
        <v>0</v>
      </c>
      <c r="G375" s="243" t="str">
        <f>IF(UserMetricOption,"m/s2","ft/s2")</f>
        <v>m/s2</v>
      </c>
      <c r="H375" s="3" t="s">
        <v>606</v>
      </c>
      <c r="I375" s="151">
        <f>C375+F375</f>
        <v>1.716</v>
      </c>
      <c r="J375" s="243" t="str">
        <f>IF(UserMetricOption,"m/s2","ft/s2")</f>
        <v>m/s2</v>
      </c>
      <c r="K375" s="154"/>
      <c r="L375" t="s">
        <v>1937</v>
      </c>
      <c r="N375" s="83"/>
    </row>
    <row r="376" spans="2:14" x14ac:dyDescent="0.25">
      <c r="B376" s="53" t="s">
        <v>1935</v>
      </c>
      <c r="C376" s="151">
        <f>G317</f>
        <v>1.48</v>
      </c>
      <c r="D376" s="243" t="str">
        <f>IF(UserMetricOption,"m/s2","ft/s2")</f>
        <v>m/s2</v>
      </c>
      <c r="E376" s="92" t="s">
        <v>2042</v>
      </c>
      <c r="F376" s="151">
        <f>C371</f>
        <v>0</v>
      </c>
      <c r="G376" s="243" t="str">
        <f>IF(UserMetricOption,"m/s2","ft/s2")</f>
        <v>m/s2</v>
      </c>
      <c r="H376" s="3" t="s">
        <v>606</v>
      </c>
      <c r="I376" s="151">
        <f>C376+F376</f>
        <v>1.48</v>
      </c>
      <c r="J376" s="243" t="str">
        <f>IF(UserMetricOption,"m/s2","ft/s2")</f>
        <v>m/s2</v>
      </c>
      <c r="K376" s="154"/>
      <c r="L376" t="s">
        <v>1938</v>
      </c>
      <c r="N376" s="83"/>
    </row>
    <row r="377" spans="2:14" x14ac:dyDescent="0.25">
      <c r="B377" s="53"/>
      <c r="C377" s="2"/>
      <c r="D377" s="1"/>
      <c r="E377" s="128"/>
      <c r="J377" s="155"/>
      <c r="K377" s="154"/>
      <c r="N377" s="83"/>
    </row>
    <row r="378" spans="2:14" x14ac:dyDescent="0.25">
      <c r="B378" s="53"/>
      <c r="C378" s="2"/>
      <c r="D378" s="1"/>
      <c r="E378" s="128"/>
      <c r="J378" s="155"/>
      <c r="K378" s="154"/>
      <c r="N378" s="83"/>
    </row>
    <row r="379" spans="2:14" x14ac:dyDescent="0.25">
      <c r="B379" s="60" t="s">
        <v>539</v>
      </c>
      <c r="C379" s="43"/>
      <c r="D379" s="43"/>
      <c r="E379" s="43"/>
      <c r="F379" s="43"/>
      <c r="G379" s="45"/>
      <c r="H379" s="45"/>
      <c r="I379" s="45"/>
      <c r="J379" s="157"/>
      <c r="K379" s="158"/>
      <c r="L379" s="90"/>
      <c r="N379" s="83"/>
    </row>
    <row r="380" spans="2:14" x14ac:dyDescent="0.25">
      <c r="B380" s="60"/>
      <c r="C380" s="43"/>
      <c r="D380" s="43"/>
      <c r="E380" s="43"/>
      <c r="F380" s="43"/>
      <c r="G380" s="45"/>
      <c r="H380" s="45"/>
      <c r="I380" s="45"/>
      <c r="J380" s="157"/>
      <c r="K380" s="158"/>
      <c r="L380" s="90"/>
      <c r="N380" s="83"/>
    </row>
    <row r="381" spans="2:14" x14ac:dyDescent="0.25">
      <c r="B381" s="53" t="s">
        <v>2027</v>
      </c>
      <c r="C381" s="303">
        <f>C357</f>
        <v>0</v>
      </c>
      <c r="D381" s="92" t="s">
        <v>537</v>
      </c>
      <c r="E381" s="302">
        <f>E357</f>
        <v>-1.6E-2</v>
      </c>
      <c r="F381" s="92" t="s">
        <v>536</v>
      </c>
      <c r="G381" s="302">
        <f>G357</f>
        <v>5.1999999999999998E-2</v>
      </c>
      <c r="H381" s="92" t="s">
        <v>538</v>
      </c>
      <c r="I381" s="302">
        <f>I374</f>
        <v>1.097</v>
      </c>
      <c r="J381" s="164" t="s">
        <v>505</v>
      </c>
      <c r="K381" s="158"/>
      <c r="L381" s="83" t="s">
        <v>1941</v>
      </c>
      <c r="N381" s="83"/>
    </row>
    <row r="382" spans="2:14" x14ac:dyDescent="0.25">
      <c r="B382" s="53" t="s">
        <v>2028</v>
      </c>
      <c r="C382" s="302">
        <f>C358</f>
        <v>1.6E-2</v>
      </c>
      <c r="D382" s="92" t="s">
        <v>537</v>
      </c>
      <c r="E382" s="303">
        <f>E358</f>
        <v>0</v>
      </c>
      <c r="F382" s="92" t="s">
        <v>536</v>
      </c>
      <c r="G382" s="302">
        <f>G358</f>
        <v>9.0999999999999998E-2</v>
      </c>
      <c r="H382" s="92" t="s">
        <v>538</v>
      </c>
      <c r="I382" s="302">
        <f>I375</f>
        <v>1.716</v>
      </c>
      <c r="J382" s="164" t="s">
        <v>505</v>
      </c>
      <c r="K382" s="158"/>
      <c r="L382" s="83" t="s">
        <v>1942</v>
      </c>
      <c r="N382" s="83"/>
    </row>
    <row r="383" spans="2:14" x14ac:dyDescent="0.25">
      <c r="B383" s="53" t="s">
        <v>2029</v>
      </c>
      <c r="C383" s="302">
        <f>C359</f>
        <v>-5.1999999999999998E-2</v>
      </c>
      <c r="D383" s="92" t="s">
        <v>537</v>
      </c>
      <c r="E383" s="302">
        <f>E359</f>
        <v>-9.0999999999999998E-2</v>
      </c>
      <c r="F383" s="92" t="s">
        <v>536</v>
      </c>
      <c r="G383" s="303">
        <f>G359</f>
        <v>0</v>
      </c>
      <c r="H383" s="92" t="s">
        <v>538</v>
      </c>
      <c r="I383" s="302">
        <f>I376</f>
        <v>1.48</v>
      </c>
      <c r="J383" s="164" t="s">
        <v>505</v>
      </c>
      <c r="K383" s="165"/>
      <c r="L383" s="83" t="s">
        <v>1943</v>
      </c>
      <c r="N383" s="83"/>
    </row>
    <row r="384" spans="2:14" ht="15.75" thickBot="1" x14ac:dyDescent="0.3">
      <c r="B384" s="195"/>
      <c r="C384" s="200"/>
      <c r="D384" s="201"/>
      <c r="E384" s="202"/>
      <c r="F384" s="202"/>
      <c r="G384" s="202"/>
      <c r="H384" s="202"/>
      <c r="I384" s="202"/>
      <c r="J384" s="203"/>
      <c r="K384" s="154"/>
      <c r="L384" s="83"/>
    </row>
    <row r="385" spans="2:12" x14ac:dyDescent="0.25">
      <c r="B385" s="204"/>
      <c r="C385" s="205"/>
      <c r="D385" s="206"/>
      <c r="E385" s="207"/>
      <c r="F385" s="207"/>
      <c r="G385" s="207"/>
      <c r="H385" s="207"/>
      <c r="I385" s="207"/>
      <c r="J385" s="208"/>
      <c r="K385" s="154"/>
      <c r="L385" s="83"/>
    </row>
    <row r="386" spans="2:12" x14ac:dyDescent="0.25">
      <c r="B386" s="24" t="s">
        <v>1896</v>
      </c>
      <c r="J386" s="155"/>
      <c r="K386" s="154"/>
    </row>
    <row r="387" spans="2:12" x14ac:dyDescent="0.25">
      <c r="J387" s="155"/>
      <c r="K387" s="154"/>
    </row>
    <row r="388" spans="2:12" x14ac:dyDescent="0.25">
      <c r="B388" s="43" t="str">
        <f>TravelMessage</f>
        <v>Module is traveling in the Z axis direction.</v>
      </c>
      <c r="C388" s="83" t="b">
        <f>TravelOption</f>
        <v>0</v>
      </c>
      <c r="D388" s="83"/>
      <c r="E388" s="43"/>
      <c r="F388" s="96"/>
      <c r="G388" s="45"/>
      <c r="H388" s="45"/>
      <c r="I388" s="45"/>
      <c r="J388" s="157"/>
      <c r="K388" s="154"/>
    </row>
    <row r="389" spans="2:12" x14ac:dyDescent="0.25">
      <c r="B389" s="43"/>
      <c r="C389" s="83"/>
      <c r="D389" s="83"/>
      <c r="E389" s="43"/>
      <c r="F389" s="96"/>
      <c r="G389" s="45"/>
      <c r="H389" s="45"/>
      <c r="I389" s="45"/>
      <c r="J389" s="157"/>
      <c r="K389" s="154"/>
    </row>
    <row r="390" spans="2:12" x14ac:dyDescent="0.25">
      <c r="B390" s="43"/>
      <c r="C390" s="98" t="s">
        <v>541</v>
      </c>
      <c r="D390" s="99"/>
      <c r="E390" s="100" t="s">
        <v>542</v>
      </c>
      <c r="F390" s="99"/>
      <c r="G390" s="45"/>
      <c r="H390" s="47" t="s">
        <v>543</v>
      </c>
      <c r="I390" s="45"/>
      <c r="J390" s="157"/>
      <c r="K390" s="154"/>
    </row>
    <row r="391" spans="2:12" x14ac:dyDescent="0.25">
      <c r="B391" s="53" t="s">
        <v>1918</v>
      </c>
      <c r="C391" s="302">
        <f>I374</f>
        <v>1.097</v>
      </c>
      <c r="D391" s="96" t="s">
        <v>1921</v>
      </c>
      <c r="E391" s="62">
        <f>I375</f>
        <v>1.716</v>
      </c>
      <c r="F391" s="96" t="s">
        <v>1924</v>
      </c>
      <c r="G391" s="45"/>
      <c r="H391" s="107">
        <f>IF(C$388,C391,E391)</f>
        <v>1.716</v>
      </c>
      <c r="I391" s="45"/>
      <c r="J391" s="157"/>
      <c r="K391" s="154"/>
    </row>
    <row r="392" spans="2:12" x14ac:dyDescent="0.25">
      <c r="B392" s="53" t="s">
        <v>1919</v>
      </c>
      <c r="C392" s="302">
        <f>I376</f>
        <v>1.48</v>
      </c>
      <c r="D392" s="96" t="s">
        <v>1922</v>
      </c>
      <c r="E392" s="62">
        <f>I376</f>
        <v>1.48</v>
      </c>
      <c r="F392" s="96" t="s">
        <v>1922</v>
      </c>
      <c r="G392" s="45"/>
      <c r="H392" s="107">
        <f>IF(C$388,C392,E392)</f>
        <v>1.48</v>
      </c>
      <c r="I392" s="45"/>
      <c r="J392" s="157"/>
      <c r="K392" s="154"/>
    </row>
    <row r="393" spans="2:12" x14ac:dyDescent="0.25">
      <c r="B393" s="53" t="s">
        <v>1920</v>
      </c>
      <c r="C393" s="302">
        <f>-I375</f>
        <v>-1.716</v>
      </c>
      <c r="D393" s="96" t="s">
        <v>1923</v>
      </c>
      <c r="E393" s="62">
        <f>I374</f>
        <v>1.097</v>
      </c>
      <c r="F393" s="96" t="s">
        <v>1921</v>
      </c>
      <c r="G393" s="45"/>
      <c r="H393" s="107">
        <f>IF(C$388,C393,E393)</f>
        <v>1.097</v>
      </c>
      <c r="I393" s="45"/>
      <c r="J393" s="157"/>
      <c r="K393" s="154"/>
    </row>
    <row r="394" spans="2:12" x14ac:dyDescent="0.25">
      <c r="C394" s="151"/>
      <c r="E394" s="151"/>
      <c r="H394" s="151"/>
      <c r="J394" s="155"/>
      <c r="K394" s="154"/>
    </row>
    <row r="395" spans="2:12" x14ac:dyDescent="0.25">
      <c r="B395" s="53" t="s">
        <v>1925</v>
      </c>
      <c r="C395" s="151">
        <f>G350</f>
        <v>-9.0999999999999998E-2</v>
      </c>
      <c r="D395" s="96" t="s">
        <v>1928</v>
      </c>
      <c r="E395" s="151">
        <f>G351</f>
        <v>5.1999999999999998E-2</v>
      </c>
      <c r="F395" s="96" t="s">
        <v>1931</v>
      </c>
      <c r="H395" s="107">
        <f>IF(C$388,C395,E395)</f>
        <v>5.1999999999999998E-2</v>
      </c>
      <c r="J395" s="155"/>
      <c r="K395" s="154"/>
    </row>
    <row r="396" spans="2:12" x14ac:dyDescent="0.25">
      <c r="B396" s="53" t="s">
        <v>1926</v>
      </c>
      <c r="C396" s="151">
        <f>G352</f>
        <v>1.6E-2</v>
      </c>
      <c r="D396" s="96" t="s">
        <v>1929</v>
      </c>
      <c r="E396" s="151">
        <f>G352</f>
        <v>1.6E-2</v>
      </c>
      <c r="F396" s="96" t="s">
        <v>1929</v>
      </c>
      <c r="H396" s="107">
        <f>IF(C$388,C396,E396)</f>
        <v>1.6E-2</v>
      </c>
      <c r="J396" s="155"/>
      <c r="K396" s="154"/>
    </row>
    <row r="397" spans="2:12" x14ac:dyDescent="0.25">
      <c r="B397" s="53" t="s">
        <v>1927</v>
      </c>
      <c r="C397" s="151">
        <f>-G351</f>
        <v>-5.1999999999999998E-2</v>
      </c>
      <c r="D397" s="96" t="s">
        <v>1930</v>
      </c>
      <c r="E397" s="151">
        <f>G350</f>
        <v>-9.0999999999999998E-2</v>
      </c>
      <c r="F397" s="96" t="s">
        <v>1928</v>
      </c>
      <c r="H397" s="107">
        <f>IF(C$388,C397,E397)</f>
        <v>-9.0999999999999998E-2</v>
      </c>
      <c r="J397" s="155"/>
      <c r="K397" s="154"/>
    </row>
    <row r="398" spans="2:12" x14ac:dyDescent="0.25">
      <c r="J398" s="155"/>
      <c r="K398" s="154"/>
    </row>
    <row r="399" spans="2:12" x14ac:dyDescent="0.25">
      <c r="B399" s="53" t="s">
        <v>540</v>
      </c>
      <c r="C399" s="97"/>
      <c r="D399" s="92"/>
      <c r="E399" s="97"/>
      <c r="F399" s="92"/>
      <c r="G399" s="97"/>
      <c r="H399" s="92"/>
      <c r="I399" s="72"/>
      <c r="J399" s="164"/>
      <c r="K399" s="165"/>
      <c r="L399" s="83"/>
    </row>
    <row r="400" spans="2:12" x14ac:dyDescent="0.25">
      <c r="B400" s="53"/>
      <c r="C400" s="97"/>
      <c r="D400" s="92"/>
      <c r="E400" s="97"/>
      <c r="F400" s="92"/>
      <c r="G400" s="97"/>
      <c r="H400" s="92"/>
      <c r="I400" s="72"/>
      <c r="J400" s="164"/>
      <c r="K400" s="165"/>
      <c r="L400" s="96"/>
    </row>
    <row r="401" spans="2:12" x14ac:dyDescent="0.25">
      <c r="B401" s="53" t="s">
        <v>2043</v>
      </c>
      <c r="C401" s="304">
        <v>0</v>
      </c>
      <c r="D401" s="92" t="s">
        <v>1947</v>
      </c>
      <c r="E401" s="302">
        <f>-H397</f>
        <v>9.0999999999999998E-2</v>
      </c>
      <c r="F401" s="92" t="s">
        <v>1948</v>
      </c>
      <c r="G401" s="302">
        <f>H396</f>
        <v>1.6E-2</v>
      </c>
      <c r="H401" s="92" t="s">
        <v>1949</v>
      </c>
      <c r="I401" s="302">
        <f>H391</f>
        <v>1.716</v>
      </c>
      <c r="J401" s="164" t="s">
        <v>505</v>
      </c>
      <c r="K401" s="165"/>
      <c r="L401" s="83" t="s">
        <v>1944</v>
      </c>
    </row>
    <row r="402" spans="2:12" x14ac:dyDescent="0.25">
      <c r="B402" s="53" t="s">
        <v>2044</v>
      </c>
      <c r="C402" s="302">
        <f>H397</f>
        <v>-9.0999999999999998E-2</v>
      </c>
      <c r="D402" s="92" t="s">
        <v>1947</v>
      </c>
      <c r="E402" s="304">
        <v>0</v>
      </c>
      <c r="F402" s="92" t="s">
        <v>1948</v>
      </c>
      <c r="G402" s="302">
        <f>-H395</f>
        <v>-5.1999999999999998E-2</v>
      </c>
      <c r="H402" s="92" t="s">
        <v>1949</v>
      </c>
      <c r="I402" s="302">
        <f>H392</f>
        <v>1.48</v>
      </c>
      <c r="J402" s="164" t="s">
        <v>505</v>
      </c>
      <c r="K402" s="165"/>
      <c r="L402" s="83" t="s">
        <v>1945</v>
      </c>
    </row>
    <row r="403" spans="2:12" x14ac:dyDescent="0.25">
      <c r="B403" s="53" t="s">
        <v>2045</v>
      </c>
      <c r="C403" s="302">
        <f>-H396</f>
        <v>-1.6E-2</v>
      </c>
      <c r="D403" s="92" t="s">
        <v>1947</v>
      </c>
      <c r="E403" s="302">
        <f>H395</f>
        <v>5.1999999999999998E-2</v>
      </c>
      <c r="F403" s="92" t="s">
        <v>1948</v>
      </c>
      <c r="G403" s="304">
        <v>0</v>
      </c>
      <c r="H403" s="92" t="s">
        <v>1949</v>
      </c>
      <c r="I403" s="302">
        <f>H393</f>
        <v>1.097</v>
      </c>
      <c r="J403" s="164" t="s">
        <v>505</v>
      </c>
      <c r="K403" s="165"/>
      <c r="L403" s="96" t="s">
        <v>1946</v>
      </c>
    </row>
    <row r="404" spans="2:12" x14ac:dyDescent="0.25">
      <c r="B404" s="53"/>
      <c r="C404" s="93"/>
      <c r="D404" s="46"/>
      <c r="E404" s="93"/>
      <c r="F404" s="92"/>
      <c r="G404" s="91"/>
      <c r="H404" s="92"/>
      <c r="I404" s="93"/>
      <c r="J404" s="155"/>
      <c r="K404" s="165"/>
      <c r="L404" s="96"/>
    </row>
    <row r="405" spans="2:12" x14ac:dyDescent="0.25">
      <c r="B405" s="150" t="s">
        <v>1953</v>
      </c>
      <c r="C405" s="93"/>
      <c r="D405" s="46"/>
      <c r="E405" s="93"/>
      <c r="F405" s="92"/>
      <c r="G405" s="91"/>
      <c r="H405" s="92"/>
      <c r="I405" s="93"/>
      <c r="J405" s="155"/>
      <c r="K405" s="165"/>
      <c r="L405" s="96"/>
    </row>
    <row r="406" spans="2:12" x14ac:dyDescent="0.25">
      <c r="B406" s="53"/>
      <c r="C406" s="93"/>
      <c r="D406" s="46"/>
      <c r="E406" s="93"/>
      <c r="F406" s="92"/>
      <c r="G406" s="91"/>
      <c r="H406" s="92"/>
      <c r="I406" s="93"/>
      <c r="J406" s="155"/>
      <c r="K406" s="165"/>
      <c r="L406" s="96"/>
    </row>
    <row r="407" spans="2:12" ht="15.75" thickBot="1" x14ac:dyDescent="0.3">
      <c r="B407" s="56"/>
      <c r="C407" s="102"/>
      <c r="D407" s="56"/>
      <c r="E407" s="103"/>
      <c r="F407" s="56"/>
      <c r="G407" s="56"/>
      <c r="H407" s="56"/>
      <c r="I407" s="56"/>
      <c r="J407" s="160"/>
      <c r="K407" s="154"/>
    </row>
    <row r="408" spans="2:12" x14ac:dyDescent="0.25">
      <c r="B408" s="57"/>
      <c r="C408" s="104"/>
      <c r="D408" s="57"/>
      <c r="E408" s="105"/>
      <c r="F408" s="57"/>
      <c r="G408" s="57"/>
      <c r="H408" s="57"/>
      <c r="I408" s="57"/>
      <c r="J408" s="166"/>
      <c r="K408" s="154"/>
    </row>
    <row r="409" spans="2:12" x14ac:dyDescent="0.25">
      <c r="B409" s="32" t="s">
        <v>1954</v>
      </c>
      <c r="D409" s="134" t="s">
        <v>626</v>
      </c>
      <c r="J409" s="155"/>
      <c r="K409" s="154"/>
    </row>
    <row r="410" spans="2:12" x14ac:dyDescent="0.25">
      <c r="J410" s="155"/>
      <c r="K410" s="154"/>
    </row>
    <row r="411" spans="2:12" x14ac:dyDescent="0.25">
      <c r="B411" t="s">
        <v>527</v>
      </c>
      <c r="J411" s="155"/>
      <c r="K411" s="154"/>
    </row>
    <row r="412" spans="2:12" x14ac:dyDescent="0.25">
      <c r="B412" s="1" t="s">
        <v>1082</v>
      </c>
      <c r="C412" s="151">
        <f>H391</f>
        <v>1.716</v>
      </c>
      <c r="D412" s="127" t="str">
        <f>IF(Input!C$33,"m/s2","ft/s2")</f>
        <v>m/s2</v>
      </c>
      <c r="J412" s="155"/>
      <c r="K412" s="154"/>
      <c r="L412" s="1" t="s">
        <v>1084</v>
      </c>
    </row>
    <row r="413" spans="2:12" x14ac:dyDescent="0.25">
      <c r="B413" s="1" t="s">
        <v>1080</v>
      </c>
      <c r="C413" s="151">
        <f>H392</f>
        <v>1.48</v>
      </c>
      <c r="D413" s="127" t="str">
        <f>IF(Input!C$33,"m/s2","ft/s2")</f>
        <v>m/s2</v>
      </c>
      <c r="J413" s="155"/>
      <c r="K413" s="154"/>
      <c r="L413" s="1" t="s">
        <v>1085</v>
      </c>
    </row>
    <row r="414" spans="2:12" x14ac:dyDescent="0.25">
      <c r="B414" s="1" t="s">
        <v>1081</v>
      </c>
      <c r="C414" s="151">
        <f>H393</f>
        <v>1.097</v>
      </c>
      <c r="D414" s="127" t="str">
        <f>IF(Input!C$33,"m/s2","ft/s2")</f>
        <v>m/s2</v>
      </c>
      <c r="J414" s="155"/>
      <c r="K414" s="154"/>
      <c r="L414" s="1" t="s">
        <v>1086</v>
      </c>
    </row>
    <row r="415" spans="2:12" x14ac:dyDescent="0.25">
      <c r="C415" s="151"/>
      <c r="J415" s="155"/>
      <c r="K415" s="154"/>
    </row>
    <row r="416" spans="2:12" x14ac:dyDescent="0.25">
      <c r="B416" t="s">
        <v>1083</v>
      </c>
      <c r="C416" s="151"/>
      <c r="J416" s="155"/>
      <c r="K416" s="154"/>
    </row>
    <row r="417" spans="2:12" x14ac:dyDescent="0.25">
      <c r="B417" s="1" t="s">
        <v>457</v>
      </c>
      <c r="C417" s="151">
        <f>H395</f>
        <v>5.1999999999999998E-2</v>
      </c>
      <c r="D417" t="s">
        <v>1076</v>
      </c>
      <c r="J417" s="155"/>
      <c r="K417" s="154"/>
      <c r="L417" s="1" t="s">
        <v>667</v>
      </c>
    </row>
    <row r="418" spans="2:12" x14ac:dyDescent="0.25">
      <c r="B418" s="1" t="s">
        <v>458</v>
      </c>
      <c r="C418" s="151">
        <f>H396</f>
        <v>1.6E-2</v>
      </c>
      <c r="D418" t="s">
        <v>1076</v>
      </c>
      <c r="J418" s="155"/>
      <c r="K418" s="154"/>
      <c r="L418" s="1" t="s">
        <v>668</v>
      </c>
    </row>
    <row r="419" spans="2:12" x14ac:dyDescent="0.25">
      <c r="B419" s="1" t="s">
        <v>459</v>
      </c>
      <c r="C419" s="151">
        <f>H397</f>
        <v>-9.0999999999999998E-2</v>
      </c>
      <c r="D419" t="s">
        <v>1076</v>
      </c>
      <c r="J419" s="155"/>
      <c r="K419" s="154"/>
      <c r="L419" s="1" t="s">
        <v>669</v>
      </c>
    </row>
    <row r="420" spans="2:12" x14ac:dyDescent="0.25">
      <c r="G420" s="2"/>
      <c r="J420" s="155"/>
      <c r="K420" s="154"/>
    </row>
    <row r="421" spans="2:12" x14ac:dyDescent="0.25">
      <c r="B421" t="s">
        <v>776</v>
      </c>
      <c r="J421" s="155"/>
      <c r="K421" s="154"/>
    </row>
    <row r="422" spans="2:12" x14ac:dyDescent="0.25">
      <c r="B422" s="1" t="s">
        <v>1802</v>
      </c>
      <c r="C422" s="151">
        <f>-gravity</f>
        <v>-9.8066499999999994</v>
      </c>
      <c r="D422" s="127" t="str">
        <f>IF(Input!C$33,"m/s2","ft/s2")</f>
        <v>m/s2</v>
      </c>
      <c r="E422" s="82"/>
      <c r="J422" s="155"/>
      <c r="K422" s="154"/>
    </row>
    <row r="423" spans="2:12" x14ac:dyDescent="0.25">
      <c r="B423" s="1" t="s">
        <v>1803</v>
      </c>
      <c r="C423" s="151">
        <v>-0.1</v>
      </c>
      <c r="D423" t="s">
        <v>1076</v>
      </c>
      <c r="J423" s="155"/>
      <c r="K423" s="154"/>
    </row>
    <row r="424" spans="2:12" x14ac:dyDescent="0.25">
      <c r="J424" s="155"/>
      <c r="K424" s="154"/>
    </row>
    <row r="425" spans="2:12" x14ac:dyDescent="0.25">
      <c r="B425" t="s">
        <v>660</v>
      </c>
      <c r="J425" s="155"/>
      <c r="K425" s="154"/>
    </row>
    <row r="426" spans="2:12" x14ac:dyDescent="0.25">
      <c r="J426" s="155"/>
      <c r="K426" s="154"/>
    </row>
    <row r="427" spans="2:12" x14ac:dyDescent="0.25">
      <c r="B427" s="1" t="s">
        <v>661</v>
      </c>
      <c r="C427" s="152">
        <f>C412/C422</f>
        <v>-0.17498330214701249</v>
      </c>
      <c r="D427" s="1" t="s">
        <v>167</v>
      </c>
      <c r="E427" s="128"/>
      <c r="J427" s="155"/>
      <c r="K427" s="154"/>
      <c r="L427" s="1" t="s">
        <v>1955</v>
      </c>
    </row>
    <row r="428" spans="2:12" x14ac:dyDescent="0.25">
      <c r="B428" s="1" t="s">
        <v>662</v>
      </c>
      <c r="C428" s="152">
        <f>C413/C422</f>
        <v>-0.1509179995207334</v>
      </c>
      <c r="D428" s="1" t="s">
        <v>167</v>
      </c>
      <c r="E428" s="128"/>
      <c r="J428" s="155"/>
      <c r="K428" s="154"/>
      <c r="L428" s="1" t="s">
        <v>1956</v>
      </c>
    </row>
    <row r="429" spans="2:12" x14ac:dyDescent="0.25">
      <c r="B429" s="1" t="s">
        <v>663</v>
      </c>
      <c r="C429" s="152">
        <f>C414/C422</f>
        <v>-0.11186286856367873</v>
      </c>
      <c r="D429" s="1" t="s">
        <v>167</v>
      </c>
      <c r="E429" s="128"/>
      <c r="J429" s="155"/>
      <c r="K429" s="154"/>
      <c r="L429" s="1" t="s">
        <v>1957</v>
      </c>
    </row>
    <row r="430" spans="2:12" x14ac:dyDescent="0.25">
      <c r="B430" s="1" t="s">
        <v>664</v>
      </c>
      <c r="C430" s="152">
        <f>C417/C423</f>
        <v>-0.51999999999999991</v>
      </c>
      <c r="D430" s="1" t="s">
        <v>167</v>
      </c>
      <c r="E430" s="128"/>
      <c r="J430" s="155"/>
      <c r="K430" s="154"/>
      <c r="L430" s="1" t="s">
        <v>777</v>
      </c>
    </row>
    <row r="431" spans="2:12" x14ac:dyDescent="0.25">
      <c r="B431" s="1" t="s">
        <v>665</v>
      </c>
      <c r="C431" s="152">
        <f>C418/C423</f>
        <v>-0.16</v>
      </c>
      <c r="D431" s="1" t="s">
        <v>167</v>
      </c>
      <c r="E431" s="128"/>
      <c r="J431" s="155"/>
      <c r="K431" s="154"/>
      <c r="L431" s="1" t="s">
        <v>778</v>
      </c>
    </row>
    <row r="432" spans="2:12" x14ac:dyDescent="0.25">
      <c r="B432" s="1" t="s">
        <v>666</v>
      </c>
      <c r="C432" s="152">
        <f>C419/C423</f>
        <v>0.90999999999999992</v>
      </c>
      <c r="D432" s="1" t="s">
        <v>167</v>
      </c>
      <c r="E432" s="128"/>
      <c r="J432" s="155"/>
      <c r="K432" s="154"/>
      <c r="L432" s="1" t="s">
        <v>779</v>
      </c>
    </row>
    <row r="433" spans="2:11" ht="15.75" thickBot="1" x14ac:dyDescent="0.3">
      <c r="B433" s="56"/>
      <c r="C433" s="102"/>
      <c r="D433" s="56"/>
      <c r="E433" s="103"/>
      <c r="F433" s="56"/>
      <c r="G433" s="56"/>
      <c r="H433" s="56"/>
      <c r="I433" s="56"/>
      <c r="J433" s="160"/>
      <c r="K433" s="154"/>
    </row>
    <row r="434" spans="2:11" x14ac:dyDescent="0.25">
      <c r="B434" s="57"/>
      <c r="C434" s="104"/>
      <c r="D434" s="57"/>
      <c r="E434" s="105"/>
      <c r="F434" s="57"/>
      <c r="G434" s="57"/>
      <c r="H434" s="57"/>
      <c r="I434" s="57"/>
      <c r="J434" s="57"/>
    </row>
    <row r="435" spans="2:11" x14ac:dyDescent="0.25">
      <c r="B435" s="32" t="s">
        <v>676</v>
      </c>
    </row>
    <row r="446" spans="2:11" x14ac:dyDescent="0.25">
      <c r="B446" s="43"/>
      <c r="C446" s="61"/>
      <c r="D446" s="43"/>
      <c r="E446" s="66"/>
      <c r="F446" s="43"/>
      <c r="G446" s="43"/>
      <c r="H446" s="43"/>
      <c r="I446" s="43"/>
      <c r="J446" s="43"/>
    </row>
    <row r="447" spans="2:11" x14ac:dyDescent="0.25">
      <c r="B447" s="43"/>
      <c r="C447" s="61"/>
      <c r="D447" s="43"/>
      <c r="E447" s="53"/>
      <c r="F447" s="43"/>
      <c r="G447" s="43"/>
      <c r="H447" s="43"/>
      <c r="I447" s="43"/>
      <c r="J447" s="43"/>
    </row>
  </sheetData>
  <mergeCells count="2">
    <mergeCell ref="C23:I23"/>
    <mergeCell ref="C156:I156"/>
  </mergeCells>
  <conditionalFormatting sqref="C55">
    <cfRule type="expression" dxfId="2" priority="6">
      <formula>"&gt;=0"</formula>
    </cfRule>
  </conditionalFormatting>
  <conditionalFormatting sqref="C56">
    <cfRule type="expression" dxfId="1" priority="5">
      <formula>"&gt;=0"</formula>
    </cfRule>
  </conditionalFormatting>
  <conditionalFormatting sqref="C57">
    <cfRule type="expression" dxfId="0" priority="4">
      <formula>"&gt;=0"</formula>
    </cfRule>
  </conditionalFormatting>
  <dataValidations disablePrompts="1" count="1">
    <dataValidation operator="greaterThanOrEqual" allowBlank="1" showInputMessage="1" sqref="C55:C57" xr:uid="{00000000-0002-0000-0200-000000000000}"/>
  </dataValidations>
  <hyperlinks>
    <hyperlink ref="D260" location="Calc00" display="return to top" xr:uid="{00000000-0004-0000-0200-000002000000}"/>
    <hyperlink ref="D49" location="Calc00" display="return to top" xr:uid="{00000000-0004-0000-0200-000004000000}"/>
    <hyperlink ref="D90" location="Calc00" display="return to top" xr:uid="{00000000-0004-0000-0200-000006000000}"/>
    <hyperlink ref="D285" location="Calc00" display="return to top" xr:uid="{00000000-0004-0000-0200-00000B000000}"/>
    <hyperlink ref="D365" location="Calc00" display="return to top" xr:uid="{00000000-0004-0000-0200-00000F000000}"/>
    <hyperlink ref="D409" location="Calc00" display="return to top" xr:uid="{00000000-0004-0000-0200-000013000000}"/>
    <hyperlink ref="D113" location="Calc00" display="return to top" xr:uid="{FDFAC3E2-75A0-46A4-BEEB-8D002E1AEF7A}"/>
    <hyperlink ref="D182" location="Calc00" display="return to top" xr:uid="{4D15862B-A2DE-45D7-8D08-8DDFA479A65C}"/>
    <hyperlink ref="D150" location="Calc00" display="return to top" xr:uid="{6C0BADB4-163A-4BD8-BF7D-3B432CBB46C5}"/>
  </hyperlinks>
  <pageMargins left="0.7" right="0.7" top="0.75" bottom="0.75" header="0.3" footer="0.3"/>
  <pageSetup orientation="portrait" r:id="rId1"/>
  <ignoredErrors>
    <ignoredError sqref="E350:E352 G350:G352 E315:E317 G315:G3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croll2Calc01">
                <anchor moveWithCells="1" sizeWithCells="1">
                  <from>
                    <xdr:col>1</xdr:col>
                    <xdr:colOff>85725</xdr:colOff>
                    <xdr:row>7</xdr:row>
                    <xdr:rowOff>152400</xdr:rowOff>
                  </from>
                  <to>
                    <xdr:col>1</xdr:col>
                    <xdr:colOff>2600325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Button 3">
              <controlPr defaultSize="0" print="0" autoFill="0" autoPict="0" macro="[0]!Scroll2Calc02">
                <anchor moveWithCells="1" sizeWithCells="1">
                  <from>
                    <xdr:col>1</xdr:col>
                    <xdr:colOff>95250</xdr:colOff>
                    <xdr:row>9</xdr:row>
                    <xdr:rowOff>123825</xdr:rowOff>
                  </from>
                  <to>
                    <xdr:col>1</xdr:col>
                    <xdr:colOff>2609850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Button 4">
              <controlPr defaultSize="0" print="0" autoFill="0" autoPict="0" macro="[0]!Scroll2Calc03">
                <anchor moveWithCells="1" sizeWithCells="1">
                  <from>
                    <xdr:col>1</xdr:col>
                    <xdr:colOff>95250</xdr:colOff>
                    <xdr:row>11</xdr:row>
                    <xdr:rowOff>95250</xdr:rowOff>
                  </from>
                  <to>
                    <xdr:col>1</xdr:col>
                    <xdr:colOff>2609850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Button 5">
              <controlPr defaultSize="0" print="0" autoFill="0" autoPict="0" macro="[0]!Scroll2Calc04">
                <anchor moveWithCells="1" sizeWithCells="1">
                  <from>
                    <xdr:col>1</xdr:col>
                    <xdr:colOff>95250</xdr:colOff>
                    <xdr:row>13</xdr:row>
                    <xdr:rowOff>57150</xdr:rowOff>
                  </from>
                  <to>
                    <xdr:col>1</xdr:col>
                    <xdr:colOff>2609850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Button 6">
              <controlPr defaultSize="0" print="0" autoFill="0" autoPict="0" macro="[0]!Scroll2Calc06">
                <anchor moveWithCells="1" sizeWithCells="1">
                  <from>
                    <xdr:col>2</xdr:col>
                    <xdr:colOff>66675</xdr:colOff>
                    <xdr:row>7</xdr:row>
                    <xdr:rowOff>133350</xdr:rowOff>
                  </from>
                  <to>
                    <xdr:col>5</xdr:col>
                    <xdr:colOff>466725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Button 7">
              <controlPr defaultSize="0" print="0" autoFill="0" autoPict="0" macro="[0]!Scroll2Calc07">
                <anchor moveWithCells="1" sizeWithCells="1">
                  <from>
                    <xdr:col>2</xdr:col>
                    <xdr:colOff>66675</xdr:colOff>
                    <xdr:row>9</xdr:row>
                    <xdr:rowOff>114300</xdr:rowOff>
                  </from>
                  <to>
                    <xdr:col>5</xdr:col>
                    <xdr:colOff>466725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0" name="Button 8">
              <controlPr defaultSize="0" print="0" autoFill="0" autoPict="0" macro="[0]!Scroll2Calc08">
                <anchor moveWithCells="1" sizeWithCells="1">
                  <from>
                    <xdr:col>2</xdr:col>
                    <xdr:colOff>57150</xdr:colOff>
                    <xdr:row>11</xdr:row>
                    <xdr:rowOff>95250</xdr:rowOff>
                  </from>
                  <to>
                    <xdr:col>5</xdr:col>
                    <xdr:colOff>457200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1" name="Button 10">
              <controlPr defaultSize="0" print="0" autoFill="0" autoPict="0" macro="[0]!Scroll2Calc10">
                <anchor moveWithCells="1" sizeWithCells="1">
                  <from>
                    <xdr:col>2</xdr:col>
                    <xdr:colOff>57150</xdr:colOff>
                    <xdr:row>13</xdr:row>
                    <xdr:rowOff>47625</xdr:rowOff>
                  </from>
                  <to>
                    <xdr:col>5</xdr:col>
                    <xdr:colOff>457200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2" name="Button 11">
              <controlPr defaultSize="0" print="0" autoFill="0" autoPict="0" macro="[0]!Scroll2Calc11">
                <anchor moveWithCells="1" sizeWithCells="1">
                  <from>
                    <xdr:col>2</xdr:col>
                    <xdr:colOff>57150</xdr:colOff>
                    <xdr:row>15</xdr:row>
                    <xdr:rowOff>19050</xdr:rowOff>
                  </from>
                  <to>
                    <xdr:col>5</xdr:col>
                    <xdr:colOff>457200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3" name="Button 13">
              <controlPr defaultSize="0" print="0" autoFill="0" autoPict="0" macro="[0]!Scroll2Calc05">
                <anchor moveWithCells="1" sizeWithCells="1">
                  <from>
                    <xdr:col>1</xdr:col>
                    <xdr:colOff>95250</xdr:colOff>
                    <xdr:row>15</xdr:row>
                    <xdr:rowOff>19050</xdr:rowOff>
                  </from>
                  <to>
                    <xdr:col>1</xdr:col>
                    <xdr:colOff>2609850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2:F14407"/>
  <sheetViews>
    <sheetView workbookViewId="0"/>
  </sheetViews>
  <sheetFormatPr defaultRowHeight="15" x14ac:dyDescent="0.25"/>
  <cols>
    <col min="2" max="2" width="38.7109375" customWidth="1"/>
    <col min="3" max="3" width="9.140625" customWidth="1"/>
    <col min="4" max="4" width="11.7109375" customWidth="1"/>
    <col min="5" max="5" width="16.7109375" customWidth="1"/>
    <col min="6" max="6" width="9.140625" style="2"/>
  </cols>
  <sheetData>
    <row r="2" spans="2:5" x14ac:dyDescent="0.25">
      <c r="B2" s="32" t="str">
        <f>Input!B2</f>
        <v>WA-OCEAN (9Nov2023)</v>
      </c>
      <c r="D2" s="11"/>
    </row>
    <row r="3" spans="2:5" x14ac:dyDescent="0.25">
      <c r="B3" s="1" t="s">
        <v>759</v>
      </c>
      <c r="D3" s="11"/>
    </row>
    <row r="4" spans="2:5" x14ac:dyDescent="0.25">
      <c r="B4" s="1"/>
      <c r="D4" s="11"/>
    </row>
    <row r="5" spans="2:5" x14ac:dyDescent="0.25">
      <c r="D5" s="11"/>
    </row>
    <row r="6" spans="2:5" x14ac:dyDescent="0.25">
      <c r="B6" t="s">
        <v>186</v>
      </c>
      <c r="C6">
        <v>14399</v>
      </c>
      <c r="D6" s="11"/>
    </row>
    <row r="7" spans="2:5" x14ac:dyDescent="0.25">
      <c r="D7" s="11"/>
    </row>
    <row r="8" spans="2:5" x14ac:dyDescent="0.25">
      <c r="B8" s="26" t="s">
        <v>523</v>
      </c>
      <c r="C8" s="86"/>
      <c r="D8" s="2"/>
      <c r="E8" s="2"/>
    </row>
    <row r="9" spans="2:5" x14ac:dyDescent="0.25">
      <c r="B9" t="s">
        <v>913</v>
      </c>
    </row>
    <row r="12" spans="2:5" x14ac:dyDescent="0.25">
      <c r="B12" t="s">
        <v>914</v>
      </c>
    </row>
    <row r="13" spans="2:5" x14ac:dyDescent="0.25">
      <c r="B13" t="s">
        <v>1674</v>
      </c>
    </row>
    <row r="14" spans="2:5" x14ac:dyDescent="0.25">
      <c r="B14" t="s">
        <v>915</v>
      </c>
    </row>
    <row r="17" spans="2:2" x14ac:dyDescent="0.25">
      <c r="B17" t="s">
        <v>916</v>
      </c>
    </row>
    <row r="18" spans="2:2" x14ac:dyDescent="0.25">
      <c r="B18" t="s">
        <v>917</v>
      </c>
    </row>
    <row r="19" spans="2:2" x14ac:dyDescent="0.25">
      <c r="B19" t="s">
        <v>918</v>
      </c>
    </row>
    <row r="22" spans="2:2" x14ac:dyDescent="0.25">
      <c r="B22" t="s">
        <v>919</v>
      </c>
    </row>
    <row r="23" spans="2:2" x14ac:dyDescent="0.25">
      <c r="B23" t="s">
        <v>2047</v>
      </c>
    </row>
    <row r="24" spans="2:2" x14ac:dyDescent="0.25">
      <c r="B24" t="s">
        <v>920</v>
      </c>
    </row>
    <row r="27" spans="2:2" x14ac:dyDescent="0.25">
      <c r="B27" t="s">
        <v>921</v>
      </c>
    </row>
    <row r="28" spans="2:2" x14ac:dyDescent="0.25">
      <c r="B28" t="s">
        <v>922</v>
      </c>
    </row>
    <row r="29" spans="2:2" x14ac:dyDescent="0.25">
      <c r="B29" t="s">
        <v>923</v>
      </c>
    </row>
    <row r="32" spans="2:2" x14ac:dyDescent="0.25">
      <c r="B32" t="s">
        <v>924</v>
      </c>
    </row>
    <row r="33" spans="2:2" x14ac:dyDescent="0.25">
      <c r="B33" t="s">
        <v>1675</v>
      </c>
    </row>
    <row r="34" spans="2:2" x14ac:dyDescent="0.25">
      <c r="B34" t="s">
        <v>925</v>
      </c>
    </row>
    <row r="37" spans="2:2" x14ac:dyDescent="0.25">
      <c r="B37" t="s">
        <v>926</v>
      </c>
    </row>
    <row r="38" spans="2:2" x14ac:dyDescent="0.25">
      <c r="B38" t="s">
        <v>2048</v>
      </c>
    </row>
    <row r="39" spans="2:2" x14ac:dyDescent="0.25">
      <c r="B39" t="s">
        <v>927</v>
      </c>
    </row>
    <row r="42" spans="2:2" x14ac:dyDescent="0.25">
      <c r="B42" t="s">
        <v>928</v>
      </c>
    </row>
    <row r="44" spans="2:2" x14ac:dyDescent="0.25">
      <c r="B44" t="s">
        <v>929</v>
      </c>
    </row>
    <row r="46" spans="2:2" x14ac:dyDescent="0.25">
      <c r="B46" t="s">
        <v>930</v>
      </c>
    </row>
    <row r="47" spans="2:2" x14ac:dyDescent="0.25">
      <c r="B47" t="s">
        <v>2049</v>
      </c>
    </row>
    <row r="48" spans="2:2" x14ac:dyDescent="0.25">
      <c r="B48" t="s">
        <v>931</v>
      </c>
    </row>
    <row r="50" spans="2:2" x14ac:dyDescent="0.25">
      <c r="B50" t="s">
        <v>932</v>
      </c>
    </row>
    <row r="51" spans="2:2" x14ac:dyDescent="0.25">
      <c r="B51" t="s">
        <v>2050</v>
      </c>
    </row>
    <row r="52" spans="2:2" x14ac:dyDescent="0.25">
      <c r="B52" t="s">
        <v>933</v>
      </c>
    </row>
    <row r="54" spans="2:2" x14ac:dyDescent="0.25">
      <c r="B54" t="s">
        <v>934</v>
      </c>
    </row>
    <row r="55" spans="2:2" x14ac:dyDescent="0.25">
      <c r="B55" t="s">
        <v>2051</v>
      </c>
    </row>
    <row r="56" spans="2:2" x14ac:dyDescent="0.25">
      <c r="B56" t="s">
        <v>935</v>
      </c>
    </row>
    <row r="58" spans="2:2" x14ac:dyDescent="0.25">
      <c r="B58" t="s">
        <v>2052</v>
      </c>
    </row>
    <row r="59" spans="2:2" x14ac:dyDescent="0.25">
      <c r="B59" t="s">
        <v>2053</v>
      </c>
    </row>
    <row r="60" spans="2:2" x14ac:dyDescent="0.25">
      <c r="B60" t="s">
        <v>2054</v>
      </c>
    </row>
    <row r="62" spans="2:2" x14ac:dyDescent="0.25">
      <c r="B62" t="s">
        <v>1676</v>
      </c>
    </row>
    <row r="63" spans="2:2" x14ac:dyDescent="0.25">
      <c r="B63" t="s">
        <v>2055</v>
      </c>
    </row>
    <row r="64" spans="2:2" x14ac:dyDescent="0.25">
      <c r="B64" t="s">
        <v>1677</v>
      </c>
    </row>
    <row r="66" spans="2:2" x14ac:dyDescent="0.25">
      <c r="B66" t="s">
        <v>936</v>
      </c>
    </row>
    <row r="68" spans="2:2" x14ac:dyDescent="0.25">
      <c r="B68" t="s">
        <v>937</v>
      </c>
    </row>
    <row r="69" spans="2:2" x14ac:dyDescent="0.25">
      <c r="B69" t="s">
        <v>2056</v>
      </c>
    </row>
    <row r="70" spans="2:2" x14ac:dyDescent="0.25">
      <c r="B70" t="s">
        <v>938</v>
      </c>
    </row>
    <row r="72" spans="2:2" x14ac:dyDescent="0.25">
      <c r="B72" t="s">
        <v>939</v>
      </c>
    </row>
    <row r="73" spans="2:2" x14ac:dyDescent="0.25">
      <c r="B73" t="s">
        <v>2057</v>
      </c>
    </row>
    <row r="74" spans="2:2" x14ac:dyDescent="0.25">
      <c r="B74" t="s">
        <v>940</v>
      </c>
    </row>
    <row r="76" spans="2:2" x14ac:dyDescent="0.25">
      <c r="B76" t="s">
        <v>941</v>
      </c>
    </row>
    <row r="77" spans="2:2" x14ac:dyDescent="0.25">
      <c r="B77" t="s">
        <v>2058</v>
      </c>
    </row>
    <row r="79" spans="2:2" x14ac:dyDescent="0.25">
      <c r="B79" t="s">
        <v>942</v>
      </c>
    </row>
    <row r="80" spans="2:2" x14ac:dyDescent="0.25">
      <c r="B80" t="s">
        <v>943</v>
      </c>
    </row>
    <row r="81" spans="2:2" x14ac:dyDescent="0.25">
      <c r="B81" t="s">
        <v>944</v>
      </c>
    </row>
    <row r="83" spans="2:2" x14ac:dyDescent="0.25">
      <c r="B83" t="s">
        <v>945</v>
      </c>
    </row>
    <row r="84" spans="2:2" x14ac:dyDescent="0.25">
      <c r="B84" t="s">
        <v>1177</v>
      </c>
    </row>
    <row r="85" spans="2:2" x14ac:dyDescent="0.25">
      <c r="B85" t="s">
        <v>946</v>
      </c>
    </row>
    <row r="87" spans="2:2" x14ac:dyDescent="0.25">
      <c r="B87" t="s">
        <v>947</v>
      </c>
    </row>
    <row r="88" spans="2:2" x14ac:dyDescent="0.25">
      <c r="B88" t="s">
        <v>2059</v>
      </c>
    </row>
    <row r="89" spans="2:2" x14ac:dyDescent="0.25">
      <c r="B89" t="s">
        <v>948</v>
      </c>
    </row>
    <row r="91" spans="2:2" x14ac:dyDescent="0.25">
      <c r="B91" t="s">
        <v>949</v>
      </c>
    </row>
    <row r="93" spans="2:2" x14ac:dyDescent="0.25">
      <c r="B93" t="s">
        <v>950</v>
      </c>
    </row>
    <row r="94" spans="2:2" x14ac:dyDescent="0.25">
      <c r="B94" t="s">
        <v>2060</v>
      </c>
    </row>
    <row r="96" spans="2:2" x14ac:dyDescent="0.25">
      <c r="B96" t="s">
        <v>951</v>
      </c>
    </row>
    <row r="97" spans="2:2" x14ac:dyDescent="0.25">
      <c r="B97" t="s">
        <v>1092</v>
      </c>
    </row>
    <row r="98" spans="2:2" x14ac:dyDescent="0.25">
      <c r="B98" t="s">
        <v>952</v>
      </c>
    </row>
    <row r="100" spans="2:2" x14ac:dyDescent="0.25">
      <c r="B100" t="s">
        <v>953</v>
      </c>
    </row>
    <row r="101" spans="2:2" x14ac:dyDescent="0.25">
      <c r="B101" t="s">
        <v>954</v>
      </c>
    </row>
    <row r="102" spans="2:2" x14ac:dyDescent="0.25">
      <c r="B102" t="s">
        <v>955</v>
      </c>
    </row>
    <row r="104" spans="2:2" x14ac:dyDescent="0.25">
      <c r="B104" t="s">
        <v>956</v>
      </c>
    </row>
    <row r="105" spans="2:2" x14ac:dyDescent="0.25">
      <c r="B105" t="s">
        <v>957</v>
      </c>
    </row>
    <row r="106" spans="2:2" x14ac:dyDescent="0.25">
      <c r="B106" t="s">
        <v>958</v>
      </c>
    </row>
    <row r="108" spans="2:2" x14ac:dyDescent="0.25">
      <c r="B108" t="s">
        <v>959</v>
      </c>
    </row>
    <row r="109" spans="2:2" x14ac:dyDescent="0.25">
      <c r="B109" t="s">
        <v>2061</v>
      </c>
    </row>
    <row r="110" spans="2:2" x14ac:dyDescent="0.25">
      <c r="B110" t="s">
        <v>960</v>
      </c>
    </row>
    <row r="112" spans="2:2" x14ac:dyDescent="0.25">
      <c r="B112" t="s">
        <v>961</v>
      </c>
    </row>
    <row r="114" spans="2:2" x14ac:dyDescent="0.25">
      <c r="B114" t="s">
        <v>962</v>
      </c>
    </row>
    <row r="115" spans="2:2" x14ac:dyDescent="0.25">
      <c r="B115" t="s">
        <v>963</v>
      </c>
    </row>
    <row r="116" spans="2:2" x14ac:dyDescent="0.25">
      <c r="B116" t="s">
        <v>964</v>
      </c>
    </row>
    <row r="118" spans="2:2" x14ac:dyDescent="0.25">
      <c r="B118" t="s">
        <v>965</v>
      </c>
    </row>
    <row r="119" spans="2:2" x14ac:dyDescent="0.25">
      <c r="B119" t="s">
        <v>2062</v>
      </c>
    </row>
    <row r="120" spans="2:2" x14ac:dyDescent="0.25">
      <c r="B120" t="s">
        <v>966</v>
      </c>
    </row>
    <row r="122" spans="2:2" x14ac:dyDescent="0.25">
      <c r="B122" t="s">
        <v>967</v>
      </c>
    </row>
    <row r="123" spans="2:2" x14ac:dyDescent="0.25">
      <c r="B123" t="s">
        <v>2063</v>
      </c>
    </row>
    <row r="124" spans="2:2" x14ac:dyDescent="0.25">
      <c r="B124" t="s">
        <v>968</v>
      </c>
    </row>
    <row r="126" spans="2:2" x14ac:dyDescent="0.25">
      <c r="B126" t="s">
        <v>969</v>
      </c>
    </row>
    <row r="127" spans="2:2" x14ac:dyDescent="0.25">
      <c r="B127" t="s">
        <v>970</v>
      </c>
    </row>
    <row r="128" spans="2:2" x14ac:dyDescent="0.25">
      <c r="B128" t="s">
        <v>971</v>
      </c>
    </row>
    <row r="130" spans="2:2" x14ac:dyDescent="0.25">
      <c r="B130" t="s">
        <v>972</v>
      </c>
    </row>
    <row r="133" spans="2:2" x14ac:dyDescent="0.25">
      <c r="B133" t="s">
        <v>973</v>
      </c>
    </row>
    <row r="134" spans="2:2" x14ac:dyDescent="0.25">
      <c r="B134" t="s">
        <v>1678</v>
      </c>
    </row>
    <row r="135" spans="2:2" x14ac:dyDescent="0.25">
      <c r="B135" t="s">
        <v>974</v>
      </c>
    </row>
    <row r="138" spans="2:2" x14ac:dyDescent="0.25">
      <c r="B138" t="s">
        <v>975</v>
      </c>
    </row>
    <row r="140" spans="2:2" x14ac:dyDescent="0.25">
      <c r="B140" t="s">
        <v>2064</v>
      </c>
    </row>
    <row r="141" spans="2:2" x14ac:dyDescent="0.25">
      <c r="B141" t="s">
        <v>2065</v>
      </c>
    </row>
    <row r="142" spans="2:2" x14ac:dyDescent="0.25">
      <c r="B142" t="s">
        <v>2066</v>
      </c>
    </row>
    <row r="143" spans="2:2" x14ac:dyDescent="0.25">
      <c r="B143" t="s">
        <v>2067</v>
      </c>
    </row>
    <row r="144" spans="2:2" x14ac:dyDescent="0.25">
      <c r="B144" t="s">
        <v>2068</v>
      </c>
    </row>
    <row r="145" spans="2:2" x14ac:dyDescent="0.25">
      <c r="B145" t="s">
        <v>2069</v>
      </c>
    </row>
    <row r="146" spans="2:2" x14ac:dyDescent="0.25">
      <c r="B146" t="s">
        <v>2070</v>
      </c>
    </row>
    <row r="147" spans="2:2" x14ac:dyDescent="0.25">
      <c r="B147" t="s">
        <v>2071</v>
      </c>
    </row>
    <row r="148" spans="2:2" x14ac:dyDescent="0.25">
      <c r="B148" t="s">
        <v>2072</v>
      </c>
    </row>
    <row r="149" spans="2:2" x14ac:dyDescent="0.25">
      <c r="B149" t="s">
        <v>2073</v>
      </c>
    </row>
    <row r="150" spans="2:2" x14ac:dyDescent="0.25">
      <c r="B150" t="s">
        <v>2074</v>
      </c>
    </row>
    <row r="151" spans="2:2" x14ac:dyDescent="0.25">
      <c r="B151" t="s">
        <v>2075</v>
      </c>
    </row>
    <row r="152" spans="2:2" x14ac:dyDescent="0.25">
      <c r="B152" t="s">
        <v>2076</v>
      </c>
    </row>
    <row r="153" spans="2:2" x14ac:dyDescent="0.25">
      <c r="B153" t="s">
        <v>2077</v>
      </c>
    </row>
    <row r="154" spans="2:2" x14ac:dyDescent="0.25">
      <c r="B154" t="s">
        <v>2078</v>
      </c>
    </row>
    <row r="155" spans="2:2" x14ac:dyDescent="0.25">
      <c r="B155" t="s">
        <v>976</v>
      </c>
    </row>
    <row r="157" spans="2:2" x14ac:dyDescent="0.25">
      <c r="B157" t="s">
        <v>977</v>
      </c>
    </row>
    <row r="160" spans="2:2" x14ac:dyDescent="0.25">
      <c r="B160" t="s">
        <v>978</v>
      </c>
    </row>
    <row r="162" spans="2:2" x14ac:dyDescent="0.25">
      <c r="B162" t="s">
        <v>2079</v>
      </c>
    </row>
    <row r="163" spans="2:2" x14ac:dyDescent="0.25">
      <c r="B163" t="s">
        <v>2080</v>
      </c>
    </row>
    <row r="164" spans="2:2" x14ac:dyDescent="0.25">
      <c r="B164" t="s">
        <v>2081</v>
      </c>
    </row>
    <row r="165" spans="2:2" x14ac:dyDescent="0.25">
      <c r="B165" t="s">
        <v>2082</v>
      </c>
    </row>
    <row r="166" spans="2:2" x14ac:dyDescent="0.25">
      <c r="B166" t="s">
        <v>2083</v>
      </c>
    </row>
    <row r="167" spans="2:2" x14ac:dyDescent="0.25">
      <c r="B167" t="s">
        <v>2084</v>
      </c>
    </row>
    <row r="168" spans="2:2" x14ac:dyDescent="0.25">
      <c r="B168" t="s">
        <v>2085</v>
      </c>
    </row>
    <row r="169" spans="2:2" x14ac:dyDescent="0.25">
      <c r="B169" t="s">
        <v>2086</v>
      </c>
    </row>
    <row r="170" spans="2:2" x14ac:dyDescent="0.25">
      <c r="B170" t="s">
        <v>2087</v>
      </c>
    </row>
    <row r="171" spans="2:2" x14ac:dyDescent="0.25">
      <c r="B171" t="s">
        <v>2088</v>
      </c>
    </row>
    <row r="172" spans="2:2" x14ac:dyDescent="0.25">
      <c r="B172" t="s">
        <v>2089</v>
      </c>
    </row>
    <row r="173" spans="2:2" x14ac:dyDescent="0.25">
      <c r="B173" t="s">
        <v>2090</v>
      </c>
    </row>
    <row r="174" spans="2:2" x14ac:dyDescent="0.25">
      <c r="B174" t="s">
        <v>2091</v>
      </c>
    </row>
    <row r="175" spans="2:2" x14ac:dyDescent="0.25">
      <c r="B175" t="s">
        <v>979</v>
      </c>
    </row>
    <row r="177" spans="2:2" x14ac:dyDescent="0.25">
      <c r="B177" t="s">
        <v>1679</v>
      </c>
    </row>
    <row r="178" spans="2:2" x14ac:dyDescent="0.25">
      <c r="B178" t="s">
        <v>2092</v>
      </c>
    </row>
    <row r="179" spans="2:2" x14ac:dyDescent="0.25">
      <c r="B179" t="s">
        <v>1680</v>
      </c>
    </row>
    <row r="181" spans="2:2" x14ac:dyDescent="0.25">
      <c r="B181" t="s">
        <v>2093</v>
      </c>
    </row>
    <row r="182" spans="2:2" x14ac:dyDescent="0.25">
      <c r="B182" t="s">
        <v>2094</v>
      </c>
    </row>
    <row r="183" spans="2:2" x14ac:dyDescent="0.25">
      <c r="B183" t="s">
        <v>2095</v>
      </c>
    </row>
    <row r="184" spans="2:2" x14ac:dyDescent="0.25">
      <c r="B184" t="s">
        <v>2096</v>
      </c>
    </row>
    <row r="185" spans="2:2" x14ac:dyDescent="0.25">
      <c r="B185" t="s">
        <v>2097</v>
      </c>
    </row>
    <row r="186" spans="2:2" x14ac:dyDescent="0.25">
      <c r="B186" t="s">
        <v>2098</v>
      </c>
    </row>
    <row r="187" spans="2:2" x14ac:dyDescent="0.25">
      <c r="B187" t="s">
        <v>2099</v>
      </c>
    </row>
    <row r="188" spans="2:2" x14ac:dyDescent="0.25">
      <c r="B188" t="s">
        <v>980</v>
      </c>
    </row>
    <row r="190" spans="2:2" x14ac:dyDescent="0.25">
      <c r="B190" t="s">
        <v>1178</v>
      </c>
    </row>
    <row r="191" spans="2:2" x14ac:dyDescent="0.25">
      <c r="B191" t="s">
        <v>2100</v>
      </c>
    </row>
    <row r="192" spans="2:2" x14ac:dyDescent="0.25">
      <c r="B192" t="s">
        <v>2101</v>
      </c>
    </row>
    <row r="193" spans="2:2" x14ac:dyDescent="0.25">
      <c r="B193" t="s">
        <v>981</v>
      </c>
    </row>
    <row r="195" spans="2:2" x14ac:dyDescent="0.25">
      <c r="B195" t="s">
        <v>1106</v>
      </c>
    </row>
    <row r="196" spans="2:2" x14ac:dyDescent="0.25">
      <c r="B196" t="s">
        <v>2102</v>
      </c>
    </row>
    <row r="197" spans="2:2" x14ac:dyDescent="0.25">
      <c r="B197" t="s">
        <v>2103</v>
      </c>
    </row>
    <row r="198" spans="2:2" x14ac:dyDescent="0.25">
      <c r="B198" t="s">
        <v>2104</v>
      </c>
    </row>
    <row r="199" spans="2:2" x14ac:dyDescent="0.25">
      <c r="B199" t="s">
        <v>2105</v>
      </c>
    </row>
    <row r="200" spans="2:2" x14ac:dyDescent="0.25">
      <c r="B200" t="s">
        <v>2106</v>
      </c>
    </row>
    <row r="201" spans="2:2" x14ac:dyDescent="0.25">
      <c r="B201" t="s">
        <v>2107</v>
      </c>
    </row>
    <row r="202" spans="2:2" x14ac:dyDescent="0.25">
      <c r="B202" t="s">
        <v>982</v>
      </c>
    </row>
    <row r="204" spans="2:2" x14ac:dyDescent="0.25">
      <c r="B204" t="s">
        <v>2108</v>
      </c>
    </row>
    <row r="205" spans="2:2" x14ac:dyDescent="0.25">
      <c r="B205" t="s">
        <v>2109</v>
      </c>
    </row>
    <row r="206" spans="2:2" x14ac:dyDescent="0.25">
      <c r="B206" t="s">
        <v>2110</v>
      </c>
    </row>
    <row r="207" spans="2:2" x14ac:dyDescent="0.25">
      <c r="B207" t="s">
        <v>2111</v>
      </c>
    </row>
    <row r="208" spans="2:2" x14ac:dyDescent="0.25">
      <c r="B208" t="s">
        <v>2112</v>
      </c>
    </row>
    <row r="209" spans="2:2" x14ac:dyDescent="0.25">
      <c r="B209" t="s">
        <v>2113</v>
      </c>
    </row>
    <row r="210" spans="2:2" x14ac:dyDescent="0.25">
      <c r="B210" t="s">
        <v>2114</v>
      </c>
    </row>
    <row r="211" spans="2:2" x14ac:dyDescent="0.25">
      <c r="B211" t="s">
        <v>2115</v>
      </c>
    </row>
    <row r="212" spans="2:2" x14ac:dyDescent="0.25">
      <c r="B212" t="s">
        <v>2116</v>
      </c>
    </row>
    <row r="213" spans="2:2" x14ac:dyDescent="0.25">
      <c r="B213" t="s">
        <v>2117</v>
      </c>
    </row>
    <row r="214" spans="2:2" x14ac:dyDescent="0.25">
      <c r="B214" t="s">
        <v>2118</v>
      </c>
    </row>
    <row r="215" spans="2:2" x14ac:dyDescent="0.25">
      <c r="B215" t="s">
        <v>2119</v>
      </c>
    </row>
    <row r="216" spans="2:2" x14ac:dyDescent="0.25">
      <c r="B216" t="s">
        <v>2120</v>
      </c>
    </row>
    <row r="217" spans="2:2" x14ac:dyDescent="0.25">
      <c r="B217" t="s">
        <v>2121</v>
      </c>
    </row>
    <row r="218" spans="2:2" x14ac:dyDescent="0.25">
      <c r="B218" t="s">
        <v>2122</v>
      </c>
    </row>
    <row r="219" spans="2:2" x14ac:dyDescent="0.25">
      <c r="B219" t="s">
        <v>2123</v>
      </c>
    </row>
    <row r="220" spans="2:2" x14ac:dyDescent="0.25">
      <c r="B220" t="s">
        <v>2124</v>
      </c>
    </row>
    <row r="221" spans="2:2" x14ac:dyDescent="0.25">
      <c r="B221" t="s">
        <v>2125</v>
      </c>
    </row>
    <row r="222" spans="2:2" x14ac:dyDescent="0.25">
      <c r="B222" t="s">
        <v>2126</v>
      </c>
    </row>
    <row r="223" spans="2:2" x14ac:dyDescent="0.25">
      <c r="B223" t="s">
        <v>2127</v>
      </c>
    </row>
    <row r="224" spans="2:2" x14ac:dyDescent="0.25">
      <c r="B224" t="s">
        <v>2128</v>
      </c>
    </row>
    <row r="225" spans="2:2" x14ac:dyDescent="0.25">
      <c r="B225" t="s">
        <v>2129</v>
      </c>
    </row>
    <row r="226" spans="2:2" x14ac:dyDescent="0.25">
      <c r="B226" t="s">
        <v>2130</v>
      </c>
    </row>
    <row r="227" spans="2:2" x14ac:dyDescent="0.25">
      <c r="B227" t="s">
        <v>2131</v>
      </c>
    </row>
    <row r="228" spans="2:2" x14ac:dyDescent="0.25">
      <c r="B228" t="s">
        <v>2132</v>
      </c>
    </row>
    <row r="229" spans="2:2" x14ac:dyDescent="0.25">
      <c r="B229" t="s">
        <v>2133</v>
      </c>
    </row>
    <row r="230" spans="2:2" x14ac:dyDescent="0.25">
      <c r="B230" t="s">
        <v>2134</v>
      </c>
    </row>
    <row r="231" spans="2:2" x14ac:dyDescent="0.25">
      <c r="B231" t="s">
        <v>2135</v>
      </c>
    </row>
    <row r="232" spans="2:2" x14ac:dyDescent="0.25">
      <c r="B232" t="s">
        <v>2136</v>
      </c>
    </row>
    <row r="233" spans="2:2" x14ac:dyDescent="0.25">
      <c r="B233" t="s">
        <v>2137</v>
      </c>
    </row>
    <row r="234" spans="2:2" x14ac:dyDescent="0.25">
      <c r="B234" t="s">
        <v>2138</v>
      </c>
    </row>
    <row r="235" spans="2:2" x14ac:dyDescent="0.25">
      <c r="B235" t="s">
        <v>2139</v>
      </c>
    </row>
    <row r="236" spans="2:2" x14ac:dyDescent="0.25">
      <c r="B236" t="s">
        <v>2140</v>
      </c>
    </row>
    <row r="237" spans="2:2" x14ac:dyDescent="0.25">
      <c r="B237" t="s">
        <v>2141</v>
      </c>
    </row>
    <row r="238" spans="2:2" x14ac:dyDescent="0.25">
      <c r="B238" t="s">
        <v>2142</v>
      </c>
    </row>
    <row r="239" spans="2:2" x14ac:dyDescent="0.25">
      <c r="B239" t="s">
        <v>2143</v>
      </c>
    </row>
    <row r="240" spans="2:2" x14ac:dyDescent="0.25">
      <c r="B240" t="s">
        <v>2144</v>
      </c>
    </row>
    <row r="241" spans="2:2" x14ac:dyDescent="0.25">
      <c r="B241" t="s">
        <v>2145</v>
      </c>
    </row>
    <row r="242" spans="2:2" x14ac:dyDescent="0.25">
      <c r="B242" t="s">
        <v>2146</v>
      </c>
    </row>
    <row r="243" spans="2:2" x14ac:dyDescent="0.25">
      <c r="B243" t="s">
        <v>2147</v>
      </c>
    </row>
    <row r="244" spans="2:2" x14ac:dyDescent="0.25">
      <c r="B244" t="s">
        <v>2148</v>
      </c>
    </row>
    <row r="245" spans="2:2" x14ac:dyDescent="0.25">
      <c r="B245" t="s">
        <v>2149</v>
      </c>
    </row>
    <row r="246" spans="2:2" x14ac:dyDescent="0.25">
      <c r="B246" t="s">
        <v>2150</v>
      </c>
    </row>
    <row r="247" spans="2:2" x14ac:dyDescent="0.25">
      <c r="B247" t="s">
        <v>2151</v>
      </c>
    </row>
    <row r="248" spans="2:2" x14ac:dyDescent="0.25">
      <c r="B248" t="s">
        <v>2152</v>
      </c>
    </row>
    <row r="249" spans="2:2" x14ac:dyDescent="0.25">
      <c r="B249" t="s">
        <v>2153</v>
      </c>
    </row>
    <row r="250" spans="2:2" x14ac:dyDescent="0.25">
      <c r="B250" t="s">
        <v>2154</v>
      </c>
    </row>
    <row r="251" spans="2:2" x14ac:dyDescent="0.25">
      <c r="B251" t="s">
        <v>2155</v>
      </c>
    </row>
    <row r="252" spans="2:2" x14ac:dyDescent="0.25">
      <c r="B252" t="s">
        <v>2156</v>
      </c>
    </row>
    <row r="253" spans="2:2" x14ac:dyDescent="0.25">
      <c r="B253" t="s">
        <v>2157</v>
      </c>
    </row>
    <row r="254" spans="2:2" x14ac:dyDescent="0.25">
      <c r="B254" t="s">
        <v>2158</v>
      </c>
    </row>
    <row r="255" spans="2:2" x14ac:dyDescent="0.25">
      <c r="B255" t="s">
        <v>2159</v>
      </c>
    </row>
    <row r="256" spans="2:2" x14ac:dyDescent="0.25">
      <c r="B256" t="s">
        <v>2160</v>
      </c>
    </row>
    <row r="257" spans="2:2" x14ac:dyDescent="0.25">
      <c r="B257" t="s">
        <v>2161</v>
      </c>
    </row>
    <row r="258" spans="2:2" x14ac:dyDescent="0.25">
      <c r="B258" t="s">
        <v>2162</v>
      </c>
    </row>
    <row r="259" spans="2:2" x14ac:dyDescent="0.25">
      <c r="B259" t="s">
        <v>2163</v>
      </c>
    </row>
    <row r="260" spans="2:2" x14ac:dyDescent="0.25">
      <c r="B260" t="s">
        <v>2164</v>
      </c>
    </row>
    <row r="261" spans="2:2" x14ac:dyDescent="0.25">
      <c r="B261" t="s">
        <v>2165</v>
      </c>
    </row>
    <row r="262" spans="2:2" x14ac:dyDescent="0.25">
      <c r="B262" t="s">
        <v>2166</v>
      </c>
    </row>
    <row r="263" spans="2:2" x14ac:dyDescent="0.25">
      <c r="B263" t="s">
        <v>2167</v>
      </c>
    </row>
    <row r="264" spans="2:2" x14ac:dyDescent="0.25">
      <c r="B264" t="s">
        <v>2168</v>
      </c>
    </row>
    <row r="265" spans="2:2" x14ac:dyDescent="0.25">
      <c r="B265" t="s">
        <v>2169</v>
      </c>
    </row>
    <row r="266" spans="2:2" x14ac:dyDescent="0.25">
      <c r="B266" t="s">
        <v>2170</v>
      </c>
    </row>
    <row r="267" spans="2:2" x14ac:dyDescent="0.25">
      <c r="B267" t="s">
        <v>2171</v>
      </c>
    </row>
    <row r="268" spans="2:2" x14ac:dyDescent="0.25">
      <c r="B268" t="s">
        <v>2172</v>
      </c>
    </row>
    <row r="269" spans="2:2" x14ac:dyDescent="0.25">
      <c r="B269" t="s">
        <v>2173</v>
      </c>
    </row>
    <row r="270" spans="2:2" x14ac:dyDescent="0.25">
      <c r="B270" t="s">
        <v>2174</v>
      </c>
    </row>
    <row r="271" spans="2:2" x14ac:dyDescent="0.25">
      <c r="B271" t="s">
        <v>2175</v>
      </c>
    </row>
    <row r="272" spans="2:2" x14ac:dyDescent="0.25">
      <c r="B272" t="s">
        <v>2176</v>
      </c>
    </row>
    <row r="273" spans="2:2" x14ac:dyDescent="0.25">
      <c r="B273" t="s">
        <v>2177</v>
      </c>
    </row>
    <row r="274" spans="2:2" x14ac:dyDescent="0.25">
      <c r="B274" t="s">
        <v>2178</v>
      </c>
    </row>
    <row r="275" spans="2:2" x14ac:dyDescent="0.25">
      <c r="B275" t="s">
        <v>2179</v>
      </c>
    </row>
    <row r="276" spans="2:2" x14ac:dyDescent="0.25">
      <c r="B276" t="s">
        <v>2180</v>
      </c>
    </row>
    <row r="277" spans="2:2" x14ac:dyDescent="0.25">
      <c r="B277" t="s">
        <v>2181</v>
      </c>
    </row>
    <row r="278" spans="2:2" x14ac:dyDescent="0.25">
      <c r="B278" t="s">
        <v>2182</v>
      </c>
    </row>
    <row r="279" spans="2:2" x14ac:dyDescent="0.25">
      <c r="B279" t="s">
        <v>2183</v>
      </c>
    </row>
    <row r="280" spans="2:2" x14ac:dyDescent="0.25">
      <c r="B280" t="s">
        <v>2184</v>
      </c>
    </row>
    <row r="281" spans="2:2" x14ac:dyDescent="0.25">
      <c r="B281" t="s">
        <v>2185</v>
      </c>
    </row>
    <row r="282" spans="2:2" x14ac:dyDescent="0.25">
      <c r="B282" t="s">
        <v>2186</v>
      </c>
    </row>
    <row r="283" spans="2:2" x14ac:dyDescent="0.25">
      <c r="B283" t="s">
        <v>2187</v>
      </c>
    </row>
    <row r="284" spans="2:2" x14ac:dyDescent="0.25">
      <c r="B284" t="s">
        <v>2188</v>
      </c>
    </row>
    <row r="285" spans="2:2" x14ac:dyDescent="0.25">
      <c r="B285" t="s">
        <v>2189</v>
      </c>
    </row>
    <row r="286" spans="2:2" x14ac:dyDescent="0.25">
      <c r="B286" t="s">
        <v>2190</v>
      </c>
    </row>
    <row r="287" spans="2:2" x14ac:dyDescent="0.25">
      <c r="B287" t="s">
        <v>2191</v>
      </c>
    </row>
    <row r="288" spans="2:2" x14ac:dyDescent="0.25">
      <c r="B288" t="s">
        <v>2192</v>
      </c>
    </row>
    <row r="289" spans="2:2" x14ac:dyDescent="0.25">
      <c r="B289" t="s">
        <v>2193</v>
      </c>
    </row>
    <row r="290" spans="2:2" x14ac:dyDescent="0.25">
      <c r="B290" t="s">
        <v>2194</v>
      </c>
    </row>
    <row r="291" spans="2:2" x14ac:dyDescent="0.25">
      <c r="B291" t="s">
        <v>2195</v>
      </c>
    </row>
    <row r="292" spans="2:2" x14ac:dyDescent="0.25">
      <c r="B292" t="s">
        <v>2196</v>
      </c>
    </row>
    <row r="293" spans="2:2" x14ac:dyDescent="0.25">
      <c r="B293" t="s">
        <v>2197</v>
      </c>
    </row>
    <row r="294" spans="2:2" x14ac:dyDescent="0.25">
      <c r="B294" t="s">
        <v>2198</v>
      </c>
    </row>
    <row r="295" spans="2:2" x14ac:dyDescent="0.25">
      <c r="B295" t="s">
        <v>2199</v>
      </c>
    </row>
    <row r="296" spans="2:2" x14ac:dyDescent="0.25">
      <c r="B296" t="s">
        <v>2200</v>
      </c>
    </row>
    <row r="297" spans="2:2" x14ac:dyDescent="0.25">
      <c r="B297" t="s">
        <v>2201</v>
      </c>
    </row>
    <row r="298" spans="2:2" x14ac:dyDescent="0.25">
      <c r="B298" t="s">
        <v>2202</v>
      </c>
    </row>
    <row r="299" spans="2:2" x14ac:dyDescent="0.25">
      <c r="B299" t="s">
        <v>2203</v>
      </c>
    </row>
    <row r="300" spans="2:2" x14ac:dyDescent="0.25">
      <c r="B300" t="s">
        <v>2204</v>
      </c>
    </row>
    <row r="301" spans="2:2" x14ac:dyDescent="0.25">
      <c r="B301" t="s">
        <v>2205</v>
      </c>
    </row>
    <row r="302" spans="2:2" x14ac:dyDescent="0.25">
      <c r="B302" t="s">
        <v>2206</v>
      </c>
    </row>
    <row r="303" spans="2:2" x14ac:dyDescent="0.25">
      <c r="B303" t="s">
        <v>2207</v>
      </c>
    </row>
    <row r="304" spans="2:2" x14ac:dyDescent="0.25">
      <c r="B304" t="s">
        <v>2208</v>
      </c>
    </row>
    <row r="305" spans="2:2" x14ac:dyDescent="0.25">
      <c r="B305" t="s">
        <v>2209</v>
      </c>
    </row>
    <row r="306" spans="2:2" x14ac:dyDescent="0.25">
      <c r="B306" t="s">
        <v>2210</v>
      </c>
    </row>
    <row r="307" spans="2:2" x14ac:dyDescent="0.25">
      <c r="B307" t="s">
        <v>2211</v>
      </c>
    </row>
    <row r="308" spans="2:2" x14ac:dyDescent="0.25">
      <c r="B308" t="s">
        <v>2212</v>
      </c>
    </row>
    <row r="309" spans="2:2" x14ac:dyDescent="0.25">
      <c r="B309" t="s">
        <v>2213</v>
      </c>
    </row>
    <row r="310" spans="2:2" x14ac:dyDescent="0.25">
      <c r="B310" t="s">
        <v>2214</v>
      </c>
    </row>
    <row r="311" spans="2:2" x14ac:dyDescent="0.25">
      <c r="B311" t="s">
        <v>2215</v>
      </c>
    </row>
    <row r="312" spans="2:2" x14ac:dyDescent="0.25">
      <c r="B312" t="s">
        <v>2216</v>
      </c>
    </row>
    <row r="313" spans="2:2" x14ac:dyDescent="0.25">
      <c r="B313" t="s">
        <v>2217</v>
      </c>
    </row>
    <row r="314" spans="2:2" x14ac:dyDescent="0.25">
      <c r="B314" t="s">
        <v>2218</v>
      </c>
    </row>
    <row r="315" spans="2:2" x14ac:dyDescent="0.25">
      <c r="B315" t="s">
        <v>2219</v>
      </c>
    </row>
    <row r="316" spans="2:2" x14ac:dyDescent="0.25">
      <c r="B316" t="s">
        <v>2220</v>
      </c>
    </row>
    <row r="317" spans="2:2" x14ac:dyDescent="0.25">
      <c r="B317" t="s">
        <v>2221</v>
      </c>
    </row>
    <row r="318" spans="2:2" x14ac:dyDescent="0.25">
      <c r="B318" t="s">
        <v>2222</v>
      </c>
    </row>
    <row r="319" spans="2:2" x14ac:dyDescent="0.25">
      <c r="B319" t="s">
        <v>2223</v>
      </c>
    </row>
    <row r="320" spans="2:2" x14ac:dyDescent="0.25">
      <c r="B320" t="s">
        <v>2224</v>
      </c>
    </row>
    <row r="321" spans="2:2" x14ac:dyDescent="0.25">
      <c r="B321" t="s">
        <v>2225</v>
      </c>
    </row>
    <row r="322" spans="2:2" x14ac:dyDescent="0.25">
      <c r="B322" t="s">
        <v>2226</v>
      </c>
    </row>
    <row r="323" spans="2:2" x14ac:dyDescent="0.25">
      <c r="B323" t="s">
        <v>2227</v>
      </c>
    </row>
    <row r="324" spans="2:2" x14ac:dyDescent="0.25">
      <c r="B324" t="s">
        <v>2228</v>
      </c>
    </row>
    <row r="325" spans="2:2" x14ac:dyDescent="0.25">
      <c r="B325" t="s">
        <v>2229</v>
      </c>
    </row>
    <row r="326" spans="2:2" x14ac:dyDescent="0.25">
      <c r="B326" t="s">
        <v>2230</v>
      </c>
    </row>
    <row r="327" spans="2:2" x14ac:dyDescent="0.25">
      <c r="B327" t="s">
        <v>2231</v>
      </c>
    </row>
    <row r="328" spans="2:2" x14ac:dyDescent="0.25">
      <c r="B328" t="s">
        <v>2232</v>
      </c>
    </row>
    <row r="329" spans="2:2" x14ac:dyDescent="0.25">
      <c r="B329" t="s">
        <v>2233</v>
      </c>
    </row>
    <row r="330" spans="2:2" x14ac:dyDescent="0.25">
      <c r="B330" t="s">
        <v>2234</v>
      </c>
    </row>
    <row r="331" spans="2:2" x14ac:dyDescent="0.25">
      <c r="B331" t="s">
        <v>2235</v>
      </c>
    </row>
    <row r="332" spans="2:2" x14ac:dyDescent="0.25">
      <c r="B332" t="s">
        <v>2236</v>
      </c>
    </row>
    <row r="333" spans="2:2" x14ac:dyDescent="0.25">
      <c r="B333" t="s">
        <v>2237</v>
      </c>
    </row>
    <row r="334" spans="2:2" x14ac:dyDescent="0.25">
      <c r="B334" t="s">
        <v>2238</v>
      </c>
    </row>
    <row r="335" spans="2:2" x14ac:dyDescent="0.25">
      <c r="B335" t="s">
        <v>2239</v>
      </c>
    </row>
    <row r="336" spans="2:2" x14ac:dyDescent="0.25">
      <c r="B336" t="s">
        <v>2240</v>
      </c>
    </row>
    <row r="337" spans="2:2" x14ac:dyDescent="0.25">
      <c r="B337" t="s">
        <v>2241</v>
      </c>
    </row>
    <row r="338" spans="2:2" x14ac:dyDescent="0.25">
      <c r="B338" t="s">
        <v>2242</v>
      </c>
    </row>
    <row r="339" spans="2:2" x14ac:dyDescent="0.25">
      <c r="B339" t="s">
        <v>2243</v>
      </c>
    </row>
    <row r="340" spans="2:2" x14ac:dyDescent="0.25">
      <c r="B340" t="s">
        <v>2244</v>
      </c>
    </row>
    <row r="341" spans="2:2" x14ac:dyDescent="0.25">
      <c r="B341" t="s">
        <v>2245</v>
      </c>
    </row>
    <row r="342" spans="2:2" x14ac:dyDescent="0.25">
      <c r="B342" t="s">
        <v>2246</v>
      </c>
    </row>
    <row r="343" spans="2:2" x14ac:dyDescent="0.25">
      <c r="B343" t="s">
        <v>2247</v>
      </c>
    </row>
    <row r="344" spans="2:2" x14ac:dyDescent="0.25">
      <c r="B344" t="s">
        <v>2248</v>
      </c>
    </row>
    <row r="345" spans="2:2" x14ac:dyDescent="0.25">
      <c r="B345" t="s">
        <v>2249</v>
      </c>
    </row>
    <row r="346" spans="2:2" x14ac:dyDescent="0.25">
      <c r="B346" t="s">
        <v>2250</v>
      </c>
    </row>
    <row r="347" spans="2:2" x14ac:dyDescent="0.25">
      <c r="B347" t="s">
        <v>2251</v>
      </c>
    </row>
    <row r="348" spans="2:2" x14ac:dyDescent="0.25">
      <c r="B348" t="s">
        <v>2252</v>
      </c>
    </row>
    <row r="349" spans="2:2" x14ac:dyDescent="0.25">
      <c r="B349" t="s">
        <v>2253</v>
      </c>
    </row>
    <row r="350" spans="2:2" x14ac:dyDescent="0.25">
      <c r="B350" t="s">
        <v>2254</v>
      </c>
    </row>
    <row r="351" spans="2:2" x14ac:dyDescent="0.25">
      <c r="B351" t="s">
        <v>2255</v>
      </c>
    </row>
    <row r="352" spans="2:2" x14ac:dyDescent="0.25">
      <c r="B352" t="s">
        <v>2256</v>
      </c>
    </row>
    <row r="353" spans="2:2" x14ac:dyDescent="0.25">
      <c r="B353" t="s">
        <v>2257</v>
      </c>
    </row>
    <row r="354" spans="2:2" x14ac:dyDescent="0.25">
      <c r="B354" t="s">
        <v>2258</v>
      </c>
    </row>
    <row r="355" spans="2:2" x14ac:dyDescent="0.25">
      <c r="B355" t="s">
        <v>2259</v>
      </c>
    </row>
    <row r="356" spans="2:2" x14ac:dyDescent="0.25">
      <c r="B356" t="s">
        <v>2260</v>
      </c>
    </row>
    <row r="357" spans="2:2" x14ac:dyDescent="0.25">
      <c r="B357" t="s">
        <v>2261</v>
      </c>
    </row>
    <row r="358" spans="2:2" x14ac:dyDescent="0.25">
      <c r="B358" t="s">
        <v>2262</v>
      </c>
    </row>
    <row r="359" spans="2:2" x14ac:dyDescent="0.25">
      <c r="B359" t="s">
        <v>2263</v>
      </c>
    </row>
    <row r="360" spans="2:2" x14ac:dyDescent="0.25">
      <c r="B360" t="s">
        <v>2264</v>
      </c>
    </row>
    <row r="361" spans="2:2" x14ac:dyDescent="0.25">
      <c r="B361" t="s">
        <v>2265</v>
      </c>
    </row>
    <row r="362" spans="2:2" x14ac:dyDescent="0.25">
      <c r="B362" t="s">
        <v>2266</v>
      </c>
    </row>
    <row r="363" spans="2:2" x14ac:dyDescent="0.25">
      <c r="B363" t="s">
        <v>2267</v>
      </c>
    </row>
    <row r="364" spans="2:2" x14ac:dyDescent="0.25">
      <c r="B364" t="s">
        <v>2268</v>
      </c>
    </row>
    <row r="365" spans="2:2" x14ac:dyDescent="0.25">
      <c r="B365" t="s">
        <v>2269</v>
      </c>
    </row>
    <row r="366" spans="2:2" x14ac:dyDescent="0.25">
      <c r="B366" t="s">
        <v>2270</v>
      </c>
    </row>
    <row r="367" spans="2:2" x14ac:dyDescent="0.25">
      <c r="B367" t="s">
        <v>2271</v>
      </c>
    </row>
    <row r="368" spans="2:2" x14ac:dyDescent="0.25">
      <c r="B368" t="s">
        <v>2272</v>
      </c>
    </row>
    <row r="369" spans="2:2" x14ac:dyDescent="0.25">
      <c r="B369" t="s">
        <v>2273</v>
      </c>
    </row>
    <row r="370" spans="2:2" x14ac:dyDescent="0.25">
      <c r="B370" t="s">
        <v>2274</v>
      </c>
    </row>
    <row r="371" spans="2:2" x14ac:dyDescent="0.25">
      <c r="B371" t="s">
        <v>2275</v>
      </c>
    </row>
    <row r="372" spans="2:2" x14ac:dyDescent="0.25">
      <c r="B372" t="s">
        <v>2276</v>
      </c>
    </row>
    <row r="373" spans="2:2" x14ac:dyDescent="0.25">
      <c r="B373" t="s">
        <v>2277</v>
      </c>
    </row>
    <row r="374" spans="2:2" x14ac:dyDescent="0.25">
      <c r="B374" t="s">
        <v>2278</v>
      </c>
    </row>
    <row r="375" spans="2:2" x14ac:dyDescent="0.25">
      <c r="B375" t="s">
        <v>2279</v>
      </c>
    </row>
    <row r="376" spans="2:2" x14ac:dyDescent="0.25">
      <c r="B376" t="s">
        <v>2280</v>
      </c>
    </row>
    <row r="377" spans="2:2" x14ac:dyDescent="0.25">
      <c r="B377" t="s">
        <v>2281</v>
      </c>
    </row>
    <row r="378" spans="2:2" x14ac:dyDescent="0.25">
      <c r="B378" t="s">
        <v>2282</v>
      </c>
    </row>
    <row r="379" spans="2:2" x14ac:dyDescent="0.25">
      <c r="B379" t="s">
        <v>2283</v>
      </c>
    </row>
    <row r="380" spans="2:2" x14ac:dyDescent="0.25">
      <c r="B380" t="s">
        <v>2284</v>
      </c>
    </row>
    <row r="381" spans="2:2" x14ac:dyDescent="0.25">
      <c r="B381" t="s">
        <v>2285</v>
      </c>
    </row>
    <row r="382" spans="2:2" x14ac:dyDescent="0.25">
      <c r="B382" t="s">
        <v>2286</v>
      </c>
    </row>
    <row r="383" spans="2:2" x14ac:dyDescent="0.25">
      <c r="B383" t="s">
        <v>2287</v>
      </c>
    </row>
    <row r="384" spans="2:2" x14ac:dyDescent="0.25">
      <c r="B384" t="s">
        <v>2288</v>
      </c>
    </row>
    <row r="385" spans="2:2" x14ac:dyDescent="0.25">
      <c r="B385" t="s">
        <v>2289</v>
      </c>
    </row>
    <row r="386" spans="2:2" x14ac:dyDescent="0.25">
      <c r="B386" t="s">
        <v>2290</v>
      </c>
    </row>
    <row r="387" spans="2:2" x14ac:dyDescent="0.25">
      <c r="B387" t="s">
        <v>2291</v>
      </c>
    </row>
    <row r="388" spans="2:2" x14ac:dyDescent="0.25">
      <c r="B388" t="s">
        <v>2292</v>
      </c>
    </row>
    <row r="389" spans="2:2" x14ac:dyDescent="0.25">
      <c r="B389" t="s">
        <v>2293</v>
      </c>
    </row>
    <row r="390" spans="2:2" x14ac:dyDescent="0.25">
      <c r="B390" t="s">
        <v>2294</v>
      </c>
    </row>
    <row r="391" spans="2:2" x14ac:dyDescent="0.25">
      <c r="B391" t="s">
        <v>2295</v>
      </c>
    </row>
    <row r="392" spans="2:2" x14ac:dyDescent="0.25">
      <c r="B392" t="s">
        <v>2296</v>
      </c>
    </row>
    <row r="393" spans="2:2" x14ac:dyDescent="0.25">
      <c r="B393" t="s">
        <v>2297</v>
      </c>
    </row>
    <row r="394" spans="2:2" x14ac:dyDescent="0.25">
      <c r="B394" t="s">
        <v>2298</v>
      </c>
    </row>
    <row r="395" spans="2:2" x14ac:dyDescent="0.25">
      <c r="B395" t="s">
        <v>2299</v>
      </c>
    </row>
    <row r="396" spans="2:2" x14ac:dyDescent="0.25">
      <c r="B396" t="s">
        <v>2300</v>
      </c>
    </row>
    <row r="397" spans="2:2" x14ac:dyDescent="0.25">
      <c r="B397" t="s">
        <v>2301</v>
      </c>
    </row>
    <row r="398" spans="2:2" x14ac:dyDescent="0.25">
      <c r="B398" t="s">
        <v>2302</v>
      </c>
    </row>
    <row r="399" spans="2:2" x14ac:dyDescent="0.25">
      <c r="B399" t="s">
        <v>2303</v>
      </c>
    </row>
    <row r="400" spans="2:2" x14ac:dyDescent="0.25">
      <c r="B400" t="s">
        <v>2304</v>
      </c>
    </row>
    <row r="401" spans="2:2" x14ac:dyDescent="0.25">
      <c r="B401" t="s">
        <v>2305</v>
      </c>
    </row>
    <row r="402" spans="2:2" x14ac:dyDescent="0.25">
      <c r="B402" t="s">
        <v>2306</v>
      </c>
    </row>
    <row r="403" spans="2:2" x14ac:dyDescent="0.25">
      <c r="B403" t="s">
        <v>2307</v>
      </c>
    </row>
    <row r="404" spans="2:2" x14ac:dyDescent="0.25">
      <c r="B404" t="s">
        <v>2308</v>
      </c>
    </row>
    <row r="405" spans="2:2" x14ac:dyDescent="0.25">
      <c r="B405" t="s">
        <v>2309</v>
      </c>
    </row>
    <row r="406" spans="2:2" x14ac:dyDescent="0.25">
      <c r="B406" t="s">
        <v>2310</v>
      </c>
    </row>
    <row r="407" spans="2:2" x14ac:dyDescent="0.25">
      <c r="B407" t="s">
        <v>2311</v>
      </c>
    </row>
    <row r="408" spans="2:2" x14ac:dyDescent="0.25">
      <c r="B408" t="s">
        <v>2312</v>
      </c>
    </row>
    <row r="409" spans="2:2" x14ac:dyDescent="0.25">
      <c r="B409" t="s">
        <v>2313</v>
      </c>
    </row>
    <row r="410" spans="2:2" x14ac:dyDescent="0.25">
      <c r="B410" t="s">
        <v>2314</v>
      </c>
    </row>
    <row r="411" spans="2:2" x14ac:dyDescent="0.25">
      <c r="B411" t="s">
        <v>2315</v>
      </c>
    </row>
    <row r="412" spans="2:2" x14ac:dyDescent="0.25">
      <c r="B412" t="s">
        <v>2316</v>
      </c>
    </row>
    <row r="413" spans="2:2" x14ac:dyDescent="0.25">
      <c r="B413" t="s">
        <v>2317</v>
      </c>
    </row>
    <row r="414" spans="2:2" x14ac:dyDescent="0.25">
      <c r="B414" t="s">
        <v>2318</v>
      </c>
    </row>
    <row r="415" spans="2:2" x14ac:dyDescent="0.25">
      <c r="B415" t="s">
        <v>2319</v>
      </c>
    </row>
    <row r="416" spans="2:2" x14ac:dyDescent="0.25">
      <c r="B416" t="s">
        <v>2320</v>
      </c>
    </row>
    <row r="417" spans="2:2" x14ac:dyDescent="0.25">
      <c r="B417" t="s">
        <v>2321</v>
      </c>
    </row>
    <row r="418" spans="2:2" x14ac:dyDescent="0.25">
      <c r="B418" t="s">
        <v>2322</v>
      </c>
    </row>
    <row r="419" spans="2:2" x14ac:dyDescent="0.25">
      <c r="B419" t="s">
        <v>2323</v>
      </c>
    </row>
    <row r="420" spans="2:2" x14ac:dyDescent="0.25">
      <c r="B420" t="s">
        <v>2324</v>
      </c>
    </row>
    <row r="421" spans="2:2" x14ac:dyDescent="0.25">
      <c r="B421" t="s">
        <v>2325</v>
      </c>
    </row>
    <row r="422" spans="2:2" x14ac:dyDescent="0.25">
      <c r="B422" t="s">
        <v>2326</v>
      </c>
    </row>
    <row r="423" spans="2:2" x14ac:dyDescent="0.25">
      <c r="B423" t="s">
        <v>2327</v>
      </c>
    </row>
    <row r="424" spans="2:2" x14ac:dyDescent="0.25">
      <c r="B424" t="s">
        <v>2328</v>
      </c>
    </row>
    <row r="425" spans="2:2" x14ac:dyDescent="0.25">
      <c r="B425" t="s">
        <v>2329</v>
      </c>
    </row>
    <row r="426" spans="2:2" x14ac:dyDescent="0.25">
      <c r="B426" t="s">
        <v>2330</v>
      </c>
    </row>
    <row r="427" spans="2:2" x14ac:dyDescent="0.25">
      <c r="B427" t="s">
        <v>2331</v>
      </c>
    </row>
    <row r="428" spans="2:2" x14ac:dyDescent="0.25">
      <c r="B428" t="s">
        <v>2332</v>
      </c>
    </row>
    <row r="429" spans="2:2" x14ac:dyDescent="0.25">
      <c r="B429" t="s">
        <v>2333</v>
      </c>
    </row>
    <row r="430" spans="2:2" x14ac:dyDescent="0.25">
      <c r="B430" t="s">
        <v>2334</v>
      </c>
    </row>
    <row r="431" spans="2:2" x14ac:dyDescent="0.25">
      <c r="B431" t="s">
        <v>2335</v>
      </c>
    </row>
    <row r="432" spans="2:2" x14ac:dyDescent="0.25">
      <c r="B432" t="s">
        <v>2336</v>
      </c>
    </row>
    <row r="433" spans="2:2" x14ac:dyDescent="0.25">
      <c r="B433" t="s">
        <v>2337</v>
      </c>
    </row>
    <row r="434" spans="2:2" x14ac:dyDescent="0.25">
      <c r="B434" t="s">
        <v>2338</v>
      </c>
    </row>
    <row r="435" spans="2:2" x14ac:dyDescent="0.25">
      <c r="B435" t="s">
        <v>2339</v>
      </c>
    </row>
    <row r="436" spans="2:2" x14ac:dyDescent="0.25">
      <c r="B436" t="s">
        <v>2340</v>
      </c>
    </row>
    <row r="437" spans="2:2" x14ac:dyDescent="0.25">
      <c r="B437" t="s">
        <v>2341</v>
      </c>
    </row>
    <row r="438" spans="2:2" x14ac:dyDescent="0.25">
      <c r="B438" t="s">
        <v>2342</v>
      </c>
    </row>
    <row r="439" spans="2:2" x14ac:dyDescent="0.25">
      <c r="B439" t="s">
        <v>2343</v>
      </c>
    </row>
    <row r="440" spans="2:2" x14ac:dyDescent="0.25">
      <c r="B440" t="s">
        <v>2344</v>
      </c>
    </row>
    <row r="441" spans="2:2" x14ac:dyDescent="0.25">
      <c r="B441" t="s">
        <v>2345</v>
      </c>
    </row>
    <row r="442" spans="2:2" x14ac:dyDescent="0.25">
      <c r="B442" t="s">
        <v>2346</v>
      </c>
    </row>
    <row r="443" spans="2:2" x14ac:dyDescent="0.25">
      <c r="B443" t="s">
        <v>2347</v>
      </c>
    </row>
    <row r="444" spans="2:2" x14ac:dyDescent="0.25">
      <c r="B444" t="s">
        <v>2348</v>
      </c>
    </row>
    <row r="445" spans="2:2" x14ac:dyDescent="0.25">
      <c r="B445" t="s">
        <v>2349</v>
      </c>
    </row>
    <row r="446" spans="2:2" x14ac:dyDescent="0.25">
      <c r="B446" t="s">
        <v>2350</v>
      </c>
    </row>
    <row r="447" spans="2:2" x14ac:dyDescent="0.25">
      <c r="B447" t="s">
        <v>2351</v>
      </c>
    </row>
    <row r="448" spans="2:2" x14ac:dyDescent="0.25">
      <c r="B448" t="s">
        <v>2352</v>
      </c>
    </row>
    <row r="449" spans="2:2" x14ac:dyDescent="0.25">
      <c r="B449" t="s">
        <v>2353</v>
      </c>
    </row>
    <row r="450" spans="2:2" x14ac:dyDescent="0.25">
      <c r="B450" t="s">
        <v>2354</v>
      </c>
    </row>
    <row r="451" spans="2:2" x14ac:dyDescent="0.25">
      <c r="B451" t="s">
        <v>2355</v>
      </c>
    </row>
    <row r="452" spans="2:2" x14ac:dyDescent="0.25">
      <c r="B452" t="s">
        <v>2356</v>
      </c>
    </row>
    <row r="453" spans="2:2" x14ac:dyDescent="0.25">
      <c r="B453" t="s">
        <v>2357</v>
      </c>
    </row>
    <row r="454" spans="2:2" x14ac:dyDescent="0.25">
      <c r="B454" t="s">
        <v>2358</v>
      </c>
    </row>
    <row r="456" spans="2:2" x14ac:dyDescent="0.25">
      <c r="B456" t="s">
        <v>2359</v>
      </c>
    </row>
    <row r="457" spans="2:2" x14ac:dyDescent="0.25">
      <c r="B457" t="s">
        <v>2360</v>
      </c>
    </row>
    <row r="458" spans="2:2" x14ac:dyDescent="0.25">
      <c r="B458" t="s">
        <v>2361</v>
      </c>
    </row>
    <row r="459" spans="2:2" x14ac:dyDescent="0.25">
      <c r="B459" t="s">
        <v>2362</v>
      </c>
    </row>
    <row r="461" spans="2:2" x14ac:dyDescent="0.25">
      <c r="B461" t="s">
        <v>983</v>
      </c>
    </row>
    <row r="463" spans="2:2" x14ac:dyDescent="0.25">
      <c r="B463" t="s">
        <v>2363</v>
      </c>
    </row>
    <row r="464" spans="2:2" x14ac:dyDescent="0.25">
      <c r="B464" t="s">
        <v>2364</v>
      </c>
    </row>
    <row r="465" spans="2:2" x14ac:dyDescent="0.25">
      <c r="B465" t="s">
        <v>2365</v>
      </c>
    </row>
    <row r="466" spans="2:2" x14ac:dyDescent="0.25">
      <c r="B466" t="s">
        <v>2366</v>
      </c>
    </row>
    <row r="467" spans="2:2" x14ac:dyDescent="0.25">
      <c r="B467" t="s">
        <v>2367</v>
      </c>
    </row>
    <row r="468" spans="2:2" x14ac:dyDescent="0.25">
      <c r="B468" t="s">
        <v>2368</v>
      </c>
    </row>
    <row r="469" spans="2:2" x14ac:dyDescent="0.25">
      <c r="B469" t="s">
        <v>2369</v>
      </c>
    </row>
    <row r="470" spans="2:2" x14ac:dyDescent="0.25">
      <c r="B470" t="s">
        <v>2370</v>
      </c>
    </row>
    <row r="471" spans="2:2" x14ac:dyDescent="0.25">
      <c r="B471" t="s">
        <v>2371</v>
      </c>
    </row>
    <row r="472" spans="2:2" x14ac:dyDescent="0.25">
      <c r="B472" t="s">
        <v>2372</v>
      </c>
    </row>
    <row r="473" spans="2:2" x14ac:dyDescent="0.25">
      <c r="B473" t="s">
        <v>2373</v>
      </c>
    </row>
    <row r="474" spans="2:2" x14ac:dyDescent="0.25">
      <c r="B474" t="s">
        <v>984</v>
      </c>
    </row>
    <row r="476" spans="2:2" x14ac:dyDescent="0.25">
      <c r="B476" t="s">
        <v>1179</v>
      </c>
    </row>
    <row r="477" spans="2:2" x14ac:dyDescent="0.25">
      <c r="B477" t="s">
        <v>2374</v>
      </c>
    </row>
    <row r="478" spans="2:2" x14ac:dyDescent="0.25">
      <c r="B478" t="s">
        <v>2375</v>
      </c>
    </row>
    <row r="479" spans="2:2" x14ac:dyDescent="0.25">
      <c r="B479" t="s">
        <v>2376</v>
      </c>
    </row>
    <row r="480" spans="2:2" x14ac:dyDescent="0.25">
      <c r="B480" t="s">
        <v>985</v>
      </c>
    </row>
    <row r="482" spans="2:2" x14ac:dyDescent="0.25">
      <c r="B482" t="s">
        <v>1107</v>
      </c>
    </row>
    <row r="483" spans="2:2" x14ac:dyDescent="0.25">
      <c r="B483" t="s">
        <v>1681</v>
      </c>
    </row>
    <row r="484" spans="2:2" x14ac:dyDescent="0.25">
      <c r="B484" t="s">
        <v>1682</v>
      </c>
    </row>
    <row r="485" spans="2:2" x14ac:dyDescent="0.25">
      <c r="B485" t="s">
        <v>1683</v>
      </c>
    </row>
    <row r="486" spans="2:2" x14ac:dyDescent="0.25">
      <c r="B486" t="s">
        <v>986</v>
      </c>
    </row>
    <row r="488" spans="2:2" x14ac:dyDescent="0.25">
      <c r="B488" t="s">
        <v>987</v>
      </c>
    </row>
    <row r="491" spans="2:2" x14ac:dyDescent="0.25">
      <c r="B491" t="s">
        <v>988</v>
      </c>
    </row>
    <row r="493" spans="2:2" x14ac:dyDescent="0.25">
      <c r="B493" t="s">
        <v>2377</v>
      </c>
    </row>
    <row r="494" spans="2:2" x14ac:dyDescent="0.25">
      <c r="B494" t="s">
        <v>2378</v>
      </c>
    </row>
    <row r="495" spans="2:2" x14ac:dyDescent="0.25">
      <c r="B495" t="s">
        <v>2379</v>
      </c>
    </row>
    <row r="496" spans="2:2" x14ac:dyDescent="0.25">
      <c r="B496" t="s">
        <v>2380</v>
      </c>
    </row>
    <row r="497" spans="2:2" x14ac:dyDescent="0.25">
      <c r="B497" t="s">
        <v>2381</v>
      </c>
    </row>
    <row r="498" spans="2:2" x14ac:dyDescent="0.25">
      <c r="B498" t="s">
        <v>2382</v>
      </c>
    </row>
    <row r="499" spans="2:2" x14ac:dyDescent="0.25">
      <c r="B499" t="s">
        <v>2383</v>
      </c>
    </row>
    <row r="500" spans="2:2" x14ac:dyDescent="0.25">
      <c r="B500" t="s">
        <v>2384</v>
      </c>
    </row>
    <row r="501" spans="2:2" x14ac:dyDescent="0.25">
      <c r="B501" t="s">
        <v>2385</v>
      </c>
    </row>
    <row r="502" spans="2:2" x14ac:dyDescent="0.25">
      <c r="B502" t="s">
        <v>2386</v>
      </c>
    </row>
    <row r="503" spans="2:2" x14ac:dyDescent="0.25">
      <c r="B503" t="s">
        <v>2387</v>
      </c>
    </row>
    <row r="504" spans="2:2" x14ac:dyDescent="0.25">
      <c r="B504" t="s">
        <v>2388</v>
      </c>
    </row>
    <row r="505" spans="2:2" x14ac:dyDescent="0.25">
      <c r="B505" t="s">
        <v>2389</v>
      </c>
    </row>
    <row r="506" spans="2:2" x14ac:dyDescent="0.25">
      <c r="B506" t="s">
        <v>2390</v>
      </c>
    </row>
    <row r="507" spans="2:2" x14ac:dyDescent="0.25">
      <c r="B507" t="s">
        <v>2391</v>
      </c>
    </row>
    <row r="508" spans="2:2" x14ac:dyDescent="0.25">
      <c r="B508" t="s">
        <v>2392</v>
      </c>
    </row>
    <row r="509" spans="2:2" x14ac:dyDescent="0.25">
      <c r="B509" t="s">
        <v>2393</v>
      </c>
    </row>
    <row r="510" spans="2:2" x14ac:dyDescent="0.25">
      <c r="B510" t="s">
        <v>2394</v>
      </c>
    </row>
    <row r="511" spans="2:2" x14ac:dyDescent="0.25">
      <c r="B511" t="s">
        <v>2395</v>
      </c>
    </row>
    <row r="512" spans="2:2" x14ac:dyDescent="0.25">
      <c r="B512" t="s">
        <v>2396</v>
      </c>
    </row>
    <row r="513" spans="2:2" x14ac:dyDescent="0.25">
      <c r="B513" t="s">
        <v>2397</v>
      </c>
    </row>
    <row r="514" spans="2:2" x14ac:dyDescent="0.25">
      <c r="B514" t="s">
        <v>2398</v>
      </c>
    </row>
    <row r="515" spans="2:2" x14ac:dyDescent="0.25">
      <c r="B515" t="s">
        <v>2399</v>
      </c>
    </row>
    <row r="516" spans="2:2" x14ac:dyDescent="0.25">
      <c r="B516" t="s">
        <v>2400</v>
      </c>
    </row>
    <row r="517" spans="2:2" x14ac:dyDescent="0.25">
      <c r="B517" t="s">
        <v>2401</v>
      </c>
    </row>
    <row r="518" spans="2:2" x14ac:dyDescent="0.25">
      <c r="B518" t="s">
        <v>2402</v>
      </c>
    </row>
    <row r="519" spans="2:2" x14ac:dyDescent="0.25">
      <c r="B519" t="s">
        <v>2403</v>
      </c>
    </row>
    <row r="520" spans="2:2" x14ac:dyDescent="0.25">
      <c r="B520" t="s">
        <v>2404</v>
      </c>
    </row>
    <row r="521" spans="2:2" x14ac:dyDescent="0.25">
      <c r="B521" t="s">
        <v>2405</v>
      </c>
    </row>
    <row r="522" spans="2:2" x14ac:dyDescent="0.25">
      <c r="B522" t="s">
        <v>2406</v>
      </c>
    </row>
    <row r="523" spans="2:2" x14ac:dyDescent="0.25">
      <c r="B523" t="s">
        <v>2407</v>
      </c>
    </row>
    <row r="524" spans="2:2" x14ac:dyDescent="0.25">
      <c r="B524" t="s">
        <v>2408</v>
      </c>
    </row>
    <row r="525" spans="2:2" x14ac:dyDescent="0.25">
      <c r="B525" t="s">
        <v>2409</v>
      </c>
    </row>
    <row r="526" spans="2:2" x14ac:dyDescent="0.25">
      <c r="B526" t="s">
        <v>2410</v>
      </c>
    </row>
    <row r="527" spans="2:2" x14ac:dyDescent="0.25">
      <c r="B527" t="s">
        <v>2411</v>
      </c>
    </row>
    <row r="528" spans="2:2" x14ac:dyDescent="0.25">
      <c r="B528" t="s">
        <v>2412</v>
      </c>
    </row>
    <row r="529" spans="2:2" x14ac:dyDescent="0.25">
      <c r="B529" t="s">
        <v>2413</v>
      </c>
    </row>
    <row r="530" spans="2:2" x14ac:dyDescent="0.25">
      <c r="B530" t="s">
        <v>2414</v>
      </c>
    </row>
    <row r="531" spans="2:2" x14ac:dyDescent="0.25">
      <c r="B531" t="s">
        <v>2415</v>
      </c>
    </row>
    <row r="532" spans="2:2" x14ac:dyDescent="0.25">
      <c r="B532" t="s">
        <v>2416</v>
      </c>
    </row>
    <row r="533" spans="2:2" x14ac:dyDescent="0.25">
      <c r="B533" t="s">
        <v>2417</v>
      </c>
    </row>
    <row r="534" spans="2:2" x14ac:dyDescent="0.25">
      <c r="B534" t="s">
        <v>2418</v>
      </c>
    </row>
    <row r="535" spans="2:2" x14ac:dyDescent="0.25">
      <c r="B535" t="s">
        <v>2419</v>
      </c>
    </row>
    <row r="536" spans="2:2" x14ac:dyDescent="0.25">
      <c r="B536" t="s">
        <v>2420</v>
      </c>
    </row>
    <row r="537" spans="2:2" x14ac:dyDescent="0.25">
      <c r="B537" t="s">
        <v>2421</v>
      </c>
    </row>
    <row r="538" spans="2:2" x14ac:dyDescent="0.25">
      <c r="B538" t="s">
        <v>2422</v>
      </c>
    </row>
    <row r="539" spans="2:2" x14ac:dyDescent="0.25">
      <c r="B539" t="s">
        <v>2423</v>
      </c>
    </row>
    <row r="540" spans="2:2" x14ac:dyDescent="0.25">
      <c r="B540" t="s">
        <v>2424</v>
      </c>
    </row>
    <row r="541" spans="2:2" x14ac:dyDescent="0.25">
      <c r="B541" t="s">
        <v>2425</v>
      </c>
    </row>
    <row r="542" spans="2:2" x14ac:dyDescent="0.25">
      <c r="B542" t="s">
        <v>2426</v>
      </c>
    </row>
    <row r="543" spans="2:2" x14ac:dyDescent="0.25">
      <c r="B543" t="s">
        <v>989</v>
      </c>
    </row>
    <row r="545" spans="2:2" x14ac:dyDescent="0.25">
      <c r="B545" t="s">
        <v>2427</v>
      </c>
    </row>
    <row r="546" spans="2:2" x14ac:dyDescent="0.25">
      <c r="B546" t="s">
        <v>2428</v>
      </c>
    </row>
    <row r="547" spans="2:2" x14ac:dyDescent="0.25">
      <c r="B547" t="s">
        <v>2429</v>
      </c>
    </row>
    <row r="548" spans="2:2" x14ac:dyDescent="0.25">
      <c r="B548" t="s">
        <v>2430</v>
      </c>
    </row>
    <row r="549" spans="2:2" x14ac:dyDescent="0.25">
      <c r="B549" t="s">
        <v>2431</v>
      </c>
    </row>
    <row r="550" spans="2:2" x14ac:dyDescent="0.25">
      <c r="B550" t="s">
        <v>990</v>
      </c>
    </row>
    <row r="552" spans="2:2" x14ac:dyDescent="0.25">
      <c r="B552" t="s">
        <v>2432</v>
      </c>
    </row>
    <row r="553" spans="2:2" x14ac:dyDescent="0.25">
      <c r="B553" t="s">
        <v>2433</v>
      </c>
    </row>
    <row r="554" spans="2:2" x14ac:dyDescent="0.25">
      <c r="B554" t="s">
        <v>2434</v>
      </c>
    </row>
    <row r="555" spans="2:2" x14ac:dyDescent="0.25">
      <c r="B555" t="s">
        <v>2435</v>
      </c>
    </row>
    <row r="556" spans="2:2" x14ac:dyDescent="0.25">
      <c r="B556" t="s">
        <v>2436</v>
      </c>
    </row>
    <row r="557" spans="2:2" x14ac:dyDescent="0.25">
      <c r="B557" t="s">
        <v>991</v>
      </c>
    </row>
    <row r="559" spans="2:2" x14ac:dyDescent="0.25">
      <c r="B559" t="s">
        <v>2437</v>
      </c>
    </row>
    <row r="560" spans="2:2" x14ac:dyDescent="0.25">
      <c r="B560" t="s">
        <v>2438</v>
      </c>
    </row>
    <row r="561" spans="2:2" x14ac:dyDescent="0.25">
      <c r="B561" t="s">
        <v>2439</v>
      </c>
    </row>
    <row r="562" spans="2:2" x14ac:dyDescent="0.25">
      <c r="B562" t="s">
        <v>2440</v>
      </c>
    </row>
    <row r="563" spans="2:2" x14ac:dyDescent="0.25">
      <c r="B563" t="s">
        <v>2441</v>
      </c>
    </row>
    <row r="564" spans="2:2" x14ac:dyDescent="0.25">
      <c r="B564" t="s">
        <v>2442</v>
      </c>
    </row>
    <row r="565" spans="2:2" x14ac:dyDescent="0.25">
      <c r="B565" t="s">
        <v>992</v>
      </c>
    </row>
    <row r="567" spans="2:2" x14ac:dyDescent="0.25">
      <c r="B567" t="s">
        <v>2443</v>
      </c>
    </row>
    <row r="568" spans="2:2" x14ac:dyDescent="0.25">
      <c r="B568" t="s">
        <v>2444</v>
      </c>
    </row>
    <row r="569" spans="2:2" x14ac:dyDescent="0.25">
      <c r="B569" t="s">
        <v>2445</v>
      </c>
    </row>
    <row r="570" spans="2:2" x14ac:dyDescent="0.25">
      <c r="B570" t="s">
        <v>2446</v>
      </c>
    </row>
    <row r="571" spans="2:2" x14ac:dyDescent="0.25">
      <c r="B571" t="s">
        <v>2447</v>
      </c>
    </row>
    <row r="572" spans="2:2" x14ac:dyDescent="0.25">
      <c r="B572" t="s">
        <v>993</v>
      </c>
    </row>
    <row r="574" spans="2:2" x14ac:dyDescent="0.25">
      <c r="B574" t="s">
        <v>2448</v>
      </c>
    </row>
    <row r="575" spans="2:2" x14ac:dyDescent="0.25">
      <c r="B575" t="s">
        <v>2449</v>
      </c>
    </row>
    <row r="576" spans="2:2" x14ac:dyDescent="0.25">
      <c r="B576" t="s">
        <v>2450</v>
      </c>
    </row>
    <row r="577" spans="2:2" x14ac:dyDescent="0.25">
      <c r="B577" t="s">
        <v>2451</v>
      </c>
    </row>
    <row r="578" spans="2:2" x14ac:dyDescent="0.25">
      <c r="B578" t="s">
        <v>2452</v>
      </c>
    </row>
    <row r="579" spans="2:2" x14ac:dyDescent="0.25">
      <c r="B579" t="s">
        <v>994</v>
      </c>
    </row>
    <row r="581" spans="2:2" x14ac:dyDescent="0.25">
      <c r="B581" t="s">
        <v>2453</v>
      </c>
    </row>
    <row r="582" spans="2:2" x14ac:dyDescent="0.25">
      <c r="B582" t="s">
        <v>2454</v>
      </c>
    </row>
    <row r="583" spans="2:2" x14ac:dyDescent="0.25">
      <c r="B583" t="s">
        <v>2455</v>
      </c>
    </row>
    <row r="584" spans="2:2" x14ac:dyDescent="0.25">
      <c r="B584" t="s">
        <v>2456</v>
      </c>
    </row>
    <row r="585" spans="2:2" x14ac:dyDescent="0.25">
      <c r="B585" t="s">
        <v>2457</v>
      </c>
    </row>
    <row r="586" spans="2:2" x14ac:dyDescent="0.25">
      <c r="B586" t="s">
        <v>995</v>
      </c>
    </row>
    <row r="588" spans="2:2" x14ac:dyDescent="0.25">
      <c r="B588" t="s">
        <v>996</v>
      </c>
    </row>
    <row r="591" spans="2:2" x14ac:dyDescent="0.25">
      <c r="B591" t="s">
        <v>997</v>
      </c>
    </row>
    <row r="593" spans="2:2" x14ac:dyDescent="0.25">
      <c r="B593" t="s">
        <v>998</v>
      </c>
    </row>
    <row r="594" spans="2:2" x14ac:dyDescent="0.25">
      <c r="B594" t="s">
        <v>2458</v>
      </c>
    </row>
    <row r="595" spans="2:2" x14ac:dyDescent="0.25">
      <c r="B595" t="s">
        <v>999</v>
      </c>
    </row>
    <row r="597" spans="2:2" x14ac:dyDescent="0.25">
      <c r="B597" t="s">
        <v>1000</v>
      </c>
    </row>
    <row r="600" spans="2:2" x14ac:dyDescent="0.25">
      <c r="B600" t="s">
        <v>1001</v>
      </c>
    </row>
    <row r="601" spans="2:2" x14ac:dyDescent="0.25">
      <c r="B601" t="s">
        <v>1002</v>
      </c>
    </row>
    <row r="602" spans="2:2" x14ac:dyDescent="0.25">
      <c r="B602" t="s">
        <v>1003</v>
      </c>
    </row>
    <row r="605" spans="2:2" x14ac:dyDescent="0.25">
      <c r="B605" t="s">
        <v>1004</v>
      </c>
    </row>
    <row r="607" spans="2:2" x14ac:dyDescent="0.25">
      <c r="B607" t="s">
        <v>1005</v>
      </c>
    </row>
    <row r="608" spans="2:2" x14ac:dyDescent="0.25">
      <c r="B608" t="s">
        <v>2459</v>
      </c>
    </row>
    <row r="609" spans="2:2" x14ac:dyDescent="0.25">
      <c r="B609" t="s">
        <v>1006</v>
      </c>
    </row>
    <row r="611" spans="2:2" x14ac:dyDescent="0.25">
      <c r="B611" t="s">
        <v>1007</v>
      </c>
    </row>
    <row r="614" spans="2:2" x14ac:dyDescent="0.25">
      <c r="B614" t="s">
        <v>1684</v>
      </c>
    </row>
    <row r="616" spans="2:2" x14ac:dyDescent="0.25">
      <c r="B616" t="s">
        <v>1685</v>
      </c>
    </row>
    <row r="617" spans="2:2" x14ac:dyDescent="0.25">
      <c r="B617" t="s">
        <v>1686</v>
      </c>
    </row>
    <row r="618" spans="2:2" x14ac:dyDescent="0.25">
      <c r="B618" t="s">
        <v>1687</v>
      </c>
    </row>
    <row r="620" spans="2:2" x14ac:dyDescent="0.25">
      <c r="B620" t="s">
        <v>1688</v>
      </c>
    </row>
    <row r="623" spans="2:2" x14ac:dyDescent="0.25">
      <c r="B623" t="s">
        <v>1689</v>
      </c>
    </row>
    <row r="624" spans="2:2" x14ac:dyDescent="0.25">
      <c r="B624" t="s">
        <v>1002</v>
      </c>
    </row>
    <row r="625" spans="2:2" x14ac:dyDescent="0.25">
      <c r="B625" t="s">
        <v>1690</v>
      </c>
    </row>
    <row r="628" spans="2:2" x14ac:dyDescent="0.25">
      <c r="B628" t="s">
        <v>1008</v>
      </c>
    </row>
    <row r="630" spans="2:2" x14ac:dyDescent="0.25">
      <c r="B630" t="s">
        <v>2460</v>
      </c>
    </row>
    <row r="631" spans="2:2" x14ac:dyDescent="0.25">
      <c r="B631" t="s">
        <v>1009</v>
      </c>
    </row>
    <row r="632" spans="2:2" x14ac:dyDescent="0.25">
      <c r="B632" t="s">
        <v>1009</v>
      </c>
    </row>
    <row r="633" spans="2:2" x14ac:dyDescent="0.25">
      <c r="B633" t="s">
        <v>1009</v>
      </c>
    </row>
    <row r="634" spans="2:2" x14ac:dyDescent="0.25">
      <c r="B634" t="s">
        <v>1009</v>
      </c>
    </row>
    <row r="635" spans="2:2" x14ac:dyDescent="0.25">
      <c r="B635" t="s">
        <v>1009</v>
      </c>
    </row>
    <row r="636" spans="2:2" x14ac:dyDescent="0.25">
      <c r="B636" t="s">
        <v>1009</v>
      </c>
    </row>
    <row r="637" spans="2:2" x14ac:dyDescent="0.25">
      <c r="B637" t="s">
        <v>1009</v>
      </c>
    </row>
    <row r="638" spans="2:2" x14ac:dyDescent="0.25">
      <c r="B638" t="s">
        <v>1009</v>
      </c>
    </row>
    <row r="639" spans="2:2" x14ac:dyDescent="0.25">
      <c r="B639" t="s">
        <v>1009</v>
      </c>
    </row>
    <row r="640" spans="2:2" x14ac:dyDescent="0.25">
      <c r="B640" t="s">
        <v>1009</v>
      </c>
    </row>
    <row r="641" spans="2:2" x14ac:dyDescent="0.25">
      <c r="B641" t="s">
        <v>1009</v>
      </c>
    </row>
    <row r="642" spans="2:2" x14ac:dyDescent="0.25">
      <c r="B642" t="s">
        <v>1009</v>
      </c>
    </row>
    <row r="643" spans="2:2" x14ac:dyDescent="0.25">
      <c r="B643" t="s">
        <v>1009</v>
      </c>
    </row>
    <row r="644" spans="2:2" x14ac:dyDescent="0.25">
      <c r="B644" t="s">
        <v>1009</v>
      </c>
    </row>
    <row r="645" spans="2:2" x14ac:dyDescent="0.25">
      <c r="B645" t="s">
        <v>1009</v>
      </c>
    </row>
    <row r="646" spans="2:2" x14ac:dyDescent="0.25">
      <c r="B646" t="s">
        <v>1009</v>
      </c>
    </row>
    <row r="647" spans="2:2" x14ac:dyDescent="0.25">
      <c r="B647" t="s">
        <v>1009</v>
      </c>
    </row>
    <row r="648" spans="2:2" x14ac:dyDescent="0.25">
      <c r="B648" t="s">
        <v>1009</v>
      </c>
    </row>
    <row r="649" spans="2:2" x14ac:dyDescent="0.25">
      <c r="B649" t="s">
        <v>1009</v>
      </c>
    </row>
    <row r="650" spans="2:2" x14ac:dyDescent="0.25">
      <c r="B650" t="s">
        <v>1009</v>
      </c>
    </row>
    <row r="651" spans="2:2" x14ac:dyDescent="0.25">
      <c r="B651" t="s">
        <v>1009</v>
      </c>
    </row>
    <row r="652" spans="2:2" x14ac:dyDescent="0.25">
      <c r="B652" t="s">
        <v>1009</v>
      </c>
    </row>
    <row r="653" spans="2:2" x14ac:dyDescent="0.25">
      <c r="B653" t="s">
        <v>1009</v>
      </c>
    </row>
    <row r="654" spans="2:2" x14ac:dyDescent="0.25">
      <c r="B654" t="s">
        <v>1009</v>
      </c>
    </row>
    <row r="655" spans="2:2" x14ac:dyDescent="0.25">
      <c r="B655" t="s">
        <v>1009</v>
      </c>
    </row>
    <row r="656" spans="2:2" x14ac:dyDescent="0.25">
      <c r="B656" t="s">
        <v>1009</v>
      </c>
    </row>
    <row r="657" spans="2:2" x14ac:dyDescent="0.25">
      <c r="B657" t="s">
        <v>1009</v>
      </c>
    </row>
    <row r="658" spans="2:2" x14ac:dyDescent="0.25">
      <c r="B658" t="s">
        <v>1009</v>
      </c>
    </row>
    <row r="659" spans="2:2" x14ac:dyDescent="0.25">
      <c r="B659" t="s">
        <v>1009</v>
      </c>
    </row>
    <row r="660" spans="2:2" x14ac:dyDescent="0.25">
      <c r="B660" t="s">
        <v>1009</v>
      </c>
    </row>
    <row r="661" spans="2:2" x14ac:dyDescent="0.25">
      <c r="B661" t="s">
        <v>1009</v>
      </c>
    </row>
    <row r="662" spans="2:2" x14ac:dyDescent="0.25">
      <c r="B662" t="s">
        <v>1009</v>
      </c>
    </row>
    <row r="663" spans="2:2" x14ac:dyDescent="0.25">
      <c r="B663" t="s">
        <v>1009</v>
      </c>
    </row>
    <row r="664" spans="2:2" x14ac:dyDescent="0.25">
      <c r="B664" t="s">
        <v>1009</v>
      </c>
    </row>
    <row r="665" spans="2:2" x14ac:dyDescent="0.25">
      <c r="B665" t="s">
        <v>1009</v>
      </c>
    </row>
    <row r="666" spans="2:2" x14ac:dyDescent="0.25">
      <c r="B666" t="s">
        <v>1010</v>
      </c>
    </row>
    <row r="668" spans="2:2" x14ac:dyDescent="0.25">
      <c r="B668" t="s">
        <v>2461</v>
      </c>
    </row>
    <row r="669" spans="2:2" x14ac:dyDescent="0.25">
      <c r="B669" t="s">
        <v>1011</v>
      </c>
    </row>
    <row r="670" spans="2:2" x14ac:dyDescent="0.25">
      <c r="B670" t="s">
        <v>1011</v>
      </c>
    </row>
    <row r="671" spans="2:2" x14ac:dyDescent="0.25">
      <c r="B671" t="s">
        <v>1011</v>
      </c>
    </row>
    <row r="672" spans="2:2" x14ac:dyDescent="0.25">
      <c r="B672" t="s">
        <v>1011</v>
      </c>
    </row>
    <row r="673" spans="2:2" x14ac:dyDescent="0.25">
      <c r="B673" t="s">
        <v>1011</v>
      </c>
    </row>
    <row r="674" spans="2:2" x14ac:dyDescent="0.25">
      <c r="B674" t="s">
        <v>1011</v>
      </c>
    </row>
    <row r="675" spans="2:2" x14ac:dyDescent="0.25">
      <c r="B675" t="s">
        <v>1011</v>
      </c>
    </row>
    <row r="676" spans="2:2" x14ac:dyDescent="0.25">
      <c r="B676" t="s">
        <v>1011</v>
      </c>
    </row>
    <row r="677" spans="2:2" x14ac:dyDescent="0.25">
      <c r="B677" t="s">
        <v>1011</v>
      </c>
    </row>
    <row r="678" spans="2:2" x14ac:dyDescent="0.25">
      <c r="B678" t="s">
        <v>1011</v>
      </c>
    </row>
    <row r="679" spans="2:2" x14ac:dyDescent="0.25">
      <c r="B679" t="s">
        <v>1011</v>
      </c>
    </row>
    <row r="680" spans="2:2" x14ac:dyDescent="0.25">
      <c r="B680" t="s">
        <v>1011</v>
      </c>
    </row>
    <row r="681" spans="2:2" x14ac:dyDescent="0.25">
      <c r="B681" t="s">
        <v>1011</v>
      </c>
    </row>
    <row r="682" spans="2:2" x14ac:dyDescent="0.25">
      <c r="B682" t="s">
        <v>1011</v>
      </c>
    </row>
    <row r="683" spans="2:2" x14ac:dyDescent="0.25">
      <c r="B683" t="s">
        <v>1011</v>
      </c>
    </row>
    <row r="684" spans="2:2" x14ac:dyDescent="0.25">
      <c r="B684" t="s">
        <v>1011</v>
      </c>
    </row>
    <row r="685" spans="2:2" x14ac:dyDescent="0.25">
      <c r="B685" t="s">
        <v>1011</v>
      </c>
    </row>
    <row r="686" spans="2:2" x14ac:dyDescent="0.25">
      <c r="B686" t="s">
        <v>1011</v>
      </c>
    </row>
    <row r="687" spans="2:2" x14ac:dyDescent="0.25">
      <c r="B687" t="s">
        <v>1011</v>
      </c>
    </row>
    <row r="688" spans="2:2" x14ac:dyDescent="0.25">
      <c r="B688" t="s">
        <v>1011</v>
      </c>
    </row>
    <row r="689" spans="2:2" x14ac:dyDescent="0.25">
      <c r="B689" t="s">
        <v>1011</v>
      </c>
    </row>
    <row r="690" spans="2:2" x14ac:dyDescent="0.25">
      <c r="B690" t="s">
        <v>1011</v>
      </c>
    </row>
    <row r="691" spans="2:2" x14ac:dyDescent="0.25">
      <c r="B691" t="s">
        <v>1011</v>
      </c>
    </row>
    <row r="692" spans="2:2" x14ac:dyDescent="0.25">
      <c r="B692" t="s">
        <v>1011</v>
      </c>
    </row>
    <row r="693" spans="2:2" x14ac:dyDescent="0.25">
      <c r="B693" t="s">
        <v>1011</v>
      </c>
    </row>
    <row r="694" spans="2:2" x14ac:dyDescent="0.25">
      <c r="B694" t="s">
        <v>1011</v>
      </c>
    </row>
    <row r="695" spans="2:2" x14ac:dyDescent="0.25">
      <c r="B695" t="s">
        <v>1011</v>
      </c>
    </row>
    <row r="696" spans="2:2" x14ac:dyDescent="0.25">
      <c r="B696" t="s">
        <v>1011</v>
      </c>
    </row>
    <row r="697" spans="2:2" x14ac:dyDescent="0.25">
      <c r="B697" t="s">
        <v>1011</v>
      </c>
    </row>
    <row r="698" spans="2:2" x14ac:dyDescent="0.25">
      <c r="B698" t="s">
        <v>1011</v>
      </c>
    </row>
    <row r="699" spans="2:2" x14ac:dyDescent="0.25">
      <c r="B699" t="s">
        <v>1011</v>
      </c>
    </row>
    <row r="700" spans="2:2" x14ac:dyDescent="0.25">
      <c r="B700" t="s">
        <v>1011</v>
      </c>
    </row>
    <row r="701" spans="2:2" x14ac:dyDescent="0.25">
      <c r="B701" t="s">
        <v>1011</v>
      </c>
    </row>
    <row r="702" spans="2:2" x14ac:dyDescent="0.25">
      <c r="B702" t="s">
        <v>1011</v>
      </c>
    </row>
    <row r="703" spans="2:2" x14ac:dyDescent="0.25">
      <c r="B703" t="s">
        <v>1011</v>
      </c>
    </row>
    <row r="704" spans="2:2" x14ac:dyDescent="0.25">
      <c r="B704" t="s">
        <v>1012</v>
      </c>
    </row>
    <row r="706" spans="2:2" x14ac:dyDescent="0.25">
      <c r="B706" t="s">
        <v>2462</v>
      </c>
    </row>
    <row r="707" spans="2:2" x14ac:dyDescent="0.25">
      <c r="B707" t="s">
        <v>2463</v>
      </c>
    </row>
    <row r="708" spans="2:2" x14ac:dyDescent="0.25">
      <c r="B708" t="s">
        <v>2463</v>
      </c>
    </row>
    <row r="709" spans="2:2" x14ac:dyDescent="0.25">
      <c r="B709" t="s">
        <v>2463</v>
      </c>
    </row>
    <row r="710" spans="2:2" x14ac:dyDescent="0.25">
      <c r="B710" t="s">
        <v>2463</v>
      </c>
    </row>
    <row r="711" spans="2:2" x14ac:dyDescent="0.25">
      <c r="B711" t="s">
        <v>2463</v>
      </c>
    </row>
    <row r="712" spans="2:2" x14ac:dyDescent="0.25">
      <c r="B712" t="s">
        <v>2463</v>
      </c>
    </row>
    <row r="713" spans="2:2" x14ac:dyDescent="0.25">
      <c r="B713" t="s">
        <v>2463</v>
      </c>
    </row>
    <row r="714" spans="2:2" x14ac:dyDescent="0.25">
      <c r="B714" t="s">
        <v>2463</v>
      </c>
    </row>
    <row r="715" spans="2:2" x14ac:dyDescent="0.25">
      <c r="B715" t="s">
        <v>2463</v>
      </c>
    </row>
    <row r="716" spans="2:2" x14ac:dyDescent="0.25">
      <c r="B716" t="s">
        <v>2463</v>
      </c>
    </row>
    <row r="717" spans="2:2" x14ac:dyDescent="0.25">
      <c r="B717" t="s">
        <v>2463</v>
      </c>
    </row>
    <row r="718" spans="2:2" x14ac:dyDescent="0.25">
      <c r="B718" t="s">
        <v>2463</v>
      </c>
    </row>
    <row r="719" spans="2:2" x14ac:dyDescent="0.25">
      <c r="B719" t="s">
        <v>2463</v>
      </c>
    </row>
    <row r="720" spans="2:2" x14ac:dyDescent="0.25">
      <c r="B720" t="s">
        <v>2463</v>
      </c>
    </row>
    <row r="721" spans="2:2" x14ac:dyDescent="0.25">
      <c r="B721" t="s">
        <v>2463</v>
      </c>
    </row>
    <row r="722" spans="2:2" x14ac:dyDescent="0.25">
      <c r="B722" t="s">
        <v>2463</v>
      </c>
    </row>
    <row r="723" spans="2:2" x14ac:dyDescent="0.25">
      <c r="B723" t="s">
        <v>2463</v>
      </c>
    </row>
    <row r="724" spans="2:2" x14ac:dyDescent="0.25">
      <c r="B724" t="s">
        <v>2463</v>
      </c>
    </row>
    <row r="725" spans="2:2" x14ac:dyDescent="0.25">
      <c r="B725" t="s">
        <v>2463</v>
      </c>
    </row>
    <row r="726" spans="2:2" x14ac:dyDescent="0.25">
      <c r="B726" t="s">
        <v>2463</v>
      </c>
    </row>
    <row r="727" spans="2:2" x14ac:dyDescent="0.25">
      <c r="B727" t="s">
        <v>2463</v>
      </c>
    </row>
    <row r="728" spans="2:2" x14ac:dyDescent="0.25">
      <c r="B728" t="s">
        <v>2463</v>
      </c>
    </row>
    <row r="729" spans="2:2" x14ac:dyDescent="0.25">
      <c r="B729" t="s">
        <v>2463</v>
      </c>
    </row>
    <row r="730" spans="2:2" x14ac:dyDescent="0.25">
      <c r="B730" t="s">
        <v>2463</v>
      </c>
    </row>
    <row r="731" spans="2:2" x14ac:dyDescent="0.25">
      <c r="B731" t="s">
        <v>2463</v>
      </c>
    </row>
    <row r="732" spans="2:2" x14ac:dyDescent="0.25">
      <c r="B732" t="s">
        <v>2463</v>
      </c>
    </row>
    <row r="733" spans="2:2" x14ac:dyDescent="0.25">
      <c r="B733" t="s">
        <v>2463</v>
      </c>
    </row>
    <row r="734" spans="2:2" x14ac:dyDescent="0.25">
      <c r="B734" t="s">
        <v>2463</v>
      </c>
    </row>
    <row r="735" spans="2:2" x14ac:dyDescent="0.25">
      <c r="B735" t="s">
        <v>2463</v>
      </c>
    </row>
    <row r="736" spans="2:2" x14ac:dyDescent="0.25">
      <c r="B736" t="s">
        <v>2463</v>
      </c>
    </row>
    <row r="737" spans="2:2" x14ac:dyDescent="0.25">
      <c r="B737" t="s">
        <v>2463</v>
      </c>
    </row>
    <row r="738" spans="2:2" x14ac:dyDescent="0.25">
      <c r="B738" t="s">
        <v>2463</v>
      </c>
    </row>
    <row r="739" spans="2:2" x14ac:dyDescent="0.25">
      <c r="B739" t="s">
        <v>2463</v>
      </c>
    </row>
    <row r="740" spans="2:2" x14ac:dyDescent="0.25">
      <c r="B740" t="s">
        <v>2463</v>
      </c>
    </row>
    <row r="741" spans="2:2" x14ac:dyDescent="0.25">
      <c r="B741" t="s">
        <v>2463</v>
      </c>
    </row>
    <row r="742" spans="2:2" x14ac:dyDescent="0.25">
      <c r="B742" t="s">
        <v>1013</v>
      </c>
    </row>
    <row r="744" spans="2:2" x14ac:dyDescent="0.25">
      <c r="B744" t="s">
        <v>2464</v>
      </c>
    </row>
    <row r="745" spans="2:2" x14ac:dyDescent="0.25">
      <c r="B745" t="s">
        <v>2465</v>
      </c>
    </row>
    <row r="746" spans="2:2" x14ac:dyDescent="0.25">
      <c r="B746" t="s">
        <v>2465</v>
      </c>
    </row>
    <row r="747" spans="2:2" x14ac:dyDescent="0.25">
      <c r="B747" t="s">
        <v>2465</v>
      </c>
    </row>
    <row r="748" spans="2:2" x14ac:dyDescent="0.25">
      <c r="B748" t="s">
        <v>2465</v>
      </c>
    </row>
    <row r="749" spans="2:2" x14ac:dyDescent="0.25">
      <c r="B749" t="s">
        <v>2465</v>
      </c>
    </row>
    <row r="750" spans="2:2" x14ac:dyDescent="0.25">
      <c r="B750" t="s">
        <v>2465</v>
      </c>
    </row>
    <row r="751" spans="2:2" x14ac:dyDescent="0.25">
      <c r="B751" t="s">
        <v>2465</v>
      </c>
    </row>
    <row r="752" spans="2:2" x14ac:dyDescent="0.25">
      <c r="B752" t="s">
        <v>2465</v>
      </c>
    </row>
    <row r="753" spans="2:2" x14ac:dyDescent="0.25">
      <c r="B753" t="s">
        <v>2465</v>
      </c>
    </row>
    <row r="754" spans="2:2" x14ac:dyDescent="0.25">
      <c r="B754" t="s">
        <v>2465</v>
      </c>
    </row>
    <row r="755" spans="2:2" x14ac:dyDescent="0.25">
      <c r="B755" t="s">
        <v>2465</v>
      </c>
    </row>
    <row r="756" spans="2:2" x14ac:dyDescent="0.25">
      <c r="B756" t="s">
        <v>2465</v>
      </c>
    </row>
    <row r="757" spans="2:2" x14ac:dyDescent="0.25">
      <c r="B757" t="s">
        <v>2465</v>
      </c>
    </row>
    <row r="758" spans="2:2" x14ac:dyDescent="0.25">
      <c r="B758" t="s">
        <v>2465</v>
      </c>
    </row>
    <row r="759" spans="2:2" x14ac:dyDescent="0.25">
      <c r="B759" t="s">
        <v>2465</v>
      </c>
    </row>
    <row r="760" spans="2:2" x14ac:dyDescent="0.25">
      <c r="B760" t="s">
        <v>2465</v>
      </c>
    </row>
    <row r="761" spans="2:2" x14ac:dyDescent="0.25">
      <c r="B761" t="s">
        <v>2465</v>
      </c>
    </row>
    <row r="762" spans="2:2" x14ac:dyDescent="0.25">
      <c r="B762" t="s">
        <v>2465</v>
      </c>
    </row>
    <row r="763" spans="2:2" x14ac:dyDescent="0.25">
      <c r="B763" t="s">
        <v>2465</v>
      </c>
    </row>
    <row r="764" spans="2:2" x14ac:dyDescent="0.25">
      <c r="B764" t="s">
        <v>2465</v>
      </c>
    </row>
    <row r="765" spans="2:2" x14ac:dyDescent="0.25">
      <c r="B765" t="s">
        <v>2465</v>
      </c>
    </row>
    <row r="766" spans="2:2" x14ac:dyDescent="0.25">
      <c r="B766" t="s">
        <v>2465</v>
      </c>
    </row>
    <row r="767" spans="2:2" x14ac:dyDescent="0.25">
      <c r="B767" t="s">
        <v>2465</v>
      </c>
    </row>
    <row r="768" spans="2:2" x14ac:dyDescent="0.25">
      <c r="B768" t="s">
        <v>2465</v>
      </c>
    </row>
    <row r="769" spans="2:2" x14ac:dyDescent="0.25">
      <c r="B769" t="s">
        <v>2465</v>
      </c>
    </row>
    <row r="770" spans="2:2" x14ac:dyDescent="0.25">
      <c r="B770" t="s">
        <v>2465</v>
      </c>
    </row>
    <row r="771" spans="2:2" x14ac:dyDescent="0.25">
      <c r="B771" t="s">
        <v>2465</v>
      </c>
    </row>
    <row r="772" spans="2:2" x14ac:dyDescent="0.25">
      <c r="B772" t="s">
        <v>2465</v>
      </c>
    </row>
    <row r="773" spans="2:2" x14ac:dyDescent="0.25">
      <c r="B773" t="s">
        <v>2465</v>
      </c>
    </row>
    <row r="774" spans="2:2" x14ac:dyDescent="0.25">
      <c r="B774" t="s">
        <v>2465</v>
      </c>
    </row>
    <row r="775" spans="2:2" x14ac:dyDescent="0.25">
      <c r="B775" t="s">
        <v>2465</v>
      </c>
    </row>
    <row r="776" spans="2:2" x14ac:dyDescent="0.25">
      <c r="B776" t="s">
        <v>2465</v>
      </c>
    </row>
    <row r="777" spans="2:2" x14ac:dyDescent="0.25">
      <c r="B777" t="s">
        <v>2465</v>
      </c>
    </row>
    <row r="778" spans="2:2" x14ac:dyDescent="0.25">
      <c r="B778" t="s">
        <v>2465</v>
      </c>
    </row>
    <row r="779" spans="2:2" x14ac:dyDescent="0.25">
      <c r="B779" t="s">
        <v>2465</v>
      </c>
    </row>
    <row r="780" spans="2:2" x14ac:dyDescent="0.25">
      <c r="B780" t="s">
        <v>1014</v>
      </c>
    </row>
    <row r="782" spans="2:2" x14ac:dyDescent="0.25">
      <c r="B782" t="s">
        <v>2466</v>
      </c>
    </row>
    <row r="783" spans="2:2" x14ac:dyDescent="0.25">
      <c r="B783" t="s">
        <v>2467</v>
      </c>
    </row>
    <row r="784" spans="2:2" x14ac:dyDescent="0.25">
      <c r="B784" t="s">
        <v>2467</v>
      </c>
    </row>
    <row r="785" spans="2:2" x14ac:dyDescent="0.25">
      <c r="B785" t="s">
        <v>2467</v>
      </c>
    </row>
    <row r="786" spans="2:2" x14ac:dyDescent="0.25">
      <c r="B786" t="s">
        <v>2467</v>
      </c>
    </row>
    <row r="787" spans="2:2" x14ac:dyDescent="0.25">
      <c r="B787" t="s">
        <v>2467</v>
      </c>
    </row>
    <row r="788" spans="2:2" x14ac:dyDescent="0.25">
      <c r="B788" t="s">
        <v>2467</v>
      </c>
    </row>
    <row r="789" spans="2:2" x14ac:dyDescent="0.25">
      <c r="B789" t="s">
        <v>2467</v>
      </c>
    </row>
    <row r="790" spans="2:2" x14ac:dyDescent="0.25">
      <c r="B790" t="s">
        <v>2467</v>
      </c>
    </row>
    <row r="791" spans="2:2" x14ac:dyDescent="0.25">
      <c r="B791" t="s">
        <v>2467</v>
      </c>
    </row>
    <row r="792" spans="2:2" x14ac:dyDescent="0.25">
      <c r="B792" t="s">
        <v>2467</v>
      </c>
    </row>
    <row r="793" spans="2:2" x14ac:dyDescent="0.25">
      <c r="B793" t="s">
        <v>2467</v>
      </c>
    </row>
    <row r="794" spans="2:2" x14ac:dyDescent="0.25">
      <c r="B794" t="s">
        <v>2467</v>
      </c>
    </row>
    <row r="795" spans="2:2" x14ac:dyDescent="0.25">
      <c r="B795" t="s">
        <v>2467</v>
      </c>
    </row>
    <row r="796" spans="2:2" x14ac:dyDescent="0.25">
      <c r="B796" t="s">
        <v>2467</v>
      </c>
    </row>
    <row r="797" spans="2:2" x14ac:dyDescent="0.25">
      <c r="B797" t="s">
        <v>2467</v>
      </c>
    </row>
    <row r="798" spans="2:2" x14ac:dyDescent="0.25">
      <c r="B798" t="s">
        <v>2467</v>
      </c>
    </row>
    <row r="799" spans="2:2" x14ac:dyDescent="0.25">
      <c r="B799" t="s">
        <v>2467</v>
      </c>
    </row>
    <row r="800" spans="2:2" x14ac:dyDescent="0.25">
      <c r="B800" t="s">
        <v>2467</v>
      </c>
    </row>
    <row r="801" spans="2:2" x14ac:dyDescent="0.25">
      <c r="B801" t="s">
        <v>2467</v>
      </c>
    </row>
    <row r="802" spans="2:2" x14ac:dyDescent="0.25">
      <c r="B802" t="s">
        <v>2467</v>
      </c>
    </row>
    <row r="803" spans="2:2" x14ac:dyDescent="0.25">
      <c r="B803" t="s">
        <v>2467</v>
      </c>
    </row>
    <row r="804" spans="2:2" x14ac:dyDescent="0.25">
      <c r="B804" t="s">
        <v>2467</v>
      </c>
    </row>
    <row r="805" spans="2:2" x14ac:dyDescent="0.25">
      <c r="B805" t="s">
        <v>2467</v>
      </c>
    </row>
    <row r="806" spans="2:2" x14ac:dyDescent="0.25">
      <c r="B806" t="s">
        <v>2467</v>
      </c>
    </row>
    <row r="807" spans="2:2" x14ac:dyDescent="0.25">
      <c r="B807" t="s">
        <v>2467</v>
      </c>
    </row>
    <row r="808" spans="2:2" x14ac:dyDescent="0.25">
      <c r="B808" t="s">
        <v>2467</v>
      </c>
    </row>
    <row r="809" spans="2:2" x14ac:dyDescent="0.25">
      <c r="B809" t="s">
        <v>2467</v>
      </c>
    </row>
    <row r="810" spans="2:2" x14ac:dyDescent="0.25">
      <c r="B810" t="s">
        <v>2467</v>
      </c>
    </row>
    <row r="811" spans="2:2" x14ac:dyDescent="0.25">
      <c r="B811" t="s">
        <v>2467</v>
      </c>
    </row>
    <row r="812" spans="2:2" x14ac:dyDescent="0.25">
      <c r="B812" t="s">
        <v>2467</v>
      </c>
    </row>
    <row r="813" spans="2:2" x14ac:dyDescent="0.25">
      <c r="B813" t="s">
        <v>2467</v>
      </c>
    </row>
    <row r="814" spans="2:2" x14ac:dyDescent="0.25">
      <c r="B814" t="s">
        <v>2467</v>
      </c>
    </row>
    <row r="815" spans="2:2" x14ac:dyDescent="0.25">
      <c r="B815" t="s">
        <v>2467</v>
      </c>
    </row>
    <row r="816" spans="2:2" x14ac:dyDescent="0.25">
      <c r="B816" t="s">
        <v>2467</v>
      </c>
    </row>
    <row r="817" spans="2:2" x14ac:dyDescent="0.25">
      <c r="B817" t="s">
        <v>2467</v>
      </c>
    </row>
    <row r="818" spans="2:2" x14ac:dyDescent="0.25">
      <c r="B818" t="s">
        <v>1015</v>
      </c>
    </row>
    <row r="820" spans="2:2" x14ac:dyDescent="0.25">
      <c r="B820" t="s">
        <v>2468</v>
      </c>
    </row>
    <row r="821" spans="2:2" x14ac:dyDescent="0.25">
      <c r="B821" t="s">
        <v>2469</v>
      </c>
    </row>
    <row r="822" spans="2:2" x14ac:dyDescent="0.25">
      <c r="B822" t="s">
        <v>2469</v>
      </c>
    </row>
    <row r="823" spans="2:2" x14ac:dyDescent="0.25">
      <c r="B823" t="s">
        <v>2469</v>
      </c>
    </row>
    <row r="824" spans="2:2" x14ac:dyDescent="0.25">
      <c r="B824" t="s">
        <v>2469</v>
      </c>
    </row>
    <row r="825" spans="2:2" x14ac:dyDescent="0.25">
      <c r="B825" t="s">
        <v>2469</v>
      </c>
    </row>
    <row r="826" spans="2:2" x14ac:dyDescent="0.25">
      <c r="B826" t="s">
        <v>2469</v>
      </c>
    </row>
    <row r="827" spans="2:2" x14ac:dyDescent="0.25">
      <c r="B827" t="s">
        <v>2469</v>
      </c>
    </row>
    <row r="828" spans="2:2" x14ac:dyDescent="0.25">
      <c r="B828" t="s">
        <v>2469</v>
      </c>
    </row>
    <row r="829" spans="2:2" x14ac:dyDescent="0.25">
      <c r="B829" t="s">
        <v>2469</v>
      </c>
    </row>
    <row r="830" spans="2:2" x14ac:dyDescent="0.25">
      <c r="B830" t="s">
        <v>2469</v>
      </c>
    </row>
    <row r="831" spans="2:2" x14ac:dyDescent="0.25">
      <c r="B831" t="s">
        <v>2469</v>
      </c>
    </row>
    <row r="832" spans="2:2" x14ac:dyDescent="0.25">
      <c r="B832" t="s">
        <v>2469</v>
      </c>
    </row>
    <row r="833" spans="2:2" x14ac:dyDescent="0.25">
      <c r="B833" t="s">
        <v>2469</v>
      </c>
    </row>
    <row r="834" spans="2:2" x14ac:dyDescent="0.25">
      <c r="B834" t="s">
        <v>2469</v>
      </c>
    </row>
    <row r="835" spans="2:2" x14ac:dyDescent="0.25">
      <c r="B835" t="s">
        <v>2469</v>
      </c>
    </row>
    <row r="836" spans="2:2" x14ac:dyDescent="0.25">
      <c r="B836" t="s">
        <v>2469</v>
      </c>
    </row>
    <row r="837" spans="2:2" x14ac:dyDescent="0.25">
      <c r="B837" t="s">
        <v>2469</v>
      </c>
    </row>
    <row r="838" spans="2:2" x14ac:dyDescent="0.25">
      <c r="B838" t="s">
        <v>2469</v>
      </c>
    </row>
    <row r="839" spans="2:2" x14ac:dyDescent="0.25">
      <c r="B839" t="s">
        <v>2469</v>
      </c>
    </row>
    <row r="840" spans="2:2" x14ac:dyDescent="0.25">
      <c r="B840" t="s">
        <v>2469</v>
      </c>
    </row>
    <row r="841" spans="2:2" x14ac:dyDescent="0.25">
      <c r="B841" t="s">
        <v>2469</v>
      </c>
    </row>
    <row r="842" spans="2:2" x14ac:dyDescent="0.25">
      <c r="B842" t="s">
        <v>2469</v>
      </c>
    </row>
    <row r="843" spans="2:2" x14ac:dyDescent="0.25">
      <c r="B843" t="s">
        <v>2469</v>
      </c>
    </row>
    <row r="844" spans="2:2" x14ac:dyDescent="0.25">
      <c r="B844" t="s">
        <v>2469</v>
      </c>
    </row>
    <row r="845" spans="2:2" x14ac:dyDescent="0.25">
      <c r="B845" t="s">
        <v>2469</v>
      </c>
    </row>
    <row r="846" spans="2:2" x14ac:dyDescent="0.25">
      <c r="B846" t="s">
        <v>2469</v>
      </c>
    </row>
    <row r="847" spans="2:2" x14ac:dyDescent="0.25">
      <c r="B847" t="s">
        <v>2469</v>
      </c>
    </row>
    <row r="848" spans="2:2" x14ac:dyDescent="0.25">
      <c r="B848" t="s">
        <v>2469</v>
      </c>
    </row>
    <row r="849" spans="2:2" x14ac:dyDescent="0.25">
      <c r="B849" t="s">
        <v>2469</v>
      </c>
    </row>
    <row r="850" spans="2:2" x14ac:dyDescent="0.25">
      <c r="B850" t="s">
        <v>2469</v>
      </c>
    </row>
    <row r="851" spans="2:2" x14ac:dyDescent="0.25">
      <c r="B851" t="s">
        <v>2469</v>
      </c>
    </row>
    <row r="852" spans="2:2" x14ac:dyDescent="0.25">
      <c r="B852" t="s">
        <v>2469</v>
      </c>
    </row>
    <row r="853" spans="2:2" x14ac:dyDescent="0.25">
      <c r="B853" t="s">
        <v>2469</v>
      </c>
    </row>
    <row r="854" spans="2:2" x14ac:dyDescent="0.25">
      <c r="B854" t="s">
        <v>2469</v>
      </c>
    </row>
    <row r="855" spans="2:2" x14ac:dyDescent="0.25">
      <c r="B855" t="s">
        <v>2469</v>
      </c>
    </row>
    <row r="856" spans="2:2" x14ac:dyDescent="0.25">
      <c r="B856" t="s">
        <v>1691</v>
      </c>
    </row>
    <row r="858" spans="2:2" x14ac:dyDescent="0.25">
      <c r="B858" t="s">
        <v>1016</v>
      </c>
    </row>
    <row r="861" spans="2:2" x14ac:dyDescent="0.25">
      <c r="B861" t="s">
        <v>1017</v>
      </c>
    </row>
    <row r="863" spans="2:2" x14ac:dyDescent="0.25">
      <c r="B863" t="s">
        <v>2470</v>
      </c>
    </row>
    <row r="864" spans="2:2" x14ac:dyDescent="0.25">
      <c r="B864" t="s">
        <v>1180</v>
      </c>
    </row>
    <row r="865" spans="2:2" x14ac:dyDescent="0.25">
      <c r="B865" t="s">
        <v>1088</v>
      </c>
    </row>
    <row r="866" spans="2:2" x14ac:dyDescent="0.25">
      <c r="B866" t="s">
        <v>2471</v>
      </c>
    </row>
    <row r="867" spans="2:2" x14ac:dyDescent="0.25">
      <c r="B867" t="s">
        <v>2472</v>
      </c>
    </row>
    <row r="868" spans="2:2" x14ac:dyDescent="0.25">
      <c r="B868" t="s">
        <v>2473</v>
      </c>
    </row>
    <row r="869" spans="2:2" x14ac:dyDescent="0.25">
      <c r="B869" t="s">
        <v>2474</v>
      </c>
    </row>
    <row r="870" spans="2:2" x14ac:dyDescent="0.25">
      <c r="B870" t="s">
        <v>2475</v>
      </c>
    </row>
    <row r="871" spans="2:2" x14ac:dyDescent="0.25">
      <c r="B871" t="s">
        <v>2476</v>
      </c>
    </row>
    <row r="872" spans="2:2" x14ac:dyDescent="0.25">
      <c r="B872" t="s">
        <v>2477</v>
      </c>
    </row>
    <row r="873" spans="2:2" x14ac:dyDescent="0.25">
      <c r="B873" t="s">
        <v>2478</v>
      </c>
    </row>
    <row r="874" spans="2:2" x14ac:dyDescent="0.25">
      <c r="B874" t="s">
        <v>2479</v>
      </c>
    </row>
    <row r="875" spans="2:2" x14ac:dyDescent="0.25">
      <c r="B875" t="s">
        <v>2480</v>
      </c>
    </row>
    <row r="876" spans="2:2" x14ac:dyDescent="0.25">
      <c r="B876" t="s">
        <v>2481</v>
      </c>
    </row>
    <row r="877" spans="2:2" x14ac:dyDescent="0.25">
      <c r="B877" t="s">
        <v>2482</v>
      </c>
    </row>
    <row r="878" spans="2:2" x14ac:dyDescent="0.25">
      <c r="B878" t="s">
        <v>2483</v>
      </c>
    </row>
    <row r="879" spans="2:2" x14ac:dyDescent="0.25">
      <c r="B879" t="s">
        <v>2484</v>
      </c>
    </row>
    <row r="880" spans="2:2" x14ac:dyDescent="0.25">
      <c r="B880" t="s">
        <v>2485</v>
      </c>
    </row>
    <row r="881" spans="2:2" x14ac:dyDescent="0.25">
      <c r="B881" t="s">
        <v>2486</v>
      </c>
    </row>
    <row r="882" spans="2:2" x14ac:dyDescent="0.25">
      <c r="B882" t="s">
        <v>2487</v>
      </c>
    </row>
    <row r="883" spans="2:2" x14ac:dyDescent="0.25">
      <c r="B883" t="s">
        <v>2488</v>
      </c>
    </row>
    <row r="884" spans="2:2" x14ac:dyDescent="0.25">
      <c r="B884" t="s">
        <v>2489</v>
      </c>
    </row>
    <row r="885" spans="2:2" x14ac:dyDescent="0.25">
      <c r="B885" t="s">
        <v>2490</v>
      </c>
    </row>
    <row r="886" spans="2:2" x14ac:dyDescent="0.25">
      <c r="B886" t="s">
        <v>2491</v>
      </c>
    </row>
    <row r="887" spans="2:2" x14ac:dyDescent="0.25">
      <c r="B887" t="s">
        <v>2492</v>
      </c>
    </row>
    <row r="888" spans="2:2" x14ac:dyDescent="0.25">
      <c r="B888" t="s">
        <v>2493</v>
      </c>
    </row>
    <row r="889" spans="2:2" x14ac:dyDescent="0.25">
      <c r="B889" t="s">
        <v>2494</v>
      </c>
    </row>
    <row r="890" spans="2:2" x14ac:dyDescent="0.25">
      <c r="B890" t="s">
        <v>2495</v>
      </c>
    </row>
    <row r="891" spans="2:2" x14ac:dyDescent="0.25">
      <c r="B891" t="s">
        <v>2496</v>
      </c>
    </row>
    <row r="892" spans="2:2" x14ac:dyDescent="0.25">
      <c r="B892" t="s">
        <v>2497</v>
      </c>
    </row>
    <row r="893" spans="2:2" x14ac:dyDescent="0.25">
      <c r="B893" t="s">
        <v>2498</v>
      </c>
    </row>
    <row r="894" spans="2:2" x14ac:dyDescent="0.25">
      <c r="B894" t="s">
        <v>2499</v>
      </c>
    </row>
    <row r="895" spans="2:2" x14ac:dyDescent="0.25">
      <c r="B895" t="s">
        <v>2500</v>
      </c>
    </row>
    <row r="896" spans="2:2" x14ac:dyDescent="0.25">
      <c r="B896" t="s">
        <v>2501</v>
      </c>
    </row>
    <row r="897" spans="2:2" x14ac:dyDescent="0.25">
      <c r="B897" t="s">
        <v>2502</v>
      </c>
    </row>
    <row r="898" spans="2:2" x14ac:dyDescent="0.25">
      <c r="B898" t="s">
        <v>2503</v>
      </c>
    </row>
    <row r="899" spans="2:2" x14ac:dyDescent="0.25">
      <c r="B899" t="s">
        <v>1018</v>
      </c>
    </row>
    <row r="901" spans="2:2" x14ac:dyDescent="0.25">
      <c r="B901" t="s">
        <v>2504</v>
      </c>
    </row>
    <row r="902" spans="2:2" x14ac:dyDescent="0.25">
      <c r="B902" t="s">
        <v>2505</v>
      </c>
    </row>
    <row r="903" spans="2:2" x14ac:dyDescent="0.25">
      <c r="B903" t="s">
        <v>2506</v>
      </c>
    </row>
    <row r="904" spans="2:2" x14ac:dyDescent="0.25">
      <c r="B904" t="s">
        <v>2507</v>
      </c>
    </row>
    <row r="905" spans="2:2" x14ac:dyDescent="0.25">
      <c r="B905" t="s">
        <v>2508</v>
      </c>
    </row>
    <row r="906" spans="2:2" x14ac:dyDescent="0.25">
      <c r="B906" t="s">
        <v>2509</v>
      </c>
    </row>
    <row r="907" spans="2:2" x14ac:dyDescent="0.25">
      <c r="B907" t="s">
        <v>2510</v>
      </c>
    </row>
    <row r="908" spans="2:2" x14ac:dyDescent="0.25">
      <c r="B908" t="s">
        <v>2511</v>
      </c>
    </row>
    <row r="909" spans="2:2" x14ac:dyDescent="0.25">
      <c r="B909" t="s">
        <v>2512</v>
      </c>
    </row>
    <row r="910" spans="2:2" x14ac:dyDescent="0.25">
      <c r="B910" t="s">
        <v>2513</v>
      </c>
    </row>
    <row r="911" spans="2:2" x14ac:dyDescent="0.25">
      <c r="B911" t="s">
        <v>2514</v>
      </c>
    </row>
    <row r="912" spans="2:2" x14ac:dyDescent="0.25">
      <c r="B912" t="s">
        <v>2515</v>
      </c>
    </row>
    <row r="913" spans="2:2" x14ac:dyDescent="0.25">
      <c r="B913" t="s">
        <v>2516</v>
      </c>
    </row>
    <row r="914" spans="2:2" x14ac:dyDescent="0.25">
      <c r="B914" t="s">
        <v>2517</v>
      </c>
    </row>
    <row r="915" spans="2:2" x14ac:dyDescent="0.25">
      <c r="B915" t="s">
        <v>2518</v>
      </c>
    </row>
    <row r="916" spans="2:2" x14ac:dyDescent="0.25">
      <c r="B916" t="s">
        <v>2519</v>
      </c>
    </row>
    <row r="917" spans="2:2" x14ac:dyDescent="0.25">
      <c r="B917" t="s">
        <v>2520</v>
      </c>
    </row>
    <row r="918" spans="2:2" x14ac:dyDescent="0.25">
      <c r="B918" t="s">
        <v>2521</v>
      </c>
    </row>
    <row r="919" spans="2:2" x14ac:dyDescent="0.25">
      <c r="B919" t="s">
        <v>2522</v>
      </c>
    </row>
    <row r="920" spans="2:2" x14ac:dyDescent="0.25">
      <c r="B920" t="s">
        <v>2523</v>
      </c>
    </row>
    <row r="921" spans="2:2" x14ac:dyDescent="0.25">
      <c r="B921" t="s">
        <v>2524</v>
      </c>
    </row>
    <row r="922" spans="2:2" x14ac:dyDescent="0.25">
      <c r="B922" t="s">
        <v>2525</v>
      </c>
    </row>
    <row r="923" spans="2:2" x14ac:dyDescent="0.25">
      <c r="B923" t="s">
        <v>2526</v>
      </c>
    </row>
    <row r="924" spans="2:2" x14ac:dyDescent="0.25">
      <c r="B924" t="s">
        <v>2527</v>
      </c>
    </row>
    <row r="925" spans="2:2" x14ac:dyDescent="0.25">
      <c r="B925" t="s">
        <v>2528</v>
      </c>
    </row>
    <row r="926" spans="2:2" x14ac:dyDescent="0.25">
      <c r="B926" t="s">
        <v>2529</v>
      </c>
    </row>
    <row r="927" spans="2:2" x14ac:dyDescent="0.25">
      <c r="B927" t="s">
        <v>2530</v>
      </c>
    </row>
    <row r="928" spans="2:2" x14ac:dyDescent="0.25">
      <c r="B928" t="s">
        <v>2531</v>
      </c>
    </row>
    <row r="929" spans="2:2" x14ac:dyDescent="0.25">
      <c r="B929" t="s">
        <v>2532</v>
      </c>
    </row>
    <row r="930" spans="2:2" x14ac:dyDescent="0.25">
      <c r="B930" t="s">
        <v>2533</v>
      </c>
    </row>
    <row r="931" spans="2:2" x14ac:dyDescent="0.25">
      <c r="B931" t="s">
        <v>2534</v>
      </c>
    </row>
    <row r="932" spans="2:2" x14ac:dyDescent="0.25">
      <c r="B932" t="s">
        <v>2535</v>
      </c>
    </row>
    <row r="933" spans="2:2" x14ac:dyDescent="0.25">
      <c r="B933" t="s">
        <v>2536</v>
      </c>
    </row>
    <row r="934" spans="2:2" x14ac:dyDescent="0.25">
      <c r="B934" t="s">
        <v>2537</v>
      </c>
    </row>
    <row r="935" spans="2:2" x14ac:dyDescent="0.25">
      <c r="B935" t="s">
        <v>2538</v>
      </c>
    </row>
    <row r="936" spans="2:2" x14ac:dyDescent="0.25">
      <c r="B936" t="s">
        <v>2539</v>
      </c>
    </row>
    <row r="937" spans="2:2" x14ac:dyDescent="0.25">
      <c r="B937" t="s">
        <v>1019</v>
      </c>
    </row>
    <row r="939" spans="2:2" x14ac:dyDescent="0.25">
      <c r="B939" t="s">
        <v>2540</v>
      </c>
    </row>
    <row r="940" spans="2:2" x14ac:dyDescent="0.25">
      <c r="B940" t="s">
        <v>2541</v>
      </c>
    </row>
    <row r="941" spans="2:2" x14ac:dyDescent="0.25">
      <c r="B941" t="s">
        <v>2542</v>
      </c>
    </row>
    <row r="942" spans="2:2" x14ac:dyDescent="0.25">
      <c r="B942" t="s">
        <v>2543</v>
      </c>
    </row>
    <row r="943" spans="2:2" x14ac:dyDescent="0.25">
      <c r="B943" t="s">
        <v>2544</v>
      </c>
    </row>
    <row r="944" spans="2:2" x14ac:dyDescent="0.25">
      <c r="B944" t="s">
        <v>2545</v>
      </c>
    </row>
    <row r="945" spans="2:2" x14ac:dyDescent="0.25">
      <c r="B945" t="s">
        <v>2546</v>
      </c>
    </row>
    <row r="946" spans="2:2" x14ac:dyDescent="0.25">
      <c r="B946" t="s">
        <v>2547</v>
      </c>
    </row>
    <row r="947" spans="2:2" x14ac:dyDescent="0.25">
      <c r="B947" t="s">
        <v>2548</v>
      </c>
    </row>
    <row r="948" spans="2:2" x14ac:dyDescent="0.25">
      <c r="B948" t="s">
        <v>2549</v>
      </c>
    </row>
    <row r="949" spans="2:2" x14ac:dyDescent="0.25">
      <c r="B949" t="s">
        <v>2550</v>
      </c>
    </row>
    <row r="950" spans="2:2" x14ac:dyDescent="0.25">
      <c r="B950" t="s">
        <v>2551</v>
      </c>
    </row>
    <row r="951" spans="2:2" x14ac:dyDescent="0.25">
      <c r="B951" t="s">
        <v>2552</v>
      </c>
    </row>
    <row r="952" spans="2:2" x14ac:dyDescent="0.25">
      <c r="B952" t="s">
        <v>2553</v>
      </c>
    </row>
    <row r="953" spans="2:2" x14ac:dyDescent="0.25">
      <c r="B953" t="s">
        <v>2554</v>
      </c>
    </row>
    <row r="954" spans="2:2" x14ac:dyDescent="0.25">
      <c r="B954" t="s">
        <v>2555</v>
      </c>
    </row>
    <row r="955" spans="2:2" x14ac:dyDescent="0.25">
      <c r="B955" t="s">
        <v>2556</v>
      </c>
    </row>
    <row r="956" spans="2:2" x14ac:dyDescent="0.25">
      <c r="B956" t="s">
        <v>2557</v>
      </c>
    </row>
    <row r="957" spans="2:2" x14ac:dyDescent="0.25">
      <c r="B957" t="s">
        <v>2558</v>
      </c>
    </row>
    <row r="958" spans="2:2" x14ac:dyDescent="0.25">
      <c r="B958" t="s">
        <v>2559</v>
      </c>
    </row>
    <row r="959" spans="2:2" x14ac:dyDescent="0.25">
      <c r="B959" t="s">
        <v>2560</v>
      </c>
    </row>
    <row r="960" spans="2:2" x14ac:dyDescent="0.25">
      <c r="B960" t="s">
        <v>2561</v>
      </c>
    </row>
    <row r="961" spans="2:2" x14ac:dyDescent="0.25">
      <c r="B961" t="s">
        <v>2562</v>
      </c>
    </row>
    <row r="962" spans="2:2" x14ac:dyDescent="0.25">
      <c r="B962" t="s">
        <v>2563</v>
      </c>
    </row>
    <row r="963" spans="2:2" x14ac:dyDescent="0.25">
      <c r="B963" t="s">
        <v>2564</v>
      </c>
    </row>
    <row r="964" spans="2:2" x14ac:dyDescent="0.25">
      <c r="B964" t="s">
        <v>2565</v>
      </c>
    </row>
    <row r="965" spans="2:2" x14ac:dyDescent="0.25">
      <c r="B965" t="s">
        <v>2566</v>
      </c>
    </row>
    <row r="966" spans="2:2" x14ac:dyDescent="0.25">
      <c r="B966" t="s">
        <v>2567</v>
      </c>
    </row>
    <row r="967" spans="2:2" x14ac:dyDescent="0.25">
      <c r="B967" t="s">
        <v>2568</v>
      </c>
    </row>
    <row r="968" spans="2:2" x14ac:dyDescent="0.25">
      <c r="B968" t="s">
        <v>2569</v>
      </c>
    </row>
    <row r="969" spans="2:2" x14ac:dyDescent="0.25">
      <c r="B969" t="s">
        <v>2570</v>
      </c>
    </row>
    <row r="970" spans="2:2" x14ac:dyDescent="0.25">
      <c r="B970" t="s">
        <v>2571</v>
      </c>
    </row>
    <row r="971" spans="2:2" x14ac:dyDescent="0.25">
      <c r="B971" t="s">
        <v>2572</v>
      </c>
    </row>
    <row r="972" spans="2:2" x14ac:dyDescent="0.25">
      <c r="B972" t="s">
        <v>2573</v>
      </c>
    </row>
    <row r="973" spans="2:2" x14ac:dyDescent="0.25">
      <c r="B973" t="s">
        <v>2574</v>
      </c>
    </row>
    <row r="974" spans="2:2" x14ac:dyDescent="0.25">
      <c r="B974" t="s">
        <v>2575</v>
      </c>
    </row>
    <row r="975" spans="2:2" x14ac:dyDescent="0.25">
      <c r="B975" t="s">
        <v>1020</v>
      </c>
    </row>
    <row r="977" spans="2:2" x14ac:dyDescent="0.25">
      <c r="B977" t="s">
        <v>1021</v>
      </c>
    </row>
    <row r="980" spans="2:2" x14ac:dyDescent="0.25">
      <c r="B980" t="s">
        <v>1022</v>
      </c>
    </row>
    <row r="982" spans="2:2" x14ac:dyDescent="0.25">
      <c r="B982" t="s">
        <v>1181</v>
      </c>
    </row>
    <row r="983" spans="2:2" x14ac:dyDescent="0.25">
      <c r="B983" t="s">
        <v>2576</v>
      </c>
    </row>
    <row r="984" spans="2:2" x14ac:dyDescent="0.25">
      <c r="B984" t="s">
        <v>1014</v>
      </c>
    </row>
    <row r="986" spans="2:2" x14ac:dyDescent="0.25">
      <c r="B986" t="s">
        <v>1182</v>
      </c>
    </row>
    <row r="987" spans="2:2" x14ac:dyDescent="0.25">
      <c r="B987" t="s">
        <v>2577</v>
      </c>
    </row>
    <row r="988" spans="2:2" x14ac:dyDescent="0.25">
      <c r="B988" t="s">
        <v>1015</v>
      </c>
    </row>
    <row r="990" spans="2:2" x14ac:dyDescent="0.25">
      <c r="B990" t="s">
        <v>1692</v>
      </c>
    </row>
    <row r="991" spans="2:2" x14ac:dyDescent="0.25">
      <c r="B991" t="s">
        <v>2578</v>
      </c>
    </row>
    <row r="992" spans="2:2" x14ac:dyDescent="0.25">
      <c r="B992" t="s">
        <v>1691</v>
      </c>
    </row>
    <row r="994" spans="2:2" x14ac:dyDescent="0.25">
      <c r="B994" t="s">
        <v>1183</v>
      </c>
    </row>
    <row r="995" spans="2:2" x14ac:dyDescent="0.25">
      <c r="B995" t="s">
        <v>2579</v>
      </c>
    </row>
    <row r="996" spans="2:2" x14ac:dyDescent="0.25">
      <c r="B996" t="s">
        <v>1023</v>
      </c>
    </row>
    <row r="998" spans="2:2" x14ac:dyDescent="0.25">
      <c r="B998" t="s">
        <v>1184</v>
      </c>
    </row>
    <row r="999" spans="2:2" x14ac:dyDescent="0.25">
      <c r="B999" t="s">
        <v>1024</v>
      </c>
    </row>
    <row r="1000" spans="2:2" x14ac:dyDescent="0.25">
      <c r="B1000" t="s">
        <v>1025</v>
      </c>
    </row>
    <row r="1002" spans="2:2" x14ac:dyDescent="0.25">
      <c r="B1002" t="s">
        <v>1026</v>
      </c>
    </row>
    <row r="1005" spans="2:2" x14ac:dyDescent="0.25">
      <c r="B1005" t="s">
        <v>2580</v>
      </c>
    </row>
    <row r="1006" spans="2:2" x14ac:dyDescent="0.25">
      <c r="B1006" t="s">
        <v>1693</v>
      </c>
    </row>
    <row r="1007" spans="2:2" x14ac:dyDescent="0.25">
      <c r="B1007" t="s">
        <v>2581</v>
      </c>
    </row>
    <row r="1008" spans="2:2" x14ac:dyDescent="0.25">
      <c r="B1008" t="s">
        <v>1694</v>
      </c>
    </row>
    <row r="1009" spans="2:2" x14ac:dyDescent="0.25">
      <c r="B1009" t="s">
        <v>2582</v>
      </c>
    </row>
    <row r="1010" spans="2:2" x14ac:dyDescent="0.25">
      <c r="B1010" t="s">
        <v>2583</v>
      </c>
    </row>
    <row r="1011" spans="2:2" x14ac:dyDescent="0.25">
      <c r="B1011" t="s">
        <v>1027</v>
      </c>
    </row>
    <row r="1014" spans="2:2" x14ac:dyDescent="0.25">
      <c r="B1014" t="s">
        <v>2584</v>
      </c>
    </row>
    <row r="1015" spans="2:2" x14ac:dyDescent="0.25">
      <c r="B1015" t="s">
        <v>2585</v>
      </c>
    </row>
    <row r="1016" spans="2:2" x14ac:dyDescent="0.25">
      <c r="B1016" t="s">
        <v>2586</v>
      </c>
    </row>
    <row r="1017" spans="2:2" x14ac:dyDescent="0.25">
      <c r="B1017" t="s">
        <v>2587</v>
      </c>
    </row>
    <row r="1018" spans="2:2" x14ac:dyDescent="0.25">
      <c r="B1018" t="s">
        <v>2588</v>
      </c>
    </row>
    <row r="1019" spans="2:2" x14ac:dyDescent="0.25">
      <c r="B1019" t="s">
        <v>2589</v>
      </c>
    </row>
    <row r="1020" spans="2:2" x14ac:dyDescent="0.25">
      <c r="B1020" t="s">
        <v>2590</v>
      </c>
    </row>
    <row r="1021" spans="2:2" x14ac:dyDescent="0.25">
      <c r="B1021" t="s">
        <v>2591</v>
      </c>
    </row>
    <row r="1022" spans="2:2" x14ac:dyDescent="0.25">
      <c r="B1022" t="s">
        <v>2592</v>
      </c>
    </row>
    <row r="1023" spans="2:2" x14ac:dyDescent="0.25">
      <c r="B1023" t="s">
        <v>2593</v>
      </c>
    </row>
    <row r="1024" spans="2:2" x14ac:dyDescent="0.25">
      <c r="B1024" t="s">
        <v>2594</v>
      </c>
    </row>
    <row r="1025" spans="2:2" x14ac:dyDescent="0.25">
      <c r="B1025" t="s">
        <v>2595</v>
      </c>
    </row>
    <row r="1026" spans="2:2" x14ac:dyDescent="0.25">
      <c r="B1026" t="s">
        <v>2596</v>
      </c>
    </row>
    <row r="1027" spans="2:2" x14ac:dyDescent="0.25">
      <c r="B1027" t="s">
        <v>2597</v>
      </c>
    </row>
    <row r="1028" spans="2:2" x14ac:dyDescent="0.25">
      <c r="B1028" t="s">
        <v>2598</v>
      </c>
    </row>
    <row r="1029" spans="2:2" x14ac:dyDescent="0.25">
      <c r="B1029" t="s">
        <v>2599</v>
      </c>
    </row>
    <row r="1030" spans="2:2" x14ac:dyDescent="0.25">
      <c r="B1030" t="s">
        <v>2600</v>
      </c>
    </row>
    <row r="1031" spans="2:2" x14ac:dyDescent="0.25">
      <c r="B1031" t="s">
        <v>2601</v>
      </c>
    </row>
    <row r="1032" spans="2:2" x14ac:dyDescent="0.25">
      <c r="B1032" t="s">
        <v>2602</v>
      </c>
    </row>
    <row r="1033" spans="2:2" x14ac:dyDescent="0.25">
      <c r="B1033" t="s">
        <v>2603</v>
      </c>
    </row>
    <row r="1034" spans="2:2" x14ac:dyDescent="0.25">
      <c r="B1034" t="s">
        <v>2604</v>
      </c>
    </row>
    <row r="1035" spans="2:2" x14ac:dyDescent="0.25">
      <c r="B1035" t="s">
        <v>2605</v>
      </c>
    </row>
    <row r="1036" spans="2:2" x14ac:dyDescent="0.25">
      <c r="B1036" t="s">
        <v>2606</v>
      </c>
    </row>
    <row r="1037" spans="2:2" x14ac:dyDescent="0.25">
      <c r="B1037" t="s">
        <v>2607</v>
      </c>
    </row>
    <row r="1038" spans="2:2" x14ac:dyDescent="0.25">
      <c r="B1038" t="s">
        <v>2608</v>
      </c>
    </row>
    <row r="1039" spans="2:2" x14ac:dyDescent="0.25">
      <c r="B1039" t="s">
        <v>2609</v>
      </c>
    </row>
    <row r="1040" spans="2:2" x14ac:dyDescent="0.25">
      <c r="B1040" t="s">
        <v>2610</v>
      </c>
    </row>
    <row r="1041" spans="2:2" x14ac:dyDescent="0.25">
      <c r="B1041" t="s">
        <v>2611</v>
      </c>
    </row>
    <row r="1042" spans="2:2" x14ac:dyDescent="0.25">
      <c r="B1042" t="s">
        <v>2612</v>
      </c>
    </row>
    <row r="1043" spans="2:2" x14ac:dyDescent="0.25">
      <c r="B1043" t="s">
        <v>2613</v>
      </c>
    </row>
    <row r="1044" spans="2:2" x14ac:dyDescent="0.25">
      <c r="B1044" t="s">
        <v>2614</v>
      </c>
    </row>
    <row r="1045" spans="2:2" x14ac:dyDescent="0.25">
      <c r="B1045" t="s">
        <v>2615</v>
      </c>
    </row>
    <row r="1046" spans="2:2" x14ac:dyDescent="0.25">
      <c r="B1046" t="s">
        <v>2616</v>
      </c>
    </row>
    <row r="1047" spans="2:2" x14ac:dyDescent="0.25">
      <c r="B1047" t="s">
        <v>2617</v>
      </c>
    </row>
    <row r="1048" spans="2:2" x14ac:dyDescent="0.25">
      <c r="B1048" t="s">
        <v>2618</v>
      </c>
    </row>
    <row r="1049" spans="2:2" x14ac:dyDescent="0.25">
      <c r="B1049" t="s">
        <v>2619</v>
      </c>
    </row>
    <row r="1050" spans="2:2" x14ac:dyDescent="0.25">
      <c r="B1050" t="s">
        <v>2620</v>
      </c>
    </row>
    <row r="1051" spans="2:2" x14ac:dyDescent="0.25">
      <c r="B1051" t="s">
        <v>2621</v>
      </c>
    </row>
    <row r="1052" spans="2:2" x14ac:dyDescent="0.25">
      <c r="B1052" t="s">
        <v>2622</v>
      </c>
    </row>
    <row r="1053" spans="2:2" x14ac:dyDescent="0.25">
      <c r="B1053" t="s">
        <v>2623</v>
      </c>
    </row>
    <row r="1054" spans="2:2" x14ac:dyDescent="0.25">
      <c r="B1054" t="s">
        <v>2624</v>
      </c>
    </row>
    <row r="1055" spans="2:2" x14ac:dyDescent="0.25">
      <c r="B1055" t="s">
        <v>2625</v>
      </c>
    </row>
    <row r="1056" spans="2:2" x14ac:dyDescent="0.25">
      <c r="B1056" t="s">
        <v>2626</v>
      </c>
    </row>
    <row r="1057" spans="2:2" x14ac:dyDescent="0.25">
      <c r="B1057" t="s">
        <v>2627</v>
      </c>
    </row>
    <row r="1058" spans="2:2" x14ac:dyDescent="0.25">
      <c r="B1058" t="s">
        <v>2628</v>
      </c>
    </row>
    <row r="1059" spans="2:2" x14ac:dyDescent="0.25">
      <c r="B1059" t="s">
        <v>2629</v>
      </c>
    </row>
    <row r="1060" spans="2:2" x14ac:dyDescent="0.25">
      <c r="B1060" t="s">
        <v>2630</v>
      </c>
    </row>
    <row r="1061" spans="2:2" x14ac:dyDescent="0.25">
      <c r="B1061" t="s">
        <v>2631</v>
      </c>
    </row>
    <row r="1062" spans="2:2" x14ac:dyDescent="0.25">
      <c r="B1062" t="s">
        <v>2632</v>
      </c>
    </row>
    <row r="1063" spans="2:2" x14ac:dyDescent="0.25">
      <c r="B1063" t="s">
        <v>2633</v>
      </c>
    </row>
    <row r="1064" spans="2:2" x14ac:dyDescent="0.25">
      <c r="B1064" t="s">
        <v>2634</v>
      </c>
    </row>
    <row r="1065" spans="2:2" x14ac:dyDescent="0.25">
      <c r="B1065" t="s">
        <v>2635</v>
      </c>
    </row>
    <row r="1066" spans="2:2" x14ac:dyDescent="0.25">
      <c r="B1066" t="s">
        <v>2636</v>
      </c>
    </row>
    <row r="1067" spans="2:2" x14ac:dyDescent="0.25">
      <c r="B1067" t="s">
        <v>2637</v>
      </c>
    </row>
    <row r="1068" spans="2:2" x14ac:dyDescent="0.25">
      <c r="B1068" t="s">
        <v>2638</v>
      </c>
    </row>
    <row r="1069" spans="2:2" x14ac:dyDescent="0.25">
      <c r="B1069" t="s">
        <v>2639</v>
      </c>
    </row>
    <row r="1070" spans="2:2" x14ac:dyDescent="0.25">
      <c r="B1070" t="s">
        <v>2640</v>
      </c>
    </row>
    <row r="1071" spans="2:2" x14ac:dyDescent="0.25">
      <c r="B1071" t="s">
        <v>2641</v>
      </c>
    </row>
    <row r="1072" spans="2:2" x14ac:dyDescent="0.25">
      <c r="B1072" t="s">
        <v>2642</v>
      </c>
    </row>
    <row r="1073" spans="2:2" x14ac:dyDescent="0.25">
      <c r="B1073" t="s">
        <v>2643</v>
      </c>
    </row>
    <row r="1074" spans="2:2" x14ac:dyDescent="0.25">
      <c r="B1074" t="s">
        <v>2644</v>
      </c>
    </row>
    <row r="1075" spans="2:2" x14ac:dyDescent="0.25">
      <c r="B1075" t="s">
        <v>2645</v>
      </c>
    </row>
    <row r="1076" spans="2:2" x14ac:dyDescent="0.25">
      <c r="B1076" t="s">
        <v>2646</v>
      </c>
    </row>
    <row r="1077" spans="2:2" x14ac:dyDescent="0.25">
      <c r="B1077" t="s">
        <v>2647</v>
      </c>
    </row>
    <row r="1078" spans="2:2" x14ac:dyDescent="0.25">
      <c r="B1078" t="s">
        <v>2648</v>
      </c>
    </row>
    <row r="1079" spans="2:2" x14ac:dyDescent="0.25">
      <c r="B1079" t="s">
        <v>2649</v>
      </c>
    </row>
    <row r="1080" spans="2:2" x14ac:dyDescent="0.25">
      <c r="B1080" t="s">
        <v>2650</v>
      </c>
    </row>
    <row r="1081" spans="2:2" x14ac:dyDescent="0.25">
      <c r="B1081" t="s">
        <v>2651</v>
      </c>
    </row>
    <row r="1082" spans="2:2" x14ac:dyDescent="0.25">
      <c r="B1082" t="s">
        <v>2652</v>
      </c>
    </row>
    <row r="1083" spans="2:2" x14ac:dyDescent="0.25">
      <c r="B1083" t="s">
        <v>2653</v>
      </c>
    </row>
    <row r="1084" spans="2:2" x14ac:dyDescent="0.25">
      <c r="B1084" t="s">
        <v>2654</v>
      </c>
    </row>
    <row r="1085" spans="2:2" x14ac:dyDescent="0.25">
      <c r="B1085" t="s">
        <v>2655</v>
      </c>
    </row>
    <row r="1086" spans="2:2" x14ac:dyDescent="0.25">
      <c r="B1086" t="s">
        <v>2656</v>
      </c>
    </row>
    <row r="1087" spans="2:2" x14ac:dyDescent="0.25">
      <c r="B1087" t="s">
        <v>2657</v>
      </c>
    </row>
    <row r="1088" spans="2:2" x14ac:dyDescent="0.25">
      <c r="B1088" t="s">
        <v>2658</v>
      </c>
    </row>
    <row r="1089" spans="2:2" x14ac:dyDescent="0.25">
      <c r="B1089" t="s">
        <v>2659</v>
      </c>
    </row>
    <row r="1090" spans="2:2" x14ac:dyDescent="0.25">
      <c r="B1090" t="s">
        <v>2660</v>
      </c>
    </row>
    <row r="1091" spans="2:2" x14ac:dyDescent="0.25">
      <c r="B1091" t="s">
        <v>2661</v>
      </c>
    </row>
    <row r="1092" spans="2:2" x14ac:dyDescent="0.25">
      <c r="B1092" t="s">
        <v>2662</v>
      </c>
    </row>
    <row r="1093" spans="2:2" x14ac:dyDescent="0.25">
      <c r="B1093" t="s">
        <v>2663</v>
      </c>
    </row>
    <row r="1094" spans="2:2" x14ac:dyDescent="0.25">
      <c r="B1094" t="s">
        <v>2664</v>
      </c>
    </row>
    <row r="1095" spans="2:2" x14ac:dyDescent="0.25">
      <c r="B1095" t="s">
        <v>2665</v>
      </c>
    </row>
    <row r="1096" spans="2:2" x14ac:dyDescent="0.25">
      <c r="B1096" t="s">
        <v>2666</v>
      </c>
    </row>
    <row r="1097" spans="2:2" x14ac:dyDescent="0.25">
      <c r="B1097" t="s">
        <v>2667</v>
      </c>
    </row>
    <row r="1098" spans="2:2" x14ac:dyDescent="0.25">
      <c r="B1098" t="s">
        <v>2668</v>
      </c>
    </row>
    <row r="1099" spans="2:2" x14ac:dyDescent="0.25">
      <c r="B1099" t="s">
        <v>2669</v>
      </c>
    </row>
    <row r="1100" spans="2:2" x14ac:dyDescent="0.25">
      <c r="B1100" t="s">
        <v>2670</v>
      </c>
    </row>
    <row r="1101" spans="2:2" x14ac:dyDescent="0.25">
      <c r="B1101" t="s">
        <v>2671</v>
      </c>
    </row>
    <row r="1102" spans="2:2" x14ac:dyDescent="0.25">
      <c r="B1102" t="s">
        <v>2672</v>
      </c>
    </row>
    <row r="1103" spans="2:2" x14ac:dyDescent="0.25">
      <c r="B1103" t="s">
        <v>2673</v>
      </c>
    </row>
    <row r="1104" spans="2:2" x14ac:dyDescent="0.25">
      <c r="B1104" t="s">
        <v>2674</v>
      </c>
    </row>
    <row r="1105" spans="2:2" x14ac:dyDescent="0.25">
      <c r="B1105" t="s">
        <v>2675</v>
      </c>
    </row>
    <row r="1106" spans="2:2" x14ac:dyDescent="0.25">
      <c r="B1106" t="s">
        <v>2676</v>
      </c>
    </row>
    <row r="1107" spans="2:2" x14ac:dyDescent="0.25">
      <c r="B1107" t="s">
        <v>2677</v>
      </c>
    </row>
    <row r="1108" spans="2:2" x14ac:dyDescent="0.25">
      <c r="B1108" t="s">
        <v>2678</v>
      </c>
    </row>
    <row r="1109" spans="2:2" x14ac:dyDescent="0.25">
      <c r="B1109" t="s">
        <v>2679</v>
      </c>
    </row>
    <row r="1110" spans="2:2" x14ac:dyDescent="0.25">
      <c r="B1110" t="s">
        <v>2680</v>
      </c>
    </row>
    <row r="1111" spans="2:2" x14ac:dyDescent="0.25">
      <c r="B1111" t="s">
        <v>2681</v>
      </c>
    </row>
    <row r="1112" spans="2:2" x14ac:dyDescent="0.25">
      <c r="B1112" t="s">
        <v>2682</v>
      </c>
    </row>
    <row r="1113" spans="2:2" x14ac:dyDescent="0.25">
      <c r="B1113" t="s">
        <v>2683</v>
      </c>
    </row>
    <row r="1114" spans="2:2" x14ac:dyDescent="0.25">
      <c r="B1114" t="s">
        <v>2684</v>
      </c>
    </row>
    <row r="1115" spans="2:2" x14ac:dyDescent="0.25">
      <c r="B1115" t="s">
        <v>1028</v>
      </c>
    </row>
    <row r="1118" spans="2:2" x14ac:dyDescent="0.25">
      <c r="B1118" t="s">
        <v>2685</v>
      </c>
    </row>
    <row r="1119" spans="2:2" x14ac:dyDescent="0.25">
      <c r="B1119" t="s">
        <v>2686</v>
      </c>
    </row>
    <row r="1120" spans="2:2" x14ac:dyDescent="0.25">
      <c r="B1120" t="s">
        <v>2687</v>
      </c>
    </row>
    <row r="1121" spans="2:2" x14ac:dyDescent="0.25">
      <c r="B1121" t="s">
        <v>2688</v>
      </c>
    </row>
    <row r="1122" spans="2:2" x14ac:dyDescent="0.25">
      <c r="B1122" t="s">
        <v>2689</v>
      </c>
    </row>
    <row r="1123" spans="2:2" x14ac:dyDescent="0.25">
      <c r="B1123" t="s">
        <v>2690</v>
      </c>
    </row>
    <row r="1124" spans="2:2" x14ac:dyDescent="0.25">
      <c r="B1124" t="s">
        <v>2691</v>
      </c>
    </row>
    <row r="1125" spans="2:2" x14ac:dyDescent="0.25">
      <c r="B1125" t="s">
        <v>2692</v>
      </c>
    </row>
    <row r="1126" spans="2:2" x14ac:dyDescent="0.25">
      <c r="B1126" t="s">
        <v>2693</v>
      </c>
    </row>
    <row r="1127" spans="2:2" x14ac:dyDescent="0.25">
      <c r="B1127" t="s">
        <v>2694</v>
      </c>
    </row>
    <row r="1128" spans="2:2" x14ac:dyDescent="0.25">
      <c r="B1128" t="s">
        <v>2695</v>
      </c>
    </row>
    <row r="1129" spans="2:2" x14ac:dyDescent="0.25">
      <c r="B1129" t="s">
        <v>2696</v>
      </c>
    </row>
    <row r="1130" spans="2:2" x14ac:dyDescent="0.25">
      <c r="B1130" t="s">
        <v>2697</v>
      </c>
    </row>
    <row r="1131" spans="2:2" x14ac:dyDescent="0.25">
      <c r="B1131" t="s">
        <v>2698</v>
      </c>
    </row>
    <row r="1132" spans="2:2" x14ac:dyDescent="0.25">
      <c r="B1132" t="s">
        <v>2699</v>
      </c>
    </row>
    <row r="1133" spans="2:2" x14ac:dyDescent="0.25">
      <c r="B1133" t="s">
        <v>2700</v>
      </c>
    </row>
    <row r="1134" spans="2:2" x14ac:dyDescent="0.25">
      <c r="B1134" t="s">
        <v>2701</v>
      </c>
    </row>
    <row r="1135" spans="2:2" x14ac:dyDescent="0.25">
      <c r="B1135" t="s">
        <v>2702</v>
      </c>
    </row>
    <row r="1136" spans="2:2" x14ac:dyDescent="0.25">
      <c r="B1136" t="s">
        <v>2703</v>
      </c>
    </row>
    <row r="1137" spans="2:2" x14ac:dyDescent="0.25">
      <c r="B1137" t="s">
        <v>2704</v>
      </c>
    </row>
    <row r="1138" spans="2:2" x14ac:dyDescent="0.25">
      <c r="B1138" t="s">
        <v>2705</v>
      </c>
    </row>
    <row r="1139" spans="2:2" x14ac:dyDescent="0.25">
      <c r="B1139" t="s">
        <v>2706</v>
      </c>
    </row>
    <row r="1140" spans="2:2" x14ac:dyDescent="0.25">
      <c r="B1140" t="s">
        <v>2707</v>
      </c>
    </row>
    <row r="1141" spans="2:2" x14ac:dyDescent="0.25">
      <c r="B1141" t="s">
        <v>2708</v>
      </c>
    </row>
    <row r="1142" spans="2:2" x14ac:dyDescent="0.25">
      <c r="B1142" t="s">
        <v>2709</v>
      </c>
    </row>
    <row r="1143" spans="2:2" x14ac:dyDescent="0.25">
      <c r="B1143" t="s">
        <v>2710</v>
      </c>
    </row>
    <row r="1144" spans="2:2" x14ac:dyDescent="0.25">
      <c r="B1144" t="s">
        <v>2711</v>
      </c>
    </row>
    <row r="1145" spans="2:2" x14ac:dyDescent="0.25">
      <c r="B1145" t="s">
        <v>2712</v>
      </c>
    </row>
    <row r="1146" spans="2:2" x14ac:dyDescent="0.25">
      <c r="B1146" t="s">
        <v>2713</v>
      </c>
    </row>
    <row r="1147" spans="2:2" x14ac:dyDescent="0.25">
      <c r="B1147" t="s">
        <v>2714</v>
      </c>
    </row>
    <row r="1148" spans="2:2" x14ac:dyDescent="0.25">
      <c r="B1148" t="s">
        <v>2715</v>
      </c>
    </row>
    <row r="1149" spans="2:2" x14ac:dyDescent="0.25">
      <c r="B1149" t="s">
        <v>2716</v>
      </c>
    </row>
    <row r="1150" spans="2:2" x14ac:dyDescent="0.25">
      <c r="B1150" t="s">
        <v>2717</v>
      </c>
    </row>
    <row r="1151" spans="2:2" x14ac:dyDescent="0.25">
      <c r="B1151" t="s">
        <v>2718</v>
      </c>
    </row>
    <row r="1152" spans="2:2" x14ac:dyDescent="0.25">
      <c r="B1152" t="s">
        <v>2719</v>
      </c>
    </row>
    <row r="1153" spans="2:2" x14ac:dyDescent="0.25">
      <c r="B1153" t="s">
        <v>2720</v>
      </c>
    </row>
    <row r="1154" spans="2:2" x14ac:dyDescent="0.25">
      <c r="B1154" t="s">
        <v>2721</v>
      </c>
    </row>
    <row r="1155" spans="2:2" x14ac:dyDescent="0.25">
      <c r="B1155" t="s">
        <v>2722</v>
      </c>
    </row>
    <row r="1156" spans="2:2" x14ac:dyDescent="0.25">
      <c r="B1156" t="s">
        <v>2723</v>
      </c>
    </row>
    <row r="1157" spans="2:2" x14ac:dyDescent="0.25">
      <c r="B1157" t="s">
        <v>2724</v>
      </c>
    </row>
    <row r="1158" spans="2:2" x14ac:dyDescent="0.25">
      <c r="B1158" t="s">
        <v>2725</v>
      </c>
    </row>
    <row r="1159" spans="2:2" x14ac:dyDescent="0.25">
      <c r="B1159" t="s">
        <v>2726</v>
      </c>
    </row>
    <row r="1160" spans="2:2" x14ac:dyDescent="0.25">
      <c r="B1160" t="s">
        <v>2727</v>
      </c>
    </row>
    <row r="1161" spans="2:2" x14ac:dyDescent="0.25">
      <c r="B1161" t="s">
        <v>2728</v>
      </c>
    </row>
    <row r="1162" spans="2:2" x14ac:dyDescent="0.25">
      <c r="B1162" t="s">
        <v>2729</v>
      </c>
    </row>
    <row r="1163" spans="2:2" x14ac:dyDescent="0.25">
      <c r="B1163" t="s">
        <v>2730</v>
      </c>
    </row>
    <row r="1164" spans="2:2" x14ac:dyDescent="0.25">
      <c r="B1164" t="s">
        <v>2731</v>
      </c>
    </row>
    <row r="1165" spans="2:2" x14ac:dyDescent="0.25">
      <c r="B1165" t="s">
        <v>2732</v>
      </c>
    </row>
    <row r="1166" spans="2:2" x14ac:dyDescent="0.25">
      <c r="B1166" t="s">
        <v>2733</v>
      </c>
    </row>
    <row r="1167" spans="2:2" x14ac:dyDescent="0.25">
      <c r="B1167" t="s">
        <v>2734</v>
      </c>
    </row>
    <row r="1168" spans="2:2" x14ac:dyDescent="0.25">
      <c r="B1168" t="s">
        <v>2735</v>
      </c>
    </row>
    <row r="1169" spans="2:2" x14ac:dyDescent="0.25">
      <c r="B1169" t="s">
        <v>2736</v>
      </c>
    </row>
    <row r="1170" spans="2:2" x14ac:dyDescent="0.25">
      <c r="B1170" t="s">
        <v>2737</v>
      </c>
    </row>
    <row r="1171" spans="2:2" x14ac:dyDescent="0.25">
      <c r="B1171" t="s">
        <v>2738</v>
      </c>
    </row>
    <row r="1172" spans="2:2" x14ac:dyDescent="0.25">
      <c r="B1172" t="s">
        <v>2739</v>
      </c>
    </row>
    <row r="1173" spans="2:2" x14ac:dyDescent="0.25">
      <c r="B1173" t="s">
        <v>2740</v>
      </c>
    </row>
    <row r="1174" spans="2:2" x14ac:dyDescent="0.25">
      <c r="B1174" t="s">
        <v>2741</v>
      </c>
    </row>
    <row r="1175" spans="2:2" x14ac:dyDescent="0.25">
      <c r="B1175" t="s">
        <v>2742</v>
      </c>
    </row>
    <row r="1176" spans="2:2" x14ac:dyDescent="0.25">
      <c r="B1176" t="s">
        <v>2743</v>
      </c>
    </row>
    <row r="1177" spans="2:2" x14ac:dyDescent="0.25">
      <c r="B1177" t="s">
        <v>2744</v>
      </c>
    </row>
    <row r="1178" spans="2:2" x14ac:dyDescent="0.25">
      <c r="B1178" t="s">
        <v>2745</v>
      </c>
    </row>
    <row r="1179" spans="2:2" x14ac:dyDescent="0.25">
      <c r="B1179" t="s">
        <v>2746</v>
      </c>
    </row>
    <row r="1180" spans="2:2" x14ac:dyDescent="0.25">
      <c r="B1180" t="s">
        <v>2747</v>
      </c>
    </row>
    <row r="1181" spans="2:2" x14ac:dyDescent="0.25">
      <c r="B1181" t="s">
        <v>2748</v>
      </c>
    </row>
    <row r="1182" spans="2:2" x14ac:dyDescent="0.25">
      <c r="B1182" t="s">
        <v>2749</v>
      </c>
    </row>
    <row r="1183" spans="2:2" x14ac:dyDescent="0.25">
      <c r="B1183" t="s">
        <v>2750</v>
      </c>
    </row>
    <row r="1184" spans="2:2" x14ac:dyDescent="0.25">
      <c r="B1184" t="s">
        <v>2751</v>
      </c>
    </row>
    <row r="1185" spans="2:2" x14ac:dyDescent="0.25">
      <c r="B1185" t="s">
        <v>2752</v>
      </c>
    </row>
    <row r="1186" spans="2:2" x14ac:dyDescent="0.25">
      <c r="B1186" t="s">
        <v>2753</v>
      </c>
    </row>
    <row r="1187" spans="2:2" x14ac:dyDescent="0.25">
      <c r="B1187" t="s">
        <v>2754</v>
      </c>
    </row>
    <row r="1188" spans="2:2" x14ac:dyDescent="0.25">
      <c r="B1188" t="s">
        <v>2755</v>
      </c>
    </row>
    <row r="1189" spans="2:2" x14ac:dyDescent="0.25">
      <c r="B1189" t="s">
        <v>2756</v>
      </c>
    </row>
    <row r="1190" spans="2:2" x14ac:dyDescent="0.25">
      <c r="B1190" t="s">
        <v>2757</v>
      </c>
    </row>
    <row r="1191" spans="2:2" x14ac:dyDescent="0.25">
      <c r="B1191" t="s">
        <v>2758</v>
      </c>
    </row>
    <row r="1192" spans="2:2" x14ac:dyDescent="0.25">
      <c r="B1192" t="s">
        <v>2759</v>
      </c>
    </row>
    <row r="1193" spans="2:2" x14ac:dyDescent="0.25">
      <c r="B1193" t="s">
        <v>2760</v>
      </c>
    </row>
    <row r="1194" spans="2:2" x14ac:dyDescent="0.25">
      <c r="B1194" t="s">
        <v>2761</v>
      </c>
    </row>
    <row r="1195" spans="2:2" x14ac:dyDescent="0.25">
      <c r="B1195" t="s">
        <v>2762</v>
      </c>
    </row>
    <row r="1196" spans="2:2" x14ac:dyDescent="0.25">
      <c r="B1196" t="s">
        <v>2763</v>
      </c>
    </row>
    <row r="1197" spans="2:2" x14ac:dyDescent="0.25">
      <c r="B1197" t="s">
        <v>2764</v>
      </c>
    </row>
    <row r="1198" spans="2:2" x14ac:dyDescent="0.25">
      <c r="B1198" t="s">
        <v>2765</v>
      </c>
    </row>
    <row r="1199" spans="2:2" x14ac:dyDescent="0.25">
      <c r="B1199" t="s">
        <v>2766</v>
      </c>
    </row>
    <row r="1200" spans="2:2" x14ac:dyDescent="0.25">
      <c r="B1200" t="s">
        <v>2767</v>
      </c>
    </row>
    <row r="1201" spans="2:2" x14ac:dyDescent="0.25">
      <c r="B1201" t="s">
        <v>2768</v>
      </c>
    </row>
    <row r="1202" spans="2:2" x14ac:dyDescent="0.25">
      <c r="B1202" t="s">
        <v>2769</v>
      </c>
    </row>
    <row r="1203" spans="2:2" x14ac:dyDescent="0.25">
      <c r="B1203" t="s">
        <v>2770</v>
      </c>
    </row>
    <row r="1204" spans="2:2" x14ac:dyDescent="0.25">
      <c r="B1204" t="s">
        <v>2771</v>
      </c>
    </row>
    <row r="1205" spans="2:2" x14ac:dyDescent="0.25">
      <c r="B1205" t="s">
        <v>2772</v>
      </c>
    </row>
    <row r="1206" spans="2:2" x14ac:dyDescent="0.25">
      <c r="B1206" t="s">
        <v>2773</v>
      </c>
    </row>
    <row r="1207" spans="2:2" x14ac:dyDescent="0.25">
      <c r="B1207" t="s">
        <v>2774</v>
      </c>
    </row>
    <row r="1208" spans="2:2" x14ac:dyDescent="0.25">
      <c r="B1208" t="s">
        <v>2775</v>
      </c>
    </row>
    <row r="1209" spans="2:2" x14ac:dyDescent="0.25">
      <c r="B1209" t="s">
        <v>2776</v>
      </c>
    </row>
    <row r="1210" spans="2:2" x14ac:dyDescent="0.25">
      <c r="B1210" t="s">
        <v>2777</v>
      </c>
    </row>
    <row r="1211" spans="2:2" x14ac:dyDescent="0.25">
      <c r="B1211" t="s">
        <v>2778</v>
      </c>
    </row>
    <row r="1212" spans="2:2" x14ac:dyDescent="0.25">
      <c r="B1212" t="s">
        <v>2779</v>
      </c>
    </row>
    <row r="1213" spans="2:2" x14ac:dyDescent="0.25">
      <c r="B1213" t="s">
        <v>2780</v>
      </c>
    </row>
    <row r="1214" spans="2:2" x14ac:dyDescent="0.25">
      <c r="B1214" t="s">
        <v>2781</v>
      </c>
    </row>
    <row r="1215" spans="2:2" x14ac:dyDescent="0.25">
      <c r="B1215" t="s">
        <v>2782</v>
      </c>
    </row>
    <row r="1216" spans="2:2" x14ac:dyDescent="0.25">
      <c r="B1216" t="s">
        <v>2783</v>
      </c>
    </row>
    <row r="1217" spans="2:2" x14ac:dyDescent="0.25">
      <c r="B1217" t="s">
        <v>2784</v>
      </c>
    </row>
    <row r="1218" spans="2:2" x14ac:dyDescent="0.25">
      <c r="B1218" t="s">
        <v>2785</v>
      </c>
    </row>
    <row r="1219" spans="2:2" x14ac:dyDescent="0.25">
      <c r="B1219" t="s">
        <v>2786</v>
      </c>
    </row>
    <row r="1220" spans="2:2" x14ac:dyDescent="0.25">
      <c r="B1220" t="s">
        <v>2787</v>
      </c>
    </row>
    <row r="1221" spans="2:2" x14ac:dyDescent="0.25">
      <c r="B1221" t="s">
        <v>2788</v>
      </c>
    </row>
    <row r="1222" spans="2:2" x14ac:dyDescent="0.25">
      <c r="B1222" t="s">
        <v>2789</v>
      </c>
    </row>
    <row r="1223" spans="2:2" x14ac:dyDescent="0.25">
      <c r="B1223" t="s">
        <v>2790</v>
      </c>
    </row>
    <row r="1224" spans="2:2" x14ac:dyDescent="0.25">
      <c r="B1224" t="s">
        <v>2791</v>
      </c>
    </row>
    <row r="1225" spans="2:2" x14ac:dyDescent="0.25">
      <c r="B1225" t="s">
        <v>2792</v>
      </c>
    </row>
    <row r="1226" spans="2:2" x14ac:dyDescent="0.25">
      <c r="B1226" t="s">
        <v>2793</v>
      </c>
    </row>
    <row r="1227" spans="2:2" x14ac:dyDescent="0.25">
      <c r="B1227" t="s">
        <v>2794</v>
      </c>
    </row>
    <row r="1228" spans="2:2" x14ac:dyDescent="0.25">
      <c r="B1228" t="s">
        <v>2795</v>
      </c>
    </row>
    <row r="1229" spans="2:2" x14ac:dyDescent="0.25">
      <c r="B1229" t="s">
        <v>2796</v>
      </c>
    </row>
    <row r="1230" spans="2:2" x14ac:dyDescent="0.25">
      <c r="B1230" t="s">
        <v>2797</v>
      </c>
    </row>
    <row r="1231" spans="2:2" x14ac:dyDescent="0.25">
      <c r="B1231" t="s">
        <v>2798</v>
      </c>
    </row>
    <row r="1232" spans="2:2" x14ac:dyDescent="0.25">
      <c r="B1232" t="s">
        <v>2799</v>
      </c>
    </row>
    <row r="1233" spans="2:2" x14ac:dyDescent="0.25">
      <c r="B1233" t="s">
        <v>2800</v>
      </c>
    </row>
    <row r="1234" spans="2:2" x14ac:dyDescent="0.25">
      <c r="B1234" t="s">
        <v>2801</v>
      </c>
    </row>
    <row r="1235" spans="2:2" x14ac:dyDescent="0.25">
      <c r="B1235" t="s">
        <v>2802</v>
      </c>
    </row>
    <row r="1236" spans="2:2" x14ac:dyDescent="0.25">
      <c r="B1236" t="s">
        <v>2803</v>
      </c>
    </row>
    <row r="1237" spans="2:2" x14ac:dyDescent="0.25">
      <c r="B1237" t="s">
        <v>2804</v>
      </c>
    </row>
    <row r="1238" spans="2:2" x14ac:dyDescent="0.25">
      <c r="B1238" t="s">
        <v>2805</v>
      </c>
    </row>
    <row r="1239" spans="2:2" x14ac:dyDescent="0.25">
      <c r="B1239" t="s">
        <v>2806</v>
      </c>
    </row>
    <row r="1240" spans="2:2" x14ac:dyDescent="0.25">
      <c r="B1240" t="s">
        <v>2807</v>
      </c>
    </row>
    <row r="1241" spans="2:2" x14ac:dyDescent="0.25">
      <c r="B1241" t="s">
        <v>2808</v>
      </c>
    </row>
    <row r="1242" spans="2:2" x14ac:dyDescent="0.25">
      <c r="B1242" t="s">
        <v>2809</v>
      </c>
    </row>
    <row r="1243" spans="2:2" x14ac:dyDescent="0.25">
      <c r="B1243" t="s">
        <v>2810</v>
      </c>
    </row>
    <row r="1244" spans="2:2" x14ac:dyDescent="0.25">
      <c r="B1244" t="s">
        <v>2811</v>
      </c>
    </row>
    <row r="1245" spans="2:2" x14ac:dyDescent="0.25">
      <c r="B1245" t="s">
        <v>2812</v>
      </c>
    </row>
    <row r="1246" spans="2:2" x14ac:dyDescent="0.25">
      <c r="B1246" t="s">
        <v>2813</v>
      </c>
    </row>
    <row r="1247" spans="2:2" x14ac:dyDescent="0.25">
      <c r="B1247" t="s">
        <v>2814</v>
      </c>
    </row>
    <row r="1248" spans="2:2" x14ac:dyDescent="0.25">
      <c r="B1248" t="s">
        <v>2815</v>
      </c>
    </row>
    <row r="1249" spans="2:2" x14ac:dyDescent="0.25">
      <c r="B1249" t="s">
        <v>2816</v>
      </c>
    </row>
    <row r="1250" spans="2:2" x14ac:dyDescent="0.25">
      <c r="B1250" t="s">
        <v>2817</v>
      </c>
    </row>
    <row r="1251" spans="2:2" x14ac:dyDescent="0.25">
      <c r="B1251" t="s">
        <v>2818</v>
      </c>
    </row>
    <row r="1252" spans="2:2" x14ac:dyDescent="0.25">
      <c r="B1252" t="s">
        <v>2819</v>
      </c>
    </row>
    <row r="1253" spans="2:2" x14ac:dyDescent="0.25">
      <c r="B1253" t="s">
        <v>2820</v>
      </c>
    </row>
    <row r="1254" spans="2:2" x14ac:dyDescent="0.25">
      <c r="B1254" t="s">
        <v>2821</v>
      </c>
    </row>
    <row r="1255" spans="2:2" x14ac:dyDescent="0.25">
      <c r="B1255" t="s">
        <v>2822</v>
      </c>
    </row>
    <row r="1256" spans="2:2" x14ac:dyDescent="0.25">
      <c r="B1256" t="s">
        <v>2823</v>
      </c>
    </row>
    <row r="1257" spans="2:2" x14ac:dyDescent="0.25">
      <c r="B1257" t="s">
        <v>2824</v>
      </c>
    </row>
    <row r="1258" spans="2:2" x14ac:dyDescent="0.25">
      <c r="B1258" t="s">
        <v>2825</v>
      </c>
    </row>
    <row r="1259" spans="2:2" x14ac:dyDescent="0.25">
      <c r="B1259" t="s">
        <v>2826</v>
      </c>
    </row>
    <row r="1260" spans="2:2" x14ac:dyDescent="0.25">
      <c r="B1260" t="s">
        <v>2827</v>
      </c>
    </row>
    <row r="1261" spans="2:2" x14ac:dyDescent="0.25">
      <c r="B1261" t="s">
        <v>2828</v>
      </c>
    </row>
    <row r="1262" spans="2:2" x14ac:dyDescent="0.25">
      <c r="B1262" t="s">
        <v>2829</v>
      </c>
    </row>
    <row r="1263" spans="2:2" x14ac:dyDescent="0.25">
      <c r="B1263" t="s">
        <v>2830</v>
      </c>
    </row>
    <row r="1264" spans="2:2" x14ac:dyDescent="0.25">
      <c r="B1264" t="s">
        <v>2831</v>
      </c>
    </row>
    <row r="1265" spans="2:2" x14ac:dyDescent="0.25">
      <c r="B1265" t="s">
        <v>2832</v>
      </c>
    </row>
    <row r="1266" spans="2:2" x14ac:dyDescent="0.25">
      <c r="B1266" t="s">
        <v>2833</v>
      </c>
    </row>
    <row r="1267" spans="2:2" x14ac:dyDescent="0.25">
      <c r="B1267" t="s">
        <v>2834</v>
      </c>
    </row>
    <row r="1268" spans="2:2" x14ac:dyDescent="0.25">
      <c r="B1268" t="s">
        <v>2835</v>
      </c>
    </row>
    <row r="1269" spans="2:2" x14ac:dyDescent="0.25">
      <c r="B1269" t="s">
        <v>2836</v>
      </c>
    </row>
    <row r="1270" spans="2:2" x14ac:dyDescent="0.25">
      <c r="B1270" t="s">
        <v>2837</v>
      </c>
    </row>
    <row r="1271" spans="2:2" x14ac:dyDescent="0.25">
      <c r="B1271" t="s">
        <v>2838</v>
      </c>
    </row>
    <row r="1272" spans="2:2" x14ac:dyDescent="0.25">
      <c r="B1272" t="s">
        <v>2839</v>
      </c>
    </row>
    <row r="1273" spans="2:2" x14ac:dyDescent="0.25">
      <c r="B1273" t="s">
        <v>2840</v>
      </c>
    </row>
    <row r="1274" spans="2:2" x14ac:dyDescent="0.25">
      <c r="B1274" t="s">
        <v>2841</v>
      </c>
    </row>
    <row r="1275" spans="2:2" x14ac:dyDescent="0.25">
      <c r="B1275" t="s">
        <v>2842</v>
      </c>
    </row>
    <row r="1276" spans="2:2" x14ac:dyDescent="0.25">
      <c r="B1276" t="s">
        <v>2843</v>
      </c>
    </row>
    <row r="1277" spans="2:2" x14ac:dyDescent="0.25">
      <c r="B1277" t="s">
        <v>2844</v>
      </c>
    </row>
    <row r="1278" spans="2:2" x14ac:dyDescent="0.25">
      <c r="B1278" t="s">
        <v>2845</v>
      </c>
    </row>
    <row r="1279" spans="2:2" x14ac:dyDescent="0.25">
      <c r="B1279" t="s">
        <v>2846</v>
      </c>
    </row>
    <row r="1280" spans="2:2" x14ac:dyDescent="0.25">
      <c r="B1280" t="s">
        <v>2847</v>
      </c>
    </row>
    <row r="1281" spans="2:2" x14ac:dyDescent="0.25">
      <c r="B1281" t="s">
        <v>2848</v>
      </c>
    </row>
    <row r="1282" spans="2:2" x14ac:dyDescent="0.25">
      <c r="B1282" t="s">
        <v>2849</v>
      </c>
    </row>
    <row r="1283" spans="2:2" x14ac:dyDescent="0.25">
      <c r="B1283" t="s">
        <v>2850</v>
      </c>
    </row>
    <row r="1284" spans="2:2" x14ac:dyDescent="0.25">
      <c r="B1284" t="s">
        <v>2851</v>
      </c>
    </row>
    <row r="1285" spans="2:2" x14ac:dyDescent="0.25">
      <c r="B1285" t="s">
        <v>2852</v>
      </c>
    </row>
    <row r="1286" spans="2:2" x14ac:dyDescent="0.25">
      <c r="B1286" t="s">
        <v>2853</v>
      </c>
    </row>
    <row r="1287" spans="2:2" x14ac:dyDescent="0.25">
      <c r="B1287" t="s">
        <v>2854</v>
      </c>
    </row>
    <row r="1288" spans="2:2" x14ac:dyDescent="0.25">
      <c r="B1288" t="s">
        <v>2855</v>
      </c>
    </row>
    <row r="1289" spans="2:2" x14ac:dyDescent="0.25">
      <c r="B1289" t="s">
        <v>2856</v>
      </c>
    </row>
    <row r="1290" spans="2:2" x14ac:dyDescent="0.25">
      <c r="B1290" t="s">
        <v>2857</v>
      </c>
    </row>
    <row r="1291" spans="2:2" x14ac:dyDescent="0.25">
      <c r="B1291" t="s">
        <v>2858</v>
      </c>
    </row>
    <row r="1292" spans="2:2" x14ac:dyDescent="0.25">
      <c r="B1292" t="s">
        <v>2859</v>
      </c>
    </row>
    <row r="1293" spans="2:2" x14ac:dyDescent="0.25">
      <c r="B1293" t="s">
        <v>2860</v>
      </c>
    </row>
    <row r="1294" spans="2:2" x14ac:dyDescent="0.25">
      <c r="B1294" t="s">
        <v>2861</v>
      </c>
    </row>
    <row r="1295" spans="2:2" x14ac:dyDescent="0.25">
      <c r="B1295" t="s">
        <v>2862</v>
      </c>
    </row>
    <row r="1296" spans="2:2" x14ac:dyDescent="0.25">
      <c r="B1296" t="s">
        <v>2863</v>
      </c>
    </row>
    <row r="1297" spans="2:2" x14ac:dyDescent="0.25">
      <c r="B1297" t="s">
        <v>2864</v>
      </c>
    </row>
    <row r="1298" spans="2:2" x14ac:dyDescent="0.25">
      <c r="B1298" t="s">
        <v>2865</v>
      </c>
    </row>
    <row r="1299" spans="2:2" x14ac:dyDescent="0.25">
      <c r="B1299" t="s">
        <v>2866</v>
      </c>
    </row>
    <row r="1300" spans="2:2" x14ac:dyDescent="0.25">
      <c r="B1300" t="s">
        <v>2867</v>
      </c>
    </row>
    <row r="1301" spans="2:2" x14ac:dyDescent="0.25">
      <c r="B1301" t="s">
        <v>2868</v>
      </c>
    </row>
    <row r="1302" spans="2:2" x14ac:dyDescent="0.25">
      <c r="B1302" t="s">
        <v>2869</v>
      </c>
    </row>
    <row r="1303" spans="2:2" x14ac:dyDescent="0.25">
      <c r="B1303" t="s">
        <v>2870</v>
      </c>
    </row>
    <row r="1304" spans="2:2" x14ac:dyDescent="0.25">
      <c r="B1304" t="s">
        <v>2871</v>
      </c>
    </row>
    <row r="1305" spans="2:2" x14ac:dyDescent="0.25">
      <c r="B1305" t="s">
        <v>2872</v>
      </c>
    </row>
    <row r="1306" spans="2:2" x14ac:dyDescent="0.25">
      <c r="B1306" t="s">
        <v>2873</v>
      </c>
    </row>
    <row r="1307" spans="2:2" x14ac:dyDescent="0.25">
      <c r="B1307" t="s">
        <v>2874</v>
      </c>
    </row>
    <row r="1308" spans="2:2" x14ac:dyDescent="0.25">
      <c r="B1308" t="s">
        <v>2875</v>
      </c>
    </row>
    <row r="1309" spans="2:2" x14ac:dyDescent="0.25">
      <c r="B1309" t="s">
        <v>2876</v>
      </c>
    </row>
    <row r="1310" spans="2:2" x14ac:dyDescent="0.25">
      <c r="B1310" t="s">
        <v>2877</v>
      </c>
    </row>
    <row r="1311" spans="2:2" x14ac:dyDescent="0.25">
      <c r="B1311" t="s">
        <v>2878</v>
      </c>
    </row>
    <row r="1312" spans="2:2" x14ac:dyDescent="0.25">
      <c r="B1312" t="s">
        <v>2879</v>
      </c>
    </row>
    <row r="1313" spans="2:2" x14ac:dyDescent="0.25">
      <c r="B1313" t="s">
        <v>2880</v>
      </c>
    </row>
    <row r="1314" spans="2:2" x14ac:dyDescent="0.25">
      <c r="B1314" t="s">
        <v>2881</v>
      </c>
    </row>
    <row r="1315" spans="2:2" x14ac:dyDescent="0.25">
      <c r="B1315" t="s">
        <v>2882</v>
      </c>
    </row>
    <row r="1316" spans="2:2" x14ac:dyDescent="0.25">
      <c r="B1316" t="s">
        <v>2883</v>
      </c>
    </row>
    <row r="1317" spans="2:2" x14ac:dyDescent="0.25">
      <c r="B1317" t="s">
        <v>2884</v>
      </c>
    </row>
    <row r="1318" spans="2:2" x14ac:dyDescent="0.25">
      <c r="B1318" t="s">
        <v>2885</v>
      </c>
    </row>
    <row r="1319" spans="2:2" x14ac:dyDescent="0.25">
      <c r="B1319" t="s">
        <v>2886</v>
      </c>
    </row>
    <row r="1320" spans="2:2" x14ac:dyDescent="0.25">
      <c r="B1320" t="s">
        <v>2887</v>
      </c>
    </row>
    <row r="1321" spans="2:2" x14ac:dyDescent="0.25">
      <c r="B1321" t="s">
        <v>2888</v>
      </c>
    </row>
    <row r="1322" spans="2:2" x14ac:dyDescent="0.25">
      <c r="B1322" t="s">
        <v>2889</v>
      </c>
    </row>
    <row r="1323" spans="2:2" x14ac:dyDescent="0.25">
      <c r="B1323" t="s">
        <v>2890</v>
      </c>
    </row>
    <row r="1324" spans="2:2" x14ac:dyDescent="0.25">
      <c r="B1324" t="s">
        <v>2891</v>
      </c>
    </row>
    <row r="1325" spans="2:2" x14ac:dyDescent="0.25">
      <c r="B1325" t="s">
        <v>2892</v>
      </c>
    </row>
    <row r="1326" spans="2:2" x14ac:dyDescent="0.25">
      <c r="B1326" t="s">
        <v>2893</v>
      </c>
    </row>
    <row r="1327" spans="2:2" x14ac:dyDescent="0.25">
      <c r="B1327" t="s">
        <v>2894</v>
      </c>
    </row>
    <row r="1328" spans="2:2" x14ac:dyDescent="0.25">
      <c r="B1328" t="s">
        <v>2895</v>
      </c>
    </row>
    <row r="1329" spans="2:2" x14ac:dyDescent="0.25">
      <c r="B1329" t="s">
        <v>2896</v>
      </c>
    </row>
    <row r="1330" spans="2:2" x14ac:dyDescent="0.25">
      <c r="B1330" t="s">
        <v>2897</v>
      </c>
    </row>
    <row r="1331" spans="2:2" x14ac:dyDescent="0.25">
      <c r="B1331" t="s">
        <v>2898</v>
      </c>
    </row>
    <row r="1332" spans="2:2" x14ac:dyDescent="0.25">
      <c r="B1332" t="s">
        <v>2899</v>
      </c>
    </row>
    <row r="1333" spans="2:2" x14ac:dyDescent="0.25">
      <c r="B1333" t="s">
        <v>2900</v>
      </c>
    </row>
    <row r="1334" spans="2:2" x14ac:dyDescent="0.25">
      <c r="B1334" t="s">
        <v>2901</v>
      </c>
    </row>
    <row r="1335" spans="2:2" x14ac:dyDescent="0.25">
      <c r="B1335" t="s">
        <v>2902</v>
      </c>
    </row>
    <row r="1336" spans="2:2" x14ac:dyDescent="0.25">
      <c r="B1336" t="s">
        <v>2903</v>
      </c>
    </row>
    <row r="1337" spans="2:2" x14ac:dyDescent="0.25">
      <c r="B1337" t="s">
        <v>2904</v>
      </c>
    </row>
    <row r="1338" spans="2:2" x14ac:dyDescent="0.25">
      <c r="B1338" t="s">
        <v>2905</v>
      </c>
    </row>
    <row r="1339" spans="2:2" x14ac:dyDescent="0.25">
      <c r="B1339" t="s">
        <v>2906</v>
      </c>
    </row>
    <row r="1340" spans="2:2" x14ac:dyDescent="0.25">
      <c r="B1340" t="s">
        <v>2907</v>
      </c>
    </row>
    <row r="1341" spans="2:2" x14ac:dyDescent="0.25">
      <c r="B1341" t="s">
        <v>2908</v>
      </c>
    </row>
    <row r="1342" spans="2:2" x14ac:dyDescent="0.25">
      <c r="B1342" t="s">
        <v>2909</v>
      </c>
    </row>
    <row r="1343" spans="2:2" x14ac:dyDescent="0.25">
      <c r="B1343" t="s">
        <v>2910</v>
      </c>
    </row>
    <row r="1344" spans="2:2" x14ac:dyDescent="0.25">
      <c r="B1344" t="s">
        <v>2911</v>
      </c>
    </row>
    <row r="1345" spans="2:2" x14ac:dyDescent="0.25">
      <c r="B1345" t="s">
        <v>2912</v>
      </c>
    </row>
    <row r="1346" spans="2:2" x14ac:dyDescent="0.25">
      <c r="B1346" t="s">
        <v>2913</v>
      </c>
    </row>
    <row r="1347" spans="2:2" x14ac:dyDescent="0.25">
      <c r="B1347" t="s">
        <v>2914</v>
      </c>
    </row>
    <row r="1348" spans="2:2" x14ac:dyDescent="0.25">
      <c r="B1348" t="s">
        <v>2915</v>
      </c>
    </row>
    <row r="1349" spans="2:2" x14ac:dyDescent="0.25">
      <c r="B1349" t="s">
        <v>2916</v>
      </c>
    </row>
    <row r="1350" spans="2:2" x14ac:dyDescent="0.25">
      <c r="B1350" t="s">
        <v>2917</v>
      </c>
    </row>
    <row r="1351" spans="2:2" x14ac:dyDescent="0.25">
      <c r="B1351" t="s">
        <v>2918</v>
      </c>
    </row>
    <row r="1352" spans="2:2" x14ac:dyDescent="0.25">
      <c r="B1352" t="s">
        <v>2919</v>
      </c>
    </row>
    <row r="1353" spans="2:2" x14ac:dyDescent="0.25">
      <c r="B1353" t="s">
        <v>2920</v>
      </c>
    </row>
    <row r="1354" spans="2:2" x14ac:dyDescent="0.25">
      <c r="B1354" t="s">
        <v>2921</v>
      </c>
    </row>
    <row r="1355" spans="2:2" x14ac:dyDescent="0.25">
      <c r="B1355" t="s">
        <v>2922</v>
      </c>
    </row>
    <row r="1356" spans="2:2" x14ac:dyDescent="0.25">
      <c r="B1356" t="s">
        <v>2923</v>
      </c>
    </row>
    <row r="1357" spans="2:2" x14ac:dyDescent="0.25">
      <c r="B1357" t="s">
        <v>2924</v>
      </c>
    </row>
    <row r="1358" spans="2:2" x14ac:dyDescent="0.25">
      <c r="B1358" t="s">
        <v>2925</v>
      </c>
    </row>
    <row r="1359" spans="2:2" x14ac:dyDescent="0.25">
      <c r="B1359" t="s">
        <v>2926</v>
      </c>
    </row>
    <row r="1360" spans="2:2" x14ac:dyDescent="0.25">
      <c r="B1360" t="s">
        <v>2927</v>
      </c>
    </row>
    <row r="1361" spans="2:2" x14ac:dyDescent="0.25">
      <c r="B1361" t="s">
        <v>2928</v>
      </c>
    </row>
    <row r="1362" spans="2:2" x14ac:dyDescent="0.25">
      <c r="B1362" t="s">
        <v>2929</v>
      </c>
    </row>
    <row r="1363" spans="2:2" x14ac:dyDescent="0.25">
      <c r="B1363" t="s">
        <v>2930</v>
      </c>
    </row>
    <row r="1364" spans="2:2" x14ac:dyDescent="0.25">
      <c r="B1364" t="s">
        <v>2931</v>
      </c>
    </row>
    <row r="1365" spans="2:2" x14ac:dyDescent="0.25">
      <c r="B1365" t="s">
        <v>2932</v>
      </c>
    </row>
    <row r="1366" spans="2:2" x14ac:dyDescent="0.25">
      <c r="B1366" t="s">
        <v>2933</v>
      </c>
    </row>
    <row r="1367" spans="2:2" x14ac:dyDescent="0.25">
      <c r="B1367" t="s">
        <v>2934</v>
      </c>
    </row>
    <row r="1368" spans="2:2" x14ac:dyDescent="0.25">
      <c r="B1368" t="s">
        <v>2935</v>
      </c>
    </row>
    <row r="1369" spans="2:2" x14ac:dyDescent="0.25">
      <c r="B1369" t="s">
        <v>2936</v>
      </c>
    </row>
    <row r="1370" spans="2:2" x14ac:dyDescent="0.25">
      <c r="B1370" t="s">
        <v>2937</v>
      </c>
    </row>
    <row r="1371" spans="2:2" x14ac:dyDescent="0.25">
      <c r="B1371" t="s">
        <v>2938</v>
      </c>
    </row>
    <row r="1372" spans="2:2" x14ac:dyDescent="0.25">
      <c r="B1372" t="s">
        <v>2939</v>
      </c>
    </row>
    <row r="1373" spans="2:2" x14ac:dyDescent="0.25">
      <c r="B1373" t="s">
        <v>2940</v>
      </c>
    </row>
    <row r="1374" spans="2:2" x14ac:dyDescent="0.25">
      <c r="B1374" t="s">
        <v>2941</v>
      </c>
    </row>
    <row r="1375" spans="2:2" x14ac:dyDescent="0.25">
      <c r="B1375" t="s">
        <v>2942</v>
      </c>
    </row>
    <row r="1376" spans="2:2" x14ac:dyDescent="0.25">
      <c r="B1376" t="s">
        <v>2943</v>
      </c>
    </row>
    <row r="1377" spans="2:2" x14ac:dyDescent="0.25">
      <c r="B1377" t="s">
        <v>2944</v>
      </c>
    </row>
    <row r="1378" spans="2:2" x14ac:dyDescent="0.25">
      <c r="B1378" t="s">
        <v>2945</v>
      </c>
    </row>
    <row r="1379" spans="2:2" x14ac:dyDescent="0.25">
      <c r="B1379" t="s">
        <v>2946</v>
      </c>
    </row>
    <row r="1380" spans="2:2" x14ac:dyDescent="0.25">
      <c r="B1380" t="s">
        <v>2947</v>
      </c>
    </row>
    <row r="1381" spans="2:2" x14ac:dyDescent="0.25">
      <c r="B1381" t="s">
        <v>2948</v>
      </c>
    </row>
    <row r="1382" spans="2:2" x14ac:dyDescent="0.25">
      <c r="B1382" t="s">
        <v>2949</v>
      </c>
    </row>
    <row r="1383" spans="2:2" x14ac:dyDescent="0.25">
      <c r="B1383" t="s">
        <v>2950</v>
      </c>
    </row>
    <row r="1384" spans="2:2" x14ac:dyDescent="0.25">
      <c r="B1384" t="s">
        <v>2951</v>
      </c>
    </row>
    <row r="1385" spans="2:2" x14ac:dyDescent="0.25">
      <c r="B1385" t="s">
        <v>2952</v>
      </c>
    </row>
    <row r="1386" spans="2:2" x14ac:dyDescent="0.25">
      <c r="B1386" t="s">
        <v>2953</v>
      </c>
    </row>
    <row r="1387" spans="2:2" x14ac:dyDescent="0.25">
      <c r="B1387" t="s">
        <v>2954</v>
      </c>
    </row>
    <row r="1388" spans="2:2" x14ac:dyDescent="0.25">
      <c r="B1388" t="s">
        <v>2955</v>
      </c>
    </row>
    <row r="1389" spans="2:2" x14ac:dyDescent="0.25">
      <c r="B1389" t="s">
        <v>2956</v>
      </c>
    </row>
    <row r="1390" spans="2:2" x14ac:dyDescent="0.25">
      <c r="B1390" t="s">
        <v>2957</v>
      </c>
    </row>
    <row r="1391" spans="2:2" x14ac:dyDescent="0.25">
      <c r="B1391" t="s">
        <v>2958</v>
      </c>
    </row>
    <row r="1392" spans="2:2" x14ac:dyDescent="0.25">
      <c r="B1392" t="s">
        <v>2959</v>
      </c>
    </row>
    <row r="1393" spans="2:2" x14ac:dyDescent="0.25">
      <c r="B1393" t="s">
        <v>2960</v>
      </c>
    </row>
    <row r="1394" spans="2:2" x14ac:dyDescent="0.25">
      <c r="B1394" t="s">
        <v>2961</v>
      </c>
    </row>
    <row r="1395" spans="2:2" x14ac:dyDescent="0.25">
      <c r="B1395" t="s">
        <v>2962</v>
      </c>
    </row>
    <row r="1396" spans="2:2" x14ac:dyDescent="0.25">
      <c r="B1396" t="s">
        <v>2963</v>
      </c>
    </row>
    <row r="1397" spans="2:2" x14ac:dyDescent="0.25">
      <c r="B1397" t="s">
        <v>2964</v>
      </c>
    </row>
    <row r="1398" spans="2:2" x14ac:dyDescent="0.25">
      <c r="B1398" t="s">
        <v>2965</v>
      </c>
    </row>
    <row r="1399" spans="2:2" x14ac:dyDescent="0.25">
      <c r="B1399" t="s">
        <v>2966</v>
      </c>
    </row>
    <row r="1400" spans="2:2" x14ac:dyDescent="0.25">
      <c r="B1400" t="s">
        <v>2967</v>
      </c>
    </row>
    <row r="1401" spans="2:2" x14ac:dyDescent="0.25">
      <c r="B1401" t="s">
        <v>2968</v>
      </c>
    </row>
    <row r="1402" spans="2:2" x14ac:dyDescent="0.25">
      <c r="B1402" t="s">
        <v>2969</v>
      </c>
    </row>
    <row r="1403" spans="2:2" x14ac:dyDescent="0.25">
      <c r="B1403" t="s">
        <v>2970</v>
      </c>
    </row>
    <row r="1404" spans="2:2" x14ac:dyDescent="0.25">
      <c r="B1404" t="s">
        <v>2971</v>
      </c>
    </row>
    <row r="1405" spans="2:2" x14ac:dyDescent="0.25">
      <c r="B1405" t="s">
        <v>2972</v>
      </c>
    </row>
    <row r="1406" spans="2:2" x14ac:dyDescent="0.25">
      <c r="B1406" t="s">
        <v>2973</v>
      </c>
    </row>
    <row r="1407" spans="2:2" x14ac:dyDescent="0.25">
      <c r="B1407" t="s">
        <v>2974</v>
      </c>
    </row>
    <row r="1408" spans="2:2" x14ac:dyDescent="0.25">
      <c r="B1408" t="s">
        <v>2975</v>
      </c>
    </row>
    <row r="1409" spans="2:2" x14ac:dyDescent="0.25">
      <c r="B1409" t="s">
        <v>2976</v>
      </c>
    </row>
    <row r="1410" spans="2:2" x14ac:dyDescent="0.25">
      <c r="B1410" t="s">
        <v>2977</v>
      </c>
    </row>
    <row r="1411" spans="2:2" x14ac:dyDescent="0.25">
      <c r="B1411" t="s">
        <v>2978</v>
      </c>
    </row>
    <row r="1412" spans="2:2" x14ac:dyDescent="0.25">
      <c r="B1412" t="s">
        <v>2979</v>
      </c>
    </row>
    <row r="1413" spans="2:2" x14ac:dyDescent="0.25">
      <c r="B1413" t="s">
        <v>2980</v>
      </c>
    </row>
    <row r="1414" spans="2:2" x14ac:dyDescent="0.25">
      <c r="B1414" t="s">
        <v>2981</v>
      </c>
    </row>
    <row r="1415" spans="2:2" x14ac:dyDescent="0.25">
      <c r="B1415" t="s">
        <v>2982</v>
      </c>
    </row>
    <row r="1416" spans="2:2" x14ac:dyDescent="0.25">
      <c r="B1416" t="s">
        <v>2983</v>
      </c>
    </row>
    <row r="1417" spans="2:2" x14ac:dyDescent="0.25">
      <c r="B1417" t="s">
        <v>2984</v>
      </c>
    </row>
    <row r="1418" spans="2:2" x14ac:dyDescent="0.25">
      <c r="B1418" t="s">
        <v>2985</v>
      </c>
    </row>
    <row r="1419" spans="2:2" x14ac:dyDescent="0.25">
      <c r="B1419" t="s">
        <v>2986</v>
      </c>
    </row>
    <row r="1420" spans="2:2" x14ac:dyDescent="0.25">
      <c r="B1420" t="s">
        <v>2987</v>
      </c>
    </row>
    <row r="1421" spans="2:2" x14ac:dyDescent="0.25">
      <c r="B1421" t="s">
        <v>2988</v>
      </c>
    </row>
    <row r="1422" spans="2:2" x14ac:dyDescent="0.25">
      <c r="B1422" t="s">
        <v>2989</v>
      </c>
    </row>
    <row r="1423" spans="2:2" x14ac:dyDescent="0.25">
      <c r="B1423" t="s">
        <v>2990</v>
      </c>
    </row>
    <row r="1424" spans="2:2" x14ac:dyDescent="0.25">
      <c r="B1424" t="s">
        <v>2991</v>
      </c>
    </row>
    <row r="1425" spans="2:2" x14ac:dyDescent="0.25">
      <c r="B1425" t="s">
        <v>2992</v>
      </c>
    </row>
    <row r="1426" spans="2:2" x14ac:dyDescent="0.25">
      <c r="B1426" t="s">
        <v>2993</v>
      </c>
    </row>
    <row r="1427" spans="2:2" x14ac:dyDescent="0.25">
      <c r="B1427" t="s">
        <v>2994</v>
      </c>
    </row>
    <row r="1428" spans="2:2" x14ac:dyDescent="0.25">
      <c r="B1428" t="s">
        <v>2995</v>
      </c>
    </row>
    <row r="1429" spans="2:2" x14ac:dyDescent="0.25">
      <c r="B1429" t="s">
        <v>2996</v>
      </c>
    </row>
    <row r="1430" spans="2:2" x14ac:dyDescent="0.25">
      <c r="B1430" t="s">
        <v>2997</v>
      </c>
    </row>
    <row r="1431" spans="2:2" x14ac:dyDescent="0.25">
      <c r="B1431" t="s">
        <v>2998</v>
      </c>
    </row>
    <row r="1432" spans="2:2" x14ac:dyDescent="0.25">
      <c r="B1432" t="s">
        <v>2999</v>
      </c>
    </row>
    <row r="1433" spans="2:2" x14ac:dyDescent="0.25">
      <c r="B1433" t="s">
        <v>3000</v>
      </c>
    </row>
    <row r="1434" spans="2:2" x14ac:dyDescent="0.25">
      <c r="B1434" t="s">
        <v>3001</v>
      </c>
    </row>
    <row r="1435" spans="2:2" x14ac:dyDescent="0.25">
      <c r="B1435" t="s">
        <v>3002</v>
      </c>
    </row>
    <row r="1436" spans="2:2" x14ac:dyDescent="0.25">
      <c r="B1436" t="s">
        <v>3003</v>
      </c>
    </row>
    <row r="1437" spans="2:2" x14ac:dyDescent="0.25">
      <c r="B1437" t="s">
        <v>3004</v>
      </c>
    </row>
    <row r="1438" spans="2:2" x14ac:dyDescent="0.25">
      <c r="B1438" t="s">
        <v>3005</v>
      </c>
    </row>
    <row r="1439" spans="2:2" x14ac:dyDescent="0.25">
      <c r="B1439" t="s">
        <v>3006</v>
      </c>
    </row>
    <row r="1440" spans="2:2" x14ac:dyDescent="0.25">
      <c r="B1440" t="s">
        <v>3007</v>
      </c>
    </row>
    <row r="1441" spans="2:2" x14ac:dyDescent="0.25">
      <c r="B1441" t="s">
        <v>3008</v>
      </c>
    </row>
    <row r="1442" spans="2:2" x14ac:dyDescent="0.25">
      <c r="B1442" t="s">
        <v>3009</v>
      </c>
    </row>
    <row r="1443" spans="2:2" x14ac:dyDescent="0.25">
      <c r="B1443" t="s">
        <v>3010</v>
      </c>
    </row>
    <row r="1444" spans="2:2" x14ac:dyDescent="0.25">
      <c r="B1444" t="s">
        <v>3011</v>
      </c>
    </row>
    <row r="1445" spans="2:2" x14ac:dyDescent="0.25">
      <c r="B1445" t="s">
        <v>3012</v>
      </c>
    </row>
    <row r="1446" spans="2:2" x14ac:dyDescent="0.25">
      <c r="B1446" t="s">
        <v>3013</v>
      </c>
    </row>
    <row r="1447" spans="2:2" x14ac:dyDescent="0.25">
      <c r="B1447" t="s">
        <v>3014</v>
      </c>
    </row>
    <row r="1448" spans="2:2" x14ac:dyDescent="0.25">
      <c r="B1448" t="s">
        <v>3015</v>
      </c>
    </row>
    <row r="1449" spans="2:2" x14ac:dyDescent="0.25">
      <c r="B1449" t="s">
        <v>3016</v>
      </c>
    </row>
    <row r="1450" spans="2:2" x14ac:dyDescent="0.25">
      <c r="B1450" t="s">
        <v>3017</v>
      </c>
    </row>
    <row r="1451" spans="2:2" x14ac:dyDescent="0.25">
      <c r="B1451" t="s">
        <v>3018</v>
      </c>
    </row>
    <row r="1452" spans="2:2" x14ac:dyDescent="0.25">
      <c r="B1452" t="s">
        <v>3019</v>
      </c>
    </row>
    <row r="1453" spans="2:2" x14ac:dyDescent="0.25">
      <c r="B1453" t="s">
        <v>3020</v>
      </c>
    </row>
    <row r="1454" spans="2:2" x14ac:dyDescent="0.25">
      <c r="B1454" t="s">
        <v>3021</v>
      </c>
    </row>
    <row r="1455" spans="2:2" x14ac:dyDescent="0.25">
      <c r="B1455" t="s">
        <v>3022</v>
      </c>
    </row>
    <row r="1456" spans="2:2" x14ac:dyDescent="0.25">
      <c r="B1456" t="s">
        <v>3023</v>
      </c>
    </row>
    <row r="1457" spans="2:2" x14ac:dyDescent="0.25">
      <c r="B1457" t="s">
        <v>3024</v>
      </c>
    </row>
    <row r="1458" spans="2:2" x14ac:dyDescent="0.25">
      <c r="B1458" t="s">
        <v>3025</v>
      </c>
    </row>
    <row r="1459" spans="2:2" x14ac:dyDescent="0.25">
      <c r="B1459" t="s">
        <v>3026</v>
      </c>
    </row>
    <row r="1460" spans="2:2" x14ac:dyDescent="0.25">
      <c r="B1460" t="s">
        <v>3027</v>
      </c>
    </row>
    <row r="1461" spans="2:2" x14ac:dyDescent="0.25">
      <c r="B1461" t="s">
        <v>3028</v>
      </c>
    </row>
    <row r="1462" spans="2:2" x14ac:dyDescent="0.25">
      <c r="B1462" t="s">
        <v>3029</v>
      </c>
    </row>
    <row r="1463" spans="2:2" x14ac:dyDescent="0.25">
      <c r="B1463" t="s">
        <v>3030</v>
      </c>
    </row>
    <row r="1464" spans="2:2" x14ac:dyDescent="0.25">
      <c r="B1464" t="s">
        <v>3031</v>
      </c>
    </row>
    <row r="1465" spans="2:2" x14ac:dyDescent="0.25">
      <c r="B1465" t="s">
        <v>3032</v>
      </c>
    </row>
    <row r="1466" spans="2:2" x14ac:dyDescent="0.25">
      <c r="B1466" t="s">
        <v>3033</v>
      </c>
    </row>
    <row r="1467" spans="2:2" x14ac:dyDescent="0.25">
      <c r="B1467" t="s">
        <v>3034</v>
      </c>
    </row>
    <row r="1468" spans="2:2" x14ac:dyDescent="0.25">
      <c r="B1468" t="s">
        <v>3035</v>
      </c>
    </row>
    <row r="1469" spans="2:2" x14ac:dyDescent="0.25">
      <c r="B1469" t="s">
        <v>3036</v>
      </c>
    </row>
    <row r="1470" spans="2:2" x14ac:dyDescent="0.25">
      <c r="B1470" t="s">
        <v>3037</v>
      </c>
    </row>
    <row r="1471" spans="2:2" x14ac:dyDescent="0.25">
      <c r="B1471" t="s">
        <v>3038</v>
      </c>
    </row>
    <row r="1472" spans="2:2" x14ac:dyDescent="0.25">
      <c r="B1472" t="s">
        <v>3039</v>
      </c>
    </row>
    <row r="1473" spans="2:2" x14ac:dyDescent="0.25">
      <c r="B1473" t="s">
        <v>3040</v>
      </c>
    </row>
    <row r="1474" spans="2:2" x14ac:dyDescent="0.25">
      <c r="B1474" t="s">
        <v>3041</v>
      </c>
    </row>
    <row r="1475" spans="2:2" x14ac:dyDescent="0.25">
      <c r="B1475" t="s">
        <v>3042</v>
      </c>
    </row>
    <row r="1476" spans="2:2" x14ac:dyDescent="0.25">
      <c r="B1476" t="s">
        <v>3043</v>
      </c>
    </row>
    <row r="1477" spans="2:2" x14ac:dyDescent="0.25">
      <c r="B1477" t="s">
        <v>3044</v>
      </c>
    </row>
    <row r="1478" spans="2:2" x14ac:dyDescent="0.25">
      <c r="B1478" t="s">
        <v>3045</v>
      </c>
    </row>
    <row r="1479" spans="2:2" x14ac:dyDescent="0.25">
      <c r="B1479" t="s">
        <v>3046</v>
      </c>
    </row>
    <row r="1480" spans="2:2" x14ac:dyDescent="0.25">
      <c r="B1480" t="s">
        <v>3047</v>
      </c>
    </row>
    <row r="1481" spans="2:2" x14ac:dyDescent="0.25">
      <c r="B1481" t="s">
        <v>3048</v>
      </c>
    </row>
    <row r="1482" spans="2:2" x14ac:dyDescent="0.25">
      <c r="B1482" t="s">
        <v>3049</v>
      </c>
    </row>
    <row r="1483" spans="2:2" x14ac:dyDescent="0.25">
      <c r="B1483" t="s">
        <v>3050</v>
      </c>
    </row>
    <row r="1484" spans="2:2" x14ac:dyDescent="0.25">
      <c r="B1484" t="s">
        <v>3051</v>
      </c>
    </row>
    <row r="1485" spans="2:2" x14ac:dyDescent="0.25">
      <c r="B1485" t="s">
        <v>3052</v>
      </c>
    </row>
    <row r="1486" spans="2:2" x14ac:dyDescent="0.25">
      <c r="B1486" t="s">
        <v>3053</v>
      </c>
    </row>
    <row r="1487" spans="2:2" x14ac:dyDescent="0.25">
      <c r="B1487" t="s">
        <v>3054</v>
      </c>
    </row>
    <row r="1488" spans="2:2" x14ac:dyDescent="0.25">
      <c r="B1488" t="s">
        <v>3055</v>
      </c>
    </row>
    <row r="1489" spans="2:2" x14ac:dyDescent="0.25">
      <c r="B1489" t="s">
        <v>3056</v>
      </c>
    </row>
    <row r="1490" spans="2:2" x14ac:dyDescent="0.25">
      <c r="B1490" t="s">
        <v>3057</v>
      </c>
    </row>
    <row r="1491" spans="2:2" x14ac:dyDescent="0.25">
      <c r="B1491" t="s">
        <v>3058</v>
      </c>
    </row>
    <row r="1492" spans="2:2" x14ac:dyDescent="0.25">
      <c r="B1492" t="s">
        <v>3059</v>
      </c>
    </row>
    <row r="1493" spans="2:2" x14ac:dyDescent="0.25">
      <c r="B1493" t="s">
        <v>3060</v>
      </c>
    </row>
    <row r="1494" spans="2:2" x14ac:dyDescent="0.25">
      <c r="B1494" t="s">
        <v>3061</v>
      </c>
    </row>
    <row r="1495" spans="2:2" x14ac:dyDescent="0.25">
      <c r="B1495" t="s">
        <v>3062</v>
      </c>
    </row>
    <row r="1496" spans="2:2" x14ac:dyDescent="0.25">
      <c r="B1496" t="s">
        <v>3063</v>
      </c>
    </row>
    <row r="1497" spans="2:2" x14ac:dyDescent="0.25">
      <c r="B1497" t="s">
        <v>3064</v>
      </c>
    </row>
    <row r="1498" spans="2:2" x14ac:dyDescent="0.25">
      <c r="B1498" t="s">
        <v>3065</v>
      </c>
    </row>
    <row r="1499" spans="2:2" x14ac:dyDescent="0.25">
      <c r="B1499" t="s">
        <v>3066</v>
      </c>
    </row>
    <row r="1500" spans="2:2" x14ac:dyDescent="0.25">
      <c r="B1500" t="s">
        <v>3067</v>
      </c>
    </row>
    <row r="1501" spans="2:2" x14ac:dyDescent="0.25">
      <c r="B1501" t="s">
        <v>3068</v>
      </c>
    </row>
    <row r="1502" spans="2:2" x14ac:dyDescent="0.25">
      <c r="B1502" t="s">
        <v>3069</v>
      </c>
    </row>
    <row r="1503" spans="2:2" x14ac:dyDescent="0.25">
      <c r="B1503" t="s">
        <v>3070</v>
      </c>
    </row>
    <row r="1504" spans="2:2" x14ac:dyDescent="0.25">
      <c r="B1504" t="s">
        <v>3071</v>
      </c>
    </row>
    <row r="1505" spans="2:2" x14ac:dyDescent="0.25">
      <c r="B1505" t="s">
        <v>3072</v>
      </c>
    </row>
    <row r="1506" spans="2:2" x14ac:dyDescent="0.25">
      <c r="B1506" t="s">
        <v>3073</v>
      </c>
    </row>
    <row r="1507" spans="2:2" x14ac:dyDescent="0.25">
      <c r="B1507" t="s">
        <v>3074</v>
      </c>
    </row>
    <row r="1508" spans="2:2" x14ac:dyDescent="0.25">
      <c r="B1508" t="s">
        <v>3075</v>
      </c>
    </row>
    <row r="1509" spans="2:2" x14ac:dyDescent="0.25">
      <c r="B1509" t="s">
        <v>3076</v>
      </c>
    </row>
    <row r="1510" spans="2:2" x14ac:dyDescent="0.25">
      <c r="B1510" t="s">
        <v>3077</v>
      </c>
    </row>
    <row r="1511" spans="2:2" x14ac:dyDescent="0.25">
      <c r="B1511" t="s">
        <v>3078</v>
      </c>
    </row>
    <row r="1512" spans="2:2" x14ac:dyDescent="0.25">
      <c r="B1512" t="s">
        <v>3079</v>
      </c>
    </row>
    <row r="1513" spans="2:2" x14ac:dyDescent="0.25">
      <c r="B1513" t="s">
        <v>3080</v>
      </c>
    </row>
    <row r="1514" spans="2:2" x14ac:dyDescent="0.25">
      <c r="B1514" t="s">
        <v>3081</v>
      </c>
    </row>
    <row r="1515" spans="2:2" x14ac:dyDescent="0.25">
      <c r="B1515" t="s">
        <v>3082</v>
      </c>
    </row>
    <row r="1516" spans="2:2" x14ac:dyDescent="0.25">
      <c r="B1516" t="s">
        <v>3083</v>
      </c>
    </row>
    <row r="1517" spans="2:2" x14ac:dyDescent="0.25">
      <c r="B1517" t="s">
        <v>3084</v>
      </c>
    </row>
    <row r="1518" spans="2:2" x14ac:dyDescent="0.25">
      <c r="B1518" t="s">
        <v>3085</v>
      </c>
    </row>
    <row r="1519" spans="2:2" x14ac:dyDescent="0.25">
      <c r="B1519" t="s">
        <v>3086</v>
      </c>
    </row>
    <row r="1520" spans="2:2" x14ac:dyDescent="0.25">
      <c r="B1520" t="s">
        <v>3087</v>
      </c>
    </row>
    <row r="1521" spans="2:2" x14ac:dyDescent="0.25">
      <c r="B1521" t="s">
        <v>3088</v>
      </c>
    </row>
    <row r="1522" spans="2:2" x14ac:dyDescent="0.25">
      <c r="B1522" t="s">
        <v>3089</v>
      </c>
    </row>
    <row r="1523" spans="2:2" x14ac:dyDescent="0.25">
      <c r="B1523" t="s">
        <v>3090</v>
      </c>
    </row>
    <row r="1524" spans="2:2" x14ac:dyDescent="0.25">
      <c r="B1524" t="s">
        <v>3091</v>
      </c>
    </row>
    <row r="1525" spans="2:2" x14ac:dyDescent="0.25">
      <c r="B1525" t="s">
        <v>3092</v>
      </c>
    </row>
    <row r="1526" spans="2:2" x14ac:dyDescent="0.25">
      <c r="B1526" t="s">
        <v>3093</v>
      </c>
    </row>
    <row r="1527" spans="2:2" x14ac:dyDescent="0.25">
      <c r="B1527" t="s">
        <v>3094</v>
      </c>
    </row>
    <row r="1528" spans="2:2" x14ac:dyDescent="0.25">
      <c r="B1528" t="s">
        <v>3095</v>
      </c>
    </row>
    <row r="1529" spans="2:2" x14ac:dyDescent="0.25">
      <c r="B1529" t="s">
        <v>3096</v>
      </c>
    </row>
    <row r="1530" spans="2:2" x14ac:dyDescent="0.25">
      <c r="B1530" t="s">
        <v>3097</v>
      </c>
    </row>
    <row r="1531" spans="2:2" x14ac:dyDescent="0.25">
      <c r="B1531" t="s">
        <v>3098</v>
      </c>
    </row>
    <row r="1532" spans="2:2" x14ac:dyDescent="0.25">
      <c r="B1532" t="s">
        <v>3099</v>
      </c>
    </row>
    <row r="1533" spans="2:2" x14ac:dyDescent="0.25">
      <c r="B1533" t="s">
        <v>3100</v>
      </c>
    </row>
    <row r="1534" spans="2:2" x14ac:dyDescent="0.25">
      <c r="B1534" t="s">
        <v>3101</v>
      </c>
    </row>
    <row r="1535" spans="2:2" x14ac:dyDescent="0.25">
      <c r="B1535" t="s">
        <v>3102</v>
      </c>
    </row>
    <row r="1536" spans="2:2" x14ac:dyDescent="0.25">
      <c r="B1536" t="s">
        <v>3103</v>
      </c>
    </row>
    <row r="1537" spans="2:2" x14ac:dyDescent="0.25">
      <c r="B1537" t="s">
        <v>3104</v>
      </c>
    </row>
    <row r="1538" spans="2:2" x14ac:dyDescent="0.25">
      <c r="B1538" t="s">
        <v>3105</v>
      </c>
    </row>
    <row r="1539" spans="2:2" x14ac:dyDescent="0.25">
      <c r="B1539" t="s">
        <v>3106</v>
      </c>
    </row>
    <row r="1540" spans="2:2" x14ac:dyDescent="0.25">
      <c r="B1540" t="s">
        <v>3107</v>
      </c>
    </row>
    <row r="1541" spans="2:2" x14ac:dyDescent="0.25">
      <c r="B1541" t="s">
        <v>3108</v>
      </c>
    </row>
    <row r="1542" spans="2:2" x14ac:dyDescent="0.25">
      <c r="B1542" t="s">
        <v>3109</v>
      </c>
    </row>
    <row r="1543" spans="2:2" x14ac:dyDescent="0.25">
      <c r="B1543" t="s">
        <v>3110</v>
      </c>
    </row>
    <row r="1544" spans="2:2" x14ac:dyDescent="0.25">
      <c r="B1544" t="s">
        <v>3111</v>
      </c>
    </row>
    <row r="1545" spans="2:2" x14ac:dyDescent="0.25">
      <c r="B1545" t="s">
        <v>3112</v>
      </c>
    </row>
    <row r="1546" spans="2:2" x14ac:dyDescent="0.25">
      <c r="B1546" t="s">
        <v>3113</v>
      </c>
    </row>
    <row r="1547" spans="2:2" x14ac:dyDescent="0.25">
      <c r="B1547" t="s">
        <v>3114</v>
      </c>
    </row>
    <row r="1548" spans="2:2" x14ac:dyDescent="0.25">
      <c r="B1548" t="s">
        <v>3115</v>
      </c>
    </row>
    <row r="1549" spans="2:2" x14ac:dyDescent="0.25">
      <c r="B1549" t="s">
        <v>3116</v>
      </c>
    </row>
    <row r="1550" spans="2:2" x14ac:dyDescent="0.25">
      <c r="B1550" t="s">
        <v>3117</v>
      </c>
    </row>
    <row r="1551" spans="2:2" x14ac:dyDescent="0.25">
      <c r="B1551" t="s">
        <v>3118</v>
      </c>
    </row>
    <row r="1552" spans="2:2" x14ac:dyDescent="0.25">
      <c r="B1552" t="s">
        <v>3119</v>
      </c>
    </row>
    <row r="1553" spans="2:2" x14ac:dyDescent="0.25">
      <c r="B1553" t="s">
        <v>3120</v>
      </c>
    </row>
    <row r="1554" spans="2:2" x14ac:dyDescent="0.25">
      <c r="B1554" t="s">
        <v>3121</v>
      </c>
    </row>
    <row r="1555" spans="2:2" x14ac:dyDescent="0.25">
      <c r="B1555" t="s">
        <v>3122</v>
      </c>
    </row>
    <row r="1556" spans="2:2" x14ac:dyDescent="0.25">
      <c r="B1556" t="s">
        <v>3123</v>
      </c>
    </row>
    <row r="1557" spans="2:2" x14ac:dyDescent="0.25">
      <c r="B1557" t="s">
        <v>3124</v>
      </c>
    </row>
    <row r="1558" spans="2:2" x14ac:dyDescent="0.25">
      <c r="B1558" t="s">
        <v>3125</v>
      </c>
    </row>
    <row r="1559" spans="2:2" x14ac:dyDescent="0.25">
      <c r="B1559" t="s">
        <v>3126</v>
      </c>
    </row>
    <row r="1560" spans="2:2" x14ac:dyDescent="0.25">
      <c r="B1560" t="s">
        <v>3127</v>
      </c>
    </row>
    <row r="1561" spans="2:2" x14ac:dyDescent="0.25">
      <c r="B1561" t="s">
        <v>3128</v>
      </c>
    </row>
    <row r="1562" spans="2:2" x14ac:dyDescent="0.25">
      <c r="B1562" t="s">
        <v>3129</v>
      </c>
    </row>
    <row r="1563" spans="2:2" x14ac:dyDescent="0.25">
      <c r="B1563" t="s">
        <v>3130</v>
      </c>
    </row>
    <row r="1564" spans="2:2" x14ac:dyDescent="0.25">
      <c r="B1564" t="s">
        <v>3131</v>
      </c>
    </row>
    <row r="1565" spans="2:2" x14ac:dyDescent="0.25">
      <c r="B1565" t="s">
        <v>3132</v>
      </c>
    </row>
    <row r="1566" spans="2:2" x14ac:dyDescent="0.25">
      <c r="B1566" t="s">
        <v>3133</v>
      </c>
    </row>
    <row r="1567" spans="2:2" x14ac:dyDescent="0.25">
      <c r="B1567" t="s">
        <v>3134</v>
      </c>
    </row>
    <row r="1568" spans="2:2" x14ac:dyDescent="0.25">
      <c r="B1568" t="s">
        <v>3135</v>
      </c>
    </row>
    <row r="1569" spans="2:2" x14ac:dyDescent="0.25">
      <c r="B1569" t="s">
        <v>3136</v>
      </c>
    </row>
    <row r="1570" spans="2:2" x14ac:dyDescent="0.25">
      <c r="B1570" t="s">
        <v>3137</v>
      </c>
    </row>
    <row r="1571" spans="2:2" x14ac:dyDescent="0.25">
      <c r="B1571" t="s">
        <v>3138</v>
      </c>
    </row>
    <row r="1572" spans="2:2" x14ac:dyDescent="0.25">
      <c r="B1572" t="s">
        <v>3139</v>
      </c>
    </row>
    <row r="1573" spans="2:2" x14ac:dyDescent="0.25">
      <c r="B1573" t="s">
        <v>3140</v>
      </c>
    </row>
    <row r="1574" spans="2:2" x14ac:dyDescent="0.25">
      <c r="B1574" t="s">
        <v>3141</v>
      </c>
    </row>
    <row r="1575" spans="2:2" x14ac:dyDescent="0.25">
      <c r="B1575" t="s">
        <v>3142</v>
      </c>
    </row>
    <row r="1576" spans="2:2" x14ac:dyDescent="0.25">
      <c r="B1576" t="s">
        <v>3143</v>
      </c>
    </row>
    <row r="1577" spans="2:2" x14ac:dyDescent="0.25">
      <c r="B1577" t="s">
        <v>3144</v>
      </c>
    </row>
    <row r="1578" spans="2:2" x14ac:dyDescent="0.25">
      <c r="B1578" t="s">
        <v>3145</v>
      </c>
    </row>
    <row r="1579" spans="2:2" x14ac:dyDescent="0.25">
      <c r="B1579" t="s">
        <v>3146</v>
      </c>
    </row>
    <row r="1580" spans="2:2" x14ac:dyDescent="0.25">
      <c r="B1580" t="s">
        <v>3147</v>
      </c>
    </row>
    <row r="1581" spans="2:2" x14ac:dyDescent="0.25">
      <c r="B1581" t="s">
        <v>3148</v>
      </c>
    </row>
    <row r="1582" spans="2:2" x14ac:dyDescent="0.25">
      <c r="B1582" t="s">
        <v>3149</v>
      </c>
    </row>
    <row r="1583" spans="2:2" x14ac:dyDescent="0.25">
      <c r="B1583" t="s">
        <v>3150</v>
      </c>
    </row>
    <row r="1584" spans="2:2" x14ac:dyDescent="0.25">
      <c r="B1584" t="s">
        <v>3151</v>
      </c>
    </row>
    <row r="1585" spans="2:2" x14ac:dyDescent="0.25">
      <c r="B1585" t="s">
        <v>3152</v>
      </c>
    </row>
    <row r="1586" spans="2:2" x14ac:dyDescent="0.25">
      <c r="B1586" t="s">
        <v>3153</v>
      </c>
    </row>
    <row r="1587" spans="2:2" x14ac:dyDescent="0.25">
      <c r="B1587" t="s">
        <v>3154</v>
      </c>
    </row>
    <row r="1588" spans="2:2" x14ac:dyDescent="0.25">
      <c r="B1588" t="s">
        <v>3155</v>
      </c>
    </row>
    <row r="1589" spans="2:2" x14ac:dyDescent="0.25">
      <c r="B1589" t="s">
        <v>3156</v>
      </c>
    </row>
    <row r="1590" spans="2:2" x14ac:dyDescent="0.25">
      <c r="B1590" t="s">
        <v>3157</v>
      </c>
    </row>
    <row r="1591" spans="2:2" x14ac:dyDescent="0.25">
      <c r="B1591" t="s">
        <v>3158</v>
      </c>
    </row>
    <row r="1592" spans="2:2" x14ac:dyDescent="0.25">
      <c r="B1592" t="s">
        <v>3159</v>
      </c>
    </row>
    <row r="1593" spans="2:2" x14ac:dyDescent="0.25">
      <c r="B1593" t="s">
        <v>3160</v>
      </c>
    </row>
    <row r="1594" spans="2:2" x14ac:dyDescent="0.25">
      <c r="B1594" t="s">
        <v>3161</v>
      </c>
    </row>
    <row r="1595" spans="2:2" x14ac:dyDescent="0.25">
      <c r="B1595" t="s">
        <v>3162</v>
      </c>
    </row>
    <row r="1596" spans="2:2" x14ac:dyDescent="0.25">
      <c r="B1596" t="s">
        <v>3163</v>
      </c>
    </row>
    <row r="1597" spans="2:2" x14ac:dyDescent="0.25">
      <c r="B1597" t="s">
        <v>3164</v>
      </c>
    </row>
    <row r="1598" spans="2:2" x14ac:dyDescent="0.25">
      <c r="B1598" t="s">
        <v>3165</v>
      </c>
    </row>
    <row r="1599" spans="2:2" x14ac:dyDescent="0.25">
      <c r="B1599" t="s">
        <v>3166</v>
      </c>
    </row>
    <row r="1600" spans="2:2" x14ac:dyDescent="0.25">
      <c r="B1600" t="s">
        <v>3167</v>
      </c>
    </row>
    <row r="1601" spans="2:2" x14ac:dyDescent="0.25">
      <c r="B1601" t="s">
        <v>3168</v>
      </c>
    </row>
    <row r="1602" spans="2:2" x14ac:dyDescent="0.25">
      <c r="B1602" t="s">
        <v>3169</v>
      </c>
    </row>
    <row r="1603" spans="2:2" x14ac:dyDescent="0.25">
      <c r="B1603" t="s">
        <v>3170</v>
      </c>
    </row>
    <row r="1604" spans="2:2" x14ac:dyDescent="0.25">
      <c r="B1604" t="s">
        <v>3171</v>
      </c>
    </row>
    <row r="1605" spans="2:2" x14ac:dyDescent="0.25">
      <c r="B1605" t="s">
        <v>3172</v>
      </c>
    </row>
    <row r="1606" spans="2:2" x14ac:dyDescent="0.25">
      <c r="B1606" t="s">
        <v>3173</v>
      </c>
    </row>
    <row r="1607" spans="2:2" x14ac:dyDescent="0.25">
      <c r="B1607" t="s">
        <v>3174</v>
      </c>
    </row>
    <row r="1608" spans="2:2" x14ac:dyDescent="0.25">
      <c r="B1608" t="s">
        <v>3175</v>
      </c>
    </row>
    <row r="1609" spans="2:2" x14ac:dyDescent="0.25">
      <c r="B1609" t="s">
        <v>3176</v>
      </c>
    </row>
    <row r="1610" spans="2:2" x14ac:dyDescent="0.25">
      <c r="B1610" t="s">
        <v>3177</v>
      </c>
    </row>
    <row r="1611" spans="2:2" x14ac:dyDescent="0.25">
      <c r="B1611" t="s">
        <v>3178</v>
      </c>
    </row>
    <row r="1612" spans="2:2" x14ac:dyDescent="0.25">
      <c r="B1612" t="s">
        <v>3179</v>
      </c>
    </row>
    <row r="1613" spans="2:2" x14ac:dyDescent="0.25">
      <c r="B1613" t="s">
        <v>3180</v>
      </c>
    </row>
    <row r="1614" spans="2:2" x14ac:dyDescent="0.25">
      <c r="B1614" t="s">
        <v>3181</v>
      </c>
    </row>
    <row r="1615" spans="2:2" x14ac:dyDescent="0.25">
      <c r="B1615" t="s">
        <v>3182</v>
      </c>
    </row>
    <row r="1616" spans="2:2" x14ac:dyDescent="0.25">
      <c r="B1616" t="s">
        <v>3183</v>
      </c>
    </row>
    <row r="1617" spans="2:2" x14ac:dyDescent="0.25">
      <c r="B1617" t="s">
        <v>3184</v>
      </c>
    </row>
    <row r="1618" spans="2:2" x14ac:dyDescent="0.25">
      <c r="B1618" t="s">
        <v>3185</v>
      </c>
    </row>
    <row r="1619" spans="2:2" x14ac:dyDescent="0.25">
      <c r="B1619" t="s">
        <v>3186</v>
      </c>
    </row>
    <row r="1620" spans="2:2" x14ac:dyDescent="0.25">
      <c r="B1620" t="s">
        <v>3187</v>
      </c>
    </row>
    <row r="1621" spans="2:2" x14ac:dyDescent="0.25">
      <c r="B1621" t="s">
        <v>3188</v>
      </c>
    </row>
    <row r="1622" spans="2:2" x14ac:dyDescent="0.25">
      <c r="B1622" t="s">
        <v>3189</v>
      </c>
    </row>
    <row r="1623" spans="2:2" x14ac:dyDescent="0.25">
      <c r="B1623" t="s">
        <v>3190</v>
      </c>
    </row>
    <row r="1624" spans="2:2" x14ac:dyDescent="0.25">
      <c r="B1624" t="s">
        <v>3191</v>
      </c>
    </row>
    <row r="1625" spans="2:2" x14ac:dyDescent="0.25">
      <c r="B1625" t="s">
        <v>3192</v>
      </c>
    </row>
    <row r="1626" spans="2:2" x14ac:dyDescent="0.25">
      <c r="B1626" t="s">
        <v>3193</v>
      </c>
    </row>
    <row r="1627" spans="2:2" x14ac:dyDescent="0.25">
      <c r="B1627" t="s">
        <v>3194</v>
      </c>
    </row>
    <row r="1628" spans="2:2" x14ac:dyDescent="0.25">
      <c r="B1628" t="s">
        <v>3195</v>
      </c>
    </row>
    <row r="1629" spans="2:2" x14ac:dyDescent="0.25">
      <c r="B1629" t="s">
        <v>3196</v>
      </c>
    </row>
    <row r="1630" spans="2:2" x14ac:dyDescent="0.25">
      <c r="B1630" t="s">
        <v>3197</v>
      </c>
    </row>
    <row r="1631" spans="2:2" x14ac:dyDescent="0.25">
      <c r="B1631" t="s">
        <v>3198</v>
      </c>
    </row>
    <row r="1632" spans="2:2" x14ac:dyDescent="0.25">
      <c r="B1632" t="s">
        <v>3199</v>
      </c>
    </row>
    <row r="1633" spans="2:2" x14ac:dyDescent="0.25">
      <c r="B1633" t="s">
        <v>3200</v>
      </c>
    </row>
    <row r="1634" spans="2:2" x14ac:dyDescent="0.25">
      <c r="B1634" t="s">
        <v>3201</v>
      </c>
    </row>
    <row r="1635" spans="2:2" x14ac:dyDescent="0.25">
      <c r="B1635" t="s">
        <v>3202</v>
      </c>
    </row>
    <row r="1636" spans="2:2" x14ac:dyDescent="0.25">
      <c r="B1636" t="s">
        <v>3203</v>
      </c>
    </row>
    <row r="1637" spans="2:2" x14ac:dyDescent="0.25">
      <c r="B1637" t="s">
        <v>3204</v>
      </c>
    </row>
    <row r="1638" spans="2:2" x14ac:dyDescent="0.25">
      <c r="B1638" t="s">
        <v>3205</v>
      </c>
    </row>
    <row r="1639" spans="2:2" x14ac:dyDescent="0.25">
      <c r="B1639" t="s">
        <v>3206</v>
      </c>
    </row>
    <row r="1640" spans="2:2" x14ac:dyDescent="0.25">
      <c r="B1640" t="s">
        <v>3207</v>
      </c>
    </row>
    <row r="1641" spans="2:2" x14ac:dyDescent="0.25">
      <c r="B1641" t="s">
        <v>3208</v>
      </c>
    </row>
    <row r="1642" spans="2:2" x14ac:dyDescent="0.25">
      <c r="B1642" t="s">
        <v>3209</v>
      </c>
    </row>
    <row r="1643" spans="2:2" x14ac:dyDescent="0.25">
      <c r="B1643" t="s">
        <v>3210</v>
      </c>
    </row>
    <row r="1644" spans="2:2" x14ac:dyDescent="0.25">
      <c r="B1644" t="s">
        <v>3211</v>
      </c>
    </row>
    <row r="1645" spans="2:2" x14ac:dyDescent="0.25">
      <c r="B1645" t="s">
        <v>3212</v>
      </c>
    </row>
    <row r="1646" spans="2:2" x14ac:dyDescent="0.25">
      <c r="B1646" t="s">
        <v>3213</v>
      </c>
    </row>
    <row r="1647" spans="2:2" x14ac:dyDescent="0.25">
      <c r="B1647" t="s">
        <v>3214</v>
      </c>
    </row>
    <row r="1648" spans="2:2" x14ac:dyDescent="0.25">
      <c r="B1648" t="s">
        <v>3215</v>
      </c>
    </row>
    <row r="1649" spans="2:2" x14ac:dyDescent="0.25">
      <c r="B1649" t="s">
        <v>3216</v>
      </c>
    </row>
    <row r="1650" spans="2:2" x14ac:dyDescent="0.25">
      <c r="B1650" t="s">
        <v>3217</v>
      </c>
    </row>
    <row r="1651" spans="2:2" x14ac:dyDescent="0.25">
      <c r="B1651" t="s">
        <v>3218</v>
      </c>
    </row>
    <row r="1652" spans="2:2" x14ac:dyDescent="0.25">
      <c r="B1652" t="s">
        <v>3219</v>
      </c>
    </row>
    <row r="1653" spans="2:2" x14ac:dyDescent="0.25">
      <c r="B1653" t="s">
        <v>3220</v>
      </c>
    </row>
    <row r="1654" spans="2:2" x14ac:dyDescent="0.25">
      <c r="B1654" t="s">
        <v>3221</v>
      </c>
    </row>
    <row r="1655" spans="2:2" x14ac:dyDescent="0.25">
      <c r="B1655" t="s">
        <v>3222</v>
      </c>
    </row>
    <row r="1656" spans="2:2" x14ac:dyDescent="0.25">
      <c r="B1656" t="s">
        <v>3223</v>
      </c>
    </row>
    <row r="1657" spans="2:2" x14ac:dyDescent="0.25">
      <c r="B1657" t="s">
        <v>3224</v>
      </c>
    </row>
    <row r="1658" spans="2:2" x14ac:dyDescent="0.25">
      <c r="B1658" t="s">
        <v>3225</v>
      </c>
    </row>
    <row r="1659" spans="2:2" x14ac:dyDescent="0.25">
      <c r="B1659" t="s">
        <v>3226</v>
      </c>
    </row>
    <row r="1660" spans="2:2" x14ac:dyDescent="0.25">
      <c r="B1660" t="s">
        <v>3227</v>
      </c>
    </row>
    <row r="1661" spans="2:2" x14ac:dyDescent="0.25">
      <c r="B1661" t="s">
        <v>3228</v>
      </c>
    </row>
    <row r="1662" spans="2:2" x14ac:dyDescent="0.25">
      <c r="B1662" t="s">
        <v>3229</v>
      </c>
    </row>
    <row r="1663" spans="2:2" x14ac:dyDescent="0.25">
      <c r="B1663" t="s">
        <v>3230</v>
      </c>
    </row>
    <row r="1664" spans="2:2" x14ac:dyDescent="0.25">
      <c r="B1664" t="s">
        <v>3231</v>
      </c>
    </row>
    <row r="1665" spans="2:2" x14ac:dyDescent="0.25">
      <c r="B1665" t="s">
        <v>3232</v>
      </c>
    </row>
    <row r="1666" spans="2:2" x14ac:dyDescent="0.25">
      <c r="B1666" t="s">
        <v>3233</v>
      </c>
    </row>
    <row r="1667" spans="2:2" x14ac:dyDescent="0.25">
      <c r="B1667" t="s">
        <v>3234</v>
      </c>
    </row>
    <row r="1668" spans="2:2" x14ac:dyDescent="0.25">
      <c r="B1668" t="s">
        <v>3235</v>
      </c>
    </row>
    <row r="1669" spans="2:2" x14ac:dyDescent="0.25">
      <c r="B1669" t="s">
        <v>3236</v>
      </c>
    </row>
    <row r="1670" spans="2:2" x14ac:dyDescent="0.25">
      <c r="B1670" t="s">
        <v>3237</v>
      </c>
    </row>
    <row r="1671" spans="2:2" x14ac:dyDescent="0.25">
      <c r="B1671" t="s">
        <v>1029</v>
      </c>
    </row>
    <row r="1674" spans="2:2" x14ac:dyDescent="0.25">
      <c r="B1674" t="s">
        <v>3238</v>
      </c>
    </row>
    <row r="1675" spans="2:2" x14ac:dyDescent="0.25">
      <c r="B1675" t="s">
        <v>3239</v>
      </c>
    </row>
    <row r="1676" spans="2:2" x14ac:dyDescent="0.25">
      <c r="B1676" t="s">
        <v>3240</v>
      </c>
    </row>
    <row r="1677" spans="2:2" x14ac:dyDescent="0.25">
      <c r="B1677" t="s">
        <v>3241</v>
      </c>
    </row>
    <row r="1678" spans="2:2" x14ac:dyDescent="0.25">
      <c r="B1678" t="s">
        <v>1809</v>
      </c>
    </row>
    <row r="1679" spans="2:2" x14ac:dyDescent="0.25">
      <c r="B1679" t="s">
        <v>3242</v>
      </c>
    </row>
    <row r="1680" spans="2:2" x14ac:dyDescent="0.25">
      <c r="B1680" t="s">
        <v>3243</v>
      </c>
    </row>
    <row r="1681" spans="2:2" x14ac:dyDescent="0.25">
      <c r="B1681" t="s">
        <v>3244</v>
      </c>
    </row>
    <row r="1682" spans="2:2" x14ac:dyDescent="0.25">
      <c r="B1682" t="s">
        <v>3245</v>
      </c>
    </row>
    <row r="1683" spans="2:2" x14ac:dyDescent="0.25">
      <c r="B1683" t="s">
        <v>3246</v>
      </c>
    </row>
    <row r="1684" spans="2:2" x14ac:dyDescent="0.25">
      <c r="B1684" t="s">
        <v>3247</v>
      </c>
    </row>
    <row r="1685" spans="2:2" x14ac:dyDescent="0.25">
      <c r="B1685" t="s">
        <v>3248</v>
      </c>
    </row>
    <row r="1686" spans="2:2" x14ac:dyDescent="0.25">
      <c r="B1686" t="s">
        <v>3249</v>
      </c>
    </row>
    <row r="1687" spans="2:2" x14ac:dyDescent="0.25">
      <c r="B1687" t="s">
        <v>1810</v>
      </c>
    </row>
    <row r="1688" spans="2:2" x14ac:dyDescent="0.25">
      <c r="B1688" t="s">
        <v>3250</v>
      </c>
    </row>
    <row r="1689" spans="2:2" x14ac:dyDescent="0.25">
      <c r="B1689" t="s">
        <v>3251</v>
      </c>
    </row>
    <row r="1690" spans="2:2" x14ac:dyDescent="0.25">
      <c r="B1690" t="s">
        <v>3252</v>
      </c>
    </row>
    <row r="1691" spans="2:2" x14ac:dyDescent="0.25">
      <c r="B1691" t="s">
        <v>3253</v>
      </c>
    </row>
    <row r="1692" spans="2:2" x14ac:dyDescent="0.25">
      <c r="B1692" t="s">
        <v>3254</v>
      </c>
    </row>
    <row r="1693" spans="2:2" x14ac:dyDescent="0.25">
      <c r="B1693" t="s">
        <v>3255</v>
      </c>
    </row>
    <row r="1694" spans="2:2" x14ac:dyDescent="0.25">
      <c r="B1694" t="s">
        <v>3256</v>
      </c>
    </row>
    <row r="1695" spans="2:2" x14ac:dyDescent="0.25">
      <c r="B1695" t="s">
        <v>3257</v>
      </c>
    </row>
    <row r="1696" spans="2:2" x14ac:dyDescent="0.25">
      <c r="B1696" t="s">
        <v>1030</v>
      </c>
    </row>
    <row r="1699" spans="2:2" x14ac:dyDescent="0.25">
      <c r="B1699" t="s">
        <v>3258</v>
      </c>
    </row>
    <row r="1700" spans="2:2" x14ac:dyDescent="0.25">
      <c r="B1700" t="s">
        <v>3259</v>
      </c>
    </row>
    <row r="1701" spans="2:2" x14ac:dyDescent="0.25">
      <c r="B1701" t="s">
        <v>3260</v>
      </c>
    </row>
    <row r="1702" spans="2:2" x14ac:dyDescent="0.25">
      <c r="B1702" t="s">
        <v>3261</v>
      </c>
    </row>
    <row r="1703" spans="2:2" x14ac:dyDescent="0.25">
      <c r="B1703" t="s">
        <v>3262</v>
      </c>
    </row>
    <row r="1704" spans="2:2" x14ac:dyDescent="0.25">
      <c r="B1704" t="s">
        <v>3263</v>
      </c>
    </row>
    <row r="1705" spans="2:2" x14ac:dyDescent="0.25">
      <c r="B1705" t="s">
        <v>3264</v>
      </c>
    </row>
    <row r="1706" spans="2:2" x14ac:dyDescent="0.25">
      <c r="B1706" t="s">
        <v>3265</v>
      </c>
    </row>
    <row r="1707" spans="2:2" x14ac:dyDescent="0.25">
      <c r="B1707" t="s">
        <v>3266</v>
      </c>
    </row>
    <row r="1708" spans="2:2" x14ac:dyDescent="0.25">
      <c r="B1708" t="s">
        <v>3267</v>
      </c>
    </row>
    <row r="1709" spans="2:2" x14ac:dyDescent="0.25">
      <c r="B1709" t="s">
        <v>3268</v>
      </c>
    </row>
    <row r="1710" spans="2:2" x14ac:dyDescent="0.25">
      <c r="B1710" t="s">
        <v>3269</v>
      </c>
    </row>
    <row r="1711" spans="2:2" x14ac:dyDescent="0.25">
      <c r="B1711" t="s">
        <v>3270</v>
      </c>
    </row>
    <row r="1712" spans="2:2" x14ac:dyDescent="0.25">
      <c r="B1712" t="s">
        <v>3271</v>
      </c>
    </row>
    <row r="1713" spans="2:2" x14ac:dyDescent="0.25">
      <c r="B1713" t="s">
        <v>3272</v>
      </c>
    </row>
    <row r="1714" spans="2:2" x14ac:dyDescent="0.25">
      <c r="B1714" t="s">
        <v>3273</v>
      </c>
    </row>
    <row r="1715" spans="2:2" x14ac:dyDescent="0.25">
      <c r="B1715" t="s">
        <v>3274</v>
      </c>
    </row>
    <row r="1716" spans="2:2" x14ac:dyDescent="0.25">
      <c r="B1716" t="s">
        <v>3275</v>
      </c>
    </row>
    <row r="1717" spans="2:2" x14ac:dyDescent="0.25">
      <c r="B1717" t="s">
        <v>3276</v>
      </c>
    </row>
    <row r="1718" spans="2:2" x14ac:dyDescent="0.25">
      <c r="B1718" t="s">
        <v>3277</v>
      </c>
    </row>
    <row r="1719" spans="2:2" x14ac:dyDescent="0.25">
      <c r="B1719" t="s">
        <v>3278</v>
      </c>
    </row>
    <row r="1720" spans="2:2" x14ac:dyDescent="0.25">
      <c r="B1720" t="s">
        <v>3279</v>
      </c>
    </row>
    <row r="1721" spans="2:2" x14ac:dyDescent="0.25">
      <c r="B1721" t="s">
        <v>3280</v>
      </c>
    </row>
    <row r="1722" spans="2:2" x14ac:dyDescent="0.25">
      <c r="B1722" t="s">
        <v>1031</v>
      </c>
    </row>
    <row r="1725" spans="2:2" x14ac:dyDescent="0.25">
      <c r="B1725" t="s">
        <v>1185</v>
      </c>
    </row>
    <row r="1726" spans="2:2" x14ac:dyDescent="0.25">
      <c r="B1726" t="s">
        <v>1186</v>
      </c>
    </row>
    <row r="1727" spans="2:2" x14ac:dyDescent="0.25">
      <c r="B1727" t="s">
        <v>3281</v>
      </c>
    </row>
    <row r="1728" spans="2:2" x14ac:dyDescent="0.25">
      <c r="B1728" t="s">
        <v>1187</v>
      </c>
    </row>
    <row r="1729" spans="2:2" x14ac:dyDescent="0.25">
      <c r="B1729" t="s">
        <v>1032</v>
      </c>
    </row>
    <row r="1731" spans="2:2" x14ac:dyDescent="0.25">
      <c r="B1731" t="s">
        <v>1033</v>
      </c>
    </row>
    <row r="1733" spans="2:2" x14ac:dyDescent="0.25">
      <c r="B1733" t="s">
        <v>3282</v>
      </c>
    </row>
    <row r="1734" spans="2:2" x14ac:dyDescent="0.25">
      <c r="B1734" t="s">
        <v>3283</v>
      </c>
    </row>
    <row r="1735" spans="2:2" x14ac:dyDescent="0.25">
      <c r="B1735" t="s">
        <v>3284</v>
      </c>
    </row>
    <row r="1736" spans="2:2" x14ac:dyDescent="0.25">
      <c r="B1736" t="s">
        <v>3285</v>
      </c>
    </row>
    <row r="1737" spans="2:2" x14ac:dyDescent="0.25">
      <c r="B1737" t="s">
        <v>3286</v>
      </c>
    </row>
    <row r="1738" spans="2:2" x14ac:dyDescent="0.25">
      <c r="B1738" t="s">
        <v>3287</v>
      </c>
    </row>
    <row r="1739" spans="2:2" x14ac:dyDescent="0.25">
      <c r="B1739" t="s">
        <v>3288</v>
      </c>
    </row>
    <row r="1740" spans="2:2" x14ac:dyDescent="0.25">
      <c r="B1740" t="s">
        <v>3289</v>
      </c>
    </row>
    <row r="1741" spans="2:2" x14ac:dyDescent="0.25">
      <c r="B1741" t="s">
        <v>3290</v>
      </c>
    </row>
    <row r="1742" spans="2:2" x14ac:dyDescent="0.25">
      <c r="B1742" t="s">
        <v>3291</v>
      </c>
    </row>
    <row r="1743" spans="2:2" x14ac:dyDescent="0.25">
      <c r="B1743" t="s">
        <v>3292</v>
      </c>
    </row>
    <row r="1744" spans="2:2" x14ac:dyDescent="0.25">
      <c r="B1744" t="s">
        <v>3293</v>
      </c>
    </row>
    <row r="1745" spans="2:2" x14ac:dyDescent="0.25">
      <c r="B1745" t="s">
        <v>3294</v>
      </c>
    </row>
    <row r="1746" spans="2:2" x14ac:dyDescent="0.25">
      <c r="B1746" t="s">
        <v>3295</v>
      </c>
    </row>
    <row r="1747" spans="2:2" x14ac:dyDescent="0.25">
      <c r="B1747" t="s">
        <v>3296</v>
      </c>
    </row>
    <row r="1748" spans="2:2" x14ac:dyDescent="0.25">
      <c r="B1748" t="s">
        <v>3297</v>
      </c>
    </row>
    <row r="1749" spans="2:2" x14ac:dyDescent="0.25">
      <c r="B1749" t="s">
        <v>3298</v>
      </c>
    </row>
    <row r="1750" spans="2:2" x14ac:dyDescent="0.25">
      <c r="B1750" t="s">
        <v>3299</v>
      </c>
    </row>
    <row r="1751" spans="2:2" x14ac:dyDescent="0.25">
      <c r="B1751" t="s">
        <v>3300</v>
      </c>
    </row>
    <row r="1752" spans="2:2" x14ac:dyDescent="0.25">
      <c r="B1752" t="s">
        <v>3301</v>
      </c>
    </row>
    <row r="1753" spans="2:2" x14ac:dyDescent="0.25">
      <c r="B1753" t="s">
        <v>3302</v>
      </c>
    </row>
    <row r="1754" spans="2:2" x14ac:dyDescent="0.25">
      <c r="B1754" t="s">
        <v>3303</v>
      </c>
    </row>
    <row r="1755" spans="2:2" x14ac:dyDescent="0.25">
      <c r="B1755" t="s">
        <v>3304</v>
      </c>
    </row>
    <row r="1756" spans="2:2" x14ac:dyDescent="0.25">
      <c r="B1756" t="s">
        <v>3305</v>
      </c>
    </row>
    <row r="1757" spans="2:2" x14ac:dyDescent="0.25">
      <c r="B1757" t="s">
        <v>3306</v>
      </c>
    </row>
    <row r="1758" spans="2:2" x14ac:dyDescent="0.25">
      <c r="B1758" t="s">
        <v>3307</v>
      </c>
    </row>
    <row r="1759" spans="2:2" x14ac:dyDescent="0.25">
      <c r="B1759" t="s">
        <v>3308</v>
      </c>
    </row>
    <row r="1760" spans="2:2" x14ac:dyDescent="0.25">
      <c r="B1760" t="s">
        <v>3309</v>
      </c>
    </row>
    <row r="1761" spans="2:2" x14ac:dyDescent="0.25">
      <c r="B1761" t="s">
        <v>3310</v>
      </c>
    </row>
    <row r="1762" spans="2:2" x14ac:dyDescent="0.25">
      <c r="B1762" t="s">
        <v>3311</v>
      </c>
    </row>
    <row r="1763" spans="2:2" x14ac:dyDescent="0.25">
      <c r="B1763" t="s">
        <v>3312</v>
      </c>
    </row>
    <row r="1764" spans="2:2" x14ac:dyDescent="0.25">
      <c r="B1764" t="s">
        <v>3313</v>
      </c>
    </row>
    <row r="1765" spans="2:2" x14ac:dyDescent="0.25">
      <c r="B1765" t="s">
        <v>3314</v>
      </c>
    </row>
    <row r="1766" spans="2:2" x14ac:dyDescent="0.25">
      <c r="B1766" t="s">
        <v>3315</v>
      </c>
    </row>
    <row r="1767" spans="2:2" x14ac:dyDescent="0.25">
      <c r="B1767" t="s">
        <v>3316</v>
      </c>
    </row>
    <row r="1768" spans="2:2" x14ac:dyDescent="0.25">
      <c r="B1768" t="s">
        <v>3317</v>
      </c>
    </row>
    <row r="1769" spans="2:2" x14ac:dyDescent="0.25">
      <c r="B1769" t="s">
        <v>3318</v>
      </c>
    </row>
    <row r="1770" spans="2:2" x14ac:dyDescent="0.25">
      <c r="B1770" t="s">
        <v>3319</v>
      </c>
    </row>
    <row r="1771" spans="2:2" x14ac:dyDescent="0.25">
      <c r="B1771" t="s">
        <v>3320</v>
      </c>
    </row>
    <row r="1772" spans="2:2" x14ac:dyDescent="0.25">
      <c r="B1772" t="s">
        <v>3321</v>
      </c>
    </row>
    <row r="1773" spans="2:2" x14ac:dyDescent="0.25">
      <c r="B1773" t="s">
        <v>3322</v>
      </c>
    </row>
    <row r="1774" spans="2:2" x14ac:dyDescent="0.25">
      <c r="B1774" t="s">
        <v>3323</v>
      </c>
    </row>
    <row r="1775" spans="2:2" x14ac:dyDescent="0.25">
      <c r="B1775" t="s">
        <v>3324</v>
      </c>
    </row>
    <row r="1776" spans="2:2" x14ac:dyDescent="0.25">
      <c r="B1776" t="s">
        <v>3325</v>
      </c>
    </row>
    <row r="1777" spans="2:2" x14ac:dyDescent="0.25">
      <c r="B1777" t="s">
        <v>3326</v>
      </c>
    </row>
    <row r="1778" spans="2:2" x14ac:dyDescent="0.25">
      <c r="B1778" t="s">
        <v>3327</v>
      </c>
    </row>
    <row r="1779" spans="2:2" x14ac:dyDescent="0.25">
      <c r="B1779" t="s">
        <v>3328</v>
      </c>
    </row>
    <row r="1780" spans="2:2" x14ac:dyDescent="0.25">
      <c r="B1780" t="s">
        <v>3329</v>
      </c>
    </row>
    <row r="1781" spans="2:2" x14ac:dyDescent="0.25">
      <c r="B1781" t="s">
        <v>3330</v>
      </c>
    </row>
    <row r="1782" spans="2:2" x14ac:dyDescent="0.25">
      <c r="B1782" t="s">
        <v>3331</v>
      </c>
    </row>
    <row r="1783" spans="2:2" x14ac:dyDescent="0.25">
      <c r="B1783" t="s">
        <v>3332</v>
      </c>
    </row>
    <row r="1784" spans="2:2" x14ac:dyDescent="0.25">
      <c r="B1784" t="s">
        <v>3333</v>
      </c>
    </row>
    <row r="1785" spans="2:2" x14ac:dyDescent="0.25">
      <c r="B1785" t="s">
        <v>3334</v>
      </c>
    </row>
    <row r="1786" spans="2:2" x14ac:dyDescent="0.25">
      <c r="B1786" t="s">
        <v>3335</v>
      </c>
    </row>
    <row r="1787" spans="2:2" x14ac:dyDescent="0.25">
      <c r="B1787" t="s">
        <v>3336</v>
      </c>
    </row>
    <row r="1788" spans="2:2" x14ac:dyDescent="0.25">
      <c r="B1788" t="s">
        <v>3337</v>
      </c>
    </row>
    <row r="1789" spans="2:2" x14ac:dyDescent="0.25">
      <c r="B1789" t="s">
        <v>3338</v>
      </c>
    </row>
    <row r="1790" spans="2:2" x14ac:dyDescent="0.25">
      <c r="B1790" t="s">
        <v>3339</v>
      </c>
    </row>
    <row r="1791" spans="2:2" x14ac:dyDescent="0.25">
      <c r="B1791" t="s">
        <v>3340</v>
      </c>
    </row>
    <row r="1792" spans="2:2" x14ac:dyDescent="0.25">
      <c r="B1792" t="s">
        <v>3341</v>
      </c>
    </row>
    <row r="1793" spans="2:2" x14ac:dyDescent="0.25">
      <c r="B1793" t="s">
        <v>3342</v>
      </c>
    </row>
    <row r="1794" spans="2:2" x14ac:dyDescent="0.25">
      <c r="B1794" t="s">
        <v>3343</v>
      </c>
    </row>
    <row r="1795" spans="2:2" x14ac:dyDescent="0.25">
      <c r="B1795" t="s">
        <v>3344</v>
      </c>
    </row>
    <row r="1796" spans="2:2" x14ac:dyDescent="0.25">
      <c r="B1796" t="s">
        <v>3345</v>
      </c>
    </row>
    <row r="1797" spans="2:2" x14ac:dyDescent="0.25">
      <c r="B1797" t="s">
        <v>3346</v>
      </c>
    </row>
    <row r="1798" spans="2:2" x14ac:dyDescent="0.25">
      <c r="B1798" t="s">
        <v>3347</v>
      </c>
    </row>
    <row r="1799" spans="2:2" x14ac:dyDescent="0.25">
      <c r="B1799" t="s">
        <v>3348</v>
      </c>
    </row>
    <row r="1800" spans="2:2" x14ac:dyDescent="0.25">
      <c r="B1800" t="s">
        <v>3349</v>
      </c>
    </row>
    <row r="1801" spans="2:2" x14ac:dyDescent="0.25">
      <c r="B1801" t="s">
        <v>3350</v>
      </c>
    </row>
    <row r="1802" spans="2:2" x14ac:dyDescent="0.25">
      <c r="B1802" t="s">
        <v>3351</v>
      </c>
    </row>
    <row r="1803" spans="2:2" x14ac:dyDescent="0.25">
      <c r="B1803" t="s">
        <v>3352</v>
      </c>
    </row>
    <row r="1804" spans="2:2" x14ac:dyDescent="0.25">
      <c r="B1804" t="s">
        <v>3353</v>
      </c>
    </row>
    <row r="1805" spans="2:2" x14ac:dyDescent="0.25">
      <c r="B1805" t="s">
        <v>3354</v>
      </c>
    </row>
    <row r="1806" spans="2:2" x14ac:dyDescent="0.25">
      <c r="B1806" t="s">
        <v>3355</v>
      </c>
    </row>
    <row r="1807" spans="2:2" x14ac:dyDescent="0.25">
      <c r="B1807" t="s">
        <v>3356</v>
      </c>
    </row>
    <row r="1808" spans="2:2" x14ac:dyDescent="0.25">
      <c r="B1808" t="s">
        <v>3357</v>
      </c>
    </row>
    <row r="1809" spans="2:2" x14ac:dyDescent="0.25">
      <c r="B1809" t="s">
        <v>3358</v>
      </c>
    </row>
    <row r="1810" spans="2:2" x14ac:dyDescent="0.25">
      <c r="B1810" t="s">
        <v>3359</v>
      </c>
    </row>
    <row r="1811" spans="2:2" x14ac:dyDescent="0.25">
      <c r="B1811" t="s">
        <v>3360</v>
      </c>
    </row>
    <row r="1812" spans="2:2" x14ac:dyDescent="0.25">
      <c r="B1812" t="s">
        <v>3361</v>
      </c>
    </row>
    <row r="1813" spans="2:2" x14ac:dyDescent="0.25">
      <c r="B1813" t="s">
        <v>3362</v>
      </c>
    </row>
    <row r="1814" spans="2:2" x14ac:dyDescent="0.25">
      <c r="B1814" t="s">
        <v>3363</v>
      </c>
    </row>
    <row r="1815" spans="2:2" x14ac:dyDescent="0.25">
      <c r="B1815" t="s">
        <v>3364</v>
      </c>
    </row>
    <row r="1816" spans="2:2" x14ac:dyDescent="0.25">
      <c r="B1816" t="s">
        <v>3365</v>
      </c>
    </row>
    <row r="1817" spans="2:2" x14ac:dyDescent="0.25">
      <c r="B1817" t="s">
        <v>3366</v>
      </c>
    </row>
    <row r="1818" spans="2:2" x14ac:dyDescent="0.25">
      <c r="B1818" t="s">
        <v>3367</v>
      </c>
    </row>
    <row r="1819" spans="2:2" x14ac:dyDescent="0.25">
      <c r="B1819" t="s">
        <v>3368</v>
      </c>
    </row>
    <row r="1820" spans="2:2" x14ac:dyDescent="0.25">
      <c r="B1820" t="s">
        <v>3369</v>
      </c>
    </row>
    <row r="1821" spans="2:2" x14ac:dyDescent="0.25">
      <c r="B1821" t="s">
        <v>3370</v>
      </c>
    </row>
    <row r="1822" spans="2:2" x14ac:dyDescent="0.25">
      <c r="B1822" t="s">
        <v>3371</v>
      </c>
    </row>
    <row r="1823" spans="2:2" x14ac:dyDescent="0.25">
      <c r="B1823" t="s">
        <v>3372</v>
      </c>
    </row>
    <row r="1824" spans="2:2" x14ac:dyDescent="0.25">
      <c r="B1824" t="s">
        <v>3373</v>
      </c>
    </row>
    <row r="1825" spans="2:2" x14ac:dyDescent="0.25">
      <c r="B1825" t="s">
        <v>3374</v>
      </c>
    </row>
    <row r="1826" spans="2:2" x14ac:dyDescent="0.25">
      <c r="B1826" t="s">
        <v>3375</v>
      </c>
    </row>
    <row r="1827" spans="2:2" x14ac:dyDescent="0.25">
      <c r="B1827" t="s">
        <v>3376</v>
      </c>
    </row>
    <row r="1828" spans="2:2" x14ac:dyDescent="0.25">
      <c r="B1828" t="s">
        <v>3377</v>
      </c>
    </row>
    <row r="1829" spans="2:2" x14ac:dyDescent="0.25">
      <c r="B1829" t="s">
        <v>3378</v>
      </c>
    </row>
    <row r="1830" spans="2:2" x14ac:dyDescent="0.25">
      <c r="B1830" t="s">
        <v>3379</v>
      </c>
    </row>
    <row r="1831" spans="2:2" x14ac:dyDescent="0.25">
      <c r="B1831" t="s">
        <v>3380</v>
      </c>
    </row>
    <row r="1832" spans="2:2" x14ac:dyDescent="0.25">
      <c r="B1832" t="s">
        <v>3381</v>
      </c>
    </row>
    <row r="1833" spans="2:2" x14ac:dyDescent="0.25">
      <c r="B1833" t="s">
        <v>3382</v>
      </c>
    </row>
    <row r="1834" spans="2:2" x14ac:dyDescent="0.25">
      <c r="B1834" t="s">
        <v>3383</v>
      </c>
    </row>
    <row r="1835" spans="2:2" x14ac:dyDescent="0.25">
      <c r="B1835" t="s">
        <v>3384</v>
      </c>
    </row>
    <row r="1836" spans="2:2" x14ac:dyDescent="0.25">
      <c r="B1836" t="s">
        <v>3385</v>
      </c>
    </row>
    <row r="1837" spans="2:2" x14ac:dyDescent="0.25">
      <c r="B1837" t="s">
        <v>3386</v>
      </c>
    </row>
    <row r="1838" spans="2:2" x14ac:dyDescent="0.25">
      <c r="B1838" t="s">
        <v>3387</v>
      </c>
    </row>
    <row r="1839" spans="2:2" x14ac:dyDescent="0.25">
      <c r="B1839" t="s">
        <v>3388</v>
      </c>
    </row>
    <row r="1840" spans="2:2" x14ac:dyDescent="0.25">
      <c r="B1840" t="s">
        <v>3389</v>
      </c>
    </row>
    <row r="1841" spans="2:2" x14ac:dyDescent="0.25">
      <c r="B1841" t="s">
        <v>3390</v>
      </c>
    </row>
    <row r="1842" spans="2:2" x14ac:dyDescent="0.25">
      <c r="B1842" t="s">
        <v>3391</v>
      </c>
    </row>
    <row r="1843" spans="2:2" x14ac:dyDescent="0.25">
      <c r="B1843" t="s">
        <v>3392</v>
      </c>
    </row>
    <row r="1844" spans="2:2" x14ac:dyDescent="0.25">
      <c r="B1844" t="s">
        <v>3393</v>
      </c>
    </row>
    <row r="1845" spans="2:2" x14ac:dyDescent="0.25">
      <c r="B1845" t="s">
        <v>3394</v>
      </c>
    </row>
    <row r="1846" spans="2:2" x14ac:dyDescent="0.25">
      <c r="B1846" t="s">
        <v>3395</v>
      </c>
    </row>
    <row r="1847" spans="2:2" x14ac:dyDescent="0.25">
      <c r="B1847" t="s">
        <v>3396</v>
      </c>
    </row>
    <row r="1848" spans="2:2" x14ac:dyDescent="0.25">
      <c r="B1848" t="s">
        <v>3397</v>
      </c>
    </row>
    <row r="1849" spans="2:2" x14ac:dyDescent="0.25">
      <c r="B1849" t="s">
        <v>3398</v>
      </c>
    </row>
    <row r="1850" spans="2:2" x14ac:dyDescent="0.25">
      <c r="B1850" t="s">
        <v>3399</v>
      </c>
    </row>
    <row r="1851" spans="2:2" x14ac:dyDescent="0.25">
      <c r="B1851" t="s">
        <v>3400</v>
      </c>
    </row>
    <row r="1852" spans="2:2" x14ac:dyDescent="0.25">
      <c r="B1852" t="s">
        <v>3401</v>
      </c>
    </row>
    <row r="1853" spans="2:2" x14ac:dyDescent="0.25">
      <c r="B1853" t="s">
        <v>3402</v>
      </c>
    </row>
    <row r="1854" spans="2:2" x14ac:dyDescent="0.25">
      <c r="B1854" t="s">
        <v>3403</v>
      </c>
    </row>
    <row r="1855" spans="2:2" x14ac:dyDescent="0.25">
      <c r="B1855" t="s">
        <v>3404</v>
      </c>
    </row>
    <row r="1856" spans="2:2" x14ac:dyDescent="0.25">
      <c r="B1856" t="s">
        <v>3405</v>
      </c>
    </row>
    <row r="1857" spans="2:2" x14ac:dyDescent="0.25">
      <c r="B1857" t="s">
        <v>3406</v>
      </c>
    </row>
    <row r="1858" spans="2:2" x14ac:dyDescent="0.25">
      <c r="B1858" t="s">
        <v>3407</v>
      </c>
    </row>
    <row r="1859" spans="2:2" x14ac:dyDescent="0.25">
      <c r="B1859" t="s">
        <v>3408</v>
      </c>
    </row>
    <row r="1860" spans="2:2" x14ac:dyDescent="0.25">
      <c r="B1860" t="s">
        <v>3409</v>
      </c>
    </row>
    <row r="1861" spans="2:2" x14ac:dyDescent="0.25">
      <c r="B1861" t="s">
        <v>3410</v>
      </c>
    </row>
    <row r="1862" spans="2:2" x14ac:dyDescent="0.25">
      <c r="B1862" t="s">
        <v>3411</v>
      </c>
    </row>
    <row r="1863" spans="2:2" x14ac:dyDescent="0.25">
      <c r="B1863" t="s">
        <v>3412</v>
      </c>
    </row>
    <row r="1864" spans="2:2" x14ac:dyDescent="0.25">
      <c r="B1864" t="s">
        <v>3413</v>
      </c>
    </row>
    <row r="1865" spans="2:2" x14ac:dyDescent="0.25">
      <c r="B1865" t="s">
        <v>3414</v>
      </c>
    </row>
    <row r="1866" spans="2:2" x14ac:dyDescent="0.25">
      <c r="B1866" t="s">
        <v>3415</v>
      </c>
    </row>
    <row r="1867" spans="2:2" x14ac:dyDescent="0.25">
      <c r="B1867" t="s">
        <v>3416</v>
      </c>
    </row>
    <row r="1868" spans="2:2" x14ac:dyDescent="0.25">
      <c r="B1868" t="s">
        <v>3417</v>
      </c>
    </row>
    <row r="1869" spans="2:2" x14ac:dyDescent="0.25">
      <c r="B1869" t="s">
        <v>3418</v>
      </c>
    </row>
    <row r="1870" spans="2:2" x14ac:dyDescent="0.25">
      <c r="B1870" t="s">
        <v>3419</v>
      </c>
    </row>
    <row r="1871" spans="2:2" x14ac:dyDescent="0.25">
      <c r="B1871" t="s">
        <v>3420</v>
      </c>
    </row>
    <row r="1872" spans="2:2" x14ac:dyDescent="0.25">
      <c r="B1872" t="s">
        <v>3421</v>
      </c>
    </row>
    <row r="1873" spans="2:2" x14ac:dyDescent="0.25">
      <c r="B1873" t="s">
        <v>3422</v>
      </c>
    </row>
    <row r="1874" spans="2:2" x14ac:dyDescent="0.25">
      <c r="B1874" t="s">
        <v>3423</v>
      </c>
    </row>
    <row r="1875" spans="2:2" x14ac:dyDescent="0.25">
      <c r="B1875" t="s">
        <v>3424</v>
      </c>
    </row>
    <row r="1876" spans="2:2" x14ac:dyDescent="0.25">
      <c r="B1876" t="s">
        <v>3425</v>
      </c>
    </row>
    <row r="1877" spans="2:2" x14ac:dyDescent="0.25">
      <c r="B1877" t="s">
        <v>3426</v>
      </c>
    </row>
    <row r="1878" spans="2:2" x14ac:dyDescent="0.25">
      <c r="B1878" t="s">
        <v>3427</v>
      </c>
    </row>
    <row r="1879" spans="2:2" x14ac:dyDescent="0.25">
      <c r="B1879" t="s">
        <v>3428</v>
      </c>
    </row>
    <row r="1880" spans="2:2" x14ac:dyDescent="0.25">
      <c r="B1880" t="s">
        <v>3429</v>
      </c>
    </row>
    <row r="1881" spans="2:2" x14ac:dyDescent="0.25">
      <c r="B1881" t="s">
        <v>3430</v>
      </c>
    </row>
    <row r="1882" spans="2:2" x14ac:dyDescent="0.25">
      <c r="B1882" t="s">
        <v>3431</v>
      </c>
    </row>
    <row r="1883" spans="2:2" x14ac:dyDescent="0.25">
      <c r="B1883" t="s">
        <v>3432</v>
      </c>
    </row>
    <row r="1884" spans="2:2" x14ac:dyDescent="0.25">
      <c r="B1884" t="s">
        <v>3433</v>
      </c>
    </row>
    <row r="1885" spans="2:2" x14ac:dyDescent="0.25">
      <c r="B1885" t="s">
        <v>3434</v>
      </c>
    </row>
    <row r="1886" spans="2:2" x14ac:dyDescent="0.25">
      <c r="B1886" t="s">
        <v>3435</v>
      </c>
    </row>
    <row r="1887" spans="2:2" x14ac:dyDescent="0.25">
      <c r="B1887" t="s">
        <v>3436</v>
      </c>
    </row>
    <row r="1888" spans="2:2" x14ac:dyDescent="0.25">
      <c r="B1888" t="s">
        <v>3437</v>
      </c>
    </row>
    <row r="1889" spans="2:2" x14ac:dyDescent="0.25">
      <c r="B1889" t="s">
        <v>3438</v>
      </c>
    </row>
    <row r="1890" spans="2:2" x14ac:dyDescent="0.25">
      <c r="B1890" t="s">
        <v>3439</v>
      </c>
    </row>
    <row r="1891" spans="2:2" x14ac:dyDescent="0.25">
      <c r="B1891" t="s">
        <v>3440</v>
      </c>
    </row>
    <row r="1892" spans="2:2" x14ac:dyDescent="0.25">
      <c r="B1892" t="s">
        <v>3441</v>
      </c>
    </row>
    <row r="1893" spans="2:2" x14ac:dyDescent="0.25">
      <c r="B1893" t="s">
        <v>3442</v>
      </c>
    </row>
    <row r="1894" spans="2:2" x14ac:dyDescent="0.25">
      <c r="B1894" t="s">
        <v>3443</v>
      </c>
    </row>
    <row r="1895" spans="2:2" x14ac:dyDescent="0.25">
      <c r="B1895" t="s">
        <v>3444</v>
      </c>
    </row>
    <row r="1896" spans="2:2" x14ac:dyDescent="0.25">
      <c r="B1896" t="s">
        <v>3445</v>
      </c>
    </row>
    <row r="1897" spans="2:2" x14ac:dyDescent="0.25">
      <c r="B1897" t="s">
        <v>3446</v>
      </c>
    </row>
    <row r="1898" spans="2:2" x14ac:dyDescent="0.25">
      <c r="B1898" t="s">
        <v>3447</v>
      </c>
    </row>
    <row r="1899" spans="2:2" x14ac:dyDescent="0.25">
      <c r="B1899" t="s">
        <v>3448</v>
      </c>
    </row>
    <row r="1900" spans="2:2" x14ac:dyDescent="0.25">
      <c r="B1900" t="s">
        <v>3449</v>
      </c>
    </row>
    <row r="1901" spans="2:2" x14ac:dyDescent="0.25">
      <c r="B1901" t="s">
        <v>3450</v>
      </c>
    </row>
    <row r="1902" spans="2:2" x14ac:dyDescent="0.25">
      <c r="B1902" t="s">
        <v>3451</v>
      </c>
    </row>
    <row r="1903" spans="2:2" x14ac:dyDescent="0.25">
      <c r="B1903" t="s">
        <v>3452</v>
      </c>
    </row>
    <row r="1904" spans="2:2" x14ac:dyDescent="0.25">
      <c r="B1904" t="s">
        <v>3453</v>
      </c>
    </row>
    <row r="1905" spans="2:2" x14ac:dyDescent="0.25">
      <c r="B1905" t="s">
        <v>3454</v>
      </c>
    </row>
    <row r="1906" spans="2:2" x14ac:dyDescent="0.25">
      <c r="B1906" t="s">
        <v>3455</v>
      </c>
    </row>
    <row r="1907" spans="2:2" x14ac:dyDescent="0.25">
      <c r="B1907" t="s">
        <v>3456</v>
      </c>
    </row>
    <row r="1908" spans="2:2" x14ac:dyDescent="0.25">
      <c r="B1908" t="s">
        <v>3457</v>
      </c>
    </row>
    <row r="1909" spans="2:2" x14ac:dyDescent="0.25">
      <c r="B1909" t="s">
        <v>3458</v>
      </c>
    </row>
    <row r="1910" spans="2:2" x14ac:dyDescent="0.25">
      <c r="B1910" t="s">
        <v>3459</v>
      </c>
    </row>
    <row r="1911" spans="2:2" x14ac:dyDescent="0.25">
      <c r="B1911" t="s">
        <v>3460</v>
      </c>
    </row>
    <row r="1912" spans="2:2" x14ac:dyDescent="0.25">
      <c r="B1912" t="s">
        <v>3461</v>
      </c>
    </row>
    <row r="1913" spans="2:2" x14ac:dyDescent="0.25">
      <c r="B1913" t="s">
        <v>3462</v>
      </c>
    </row>
    <row r="1914" spans="2:2" x14ac:dyDescent="0.25">
      <c r="B1914" t="s">
        <v>3463</v>
      </c>
    </row>
    <row r="1915" spans="2:2" x14ac:dyDescent="0.25">
      <c r="B1915" t="s">
        <v>3464</v>
      </c>
    </row>
    <row r="1916" spans="2:2" x14ac:dyDescent="0.25">
      <c r="B1916" t="s">
        <v>3465</v>
      </c>
    </row>
    <row r="1917" spans="2:2" x14ac:dyDescent="0.25">
      <c r="B1917" t="s">
        <v>3466</v>
      </c>
    </row>
    <row r="1918" spans="2:2" x14ac:dyDescent="0.25">
      <c r="B1918" t="s">
        <v>3467</v>
      </c>
    </row>
    <row r="1919" spans="2:2" x14ac:dyDescent="0.25">
      <c r="B1919" t="s">
        <v>3468</v>
      </c>
    </row>
    <row r="1920" spans="2:2" x14ac:dyDescent="0.25">
      <c r="B1920" t="s">
        <v>3469</v>
      </c>
    </row>
    <row r="1921" spans="2:2" x14ac:dyDescent="0.25">
      <c r="B1921" t="s">
        <v>3470</v>
      </c>
    </row>
    <row r="1922" spans="2:2" x14ac:dyDescent="0.25">
      <c r="B1922" t="s">
        <v>3471</v>
      </c>
    </row>
    <row r="1923" spans="2:2" x14ac:dyDescent="0.25">
      <c r="B1923" t="s">
        <v>3472</v>
      </c>
    </row>
    <row r="1924" spans="2:2" x14ac:dyDescent="0.25">
      <c r="B1924" t="s">
        <v>3473</v>
      </c>
    </row>
    <row r="1925" spans="2:2" x14ac:dyDescent="0.25">
      <c r="B1925" t="s">
        <v>3474</v>
      </c>
    </row>
    <row r="1926" spans="2:2" x14ac:dyDescent="0.25">
      <c r="B1926" t="s">
        <v>3475</v>
      </c>
    </row>
    <row r="1927" spans="2:2" x14ac:dyDescent="0.25">
      <c r="B1927" t="s">
        <v>3476</v>
      </c>
    </row>
    <row r="1928" spans="2:2" x14ac:dyDescent="0.25">
      <c r="B1928" t="s">
        <v>3477</v>
      </c>
    </row>
    <row r="1929" spans="2:2" x14ac:dyDescent="0.25">
      <c r="B1929" t="s">
        <v>3478</v>
      </c>
    </row>
    <row r="1930" spans="2:2" x14ac:dyDescent="0.25">
      <c r="B1930" t="s">
        <v>3479</v>
      </c>
    </row>
    <row r="1931" spans="2:2" x14ac:dyDescent="0.25">
      <c r="B1931" t="s">
        <v>3480</v>
      </c>
    </row>
    <row r="1932" spans="2:2" x14ac:dyDescent="0.25">
      <c r="B1932" t="s">
        <v>3481</v>
      </c>
    </row>
    <row r="1933" spans="2:2" x14ac:dyDescent="0.25">
      <c r="B1933" t="s">
        <v>3482</v>
      </c>
    </row>
    <row r="1934" spans="2:2" x14ac:dyDescent="0.25">
      <c r="B1934" t="s">
        <v>3483</v>
      </c>
    </row>
    <row r="1935" spans="2:2" x14ac:dyDescent="0.25">
      <c r="B1935" t="s">
        <v>3484</v>
      </c>
    </row>
    <row r="1936" spans="2:2" x14ac:dyDescent="0.25">
      <c r="B1936" t="s">
        <v>3485</v>
      </c>
    </row>
    <row r="1937" spans="2:2" x14ac:dyDescent="0.25">
      <c r="B1937" t="s">
        <v>3486</v>
      </c>
    </row>
    <row r="1938" spans="2:2" x14ac:dyDescent="0.25">
      <c r="B1938" t="s">
        <v>3487</v>
      </c>
    </row>
    <row r="1939" spans="2:2" x14ac:dyDescent="0.25">
      <c r="B1939" t="s">
        <v>3488</v>
      </c>
    </row>
    <row r="1940" spans="2:2" x14ac:dyDescent="0.25">
      <c r="B1940" t="s">
        <v>3489</v>
      </c>
    </row>
    <row r="1941" spans="2:2" x14ac:dyDescent="0.25">
      <c r="B1941" t="s">
        <v>3490</v>
      </c>
    </row>
    <row r="1942" spans="2:2" x14ac:dyDescent="0.25">
      <c r="B1942" t="s">
        <v>3491</v>
      </c>
    </row>
    <row r="1943" spans="2:2" x14ac:dyDescent="0.25">
      <c r="B1943" t="s">
        <v>3492</v>
      </c>
    </row>
    <row r="1944" spans="2:2" x14ac:dyDescent="0.25">
      <c r="B1944" t="s">
        <v>3493</v>
      </c>
    </row>
    <row r="1945" spans="2:2" x14ac:dyDescent="0.25">
      <c r="B1945" t="s">
        <v>3494</v>
      </c>
    </row>
    <row r="1946" spans="2:2" x14ac:dyDescent="0.25">
      <c r="B1946" t="s">
        <v>3495</v>
      </c>
    </row>
    <row r="1947" spans="2:2" x14ac:dyDescent="0.25">
      <c r="B1947" t="s">
        <v>3496</v>
      </c>
    </row>
    <row r="1948" spans="2:2" x14ac:dyDescent="0.25">
      <c r="B1948" t="s">
        <v>3497</v>
      </c>
    </row>
    <row r="1949" spans="2:2" x14ac:dyDescent="0.25">
      <c r="B1949" t="s">
        <v>3498</v>
      </c>
    </row>
    <row r="1950" spans="2:2" x14ac:dyDescent="0.25">
      <c r="B1950" t="s">
        <v>3499</v>
      </c>
    </row>
    <row r="1951" spans="2:2" x14ac:dyDescent="0.25">
      <c r="B1951" t="s">
        <v>3500</v>
      </c>
    </row>
    <row r="1952" spans="2:2" x14ac:dyDescent="0.25">
      <c r="B1952" t="s">
        <v>3501</v>
      </c>
    </row>
    <row r="1953" spans="2:2" x14ac:dyDescent="0.25">
      <c r="B1953" t="s">
        <v>3502</v>
      </c>
    </row>
    <row r="1954" spans="2:2" x14ac:dyDescent="0.25">
      <c r="B1954" t="s">
        <v>3503</v>
      </c>
    </row>
    <row r="1955" spans="2:2" x14ac:dyDescent="0.25">
      <c r="B1955" t="s">
        <v>3504</v>
      </c>
    </row>
    <row r="1956" spans="2:2" x14ac:dyDescent="0.25">
      <c r="B1956" t="s">
        <v>3505</v>
      </c>
    </row>
    <row r="1957" spans="2:2" x14ac:dyDescent="0.25">
      <c r="B1957" t="s">
        <v>3506</v>
      </c>
    </row>
    <row r="1958" spans="2:2" x14ac:dyDescent="0.25">
      <c r="B1958" t="s">
        <v>3507</v>
      </c>
    </row>
    <row r="1959" spans="2:2" x14ac:dyDescent="0.25">
      <c r="B1959" t="s">
        <v>3508</v>
      </c>
    </row>
    <row r="1960" spans="2:2" x14ac:dyDescent="0.25">
      <c r="B1960" t="s">
        <v>3509</v>
      </c>
    </row>
    <row r="1961" spans="2:2" x14ac:dyDescent="0.25">
      <c r="B1961" t="s">
        <v>3510</v>
      </c>
    </row>
    <row r="1962" spans="2:2" x14ac:dyDescent="0.25">
      <c r="B1962" t="s">
        <v>3511</v>
      </c>
    </row>
    <row r="1963" spans="2:2" x14ac:dyDescent="0.25">
      <c r="B1963" t="s">
        <v>3512</v>
      </c>
    </row>
    <row r="1964" spans="2:2" x14ac:dyDescent="0.25">
      <c r="B1964" t="s">
        <v>3513</v>
      </c>
    </row>
    <row r="1965" spans="2:2" x14ac:dyDescent="0.25">
      <c r="B1965" t="s">
        <v>3514</v>
      </c>
    </row>
    <row r="1966" spans="2:2" x14ac:dyDescent="0.25">
      <c r="B1966" t="s">
        <v>3515</v>
      </c>
    </row>
    <row r="1967" spans="2:2" x14ac:dyDescent="0.25">
      <c r="B1967" t="s">
        <v>3516</v>
      </c>
    </row>
    <row r="1968" spans="2:2" x14ac:dyDescent="0.25">
      <c r="B1968" t="s">
        <v>3517</v>
      </c>
    </row>
    <row r="1969" spans="2:2" x14ac:dyDescent="0.25">
      <c r="B1969" t="s">
        <v>3518</v>
      </c>
    </row>
    <row r="1970" spans="2:2" x14ac:dyDescent="0.25">
      <c r="B1970" t="s">
        <v>3519</v>
      </c>
    </row>
    <row r="1971" spans="2:2" x14ac:dyDescent="0.25">
      <c r="B1971" t="s">
        <v>3520</v>
      </c>
    </row>
    <row r="1972" spans="2:2" x14ac:dyDescent="0.25">
      <c r="B1972" t="s">
        <v>3521</v>
      </c>
    </row>
    <row r="1973" spans="2:2" x14ac:dyDescent="0.25">
      <c r="B1973" t="s">
        <v>3522</v>
      </c>
    </row>
    <row r="1974" spans="2:2" x14ac:dyDescent="0.25">
      <c r="B1974" t="s">
        <v>3523</v>
      </c>
    </row>
    <row r="1975" spans="2:2" x14ac:dyDescent="0.25">
      <c r="B1975" t="s">
        <v>3524</v>
      </c>
    </row>
    <row r="1976" spans="2:2" x14ac:dyDescent="0.25">
      <c r="B1976" t="s">
        <v>3525</v>
      </c>
    </row>
    <row r="1977" spans="2:2" x14ac:dyDescent="0.25">
      <c r="B1977" t="s">
        <v>3526</v>
      </c>
    </row>
    <row r="1978" spans="2:2" x14ac:dyDescent="0.25">
      <c r="B1978" t="s">
        <v>3527</v>
      </c>
    </row>
    <row r="1979" spans="2:2" x14ac:dyDescent="0.25">
      <c r="B1979" t="s">
        <v>3528</v>
      </c>
    </row>
    <row r="1980" spans="2:2" x14ac:dyDescent="0.25">
      <c r="B1980" t="s">
        <v>3529</v>
      </c>
    </row>
    <row r="1981" spans="2:2" x14ac:dyDescent="0.25">
      <c r="B1981" t="s">
        <v>3530</v>
      </c>
    </row>
    <row r="1982" spans="2:2" x14ac:dyDescent="0.25">
      <c r="B1982" t="s">
        <v>3531</v>
      </c>
    </row>
    <row r="1983" spans="2:2" x14ac:dyDescent="0.25">
      <c r="B1983" t="s">
        <v>3532</v>
      </c>
    </row>
    <row r="1984" spans="2:2" x14ac:dyDescent="0.25">
      <c r="B1984" t="s">
        <v>3533</v>
      </c>
    </row>
    <row r="1985" spans="2:2" x14ac:dyDescent="0.25">
      <c r="B1985" t="s">
        <v>3534</v>
      </c>
    </row>
    <row r="1986" spans="2:2" x14ac:dyDescent="0.25">
      <c r="B1986" t="s">
        <v>3535</v>
      </c>
    </row>
    <row r="1987" spans="2:2" x14ac:dyDescent="0.25">
      <c r="B1987" t="s">
        <v>3536</v>
      </c>
    </row>
    <row r="1988" spans="2:2" x14ac:dyDescent="0.25">
      <c r="B1988" t="s">
        <v>3537</v>
      </c>
    </row>
    <row r="1989" spans="2:2" x14ac:dyDescent="0.25">
      <c r="B1989" t="s">
        <v>3538</v>
      </c>
    </row>
    <row r="1990" spans="2:2" x14ac:dyDescent="0.25">
      <c r="B1990" t="s">
        <v>3539</v>
      </c>
    </row>
    <row r="1991" spans="2:2" x14ac:dyDescent="0.25">
      <c r="B1991" t="s">
        <v>3540</v>
      </c>
    </row>
    <row r="1992" spans="2:2" x14ac:dyDescent="0.25">
      <c r="B1992" t="s">
        <v>3541</v>
      </c>
    </row>
    <row r="1993" spans="2:2" x14ac:dyDescent="0.25">
      <c r="B1993" t="s">
        <v>3542</v>
      </c>
    </row>
    <row r="1994" spans="2:2" x14ac:dyDescent="0.25">
      <c r="B1994" t="s">
        <v>3543</v>
      </c>
    </row>
    <row r="1995" spans="2:2" x14ac:dyDescent="0.25">
      <c r="B1995" t="s">
        <v>3544</v>
      </c>
    </row>
    <row r="1996" spans="2:2" x14ac:dyDescent="0.25">
      <c r="B1996" t="s">
        <v>3545</v>
      </c>
    </row>
    <row r="1997" spans="2:2" x14ac:dyDescent="0.25">
      <c r="B1997" t="s">
        <v>3546</v>
      </c>
    </row>
    <row r="1998" spans="2:2" x14ac:dyDescent="0.25">
      <c r="B1998" t="s">
        <v>3547</v>
      </c>
    </row>
    <row r="1999" spans="2:2" x14ac:dyDescent="0.25">
      <c r="B1999" t="s">
        <v>3548</v>
      </c>
    </row>
    <row r="2000" spans="2:2" x14ac:dyDescent="0.25">
      <c r="B2000" t="s">
        <v>3549</v>
      </c>
    </row>
    <row r="2001" spans="2:2" x14ac:dyDescent="0.25">
      <c r="B2001" t="s">
        <v>3550</v>
      </c>
    </row>
    <row r="2002" spans="2:2" x14ac:dyDescent="0.25">
      <c r="B2002" t="s">
        <v>3551</v>
      </c>
    </row>
    <row r="2003" spans="2:2" x14ac:dyDescent="0.25">
      <c r="B2003" t="s">
        <v>3552</v>
      </c>
    </row>
    <row r="2004" spans="2:2" x14ac:dyDescent="0.25">
      <c r="B2004" t="s">
        <v>3553</v>
      </c>
    </row>
    <row r="2005" spans="2:2" x14ac:dyDescent="0.25">
      <c r="B2005" t="s">
        <v>3554</v>
      </c>
    </row>
    <row r="2006" spans="2:2" x14ac:dyDescent="0.25">
      <c r="B2006" t="s">
        <v>3555</v>
      </c>
    </row>
    <row r="2007" spans="2:2" x14ac:dyDescent="0.25">
      <c r="B2007" t="s">
        <v>3556</v>
      </c>
    </row>
    <row r="2008" spans="2:2" x14ac:dyDescent="0.25">
      <c r="B2008" t="s">
        <v>3557</v>
      </c>
    </row>
    <row r="2009" spans="2:2" x14ac:dyDescent="0.25">
      <c r="B2009" t="s">
        <v>3558</v>
      </c>
    </row>
    <row r="2010" spans="2:2" x14ac:dyDescent="0.25">
      <c r="B2010" t="s">
        <v>3559</v>
      </c>
    </row>
    <row r="2011" spans="2:2" x14ac:dyDescent="0.25">
      <c r="B2011" t="s">
        <v>3560</v>
      </c>
    </row>
    <row r="2012" spans="2:2" x14ac:dyDescent="0.25">
      <c r="B2012" t="s">
        <v>3561</v>
      </c>
    </row>
    <row r="2013" spans="2:2" x14ac:dyDescent="0.25">
      <c r="B2013" t="s">
        <v>3562</v>
      </c>
    </row>
    <row r="2014" spans="2:2" x14ac:dyDescent="0.25">
      <c r="B2014" t="s">
        <v>3563</v>
      </c>
    </row>
    <row r="2015" spans="2:2" x14ac:dyDescent="0.25">
      <c r="B2015" t="s">
        <v>3564</v>
      </c>
    </row>
    <row r="2016" spans="2:2" x14ac:dyDescent="0.25">
      <c r="B2016" t="s">
        <v>3565</v>
      </c>
    </row>
    <row r="2017" spans="2:2" x14ac:dyDescent="0.25">
      <c r="B2017" t="s">
        <v>3566</v>
      </c>
    </row>
    <row r="2018" spans="2:2" x14ac:dyDescent="0.25">
      <c r="B2018" t="s">
        <v>3567</v>
      </c>
    </row>
    <row r="2019" spans="2:2" x14ac:dyDescent="0.25">
      <c r="B2019" t="s">
        <v>3568</v>
      </c>
    </row>
    <row r="2020" spans="2:2" x14ac:dyDescent="0.25">
      <c r="B2020" t="s">
        <v>3569</v>
      </c>
    </row>
    <row r="2021" spans="2:2" x14ac:dyDescent="0.25">
      <c r="B2021" t="s">
        <v>3570</v>
      </c>
    </row>
    <row r="2022" spans="2:2" x14ac:dyDescent="0.25">
      <c r="B2022" t="s">
        <v>3571</v>
      </c>
    </row>
    <row r="2023" spans="2:2" x14ac:dyDescent="0.25">
      <c r="B2023" t="s">
        <v>3572</v>
      </c>
    </row>
    <row r="2024" spans="2:2" x14ac:dyDescent="0.25">
      <c r="B2024" t="s">
        <v>3573</v>
      </c>
    </row>
    <row r="2025" spans="2:2" x14ac:dyDescent="0.25">
      <c r="B2025" t="s">
        <v>3574</v>
      </c>
    </row>
    <row r="2026" spans="2:2" x14ac:dyDescent="0.25">
      <c r="B2026" t="s">
        <v>3575</v>
      </c>
    </row>
    <row r="2027" spans="2:2" x14ac:dyDescent="0.25">
      <c r="B2027" t="s">
        <v>3576</v>
      </c>
    </row>
    <row r="2028" spans="2:2" x14ac:dyDescent="0.25">
      <c r="B2028" t="s">
        <v>3577</v>
      </c>
    </row>
    <row r="2029" spans="2:2" x14ac:dyDescent="0.25">
      <c r="B2029" t="s">
        <v>3578</v>
      </c>
    </row>
    <row r="2030" spans="2:2" x14ac:dyDescent="0.25">
      <c r="B2030" t="s">
        <v>3579</v>
      </c>
    </row>
    <row r="2031" spans="2:2" x14ac:dyDescent="0.25">
      <c r="B2031" t="s">
        <v>3580</v>
      </c>
    </row>
    <row r="2032" spans="2:2" x14ac:dyDescent="0.25">
      <c r="B2032" t="s">
        <v>3581</v>
      </c>
    </row>
    <row r="2033" spans="2:2" x14ac:dyDescent="0.25">
      <c r="B2033" t="s">
        <v>3582</v>
      </c>
    </row>
    <row r="2034" spans="2:2" x14ac:dyDescent="0.25">
      <c r="B2034" t="s">
        <v>3583</v>
      </c>
    </row>
    <row r="2035" spans="2:2" x14ac:dyDescent="0.25">
      <c r="B2035" t="s">
        <v>3584</v>
      </c>
    </row>
    <row r="2036" spans="2:2" x14ac:dyDescent="0.25">
      <c r="B2036" t="s">
        <v>3585</v>
      </c>
    </row>
    <row r="2037" spans="2:2" x14ac:dyDescent="0.25">
      <c r="B2037" t="s">
        <v>3586</v>
      </c>
    </row>
    <row r="2038" spans="2:2" x14ac:dyDescent="0.25">
      <c r="B2038" t="s">
        <v>3587</v>
      </c>
    </row>
    <row r="2039" spans="2:2" x14ac:dyDescent="0.25">
      <c r="B2039" t="s">
        <v>3588</v>
      </c>
    </row>
    <row r="2040" spans="2:2" x14ac:dyDescent="0.25">
      <c r="B2040" t="s">
        <v>3589</v>
      </c>
    </row>
    <row r="2041" spans="2:2" x14ac:dyDescent="0.25">
      <c r="B2041" t="s">
        <v>3590</v>
      </c>
    </row>
    <row r="2042" spans="2:2" x14ac:dyDescent="0.25">
      <c r="B2042" t="s">
        <v>3591</v>
      </c>
    </row>
    <row r="2043" spans="2:2" x14ac:dyDescent="0.25">
      <c r="B2043" t="s">
        <v>3592</v>
      </c>
    </row>
    <row r="2044" spans="2:2" x14ac:dyDescent="0.25">
      <c r="B2044" t="s">
        <v>3593</v>
      </c>
    </row>
    <row r="2045" spans="2:2" x14ac:dyDescent="0.25">
      <c r="B2045" t="s">
        <v>3594</v>
      </c>
    </row>
    <row r="2046" spans="2:2" x14ac:dyDescent="0.25">
      <c r="B2046" t="s">
        <v>3595</v>
      </c>
    </row>
    <row r="2047" spans="2:2" x14ac:dyDescent="0.25">
      <c r="B2047" t="s">
        <v>3596</v>
      </c>
    </row>
    <row r="2048" spans="2:2" x14ac:dyDescent="0.25">
      <c r="B2048" t="s">
        <v>3597</v>
      </c>
    </row>
    <row r="2049" spans="2:2" x14ac:dyDescent="0.25">
      <c r="B2049" t="s">
        <v>3598</v>
      </c>
    </row>
    <row r="2050" spans="2:2" x14ac:dyDescent="0.25">
      <c r="B2050" t="s">
        <v>3599</v>
      </c>
    </row>
    <row r="2051" spans="2:2" x14ac:dyDescent="0.25">
      <c r="B2051" t="s">
        <v>3600</v>
      </c>
    </row>
    <row r="2052" spans="2:2" x14ac:dyDescent="0.25">
      <c r="B2052" t="s">
        <v>3601</v>
      </c>
    </row>
    <row r="2053" spans="2:2" x14ac:dyDescent="0.25">
      <c r="B2053" t="s">
        <v>3602</v>
      </c>
    </row>
    <row r="2054" spans="2:2" x14ac:dyDescent="0.25">
      <c r="B2054" t="s">
        <v>3603</v>
      </c>
    </row>
    <row r="2055" spans="2:2" x14ac:dyDescent="0.25">
      <c r="B2055" t="s">
        <v>3604</v>
      </c>
    </row>
    <row r="2056" spans="2:2" x14ac:dyDescent="0.25">
      <c r="B2056" t="s">
        <v>3605</v>
      </c>
    </row>
    <row r="2057" spans="2:2" x14ac:dyDescent="0.25">
      <c r="B2057" t="s">
        <v>3606</v>
      </c>
    </row>
    <row r="2058" spans="2:2" x14ac:dyDescent="0.25">
      <c r="B2058" t="s">
        <v>3607</v>
      </c>
    </row>
    <row r="2059" spans="2:2" x14ac:dyDescent="0.25">
      <c r="B2059" t="s">
        <v>3608</v>
      </c>
    </row>
    <row r="2060" spans="2:2" x14ac:dyDescent="0.25">
      <c r="B2060" t="s">
        <v>3609</v>
      </c>
    </row>
    <row r="2061" spans="2:2" x14ac:dyDescent="0.25">
      <c r="B2061" t="s">
        <v>3610</v>
      </c>
    </row>
    <row r="2062" spans="2:2" x14ac:dyDescent="0.25">
      <c r="B2062" t="s">
        <v>3611</v>
      </c>
    </row>
    <row r="2063" spans="2:2" x14ac:dyDescent="0.25">
      <c r="B2063" t="s">
        <v>3612</v>
      </c>
    </row>
    <row r="2064" spans="2:2" x14ac:dyDescent="0.25">
      <c r="B2064" t="s">
        <v>3613</v>
      </c>
    </row>
    <row r="2065" spans="2:2" x14ac:dyDescent="0.25">
      <c r="B2065" t="s">
        <v>3614</v>
      </c>
    </row>
    <row r="2066" spans="2:2" x14ac:dyDescent="0.25">
      <c r="B2066" t="s">
        <v>3615</v>
      </c>
    </row>
    <row r="2067" spans="2:2" x14ac:dyDescent="0.25">
      <c r="B2067" t="s">
        <v>3616</v>
      </c>
    </row>
    <row r="2068" spans="2:2" x14ac:dyDescent="0.25">
      <c r="B2068" t="s">
        <v>3617</v>
      </c>
    </row>
    <row r="2069" spans="2:2" x14ac:dyDescent="0.25">
      <c r="B2069" t="s">
        <v>3618</v>
      </c>
    </row>
    <row r="2070" spans="2:2" x14ac:dyDescent="0.25">
      <c r="B2070" t="s">
        <v>3619</v>
      </c>
    </row>
    <row r="2071" spans="2:2" x14ac:dyDescent="0.25">
      <c r="B2071" t="s">
        <v>3620</v>
      </c>
    </row>
    <row r="2072" spans="2:2" x14ac:dyDescent="0.25">
      <c r="B2072" t="s">
        <v>3621</v>
      </c>
    </row>
    <row r="2073" spans="2:2" x14ac:dyDescent="0.25">
      <c r="B2073" t="s">
        <v>3622</v>
      </c>
    </row>
    <row r="2074" spans="2:2" x14ac:dyDescent="0.25">
      <c r="B2074" t="s">
        <v>3623</v>
      </c>
    </row>
    <row r="2075" spans="2:2" x14ac:dyDescent="0.25">
      <c r="B2075" t="s">
        <v>3624</v>
      </c>
    </row>
    <row r="2076" spans="2:2" x14ac:dyDescent="0.25">
      <c r="B2076" t="s">
        <v>3625</v>
      </c>
    </row>
    <row r="2077" spans="2:2" x14ac:dyDescent="0.25">
      <c r="B2077" t="s">
        <v>3626</v>
      </c>
    </row>
    <row r="2078" spans="2:2" x14ac:dyDescent="0.25">
      <c r="B2078" t="s">
        <v>3627</v>
      </c>
    </row>
    <row r="2079" spans="2:2" x14ac:dyDescent="0.25">
      <c r="B2079" t="s">
        <v>3628</v>
      </c>
    </row>
    <row r="2080" spans="2:2" x14ac:dyDescent="0.25">
      <c r="B2080" t="s">
        <v>3629</v>
      </c>
    </row>
    <row r="2081" spans="2:2" x14ac:dyDescent="0.25">
      <c r="B2081" t="s">
        <v>3630</v>
      </c>
    </row>
    <row r="2082" spans="2:2" x14ac:dyDescent="0.25">
      <c r="B2082" t="s">
        <v>3631</v>
      </c>
    </row>
    <row r="2083" spans="2:2" x14ac:dyDescent="0.25">
      <c r="B2083" t="s">
        <v>3632</v>
      </c>
    </row>
    <row r="2084" spans="2:2" x14ac:dyDescent="0.25">
      <c r="B2084" t="s">
        <v>3633</v>
      </c>
    </row>
    <row r="2085" spans="2:2" x14ac:dyDescent="0.25">
      <c r="B2085" t="s">
        <v>3634</v>
      </c>
    </row>
    <row r="2086" spans="2:2" x14ac:dyDescent="0.25">
      <c r="B2086" t="s">
        <v>3635</v>
      </c>
    </row>
    <row r="2087" spans="2:2" x14ac:dyDescent="0.25">
      <c r="B2087" t="s">
        <v>3636</v>
      </c>
    </row>
    <row r="2088" spans="2:2" x14ac:dyDescent="0.25">
      <c r="B2088" t="s">
        <v>3637</v>
      </c>
    </row>
    <row r="2089" spans="2:2" x14ac:dyDescent="0.25">
      <c r="B2089" t="s">
        <v>3638</v>
      </c>
    </row>
    <row r="2090" spans="2:2" x14ac:dyDescent="0.25">
      <c r="B2090" t="s">
        <v>3639</v>
      </c>
    </row>
    <row r="2091" spans="2:2" x14ac:dyDescent="0.25">
      <c r="B2091" t="s">
        <v>3640</v>
      </c>
    </row>
    <row r="2092" spans="2:2" x14ac:dyDescent="0.25">
      <c r="B2092" t="s">
        <v>3641</v>
      </c>
    </row>
    <row r="2093" spans="2:2" x14ac:dyDescent="0.25">
      <c r="B2093" t="s">
        <v>3642</v>
      </c>
    </row>
    <row r="2094" spans="2:2" x14ac:dyDescent="0.25">
      <c r="B2094" t="s">
        <v>3643</v>
      </c>
    </row>
    <row r="2095" spans="2:2" x14ac:dyDescent="0.25">
      <c r="B2095" t="s">
        <v>3644</v>
      </c>
    </row>
    <row r="2096" spans="2:2" x14ac:dyDescent="0.25">
      <c r="B2096" t="s">
        <v>3645</v>
      </c>
    </row>
    <row r="2097" spans="2:2" x14ac:dyDescent="0.25">
      <c r="B2097" t="s">
        <v>3646</v>
      </c>
    </row>
    <row r="2098" spans="2:2" x14ac:dyDescent="0.25">
      <c r="B2098" t="s">
        <v>3647</v>
      </c>
    </row>
    <row r="2099" spans="2:2" x14ac:dyDescent="0.25">
      <c r="B2099" t="s">
        <v>3648</v>
      </c>
    </row>
    <row r="2100" spans="2:2" x14ac:dyDescent="0.25">
      <c r="B2100" t="s">
        <v>3649</v>
      </c>
    </row>
    <row r="2101" spans="2:2" x14ac:dyDescent="0.25">
      <c r="B2101" t="s">
        <v>3650</v>
      </c>
    </row>
    <row r="2102" spans="2:2" x14ac:dyDescent="0.25">
      <c r="B2102" t="s">
        <v>3651</v>
      </c>
    </row>
    <row r="2103" spans="2:2" x14ac:dyDescent="0.25">
      <c r="B2103" t="s">
        <v>3652</v>
      </c>
    </row>
    <row r="2104" spans="2:2" x14ac:dyDescent="0.25">
      <c r="B2104" t="s">
        <v>3653</v>
      </c>
    </row>
    <row r="2105" spans="2:2" x14ac:dyDescent="0.25">
      <c r="B2105" t="s">
        <v>3654</v>
      </c>
    </row>
    <row r="2106" spans="2:2" x14ac:dyDescent="0.25">
      <c r="B2106" t="s">
        <v>3655</v>
      </c>
    </row>
    <row r="2107" spans="2:2" x14ac:dyDescent="0.25">
      <c r="B2107" t="s">
        <v>3656</v>
      </c>
    </row>
    <row r="2108" spans="2:2" x14ac:dyDescent="0.25">
      <c r="B2108" t="s">
        <v>3657</v>
      </c>
    </row>
    <row r="2109" spans="2:2" x14ac:dyDescent="0.25">
      <c r="B2109" t="s">
        <v>3658</v>
      </c>
    </row>
    <row r="2110" spans="2:2" x14ac:dyDescent="0.25">
      <c r="B2110" t="s">
        <v>3659</v>
      </c>
    </row>
    <row r="2111" spans="2:2" x14ac:dyDescent="0.25">
      <c r="B2111" t="s">
        <v>3660</v>
      </c>
    </row>
    <row r="2112" spans="2:2" x14ac:dyDescent="0.25">
      <c r="B2112" t="s">
        <v>3661</v>
      </c>
    </row>
    <row r="2113" spans="2:2" x14ac:dyDescent="0.25">
      <c r="B2113" t="s">
        <v>3662</v>
      </c>
    </row>
    <row r="2114" spans="2:2" x14ac:dyDescent="0.25">
      <c r="B2114" t="s">
        <v>3663</v>
      </c>
    </row>
    <row r="2115" spans="2:2" x14ac:dyDescent="0.25">
      <c r="B2115" t="s">
        <v>3664</v>
      </c>
    </row>
    <row r="2116" spans="2:2" x14ac:dyDescent="0.25">
      <c r="B2116" t="s">
        <v>3665</v>
      </c>
    </row>
    <row r="2117" spans="2:2" x14ac:dyDescent="0.25">
      <c r="B2117" t="s">
        <v>3666</v>
      </c>
    </row>
    <row r="2118" spans="2:2" x14ac:dyDescent="0.25">
      <c r="B2118" t="s">
        <v>3667</v>
      </c>
    </row>
    <row r="2119" spans="2:2" x14ac:dyDescent="0.25">
      <c r="B2119" t="s">
        <v>3668</v>
      </c>
    </row>
    <row r="2120" spans="2:2" x14ac:dyDescent="0.25">
      <c r="B2120" t="s">
        <v>3669</v>
      </c>
    </row>
    <row r="2121" spans="2:2" x14ac:dyDescent="0.25">
      <c r="B2121" t="s">
        <v>3670</v>
      </c>
    </row>
    <row r="2122" spans="2:2" x14ac:dyDescent="0.25">
      <c r="B2122" t="s">
        <v>3671</v>
      </c>
    </row>
    <row r="2123" spans="2:2" x14ac:dyDescent="0.25">
      <c r="B2123" t="s">
        <v>3672</v>
      </c>
    </row>
    <row r="2124" spans="2:2" x14ac:dyDescent="0.25">
      <c r="B2124" t="s">
        <v>3673</v>
      </c>
    </row>
    <row r="2125" spans="2:2" x14ac:dyDescent="0.25">
      <c r="B2125" t="s">
        <v>3674</v>
      </c>
    </row>
    <row r="2126" spans="2:2" x14ac:dyDescent="0.25">
      <c r="B2126" t="s">
        <v>3675</v>
      </c>
    </row>
    <row r="2127" spans="2:2" x14ac:dyDescent="0.25">
      <c r="B2127" t="s">
        <v>3676</v>
      </c>
    </row>
    <row r="2128" spans="2:2" x14ac:dyDescent="0.25">
      <c r="B2128" t="s">
        <v>3677</v>
      </c>
    </row>
    <row r="2129" spans="2:2" x14ac:dyDescent="0.25">
      <c r="B2129" t="s">
        <v>3678</v>
      </c>
    </row>
    <row r="2130" spans="2:2" x14ac:dyDescent="0.25">
      <c r="B2130" t="s">
        <v>3679</v>
      </c>
    </row>
    <row r="2131" spans="2:2" x14ac:dyDescent="0.25">
      <c r="B2131" t="s">
        <v>3680</v>
      </c>
    </row>
    <row r="2132" spans="2:2" x14ac:dyDescent="0.25">
      <c r="B2132" t="s">
        <v>3681</v>
      </c>
    </row>
    <row r="2133" spans="2:2" x14ac:dyDescent="0.25">
      <c r="B2133" t="s">
        <v>3682</v>
      </c>
    </row>
    <row r="2134" spans="2:2" x14ac:dyDescent="0.25">
      <c r="B2134" t="s">
        <v>3683</v>
      </c>
    </row>
    <row r="2135" spans="2:2" x14ac:dyDescent="0.25">
      <c r="B2135" t="s">
        <v>3684</v>
      </c>
    </row>
    <row r="2136" spans="2:2" x14ac:dyDescent="0.25">
      <c r="B2136" t="s">
        <v>3685</v>
      </c>
    </row>
    <row r="2137" spans="2:2" x14ac:dyDescent="0.25">
      <c r="B2137" t="s">
        <v>3686</v>
      </c>
    </row>
    <row r="2138" spans="2:2" x14ac:dyDescent="0.25">
      <c r="B2138" t="s">
        <v>3687</v>
      </c>
    </row>
    <row r="2139" spans="2:2" x14ac:dyDescent="0.25">
      <c r="B2139" t="s">
        <v>3688</v>
      </c>
    </row>
    <row r="2140" spans="2:2" x14ac:dyDescent="0.25">
      <c r="B2140" t="s">
        <v>3689</v>
      </c>
    </row>
    <row r="2141" spans="2:2" x14ac:dyDescent="0.25">
      <c r="B2141" t="s">
        <v>3690</v>
      </c>
    </row>
    <row r="2142" spans="2:2" x14ac:dyDescent="0.25">
      <c r="B2142" t="s">
        <v>3691</v>
      </c>
    </row>
    <row r="2143" spans="2:2" x14ac:dyDescent="0.25">
      <c r="B2143" t="s">
        <v>3692</v>
      </c>
    </row>
    <row r="2144" spans="2:2" x14ac:dyDescent="0.25">
      <c r="B2144" t="s">
        <v>3693</v>
      </c>
    </row>
    <row r="2145" spans="2:2" x14ac:dyDescent="0.25">
      <c r="B2145" t="s">
        <v>3694</v>
      </c>
    </row>
    <row r="2146" spans="2:2" x14ac:dyDescent="0.25">
      <c r="B2146" t="s">
        <v>3695</v>
      </c>
    </row>
    <row r="2147" spans="2:2" x14ac:dyDescent="0.25">
      <c r="B2147" t="s">
        <v>3696</v>
      </c>
    </row>
    <row r="2148" spans="2:2" x14ac:dyDescent="0.25">
      <c r="B2148" t="s">
        <v>3697</v>
      </c>
    </row>
    <row r="2149" spans="2:2" x14ac:dyDescent="0.25">
      <c r="B2149" t="s">
        <v>3698</v>
      </c>
    </row>
    <row r="2150" spans="2:2" x14ac:dyDescent="0.25">
      <c r="B2150" t="s">
        <v>3699</v>
      </c>
    </row>
    <row r="2151" spans="2:2" x14ac:dyDescent="0.25">
      <c r="B2151" t="s">
        <v>3700</v>
      </c>
    </row>
    <row r="2152" spans="2:2" x14ac:dyDescent="0.25">
      <c r="B2152" t="s">
        <v>3701</v>
      </c>
    </row>
    <row r="2153" spans="2:2" x14ac:dyDescent="0.25">
      <c r="B2153" t="s">
        <v>3702</v>
      </c>
    </row>
    <row r="2154" spans="2:2" x14ac:dyDescent="0.25">
      <c r="B2154" t="s">
        <v>3703</v>
      </c>
    </row>
    <row r="2155" spans="2:2" x14ac:dyDescent="0.25">
      <c r="B2155" t="s">
        <v>1034</v>
      </c>
    </row>
    <row r="2157" spans="2:2" x14ac:dyDescent="0.25">
      <c r="B2157" t="s">
        <v>3704</v>
      </c>
    </row>
    <row r="2158" spans="2:2" x14ac:dyDescent="0.25">
      <c r="B2158" t="s">
        <v>3705</v>
      </c>
    </row>
    <row r="2159" spans="2:2" x14ac:dyDescent="0.25">
      <c r="B2159" t="s">
        <v>3706</v>
      </c>
    </row>
    <row r="2160" spans="2:2" x14ac:dyDescent="0.25">
      <c r="B2160" t="s">
        <v>3707</v>
      </c>
    </row>
    <row r="2161" spans="2:2" x14ac:dyDescent="0.25">
      <c r="B2161" t="s">
        <v>3708</v>
      </c>
    </row>
    <row r="2162" spans="2:2" x14ac:dyDescent="0.25">
      <c r="B2162" t="s">
        <v>3709</v>
      </c>
    </row>
    <row r="2163" spans="2:2" x14ac:dyDescent="0.25">
      <c r="B2163" t="s">
        <v>3710</v>
      </c>
    </row>
    <row r="2164" spans="2:2" x14ac:dyDescent="0.25">
      <c r="B2164" t="s">
        <v>3711</v>
      </c>
    </row>
    <row r="2165" spans="2:2" x14ac:dyDescent="0.25">
      <c r="B2165" t="s">
        <v>3712</v>
      </c>
    </row>
    <row r="2166" spans="2:2" x14ac:dyDescent="0.25">
      <c r="B2166" t="s">
        <v>3713</v>
      </c>
    </row>
    <row r="2167" spans="2:2" x14ac:dyDescent="0.25">
      <c r="B2167" t="s">
        <v>3714</v>
      </c>
    </row>
    <row r="2168" spans="2:2" x14ac:dyDescent="0.25">
      <c r="B2168" t="s">
        <v>3715</v>
      </c>
    </row>
    <row r="2169" spans="2:2" x14ac:dyDescent="0.25">
      <c r="B2169" t="s">
        <v>3716</v>
      </c>
    </row>
    <row r="2170" spans="2:2" x14ac:dyDescent="0.25">
      <c r="B2170" t="s">
        <v>3717</v>
      </c>
    </row>
    <row r="2171" spans="2:2" x14ac:dyDescent="0.25">
      <c r="B2171" t="s">
        <v>3718</v>
      </c>
    </row>
    <row r="2172" spans="2:2" x14ac:dyDescent="0.25">
      <c r="B2172" t="s">
        <v>3719</v>
      </c>
    </row>
    <row r="2173" spans="2:2" x14ac:dyDescent="0.25">
      <c r="B2173" t="s">
        <v>3720</v>
      </c>
    </row>
    <row r="2174" spans="2:2" x14ac:dyDescent="0.25">
      <c r="B2174" t="s">
        <v>3721</v>
      </c>
    </row>
    <row r="2175" spans="2:2" x14ac:dyDescent="0.25">
      <c r="B2175" t="s">
        <v>3722</v>
      </c>
    </row>
    <row r="2176" spans="2:2" x14ac:dyDescent="0.25">
      <c r="B2176" t="s">
        <v>3723</v>
      </c>
    </row>
    <row r="2177" spans="2:2" x14ac:dyDescent="0.25">
      <c r="B2177" t="s">
        <v>3724</v>
      </c>
    </row>
    <row r="2178" spans="2:2" x14ac:dyDescent="0.25">
      <c r="B2178" t="s">
        <v>3725</v>
      </c>
    </row>
    <row r="2179" spans="2:2" x14ac:dyDescent="0.25">
      <c r="B2179" t="s">
        <v>3726</v>
      </c>
    </row>
    <row r="2180" spans="2:2" x14ac:dyDescent="0.25">
      <c r="B2180" t="s">
        <v>3727</v>
      </c>
    </row>
    <row r="2181" spans="2:2" x14ac:dyDescent="0.25">
      <c r="B2181" t="s">
        <v>3728</v>
      </c>
    </row>
    <row r="2182" spans="2:2" x14ac:dyDescent="0.25">
      <c r="B2182" t="s">
        <v>3729</v>
      </c>
    </row>
    <row r="2183" spans="2:2" x14ac:dyDescent="0.25">
      <c r="B2183" t="s">
        <v>3730</v>
      </c>
    </row>
    <row r="2184" spans="2:2" x14ac:dyDescent="0.25">
      <c r="B2184" t="s">
        <v>3731</v>
      </c>
    </row>
    <row r="2185" spans="2:2" x14ac:dyDescent="0.25">
      <c r="B2185" t="s">
        <v>3732</v>
      </c>
    </row>
    <row r="2186" spans="2:2" x14ac:dyDescent="0.25">
      <c r="B2186" t="s">
        <v>3733</v>
      </c>
    </row>
    <row r="2187" spans="2:2" x14ac:dyDescent="0.25">
      <c r="B2187" t="s">
        <v>3734</v>
      </c>
    </row>
    <row r="2188" spans="2:2" x14ac:dyDescent="0.25">
      <c r="B2188" t="s">
        <v>3735</v>
      </c>
    </row>
    <row r="2189" spans="2:2" x14ac:dyDescent="0.25">
      <c r="B2189" t="s">
        <v>3736</v>
      </c>
    </row>
    <row r="2190" spans="2:2" x14ac:dyDescent="0.25">
      <c r="B2190" t="s">
        <v>3737</v>
      </c>
    </row>
    <row r="2191" spans="2:2" x14ac:dyDescent="0.25">
      <c r="B2191" t="s">
        <v>3738</v>
      </c>
    </row>
    <row r="2192" spans="2:2" x14ac:dyDescent="0.25">
      <c r="B2192" t="s">
        <v>3739</v>
      </c>
    </row>
    <row r="2193" spans="2:2" x14ac:dyDescent="0.25">
      <c r="B2193" t="s">
        <v>3740</v>
      </c>
    </row>
    <row r="2194" spans="2:2" x14ac:dyDescent="0.25">
      <c r="B2194" t="s">
        <v>3741</v>
      </c>
    </row>
    <row r="2195" spans="2:2" x14ac:dyDescent="0.25">
      <c r="B2195" t="s">
        <v>3742</v>
      </c>
    </row>
    <row r="2196" spans="2:2" x14ac:dyDescent="0.25">
      <c r="B2196" t="s">
        <v>3743</v>
      </c>
    </row>
    <row r="2197" spans="2:2" x14ac:dyDescent="0.25">
      <c r="B2197" t="s">
        <v>3744</v>
      </c>
    </row>
    <row r="2198" spans="2:2" x14ac:dyDescent="0.25">
      <c r="B2198" t="s">
        <v>3745</v>
      </c>
    </row>
    <row r="2199" spans="2:2" x14ac:dyDescent="0.25">
      <c r="B2199" t="s">
        <v>3746</v>
      </c>
    </row>
    <row r="2200" spans="2:2" x14ac:dyDescent="0.25">
      <c r="B2200" t="s">
        <v>3747</v>
      </c>
    </row>
    <row r="2201" spans="2:2" x14ac:dyDescent="0.25">
      <c r="B2201" t="s">
        <v>3748</v>
      </c>
    </row>
    <row r="2202" spans="2:2" x14ac:dyDescent="0.25">
      <c r="B2202" t="s">
        <v>3749</v>
      </c>
    </row>
    <row r="2203" spans="2:2" x14ac:dyDescent="0.25">
      <c r="B2203" t="s">
        <v>3750</v>
      </c>
    </row>
    <row r="2204" spans="2:2" x14ac:dyDescent="0.25">
      <c r="B2204" t="s">
        <v>3751</v>
      </c>
    </row>
    <row r="2205" spans="2:2" x14ac:dyDescent="0.25">
      <c r="B2205" t="s">
        <v>3752</v>
      </c>
    </row>
    <row r="2206" spans="2:2" x14ac:dyDescent="0.25">
      <c r="B2206" t="s">
        <v>3753</v>
      </c>
    </row>
    <row r="2207" spans="2:2" x14ac:dyDescent="0.25">
      <c r="B2207" t="s">
        <v>3754</v>
      </c>
    </row>
    <row r="2208" spans="2:2" x14ac:dyDescent="0.25">
      <c r="B2208" t="s">
        <v>3755</v>
      </c>
    </row>
    <row r="2209" spans="2:2" x14ac:dyDescent="0.25">
      <c r="B2209" t="s">
        <v>3756</v>
      </c>
    </row>
    <row r="2210" spans="2:2" x14ac:dyDescent="0.25">
      <c r="B2210" t="s">
        <v>3757</v>
      </c>
    </row>
    <row r="2211" spans="2:2" x14ac:dyDescent="0.25">
      <c r="B2211" t="s">
        <v>3758</v>
      </c>
    </row>
    <row r="2212" spans="2:2" x14ac:dyDescent="0.25">
      <c r="B2212" t="s">
        <v>3759</v>
      </c>
    </row>
    <row r="2213" spans="2:2" x14ac:dyDescent="0.25">
      <c r="B2213" t="s">
        <v>3760</v>
      </c>
    </row>
    <row r="2214" spans="2:2" x14ac:dyDescent="0.25">
      <c r="B2214" t="s">
        <v>3761</v>
      </c>
    </row>
    <row r="2215" spans="2:2" x14ac:dyDescent="0.25">
      <c r="B2215" t="s">
        <v>3762</v>
      </c>
    </row>
    <row r="2216" spans="2:2" x14ac:dyDescent="0.25">
      <c r="B2216" t="s">
        <v>3763</v>
      </c>
    </row>
    <row r="2217" spans="2:2" x14ac:dyDescent="0.25">
      <c r="B2217" t="s">
        <v>3764</v>
      </c>
    </row>
    <row r="2218" spans="2:2" x14ac:dyDescent="0.25">
      <c r="B2218" t="s">
        <v>3765</v>
      </c>
    </row>
    <row r="2219" spans="2:2" x14ac:dyDescent="0.25">
      <c r="B2219" t="s">
        <v>3766</v>
      </c>
    </row>
    <row r="2220" spans="2:2" x14ac:dyDescent="0.25">
      <c r="B2220" t="s">
        <v>3767</v>
      </c>
    </row>
    <row r="2221" spans="2:2" x14ac:dyDescent="0.25">
      <c r="B2221" t="s">
        <v>3768</v>
      </c>
    </row>
    <row r="2222" spans="2:2" x14ac:dyDescent="0.25">
      <c r="B2222" t="s">
        <v>3769</v>
      </c>
    </row>
    <row r="2223" spans="2:2" x14ac:dyDescent="0.25">
      <c r="B2223" t="s">
        <v>3770</v>
      </c>
    </row>
    <row r="2224" spans="2:2" x14ac:dyDescent="0.25">
      <c r="B2224" t="s">
        <v>3771</v>
      </c>
    </row>
    <row r="2225" spans="2:2" x14ac:dyDescent="0.25">
      <c r="B2225" t="s">
        <v>3772</v>
      </c>
    </row>
    <row r="2226" spans="2:2" x14ac:dyDescent="0.25">
      <c r="B2226" t="s">
        <v>3773</v>
      </c>
    </row>
    <row r="2227" spans="2:2" x14ac:dyDescent="0.25">
      <c r="B2227" t="s">
        <v>3774</v>
      </c>
    </row>
    <row r="2228" spans="2:2" x14ac:dyDescent="0.25">
      <c r="B2228" t="s">
        <v>3775</v>
      </c>
    </row>
    <row r="2229" spans="2:2" x14ac:dyDescent="0.25">
      <c r="B2229" t="s">
        <v>3776</v>
      </c>
    </row>
    <row r="2230" spans="2:2" x14ac:dyDescent="0.25">
      <c r="B2230" t="s">
        <v>3777</v>
      </c>
    </row>
    <row r="2231" spans="2:2" x14ac:dyDescent="0.25">
      <c r="B2231" t="s">
        <v>3778</v>
      </c>
    </row>
    <row r="2232" spans="2:2" x14ac:dyDescent="0.25">
      <c r="B2232" t="s">
        <v>3779</v>
      </c>
    </row>
    <row r="2233" spans="2:2" x14ac:dyDescent="0.25">
      <c r="B2233" t="s">
        <v>3780</v>
      </c>
    </row>
    <row r="2234" spans="2:2" x14ac:dyDescent="0.25">
      <c r="B2234" t="s">
        <v>3781</v>
      </c>
    </row>
    <row r="2235" spans="2:2" x14ac:dyDescent="0.25">
      <c r="B2235" t="s">
        <v>3782</v>
      </c>
    </row>
    <row r="2236" spans="2:2" x14ac:dyDescent="0.25">
      <c r="B2236" t="s">
        <v>3783</v>
      </c>
    </row>
    <row r="2237" spans="2:2" x14ac:dyDescent="0.25">
      <c r="B2237" t="s">
        <v>3784</v>
      </c>
    </row>
    <row r="2238" spans="2:2" x14ac:dyDescent="0.25">
      <c r="B2238" t="s">
        <v>3785</v>
      </c>
    </row>
    <row r="2239" spans="2:2" x14ac:dyDescent="0.25">
      <c r="B2239" t="s">
        <v>3786</v>
      </c>
    </row>
    <row r="2240" spans="2:2" x14ac:dyDescent="0.25">
      <c r="B2240" t="s">
        <v>3787</v>
      </c>
    </row>
    <row r="2241" spans="2:2" x14ac:dyDescent="0.25">
      <c r="B2241" t="s">
        <v>3788</v>
      </c>
    </row>
    <row r="2242" spans="2:2" x14ac:dyDescent="0.25">
      <c r="B2242" t="s">
        <v>3789</v>
      </c>
    </row>
    <row r="2243" spans="2:2" x14ac:dyDescent="0.25">
      <c r="B2243" t="s">
        <v>3790</v>
      </c>
    </row>
    <row r="2244" spans="2:2" x14ac:dyDescent="0.25">
      <c r="B2244" t="s">
        <v>3791</v>
      </c>
    </row>
    <row r="2245" spans="2:2" x14ac:dyDescent="0.25">
      <c r="B2245" t="s">
        <v>3792</v>
      </c>
    </row>
    <row r="2246" spans="2:2" x14ac:dyDescent="0.25">
      <c r="B2246" t="s">
        <v>3793</v>
      </c>
    </row>
    <row r="2247" spans="2:2" x14ac:dyDescent="0.25">
      <c r="B2247" t="s">
        <v>3794</v>
      </c>
    </row>
    <row r="2248" spans="2:2" x14ac:dyDescent="0.25">
      <c r="B2248" t="s">
        <v>3795</v>
      </c>
    </row>
    <row r="2249" spans="2:2" x14ac:dyDescent="0.25">
      <c r="B2249" t="s">
        <v>3796</v>
      </c>
    </row>
    <row r="2250" spans="2:2" x14ac:dyDescent="0.25">
      <c r="B2250" t="s">
        <v>3797</v>
      </c>
    </row>
    <row r="2251" spans="2:2" x14ac:dyDescent="0.25">
      <c r="B2251" t="s">
        <v>3798</v>
      </c>
    </row>
    <row r="2252" spans="2:2" x14ac:dyDescent="0.25">
      <c r="B2252" t="s">
        <v>3799</v>
      </c>
    </row>
    <row r="2253" spans="2:2" x14ac:dyDescent="0.25">
      <c r="B2253" t="s">
        <v>3800</v>
      </c>
    </row>
    <row r="2254" spans="2:2" x14ac:dyDescent="0.25">
      <c r="B2254" t="s">
        <v>3801</v>
      </c>
    </row>
    <row r="2255" spans="2:2" x14ac:dyDescent="0.25">
      <c r="B2255" t="s">
        <v>3802</v>
      </c>
    </row>
    <row r="2256" spans="2:2" x14ac:dyDescent="0.25">
      <c r="B2256" t="s">
        <v>3803</v>
      </c>
    </row>
    <row r="2257" spans="2:2" x14ac:dyDescent="0.25">
      <c r="B2257" t="s">
        <v>3804</v>
      </c>
    </row>
    <row r="2258" spans="2:2" x14ac:dyDescent="0.25">
      <c r="B2258" t="s">
        <v>3805</v>
      </c>
    </row>
    <row r="2259" spans="2:2" x14ac:dyDescent="0.25">
      <c r="B2259" t="s">
        <v>3806</v>
      </c>
    </row>
    <row r="2260" spans="2:2" x14ac:dyDescent="0.25">
      <c r="B2260" t="s">
        <v>3807</v>
      </c>
    </row>
    <row r="2261" spans="2:2" x14ac:dyDescent="0.25">
      <c r="B2261" t="s">
        <v>3808</v>
      </c>
    </row>
    <row r="2262" spans="2:2" x14ac:dyDescent="0.25">
      <c r="B2262" t="s">
        <v>3809</v>
      </c>
    </row>
    <row r="2263" spans="2:2" x14ac:dyDescent="0.25">
      <c r="B2263" t="s">
        <v>3810</v>
      </c>
    </row>
    <row r="2264" spans="2:2" x14ac:dyDescent="0.25">
      <c r="B2264" t="s">
        <v>3811</v>
      </c>
    </row>
    <row r="2265" spans="2:2" x14ac:dyDescent="0.25">
      <c r="B2265" t="s">
        <v>3812</v>
      </c>
    </row>
    <row r="2266" spans="2:2" x14ac:dyDescent="0.25">
      <c r="B2266" t="s">
        <v>3813</v>
      </c>
    </row>
    <row r="2267" spans="2:2" x14ac:dyDescent="0.25">
      <c r="B2267" t="s">
        <v>3814</v>
      </c>
    </row>
    <row r="2268" spans="2:2" x14ac:dyDescent="0.25">
      <c r="B2268" t="s">
        <v>3815</v>
      </c>
    </row>
    <row r="2269" spans="2:2" x14ac:dyDescent="0.25">
      <c r="B2269" t="s">
        <v>3816</v>
      </c>
    </row>
    <row r="2270" spans="2:2" x14ac:dyDescent="0.25">
      <c r="B2270" t="s">
        <v>3817</v>
      </c>
    </row>
    <row r="2271" spans="2:2" x14ac:dyDescent="0.25">
      <c r="B2271" t="s">
        <v>3818</v>
      </c>
    </row>
    <row r="2272" spans="2:2" x14ac:dyDescent="0.25">
      <c r="B2272" t="s">
        <v>3819</v>
      </c>
    </row>
    <row r="2273" spans="2:2" x14ac:dyDescent="0.25">
      <c r="B2273" t="s">
        <v>3820</v>
      </c>
    </row>
    <row r="2274" spans="2:2" x14ac:dyDescent="0.25">
      <c r="B2274" t="s">
        <v>3821</v>
      </c>
    </row>
    <row r="2275" spans="2:2" x14ac:dyDescent="0.25">
      <c r="B2275" t="s">
        <v>3822</v>
      </c>
    </row>
    <row r="2276" spans="2:2" x14ac:dyDescent="0.25">
      <c r="B2276" t="s">
        <v>3823</v>
      </c>
    </row>
    <row r="2277" spans="2:2" x14ac:dyDescent="0.25">
      <c r="B2277" t="s">
        <v>3824</v>
      </c>
    </row>
    <row r="2278" spans="2:2" x14ac:dyDescent="0.25">
      <c r="B2278" t="s">
        <v>3825</v>
      </c>
    </row>
    <row r="2279" spans="2:2" x14ac:dyDescent="0.25">
      <c r="B2279" t="s">
        <v>3826</v>
      </c>
    </row>
    <row r="2280" spans="2:2" x14ac:dyDescent="0.25">
      <c r="B2280" t="s">
        <v>3827</v>
      </c>
    </row>
    <row r="2281" spans="2:2" x14ac:dyDescent="0.25">
      <c r="B2281" t="s">
        <v>3828</v>
      </c>
    </row>
    <row r="2282" spans="2:2" x14ac:dyDescent="0.25">
      <c r="B2282" t="s">
        <v>3829</v>
      </c>
    </row>
    <row r="2283" spans="2:2" x14ac:dyDescent="0.25">
      <c r="B2283" t="s">
        <v>3830</v>
      </c>
    </row>
    <row r="2284" spans="2:2" x14ac:dyDescent="0.25">
      <c r="B2284" t="s">
        <v>3831</v>
      </c>
    </row>
    <row r="2285" spans="2:2" x14ac:dyDescent="0.25">
      <c r="B2285" t="s">
        <v>3832</v>
      </c>
    </row>
    <row r="2286" spans="2:2" x14ac:dyDescent="0.25">
      <c r="B2286" t="s">
        <v>3833</v>
      </c>
    </row>
    <row r="2287" spans="2:2" x14ac:dyDescent="0.25">
      <c r="B2287" t="s">
        <v>3834</v>
      </c>
    </row>
    <row r="2288" spans="2:2" x14ac:dyDescent="0.25">
      <c r="B2288" t="s">
        <v>3835</v>
      </c>
    </row>
    <row r="2289" spans="2:2" x14ac:dyDescent="0.25">
      <c r="B2289" t="s">
        <v>3836</v>
      </c>
    </row>
    <row r="2290" spans="2:2" x14ac:dyDescent="0.25">
      <c r="B2290" t="s">
        <v>3837</v>
      </c>
    </row>
    <row r="2291" spans="2:2" x14ac:dyDescent="0.25">
      <c r="B2291" t="s">
        <v>3838</v>
      </c>
    </row>
    <row r="2292" spans="2:2" x14ac:dyDescent="0.25">
      <c r="B2292" t="s">
        <v>3839</v>
      </c>
    </row>
    <row r="2293" spans="2:2" x14ac:dyDescent="0.25">
      <c r="B2293" t="s">
        <v>3840</v>
      </c>
    </row>
    <row r="2294" spans="2:2" x14ac:dyDescent="0.25">
      <c r="B2294" t="s">
        <v>3841</v>
      </c>
    </row>
    <row r="2295" spans="2:2" x14ac:dyDescent="0.25">
      <c r="B2295" t="s">
        <v>3842</v>
      </c>
    </row>
    <row r="2296" spans="2:2" x14ac:dyDescent="0.25">
      <c r="B2296" t="s">
        <v>3843</v>
      </c>
    </row>
    <row r="2297" spans="2:2" x14ac:dyDescent="0.25">
      <c r="B2297" t="s">
        <v>3844</v>
      </c>
    </row>
    <row r="2298" spans="2:2" x14ac:dyDescent="0.25">
      <c r="B2298" t="s">
        <v>3845</v>
      </c>
    </row>
    <row r="2299" spans="2:2" x14ac:dyDescent="0.25">
      <c r="B2299" t="s">
        <v>3846</v>
      </c>
    </row>
    <row r="2300" spans="2:2" x14ac:dyDescent="0.25">
      <c r="B2300" t="s">
        <v>3847</v>
      </c>
    </row>
    <row r="2301" spans="2:2" x14ac:dyDescent="0.25">
      <c r="B2301" t="s">
        <v>3848</v>
      </c>
    </row>
    <row r="2302" spans="2:2" x14ac:dyDescent="0.25">
      <c r="B2302" t="s">
        <v>3849</v>
      </c>
    </row>
    <row r="2303" spans="2:2" x14ac:dyDescent="0.25">
      <c r="B2303" t="s">
        <v>3850</v>
      </c>
    </row>
    <row r="2304" spans="2:2" x14ac:dyDescent="0.25">
      <c r="B2304" t="s">
        <v>3851</v>
      </c>
    </row>
    <row r="2305" spans="2:2" x14ac:dyDescent="0.25">
      <c r="B2305" t="s">
        <v>3852</v>
      </c>
    </row>
    <row r="2306" spans="2:2" x14ac:dyDescent="0.25">
      <c r="B2306" t="s">
        <v>3853</v>
      </c>
    </row>
    <row r="2307" spans="2:2" x14ac:dyDescent="0.25">
      <c r="B2307" t="s">
        <v>3854</v>
      </c>
    </row>
    <row r="2308" spans="2:2" x14ac:dyDescent="0.25">
      <c r="B2308" t="s">
        <v>3855</v>
      </c>
    </row>
    <row r="2309" spans="2:2" x14ac:dyDescent="0.25">
      <c r="B2309" t="s">
        <v>3856</v>
      </c>
    </row>
    <row r="2310" spans="2:2" x14ac:dyDescent="0.25">
      <c r="B2310" t="s">
        <v>3857</v>
      </c>
    </row>
    <row r="2311" spans="2:2" x14ac:dyDescent="0.25">
      <c r="B2311" t="s">
        <v>3858</v>
      </c>
    </row>
    <row r="2312" spans="2:2" x14ac:dyDescent="0.25">
      <c r="B2312" t="s">
        <v>3859</v>
      </c>
    </row>
    <row r="2313" spans="2:2" x14ac:dyDescent="0.25">
      <c r="B2313" t="s">
        <v>3860</v>
      </c>
    </row>
    <row r="2314" spans="2:2" x14ac:dyDescent="0.25">
      <c r="B2314" t="s">
        <v>3861</v>
      </c>
    </row>
    <row r="2315" spans="2:2" x14ac:dyDescent="0.25">
      <c r="B2315" t="s">
        <v>3862</v>
      </c>
    </row>
    <row r="2316" spans="2:2" x14ac:dyDescent="0.25">
      <c r="B2316" t="s">
        <v>3863</v>
      </c>
    </row>
    <row r="2317" spans="2:2" x14ac:dyDescent="0.25">
      <c r="B2317" t="s">
        <v>3864</v>
      </c>
    </row>
    <row r="2318" spans="2:2" x14ac:dyDescent="0.25">
      <c r="B2318" t="s">
        <v>3865</v>
      </c>
    </row>
    <row r="2319" spans="2:2" x14ac:dyDescent="0.25">
      <c r="B2319" t="s">
        <v>3866</v>
      </c>
    </row>
    <row r="2320" spans="2:2" x14ac:dyDescent="0.25">
      <c r="B2320" t="s">
        <v>3867</v>
      </c>
    </row>
    <row r="2321" spans="2:2" x14ac:dyDescent="0.25">
      <c r="B2321" t="s">
        <v>3868</v>
      </c>
    </row>
    <row r="2322" spans="2:2" x14ac:dyDescent="0.25">
      <c r="B2322" t="s">
        <v>3869</v>
      </c>
    </row>
    <row r="2323" spans="2:2" x14ac:dyDescent="0.25">
      <c r="B2323" t="s">
        <v>3870</v>
      </c>
    </row>
    <row r="2324" spans="2:2" x14ac:dyDescent="0.25">
      <c r="B2324" t="s">
        <v>3871</v>
      </c>
    </row>
    <row r="2325" spans="2:2" x14ac:dyDescent="0.25">
      <c r="B2325" t="s">
        <v>3872</v>
      </c>
    </row>
    <row r="2326" spans="2:2" x14ac:dyDescent="0.25">
      <c r="B2326" t="s">
        <v>3873</v>
      </c>
    </row>
    <row r="2327" spans="2:2" x14ac:dyDescent="0.25">
      <c r="B2327" t="s">
        <v>3874</v>
      </c>
    </row>
    <row r="2328" spans="2:2" x14ac:dyDescent="0.25">
      <c r="B2328" t="s">
        <v>3875</v>
      </c>
    </row>
    <row r="2329" spans="2:2" x14ac:dyDescent="0.25">
      <c r="B2329" t="s">
        <v>3876</v>
      </c>
    </row>
    <row r="2330" spans="2:2" x14ac:dyDescent="0.25">
      <c r="B2330" t="s">
        <v>3877</v>
      </c>
    </row>
    <row r="2331" spans="2:2" x14ac:dyDescent="0.25">
      <c r="B2331" t="s">
        <v>3878</v>
      </c>
    </row>
    <row r="2332" spans="2:2" x14ac:dyDescent="0.25">
      <c r="B2332" t="s">
        <v>3879</v>
      </c>
    </row>
    <row r="2333" spans="2:2" x14ac:dyDescent="0.25">
      <c r="B2333" t="s">
        <v>3880</v>
      </c>
    </row>
    <row r="2334" spans="2:2" x14ac:dyDescent="0.25">
      <c r="B2334" t="s">
        <v>3881</v>
      </c>
    </row>
    <row r="2335" spans="2:2" x14ac:dyDescent="0.25">
      <c r="B2335" t="s">
        <v>3882</v>
      </c>
    </row>
    <row r="2336" spans="2:2" x14ac:dyDescent="0.25">
      <c r="B2336" t="s">
        <v>3883</v>
      </c>
    </row>
    <row r="2337" spans="2:2" x14ac:dyDescent="0.25">
      <c r="B2337" t="s">
        <v>3884</v>
      </c>
    </row>
    <row r="2338" spans="2:2" x14ac:dyDescent="0.25">
      <c r="B2338" t="s">
        <v>3885</v>
      </c>
    </row>
    <row r="2339" spans="2:2" x14ac:dyDescent="0.25">
      <c r="B2339" t="s">
        <v>3886</v>
      </c>
    </row>
    <row r="2340" spans="2:2" x14ac:dyDescent="0.25">
      <c r="B2340" t="s">
        <v>3887</v>
      </c>
    </row>
    <row r="2341" spans="2:2" x14ac:dyDescent="0.25">
      <c r="B2341" t="s">
        <v>3888</v>
      </c>
    </row>
    <row r="2342" spans="2:2" x14ac:dyDescent="0.25">
      <c r="B2342" t="s">
        <v>3889</v>
      </c>
    </row>
    <row r="2343" spans="2:2" x14ac:dyDescent="0.25">
      <c r="B2343" t="s">
        <v>3890</v>
      </c>
    </row>
    <row r="2344" spans="2:2" x14ac:dyDescent="0.25">
      <c r="B2344" t="s">
        <v>3891</v>
      </c>
    </row>
    <row r="2345" spans="2:2" x14ac:dyDescent="0.25">
      <c r="B2345" t="s">
        <v>3892</v>
      </c>
    </row>
    <row r="2346" spans="2:2" x14ac:dyDescent="0.25">
      <c r="B2346" t="s">
        <v>3893</v>
      </c>
    </row>
    <row r="2347" spans="2:2" x14ac:dyDescent="0.25">
      <c r="B2347" t="s">
        <v>3894</v>
      </c>
    </row>
    <row r="2348" spans="2:2" x14ac:dyDescent="0.25">
      <c r="B2348" t="s">
        <v>3895</v>
      </c>
    </row>
    <row r="2349" spans="2:2" x14ac:dyDescent="0.25">
      <c r="B2349" t="s">
        <v>3896</v>
      </c>
    </row>
    <row r="2350" spans="2:2" x14ac:dyDescent="0.25">
      <c r="B2350" t="s">
        <v>3897</v>
      </c>
    </row>
    <row r="2351" spans="2:2" x14ac:dyDescent="0.25">
      <c r="B2351" t="s">
        <v>3898</v>
      </c>
    </row>
    <row r="2352" spans="2:2" x14ac:dyDescent="0.25">
      <c r="B2352" t="s">
        <v>3899</v>
      </c>
    </row>
    <row r="2353" spans="2:2" x14ac:dyDescent="0.25">
      <c r="B2353" t="s">
        <v>3900</v>
      </c>
    </row>
    <row r="2354" spans="2:2" x14ac:dyDescent="0.25">
      <c r="B2354" t="s">
        <v>3901</v>
      </c>
    </row>
    <row r="2355" spans="2:2" x14ac:dyDescent="0.25">
      <c r="B2355" t="s">
        <v>3902</v>
      </c>
    </row>
    <row r="2356" spans="2:2" x14ac:dyDescent="0.25">
      <c r="B2356" t="s">
        <v>3903</v>
      </c>
    </row>
    <row r="2357" spans="2:2" x14ac:dyDescent="0.25">
      <c r="B2357" t="s">
        <v>3904</v>
      </c>
    </row>
    <row r="2358" spans="2:2" x14ac:dyDescent="0.25">
      <c r="B2358" t="s">
        <v>3905</v>
      </c>
    </row>
    <row r="2359" spans="2:2" x14ac:dyDescent="0.25">
      <c r="B2359" t="s">
        <v>3906</v>
      </c>
    </row>
    <row r="2360" spans="2:2" x14ac:dyDescent="0.25">
      <c r="B2360" t="s">
        <v>3907</v>
      </c>
    </row>
    <row r="2361" spans="2:2" x14ac:dyDescent="0.25">
      <c r="B2361" t="s">
        <v>3908</v>
      </c>
    </row>
    <row r="2362" spans="2:2" x14ac:dyDescent="0.25">
      <c r="B2362" t="s">
        <v>3909</v>
      </c>
    </row>
    <row r="2363" spans="2:2" x14ac:dyDescent="0.25">
      <c r="B2363" t="s">
        <v>3910</v>
      </c>
    </row>
    <row r="2364" spans="2:2" x14ac:dyDescent="0.25">
      <c r="B2364" t="s">
        <v>3911</v>
      </c>
    </row>
    <row r="2365" spans="2:2" x14ac:dyDescent="0.25">
      <c r="B2365" t="s">
        <v>3912</v>
      </c>
    </row>
    <row r="2366" spans="2:2" x14ac:dyDescent="0.25">
      <c r="B2366" t="s">
        <v>3913</v>
      </c>
    </row>
    <row r="2367" spans="2:2" x14ac:dyDescent="0.25">
      <c r="B2367" t="s">
        <v>3914</v>
      </c>
    </row>
    <row r="2368" spans="2:2" x14ac:dyDescent="0.25">
      <c r="B2368" t="s">
        <v>3915</v>
      </c>
    </row>
    <row r="2369" spans="2:2" x14ac:dyDescent="0.25">
      <c r="B2369" t="s">
        <v>3916</v>
      </c>
    </row>
    <row r="2370" spans="2:2" x14ac:dyDescent="0.25">
      <c r="B2370" t="s">
        <v>3917</v>
      </c>
    </row>
    <row r="2371" spans="2:2" x14ac:dyDescent="0.25">
      <c r="B2371" t="s">
        <v>3918</v>
      </c>
    </row>
    <row r="2372" spans="2:2" x14ac:dyDescent="0.25">
      <c r="B2372" t="s">
        <v>3919</v>
      </c>
    </row>
    <row r="2373" spans="2:2" x14ac:dyDescent="0.25">
      <c r="B2373" t="s">
        <v>3920</v>
      </c>
    </row>
    <row r="2374" spans="2:2" x14ac:dyDescent="0.25">
      <c r="B2374" t="s">
        <v>3921</v>
      </c>
    </row>
    <row r="2375" spans="2:2" x14ac:dyDescent="0.25">
      <c r="B2375" t="s">
        <v>3922</v>
      </c>
    </row>
    <row r="2376" spans="2:2" x14ac:dyDescent="0.25">
      <c r="B2376" t="s">
        <v>3923</v>
      </c>
    </row>
    <row r="2377" spans="2:2" x14ac:dyDescent="0.25">
      <c r="B2377" t="s">
        <v>3924</v>
      </c>
    </row>
    <row r="2378" spans="2:2" x14ac:dyDescent="0.25">
      <c r="B2378" t="s">
        <v>3925</v>
      </c>
    </row>
    <row r="2379" spans="2:2" x14ac:dyDescent="0.25">
      <c r="B2379" t="s">
        <v>3926</v>
      </c>
    </row>
    <row r="2380" spans="2:2" x14ac:dyDescent="0.25">
      <c r="B2380" t="s">
        <v>3927</v>
      </c>
    </row>
    <row r="2381" spans="2:2" x14ac:dyDescent="0.25">
      <c r="B2381" t="s">
        <v>3928</v>
      </c>
    </row>
    <row r="2382" spans="2:2" x14ac:dyDescent="0.25">
      <c r="B2382" t="s">
        <v>3929</v>
      </c>
    </row>
    <row r="2383" spans="2:2" x14ac:dyDescent="0.25">
      <c r="B2383" t="s">
        <v>3930</v>
      </c>
    </row>
    <row r="2384" spans="2:2" x14ac:dyDescent="0.25">
      <c r="B2384" t="s">
        <v>3931</v>
      </c>
    </row>
    <row r="2385" spans="2:2" x14ac:dyDescent="0.25">
      <c r="B2385" t="s">
        <v>3932</v>
      </c>
    </row>
    <row r="2386" spans="2:2" x14ac:dyDescent="0.25">
      <c r="B2386" t="s">
        <v>3933</v>
      </c>
    </row>
    <row r="2387" spans="2:2" x14ac:dyDescent="0.25">
      <c r="B2387" t="s">
        <v>3934</v>
      </c>
    </row>
    <row r="2388" spans="2:2" x14ac:dyDescent="0.25">
      <c r="B2388" t="s">
        <v>3935</v>
      </c>
    </row>
    <row r="2389" spans="2:2" x14ac:dyDescent="0.25">
      <c r="B2389" t="s">
        <v>3936</v>
      </c>
    </row>
    <row r="2390" spans="2:2" x14ac:dyDescent="0.25">
      <c r="B2390" t="s">
        <v>3937</v>
      </c>
    </row>
    <row r="2391" spans="2:2" x14ac:dyDescent="0.25">
      <c r="B2391" t="s">
        <v>3938</v>
      </c>
    </row>
    <row r="2392" spans="2:2" x14ac:dyDescent="0.25">
      <c r="B2392" t="s">
        <v>3939</v>
      </c>
    </row>
    <row r="2393" spans="2:2" x14ac:dyDescent="0.25">
      <c r="B2393" t="s">
        <v>3940</v>
      </c>
    </row>
    <row r="2394" spans="2:2" x14ac:dyDescent="0.25">
      <c r="B2394" t="s">
        <v>3941</v>
      </c>
    </row>
    <row r="2395" spans="2:2" x14ac:dyDescent="0.25">
      <c r="B2395" t="s">
        <v>3942</v>
      </c>
    </row>
    <row r="2396" spans="2:2" x14ac:dyDescent="0.25">
      <c r="B2396" t="s">
        <v>3943</v>
      </c>
    </row>
    <row r="2397" spans="2:2" x14ac:dyDescent="0.25">
      <c r="B2397" t="s">
        <v>3944</v>
      </c>
    </row>
    <row r="2398" spans="2:2" x14ac:dyDescent="0.25">
      <c r="B2398" t="s">
        <v>3945</v>
      </c>
    </row>
    <row r="2399" spans="2:2" x14ac:dyDescent="0.25">
      <c r="B2399" t="s">
        <v>3946</v>
      </c>
    </row>
    <row r="2400" spans="2:2" x14ac:dyDescent="0.25">
      <c r="B2400" t="s">
        <v>3947</v>
      </c>
    </row>
    <row r="2401" spans="2:2" x14ac:dyDescent="0.25">
      <c r="B2401" t="s">
        <v>3948</v>
      </c>
    </row>
    <row r="2402" spans="2:2" x14ac:dyDescent="0.25">
      <c r="B2402" t="s">
        <v>3949</v>
      </c>
    </row>
    <row r="2403" spans="2:2" x14ac:dyDescent="0.25">
      <c r="B2403" t="s">
        <v>3950</v>
      </c>
    </row>
    <row r="2404" spans="2:2" x14ac:dyDescent="0.25">
      <c r="B2404" t="s">
        <v>3951</v>
      </c>
    </row>
    <row r="2405" spans="2:2" x14ac:dyDescent="0.25">
      <c r="B2405" t="s">
        <v>3952</v>
      </c>
    </row>
    <row r="2406" spans="2:2" x14ac:dyDescent="0.25">
      <c r="B2406" t="s">
        <v>3953</v>
      </c>
    </row>
    <row r="2407" spans="2:2" x14ac:dyDescent="0.25">
      <c r="B2407" t="s">
        <v>3954</v>
      </c>
    </row>
    <row r="2408" spans="2:2" x14ac:dyDescent="0.25">
      <c r="B2408" t="s">
        <v>3955</v>
      </c>
    </row>
    <row r="2409" spans="2:2" x14ac:dyDescent="0.25">
      <c r="B2409" t="s">
        <v>3956</v>
      </c>
    </row>
    <row r="2410" spans="2:2" x14ac:dyDescent="0.25">
      <c r="B2410" t="s">
        <v>3957</v>
      </c>
    </row>
    <row r="2411" spans="2:2" x14ac:dyDescent="0.25">
      <c r="B2411" t="s">
        <v>3958</v>
      </c>
    </row>
    <row r="2412" spans="2:2" x14ac:dyDescent="0.25">
      <c r="B2412" t="s">
        <v>3959</v>
      </c>
    </row>
    <row r="2413" spans="2:2" x14ac:dyDescent="0.25">
      <c r="B2413" t="s">
        <v>3960</v>
      </c>
    </row>
    <row r="2414" spans="2:2" x14ac:dyDescent="0.25">
      <c r="B2414" t="s">
        <v>3961</v>
      </c>
    </row>
    <row r="2415" spans="2:2" x14ac:dyDescent="0.25">
      <c r="B2415" t="s">
        <v>3962</v>
      </c>
    </row>
    <row r="2416" spans="2:2" x14ac:dyDescent="0.25">
      <c r="B2416" t="s">
        <v>3963</v>
      </c>
    </row>
    <row r="2417" spans="2:2" x14ac:dyDescent="0.25">
      <c r="B2417" t="s">
        <v>3964</v>
      </c>
    </row>
    <row r="2418" spans="2:2" x14ac:dyDescent="0.25">
      <c r="B2418" t="s">
        <v>3965</v>
      </c>
    </row>
    <row r="2419" spans="2:2" x14ac:dyDescent="0.25">
      <c r="B2419" t="s">
        <v>3966</v>
      </c>
    </row>
    <row r="2420" spans="2:2" x14ac:dyDescent="0.25">
      <c r="B2420" t="s">
        <v>3967</v>
      </c>
    </row>
    <row r="2421" spans="2:2" x14ac:dyDescent="0.25">
      <c r="B2421" t="s">
        <v>3968</v>
      </c>
    </row>
    <row r="2422" spans="2:2" x14ac:dyDescent="0.25">
      <c r="B2422" t="s">
        <v>3969</v>
      </c>
    </row>
    <row r="2423" spans="2:2" x14ac:dyDescent="0.25">
      <c r="B2423" t="s">
        <v>3970</v>
      </c>
    </row>
    <row r="2424" spans="2:2" x14ac:dyDescent="0.25">
      <c r="B2424" t="s">
        <v>3971</v>
      </c>
    </row>
    <row r="2425" spans="2:2" x14ac:dyDescent="0.25">
      <c r="B2425" t="s">
        <v>3972</v>
      </c>
    </row>
    <row r="2426" spans="2:2" x14ac:dyDescent="0.25">
      <c r="B2426" t="s">
        <v>3973</v>
      </c>
    </row>
    <row r="2427" spans="2:2" x14ac:dyDescent="0.25">
      <c r="B2427" t="s">
        <v>3974</v>
      </c>
    </row>
    <row r="2428" spans="2:2" x14ac:dyDescent="0.25">
      <c r="B2428" t="s">
        <v>3975</v>
      </c>
    </row>
    <row r="2429" spans="2:2" x14ac:dyDescent="0.25">
      <c r="B2429" t="s">
        <v>3976</v>
      </c>
    </row>
    <row r="2430" spans="2:2" x14ac:dyDescent="0.25">
      <c r="B2430" t="s">
        <v>3977</v>
      </c>
    </row>
    <row r="2431" spans="2:2" x14ac:dyDescent="0.25">
      <c r="B2431" t="s">
        <v>3978</v>
      </c>
    </row>
    <row r="2432" spans="2:2" x14ac:dyDescent="0.25">
      <c r="B2432" t="s">
        <v>3979</v>
      </c>
    </row>
    <row r="2433" spans="2:2" x14ac:dyDescent="0.25">
      <c r="B2433" t="s">
        <v>3980</v>
      </c>
    </row>
    <row r="2434" spans="2:2" x14ac:dyDescent="0.25">
      <c r="B2434" t="s">
        <v>3981</v>
      </c>
    </row>
    <row r="2435" spans="2:2" x14ac:dyDescent="0.25">
      <c r="B2435" t="s">
        <v>3982</v>
      </c>
    </row>
    <row r="2436" spans="2:2" x14ac:dyDescent="0.25">
      <c r="B2436" t="s">
        <v>3983</v>
      </c>
    </row>
    <row r="2437" spans="2:2" x14ac:dyDescent="0.25">
      <c r="B2437" t="s">
        <v>3984</v>
      </c>
    </row>
    <row r="2438" spans="2:2" x14ac:dyDescent="0.25">
      <c r="B2438" t="s">
        <v>3985</v>
      </c>
    </row>
    <row r="2439" spans="2:2" x14ac:dyDescent="0.25">
      <c r="B2439" t="s">
        <v>3986</v>
      </c>
    </row>
    <row r="2440" spans="2:2" x14ac:dyDescent="0.25">
      <c r="B2440" t="s">
        <v>3987</v>
      </c>
    </row>
    <row r="2441" spans="2:2" x14ac:dyDescent="0.25">
      <c r="B2441" t="s">
        <v>3988</v>
      </c>
    </row>
    <row r="2442" spans="2:2" x14ac:dyDescent="0.25">
      <c r="B2442" t="s">
        <v>3989</v>
      </c>
    </row>
    <row r="2443" spans="2:2" x14ac:dyDescent="0.25">
      <c r="B2443" t="s">
        <v>3990</v>
      </c>
    </row>
    <row r="2444" spans="2:2" x14ac:dyDescent="0.25">
      <c r="B2444" t="s">
        <v>3991</v>
      </c>
    </row>
    <row r="2445" spans="2:2" x14ac:dyDescent="0.25">
      <c r="B2445" t="s">
        <v>3992</v>
      </c>
    </row>
    <row r="2446" spans="2:2" x14ac:dyDescent="0.25">
      <c r="B2446" t="s">
        <v>3993</v>
      </c>
    </row>
    <row r="2447" spans="2:2" x14ac:dyDescent="0.25">
      <c r="B2447" t="s">
        <v>3994</v>
      </c>
    </row>
    <row r="2448" spans="2:2" x14ac:dyDescent="0.25">
      <c r="B2448" t="s">
        <v>3995</v>
      </c>
    </row>
    <row r="2449" spans="2:2" x14ac:dyDescent="0.25">
      <c r="B2449" t="s">
        <v>3996</v>
      </c>
    </row>
    <row r="2450" spans="2:2" x14ac:dyDescent="0.25">
      <c r="B2450" t="s">
        <v>3997</v>
      </c>
    </row>
    <row r="2451" spans="2:2" x14ac:dyDescent="0.25">
      <c r="B2451" t="s">
        <v>3998</v>
      </c>
    </row>
    <row r="2452" spans="2:2" x14ac:dyDescent="0.25">
      <c r="B2452" t="s">
        <v>3999</v>
      </c>
    </row>
    <row r="2453" spans="2:2" x14ac:dyDescent="0.25">
      <c r="B2453" t="s">
        <v>4000</v>
      </c>
    </row>
    <row r="2454" spans="2:2" x14ac:dyDescent="0.25">
      <c r="B2454" t="s">
        <v>4001</v>
      </c>
    </row>
    <row r="2455" spans="2:2" x14ac:dyDescent="0.25">
      <c r="B2455" t="s">
        <v>4002</v>
      </c>
    </row>
    <row r="2456" spans="2:2" x14ac:dyDescent="0.25">
      <c r="B2456" t="s">
        <v>4003</v>
      </c>
    </row>
    <row r="2457" spans="2:2" x14ac:dyDescent="0.25">
      <c r="B2457" t="s">
        <v>4004</v>
      </c>
    </row>
    <row r="2458" spans="2:2" x14ac:dyDescent="0.25">
      <c r="B2458" t="s">
        <v>4005</v>
      </c>
    </row>
    <row r="2459" spans="2:2" x14ac:dyDescent="0.25">
      <c r="B2459" t="s">
        <v>4006</v>
      </c>
    </row>
    <row r="2460" spans="2:2" x14ac:dyDescent="0.25">
      <c r="B2460" t="s">
        <v>4007</v>
      </c>
    </row>
    <row r="2461" spans="2:2" x14ac:dyDescent="0.25">
      <c r="B2461" t="s">
        <v>4008</v>
      </c>
    </row>
    <row r="2462" spans="2:2" x14ac:dyDescent="0.25">
      <c r="B2462" t="s">
        <v>4009</v>
      </c>
    </row>
    <row r="2463" spans="2:2" x14ac:dyDescent="0.25">
      <c r="B2463" t="s">
        <v>4010</v>
      </c>
    </row>
    <row r="2464" spans="2:2" x14ac:dyDescent="0.25">
      <c r="B2464" t="s">
        <v>4011</v>
      </c>
    </row>
    <row r="2465" spans="2:2" x14ac:dyDescent="0.25">
      <c r="B2465" t="s">
        <v>4012</v>
      </c>
    </row>
    <row r="2466" spans="2:2" x14ac:dyDescent="0.25">
      <c r="B2466" t="s">
        <v>4013</v>
      </c>
    </row>
    <row r="2467" spans="2:2" x14ac:dyDescent="0.25">
      <c r="B2467" t="s">
        <v>4014</v>
      </c>
    </row>
    <row r="2468" spans="2:2" x14ac:dyDescent="0.25">
      <c r="B2468" t="s">
        <v>4015</v>
      </c>
    </row>
    <row r="2469" spans="2:2" x14ac:dyDescent="0.25">
      <c r="B2469" t="s">
        <v>4016</v>
      </c>
    </row>
    <row r="2470" spans="2:2" x14ac:dyDescent="0.25">
      <c r="B2470" t="s">
        <v>4017</v>
      </c>
    </row>
    <row r="2471" spans="2:2" x14ac:dyDescent="0.25">
      <c r="B2471" t="s">
        <v>4018</v>
      </c>
    </row>
    <row r="2472" spans="2:2" x14ac:dyDescent="0.25">
      <c r="B2472" t="s">
        <v>4019</v>
      </c>
    </row>
    <row r="2473" spans="2:2" x14ac:dyDescent="0.25">
      <c r="B2473" t="s">
        <v>4020</v>
      </c>
    </row>
    <row r="2474" spans="2:2" x14ac:dyDescent="0.25">
      <c r="B2474" t="s">
        <v>4021</v>
      </c>
    </row>
    <row r="2475" spans="2:2" x14ac:dyDescent="0.25">
      <c r="B2475" t="s">
        <v>4022</v>
      </c>
    </row>
    <row r="2476" spans="2:2" x14ac:dyDescent="0.25">
      <c r="B2476" t="s">
        <v>4023</v>
      </c>
    </row>
    <row r="2477" spans="2:2" x14ac:dyDescent="0.25">
      <c r="B2477" t="s">
        <v>4024</v>
      </c>
    </row>
    <row r="2478" spans="2:2" x14ac:dyDescent="0.25">
      <c r="B2478" t="s">
        <v>4025</v>
      </c>
    </row>
    <row r="2479" spans="2:2" x14ac:dyDescent="0.25">
      <c r="B2479" t="s">
        <v>4026</v>
      </c>
    </row>
    <row r="2480" spans="2:2" x14ac:dyDescent="0.25">
      <c r="B2480" t="s">
        <v>4027</v>
      </c>
    </row>
    <row r="2481" spans="2:2" x14ac:dyDescent="0.25">
      <c r="B2481" t="s">
        <v>4028</v>
      </c>
    </row>
    <row r="2482" spans="2:2" x14ac:dyDescent="0.25">
      <c r="B2482" t="s">
        <v>4029</v>
      </c>
    </row>
    <row r="2483" spans="2:2" x14ac:dyDescent="0.25">
      <c r="B2483" t="s">
        <v>4030</v>
      </c>
    </row>
    <row r="2484" spans="2:2" x14ac:dyDescent="0.25">
      <c r="B2484" t="s">
        <v>4031</v>
      </c>
    </row>
    <row r="2485" spans="2:2" x14ac:dyDescent="0.25">
      <c r="B2485" t="s">
        <v>4032</v>
      </c>
    </row>
    <row r="2486" spans="2:2" x14ac:dyDescent="0.25">
      <c r="B2486" t="s">
        <v>4033</v>
      </c>
    </row>
    <row r="2487" spans="2:2" x14ac:dyDescent="0.25">
      <c r="B2487" t="s">
        <v>4034</v>
      </c>
    </row>
    <row r="2488" spans="2:2" x14ac:dyDescent="0.25">
      <c r="B2488" t="s">
        <v>4035</v>
      </c>
    </row>
    <row r="2489" spans="2:2" x14ac:dyDescent="0.25">
      <c r="B2489" t="s">
        <v>4036</v>
      </c>
    </row>
    <row r="2490" spans="2:2" x14ac:dyDescent="0.25">
      <c r="B2490" t="s">
        <v>4037</v>
      </c>
    </row>
    <row r="2491" spans="2:2" x14ac:dyDescent="0.25">
      <c r="B2491" t="s">
        <v>4038</v>
      </c>
    </row>
    <row r="2492" spans="2:2" x14ac:dyDescent="0.25">
      <c r="B2492" t="s">
        <v>4039</v>
      </c>
    </row>
    <row r="2493" spans="2:2" x14ac:dyDescent="0.25">
      <c r="B2493" t="s">
        <v>4040</v>
      </c>
    </row>
    <row r="2494" spans="2:2" x14ac:dyDescent="0.25">
      <c r="B2494" t="s">
        <v>4041</v>
      </c>
    </row>
    <row r="2495" spans="2:2" x14ac:dyDescent="0.25">
      <c r="B2495" t="s">
        <v>4042</v>
      </c>
    </row>
    <row r="2496" spans="2:2" x14ac:dyDescent="0.25">
      <c r="B2496" t="s">
        <v>4043</v>
      </c>
    </row>
    <row r="2497" spans="2:2" x14ac:dyDescent="0.25">
      <c r="B2497" t="s">
        <v>4044</v>
      </c>
    </row>
    <row r="2498" spans="2:2" x14ac:dyDescent="0.25">
      <c r="B2498" t="s">
        <v>4045</v>
      </c>
    </row>
    <row r="2499" spans="2:2" x14ac:dyDescent="0.25">
      <c r="B2499" t="s">
        <v>4046</v>
      </c>
    </row>
    <row r="2500" spans="2:2" x14ac:dyDescent="0.25">
      <c r="B2500" t="s">
        <v>4047</v>
      </c>
    </row>
    <row r="2501" spans="2:2" x14ac:dyDescent="0.25">
      <c r="B2501" t="s">
        <v>4048</v>
      </c>
    </row>
    <row r="2502" spans="2:2" x14ac:dyDescent="0.25">
      <c r="B2502" t="s">
        <v>4049</v>
      </c>
    </row>
    <row r="2503" spans="2:2" x14ac:dyDescent="0.25">
      <c r="B2503" t="s">
        <v>4050</v>
      </c>
    </row>
    <row r="2504" spans="2:2" x14ac:dyDescent="0.25">
      <c r="B2504" t="s">
        <v>4051</v>
      </c>
    </row>
    <row r="2505" spans="2:2" x14ac:dyDescent="0.25">
      <c r="B2505" t="s">
        <v>4052</v>
      </c>
    </row>
    <row r="2506" spans="2:2" x14ac:dyDescent="0.25">
      <c r="B2506" t="s">
        <v>4053</v>
      </c>
    </row>
    <row r="2507" spans="2:2" x14ac:dyDescent="0.25">
      <c r="B2507" t="s">
        <v>4054</v>
      </c>
    </row>
    <row r="2508" spans="2:2" x14ac:dyDescent="0.25">
      <c r="B2508" t="s">
        <v>4055</v>
      </c>
    </row>
    <row r="2509" spans="2:2" x14ac:dyDescent="0.25">
      <c r="B2509" t="s">
        <v>4056</v>
      </c>
    </row>
    <row r="2510" spans="2:2" x14ac:dyDescent="0.25">
      <c r="B2510" t="s">
        <v>4057</v>
      </c>
    </row>
    <row r="2511" spans="2:2" x14ac:dyDescent="0.25">
      <c r="B2511" t="s">
        <v>4058</v>
      </c>
    </row>
    <row r="2512" spans="2:2" x14ac:dyDescent="0.25">
      <c r="B2512" t="s">
        <v>4059</v>
      </c>
    </row>
    <row r="2513" spans="2:2" x14ac:dyDescent="0.25">
      <c r="B2513" t="s">
        <v>4060</v>
      </c>
    </row>
    <row r="2514" spans="2:2" x14ac:dyDescent="0.25">
      <c r="B2514" t="s">
        <v>4061</v>
      </c>
    </row>
    <row r="2515" spans="2:2" x14ac:dyDescent="0.25">
      <c r="B2515" t="s">
        <v>4062</v>
      </c>
    </row>
    <row r="2516" spans="2:2" x14ac:dyDescent="0.25">
      <c r="B2516" t="s">
        <v>4063</v>
      </c>
    </row>
    <row r="2517" spans="2:2" x14ac:dyDescent="0.25">
      <c r="B2517" t="s">
        <v>4064</v>
      </c>
    </row>
    <row r="2518" spans="2:2" x14ac:dyDescent="0.25">
      <c r="B2518" t="s">
        <v>4065</v>
      </c>
    </row>
    <row r="2519" spans="2:2" x14ac:dyDescent="0.25">
      <c r="B2519" t="s">
        <v>4066</v>
      </c>
    </row>
    <row r="2520" spans="2:2" x14ac:dyDescent="0.25">
      <c r="B2520" t="s">
        <v>4067</v>
      </c>
    </row>
    <row r="2521" spans="2:2" x14ac:dyDescent="0.25">
      <c r="B2521" t="s">
        <v>4068</v>
      </c>
    </row>
    <row r="2522" spans="2:2" x14ac:dyDescent="0.25">
      <c r="B2522" t="s">
        <v>4069</v>
      </c>
    </row>
    <row r="2523" spans="2:2" x14ac:dyDescent="0.25">
      <c r="B2523" t="s">
        <v>4070</v>
      </c>
    </row>
    <row r="2524" spans="2:2" x14ac:dyDescent="0.25">
      <c r="B2524" t="s">
        <v>4071</v>
      </c>
    </row>
    <row r="2525" spans="2:2" x14ac:dyDescent="0.25">
      <c r="B2525" t="s">
        <v>4072</v>
      </c>
    </row>
    <row r="2526" spans="2:2" x14ac:dyDescent="0.25">
      <c r="B2526" t="s">
        <v>4073</v>
      </c>
    </row>
    <row r="2527" spans="2:2" x14ac:dyDescent="0.25">
      <c r="B2527" t="s">
        <v>4074</v>
      </c>
    </row>
    <row r="2528" spans="2:2" x14ac:dyDescent="0.25">
      <c r="B2528" t="s">
        <v>4075</v>
      </c>
    </row>
    <row r="2529" spans="2:2" x14ac:dyDescent="0.25">
      <c r="B2529" t="s">
        <v>4076</v>
      </c>
    </row>
    <row r="2530" spans="2:2" x14ac:dyDescent="0.25">
      <c r="B2530" t="s">
        <v>4077</v>
      </c>
    </row>
    <row r="2531" spans="2:2" x14ac:dyDescent="0.25">
      <c r="B2531" t="s">
        <v>4078</v>
      </c>
    </row>
    <row r="2532" spans="2:2" x14ac:dyDescent="0.25">
      <c r="B2532" t="s">
        <v>4079</v>
      </c>
    </row>
    <row r="2533" spans="2:2" x14ac:dyDescent="0.25">
      <c r="B2533" t="s">
        <v>4080</v>
      </c>
    </row>
    <row r="2534" spans="2:2" x14ac:dyDescent="0.25">
      <c r="B2534" t="s">
        <v>4081</v>
      </c>
    </row>
    <row r="2535" spans="2:2" x14ac:dyDescent="0.25">
      <c r="B2535" t="s">
        <v>4082</v>
      </c>
    </row>
    <row r="2536" spans="2:2" x14ac:dyDescent="0.25">
      <c r="B2536" t="s">
        <v>4083</v>
      </c>
    </row>
    <row r="2537" spans="2:2" x14ac:dyDescent="0.25">
      <c r="B2537" t="s">
        <v>4084</v>
      </c>
    </row>
    <row r="2538" spans="2:2" x14ac:dyDescent="0.25">
      <c r="B2538" t="s">
        <v>4085</v>
      </c>
    </row>
    <row r="2539" spans="2:2" x14ac:dyDescent="0.25">
      <c r="B2539" t="s">
        <v>4086</v>
      </c>
    </row>
    <row r="2540" spans="2:2" x14ac:dyDescent="0.25">
      <c r="B2540" t="s">
        <v>4087</v>
      </c>
    </row>
    <row r="2541" spans="2:2" x14ac:dyDescent="0.25">
      <c r="B2541" t="s">
        <v>4088</v>
      </c>
    </row>
    <row r="2542" spans="2:2" x14ac:dyDescent="0.25">
      <c r="B2542" t="s">
        <v>4089</v>
      </c>
    </row>
    <row r="2543" spans="2:2" x14ac:dyDescent="0.25">
      <c r="B2543" t="s">
        <v>4090</v>
      </c>
    </row>
    <row r="2544" spans="2:2" x14ac:dyDescent="0.25">
      <c r="B2544" t="s">
        <v>4091</v>
      </c>
    </row>
    <row r="2545" spans="2:2" x14ac:dyDescent="0.25">
      <c r="B2545" t="s">
        <v>4092</v>
      </c>
    </row>
    <row r="2546" spans="2:2" x14ac:dyDescent="0.25">
      <c r="B2546" t="s">
        <v>4093</v>
      </c>
    </row>
    <row r="2547" spans="2:2" x14ac:dyDescent="0.25">
      <c r="B2547" t="s">
        <v>4094</v>
      </c>
    </row>
    <row r="2548" spans="2:2" x14ac:dyDescent="0.25">
      <c r="B2548" t="s">
        <v>4095</v>
      </c>
    </row>
    <row r="2549" spans="2:2" x14ac:dyDescent="0.25">
      <c r="B2549" t="s">
        <v>4096</v>
      </c>
    </row>
    <row r="2550" spans="2:2" x14ac:dyDescent="0.25">
      <c r="B2550" t="s">
        <v>4097</v>
      </c>
    </row>
    <row r="2551" spans="2:2" x14ac:dyDescent="0.25">
      <c r="B2551" t="s">
        <v>4098</v>
      </c>
    </row>
    <row r="2552" spans="2:2" x14ac:dyDescent="0.25">
      <c r="B2552" t="s">
        <v>4099</v>
      </c>
    </row>
    <row r="2553" spans="2:2" x14ac:dyDescent="0.25">
      <c r="B2553" t="s">
        <v>4100</v>
      </c>
    </row>
    <row r="2554" spans="2:2" x14ac:dyDescent="0.25">
      <c r="B2554" t="s">
        <v>4101</v>
      </c>
    </row>
    <row r="2555" spans="2:2" x14ac:dyDescent="0.25">
      <c r="B2555" t="s">
        <v>4102</v>
      </c>
    </row>
    <row r="2556" spans="2:2" x14ac:dyDescent="0.25">
      <c r="B2556" t="s">
        <v>4103</v>
      </c>
    </row>
    <row r="2557" spans="2:2" x14ac:dyDescent="0.25">
      <c r="B2557" t="s">
        <v>4104</v>
      </c>
    </row>
    <row r="2558" spans="2:2" x14ac:dyDescent="0.25">
      <c r="B2558" t="s">
        <v>4105</v>
      </c>
    </row>
    <row r="2559" spans="2:2" x14ac:dyDescent="0.25">
      <c r="B2559" t="s">
        <v>4106</v>
      </c>
    </row>
    <row r="2560" spans="2:2" x14ac:dyDescent="0.25">
      <c r="B2560" t="s">
        <v>4107</v>
      </c>
    </row>
    <row r="2561" spans="2:2" x14ac:dyDescent="0.25">
      <c r="B2561" t="s">
        <v>4108</v>
      </c>
    </row>
    <row r="2562" spans="2:2" x14ac:dyDescent="0.25">
      <c r="B2562" t="s">
        <v>4109</v>
      </c>
    </row>
    <row r="2563" spans="2:2" x14ac:dyDescent="0.25">
      <c r="B2563" t="s">
        <v>4110</v>
      </c>
    </row>
    <row r="2564" spans="2:2" x14ac:dyDescent="0.25">
      <c r="B2564" t="s">
        <v>4111</v>
      </c>
    </row>
    <row r="2565" spans="2:2" x14ac:dyDescent="0.25">
      <c r="B2565" t="s">
        <v>4112</v>
      </c>
    </row>
    <row r="2566" spans="2:2" x14ac:dyDescent="0.25">
      <c r="B2566" t="s">
        <v>4113</v>
      </c>
    </row>
    <row r="2567" spans="2:2" x14ac:dyDescent="0.25">
      <c r="B2567" t="s">
        <v>4114</v>
      </c>
    </row>
    <row r="2568" spans="2:2" x14ac:dyDescent="0.25">
      <c r="B2568" t="s">
        <v>4115</v>
      </c>
    </row>
    <row r="2569" spans="2:2" x14ac:dyDescent="0.25">
      <c r="B2569" t="s">
        <v>4116</v>
      </c>
    </row>
    <row r="2570" spans="2:2" x14ac:dyDescent="0.25">
      <c r="B2570" t="s">
        <v>4117</v>
      </c>
    </row>
    <row r="2571" spans="2:2" x14ac:dyDescent="0.25">
      <c r="B2571" t="s">
        <v>4118</v>
      </c>
    </row>
    <row r="2572" spans="2:2" x14ac:dyDescent="0.25">
      <c r="B2572" t="s">
        <v>4119</v>
      </c>
    </row>
    <row r="2573" spans="2:2" x14ac:dyDescent="0.25">
      <c r="B2573" t="s">
        <v>4120</v>
      </c>
    </row>
    <row r="2574" spans="2:2" x14ac:dyDescent="0.25">
      <c r="B2574" t="s">
        <v>4121</v>
      </c>
    </row>
    <row r="2575" spans="2:2" x14ac:dyDescent="0.25">
      <c r="B2575" t="s">
        <v>4122</v>
      </c>
    </row>
    <row r="2576" spans="2:2" x14ac:dyDescent="0.25">
      <c r="B2576" t="s">
        <v>4123</v>
      </c>
    </row>
    <row r="2577" spans="2:2" x14ac:dyDescent="0.25">
      <c r="B2577" t="s">
        <v>4124</v>
      </c>
    </row>
    <row r="2578" spans="2:2" x14ac:dyDescent="0.25">
      <c r="B2578" t="s">
        <v>4125</v>
      </c>
    </row>
    <row r="2579" spans="2:2" x14ac:dyDescent="0.25">
      <c r="B2579" t="s">
        <v>1035</v>
      </c>
    </row>
    <row r="2581" spans="2:2" x14ac:dyDescent="0.25">
      <c r="B2581" t="s">
        <v>4126</v>
      </c>
    </row>
    <row r="2582" spans="2:2" x14ac:dyDescent="0.25">
      <c r="B2582" t="s">
        <v>4127</v>
      </c>
    </row>
    <row r="2583" spans="2:2" x14ac:dyDescent="0.25">
      <c r="B2583" t="s">
        <v>4128</v>
      </c>
    </row>
    <row r="2584" spans="2:2" x14ac:dyDescent="0.25">
      <c r="B2584" t="s">
        <v>4129</v>
      </c>
    </row>
    <row r="2585" spans="2:2" x14ac:dyDescent="0.25">
      <c r="B2585" t="s">
        <v>4130</v>
      </c>
    </row>
    <row r="2586" spans="2:2" x14ac:dyDescent="0.25">
      <c r="B2586" t="s">
        <v>4131</v>
      </c>
    </row>
    <row r="2587" spans="2:2" x14ac:dyDescent="0.25">
      <c r="B2587" t="s">
        <v>4132</v>
      </c>
    </row>
    <row r="2588" spans="2:2" x14ac:dyDescent="0.25">
      <c r="B2588" t="s">
        <v>4133</v>
      </c>
    </row>
    <row r="2589" spans="2:2" x14ac:dyDescent="0.25">
      <c r="B2589" t="s">
        <v>4134</v>
      </c>
    </row>
    <row r="2590" spans="2:2" x14ac:dyDescent="0.25">
      <c r="B2590" t="s">
        <v>4135</v>
      </c>
    </row>
    <row r="2591" spans="2:2" x14ac:dyDescent="0.25">
      <c r="B2591" t="s">
        <v>4136</v>
      </c>
    </row>
    <row r="2592" spans="2:2" x14ac:dyDescent="0.25">
      <c r="B2592" t="s">
        <v>4137</v>
      </c>
    </row>
    <row r="2593" spans="2:2" x14ac:dyDescent="0.25">
      <c r="B2593" t="s">
        <v>4138</v>
      </c>
    </row>
    <row r="2594" spans="2:2" x14ac:dyDescent="0.25">
      <c r="B2594" t="s">
        <v>4139</v>
      </c>
    </row>
    <row r="2595" spans="2:2" x14ac:dyDescent="0.25">
      <c r="B2595" t="s">
        <v>4140</v>
      </c>
    </row>
    <row r="2596" spans="2:2" x14ac:dyDescent="0.25">
      <c r="B2596" t="s">
        <v>4141</v>
      </c>
    </row>
    <row r="2597" spans="2:2" x14ac:dyDescent="0.25">
      <c r="B2597" t="s">
        <v>4142</v>
      </c>
    </row>
    <row r="2598" spans="2:2" x14ac:dyDescent="0.25">
      <c r="B2598" t="s">
        <v>4143</v>
      </c>
    </row>
    <row r="2599" spans="2:2" x14ac:dyDescent="0.25">
      <c r="B2599" t="s">
        <v>4144</v>
      </c>
    </row>
    <row r="2600" spans="2:2" x14ac:dyDescent="0.25">
      <c r="B2600" t="s">
        <v>4145</v>
      </c>
    </row>
    <row r="2601" spans="2:2" x14ac:dyDescent="0.25">
      <c r="B2601" t="s">
        <v>4146</v>
      </c>
    </row>
    <row r="2602" spans="2:2" x14ac:dyDescent="0.25">
      <c r="B2602" t="s">
        <v>4147</v>
      </c>
    </row>
    <row r="2603" spans="2:2" x14ac:dyDescent="0.25">
      <c r="B2603" t="s">
        <v>4148</v>
      </c>
    </row>
    <row r="2604" spans="2:2" x14ac:dyDescent="0.25">
      <c r="B2604" t="s">
        <v>4149</v>
      </c>
    </row>
    <row r="2605" spans="2:2" x14ac:dyDescent="0.25">
      <c r="B2605" t="s">
        <v>4150</v>
      </c>
    </row>
    <row r="2606" spans="2:2" x14ac:dyDescent="0.25">
      <c r="B2606" t="s">
        <v>4151</v>
      </c>
    </row>
    <row r="2607" spans="2:2" x14ac:dyDescent="0.25">
      <c r="B2607" t="s">
        <v>4152</v>
      </c>
    </row>
    <row r="2608" spans="2:2" x14ac:dyDescent="0.25">
      <c r="B2608" t="s">
        <v>4153</v>
      </c>
    </row>
    <row r="2609" spans="2:2" x14ac:dyDescent="0.25">
      <c r="B2609" t="s">
        <v>4154</v>
      </c>
    </row>
    <row r="2610" spans="2:2" x14ac:dyDescent="0.25">
      <c r="B2610" t="s">
        <v>4155</v>
      </c>
    </row>
    <row r="2611" spans="2:2" x14ac:dyDescent="0.25">
      <c r="B2611" t="s">
        <v>4156</v>
      </c>
    </row>
    <row r="2612" spans="2:2" x14ac:dyDescent="0.25">
      <c r="B2612" t="s">
        <v>4157</v>
      </c>
    </row>
    <row r="2613" spans="2:2" x14ac:dyDescent="0.25">
      <c r="B2613" t="s">
        <v>4158</v>
      </c>
    </row>
    <row r="2614" spans="2:2" x14ac:dyDescent="0.25">
      <c r="B2614" t="s">
        <v>4159</v>
      </c>
    </row>
    <row r="2615" spans="2:2" x14ac:dyDescent="0.25">
      <c r="B2615" t="s">
        <v>4160</v>
      </c>
    </row>
    <row r="2616" spans="2:2" x14ac:dyDescent="0.25">
      <c r="B2616" t="s">
        <v>4161</v>
      </c>
    </row>
    <row r="2617" spans="2:2" x14ac:dyDescent="0.25">
      <c r="B2617" t="s">
        <v>4162</v>
      </c>
    </row>
    <row r="2618" spans="2:2" x14ac:dyDescent="0.25">
      <c r="B2618" t="s">
        <v>4163</v>
      </c>
    </row>
    <row r="2619" spans="2:2" x14ac:dyDescent="0.25">
      <c r="B2619" t="s">
        <v>4164</v>
      </c>
    </row>
    <row r="2620" spans="2:2" x14ac:dyDescent="0.25">
      <c r="B2620" t="s">
        <v>4165</v>
      </c>
    </row>
    <row r="2621" spans="2:2" x14ac:dyDescent="0.25">
      <c r="B2621" t="s">
        <v>4166</v>
      </c>
    </row>
    <row r="2622" spans="2:2" x14ac:dyDescent="0.25">
      <c r="B2622" t="s">
        <v>4167</v>
      </c>
    </row>
    <row r="2623" spans="2:2" x14ac:dyDescent="0.25">
      <c r="B2623" t="s">
        <v>4168</v>
      </c>
    </row>
    <row r="2624" spans="2:2" x14ac:dyDescent="0.25">
      <c r="B2624" t="s">
        <v>4169</v>
      </c>
    </row>
    <row r="2625" spans="2:2" x14ac:dyDescent="0.25">
      <c r="B2625" t="s">
        <v>4170</v>
      </c>
    </row>
    <row r="2626" spans="2:2" x14ac:dyDescent="0.25">
      <c r="B2626" t="s">
        <v>4171</v>
      </c>
    </row>
    <row r="2627" spans="2:2" x14ac:dyDescent="0.25">
      <c r="B2627" t="s">
        <v>4172</v>
      </c>
    </row>
    <row r="2628" spans="2:2" x14ac:dyDescent="0.25">
      <c r="B2628" t="s">
        <v>4173</v>
      </c>
    </row>
    <row r="2629" spans="2:2" x14ac:dyDescent="0.25">
      <c r="B2629" t="s">
        <v>4174</v>
      </c>
    </row>
    <row r="2630" spans="2:2" x14ac:dyDescent="0.25">
      <c r="B2630" t="s">
        <v>4175</v>
      </c>
    </row>
    <row r="2631" spans="2:2" x14ac:dyDescent="0.25">
      <c r="B2631" t="s">
        <v>4176</v>
      </c>
    </row>
    <row r="2632" spans="2:2" x14ac:dyDescent="0.25">
      <c r="B2632" t="s">
        <v>4177</v>
      </c>
    </row>
    <row r="2633" spans="2:2" x14ac:dyDescent="0.25">
      <c r="B2633" t="s">
        <v>4178</v>
      </c>
    </row>
    <row r="2634" spans="2:2" x14ac:dyDescent="0.25">
      <c r="B2634" t="s">
        <v>4179</v>
      </c>
    </row>
    <row r="2635" spans="2:2" x14ac:dyDescent="0.25">
      <c r="B2635" t="s">
        <v>4180</v>
      </c>
    </row>
    <row r="2636" spans="2:2" x14ac:dyDescent="0.25">
      <c r="B2636" t="s">
        <v>4181</v>
      </c>
    </row>
    <row r="2637" spans="2:2" x14ac:dyDescent="0.25">
      <c r="B2637" t="s">
        <v>4182</v>
      </c>
    </row>
    <row r="2638" spans="2:2" x14ac:dyDescent="0.25">
      <c r="B2638" t="s">
        <v>4183</v>
      </c>
    </row>
    <row r="2639" spans="2:2" x14ac:dyDescent="0.25">
      <c r="B2639" t="s">
        <v>4184</v>
      </c>
    </row>
    <row r="2640" spans="2:2" x14ac:dyDescent="0.25">
      <c r="B2640" t="s">
        <v>4185</v>
      </c>
    </row>
    <row r="2641" spans="2:2" x14ac:dyDescent="0.25">
      <c r="B2641" t="s">
        <v>4186</v>
      </c>
    </row>
    <row r="2642" spans="2:2" x14ac:dyDescent="0.25">
      <c r="B2642" t="s">
        <v>4187</v>
      </c>
    </row>
    <row r="2643" spans="2:2" x14ac:dyDescent="0.25">
      <c r="B2643" t="s">
        <v>4188</v>
      </c>
    </row>
    <row r="2644" spans="2:2" x14ac:dyDescent="0.25">
      <c r="B2644" t="s">
        <v>4189</v>
      </c>
    </row>
    <row r="2645" spans="2:2" x14ac:dyDescent="0.25">
      <c r="B2645" t="s">
        <v>4190</v>
      </c>
    </row>
    <row r="2646" spans="2:2" x14ac:dyDescent="0.25">
      <c r="B2646" t="s">
        <v>4191</v>
      </c>
    </row>
    <row r="2647" spans="2:2" x14ac:dyDescent="0.25">
      <c r="B2647" t="s">
        <v>4192</v>
      </c>
    </row>
    <row r="2648" spans="2:2" x14ac:dyDescent="0.25">
      <c r="B2648" t="s">
        <v>4193</v>
      </c>
    </row>
    <row r="2649" spans="2:2" x14ac:dyDescent="0.25">
      <c r="B2649" t="s">
        <v>4194</v>
      </c>
    </row>
    <row r="2650" spans="2:2" x14ac:dyDescent="0.25">
      <c r="B2650" t="s">
        <v>4195</v>
      </c>
    </row>
    <row r="2651" spans="2:2" x14ac:dyDescent="0.25">
      <c r="B2651" t="s">
        <v>4196</v>
      </c>
    </row>
    <row r="2652" spans="2:2" x14ac:dyDescent="0.25">
      <c r="B2652" t="s">
        <v>4197</v>
      </c>
    </row>
    <row r="2653" spans="2:2" x14ac:dyDescent="0.25">
      <c r="B2653" t="s">
        <v>4198</v>
      </c>
    </row>
    <row r="2654" spans="2:2" x14ac:dyDescent="0.25">
      <c r="B2654" t="s">
        <v>4199</v>
      </c>
    </row>
    <row r="2655" spans="2:2" x14ac:dyDescent="0.25">
      <c r="B2655" t="s">
        <v>4200</v>
      </c>
    </row>
    <row r="2656" spans="2:2" x14ac:dyDescent="0.25">
      <c r="B2656" t="s">
        <v>4201</v>
      </c>
    </row>
    <row r="2657" spans="2:2" x14ac:dyDescent="0.25">
      <c r="B2657" t="s">
        <v>4202</v>
      </c>
    </row>
    <row r="2658" spans="2:2" x14ac:dyDescent="0.25">
      <c r="B2658" t="s">
        <v>4203</v>
      </c>
    </row>
    <row r="2659" spans="2:2" x14ac:dyDescent="0.25">
      <c r="B2659" t="s">
        <v>4204</v>
      </c>
    </row>
    <row r="2660" spans="2:2" x14ac:dyDescent="0.25">
      <c r="B2660" t="s">
        <v>4205</v>
      </c>
    </row>
    <row r="2661" spans="2:2" x14ac:dyDescent="0.25">
      <c r="B2661" t="s">
        <v>4206</v>
      </c>
    </row>
    <row r="2662" spans="2:2" x14ac:dyDescent="0.25">
      <c r="B2662" t="s">
        <v>4207</v>
      </c>
    </row>
    <row r="2663" spans="2:2" x14ac:dyDescent="0.25">
      <c r="B2663" t="s">
        <v>4208</v>
      </c>
    </row>
    <row r="2664" spans="2:2" x14ac:dyDescent="0.25">
      <c r="B2664" t="s">
        <v>4209</v>
      </c>
    </row>
    <row r="2665" spans="2:2" x14ac:dyDescent="0.25">
      <c r="B2665" t="s">
        <v>4210</v>
      </c>
    </row>
    <row r="2666" spans="2:2" x14ac:dyDescent="0.25">
      <c r="B2666" t="s">
        <v>4211</v>
      </c>
    </row>
    <row r="2667" spans="2:2" x14ac:dyDescent="0.25">
      <c r="B2667" t="s">
        <v>4212</v>
      </c>
    </row>
    <row r="2668" spans="2:2" x14ac:dyDescent="0.25">
      <c r="B2668" t="s">
        <v>4213</v>
      </c>
    </row>
    <row r="2669" spans="2:2" x14ac:dyDescent="0.25">
      <c r="B2669" t="s">
        <v>4214</v>
      </c>
    </row>
    <row r="2670" spans="2:2" x14ac:dyDescent="0.25">
      <c r="B2670" t="s">
        <v>4215</v>
      </c>
    </row>
    <row r="2671" spans="2:2" x14ac:dyDescent="0.25">
      <c r="B2671" t="s">
        <v>4216</v>
      </c>
    </row>
    <row r="2672" spans="2:2" x14ac:dyDescent="0.25">
      <c r="B2672" t="s">
        <v>4217</v>
      </c>
    </row>
    <row r="2673" spans="2:2" x14ac:dyDescent="0.25">
      <c r="B2673" t="s">
        <v>4218</v>
      </c>
    </row>
    <row r="2674" spans="2:2" x14ac:dyDescent="0.25">
      <c r="B2674" t="s">
        <v>4219</v>
      </c>
    </row>
    <row r="2675" spans="2:2" x14ac:dyDescent="0.25">
      <c r="B2675" t="s">
        <v>4220</v>
      </c>
    </row>
    <row r="2676" spans="2:2" x14ac:dyDescent="0.25">
      <c r="B2676" t="s">
        <v>4221</v>
      </c>
    </row>
    <row r="2677" spans="2:2" x14ac:dyDescent="0.25">
      <c r="B2677" t="s">
        <v>4222</v>
      </c>
    </row>
    <row r="2678" spans="2:2" x14ac:dyDescent="0.25">
      <c r="B2678" t="s">
        <v>4223</v>
      </c>
    </row>
    <row r="2679" spans="2:2" x14ac:dyDescent="0.25">
      <c r="B2679" t="s">
        <v>4224</v>
      </c>
    </row>
    <row r="2680" spans="2:2" x14ac:dyDescent="0.25">
      <c r="B2680" t="s">
        <v>4225</v>
      </c>
    </row>
    <row r="2681" spans="2:2" x14ac:dyDescent="0.25">
      <c r="B2681" t="s">
        <v>4226</v>
      </c>
    </row>
    <row r="2682" spans="2:2" x14ac:dyDescent="0.25">
      <c r="B2682" t="s">
        <v>4227</v>
      </c>
    </row>
    <row r="2683" spans="2:2" x14ac:dyDescent="0.25">
      <c r="B2683" t="s">
        <v>4228</v>
      </c>
    </row>
    <row r="2684" spans="2:2" x14ac:dyDescent="0.25">
      <c r="B2684" t="s">
        <v>4229</v>
      </c>
    </row>
    <row r="2685" spans="2:2" x14ac:dyDescent="0.25">
      <c r="B2685" t="s">
        <v>4230</v>
      </c>
    </row>
    <row r="2686" spans="2:2" x14ac:dyDescent="0.25">
      <c r="B2686" t="s">
        <v>4231</v>
      </c>
    </row>
    <row r="2687" spans="2:2" x14ac:dyDescent="0.25">
      <c r="B2687" t="s">
        <v>4232</v>
      </c>
    </row>
    <row r="2688" spans="2:2" x14ac:dyDescent="0.25">
      <c r="B2688" t="s">
        <v>4233</v>
      </c>
    </row>
    <row r="2689" spans="2:2" x14ac:dyDescent="0.25">
      <c r="B2689" t="s">
        <v>4234</v>
      </c>
    </row>
    <row r="2690" spans="2:2" x14ac:dyDescent="0.25">
      <c r="B2690" t="s">
        <v>4235</v>
      </c>
    </row>
    <row r="2691" spans="2:2" x14ac:dyDescent="0.25">
      <c r="B2691" t="s">
        <v>4236</v>
      </c>
    </row>
    <row r="2692" spans="2:2" x14ac:dyDescent="0.25">
      <c r="B2692" t="s">
        <v>4237</v>
      </c>
    </row>
    <row r="2693" spans="2:2" x14ac:dyDescent="0.25">
      <c r="B2693" t="s">
        <v>4238</v>
      </c>
    </row>
    <row r="2694" spans="2:2" x14ac:dyDescent="0.25">
      <c r="B2694" t="s">
        <v>4239</v>
      </c>
    </row>
    <row r="2695" spans="2:2" x14ac:dyDescent="0.25">
      <c r="B2695" t="s">
        <v>4240</v>
      </c>
    </row>
    <row r="2696" spans="2:2" x14ac:dyDescent="0.25">
      <c r="B2696" t="s">
        <v>4241</v>
      </c>
    </row>
    <row r="2697" spans="2:2" x14ac:dyDescent="0.25">
      <c r="B2697" t="s">
        <v>4242</v>
      </c>
    </row>
    <row r="2698" spans="2:2" x14ac:dyDescent="0.25">
      <c r="B2698" t="s">
        <v>4243</v>
      </c>
    </row>
    <row r="2699" spans="2:2" x14ac:dyDescent="0.25">
      <c r="B2699" t="s">
        <v>4244</v>
      </c>
    </row>
    <row r="2700" spans="2:2" x14ac:dyDescent="0.25">
      <c r="B2700" t="s">
        <v>4245</v>
      </c>
    </row>
    <row r="2701" spans="2:2" x14ac:dyDescent="0.25">
      <c r="B2701" t="s">
        <v>4246</v>
      </c>
    </row>
    <row r="2702" spans="2:2" x14ac:dyDescent="0.25">
      <c r="B2702" t="s">
        <v>4247</v>
      </c>
    </row>
    <row r="2703" spans="2:2" x14ac:dyDescent="0.25">
      <c r="B2703" t="s">
        <v>4248</v>
      </c>
    </row>
    <row r="2704" spans="2:2" x14ac:dyDescent="0.25">
      <c r="B2704" t="s">
        <v>4249</v>
      </c>
    </row>
    <row r="2705" spans="2:2" x14ac:dyDescent="0.25">
      <c r="B2705" t="s">
        <v>4250</v>
      </c>
    </row>
    <row r="2706" spans="2:2" x14ac:dyDescent="0.25">
      <c r="B2706" t="s">
        <v>4251</v>
      </c>
    </row>
    <row r="2707" spans="2:2" x14ac:dyDescent="0.25">
      <c r="B2707" t="s">
        <v>4252</v>
      </c>
    </row>
    <row r="2708" spans="2:2" x14ac:dyDescent="0.25">
      <c r="B2708" t="s">
        <v>4253</v>
      </c>
    </row>
    <row r="2709" spans="2:2" x14ac:dyDescent="0.25">
      <c r="B2709" t="s">
        <v>4254</v>
      </c>
    </row>
    <row r="2710" spans="2:2" x14ac:dyDescent="0.25">
      <c r="B2710" t="s">
        <v>4255</v>
      </c>
    </row>
    <row r="2711" spans="2:2" x14ac:dyDescent="0.25">
      <c r="B2711" t="s">
        <v>4256</v>
      </c>
    </row>
    <row r="2712" spans="2:2" x14ac:dyDescent="0.25">
      <c r="B2712" t="s">
        <v>4257</v>
      </c>
    </row>
    <row r="2713" spans="2:2" x14ac:dyDescent="0.25">
      <c r="B2713" t="s">
        <v>4258</v>
      </c>
    </row>
    <row r="2714" spans="2:2" x14ac:dyDescent="0.25">
      <c r="B2714" t="s">
        <v>4259</v>
      </c>
    </row>
    <row r="2715" spans="2:2" x14ac:dyDescent="0.25">
      <c r="B2715" t="s">
        <v>4260</v>
      </c>
    </row>
    <row r="2716" spans="2:2" x14ac:dyDescent="0.25">
      <c r="B2716" t="s">
        <v>4261</v>
      </c>
    </row>
    <row r="2717" spans="2:2" x14ac:dyDescent="0.25">
      <c r="B2717" t="s">
        <v>4262</v>
      </c>
    </row>
    <row r="2718" spans="2:2" x14ac:dyDescent="0.25">
      <c r="B2718" t="s">
        <v>4263</v>
      </c>
    </row>
    <row r="2719" spans="2:2" x14ac:dyDescent="0.25">
      <c r="B2719" t="s">
        <v>4264</v>
      </c>
    </row>
    <row r="2720" spans="2:2" x14ac:dyDescent="0.25">
      <c r="B2720" t="s">
        <v>4265</v>
      </c>
    </row>
    <row r="2721" spans="2:2" x14ac:dyDescent="0.25">
      <c r="B2721" t="s">
        <v>4266</v>
      </c>
    </row>
    <row r="2722" spans="2:2" x14ac:dyDescent="0.25">
      <c r="B2722" t="s">
        <v>4267</v>
      </c>
    </row>
    <row r="2723" spans="2:2" x14ac:dyDescent="0.25">
      <c r="B2723" t="s">
        <v>4268</v>
      </c>
    </row>
    <row r="2724" spans="2:2" x14ac:dyDescent="0.25">
      <c r="B2724" t="s">
        <v>4269</v>
      </c>
    </row>
    <row r="2725" spans="2:2" x14ac:dyDescent="0.25">
      <c r="B2725" t="s">
        <v>4270</v>
      </c>
    </row>
    <row r="2726" spans="2:2" x14ac:dyDescent="0.25">
      <c r="B2726" t="s">
        <v>4271</v>
      </c>
    </row>
    <row r="2727" spans="2:2" x14ac:dyDescent="0.25">
      <c r="B2727" t="s">
        <v>4272</v>
      </c>
    </row>
    <row r="2728" spans="2:2" x14ac:dyDescent="0.25">
      <c r="B2728" t="s">
        <v>4273</v>
      </c>
    </row>
    <row r="2729" spans="2:2" x14ac:dyDescent="0.25">
      <c r="B2729" t="s">
        <v>4274</v>
      </c>
    </row>
    <row r="2730" spans="2:2" x14ac:dyDescent="0.25">
      <c r="B2730" t="s">
        <v>4275</v>
      </c>
    </row>
    <row r="2731" spans="2:2" x14ac:dyDescent="0.25">
      <c r="B2731" t="s">
        <v>4276</v>
      </c>
    </row>
    <row r="2732" spans="2:2" x14ac:dyDescent="0.25">
      <c r="B2732" t="s">
        <v>4277</v>
      </c>
    </row>
    <row r="2733" spans="2:2" x14ac:dyDescent="0.25">
      <c r="B2733" t="s">
        <v>4278</v>
      </c>
    </row>
    <row r="2734" spans="2:2" x14ac:dyDescent="0.25">
      <c r="B2734" t="s">
        <v>4279</v>
      </c>
    </row>
    <row r="2735" spans="2:2" x14ac:dyDescent="0.25">
      <c r="B2735" t="s">
        <v>4280</v>
      </c>
    </row>
    <row r="2736" spans="2:2" x14ac:dyDescent="0.25">
      <c r="B2736" t="s">
        <v>4281</v>
      </c>
    </row>
    <row r="2737" spans="2:2" x14ac:dyDescent="0.25">
      <c r="B2737" t="s">
        <v>4282</v>
      </c>
    </row>
    <row r="2738" spans="2:2" x14ac:dyDescent="0.25">
      <c r="B2738" t="s">
        <v>4283</v>
      </c>
    </row>
    <row r="2739" spans="2:2" x14ac:dyDescent="0.25">
      <c r="B2739" t="s">
        <v>4284</v>
      </c>
    </row>
    <row r="2740" spans="2:2" x14ac:dyDescent="0.25">
      <c r="B2740" t="s">
        <v>4285</v>
      </c>
    </row>
    <row r="2741" spans="2:2" x14ac:dyDescent="0.25">
      <c r="B2741" t="s">
        <v>4286</v>
      </c>
    </row>
    <row r="2742" spans="2:2" x14ac:dyDescent="0.25">
      <c r="B2742" t="s">
        <v>4287</v>
      </c>
    </row>
    <row r="2743" spans="2:2" x14ac:dyDescent="0.25">
      <c r="B2743" t="s">
        <v>4288</v>
      </c>
    </row>
    <row r="2744" spans="2:2" x14ac:dyDescent="0.25">
      <c r="B2744" t="s">
        <v>4289</v>
      </c>
    </row>
    <row r="2745" spans="2:2" x14ac:dyDescent="0.25">
      <c r="B2745" t="s">
        <v>4290</v>
      </c>
    </row>
    <row r="2746" spans="2:2" x14ac:dyDescent="0.25">
      <c r="B2746" t="s">
        <v>4291</v>
      </c>
    </row>
    <row r="2747" spans="2:2" x14ac:dyDescent="0.25">
      <c r="B2747" t="s">
        <v>4292</v>
      </c>
    </row>
    <row r="2748" spans="2:2" x14ac:dyDescent="0.25">
      <c r="B2748" t="s">
        <v>4293</v>
      </c>
    </row>
    <row r="2749" spans="2:2" x14ac:dyDescent="0.25">
      <c r="B2749" t="s">
        <v>4294</v>
      </c>
    </row>
    <row r="2750" spans="2:2" x14ac:dyDescent="0.25">
      <c r="B2750" t="s">
        <v>4295</v>
      </c>
    </row>
    <row r="2751" spans="2:2" x14ac:dyDescent="0.25">
      <c r="B2751" t="s">
        <v>4296</v>
      </c>
    </row>
    <row r="2752" spans="2:2" x14ac:dyDescent="0.25">
      <c r="B2752" t="s">
        <v>4297</v>
      </c>
    </row>
    <row r="2753" spans="2:2" x14ac:dyDescent="0.25">
      <c r="B2753" t="s">
        <v>4298</v>
      </c>
    </row>
    <row r="2754" spans="2:2" x14ac:dyDescent="0.25">
      <c r="B2754" t="s">
        <v>4299</v>
      </c>
    </row>
    <row r="2755" spans="2:2" x14ac:dyDescent="0.25">
      <c r="B2755" t="s">
        <v>4300</v>
      </c>
    </row>
    <row r="2756" spans="2:2" x14ac:dyDescent="0.25">
      <c r="B2756" t="s">
        <v>4301</v>
      </c>
    </row>
    <row r="2757" spans="2:2" x14ac:dyDescent="0.25">
      <c r="B2757" t="s">
        <v>4302</v>
      </c>
    </row>
    <row r="2758" spans="2:2" x14ac:dyDescent="0.25">
      <c r="B2758" t="s">
        <v>4303</v>
      </c>
    </row>
    <row r="2759" spans="2:2" x14ac:dyDescent="0.25">
      <c r="B2759" t="s">
        <v>4304</v>
      </c>
    </row>
    <row r="2760" spans="2:2" x14ac:dyDescent="0.25">
      <c r="B2760" t="s">
        <v>4305</v>
      </c>
    </row>
    <row r="2761" spans="2:2" x14ac:dyDescent="0.25">
      <c r="B2761" t="s">
        <v>4306</v>
      </c>
    </row>
    <row r="2762" spans="2:2" x14ac:dyDescent="0.25">
      <c r="B2762" t="s">
        <v>4307</v>
      </c>
    </row>
    <row r="2763" spans="2:2" x14ac:dyDescent="0.25">
      <c r="B2763" t="s">
        <v>4308</v>
      </c>
    </row>
    <row r="2764" spans="2:2" x14ac:dyDescent="0.25">
      <c r="B2764" t="s">
        <v>4309</v>
      </c>
    </row>
    <row r="2765" spans="2:2" x14ac:dyDescent="0.25">
      <c r="B2765" t="s">
        <v>4310</v>
      </c>
    </row>
    <row r="2766" spans="2:2" x14ac:dyDescent="0.25">
      <c r="B2766" t="s">
        <v>4311</v>
      </c>
    </row>
    <row r="2767" spans="2:2" x14ac:dyDescent="0.25">
      <c r="B2767" t="s">
        <v>4312</v>
      </c>
    </row>
    <row r="2768" spans="2:2" x14ac:dyDescent="0.25">
      <c r="B2768" t="s">
        <v>4313</v>
      </c>
    </row>
    <row r="2769" spans="2:2" x14ac:dyDescent="0.25">
      <c r="B2769" t="s">
        <v>4314</v>
      </c>
    </row>
    <row r="2770" spans="2:2" x14ac:dyDescent="0.25">
      <c r="B2770" t="s">
        <v>4315</v>
      </c>
    </row>
    <row r="2771" spans="2:2" x14ac:dyDescent="0.25">
      <c r="B2771" t="s">
        <v>4316</v>
      </c>
    </row>
    <row r="2772" spans="2:2" x14ac:dyDescent="0.25">
      <c r="B2772" t="s">
        <v>4317</v>
      </c>
    </row>
    <row r="2773" spans="2:2" x14ac:dyDescent="0.25">
      <c r="B2773" t="s">
        <v>4318</v>
      </c>
    </row>
    <row r="2774" spans="2:2" x14ac:dyDescent="0.25">
      <c r="B2774" t="s">
        <v>4319</v>
      </c>
    </row>
    <row r="2775" spans="2:2" x14ac:dyDescent="0.25">
      <c r="B2775" t="s">
        <v>4320</v>
      </c>
    </row>
    <row r="2776" spans="2:2" x14ac:dyDescent="0.25">
      <c r="B2776" t="s">
        <v>4321</v>
      </c>
    </row>
    <row r="2777" spans="2:2" x14ac:dyDescent="0.25">
      <c r="B2777" t="s">
        <v>4322</v>
      </c>
    </row>
    <row r="2778" spans="2:2" x14ac:dyDescent="0.25">
      <c r="B2778" t="s">
        <v>4323</v>
      </c>
    </row>
    <row r="2779" spans="2:2" x14ac:dyDescent="0.25">
      <c r="B2779" t="s">
        <v>4324</v>
      </c>
    </row>
    <row r="2780" spans="2:2" x14ac:dyDescent="0.25">
      <c r="B2780" t="s">
        <v>4325</v>
      </c>
    </row>
    <row r="2781" spans="2:2" x14ac:dyDescent="0.25">
      <c r="B2781" t="s">
        <v>4326</v>
      </c>
    </row>
    <row r="2782" spans="2:2" x14ac:dyDescent="0.25">
      <c r="B2782" t="s">
        <v>4327</v>
      </c>
    </row>
    <row r="2783" spans="2:2" x14ac:dyDescent="0.25">
      <c r="B2783" t="s">
        <v>4328</v>
      </c>
    </row>
    <row r="2784" spans="2:2" x14ac:dyDescent="0.25">
      <c r="B2784" t="s">
        <v>4329</v>
      </c>
    </row>
    <row r="2785" spans="2:2" x14ac:dyDescent="0.25">
      <c r="B2785" t="s">
        <v>4330</v>
      </c>
    </row>
    <row r="2786" spans="2:2" x14ac:dyDescent="0.25">
      <c r="B2786" t="s">
        <v>4331</v>
      </c>
    </row>
    <row r="2787" spans="2:2" x14ac:dyDescent="0.25">
      <c r="B2787" t="s">
        <v>4332</v>
      </c>
    </row>
    <row r="2788" spans="2:2" x14ac:dyDescent="0.25">
      <c r="B2788" t="s">
        <v>4333</v>
      </c>
    </row>
    <row r="2789" spans="2:2" x14ac:dyDescent="0.25">
      <c r="B2789" t="s">
        <v>4334</v>
      </c>
    </row>
    <row r="2790" spans="2:2" x14ac:dyDescent="0.25">
      <c r="B2790" t="s">
        <v>4335</v>
      </c>
    </row>
    <row r="2791" spans="2:2" x14ac:dyDescent="0.25">
      <c r="B2791" t="s">
        <v>4336</v>
      </c>
    </row>
    <row r="2792" spans="2:2" x14ac:dyDescent="0.25">
      <c r="B2792" t="s">
        <v>4337</v>
      </c>
    </row>
    <row r="2793" spans="2:2" x14ac:dyDescent="0.25">
      <c r="B2793" t="s">
        <v>4338</v>
      </c>
    </row>
    <row r="2794" spans="2:2" x14ac:dyDescent="0.25">
      <c r="B2794" t="s">
        <v>4339</v>
      </c>
    </row>
    <row r="2795" spans="2:2" x14ac:dyDescent="0.25">
      <c r="B2795" t="s">
        <v>4340</v>
      </c>
    </row>
    <row r="2796" spans="2:2" x14ac:dyDescent="0.25">
      <c r="B2796" t="s">
        <v>4341</v>
      </c>
    </row>
    <row r="2797" spans="2:2" x14ac:dyDescent="0.25">
      <c r="B2797" t="s">
        <v>4342</v>
      </c>
    </row>
    <row r="2798" spans="2:2" x14ac:dyDescent="0.25">
      <c r="B2798" t="s">
        <v>4343</v>
      </c>
    </row>
    <row r="2799" spans="2:2" x14ac:dyDescent="0.25">
      <c r="B2799" t="s">
        <v>4344</v>
      </c>
    </row>
    <row r="2800" spans="2:2" x14ac:dyDescent="0.25">
      <c r="B2800" t="s">
        <v>4345</v>
      </c>
    </row>
    <row r="2801" spans="2:2" x14ac:dyDescent="0.25">
      <c r="B2801" t="s">
        <v>4346</v>
      </c>
    </row>
    <row r="2802" spans="2:2" x14ac:dyDescent="0.25">
      <c r="B2802" t="s">
        <v>4347</v>
      </c>
    </row>
    <row r="2803" spans="2:2" x14ac:dyDescent="0.25">
      <c r="B2803" t="s">
        <v>4348</v>
      </c>
    </row>
    <row r="2804" spans="2:2" x14ac:dyDescent="0.25">
      <c r="B2804" t="s">
        <v>4349</v>
      </c>
    </row>
    <row r="2805" spans="2:2" x14ac:dyDescent="0.25">
      <c r="B2805" t="s">
        <v>4350</v>
      </c>
    </row>
    <row r="2806" spans="2:2" x14ac:dyDescent="0.25">
      <c r="B2806" t="s">
        <v>4351</v>
      </c>
    </row>
    <row r="2807" spans="2:2" x14ac:dyDescent="0.25">
      <c r="B2807" t="s">
        <v>4352</v>
      </c>
    </row>
    <row r="2808" spans="2:2" x14ac:dyDescent="0.25">
      <c r="B2808" t="s">
        <v>4353</v>
      </c>
    </row>
    <row r="2809" spans="2:2" x14ac:dyDescent="0.25">
      <c r="B2809" t="s">
        <v>4354</v>
      </c>
    </row>
    <row r="2810" spans="2:2" x14ac:dyDescent="0.25">
      <c r="B2810" t="s">
        <v>4355</v>
      </c>
    </row>
    <row r="2811" spans="2:2" x14ac:dyDescent="0.25">
      <c r="B2811" t="s">
        <v>4356</v>
      </c>
    </row>
    <row r="2812" spans="2:2" x14ac:dyDescent="0.25">
      <c r="B2812" t="s">
        <v>4357</v>
      </c>
    </row>
    <row r="2813" spans="2:2" x14ac:dyDescent="0.25">
      <c r="B2813" t="s">
        <v>4358</v>
      </c>
    </row>
    <row r="2814" spans="2:2" x14ac:dyDescent="0.25">
      <c r="B2814" t="s">
        <v>4359</v>
      </c>
    </row>
    <row r="2815" spans="2:2" x14ac:dyDescent="0.25">
      <c r="B2815" t="s">
        <v>4360</v>
      </c>
    </row>
    <row r="2816" spans="2:2" x14ac:dyDescent="0.25">
      <c r="B2816" t="s">
        <v>4361</v>
      </c>
    </row>
    <row r="2817" spans="2:2" x14ac:dyDescent="0.25">
      <c r="B2817" t="s">
        <v>4362</v>
      </c>
    </row>
    <row r="2818" spans="2:2" x14ac:dyDescent="0.25">
      <c r="B2818" t="s">
        <v>4363</v>
      </c>
    </row>
    <row r="2819" spans="2:2" x14ac:dyDescent="0.25">
      <c r="B2819" t="s">
        <v>4364</v>
      </c>
    </row>
    <row r="2820" spans="2:2" x14ac:dyDescent="0.25">
      <c r="B2820" t="s">
        <v>4365</v>
      </c>
    </row>
    <row r="2821" spans="2:2" x14ac:dyDescent="0.25">
      <c r="B2821" t="s">
        <v>4366</v>
      </c>
    </row>
    <row r="2822" spans="2:2" x14ac:dyDescent="0.25">
      <c r="B2822" t="s">
        <v>4367</v>
      </c>
    </row>
    <row r="2823" spans="2:2" x14ac:dyDescent="0.25">
      <c r="B2823" t="s">
        <v>4368</v>
      </c>
    </row>
    <row r="2824" spans="2:2" x14ac:dyDescent="0.25">
      <c r="B2824" t="s">
        <v>4369</v>
      </c>
    </row>
    <row r="2825" spans="2:2" x14ac:dyDescent="0.25">
      <c r="B2825" t="s">
        <v>4370</v>
      </c>
    </row>
    <row r="2826" spans="2:2" x14ac:dyDescent="0.25">
      <c r="B2826" t="s">
        <v>4371</v>
      </c>
    </row>
    <row r="2827" spans="2:2" x14ac:dyDescent="0.25">
      <c r="B2827" t="s">
        <v>4372</v>
      </c>
    </row>
    <row r="2828" spans="2:2" x14ac:dyDescent="0.25">
      <c r="B2828" t="s">
        <v>4373</v>
      </c>
    </row>
    <row r="2829" spans="2:2" x14ac:dyDescent="0.25">
      <c r="B2829" t="s">
        <v>4374</v>
      </c>
    </row>
    <row r="2830" spans="2:2" x14ac:dyDescent="0.25">
      <c r="B2830" t="s">
        <v>4375</v>
      </c>
    </row>
    <row r="2831" spans="2:2" x14ac:dyDescent="0.25">
      <c r="B2831" t="s">
        <v>4376</v>
      </c>
    </row>
    <row r="2832" spans="2:2" x14ac:dyDescent="0.25">
      <c r="B2832" t="s">
        <v>4377</v>
      </c>
    </row>
    <row r="2833" spans="2:2" x14ac:dyDescent="0.25">
      <c r="B2833" t="s">
        <v>4378</v>
      </c>
    </row>
    <row r="2834" spans="2:2" x14ac:dyDescent="0.25">
      <c r="B2834" t="s">
        <v>4379</v>
      </c>
    </row>
    <row r="2835" spans="2:2" x14ac:dyDescent="0.25">
      <c r="B2835" t="s">
        <v>4380</v>
      </c>
    </row>
    <row r="2836" spans="2:2" x14ac:dyDescent="0.25">
      <c r="B2836" t="s">
        <v>4381</v>
      </c>
    </row>
    <row r="2837" spans="2:2" x14ac:dyDescent="0.25">
      <c r="B2837" t="s">
        <v>4382</v>
      </c>
    </row>
    <row r="2838" spans="2:2" x14ac:dyDescent="0.25">
      <c r="B2838" t="s">
        <v>4383</v>
      </c>
    </row>
    <row r="2839" spans="2:2" x14ac:dyDescent="0.25">
      <c r="B2839" t="s">
        <v>4384</v>
      </c>
    </row>
    <row r="2840" spans="2:2" x14ac:dyDescent="0.25">
      <c r="B2840" t="s">
        <v>4385</v>
      </c>
    </row>
    <row r="2841" spans="2:2" x14ac:dyDescent="0.25">
      <c r="B2841" t="s">
        <v>4386</v>
      </c>
    </row>
    <row r="2842" spans="2:2" x14ac:dyDescent="0.25">
      <c r="B2842" t="s">
        <v>4387</v>
      </c>
    </row>
    <row r="2843" spans="2:2" x14ac:dyDescent="0.25">
      <c r="B2843" t="s">
        <v>4388</v>
      </c>
    </row>
    <row r="2844" spans="2:2" x14ac:dyDescent="0.25">
      <c r="B2844" t="s">
        <v>4389</v>
      </c>
    </row>
    <row r="2845" spans="2:2" x14ac:dyDescent="0.25">
      <c r="B2845" t="s">
        <v>4390</v>
      </c>
    </row>
    <row r="2846" spans="2:2" x14ac:dyDescent="0.25">
      <c r="B2846" t="s">
        <v>4391</v>
      </c>
    </row>
    <row r="2847" spans="2:2" x14ac:dyDescent="0.25">
      <c r="B2847" t="s">
        <v>4392</v>
      </c>
    </row>
    <row r="2848" spans="2:2" x14ac:dyDescent="0.25">
      <c r="B2848" t="s">
        <v>4393</v>
      </c>
    </row>
    <row r="2849" spans="2:2" x14ac:dyDescent="0.25">
      <c r="B2849" t="s">
        <v>4394</v>
      </c>
    </row>
    <row r="2850" spans="2:2" x14ac:dyDescent="0.25">
      <c r="B2850" t="s">
        <v>4395</v>
      </c>
    </row>
    <row r="2851" spans="2:2" x14ac:dyDescent="0.25">
      <c r="B2851" t="s">
        <v>4396</v>
      </c>
    </row>
    <row r="2852" spans="2:2" x14ac:dyDescent="0.25">
      <c r="B2852" t="s">
        <v>4397</v>
      </c>
    </row>
    <row r="2853" spans="2:2" x14ac:dyDescent="0.25">
      <c r="B2853" t="s">
        <v>4398</v>
      </c>
    </row>
    <row r="2854" spans="2:2" x14ac:dyDescent="0.25">
      <c r="B2854" t="s">
        <v>4399</v>
      </c>
    </row>
    <row r="2855" spans="2:2" x14ac:dyDescent="0.25">
      <c r="B2855" t="s">
        <v>4400</v>
      </c>
    </row>
    <row r="2856" spans="2:2" x14ac:dyDescent="0.25">
      <c r="B2856" t="s">
        <v>4401</v>
      </c>
    </row>
    <row r="2857" spans="2:2" x14ac:dyDescent="0.25">
      <c r="B2857" t="s">
        <v>4402</v>
      </c>
    </row>
    <row r="2858" spans="2:2" x14ac:dyDescent="0.25">
      <c r="B2858" t="s">
        <v>4403</v>
      </c>
    </row>
    <row r="2859" spans="2:2" x14ac:dyDescent="0.25">
      <c r="B2859" t="s">
        <v>4404</v>
      </c>
    </row>
    <row r="2860" spans="2:2" x14ac:dyDescent="0.25">
      <c r="B2860" t="s">
        <v>4405</v>
      </c>
    </row>
    <row r="2861" spans="2:2" x14ac:dyDescent="0.25">
      <c r="B2861" t="s">
        <v>4406</v>
      </c>
    </row>
    <row r="2862" spans="2:2" x14ac:dyDescent="0.25">
      <c r="B2862" t="s">
        <v>4407</v>
      </c>
    </row>
    <row r="2863" spans="2:2" x14ac:dyDescent="0.25">
      <c r="B2863" t="s">
        <v>4408</v>
      </c>
    </row>
    <row r="2864" spans="2:2" x14ac:dyDescent="0.25">
      <c r="B2864" t="s">
        <v>4409</v>
      </c>
    </row>
    <row r="2865" spans="2:2" x14ac:dyDescent="0.25">
      <c r="B2865" t="s">
        <v>4410</v>
      </c>
    </row>
    <row r="2866" spans="2:2" x14ac:dyDescent="0.25">
      <c r="B2866" t="s">
        <v>4411</v>
      </c>
    </row>
    <row r="2867" spans="2:2" x14ac:dyDescent="0.25">
      <c r="B2867" t="s">
        <v>4412</v>
      </c>
    </row>
    <row r="2868" spans="2:2" x14ac:dyDescent="0.25">
      <c r="B2868" t="s">
        <v>4413</v>
      </c>
    </row>
    <row r="2869" spans="2:2" x14ac:dyDescent="0.25">
      <c r="B2869" t="s">
        <v>4414</v>
      </c>
    </row>
    <row r="2870" spans="2:2" x14ac:dyDescent="0.25">
      <c r="B2870" t="s">
        <v>4415</v>
      </c>
    </row>
    <row r="2871" spans="2:2" x14ac:dyDescent="0.25">
      <c r="B2871" t="s">
        <v>4416</v>
      </c>
    </row>
    <row r="2872" spans="2:2" x14ac:dyDescent="0.25">
      <c r="B2872" t="s">
        <v>4417</v>
      </c>
    </row>
    <row r="2873" spans="2:2" x14ac:dyDescent="0.25">
      <c r="B2873" t="s">
        <v>4418</v>
      </c>
    </row>
    <row r="2874" spans="2:2" x14ac:dyDescent="0.25">
      <c r="B2874" t="s">
        <v>4419</v>
      </c>
    </row>
    <row r="2875" spans="2:2" x14ac:dyDescent="0.25">
      <c r="B2875" t="s">
        <v>4420</v>
      </c>
    </row>
    <row r="2876" spans="2:2" x14ac:dyDescent="0.25">
      <c r="B2876" t="s">
        <v>4421</v>
      </c>
    </row>
    <row r="2877" spans="2:2" x14ac:dyDescent="0.25">
      <c r="B2877" t="s">
        <v>4422</v>
      </c>
    </row>
    <row r="2878" spans="2:2" x14ac:dyDescent="0.25">
      <c r="B2878" t="s">
        <v>4423</v>
      </c>
    </row>
    <row r="2879" spans="2:2" x14ac:dyDescent="0.25">
      <c r="B2879" t="s">
        <v>4424</v>
      </c>
    </row>
    <row r="2880" spans="2:2" x14ac:dyDescent="0.25">
      <c r="B2880" t="s">
        <v>4425</v>
      </c>
    </row>
    <row r="2881" spans="2:2" x14ac:dyDescent="0.25">
      <c r="B2881" t="s">
        <v>4426</v>
      </c>
    </row>
    <row r="2882" spans="2:2" x14ac:dyDescent="0.25">
      <c r="B2882" t="s">
        <v>4427</v>
      </c>
    </row>
    <row r="2883" spans="2:2" x14ac:dyDescent="0.25">
      <c r="B2883" t="s">
        <v>4428</v>
      </c>
    </row>
    <row r="2884" spans="2:2" x14ac:dyDescent="0.25">
      <c r="B2884" t="s">
        <v>4429</v>
      </c>
    </row>
    <row r="2885" spans="2:2" x14ac:dyDescent="0.25">
      <c r="B2885" t="s">
        <v>4430</v>
      </c>
    </row>
    <row r="2886" spans="2:2" x14ac:dyDescent="0.25">
      <c r="B2886" t="s">
        <v>4431</v>
      </c>
    </row>
    <row r="2887" spans="2:2" x14ac:dyDescent="0.25">
      <c r="B2887" t="s">
        <v>4432</v>
      </c>
    </row>
    <row r="2888" spans="2:2" x14ac:dyDescent="0.25">
      <c r="B2888" t="s">
        <v>4433</v>
      </c>
    </row>
    <row r="2889" spans="2:2" x14ac:dyDescent="0.25">
      <c r="B2889" t="s">
        <v>4434</v>
      </c>
    </row>
    <row r="2890" spans="2:2" x14ac:dyDescent="0.25">
      <c r="B2890" t="s">
        <v>4435</v>
      </c>
    </row>
    <row r="2891" spans="2:2" x14ac:dyDescent="0.25">
      <c r="B2891" t="s">
        <v>4436</v>
      </c>
    </row>
    <row r="2892" spans="2:2" x14ac:dyDescent="0.25">
      <c r="B2892" t="s">
        <v>4437</v>
      </c>
    </row>
    <row r="2893" spans="2:2" x14ac:dyDescent="0.25">
      <c r="B2893" t="s">
        <v>4438</v>
      </c>
    </row>
    <row r="2894" spans="2:2" x14ac:dyDescent="0.25">
      <c r="B2894" t="s">
        <v>4439</v>
      </c>
    </row>
    <row r="2895" spans="2:2" x14ac:dyDescent="0.25">
      <c r="B2895" t="s">
        <v>4440</v>
      </c>
    </row>
    <row r="2896" spans="2:2" x14ac:dyDescent="0.25">
      <c r="B2896" t="s">
        <v>4441</v>
      </c>
    </row>
    <row r="2897" spans="2:2" x14ac:dyDescent="0.25">
      <c r="B2897" t="s">
        <v>4442</v>
      </c>
    </row>
    <row r="2898" spans="2:2" x14ac:dyDescent="0.25">
      <c r="B2898" t="s">
        <v>4443</v>
      </c>
    </row>
    <row r="2899" spans="2:2" x14ac:dyDescent="0.25">
      <c r="B2899" t="s">
        <v>4444</v>
      </c>
    </row>
    <row r="2900" spans="2:2" x14ac:dyDescent="0.25">
      <c r="B2900" t="s">
        <v>4445</v>
      </c>
    </row>
    <row r="2901" spans="2:2" x14ac:dyDescent="0.25">
      <c r="B2901" t="s">
        <v>4446</v>
      </c>
    </row>
    <row r="2902" spans="2:2" x14ac:dyDescent="0.25">
      <c r="B2902" t="s">
        <v>4447</v>
      </c>
    </row>
    <row r="2903" spans="2:2" x14ac:dyDescent="0.25">
      <c r="B2903" t="s">
        <v>4448</v>
      </c>
    </row>
    <row r="2904" spans="2:2" x14ac:dyDescent="0.25">
      <c r="B2904" t="s">
        <v>4449</v>
      </c>
    </row>
    <row r="2905" spans="2:2" x14ac:dyDescent="0.25">
      <c r="B2905" t="s">
        <v>4450</v>
      </c>
    </row>
    <row r="2906" spans="2:2" x14ac:dyDescent="0.25">
      <c r="B2906" t="s">
        <v>4451</v>
      </c>
    </row>
    <row r="2907" spans="2:2" x14ac:dyDescent="0.25">
      <c r="B2907" t="s">
        <v>4452</v>
      </c>
    </row>
    <row r="2908" spans="2:2" x14ac:dyDescent="0.25">
      <c r="B2908" t="s">
        <v>4453</v>
      </c>
    </row>
    <row r="2909" spans="2:2" x14ac:dyDescent="0.25">
      <c r="B2909" t="s">
        <v>4454</v>
      </c>
    </row>
    <row r="2910" spans="2:2" x14ac:dyDescent="0.25">
      <c r="B2910" t="s">
        <v>4455</v>
      </c>
    </row>
    <row r="2911" spans="2:2" x14ac:dyDescent="0.25">
      <c r="B2911" t="s">
        <v>4456</v>
      </c>
    </row>
    <row r="2912" spans="2:2" x14ac:dyDescent="0.25">
      <c r="B2912" t="s">
        <v>4457</v>
      </c>
    </row>
    <row r="2913" spans="2:2" x14ac:dyDescent="0.25">
      <c r="B2913" t="s">
        <v>4458</v>
      </c>
    </row>
    <row r="2914" spans="2:2" x14ac:dyDescent="0.25">
      <c r="B2914" t="s">
        <v>4459</v>
      </c>
    </row>
    <row r="2915" spans="2:2" x14ac:dyDescent="0.25">
      <c r="B2915" t="s">
        <v>4460</v>
      </c>
    </row>
    <row r="2916" spans="2:2" x14ac:dyDescent="0.25">
      <c r="B2916" t="s">
        <v>4461</v>
      </c>
    </row>
    <row r="2917" spans="2:2" x14ac:dyDescent="0.25">
      <c r="B2917" t="s">
        <v>4462</v>
      </c>
    </row>
    <row r="2918" spans="2:2" x14ac:dyDescent="0.25">
      <c r="B2918" t="s">
        <v>4463</v>
      </c>
    </row>
    <row r="2919" spans="2:2" x14ac:dyDescent="0.25">
      <c r="B2919" t="s">
        <v>4464</v>
      </c>
    </row>
    <row r="2920" spans="2:2" x14ac:dyDescent="0.25">
      <c r="B2920" t="s">
        <v>4465</v>
      </c>
    </row>
    <row r="2921" spans="2:2" x14ac:dyDescent="0.25">
      <c r="B2921" t="s">
        <v>4466</v>
      </c>
    </row>
    <row r="2922" spans="2:2" x14ac:dyDescent="0.25">
      <c r="B2922" t="s">
        <v>4467</v>
      </c>
    </row>
    <row r="2923" spans="2:2" x14ac:dyDescent="0.25">
      <c r="B2923" t="s">
        <v>4468</v>
      </c>
    </row>
    <row r="2924" spans="2:2" x14ac:dyDescent="0.25">
      <c r="B2924" t="s">
        <v>4469</v>
      </c>
    </row>
    <row r="2925" spans="2:2" x14ac:dyDescent="0.25">
      <c r="B2925" t="s">
        <v>4470</v>
      </c>
    </row>
    <row r="2926" spans="2:2" x14ac:dyDescent="0.25">
      <c r="B2926" t="s">
        <v>4471</v>
      </c>
    </row>
    <row r="2927" spans="2:2" x14ac:dyDescent="0.25">
      <c r="B2927" t="s">
        <v>4472</v>
      </c>
    </row>
    <row r="2928" spans="2:2" x14ac:dyDescent="0.25">
      <c r="B2928" t="s">
        <v>4473</v>
      </c>
    </row>
    <row r="2929" spans="2:2" x14ac:dyDescent="0.25">
      <c r="B2929" t="s">
        <v>4474</v>
      </c>
    </row>
    <row r="2930" spans="2:2" x14ac:dyDescent="0.25">
      <c r="B2930" t="s">
        <v>4475</v>
      </c>
    </row>
    <row r="2931" spans="2:2" x14ac:dyDescent="0.25">
      <c r="B2931" t="s">
        <v>4476</v>
      </c>
    </row>
    <row r="2932" spans="2:2" x14ac:dyDescent="0.25">
      <c r="B2932" t="s">
        <v>4477</v>
      </c>
    </row>
    <row r="2933" spans="2:2" x14ac:dyDescent="0.25">
      <c r="B2933" t="s">
        <v>4478</v>
      </c>
    </row>
    <row r="2934" spans="2:2" x14ac:dyDescent="0.25">
      <c r="B2934" t="s">
        <v>4479</v>
      </c>
    </row>
    <row r="2935" spans="2:2" x14ac:dyDescent="0.25">
      <c r="B2935" t="s">
        <v>4480</v>
      </c>
    </row>
    <row r="2936" spans="2:2" x14ac:dyDescent="0.25">
      <c r="B2936" t="s">
        <v>4481</v>
      </c>
    </row>
    <row r="2937" spans="2:2" x14ac:dyDescent="0.25">
      <c r="B2937" t="s">
        <v>4482</v>
      </c>
    </row>
    <row r="2938" spans="2:2" x14ac:dyDescent="0.25">
      <c r="B2938" t="s">
        <v>4483</v>
      </c>
    </row>
    <row r="2939" spans="2:2" x14ac:dyDescent="0.25">
      <c r="B2939" t="s">
        <v>4484</v>
      </c>
    </row>
    <row r="2940" spans="2:2" x14ac:dyDescent="0.25">
      <c r="B2940" t="s">
        <v>4485</v>
      </c>
    </row>
    <row r="2941" spans="2:2" x14ac:dyDescent="0.25">
      <c r="B2941" t="s">
        <v>4486</v>
      </c>
    </row>
    <row r="2942" spans="2:2" x14ac:dyDescent="0.25">
      <c r="B2942" t="s">
        <v>4487</v>
      </c>
    </row>
    <row r="2943" spans="2:2" x14ac:dyDescent="0.25">
      <c r="B2943" t="s">
        <v>4488</v>
      </c>
    </row>
    <row r="2944" spans="2:2" x14ac:dyDescent="0.25">
      <c r="B2944" t="s">
        <v>4489</v>
      </c>
    </row>
    <row r="2945" spans="2:2" x14ac:dyDescent="0.25">
      <c r="B2945" t="s">
        <v>4490</v>
      </c>
    </row>
    <row r="2946" spans="2:2" x14ac:dyDescent="0.25">
      <c r="B2946" t="s">
        <v>4491</v>
      </c>
    </row>
    <row r="2947" spans="2:2" x14ac:dyDescent="0.25">
      <c r="B2947" t="s">
        <v>4492</v>
      </c>
    </row>
    <row r="2948" spans="2:2" x14ac:dyDescent="0.25">
      <c r="B2948" t="s">
        <v>4493</v>
      </c>
    </row>
    <row r="2949" spans="2:2" x14ac:dyDescent="0.25">
      <c r="B2949" t="s">
        <v>4494</v>
      </c>
    </row>
    <row r="2950" spans="2:2" x14ac:dyDescent="0.25">
      <c r="B2950" t="s">
        <v>4495</v>
      </c>
    </row>
    <row r="2951" spans="2:2" x14ac:dyDescent="0.25">
      <c r="B2951" t="s">
        <v>4496</v>
      </c>
    </row>
    <row r="2952" spans="2:2" x14ac:dyDescent="0.25">
      <c r="B2952" t="s">
        <v>4497</v>
      </c>
    </row>
    <row r="2953" spans="2:2" x14ac:dyDescent="0.25">
      <c r="B2953" t="s">
        <v>4498</v>
      </c>
    </row>
    <row r="2954" spans="2:2" x14ac:dyDescent="0.25">
      <c r="B2954" t="s">
        <v>4499</v>
      </c>
    </row>
    <row r="2955" spans="2:2" x14ac:dyDescent="0.25">
      <c r="B2955" t="s">
        <v>4500</v>
      </c>
    </row>
    <row r="2956" spans="2:2" x14ac:dyDescent="0.25">
      <c r="B2956" t="s">
        <v>4501</v>
      </c>
    </row>
    <row r="2957" spans="2:2" x14ac:dyDescent="0.25">
      <c r="B2957" t="s">
        <v>4502</v>
      </c>
    </row>
    <row r="2958" spans="2:2" x14ac:dyDescent="0.25">
      <c r="B2958" t="s">
        <v>4503</v>
      </c>
    </row>
    <row r="2959" spans="2:2" x14ac:dyDescent="0.25">
      <c r="B2959" t="s">
        <v>4504</v>
      </c>
    </row>
    <row r="2960" spans="2:2" x14ac:dyDescent="0.25">
      <c r="B2960" t="s">
        <v>4505</v>
      </c>
    </row>
    <row r="2961" spans="2:2" x14ac:dyDescent="0.25">
      <c r="B2961" t="s">
        <v>4506</v>
      </c>
    </row>
    <row r="2962" spans="2:2" x14ac:dyDescent="0.25">
      <c r="B2962" t="s">
        <v>4507</v>
      </c>
    </row>
    <row r="2963" spans="2:2" x14ac:dyDescent="0.25">
      <c r="B2963" t="s">
        <v>4508</v>
      </c>
    </row>
    <row r="2964" spans="2:2" x14ac:dyDescent="0.25">
      <c r="B2964" t="s">
        <v>4509</v>
      </c>
    </row>
    <row r="2965" spans="2:2" x14ac:dyDescent="0.25">
      <c r="B2965" t="s">
        <v>4510</v>
      </c>
    </row>
    <row r="2966" spans="2:2" x14ac:dyDescent="0.25">
      <c r="B2966" t="s">
        <v>4511</v>
      </c>
    </row>
    <row r="2967" spans="2:2" x14ac:dyDescent="0.25">
      <c r="B2967" t="s">
        <v>4512</v>
      </c>
    </row>
    <row r="2968" spans="2:2" x14ac:dyDescent="0.25">
      <c r="B2968" t="s">
        <v>4513</v>
      </c>
    </row>
    <row r="2969" spans="2:2" x14ac:dyDescent="0.25">
      <c r="B2969" t="s">
        <v>4514</v>
      </c>
    </row>
    <row r="2970" spans="2:2" x14ac:dyDescent="0.25">
      <c r="B2970" t="s">
        <v>4515</v>
      </c>
    </row>
    <row r="2971" spans="2:2" x14ac:dyDescent="0.25">
      <c r="B2971" t="s">
        <v>4516</v>
      </c>
    </row>
    <row r="2972" spans="2:2" x14ac:dyDescent="0.25">
      <c r="B2972" t="s">
        <v>4517</v>
      </c>
    </row>
    <row r="2973" spans="2:2" x14ac:dyDescent="0.25">
      <c r="B2973" t="s">
        <v>4518</v>
      </c>
    </row>
    <row r="2974" spans="2:2" x14ac:dyDescent="0.25">
      <c r="B2974" t="s">
        <v>4519</v>
      </c>
    </row>
    <row r="2975" spans="2:2" x14ac:dyDescent="0.25">
      <c r="B2975" t="s">
        <v>4520</v>
      </c>
    </row>
    <row r="2976" spans="2:2" x14ac:dyDescent="0.25">
      <c r="B2976" t="s">
        <v>4521</v>
      </c>
    </row>
    <row r="2977" spans="2:2" x14ac:dyDescent="0.25">
      <c r="B2977" t="s">
        <v>4522</v>
      </c>
    </row>
    <row r="2978" spans="2:2" x14ac:dyDescent="0.25">
      <c r="B2978" t="s">
        <v>4523</v>
      </c>
    </row>
    <row r="2979" spans="2:2" x14ac:dyDescent="0.25">
      <c r="B2979" t="s">
        <v>4524</v>
      </c>
    </row>
    <row r="2980" spans="2:2" x14ac:dyDescent="0.25">
      <c r="B2980" t="s">
        <v>4525</v>
      </c>
    </row>
    <row r="2981" spans="2:2" x14ac:dyDescent="0.25">
      <c r="B2981" t="s">
        <v>4526</v>
      </c>
    </row>
    <row r="2982" spans="2:2" x14ac:dyDescent="0.25">
      <c r="B2982" t="s">
        <v>4527</v>
      </c>
    </row>
    <row r="2983" spans="2:2" x14ac:dyDescent="0.25">
      <c r="B2983" t="s">
        <v>4528</v>
      </c>
    </row>
    <row r="2984" spans="2:2" x14ac:dyDescent="0.25">
      <c r="B2984" t="s">
        <v>4529</v>
      </c>
    </row>
    <row r="2985" spans="2:2" x14ac:dyDescent="0.25">
      <c r="B2985" t="s">
        <v>4530</v>
      </c>
    </row>
    <row r="2986" spans="2:2" x14ac:dyDescent="0.25">
      <c r="B2986" t="s">
        <v>4531</v>
      </c>
    </row>
    <row r="2987" spans="2:2" x14ac:dyDescent="0.25">
      <c r="B2987" t="s">
        <v>4532</v>
      </c>
    </row>
    <row r="2988" spans="2:2" x14ac:dyDescent="0.25">
      <c r="B2988" t="s">
        <v>4533</v>
      </c>
    </row>
    <row r="2989" spans="2:2" x14ac:dyDescent="0.25">
      <c r="B2989" t="s">
        <v>4534</v>
      </c>
    </row>
    <row r="2990" spans="2:2" x14ac:dyDescent="0.25">
      <c r="B2990" t="s">
        <v>4535</v>
      </c>
    </row>
    <row r="2991" spans="2:2" x14ac:dyDescent="0.25">
      <c r="B2991" t="s">
        <v>4536</v>
      </c>
    </row>
    <row r="2992" spans="2:2" x14ac:dyDescent="0.25">
      <c r="B2992" t="s">
        <v>4537</v>
      </c>
    </row>
    <row r="2993" spans="2:2" x14ac:dyDescent="0.25">
      <c r="B2993" t="s">
        <v>4538</v>
      </c>
    </row>
    <row r="2994" spans="2:2" x14ac:dyDescent="0.25">
      <c r="B2994" t="s">
        <v>4539</v>
      </c>
    </row>
    <row r="2995" spans="2:2" x14ac:dyDescent="0.25">
      <c r="B2995" t="s">
        <v>4540</v>
      </c>
    </row>
    <row r="2996" spans="2:2" x14ac:dyDescent="0.25">
      <c r="B2996" t="s">
        <v>4541</v>
      </c>
    </row>
    <row r="2997" spans="2:2" x14ac:dyDescent="0.25">
      <c r="B2997" t="s">
        <v>4542</v>
      </c>
    </row>
    <row r="2998" spans="2:2" x14ac:dyDescent="0.25">
      <c r="B2998" t="s">
        <v>4543</v>
      </c>
    </row>
    <row r="2999" spans="2:2" x14ac:dyDescent="0.25">
      <c r="B2999" t="s">
        <v>4544</v>
      </c>
    </row>
    <row r="3000" spans="2:2" x14ac:dyDescent="0.25">
      <c r="B3000" t="s">
        <v>4545</v>
      </c>
    </row>
    <row r="3001" spans="2:2" x14ac:dyDescent="0.25">
      <c r="B3001" t="s">
        <v>4546</v>
      </c>
    </row>
    <row r="3002" spans="2:2" x14ac:dyDescent="0.25">
      <c r="B3002" t="s">
        <v>4547</v>
      </c>
    </row>
    <row r="3003" spans="2:2" x14ac:dyDescent="0.25">
      <c r="B3003" t="s">
        <v>1695</v>
      </c>
    </row>
    <row r="3005" spans="2:2" x14ac:dyDescent="0.25">
      <c r="B3005" t="s">
        <v>4548</v>
      </c>
    </row>
    <row r="3006" spans="2:2" x14ac:dyDescent="0.25">
      <c r="B3006" t="s">
        <v>4549</v>
      </c>
    </row>
    <row r="3007" spans="2:2" x14ac:dyDescent="0.25">
      <c r="B3007" t="s">
        <v>4550</v>
      </c>
    </row>
    <row r="3008" spans="2:2" x14ac:dyDescent="0.25">
      <c r="B3008" t="s">
        <v>4551</v>
      </c>
    </row>
    <row r="3009" spans="2:2" x14ac:dyDescent="0.25">
      <c r="B3009" t="s">
        <v>4552</v>
      </c>
    </row>
    <row r="3010" spans="2:2" x14ac:dyDescent="0.25">
      <c r="B3010" t="s">
        <v>4553</v>
      </c>
    </row>
    <row r="3011" spans="2:2" x14ac:dyDescent="0.25">
      <c r="B3011" t="s">
        <v>4554</v>
      </c>
    </row>
    <row r="3012" spans="2:2" x14ac:dyDescent="0.25">
      <c r="B3012" t="s">
        <v>4555</v>
      </c>
    </row>
    <row r="3013" spans="2:2" x14ac:dyDescent="0.25">
      <c r="B3013" t="s">
        <v>4556</v>
      </c>
    </row>
    <row r="3014" spans="2:2" x14ac:dyDescent="0.25">
      <c r="B3014" t="s">
        <v>4557</v>
      </c>
    </row>
    <row r="3015" spans="2:2" x14ac:dyDescent="0.25">
      <c r="B3015" t="s">
        <v>4558</v>
      </c>
    </row>
    <row r="3016" spans="2:2" x14ac:dyDescent="0.25">
      <c r="B3016" t="s">
        <v>4559</v>
      </c>
    </row>
    <row r="3017" spans="2:2" x14ac:dyDescent="0.25">
      <c r="B3017" t="s">
        <v>4560</v>
      </c>
    </row>
    <row r="3018" spans="2:2" x14ac:dyDescent="0.25">
      <c r="B3018" t="s">
        <v>4561</v>
      </c>
    </row>
    <row r="3019" spans="2:2" x14ac:dyDescent="0.25">
      <c r="B3019" t="s">
        <v>4562</v>
      </c>
    </row>
    <row r="3020" spans="2:2" x14ac:dyDescent="0.25">
      <c r="B3020" t="s">
        <v>4563</v>
      </c>
    </row>
    <row r="3021" spans="2:2" x14ac:dyDescent="0.25">
      <c r="B3021" t="s">
        <v>4564</v>
      </c>
    </row>
    <row r="3022" spans="2:2" x14ac:dyDescent="0.25">
      <c r="B3022" t="s">
        <v>4565</v>
      </c>
    </row>
    <row r="3023" spans="2:2" x14ac:dyDescent="0.25">
      <c r="B3023" t="s">
        <v>4566</v>
      </c>
    </row>
    <row r="3024" spans="2:2" x14ac:dyDescent="0.25">
      <c r="B3024" t="s">
        <v>4567</v>
      </c>
    </row>
    <row r="3025" spans="2:2" x14ac:dyDescent="0.25">
      <c r="B3025" t="s">
        <v>4568</v>
      </c>
    </row>
    <row r="3026" spans="2:2" x14ac:dyDescent="0.25">
      <c r="B3026" t="s">
        <v>4569</v>
      </c>
    </row>
    <row r="3027" spans="2:2" x14ac:dyDescent="0.25">
      <c r="B3027" t="s">
        <v>4570</v>
      </c>
    </row>
    <row r="3028" spans="2:2" x14ac:dyDescent="0.25">
      <c r="B3028" t="s">
        <v>4571</v>
      </c>
    </row>
    <row r="3029" spans="2:2" x14ac:dyDescent="0.25">
      <c r="B3029" t="s">
        <v>4572</v>
      </c>
    </row>
    <row r="3030" spans="2:2" x14ac:dyDescent="0.25">
      <c r="B3030" t="s">
        <v>4573</v>
      </c>
    </row>
    <row r="3031" spans="2:2" x14ac:dyDescent="0.25">
      <c r="B3031" t="s">
        <v>4574</v>
      </c>
    </row>
    <row r="3032" spans="2:2" x14ac:dyDescent="0.25">
      <c r="B3032" t="s">
        <v>4575</v>
      </c>
    </row>
    <row r="3033" spans="2:2" x14ac:dyDescent="0.25">
      <c r="B3033" t="s">
        <v>4576</v>
      </c>
    </row>
    <row r="3034" spans="2:2" x14ac:dyDescent="0.25">
      <c r="B3034" t="s">
        <v>4577</v>
      </c>
    </row>
    <row r="3035" spans="2:2" x14ac:dyDescent="0.25">
      <c r="B3035" t="s">
        <v>4578</v>
      </c>
    </row>
    <row r="3036" spans="2:2" x14ac:dyDescent="0.25">
      <c r="B3036" t="s">
        <v>4579</v>
      </c>
    </row>
    <row r="3037" spans="2:2" x14ac:dyDescent="0.25">
      <c r="B3037" t="s">
        <v>4580</v>
      </c>
    </row>
    <row r="3038" spans="2:2" x14ac:dyDescent="0.25">
      <c r="B3038" t="s">
        <v>4581</v>
      </c>
    </row>
    <row r="3039" spans="2:2" x14ac:dyDescent="0.25">
      <c r="B3039" t="s">
        <v>4582</v>
      </c>
    </row>
    <row r="3040" spans="2:2" x14ac:dyDescent="0.25">
      <c r="B3040" t="s">
        <v>4583</v>
      </c>
    </row>
    <row r="3041" spans="2:2" x14ac:dyDescent="0.25">
      <c r="B3041" t="s">
        <v>4584</v>
      </c>
    </row>
    <row r="3042" spans="2:2" x14ac:dyDescent="0.25">
      <c r="B3042" t="s">
        <v>4585</v>
      </c>
    </row>
    <row r="3043" spans="2:2" x14ac:dyDescent="0.25">
      <c r="B3043" t="s">
        <v>4586</v>
      </c>
    </row>
    <row r="3044" spans="2:2" x14ac:dyDescent="0.25">
      <c r="B3044" t="s">
        <v>4587</v>
      </c>
    </row>
    <row r="3045" spans="2:2" x14ac:dyDescent="0.25">
      <c r="B3045" t="s">
        <v>4588</v>
      </c>
    </row>
    <row r="3046" spans="2:2" x14ac:dyDescent="0.25">
      <c r="B3046" t="s">
        <v>4589</v>
      </c>
    </row>
    <row r="3047" spans="2:2" x14ac:dyDescent="0.25">
      <c r="B3047" t="s">
        <v>4590</v>
      </c>
    </row>
    <row r="3048" spans="2:2" x14ac:dyDescent="0.25">
      <c r="B3048" t="s">
        <v>4591</v>
      </c>
    </row>
    <row r="3049" spans="2:2" x14ac:dyDescent="0.25">
      <c r="B3049" t="s">
        <v>4592</v>
      </c>
    </row>
    <row r="3050" spans="2:2" x14ac:dyDescent="0.25">
      <c r="B3050" t="s">
        <v>4593</v>
      </c>
    </row>
    <row r="3051" spans="2:2" x14ac:dyDescent="0.25">
      <c r="B3051" t="s">
        <v>4594</v>
      </c>
    </row>
    <row r="3052" spans="2:2" x14ac:dyDescent="0.25">
      <c r="B3052" t="s">
        <v>4595</v>
      </c>
    </row>
    <row r="3053" spans="2:2" x14ac:dyDescent="0.25">
      <c r="B3053" t="s">
        <v>4596</v>
      </c>
    </row>
    <row r="3054" spans="2:2" x14ac:dyDescent="0.25">
      <c r="B3054" t="s">
        <v>4597</v>
      </c>
    </row>
    <row r="3055" spans="2:2" x14ac:dyDescent="0.25">
      <c r="B3055" t="s">
        <v>4598</v>
      </c>
    </row>
    <row r="3056" spans="2:2" x14ac:dyDescent="0.25">
      <c r="B3056" t="s">
        <v>4599</v>
      </c>
    </row>
    <row r="3057" spans="2:2" x14ac:dyDescent="0.25">
      <c r="B3057" t="s">
        <v>4600</v>
      </c>
    </row>
    <row r="3058" spans="2:2" x14ac:dyDescent="0.25">
      <c r="B3058" t="s">
        <v>4601</v>
      </c>
    </row>
    <row r="3059" spans="2:2" x14ac:dyDescent="0.25">
      <c r="B3059" t="s">
        <v>4602</v>
      </c>
    </row>
    <row r="3060" spans="2:2" x14ac:dyDescent="0.25">
      <c r="B3060" t="s">
        <v>4603</v>
      </c>
    </row>
    <row r="3061" spans="2:2" x14ac:dyDescent="0.25">
      <c r="B3061" t="s">
        <v>4604</v>
      </c>
    </row>
    <row r="3062" spans="2:2" x14ac:dyDescent="0.25">
      <c r="B3062" t="s">
        <v>4605</v>
      </c>
    </row>
    <row r="3063" spans="2:2" x14ac:dyDescent="0.25">
      <c r="B3063" t="s">
        <v>4606</v>
      </c>
    </row>
    <row r="3064" spans="2:2" x14ac:dyDescent="0.25">
      <c r="B3064" t="s">
        <v>4607</v>
      </c>
    </row>
    <row r="3065" spans="2:2" x14ac:dyDescent="0.25">
      <c r="B3065" t="s">
        <v>4608</v>
      </c>
    </row>
    <row r="3066" spans="2:2" x14ac:dyDescent="0.25">
      <c r="B3066" t="s">
        <v>4609</v>
      </c>
    </row>
    <row r="3067" spans="2:2" x14ac:dyDescent="0.25">
      <c r="B3067" t="s">
        <v>4610</v>
      </c>
    </row>
    <row r="3068" spans="2:2" x14ac:dyDescent="0.25">
      <c r="B3068" t="s">
        <v>4611</v>
      </c>
    </row>
    <row r="3069" spans="2:2" x14ac:dyDescent="0.25">
      <c r="B3069" t="s">
        <v>4612</v>
      </c>
    </row>
    <row r="3070" spans="2:2" x14ac:dyDescent="0.25">
      <c r="B3070" t="s">
        <v>4613</v>
      </c>
    </row>
    <row r="3071" spans="2:2" x14ac:dyDescent="0.25">
      <c r="B3071" t="s">
        <v>4614</v>
      </c>
    </row>
    <row r="3072" spans="2:2" x14ac:dyDescent="0.25">
      <c r="B3072" t="s">
        <v>4615</v>
      </c>
    </row>
    <row r="3073" spans="2:2" x14ac:dyDescent="0.25">
      <c r="B3073" t="s">
        <v>4616</v>
      </c>
    </row>
    <row r="3074" spans="2:2" x14ac:dyDescent="0.25">
      <c r="B3074" t="s">
        <v>4617</v>
      </c>
    </row>
    <row r="3075" spans="2:2" x14ac:dyDescent="0.25">
      <c r="B3075" t="s">
        <v>4618</v>
      </c>
    </row>
    <row r="3076" spans="2:2" x14ac:dyDescent="0.25">
      <c r="B3076" t="s">
        <v>4619</v>
      </c>
    </row>
    <row r="3077" spans="2:2" x14ac:dyDescent="0.25">
      <c r="B3077" t="s">
        <v>4620</v>
      </c>
    </row>
    <row r="3078" spans="2:2" x14ac:dyDescent="0.25">
      <c r="B3078" t="s">
        <v>4621</v>
      </c>
    </row>
    <row r="3079" spans="2:2" x14ac:dyDescent="0.25">
      <c r="B3079" t="s">
        <v>4622</v>
      </c>
    </row>
    <row r="3080" spans="2:2" x14ac:dyDescent="0.25">
      <c r="B3080" t="s">
        <v>4623</v>
      </c>
    </row>
    <row r="3081" spans="2:2" x14ac:dyDescent="0.25">
      <c r="B3081" t="s">
        <v>4624</v>
      </c>
    </row>
    <row r="3082" spans="2:2" x14ac:dyDescent="0.25">
      <c r="B3082" t="s">
        <v>4625</v>
      </c>
    </row>
    <row r="3083" spans="2:2" x14ac:dyDescent="0.25">
      <c r="B3083" t="s">
        <v>4626</v>
      </c>
    </row>
    <row r="3084" spans="2:2" x14ac:dyDescent="0.25">
      <c r="B3084" t="s">
        <v>4627</v>
      </c>
    </row>
    <row r="3085" spans="2:2" x14ac:dyDescent="0.25">
      <c r="B3085" t="s">
        <v>4628</v>
      </c>
    </row>
    <row r="3086" spans="2:2" x14ac:dyDescent="0.25">
      <c r="B3086" t="s">
        <v>4629</v>
      </c>
    </row>
    <row r="3087" spans="2:2" x14ac:dyDescent="0.25">
      <c r="B3087" t="s">
        <v>4630</v>
      </c>
    </row>
    <row r="3088" spans="2:2" x14ac:dyDescent="0.25">
      <c r="B3088" t="s">
        <v>4631</v>
      </c>
    </row>
    <row r="3089" spans="2:2" x14ac:dyDescent="0.25">
      <c r="B3089" t="s">
        <v>4632</v>
      </c>
    </row>
    <row r="3090" spans="2:2" x14ac:dyDescent="0.25">
      <c r="B3090" t="s">
        <v>4633</v>
      </c>
    </row>
    <row r="3091" spans="2:2" x14ac:dyDescent="0.25">
      <c r="B3091" t="s">
        <v>4634</v>
      </c>
    </row>
    <row r="3092" spans="2:2" x14ac:dyDescent="0.25">
      <c r="B3092" t="s">
        <v>4635</v>
      </c>
    </row>
    <row r="3093" spans="2:2" x14ac:dyDescent="0.25">
      <c r="B3093" t="s">
        <v>4636</v>
      </c>
    </row>
    <row r="3094" spans="2:2" x14ac:dyDescent="0.25">
      <c r="B3094" t="s">
        <v>4637</v>
      </c>
    </row>
    <row r="3095" spans="2:2" x14ac:dyDescent="0.25">
      <c r="B3095" t="s">
        <v>4638</v>
      </c>
    </row>
    <row r="3096" spans="2:2" x14ac:dyDescent="0.25">
      <c r="B3096" t="s">
        <v>4639</v>
      </c>
    </row>
    <row r="3097" spans="2:2" x14ac:dyDescent="0.25">
      <c r="B3097" t="s">
        <v>4640</v>
      </c>
    </row>
    <row r="3098" spans="2:2" x14ac:dyDescent="0.25">
      <c r="B3098" t="s">
        <v>4641</v>
      </c>
    </row>
    <row r="3099" spans="2:2" x14ac:dyDescent="0.25">
      <c r="B3099" t="s">
        <v>4642</v>
      </c>
    </row>
    <row r="3100" spans="2:2" x14ac:dyDescent="0.25">
      <c r="B3100" t="s">
        <v>4643</v>
      </c>
    </row>
    <row r="3101" spans="2:2" x14ac:dyDescent="0.25">
      <c r="B3101" t="s">
        <v>4644</v>
      </c>
    </row>
    <row r="3102" spans="2:2" x14ac:dyDescent="0.25">
      <c r="B3102" t="s">
        <v>4645</v>
      </c>
    </row>
    <row r="3103" spans="2:2" x14ac:dyDescent="0.25">
      <c r="B3103" t="s">
        <v>4646</v>
      </c>
    </row>
    <row r="3104" spans="2:2" x14ac:dyDescent="0.25">
      <c r="B3104" t="s">
        <v>4647</v>
      </c>
    </row>
    <row r="3105" spans="2:2" x14ac:dyDescent="0.25">
      <c r="B3105" t="s">
        <v>4648</v>
      </c>
    </row>
    <row r="3106" spans="2:2" x14ac:dyDescent="0.25">
      <c r="B3106" t="s">
        <v>4649</v>
      </c>
    </row>
    <row r="3107" spans="2:2" x14ac:dyDescent="0.25">
      <c r="B3107" t="s">
        <v>4650</v>
      </c>
    </row>
    <row r="3108" spans="2:2" x14ac:dyDescent="0.25">
      <c r="B3108" t="s">
        <v>4651</v>
      </c>
    </row>
    <row r="3109" spans="2:2" x14ac:dyDescent="0.25">
      <c r="B3109" t="s">
        <v>4652</v>
      </c>
    </row>
    <row r="3110" spans="2:2" x14ac:dyDescent="0.25">
      <c r="B3110" t="s">
        <v>4653</v>
      </c>
    </row>
    <row r="3111" spans="2:2" x14ac:dyDescent="0.25">
      <c r="B3111" t="s">
        <v>4654</v>
      </c>
    </row>
    <row r="3112" spans="2:2" x14ac:dyDescent="0.25">
      <c r="B3112" t="s">
        <v>4655</v>
      </c>
    </row>
    <row r="3113" spans="2:2" x14ac:dyDescent="0.25">
      <c r="B3113" t="s">
        <v>4656</v>
      </c>
    </row>
    <row r="3114" spans="2:2" x14ac:dyDescent="0.25">
      <c r="B3114" t="s">
        <v>4657</v>
      </c>
    </row>
    <row r="3115" spans="2:2" x14ac:dyDescent="0.25">
      <c r="B3115" t="s">
        <v>4658</v>
      </c>
    </row>
    <row r="3116" spans="2:2" x14ac:dyDescent="0.25">
      <c r="B3116" t="s">
        <v>4659</v>
      </c>
    </row>
    <row r="3117" spans="2:2" x14ac:dyDescent="0.25">
      <c r="B3117" t="s">
        <v>4660</v>
      </c>
    </row>
    <row r="3118" spans="2:2" x14ac:dyDescent="0.25">
      <c r="B3118" t="s">
        <v>4661</v>
      </c>
    </row>
    <row r="3119" spans="2:2" x14ac:dyDescent="0.25">
      <c r="B3119" t="s">
        <v>4662</v>
      </c>
    </row>
    <row r="3120" spans="2:2" x14ac:dyDescent="0.25">
      <c r="B3120" t="s">
        <v>4663</v>
      </c>
    </row>
    <row r="3121" spans="2:2" x14ac:dyDescent="0.25">
      <c r="B3121" t="s">
        <v>4664</v>
      </c>
    </row>
    <row r="3122" spans="2:2" x14ac:dyDescent="0.25">
      <c r="B3122" t="s">
        <v>4665</v>
      </c>
    </row>
    <row r="3123" spans="2:2" x14ac:dyDescent="0.25">
      <c r="B3123" t="s">
        <v>4666</v>
      </c>
    </row>
    <row r="3124" spans="2:2" x14ac:dyDescent="0.25">
      <c r="B3124" t="s">
        <v>4667</v>
      </c>
    </row>
    <row r="3125" spans="2:2" x14ac:dyDescent="0.25">
      <c r="B3125" t="s">
        <v>4668</v>
      </c>
    </row>
    <row r="3126" spans="2:2" x14ac:dyDescent="0.25">
      <c r="B3126" t="s">
        <v>4669</v>
      </c>
    </row>
    <row r="3127" spans="2:2" x14ac:dyDescent="0.25">
      <c r="B3127" t="s">
        <v>4670</v>
      </c>
    </row>
    <row r="3128" spans="2:2" x14ac:dyDescent="0.25">
      <c r="B3128" t="s">
        <v>4671</v>
      </c>
    </row>
    <row r="3129" spans="2:2" x14ac:dyDescent="0.25">
      <c r="B3129" t="s">
        <v>4672</v>
      </c>
    </row>
    <row r="3130" spans="2:2" x14ac:dyDescent="0.25">
      <c r="B3130" t="s">
        <v>4673</v>
      </c>
    </row>
    <row r="3131" spans="2:2" x14ac:dyDescent="0.25">
      <c r="B3131" t="s">
        <v>4674</v>
      </c>
    </row>
    <row r="3132" spans="2:2" x14ac:dyDescent="0.25">
      <c r="B3132" t="s">
        <v>4675</v>
      </c>
    </row>
    <row r="3133" spans="2:2" x14ac:dyDescent="0.25">
      <c r="B3133" t="s">
        <v>4676</v>
      </c>
    </row>
    <row r="3134" spans="2:2" x14ac:dyDescent="0.25">
      <c r="B3134" t="s">
        <v>4677</v>
      </c>
    </row>
    <row r="3135" spans="2:2" x14ac:dyDescent="0.25">
      <c r="B3135" t="s">
        <v>4678</v>
      </c>
    </row>
    <row r="3136" spans="2:2" x14ac:dyDescent="0.25">
      <c r="B3136" t="s">
        <v>4679</v>
      </c>
    </row>
    <row r="3137" spans="2:2" x14ac:dyDescent="0.25">
      <c r="B3137" t="s">
        <v>4680</v>
      </c>
    </row>
    <row r="3138" spans="2:2" x14ac:dyDescent="0.25">
      <c r="B3138" t="s">
        <v>4681</v>
      </c>
    </row>
    <row r="3139" spans="2:2" x14ac:dyDescent="0.25">
      <c r="B3139" t="s">
        <v>4682</v>
      </c>
    </row>
    <row r="3140" spans="2:2" x14ac:dyDescent="0.25">
      <c r="B3140" t="s">
        <v>4683</v>
      </c>
    </row>
    <row r="3141" spans="2:2" x14ac:dyDescent="0.25">
      <c r="B3141" t="s">
        <v>4684</v>
      </c>
    </row>
    <row r="3142" spans="2:2" x14ac:dyDescent="0.25">
      <c r="B3142" t="s">
        <v>4685</v>
      </c>
    </row>
    <row r="3143" spans="2:2" x14ac:dyDescent="0.25">
      <c r="B3143" t="s">
        <v>4686</v>
      </c>
    </row>
    <row r="3144" spans="2:2" x14ac:dyDescent="0.25">
      <c r="B3144" t="s">
        <v>4687</v>
      </c>
    </row>
    <row r="3145" spans="2:2" x14ac:dyDescent="0.25">
      <c r="B3145" t="s">
        <v>4688</v>
      </c>
    </row>
    <row r="3146" spans="2:2" x14ac:dyDescent="0.25">
      <c r="B3146" t="s">
        <v>4689</v>
      </c>
    </row>
    <row r="3147" spans="2:2" x14ac:dyDescent="0.25">
      <c r="B3147" t="s">
        <v>4690</v>
      </c>
    </row>
    <row r="3148" spans="2:2" x14ac:dyDescent="0.25">
      <c r="B3148" t="s">
        <v>4691</v>
      </c>
    </row>
    <row r="3149" spans="2:2" x14ac:dyDescent="0.25">
      <c r="B3149" t="s">
        <v>4692</v>
      </c>
    </row>
    <row r="3150" spans="2:2" x14ac:dyDescent="0.25">
      <c r="B3150" t="s">
        <v>4693</v>
      </c>
    </row>
    <row r="3151" spans="2:2" x14ac:dyDescent="0.25">
      <c r="B3151" t="s">
        <v>4694</v>
      </c>
    </row>
    <row r="3152" spans="2:2" x14ac:dyDescent="0.25">
      <c r="B3152" t="s">
        <v>4695</v>
      </c>
    </row>
    <row r="3153" spans="2:2" x14ac:dyDescent="0.25">
      <c r="B3153" t="s">
        <v>4696</v>
      </c>
    </row>
    <row r="3154" spans="2:2" x14ac:dyDescent="0.25">
      <c r="B3154" t="s">
        <v>4697</v>
      </c>
    </row>
    <row r="3155" spans="2:2" x14ac:dyDescent="0.25">
      <c r="B3155" t="s">
        <v>4698</v>
      </c>
    </row>
    <row r="3156" spans="2:2" x14ac:dyDescent="0.25">
      <c r="B3156" t="s">
        <v>4699</v>
      </c>
    </row>
    <row r="3157" spans="2:2" x14ac:dyDescent="0.25">
      <c r="B3157" t="s">
        <v>4700</v>
      </c>
    </row>
    <row r="3158" spans="2:2" x14ac:dyDescent="0.25">
      <c r="B3158" t="s">
        <v>4701</v>
      </c>
    </row>
    <row r="3159" spans="2:2" x14ac:dyDescent="0.25">
      <c r="B3159" t="s">
        <v>4702</v>
      </c>
    </row>
    <row r="3160" spans="2:2" x14ac:dyDescent="0.25">
      <c r="B3160" t="s">
        <v>4703</v>
      </c>
    </row>
    <row r="3161" spans="2:2" x14ac:dyDescent="0.25">
      <c r="B3161" t="s">
        <v>4704</v>
      </c>
    </row>
    <row r="3162" spans="2:2" x14ac:dyDescent="0.25">
      <c r="B3162" t="s">
        <v>4705</v>
      </c>
    </row>
    <row r="3163" spans="2:2" x14ac:dyDescent="0.25">
      <c r="B3163" t="s">
        <v>4706</v>
      </c>
    </row>
    <row r="3164" spans="2:2" x14ac:dyDescent="0.25">
      <c r="B3164" t="s">
        <v>4707</v>
      </c>
    </row>
    <row r="3165" spans="2:2" x14ac:dyDescent="0.25">
      <c r="B3165" t="s">
        <v>4708</v>
      </c>
    </row>
    <row r="3166" spans="2:2" x14ac:dyDescent="0.25">
      <c r="B3166" t="s">
        <v>4709</v>
      </c>
    </row>
    <row r="3167" spans="2:2" x14ac:dyDescent="0.25">
      <c r="B3167" t="s">
        <v>4710</v>
      </c>
    </row>
    <row r="3168" spans="2:2" x14ac:dyDescent="0.25">
      <c r="B3168" t="s">
        <v>4711</v>
      </c>
    </row>
    <row r="3169" spans="2:2" x14ac:dyDescent="0.25">
      <c r="B3169" t="s">
        <v>4712</v>
      </c>
    </row>
    <row r="3170" spans="2:2" x14ac:dyDescent="0.25">
      <c r="B3170" t="s">
        <v>4713</v>
      </c>
    </row>
    <row r="3171" spans="2:2" x14ac:dyDescent="0.25">
      <c r="B3171" t="s">
        <v>4714</v>
      </c>
    </row>
    <row r="3172" spans="2:2" x14ac:dyDescent="0.25">
      <c r="B3172" t="s">
        <v>4715</v>
      </c>
    </row>
    <row r="3173" spans="2:2" x14ac:dyDescent="0.25">
      <c r="B3173" t="s">
        <v>4716</v>
      </c>
    </row>
    <row r="3174" spans="2:2" x14ac:dyDescent="0.25">
      <c r="B3174" t="s">
        <v>4717</v>
      </c>
    </row>
    <row r="3175" spans="2:2" x14ac:dyDescent="0.25">
      <c r="B3175" t="s">
        <v>4718</v>
      </c>
    </row>
    <row r="3176" spans="2:2" x14ac:dyDescent="0.25">
      <c r="B3176" t="s">
        <v>4719</v>
      </c>
    </row>
    <row r="3177" spans="2:2" x14ac:dyDescent="0.25">
      <c r="B3177" t="s">
        <v>4720</v>
      </c>
    </row>
    <row r="3178" spans="2:2" x14ac:dyDescent="0.25">
      <c r="B3178" t="s">
        <v>4721</v>
      </c>
    </row>
    <row r="3179" spans="2:2" x14ac:dyDescent="0.25">
      <c r="B3179" t="s">
        <v>4722</v>
      </c>
    </row>
    <row r="3180" spans="2:2" x14ac:dyDescent="0.25">
      <c r="B3180" t="s">
        <v>4723</v>
      </c>
    </row>
    <row r="3181" spans="2:2" x14ac:dyDescent="0.25">
      <c r="B3181" t="s">
        <v>4724</v>
      </c>
    </row>
    <row r="3182" spans="2:2" x14ac:dyDescent="0.25">
      <c r="B3182" t="s">
        <v>4725</v>
      </c>
    </row>
    <row r="3183" spans="2:2" x14ac:dyDescent="0.25">
      <c r="B3183" t="s">
        <v>4726</v>
      </c>
    </row>
    <row r="3184" spans="2:2" x14ac:dyDescent="0.25">
      <c r="B3184" t="s">
        <v>4727</v>
      </c>
    </row>
    <row r="3185" spans="2:2" x14ac:dyDescent="0.25">
      <c r="B3185" t="s">
        <v>4728</v>
      </c>
    </row>
    <row r="3186" spans="2:2" x14ac:dyDescent="0.25">
      <c r="B3186" t="s">
        <v>4729</v>
      </c>
    </row>
    <row r="3187" spans="2:2" x14ac:dyDescent="0.25">
      <c r="B3187" t="s">
        <v>4730</v>
      </c>
    </row>
    <row r="3188" spans="2:2" x14ac:dyDescent="0.25">
      <c r="B3188" t="s">
        <v>4731</v>
      </c>
    </row>
    <row r="3189" spans="2:2" x14ac:dyDescent="0.25">
      <c r="B3189" t="s">
        <v>4732</v>
      </c>
    </row>
    <row r="3190" spans="2:2" x14ac:dyDescent="0.25">
      <c r="B3190" t="s">
        <v>4733</v>
      </c>
    </row>
    <row r="3191" spans="2:2" x14ac:dyDescent="0.25">
      <c r="B3191" t="s">
        <v>4734</v>
      </c>
    </row>
    <row r="3192" spans="2:2" x14ac:dyDescent="0.25">
      <c r="B3192" t="s">
        <v>4735</v>
      </c>
    </row>
    <row r="3193" spans="2:2" x14ac:dyDescent="0.25">
      <c r="B3193" t="s">
        <v>4736</v>
      </c>
    </row>
    <row r="3194" spans="2:2" x14ac:dyDescent="0.25">
      <c r="B3194" t="s">
        <v>4737</v>
      </c>
    </row>
    <row r="3195" spans="2:2" x14ac:dyDescent="0.25">
      <c r="B3195" t="s">
        <v>4738</v>
      </c>
    </row>
    <row r="3196" spans="2:2" x14ac:dyDescent="0.25">
      <c r="B3196" t="s">
        <v>4739</v>
      </c>
    </row>
    <row r="3197" spans="2:2" x14ac:dyDescent="0.25">
      <c r="B3197" t="s">
        <v>4740</v>
      </c>
    </row>
    <row r="3198" spans="2:2" x14ac:dyDescent="0.25">
      <c r="B3198" t="s">
        <v>4741</v>
      </c>
    </row>
    <row r="3199" spans="2:2" x14ac:dyDescent="0.25">
      <c r="B3199" t="s">
        <v>4742</v>
      </c>
    </row>
    <row r="3200" spans="2:2" x14ac:dyDescent="0.25">
      <c r="B3200" t="s">
        <v>4743</v>
      </c>
    </row>
    <row r="3201" spans="2:2" x14ac:dyDescent="0.25">
      <c r="B3201" t="s">
        <v>4744</v>
      </c>
    </row>
    <row r="3202" spans="2:2" x14ac:dyDescent="0.25">
      <c r="B3202" t="s">
        <v>4745</v>
      </c>
    </row>
    <row r="3203" spans="2:2" x14ac:dyDescent="0.25">
      <c r="B3203" t="s">
        <v>4746</v>
      </c>
    </row>
    <row r="3204" spans="2:2" x14ac:dyDescent="0.25">
      <c r="B3204" t="s">
        <v>4747</v>
      </c>
    </row>
    <row r="3205" spans="2:2" x14ac:dyDescent="0.25">
      <c r="B3205" t="s">
        <v>4748</v>
      </c>
    </row>
    <row r="3206" spans="2:2" x14ac:dyDescent="0.25">
      <c r="B3206" t="s">
        <v>4749</v>
      </c>
    </row>
    <row r="3207" spans="2:2" x14ac:dyDescent="0.25">
      <c r="B3207" t="s">
        <v>4750</v>
      </c>
    </row>
    <row r="3208" spans="2:2" x14ac:dyDescent="0.25">
      <c r="B3208" t="s">
        <v>4751</v>
      </c>
    </row>
    <row r="3209" spans="2:2" x14ac:dyDescent="0.25">
      <c r="B3209" t="s">
        <v>4752</v>
      </c>
    </row>
    <row r="3210" spans="2:2" x14ac:dyDescent="0.25">
      <c r="B3210" t="s">
        <v>4753</v>
      </c>
    </row>
    <row r="3211" spans="2:2" x14ac:dyDescent="0.25">
      <c r="B3211" t="s">
        <v>4754</v>
      </c>
    </row>
    <row r="3212" spans="2:2" x14ac:dyDescent="0.25">
      <c r="B3212" t="s">
        <v>4755</v>
      </c>
    </row>
    <row r="3213" spans="2:2" x14ac:dyDescent="0.25">
      <c r="B3213" t="s">
        <v>4756</v>
      </c>
    </row>
    <row r="3214" spans="2:2" x14ac:dyDescent="0.25">
      <c r="B3214" t="s">
        <v>4757</v>
      </c>
    </row>
    <row r="3215" spans="2:2" x14ac:dyDescent="0.25">
      <c r="B3215" t="s">
        <v>4758</v>
      </c>
    </row>
    <row r="3216" spans="2:2" x14ac:dyDescent="0.25">
      <c r="B3216" t="s">
        <v>4759</v>
      </c>
    </row>
    <row r="3217" spans="2:2" x14ac:dyDescent="0.25">
      <c r="B3217" t="s">
        <v>4760</v>
      </c>
    </row>
    <row r="3218" spans="2:2" x14ac:dyDescent="0.25">
      <c r="B3218" t="s">
        <v>4761</v>
      </c>
    </row>
    <row r="3219" spans="2:2" x14ac:dyDescent="0.25">
      <c r="B3219" t="s">
        <v>4762</v>
      </c>
    </row>
    <row r="3220" spans="2:2" x14ac:dyDescent="0.25">
      <c r="B3220" t="s">
        <v>4763</v>
      </c>
    </row>
    <row r="3221" spans="2:2" x14ac:dyDescent="0.25">
      <c r="B3221" t="s">
        <v>4764</v>
      </c>
    </row>
    <row r="3222" spans="2:2" x14ac:dyDescent="0.25">
      <c r="B3222" t="s">
        <v>4765</v>
      </c>
    </row>
    <row r="3223" spans="2:2" x14ac:dyDescent="0.25">
      <c r="B3223" t="s">
        <v>4766</v>
      </c>
    </row>
    <row r="3224" spans="2:2" x14ac:dyDescent="0.25">
      <c r="B3224" t="s">
        <v>4767</v>
      </c>
    </row>
    <row r="3225" spans="2:2" x14ac:dyDescent="0.25">
      <c r="B3225" t="s">
        <v>4768</v>
      </c>
    </row>
    <row r="3226" spans="2:2" x14ac:dyDescent="0.25">
      <c r="B3226" t="s">
        <v>4769</v>
      </c>
    </row>
    <row r="3227" spans="2:2" x14ac:dyDescent="0.25">
      <c r="B3227" t="s">
        <v>4770</v>
      </c>
    </row>
    <row r="3228" spans="2:2" x14ac:dyDescent="0.25">
      <c r="B3228" t="s">
        <v>4771</v>
      </c>
    </row>
    <row r="3229" spans="2:2" x14ac:dyDescent="0.25">
      <c r="B3229" t="s">
        <v>4772</v>
      </c>
    </row>
    <row r="3230" spans="2:2" x14ac:dyDescent="0.25">
      <c r="B3230" t="s">
        <v>4773</v>
      </c>
    </row>
    <row r="3231" spans="2:2" x14ac:dyDescent="0.25">
      <c r="B3231" t="s">
        <v>4774</v>
      </c>
    </row>
    <row r="3232" spans="2:2" x14ac:dyDescent="0.25">
      <c r="B3232" t="s">
        <v>4775</v>
      </c>
    </row>
    <row r="3233" spans="2:2" x14ac:dyDescent="0.25">
      <c r="B3233" t="s">
        <v>4776</v>
      </c>
    </row>
    <row r="3234" spans="2:2" x14ac:dyDescent="0.25">
      <c r="B3234" t="s">
        <v>4777</v>
      </c>
    </row>
    <row r="3235" spans="2:2" x14ac:dyDescent="0.25">
      <c r="B3235" t="s">
        <v>4778</v>
      </c>
    </row>
    <row r="3236" spans="2:2" x14ac:dyDescent="0.25">
      <c r="B3236" t="s">
        <v>4779</v>
      </c>
    </row>
    <row r="3237" spans="2:2" x14ac:dyDescent="0.25">
      <c r="B3237" t="s">
        <v>4780</v>
      </c>
    </row>
    <row r="3238" spans="2:2" x14ac:dyDescent="0.25">
      <c r="B3238" t="s">
        <v>4781</v>
      </c>
    </row>
    <row r="3239" spans="2:2" x14ac:dyDescent="0.25">
      <c r="B3239" t="s">
        <v>4782</v>
      </c>
    </row>
    <row r="3240" spans="2:2" x14ac:dyDescent="0.25">
      <c r="B3240" t="s">
        <v>4783</v>
      </c>
    </row>
    <row r="3241" spans="2:2" x14ac:dyDescent="0.25">
      <c r="B3241" t="s">
        <v>4784</v>
      </c>
    </row>
    <row r="3242" spans="2:2" x14ac:dyDescent="0.25">
      <c r="B3242" t="s">
        <v>4785</v>
      </c>
    </row>
    <row r="3243" spans="2:2" x14ac:dyDescent="0.25">
      <c r="B3243" t="s">
        <v>4786</v>
      </c>
    </row>
    <row r="3244" spans="2:2" x14ac:dyDescent="0.25">
      <c r="B3244" t="s">
        <v>4787</v>
      </c>
    </row>
    <row r="3245" spans="2:2" x14ac:dyDescent="0.25">
      <c r="B3245" t="s">
        <v>4788</v>
      </c>
    </row>
    <row r="3246" spans="2:2" x14ac:dyDescent="0.25">
      <c r="B3246" t="s">
        <v>4789</v>
      </c>
    </row>
    <row r="3247" spans="2:2" x14ac:dyDescent="0.25">
      <c r="B3247" t="s">
        <v>4790</v>
      </c>
    </row>
    <row r="3248" spans="2:2" x14ac:dyDescent="0.25">
      <c r="B3248" t="s">
        <v>4791</v>
      </c>
    </row>
    <row r="3249" spans="2:2" x14ac:dyDescent="0.25">
      <c r="B3249" t="s">
        <v>4792</v>
      </c>
    </row>
    <row r="3250" spans="2:2" x14ac:dyDescent="0.25">
      <c r="B3250" t="s">
        <v>4793</v>
      </c>
    </row>
    <row r="3251" spans="2:2" x14ac:dyDescent="0.25">
      <c r="B3251" t="s">
        <v>4794</v>
      </c>
    </row>
    <row r="3252" spans="2:2" x14ac:dyDescent="0.25">
      <c r="B3252" t="s">
        <v>4795</v>
      </c>
    </row>
    <row r="3253" spans="2:2" x14ac:dyDescent="0.25">
      <c r="B3253" t="s">
        <v>4796</v>
      </c>
    </row>
    <row r="3254" spans="2:2" x14ac:dyDescent="0.25">
      <c r="B3254" t="s">
        <v>4797</v>
      </c>
    </row>
    <row r="3255" spans="2:2" x14ac:dyDescent="0.25">
      <c r="B3255" t="s">
        <v>4798</v>
      </c>
    </row>
    <row r="3256" spans="2:2" x14ac:dyDescent="0.25">
      <c r="B3256" t="s">
        <v>4799</v>
      </c>
    </row>
    <row r="3257" spans="2:2" x14ac:dyDescent="0.25">
      <c r="B3257" t="s">
        <v>4800</v>
      </c>
    </row>
    <row r="3258" spans="2:2" x14ac:dyDescent="0.25">
      <c r="B3258" t="s">
        <v>4801</v>
      </c>
    </row>
    <row r="3259" spans="2:2" x14ac:dyDescent="0.25">
      <c r="B3259" t="s">
        <v>4802</v>
      </c>
    </row>
    <row r="3260" spans="2:2" x14ac:dyDescent="0.25">
      <c r="B3260" t="s">
        <v>4803</v>
      </c>
    </row>
    <row r="3261" spans="2:2" x14ac:dyDescent="0.25">
      <c r="B3261" t="s">
        <v>4804</v>
      </c>
    </row>
    <row r="3262" spans="2:2" x14ac:dyDescent="0.25">
      <c r="B3262" t="s">
        <v>4805</v>
      </c>
    </row>
    <row r="3263" spans="2:2" x14ac:dyDescent="0.25">
      <c r="B3263" t="s">
        <v>4806</v>
      </c>
    </row>
    <row r="3264" spans="2:2" x14ac:dyDescent="0.25">
      <c r="B3264" t="s">
        <v>4807</v>
      </c>
    </row>
    <row r="3265" spans="2:2" x14ac:dyDescent="0.25">
      <c r="B3265" t="s">
        <v>4808</v>
      </c>
    </row>
    <row r="3266" spans="2:2" x14ac:dyDescent="0.25">
      <c r="B3266" t="s">
        <v>4809</v>
      </c>
    </row>
    <row r="3267" spans="2:2" x14ac:dyDescent="0.25">
      <c r="B3267" t="s">
        <v>4810</v>
      </c>
    </row>
    <row r="3268" spans="2:2" x14ac:dyDescent="0.25">
      <c r="B3268" t="s">
        <v>4811</v>
      </c>
    </row>
    <row r="3269" spans="2:2" x14ac:dyDescent="0.25">
      <c r="B3269" t="s">
        <v>4812</v>
      </c>
    </row>
    <row r="3270" spans="2:2" x14ac:dyDescent="0.25">
      <c r="B3270" t="s">
        <v>4813</v>
      </c>
    </row>
    <row r="3271" spans="2:2" x14ac:dyDescent="0.25">
      <c r="B3271" t="s">
        <v>4814</v>
      </c>
    </row>
    <row r="3272" spans="2:2" x14ac:dyDescent="0.25">
      <c r="B3272" t="s">
        <v>4815</v>
      </c>
    </row>
    <row r="3273" spans="2:2" x14ac:dyDescent="0.25">
      <c r="B3273" t="s">
        <v>4816</v>
      </c>
    </row>
    <row r="3274" spans="2:2" x14ac:dyDescent="0.25">
      <c r="B3274" t="s">
        <v>4817</v>
      </c>
    </row>
    <row r="3275" spans="2:2" x14ac:dyDescent="0.25">
      <c r="B3275" t="s">
        <v>4818</v>
      </c>
    </row>
    <row r="3276" spans="2:2" x14ac:dyDescent="0.25">
      <c r="B3276" t="s">
        <v>4819</v>
      </c>
    </row>
    <row r="3277" spans="2:2" x14ac:dyDescent="0.25">
      <c r="B3277" t="s">
        <v>4820</v>
      </c>
    </row>
    <row r="3278" spans="2:2" x14ac:dyDescent="0.25">
      <c r="B3278" t="s">
        <v>4821</v>
      </c>
    </row>
    <row r="3279" spans="2:2" x14ac:dyDescent="0.25">
      <c r="B3279" t="s">
        <v>4822</v>
      </c>
    </row>
    <row r="3280" spans="2:2" x14ac:dyDescent="0.25">
      <c r="B3280" t="s">
        <v>4823</v>
      </c>
    </row>
    <row r="3281" spans="2:2" x14ac:dyDescent="0.25">
      <c r="B3281" t="s">
        <v>4824</v>
      </c>
    </row>
    <row r="3282" spans="2:2" x14ac:dyDescent="0.25">
      <c r="B3282" t="s">
        <v>4825</v>
      </c>
    </row>
    <row r="3283" spans="2:2" x14ac:dyDescent="0.25">
      <c r="B3283" t="s">
        <v>4826</v>
      </c>
    </row>
    <row r="3284" spans="2:2" x14ac:dyDescent="0.25">
      <c r="B3284" t="s">
        <v>4827</v>
      </c>
    </row>
    <row r="3285" spans="2:2" x14ac:dyDescent="0.25">
      <c r="B3285" t="s">
        <v>4828</v>
      </c>
    </row>
    <row r="3286" spans="2:2" x14ac:dyDescent="0.25">
      <c r="B3286" t="s">
        <v>4829</v>
      </c>
    </row>
    <row r="3287" spans="2:2" x14ac:dyDescent="0.25">
      <c r="B3287" t="s">
        <v>4830</v>
      </c>
    </row>
    <row r="3288" spans="2:2" x14ac:dyDescent="0.25">
      <c r="B3288" t="s">
        <v>4831</v>
      </c>
    </row>
    <row r="3289" spans="2:2" x14ac:dyDescent="0.25">
      <c r="B3289" t="s">
        <v>4832</v>
      </c>
    </row>
    <row r="3290" spans="2:2" x14ac:dyDescent="0.25">
      <c r="B3290" t="s">
        <v>4833</v>
      </c>
    </row>
    <row r="3291" spans="2:2" x14ac:dyDescent="0.25">
      <c r="B3291" t="s">
        <v>4834</v>
      </c>
    </row>
    <row r="3292" spans="2:2" x14ac:dyDescent="0.25">
      <c r="B3292" t="s">
        <v>4835</v>
      </c>
    </row>
    <row r="3293" spans="2:2" x14ac:dyDescent="0.25">
      <c r="B3293" t="s">
        <v>4836</v>
      </c>
    </row>
    <row r="3294" spans="2:2" x14ac:dyDescent="0.25">
      <c r="B3294" t="s">
        <v>4837</v>
      </c>
    </row>
    <row r="3295" spans="2:2" x14ac:dyDescent="0.25">
      <c r="B3295" t="s">
        <v>4838</v>
      </c>
    </row>
    <row r="3296" spans="2:2" x14ac:dyDescent="0.25">
      <c r="B3296" t="s">
        <v>4839</v>
      </c>
    </row>
    <row r="3297" spans="2:2" x14ac:dyDescent="0.25">
      <c r="B3297" t="s">
        <v>4840</v>
      </c>
    </row>
    <row r="3298" spans="2:2" x14ac:dyDescent="0.25">
      <c r="B3298" t="s">
        <v>4841</v>
      </c>
    </row>
    <row r="3299" spans="2:2" x14ac:dyDescent="0.25">
      <c r="B3299" t="s">
        <v>4842</v>
      </c>
    </row>
    <row r="3300" spans="2:2" x14ac:dyDescent="0.25">
      <c r="B3300" t="s">
        <v>4843</v>
      </c>
    </row>
    <row r="3301" spans="2:2" x14ac:dyDescent="0.25">
      <c r="B3301" t="s">
        <v>4844</v>
      </c>
    </row>
    <row r="3302" spans="2:2" x14ac:dyDescent="0.25">
      <c r="B3302" t="s">
        <v>4845</v>
      </c>
    </row>
    <row r="3303" spans="2:2" x14ac:dyDescent="0.25">
      <c r="B3303" t="s">
        <v>4846</v>
      </c>
    </row>
    <row r="3304" spans="2:2" x14ac:dyDescent="0.25">
      <c r="B3304" t="s">
        <v>4847</v>
      </c>
    </row>
    <row r="3305" spans="2:2" x14ac:dyDescent="0.25">
      <c r="B3305" t="s">
        <v>4848</v>
      </c>
    </row>
    <row r="3306" spans="2:2" x14ac:dyDescent="0.25">
      <c r="B3306" t="s">
        <v>4849</v>
      </c>
    </row>
    <row r="3307" spans="2:2" x14ac:dyDescent="0.25">
      <c r="B3307" t="s">
        <v>4850</v>
      </c>
    </row>
    <row r="3308" spans="2:2" x14ac:dyDescent="0.25">
      <c r="B3308" t="s">
        <v>4851</v>
      </c>
    </row>
    <row r="3309" spans="2:2" x14ac:dyDescent="0.25">
      <c r="B3309" t="s">
        <v>4852</v>
      </c>
    </row>
    <row r="3310" spans="2:2" x14ac:dyDescent="0.25">
      <c r="B3310" t="s">
        <v>4853</v>
      </c>
    </row>
    <row r="3311" spans="2:2" x14ac:dyDescent="0.25">
      <c r="B3311" t="s">
        <v>4854</v>
      </c>
    </row>
    <row r="3312" spans="2:2" x14ac:dyDescent="0.25">
      <c r="B3312" t="s">
        <v>4855</v>
      </c>
    </row>
    <row r="3313" spans="2:2" x14ac:dyDescent="0.25">
      <c r="B3313" t="s">
        <v>4856</v>
      </c>
    </row>
    <row r="3314" spans="2:2" x14ac:dyDescent="0.25">
      <c r="B3314" t="s">
        <v>4857</v>
      </c>
    </row>
    <row r="3315" spans="2:2" x14ac:dyDescent="0.25">
      <c r="B3315" t="s">
        <v>4858</v>
      </c>
    </row>
    <row r="3316" spans="2:2" x14ac:dyDescent="0.25">
      <c r="B3316" t="s">
        <v>4859</v>
      </c>
    </row>
    <row r="3317" spans="2:2" x14ac:dyDescent="0.25">
      <c r="B3317" t="s">
        <v>4860</v>
      </c>
    </row>
    <row r="3318" spans="2:2" x14ac:dyDescent="0.25">
      <c r="B3318" t="s">
        <v>4861</v>
      </c>
    </row>
    <row r="3319" spans="2:2" x14ac:dyDescent="0.25">
      <c r="B3319" t="s">
        <v>4862</v>
      </c>
    </row>
    <row r="3320" spans="2:2" x14ac:dyDescent="0.25">
      <c r="B3320" t="s">
        <v>4863</v>
      </c>
    </row>
    <row r="3321" spans="2:2" x14ac:dyDescent="0.25">
      <c r="B3321" t="s">
        <v>4864</v>
      </c>
    </row>
    <row r="3322" spans="2:2" x14ac:dyDescent="0.25">
      <c r="B3322" t="s">
        <v>4865</v>
      </c>
    </row>
    <row r="3323" spans="2:2" x14ac:dyDescent="0.25">
      <c r="B3323" t="s">
        <v>4866</v>
      </c>
    </row>
    <row r="3324" spans="2:2" x14ac:dyDescent="0.25">
      <c r="B3324" t="s">
        <v>4867</v>
      </c>
    </row>
    <row r="3325" spans="2:2" x14ac:dyDescent="0.25">
      <c r="B3325" t="s">
        <v>4868</v>
      </c>
    </row>
    <row r="3326" spans="2:2" x14ac:dyDescent="0.25">
      <c r="B3326" t="s">
        <v>4869</v>
      </c>
    </row>
    <row r="3327" spans="2:2" x14ac:dyDescent="0.25">
      <c r="B3327" t="s">
        <v>4870</v>
      </c>
    </row>
    <row r="3328" spans="2:2" x14ac:dyDescent="0.25">
      <c r="B3328" t="s">
        <v>4871</v>
      </c>
    </row>
    <row r="3329" spans="2:2" x14ac:dyDescent="0.25">
      <c r="B3329" t="s">
        <v>4872</v>
      </c>
    </row>
    <row r="3330" spans="2:2" x14ac:dyDescent="0.25">
      <c r="B3330" t="s">
        <v>4873</v>
      </c>
    </row>
    <row r="3331" spans="2:2" x14ac:dyDescent="0.25">
      <c r="B3331" t="s">
        <v>4874</v>
      </c>
    </row>
    <row r="3332" spans="2:2" x14ac:dyDescent="0.25">
      <c r="B3332" t="s">
        <v>4875</v>
      </c>
    </row>
    <row r="3333" spans="2:2" x14ac:dyDescent="0.25">
      <c r="B3333" t="s">
        <v>4876</v>
      </c>
    </row>
    <row r="3334" spans="2:2" x14ac:dyDescent="0.25">
      <c r="B3334" t="s">
        <v>4877</v>
      </c>
    </row>
    <row r="3335" spans="2:2" x14ac:dyDescent="0.25">
      <c r="B3335" t="s">
        <v>4878</v>
      </c>
    </row>
    <row r="3336" spans="2:2" x14ac:dyDescent="0.25">
      <c r="B3336" t="s">
        <v>4879</v>
      </c>
    </row>
    <row r="3337" spans="2:2" x14ac:dyDescent="0.25">
      <c r="B3337" t="s">
        <v>4880</v>
      </c>
    </row>
    <row r="3338" spans="2:2" x14ac:dyDescent="0.25">
      <c r="B3338" t="s">
        <v>4881</v>
      </c>
    </row>
    <row r="3339" spans="2:2" x14ac:dyDescent="0.25">
      <c r="B3339" t="s">
        <v>4882</v>
      </c>
    </row>
    <row r="3340" spans="2:2" x14ac:dyDescent="0.25">
      <c r="B3340" t="s">
        <v>4883</v>
      </c>
    </row>
    <row r="3341" spans="2:2" x14ac:dyDescent="0.25">
      <c r="B3341" t="s">
        <v>4884</v>
      </c>
    </row>
    <row r="3342" spans="2:2" x14ac:dyDescent="0.25">
      <c r="B3342" t="s">
        <v>4885</v>
      </c>
    </row>
    <row r="3343" spans="2:2" x14ac:dyDescent="0.25">
      <c r="B3343" t="s">
        <v>4886</v>
      </c>
    </row>
    <row r="3344" spans="2:2" x14ac:dyDescent="0.25">
      <c r="B3344" t="s">
        <v>4887</v>
      </c>
    </row>
    <row r="3345" spans="2:2" x14ac:dyDescent="0.25">
      <c r="B3345" t="s">
        <v>4888</v>
      </c>
    </row>
    <row r="3346" spans="2:2" x14ac:dyDescent="0.25">
      <c r="B3346" t="s">
        <v>4889</v>
      </c>
    </row>
    <row r="3347" spans="2:2" x14ac:dyDescent="0.25">
      <c r="B3347" t="s">
        <v>4890</v>
      </c>
    </row>
    <row r="3348" spans="2:2" x14ac:dyDescent="0.25">
      <c r="B3348" t="s">
        <v>4891</v>
      </c>
    </row>
    <row r="3349" spans="2:2" x14ac:dyDescent="0.25">
      <c r="B3349" t="s">
        <v>4892</v>
      </c>
    </row>
    <row r="3350" spans="2:2" x14ac:dyDescent="0.25">
      <c r="B3350" t="s">
        <v>4893</v>
      </c>
    </row>
    <row r="3351" spans="2:2" x14ac:dyDescent="0.25">
      <c r="B3351" t="s">
        <v>4894</v>
      </c>
    </row>
    <row r="3352" spans="2:2" x14ac:dyDescent="0.25">
      <c r="B3352" t="s">
        <v>4895</v>
      </c>
    </row>
    <row r="3353" spans="2:2" x14ac:dyDescent="0.25">
      <c r="B3353" t="s">
        <v>4896</v>
      </c>
    </row>
    <row r="3354" spans="2:2" x14ac:dyDescent="0.25">
      <c r="B3354" t="s">
        <v>4897</v>
      </c>
    </row>
    <row r="3355" spans="2:2" x14ac:dyDescent="0.25">
      <c r="B3355" t="s">
        <v>4898</v>
      </c>
    </row>
    <row r="3356" spans="2:2" x14ac:dyDescent="0.25">
      <c r="B3356" t="s">
        <v>4899</v>
      </c>
    </row>
    <row r="3357" spans="2:2" x14ac:dyDescent="0.25">
      <c r="B3357" t="s">
        <v>4900</v>
      </c>
    </row>
    <row r="3358" spans="2:2" x14ac:dyDescent="0.25">
      <c r="B3358" t="s">
        <v>4901</v>
      </c>
    </row>
    <row r="3359" spans="2:2" x14ac:dyDescent="0.25">
      <c r="B3359" t="s">
        <v>4902</v>
      </c>
    </row>
    <row r="3360" spans="2:2" x14ac:dyDescent="0.25">
      <c r="B3360" t="s">
        <v>4903</v>
      </c>
    </row>
    <row r="3361" spans="2:2" x14ac:dyDescent="0.25">
      <c r="B3361" t="s">
        <v>4904</v>
      </c>
    </row>
    <row r="3362" spans="2:2" x14ac:dyDescent="0.25">
      <c r="B3362" t="s">
        <v>4905</v>
      </c>
    </row>
    <row r="3363" spans="2:2" x14ac:dyDescent="0.25">
      <c r="B3363" t="s">
        <v>4906</v>
      </c>
    </row>
    <row r="3364" spans="2:2" x14ac:dyDescent="0.25">
      <c r="B3364" t="s">
        <v>4907</v>
      </c>
    </row>
    <row r="3365" spans="2:2" x14ac:dyDescent="0.25">
      <c r="B3365" t="s">
        <v>4908</v>
      </c>
    </row>
    <row r="3366" spans="2:2" x14ac:dyDescent="0.25">
      <c r="B3366" t="s">
        <v>4909</v>
      </c>
    </row>
    <row r="3367" spans="2:2" x14ac:dyDescent="0.25">
      <c r="B3367" t="s">
        <v>4910</v>
      </c>
    </row>
    <row r="3368" spans="2:2" x14ac:dyDescent="0.25">
      <c r="B3368" t="s">
        <v>4911</v>
      </c>
    </row>
    <row r="3369" spans="2:2" x14ac:dyDescent="0.25">
      <c r="B3369" t="s">
        <v>4912</v>
      </c>
    </row>
    <row r="3370" spans="2:2" x14ac:dyDescent="0.25">
      <c r="B3370" t="s">
        <v>4913</v>
      </c>
    </row>
    <row r="3371" spans="2:2" x14ac:dyDescent="0.25">
      <c r="B3371" t="s">
        <v>4914</v>
      </c>
    </row>
    <row r="3372" spans="2:2" x14ac:dyDescent="0.25">
      <c r="B3372" t="s">
        <v>4915</v>
      </c>
    </row>
    <row r="3373" spans="2:2" x14ac:dyDescent="0.25">
      <c r="B3373" t="s">
        <v>4916</v>
      </c>
    </row>
    <row r="3374" spans="2:2" x14ac:dyDescent="0.25">
      <c r="B3374" t="s">
        <v>4917</v>
      </c>
    </row>
    <row r="3375" spans="2:2" x14ac:dyDescent="0.25">
      <c r="B3375" t="s">
        <v>4918</v>
      </c>
    </row>
    <row r="3376" spans="2:2" x14ac:dyDescent="0.25">
      <c r="B3376" t="s">
        <v>4919</v>
      </c>
    </row>
    <row r="3377" spans="2:2" x14ac:dyDescent="0.25">
      <c r="B3377" t="s">
        <v>4920</v>
      </c>
    </row>
    <row r="3378" spans="2:2" x14ac:dyDescent="0.25">
      <c r="B3378" t="s">
        <v>4921</v>
      </c>
    </row>
    <row r="3379" spans="2:2" x14ac:dyDescent="0.25">
      <c r="B3379" t="s">
        <v>4922</v>
      </c>
    </row>
    <row r="3380" spans="2:2" x14ac:dyDescent="0.25">
      <c r="B3380" t="s">
        <v>4923</v>
      </c>
    </row>
    <row r="3381" spans="2:2" x14ac:dyDescent="0.25">
      <c r="B3381" t="s">
        <v>4924</v>
      </c>
    </row>
    <row r="3382" spans="2:2" x14ac:dyDescent="0.25">
      <c r="B3382" t="s">
        <v>4925</v>
      </c>
    </row>
    <row r="3383" spans="2:2" x14ac:dyDescent="0.25">
      <c r="B3383" t="s">
        <v>4926</v>
      </c>
    </row>
    <row r="3384" spans="2:2" x14ac:dyDescent="0.25">
      <c r="B3384" t="s">
        <v>4927</v>
      </c>
    </row>
    <row r="3385" spans="2:2" x14ac:dyDescent="0.25">
      <c r="B3385" t="s">
        <v>4928</v>
      </c>
    </row>
    <row r="3386" spans="2:2" x14ac:dyDescent="0.25">
      <c r="B3386" t="s">
        <v>4929</v>
      </c>
    </row>
    <row r="3387" spans="2:2" x14ac:dyDescent="0.25">
      <c r="B3387" t="s">
        <v>4930</v>
      </c>
    </row>
    <row r="3388" spans="2:2" x14ac:dyDescent="0.25">
      <c r="B3388" t="s">
        <v>4931</v>
      </c>
    </row>
    <row r="3389" spans="2:2" x14ac:dyDescent="0.25">
      <c r="B3389" t="s">
        <v>4932</v>
      </c>
    </row>
    <row r="3390" spans="2:2" x14ac:dyDescent="0.25">
      <c r="B3390" t="s">
        <v>4933</v>
      </c>
    </row>
    <row r="3391" spans="2:2" x14ac:dyDescent="0.25">
      <c r="B3391" t="s">
        <v>4934</v>
      </c>
    </row>
    <row r="3392" spans="2:2" x14ac:dyDescent="0.25">
      <c r="B3392" t="s">
        <v>4935</v>
      </c>
    </row>
    <row r="3393" spans="2:2" x14ac:dyDescent="0.25">
      <c r="B3393" t="s">
        <v>4936</v>
      </c>
    </row>
    <row r="3394" spans="2:2" x14ac:dyDescent="0.25">
      <c r="B3394" t="s">
        <v>4937</v>
      </c>
    </row>
    <row r="3395" spans="2:2" x14ac:dyDescent="0.25">
      <c r="B3395" t="s">
        <v>4938</v>
      </c>
    </row>
    <row r="3396" spans="2:2" x14ac:dyDescent="0.25">
      <c r="B3396" t="s">
        <v>4939</v>
      </c>
    </row>
    <row r="3397" spans="2:2" x14ac:dyDescent="0.25">
      <c r="B3397" t="s">
        <v>4940</v>
      </c>
    </row>
    <row r="3398" spans="2:2" x14ac:dyDescent="0.25">
      <c r="B3398" t="s">
        <v>4941</v>
      </c>
    </row>
    <row r="3399" spans="2:2" x14ac:dyDescent="0.25">
      <c r="B3399" t="s">
        <v>4942</v>
      </c>
    </row>
    <row r="3400" spans="2:2" x14ac:dyDescent="0.25">
      <c r="B3400" t="s">
        <v>4943</v>
      </c>
    </row>
    <row r="3401" spans="2:2" x14ac:dyDescent="0.25">
      <c r="B3401" t="s">
        <v>4944</v>
      </c>
    </row>
    <row r="3402" spans="2:2" x14ac:dyDescent="0.25">
      <c r="B3402" t="s">
        <v>4945</v>
      </c>
    </row>
    <row r="3403" spans="2:2" x14ac:dyDescent="0.25">
      <c r="B3403" t="s">
        <v>4946</v>
      </c>
    </row>
    <row r="3404" spans="2:2" x14ac:dyDescent="0.25">
      <c r="B3404" t="s">
        <v>4947</v>
      </c>
    </row>
    <row r="3405" spans="2:2" x14ac:dyDescent="0.25">
      <c r="B3405" t="s">
        <v>4948</v>
      </c>
    </row>
    <row r="3406" spans="2:2" x14ac:dyDescent="0.25">
      <c r="B3406" t="s">
        <v>4949</v>
      </c>
    </row>
    <row r="3407" spans="2:2" x14ac:dyDescent="0.25">
      <c r="B3407" t="s">
        <v>4950</v>
      </c>
    </row>
    <row r="3408" spans="2:2" x14ac:dyDescent="0.25">
      <c r="B3408" t="s">
        <v>4951</v>
      </c>
    </row>
    <row r="3409" spans="2:2" x14ac:dyDescent="0.25">
      <c r="B3409" t="s">
        <v>4952</v>
      </c>
    </row>
    <row r="3410" spans="2:2" x14ac:dyDescent="0.25">
      <c r="B3410" t="s">
        <v>4953</v>
      </c>
    </row>
    <row r="3411" spans="2:2" x14ac:dyDescent="0.25">
      <c r="B3411" t="s">
        <v>4954</v>
      </c>
    </row>
    <row r="3412" spans="2:2" x14ac:dyDescent="0.25">
      <c r="B3412" t="s">
        <v>4955</v>
      </c>
    </row>
    <row r="3413" spans="2:2" x14ac:dyDescent="0.25">
      <c r="B3413" t="s">
        <v>4956</v>
      </c>
    </row>
    <row r="3414" spans="2:2" x14ac:dyDescent="0.25">
      <c r="B3414" t="s">
        <v>4957</v>
      </c>
    </row>
    <row r="3415" spans="2:2" x14ac:dyDescent="0.25">
      <c r="B3415" t="s">
        <v>4958</v>
      </c>
    </row>
    <row r="3416" spans="2:2" x14ac:dyDescent="0.25">
      <c r="B3416" t="s">
        <v>4959</v>
      </c>
    </row>
    <row r="3417" spans="2:2" x14ac:dyDescent="0.25">
      <c r="B3417" t="s">
        <v>4960</v>
      </c>
    </row>
    <row r="3418" spans="2:2" x14ac:dyDescent="0.25">
      <c r="B3418" t="s">
        <v>4961</v>
      </c>
    </row>
    <row r="3419" spans="2:2" x14ac:dyDescent="0.25">
      <c r="B3419" t="s">
        <v>4962</v>
      </c>
    </row>
    <row r="3420" spans="2:2" x14ac:dyDescent="0.25">
      <c r="B3420" t="s">
        <v>4963</v>
      </c>
    </row>
    <row r="3421" spans="2:2" x14ac:dyDescent="0.25">
      <c r="B3421" t="s">
        <v>4964</v>
      </c>
    </row>
    <row r="3422" spans="2:2" x14ac:dyDescent="0.25">
      <c r="B3422" t="s">
        <v>4965</v>
      </c>
    </row>
    <row r="3423" spans="2:2" x14ac:dyDescent="0.25">
      <c r="B3423" t="s">
        <v>4966</v>
      </c>
    </row>
    <row r="3424" spans="2:2" x14ac:dyDescent="0.25">
      <c r="B3424" t="s">
        <v>4967</v>
      </c>
    </row>
    <row r="3425" spans="2:2" x14ac:dyDescent="0.25">
      <c r="B3425" t="s">
        <v>4968</v>
      </c>
    </row>
    <row r="3426" spans="2:2" x14ac:dyDescent="0.25">
      <c r="B3426" t="s">
        <v>4969</v>
      </c>
    </row>
    <row r="3427" spans="2:2" x14ac:dyDescent="0.25">
      <c r="B3427" t="s">
        <v>1036</v>
      </c>
    </row>
    <row r="3429" spans="2:2" x14ac:dyDescent="0.25">
      <c r="B3429" t="s">
        <v>4970</v>
      </c>
    </row>
    <row r="3430" spans="2:2" x14ac:dyDescent="0.25">
      <c r="B3430" t="s">
        <v>4971</v>
      </c>
    </row>
    <row r="3431" spans="2:2" x14ac:dyDescent="0.25">
      <c r="B3431" t="s">
        <v>4972</v>
      </c>
    </row>
    <row r="3432" spans="2:2" x14ac:dyDescent="0.25">
      <c r="B3432" t="s">
        <v>4973</v>
      </c>
    </row>
    <row r="3433" spans="2:2" x14ac:dyDescent="0.25">
      <c r="B3433" t="s">
        <v>4974</v>
      </c>
    </row>
    <row r="3434" spans="2:2" x14ac:dyDescent="0.25">
      <c r="B3434" t="s">
        <v>4975</v>
      </c>
    </row>
    <row r="3435" spans="2:2" x14ac:dyDescent="0.25">
      <c r="B3435" t="s">
        <v>4976</v>
      </c>
    </row>
    <row r="3436" spans="2:2" x14ac:dyDescent="0.25">
      <c r="B3436" t="s">
        <v>4977</v>
      </c>
    </row>
    <row r="3437" spans="2:2" x14ac:dyDescent="0.25">
      <c r="B3437" t="s">
        <v>4978</v>
      </c>
    </row>
    <row r="3438" spans="2:2" x14ac:dyDescent="0.25">
      <c r="B3438" t="s">
        <v>4979</v>
      </c>
    </row>
    <row r="3439" spans="2:2" x14ac:dyDescent="0.25">
      <c r="B3439" t="s">
        <v>4980</v>
      </c>
    </row>
    <row r="3440" spans="2:2" x14ac:dyDescent="0.25">
      <c r="B3440" t="s">
        <v>4981</v>
      </c>
    </row>
    <row r="3441" spans="2:2" x14ac:dyDescent="0.25">
      <c r="B3441" t="s">
        <v>4982</v>
      </c>
    </row>
    <row r="3442" spans="2:2" x14ac:dyDescent="0.25">
      <c r="B3442" t="s">
        <v>4983</v>
      </c>
    </row>
    <row r="3443" spans="2:2" x14ac:dyDescent="0.25">
      <c r="B3443" t="s">
        <v>4984</v>
      </c>
    </row>
    <row r="3444" spans="2:2" x14ac:dyDescent="0.25">
      <c r="B3444" t="s">
        <v>4985</v>
      </c>
    </row>
    <row r="3445" spans="2:2" x14ac:dyDescent="0.25">
      <c r="B3445" t="s">
        <v>4986</v>
      </c>
    </row>
    <row r="3446" spans="2:2" x14ac:dyDescent="0.25">
      <c r="B3446" t="s">
        <v>4987</v>
      </c>
    </row>
    <row r="3447" spans="2:2" x14ac:dyDescent="0.25">
      <c r="B3447" t="s">
        <v>4988</v>
      </c>
    </row>
    <row r="3448" spans="2:2" x14ac:dyDescent="0.25">
      <c r="B3448" t="s">
        <v>4989</v>
      </c>
    </row>
    <row r="3449" spans="2:2" x14ac:dyDescent="0.25">
      <c r="B3449" t="s">
        <v>4990</v>
      </c>
    </row>
    <row r="3450" spans="2:2" x14ac:dyDescent="0.25">
      <c r="B3450" t="s">
        <v>4991</v>
      </c>
    </row>
    <row r="3451" spans="2:2" x14ac:dyDescent="0.25">
      <c r="B3451" t="s">
        <v>4992</v>
      </c>
    </row>
    <row r="3452" spans="2:2" x14ac:dyDescent="0.25">
      <c r="B3452" t="s">
        <v>4993</v>
      </c>
    </row>
    <row r="3453" spans="2:2" x14ac:dyDescent="0.25">
      <c r="B3453" t="s">
        <v>4994</v>
      </c>
    </row>
    <row r="3454" spans="2:2" x14ac:dyDescent="0.25">
      <c r="B3454" t="s">
        <v>4995</v>
      </c>
    </row>
    <row r="3455" spans="2:2" x14ac:dyDescent="0.25">
      <c r="B3455" t="s">
        <v>4996</v>
      </c>
    </row>
    <row r="3456" spans="2:2" x14ac:dyDescent="0.25">
      <c r="B3456" t="s">
        <v>4997</v>
      </c>
    </row>
    <row r="3457" spans="2:2" x14ac:dyDescent="0.25">
      <c r="B3457" t="s">
        <v>4998</v>
      </c>
    </row>
    <row r="3458" spans="2:2" x14ac:dyDescent="0.25">
      <c r="B3458" t="s">
        <v>4999</v>
      </c>
    </row>
    <row r="3459" spans="2:2" x14ac:dyDescent="0.25">
      <c r="B3459" t="s">
        <v>5000</v>
      </c>
    </row>
    <row r="3460" spans="2:2" x14ac:dyDescent="0.25">
      <c r="B3460" t="s">
        <v>5001</v>
      </c>
    </row>
    <row r="3461" spans="2:2" x14ac:dyDescent="0.25">
      <c r="B3461" t="s">
        <v>5002</v>
      </c>
    </row>
    <row r="3462" spans="2:2" x14ac:dyDescent="0.25">
      <c r="B3462" t="s">
        <v>5003</v>
      </c>
    </row>
    <row r="3463" spans="2:2" x14ac:dyDescent="0.25">
      <c r="B3463" t="s">
        <v>5004</v>
      </c>
    </row>
    <row r="3464" spans="2:2" x14ac:dyDescent="0.25">
      <c r="B3464" t="s">
        <v>5005</v>
      </c>
    </row>
    <row r="3465" spans="2:2" x14ac:dyDescent="0.25">
      <c r="B3465" t="s">
        <v>5006</v>
      </c>
    </row>
    <row r="3466" spans="2:2" x14ac:dyDescent="0.25">
      <c r="B3466" t="s">
        <v>5007</v>
      </c>
    </row>
    <row r="3467" spans="2:2" x14ac:dyDescent="0.25">
      <c r="B3467" t="s">
        <v>5008</v>
      </c>
    </row>
    <row r="3468" spans="2:2" x14ac:dyDescent="0.25">
      <c r="B3468" t="s">
        <v>5009</v>
      </c>
    </row>
    <row r="3469" spans="2:2" x14ac:dyDescent="0.25">
      <c r="B3469" t="s">
        <v>5010</v>
      </c>
    </row>
    <row r="3470" spans="2:2" x14ac:dyDescent="0.25">
      <c r="B3470" t="s">
        <v>5011</v>
      </c>
    </row>
    <row r="3471" spans="2:2" x14ac:dyDescent="0.25">
      <c r="B3471" t="s">
        <v>5012</v>
      </c>
    </row>
    <row r="3472" spans="2:2" x14ac:dyDescent="0.25">
      <c r="B3472" t="s">
        <v>5013</v>
      </c>
    </row>
    <row r="3473" spans="2:2" x14ac:dyDescent="0.25">
      <c r="B3473" t="s">
        <v>5014</v>
      </c>
    </row>
    <row r="3474" spans="2:2" x14ac:dyDescent="0.25">
      <c r="B3474" t="s">
        <v>5015</v>
      </c>
    </row>
    <row r="3475" spans="2:2" x14ac:dyDescent="0.25">
      <c r="B3475" t="s">
        <v>5016</v>
      </c>
    </row>
    <row r="3476" spans="2:2" x14ac:dyDescent="0.25">
      <c r="B3476" t="s">
        <v>5017</v>
      </c>
    </row>
    <row r="3477" spans="2:2" x14ac:dyDescent="0.25">
      <c r="B3477" t="s">
        <v>5018</v>
      </c>
    </row>
    <row r="3478" spans="2:2" x14ac:dyDescent="0.25">
      <c r="B3478" t="s">
        <v>5019</v>
      </c>
    </row>
    <row r="3479" spans="2:2" x14ac:dyDescent="0.25">
      <c r="B3479" t="s">
        <v>5020</v>
      </c>
    </row>
    <row r="3480" spans="2:2" x14ac:dyDescent="0.25">
      <c r="B3480" t="s">
        <v>5021</v>
      </c>
    </row>
    <row r="3481" spans="2:2" x14ac:dyDescent="0.25">
      <c r="B3481" t="s">
        <v>5022</v>
      </c>
    </row>
    <row r="3482" spans="2:2" x14ac:dyDescent="0.25">
      <c r="B3482" t="s">
        <v>5023</v>
      </c>
    </row>
    <row r="3483" spans="2:2" x14ac:dyDescent="0.25">
      <c r="B3483" t="s">
        <v>5024</v>
      </c>
    </row>
    <row r="3484" spans="2:2" x14ac:dyDescent="0.25">
      <c r="B3484" t="s">
        <v>5025</v>
      </c>
    </row>
    <row r="3485" spans="2:2" x14ac:dyDescent="0.25">
      <c r="B3485" t="s">
        <v>5026</v>
      </c>
    </row>
    <row r="3486" spans="2:2" x14ac:dyDescent="0.25">
      <c r="B3486" t="s">
        <v>5027</v>
      </c>
    </row>
    <row r="3487" spans="2:2" x14ac:dyDescent="0.25">
      <c r="B3487" t="s">
        <v>5028</v>
      </c>
    </row>
    <row r="3488" spans="2:2" x14ac:dyDescent="0.25">
      <c r="B3488" t="s">
        <v>5029</v>
      </c>
    </row>
    <row r="3489" spans="2:2" x14ac:dyDescent="0.25">
      <c r="B3489" t="s">
        <v>5030</v>
      </c>
    </row>
    <row r="3490" spans="2:2" x14ac:dyDescent="0.25">
      <c r="B3490" t="s">
        <v>5031</v>
      </c>
    </row>
    <row r="3491" spans="2:2" x14ac:dyDescent="0.25">
      <c r="B3491" t="s">
        <v>5032</v>
      </c>
    </row>
    <row r="3492" spans="2:2" x14ac:dyDescent="0.25">
      <c r="B3492" t="s">
        <v>5033</v>
      </c>
    </row>
    <row r="3493" spans="2:2" x14ac:dyDescent="0.25">
      <c r="B3493" t="s">
        <v>5034</v>
      </c>
    </row>
    <row r="3494" spans="2:2" x14ac:dyDescent="0.25">
      <c r="B3494" t="s">
        <v>5035</v>
      </c>
    </row>
    <row r="3495" spans="2:2" x14ac:dyDescent="0.25">
      <c r="B3495" t="s">
        <v>5036</v>
      </c>
    </row>
    <row r="3496" spans="2:2" x14ac:dyDescent="0.25">
      <c r="B3496" t="s">
        <v>5037</v>
      </c>
    </row>
    <row r="3497" spans="2:2" x14ac:dyDescent="0.25">
      <c r="B3497" t="s">
        <v>5038</v>
      </c>
    </row>
    <row r="3498" spans="2:2" x14ac:dyDescent="0.25">
      <c r="B3498" t="s">
        <v>5039</v>
      </c>
    </row>
    <row r="3499" spans="2:2" x14ac:dyDescent="0.25">
      <c r="B3499" t="s">
        <v>5040</v>
      </c>
    </row>
    <row r="3500" spans="2:2" x14ac:dyDescent="0.25">
      <c r="B3500" t="s">
        <v>5041</v>
      </c>
    </row>
    <row r="3501" spans="2:2" x14ac:dyDescent="0.25">
      <c r="B3501" t="s">
        <v>5042</v>
      </c>
    </row>
    <row r="3502" spans="2:2" x14ac:dyDescent="0.25">
      <c r="B3502" t="s">
        <v>5043</v>
      </c>
    </row>
    <row r="3503" spans="2:2" x14ac:dyDescent="0.25">
      <c r="B3503" t="s">
        <v>5044</v>
      </c>
    </row>
    <row r="3504" spans="2:2" x14ac:dyDescent="0.25">
      <c r="B3504" t="s">
        <v>5045</v>
      </c>
    </row>
    <row r="3505" spans="2:2" x14ac:dyDescent="0.25">
      <c r="B3505" t="s">
        <v>5046</v>
      </c>
    </row>
    <row r="3506" spans="2:2" x14ac:dyDescent="0.25">
      <c r="B3506" t="s">
        <v>5047</v>
      </c>
    </row>
    <row r="3507" spans="2:2" x14ac:dyDescent="0.25">
      <c r="B3507" t="s">
        <v>5048</v>
      </c>
    </row>
    <row r="3508" spans="2:2" x14ac:dyDescent="0.25">
      <c r="B3508" t="s">
        <v>5049</v>
      </c>
    </row>
    <row r="3509" spans="2:2" x14ac:dyDescent="0.25">
      <c r="B3509" t="s">
        <v>5050</v>
      </c>
    </row>
    <row r="3510" spans="2:2" x14ac:dyDescent="0.25">
      <c r="B3510" t="s">
        <v>5051</v>
      </c>
    </row>
    <row r="3511" spans="2:2" x14ac:dyDescent="0.25">
      <c r="B3511" t="s">
        <v>5052</v>
      </c>
    </row>
    <row r="3512" spans="2:2" x14ac:dyDescent="0.25">
      <c r="B3512" t="s">
        <v>5053</v>
      </c>
    </row>
    <row r="3513" spans="2:2" x14ac:dyDescent="0.25">
      <c r="B3513" t="s">
        <v>5054</v>
      </c>
    </row>
    <row r="3514" spans="2:2" x14ac:dyDescent="0.25">
      <c r="B3514" t="s">
        <v>5055</v>
      </c>
    </row>
    <row r="3515" spans="2:2" x14ac:dyDescent="0.25">
      <c r="B3515" t="s">
        <v>5056</v>
      </c>
    </row>
    <row r="3516" spans="2:2" x14ac:dyDescent="0.25">
      <c r="B3516" t="s">
        <v>5057</v>
      </c>
    </row>
    <row r="3517" spans="2:2" x14ac:dyDescent="0.25">
      <c r="B3517" t="s">
        <v>5058</v>
      </c>
    </row>
    <row r="3518" spans="2:2" x14ac:dyDescent="0.25">
      <c r="B3518" t="s">
        <v>5059</v>
      </c>
    </row>
    <row r="3519" spans="2:2" x14ac:dyDescent="0.25">
      <c r="B3519" t="s">
        <v>5060</v>
      </c>
    </row>
    <row r="3520" spans="2:2" x14ac:dyDescent="0.25">
      <c r="B3520" t="s">
        <v>5061</v>
      </c>
    </row>
    <row r="3521" spans="2:2" x14ac:dyDescent="0.25">
      <c r="B3521" t="s">
        <v>5062</v>
      </c>
    </row>
    <row r="3522" spans="2:2" x14ac:dyDescent="0.25">
      <c r="B3522" t="s">
        <v>5063</v>
      </c>
    </row>
    <row r="3523" spans="2:2" x14ac:dyDescent="0.25">
      <c r="B3523" t="s">
        <v>5064</v>
      </c>
    </row>
    <row r="3524" spans="2:2" x14ac:dyDescent="0.25">
      <c r="B3524" t="s">
        <v>5065</v>
      </c>
    </row>
    <row r="3525" spans="2:2" x14ac:dyDescent="0.25">
      <c r="B3525" t="s">
        <v>5066</v>
      </c>
    </row>
    <row r="3526" spans="2:2" x14ac:dyDescent="0.25">
      <c r="B3526" t="s">
        <v>5067</v>
      </c>
    </row>
    <row r="3527" spans="2:2" x14ac:dyDescent="0.25">
      <c r="B3527" t="s">
        <v>5068</v>
      </c>
    </row>
    <row r="3528" spans="2:2" x14ac:dyDescent="0.25">
      <c r="B3528" t="s">
        <v>5069</v>
      </c>
    </row>
    <row r="3529" spans="2:2" x14ac:dyDescent="0.25">
      <c r="B3529" t="s">
        <v>5070</v>
      </c>
    </row>
    <row r="3530" spans="2:2" x14ac:dyDescent="0.25">
      <c r="B3530" t="s">
        <v>5071</v>
      </c>
    </row>
    <row r="3531" spans="2:2" x14ac:dyDescent="0.25">
      <c r="B3531" t="s">
        <v>5072</v>
      </c>
    </row>
    <row r="3532" spans="2:2" x14ac:dyDescent="0.25">
      <c r="B3532" t="s">
        <v>5073</v>
      </c>
    </row>
    <row r="3533" spans="2:2" x14ac:dyDescent="0.25">
      <c r="B3533" t="s">
        <v>5074</v>
      </c>
    </row>
    <row r="3534" spans="2:2" x14ac:dyDescent="0.25">
      <c r="B3534" t="s">
        <v>5075</v>
      </c>
    </row>
    <row r="3535" spans="2:2" x14ac:dyDescent="0.25">
      <c r="B3535" t="s">
        <v>5076</v>
      </c>
    </row>
    <row r="3536" spans="2:2" x14ac:dyDescent="0.25">
      <c r="B3536" t="s">
        <v>5077</v>
      </c>
    </row>
    <row r="3537" spans="2:2" x14ac:dyDescent="0.25">
      <c r="B3537" t="s">
        <v>5078</v>
      </c>
    </row>
    <row r="3538" spans="2:2" x14ac:dyDescent="0.25">
      <c r="B3538" t="s">
        <v>5079</v>
      </c>
    </row>
    <row r="3539" spans="2:2" x14ac:dyDescent="0.25">
      <c r="B3539" t="s">
        <v>5080</v>
      </c>
    </row>
    <row r="3540" spans="2:2" x14ac:dyDescent="0.25">
      <c r="B3540" t="s">
        <v>5081</v>
      </c>
    </row>
    <row r="3541" spans="2:2" x14ac:dyDescent="0.25">
      <c r="B3541" t="s">
        <v>5082</v>
      </c>
    </row>
    <row r="3542" spans="2:2" x14ac:dyDescent="0.25">
      <c r="B3542" t="s">
        <v>5083</v>
      </c>
    </row>
    <row r="3543" spans="2:2" x14ac:dyDescent="0.25">
      <c r="B3543" t="s">
        <v>5084</v>
      </c>
    </row>
    <row r="3544" spans="2:2" x14ac:dyDescent="0.25">
      <c r="B3544" t="s">
        <v>5085</v>
      </c>
    </row>
    <row r="3545" spans="2:2" x14ac:dyDescent="0.25">
      <c r="B3545" t="s">
        <v>5086</v>
      </c>
    </row>
    <row r="3546" spans="2:2" x14ac:dyDescent="0.25">
      <c r="B3546" t="s">
        <v>5087</v>
      </c>
    </row>
    <row r="3547" spans="2:2" x14ac:dyDescent="0.25">
      <c r="B3547" t="s">
        <v>5088</v>
      </c>
    </row>
    <row r="3548" spans="2:2" x14ac:dyDescent="0.25">
      <c r="B3548" t="s">
        <v>5089</v>
      </c>
    </row>
    <row r="3549" spans="2:2" x14ac:dyDescent="0.25">
      <c r="B3549" t="s">
        <v>5090</v>
      </c>
    </row>
    <row r="3550" spans="2:2" x14ac:dyDescent="0.25">
      <c r="B3550" t="s">
        <v>5091</v>
      </c>
    </row>
    <row r="3551" spans="2:2" x14ac:dyDescent="0.25">
      <c r="B3551" t="s">
        <v>5092</v>
      </c>
    </row>
    <row r="3552" spans="2:2" x14ac:dyDescent="0.25">
      <c r="B3552" t="s">
        <v>5093</v>
      </c>
    </row>
    <row r="3553" spans="2:2" x14ac:dyDescent="0.25">
      <c r="B3553" t="s">
        <v>5094</v>
      </c>
    </row>
    <row r="3554" spans="2:2" x14ac:dyDescent="0.25">
      <c r="B3554" t="s">
        <v>5095</v>
      </c>
    </row>
    <row r="3555" spans="2:2" x14ac:dyDescent="0.25">
      <c r="B3555" t="s">
        <v>5096</v>
      </c>
    </row>
    <row r="3556" spans="2:2" x14ac:dyDescent="0.25">
      <c r="B3556" t="s">
        <v>5097</v>
      </c>
    </row>
    <row r="3557" spans="2:2" x14ac:dyDescent="0.25">
      <c r="B3557" t="s">
        <v>5098</v>
      </c>
    </row>
    <row r="3558" spans="2:2" x14ac:dyDescent="0.25">
      <c r="B3558" t="s">
        <v>5099</v>
      </c>
    </row>
    <row r="3559" spans="2:2" x14ac:dyDescent="0.25">
      <c r="B3559" t="s">
        <v>5100</v>
      </c>
    </row>
    <row r="3560" spans="2:2" x14ac:dyDescent="0.25">
      <c r="B3560" t="s">
        <v>5101</v>
      </c>
    </row>
    <row r="3561" spans="2:2" x14ac:dyDescent="0.25">
      <c r="B3561" t="s">
        <v>5102</v>
      </c>
    </row>
    <row r="3562" spans="2:2" x14ac:dyDescent="0.25">
      <c r="B3562" t="s">
        <v>5103</v>
      </c>
    </row>
    <row r="3563" spans="2:2" x14ac:dyDescent="0.25">
      <c r="B3563" t="s">
        <v>5104</v>
      </c>
    </row>
    <row r="3564" spans="2:2" x14ac:dyDescent="0.25">
      <c r="B3564" t="s">
        <v>5105</v>
      </c>
    </row>
    <row r="3565" spans="2:2" x14ac:dyDescent="0.25">
      <c r="B3565" t="s">
        <v>5106</v>
      </c>
    </row>
    <row r="3566" spans="2:2" x14ac:dyDescent="0.25">
      <c r="B3566" t="s">
        <v>5107</v>
      </c>
    </row>
    <row r="3567" spans="2:2" x14ac:dyDescent="0.25">
      <c r="B3567" t="s">
        <v>5108</v>
      </c>
    </row>
    <row r="3568" spans="2:2" x14ac:dyDescent="0.25">
      <c r="B3568" t="s">
        <v>5109</v>
      </c>
    </row>
    <row r="3569" spans="2:2" x14ac:dyDescent="0.25">
      <c r="B3569" t="s">
        <v>5110</v>
      </c>
    </row>
    <row r="3570" spans="2:2" x14ac:dyDescent="0.25">
      <c r="B3570" t="s">
        <v>5111</v>
      </c>
    </row>
    <row r="3571" spans="2:2" x14ac:dyDescent="0.25">
      <c r="B3571" t="s">
        <v>5112</v>
      </c>
    </row>
    <row r="3572" spans="2:2" x14ac:dyDescent="0.25">
      <c r="B3572" t="s">
        <v>5113</v>
      </c>
    </row>
    <row r="3573" spans="2:2" x14ac:dyDescent="0.25">
      <c r="B3573" t="s">
        <v>5114</v>
      </c>
    </row>
    <row r="3574" spans="2:2" x14ac:dyDescent="0.25">
      <c r="B3574" t="s">
        <v>5115</v>
      </c>
    </row>
    <row r="3575" spans="2:2" x14ac:dyDescent="0.25">
      <c r="B3575" t="s">
        <v>5116</v>
      </c>
    </row>
    <row r="3576" spans="2:2" x14ac:dyDescent="0.25">
      <c r="B3576" t="s">
        <v>5117</v>
      </c>
    </row>
    <row r="3577" spans="2:2" x14ac:dyDescent="0.25">
      <c r="B3577" t="s">
        <v>5118</v>
      </c>
    </row>
    <row r="3578" spans="2:2" x14ac:dyDescent="0.25">
      <c r="B3578" t="s">
        <v>5119</v>
      </c>
    </row>
    <row r="3579" spans="2:2" x14ac:dyDescent="0.25">
      <c r="B3579" t="s">
        <v>5120</v>
      </c>
    </row>
    <row r="3580" spans="2:2" x14ac:dyDescent="0.25">
      <c r="B3580" t="s">
        <v>5121</v>
      </c>
    </row>
    <row r="3581" spans="2:2" x14ac:dyDescent="0.25">
      <c r="B3581" t="s">
        <v>5122</v>
      </c>
    </row>
    <row r="3582" spans="2:2" x14ac:dyDescent="0.25">
      <c r="B3582" t="s">
        <v>5123</v>
      </c>
    </row>
    <row r="3583" spans="2:2" x14ac:dyDescent="0.25">
      <c r="B3583" t="s">
        <v>5124</v>
      </c>
    </row>
    <row r="3584" spans="2:2" x14ac:dyDescent="0.25">
      <c r="B3584" t="s">
        <v>5125</v>
      </c>
    </row>
    <row r="3585" spans="2:2" x14ac:dyDescent="0.25">
      <c r="B3585" t="s">
        <v>5126</v>
      </c>
    </row>
    <row r="3586" spans="2:2" x14ac:dyDescent="0.25">
      <c r="B3586" t="s">
        <v>5127</v>
      </c>
    </row>
    <row r="3587" spans="2:2" x14ac:dyDescent="0.25">
      <c r="B3587" t="s">
        <v>5128</v>
      </c>
    </row>
    <row r="3588" spans="2:2" x14ac:dyDescent="0.25">
      <c r="B3588" t="s">
        <v>5129</v>
      </c>
    </row>
    <row r="3589" spans="2:2" x14ac:dyDescent="0.25">
      <c r="B3589" t="s">
        <v>5130</v>
      </c>
    </row>
    <row r="3590" spans="2:2" x14ac:dyDescent="0.25">
      <c r="B3590" t="s">
        <v>5131</v>
      </c>
    </row>
    <row r="3591" spans="2:2" x14ac:dyDescent="0.25">
      <c r="B3591" t="s">
        <v>5132</v>
      </c>
    </row>
    <row r="3592" spans="2:2" x14ac:dyDescent="0.25">
      <c r="B3592" t="s">
        <v>5133</v>
      </c>
    </row>
    <row r="3593" spans="2:2" x14ac:dyDescent="0.25">
      <c r="B3593" t="s">
        <v>5134</v>
      </c>
    </row>
    <row r="3594" spans="2:2" x14ac:dyDescent="0.25">
      <c r="B3594" t="s">
        <v>5135</v>
      </c>
    </row>
    <row r="3595" spans="2:2" x14ac:dyDescent="0.25">
      <c r="B3595" t="s">
        <v>5136</v>
      </c>
    </row>
    <row r="3596" spans="2:2" x14ac:dyDescent="0.25">
      <c r="B3596" t="s">
        <v>5137</v>
      </c>
    </row>
    <row r="3597" spans="2:2" x14ac:dyDescent="0.25">
      <c r="B3597" t="s">
        <v>5138</v>
      </c>
    </row>
    <row r="3598" spans="2:2" x14ac:dyDescent="0.25">
      <c r="B3598" t="s">
        <v>5139</v>
      </c>
    </row>
    <row r="3599" spans="2:2" x14ac:dyDescent="0.25">
      <c r="B3599" t="s">
        <v>5140</v>
      </c>
    </row>
    <row r="3600" spans="2:2" x14ac:dyDescent="0.25">
      <c r="B3600" t="s">
        <v>5141</v>
      </c>
    </row>
    <row r="3601" spans="2:2" x14ac:dyDescent="0.25">
      <c r="B3601" t="s">
        <v>5142</v>
      </c>
    </row>
    <row r="3602" spans="2:2" x14ac:dyDescent="0.25">
      <c r="B3602" t="s">
        <v>5143</v>
      </c>
    </row>
    <row r="3603" spans="2:2" x14ac:dyDescent="0.25">
      <c r="B3603" t="s">
        <v>5144</v>
      </c>
    </row>
    <row r="3604" spans="2:2" x14ac:dyDescent="0.25">
      <c r="B3604" t="s">
        <v>5145</v>
      </c>
    </row>
    <row r="3605" spans="2:2" x14ac:dyDescent="0.25">
      <c r="B3605" t="s">
        <v>5146</v>
      </c>
    </row>
    <row r="3606" spans="2:2" x14ac:dyDescent="0.25">
      <c r="B3606" t="s">
        <v>5147</v>
      </c>
    </row>
    <row r="3607" spans="2:2" x14ac:dyDescent="0.25">
      <c r="B3607" t="s">
        <v>5148</v>
      </c>
    </row>
    <row r="3608" spans="2:2" x14ac:dyDescent="0.25">
      <c r="B3608" t="s">
        <v>5149</v>
      </c>
    </row>
    <row r="3609" spans="2:2" x14ac:dyDescent="0.25">
      <c r="B3609" t="s">
        <v>5150</v>
      </c>
    </row>
    <row r="3610" spans="2:2" x14ac:dyDescent="0.25">
      <c r="B3610" t="s">
        <v>5151</v>
      </c>
    </row>
    <row r="3611" spans="2:2" x14ac:dyDescent="0.25">
      <c r="B3611" t="s">
        <v>5152</v>
      </c>
    </row>
    <row r="3612" spans="2:2" x14ac:dyDescent="0.25">
      <c r="B3612" t="s">
        <v>5153</v>
      </c>
    </row>
    <row r="3613" spans="2:2" x14ac:dyDescent="0.25">
      <c r="B3613" t="s">
        <v>5154</v>
      </c>
    </row>
    <row r="3614" spans="2:2" x14ac:dyDescent="0.25">
      <c r="B3614" t="s">
        <v>5155</v>
      </c>
    </row>
    <row r="3615" spans="2:2" x14ac:dyDescent="0.25">
      <c r="B3615" t="s">
        <v>5156</v>
      </c>
    </row>
    <row r="3616" spans="2:2" x14ac:dyDescent="0.25">
      <c r="B3616" t="s">
        <v>5157</v>
      </c>
    </row>
    <row r="3617" spans="2:2" x14ac:dyDescent="0.25">
      <c r="B3617" t="s">
        <v>5158</v>
      </c>
    </row>
    <row r="3618" spans="2:2" x14ac:dyDescent="0.25">
      <c r="B3618" t="s">
        <v>5159</v>
      </c>
    </row>
    <row r="3619" spans="2:2" x14ac:dyDescent="0.25">
      <c r="B3619" t="s">
        <v>5160</v>
      </c>
    </row>
    <row r="3620" spans="2:2" x14ac:dyDescent="0.25">
      <c r="B3620" t="s">
        <v>5161</v>
      </c>
    </row>
    <row r="3621" spans="2:2" x14ac:dyDescent="0.25">
      <c r="B3621" t="s">
        <v>5162</v>
      </c>
    </row>
    <row r="3622" spans="2:2" x14ac:dyDescent="0.25">
      <c r="B3622" t="s">
        <v>5163</v>
      </c>
    </row>
    <row r="3623" spans="2:2" x14ac:dyDescent="0.25">
      <c r="B3623" t="s">
        <v>5164</v>
      </c>
    </row>
    <row r="3624" spans="2:2" x14ac:dyDescent="0.25">
      <c r="B3624" t="s">
        <v>5165</v>
      </c>
    </row>
    <row r="3625" spans="2:2" x14ac:dyDescent="0.25">
      <c r="B3625" t="s">
        <v>5166</v>
      </c>
    </row>
    <row r="3626" spans="2:2" x14ac:dyDescent="0.25">
      <c r="B3626" t="s">
        <v>5167</v>
      </c>
    </row>
    <row r="3627" spans="2:2" x14ac:dyDescent="0.25">
      <c r="B3627" t="s">
        <v>5168</v>
      </c>
    </row>
    <row r="3628" spans="2:2" x14ac:dyDescent="0.25">
      <c r="B3628" t="s">
        <v>5169</v>
      </c>
    </row>
    <row r="3629" spans="2:2" x14ac:dyDescent="0.25">
      <c r="B3629" t="s">
        <v>5170</v>
      </c>
    </row>
    <row r="3630" spans="2:2" x14ac:dyDescent="0.25">
      <c r="B3630" t="s">
        <v>5171</v>
      </c>
    </row>
    <row r="3631" spans="2:2" x14ac:dyDescent="0.25">
      <c r="B3631" t="s">
        <v>5172</v>
      </c>
    </row>
    <row r="3632" spans="2:2" x14ac:dyDescent="0.25">
      <c r="B3632" t="s">
        <v>5173</v>
      </c>
    </row>
    <row r="3633" spans="2:2" x14ac:dyDescent="0.25">
      <c r="B3633" t="s">
        <v>5174</v>
      </c>
    </row>
    <row r="3634" spans="2:2" x14ac:dyDescent="0.25">
      <c r="B3634" t="s">
        <v>5175</v>
      </c>
    </row>
    <row r="3635" spans="2:2" x14ac:dyDescent="0.25">
      <c r="B3635" t="s">
        <v>5176</v>
      </c>
    </row>
    <row r="3636" spans="2:2" x14ac:dyDescent="0.25">
      <c r="B3636" t="s">
        <v>5177</v>
      </c>
    </row>
    <row r="3637" spans="2:2" x14ac:dyDescent="0.25">
      <c r="B3637" t="s">
        <v>5178</v>
      </c>
    </row>
    <row r="3638" spans="2:2" x14ac:dyDescent="0.25">
      <c r="B3638" t="s">
        <v>5179</v>
      </c>
    </row>
    <row r="3639" spans="2:2" x14ac:dyDescent="0.25">
      <c r="B3639" t="s">
        <v>5180</v>
      </c>
    </row>
    <row r="3640" spans="2:2" x14ac:dyDescent="0.25">
      <c r="B3640" t="s">
        <v>5181</v>
      </c>
    </row>
    <row r="3641" spans="2:2" x14ac:dyDescent="0.25">
      <c r="B3641" t="s">
        <v>5182</v>
      </c>
    </row>
    <row r="3642" spans="2:2" x14ac:dyDescent="0.25">
      <c r="B3642" t="s">
        <v>5183</v>
      </c>
    </row>
    <row r="3643" spans="2:2" x14ac:dyDescent="0.25">
      <c r="B3643" t="s">
        <v>5184</v>
      </c>
    </row>
    <row r="3644" spans="2:2" x14ac:dyDescent="0.25">
      <c r="B3644" t="s">
        <v>5185</v>
      </c>
    </row>
    <row r="3645" spans="2:2" x14ac:dyDescent="0.25">
      <c r="B3645" t="s">
        <v>5186</v>
      </c>
    </row>
    <row r="3646" spans="2:2" x14ac:dyDescent="0.25">
      <c r="B3646" t="s">
        <v>5187</v>
      </c>
    </row>
    <row r="3647" spans="2:2" x14ac:dyDescent="0.25">
      <c r="B3647" t="s">
        <v>5188</v>
      </c>
    </row>
    <row r="3648" spans="2:2" x14ac:dyDescent="0.25">
      <c r="B3648" t="s">
        <v>5189</v>
      </c>
    </row>
    <row r="3649" spans="2:2" x14ac:dyDescent="0.25">
      <c r="B3649" t="s">
        <v>5190</v>
      </c>
    </row>
    <row r="3650" spans="2:2" x14ac:dyDescent="0.25">
      <c r="B3650" t="s">
        <v>5191</v>
      </c>
    </row>
    <row r="3651" spans="2:2" x14ac:dyDescent="0.25">
      <c r="B3651" t="s">
        <v>5192</v>
      </c>
    </row>
    <row r="3652" spans="2:2" x14ac:dyDescent="0.25">
      <c r="B3652" t="s">
        <v>5193</v>
      </c>
    </row>
    <row r="3653" spans="2:2" x14ac:dyDescent="0.25">
      <c r="B3653" t="s">
        <v>5194</v>
      </c>
    </row>
    <row r="3654" spans="2:2" x14ac:dyDescent="0.25">
      <c r="B3654" t="s">
        <v>5195</v>
      </c>
    </row>
    <row r="3655" spans="2:2" x14ac:dyDescent="0.25">
      <c r="B3655" t="s">
        <v>5196</v>
      </c>
    </row>
    <row r="3656" spans="2:2" x14ac:dyDescent="0.25">
      <c r="B3656" t="s">
        <v>5197</v>
      </c>
    </row>
    <row r="3657" spans="2:2" x14ac:dyDescent="0.25">
      <c r="B3657" t="s">
        <v>5198</v>
      </c>
    </row>
    <row r="3658" spans="2:2" x14ac:dyDescent="0.25">
      <c r="B3658" t="s">
        <v>5199</v>
      </c>
    </row>
    <row r="3659" spans="2:2" x14ac:dyDescent="0.25">
      <c r="B3659" t="s">
        <v>5200</v>
      </c>
    </row>
    <row r="3660" spans="2:2" x14ac:dyDescent="0.25">
      <c r="B3660" t="s">
        <v>5201</v>
      </c>
    </row>
    <row r="3661" spans="2:2" x14ac:dyDescent="0.25">
      <c r="B3661" t="s">
        <v>5202</v>
      </c>
    </row>
    <row r="3662" spans="2:2" x14ac:dyDescent="0.25">
      <c r="B3662" t="s">
        <v>5203</v>
      </c>
    </row>
    <row r="3663" spans="2:2" x14ac:dyDescent="0.25">
      <c r="B3663" t="s">
        <v>5204</v>
      </c>
    </row>
    <row r="3664" spans="2:2" x14ac:dyDescent="0.25">
      <c r="B3664" t="s">
        <v>5205</v>
      </c>
    </row>
    <row r="3665" spans="2:2" x14ac:dyDescent="0.25">
      <c r="B3665" t="s">
        <v>5206</v>
      </c>
    </row>
    <row r="3666" spans="2:2" x14ac:dyDescent="0.25">
      <c r="B3666" t="s">
        <v>5207</v>
      </c>
    </row>
    <row r="3667" spans="2:2" x14ac:dyDescent="0.25">
      <c r="B3667" t="s">
        <v>5208</v>
      </c>
    </row>
    <row r="3668" spans="2:2" x14ac:dyDescent="0.25">
      <c r="B3668" t="s">
        <v>5209</v>
      </c>
    </row>
    <row r="3669" spans="2:2" x14ac:dyDescent="0.25">
      <c r="B3669" t="s">
        <v>5210</v>
      </c>
    </row>
    <row r="3670" spans="2:2" x14ac:dyDescent="0.25">
      <c r="B3670" t="s">
        <v>5211</v>
      </c>
    </row>
    <row r="3671" spans="2:2" x14ac:dyDescent="0.25">
      <c r="B3671" t="s">
        <v>5212</v>
      </c>
    </row>
    <row r="3672" spans="2:2" x14ac:dyDescent="0.25">
      <c r="B3672" t="s">
        <v>5213</v>
      </c>
    </row>
    <row r="3673" spans="2:2" x14ac:dyDescent="0.25">
      <c r="B3673" t="s">
        <v>5214</v>
      </c>
    </row>
    <row r="3674" spans="2:2" x14ac:dyDescent="0.25">
      <c r="B3674" t="s">
        <v>5215</v>
      </c>
    </row>
    <row r="3675" spans="2:2" x14ac:dyDescent="0.25">
      <c r="B3675" t="s">
        <v>5216</v>
      </c>
    </row>
    <row r="3676" spans="2:2" x14ac:dyDescent="0.25">
      <c r="B3676" t="s">
        <v>5217</v>
      </c>
    </row>
    <row r="3677" spans="2:2" x14ac:dyDescent="0.25">
      <c r="B3677" t="s">
        <v>5218</v>
      </c>
    </row>
    <row r="3678" spans="2:2" x14ac:dyDescent="0.25">
      <c r="B3678" t="s">
        <v>5219</v>
      </c>
    </row>
    <row r="3679" spans="2:2" x14ac:dyDescent="0.25">
      <c r="B3679" t="s">
        <v>5220</v>
      </c>
    </row>
    <row r="3680" spans="2:2" x14ac:dyDescent="0.25">
      <c r="B3680" t="s">
        <v>5221</v>
      </c>
    </row>
    <row r="3681" spans="2:2" x14ac:dyDescent="0.25">
      <c r="B3681" t="s">
        <v>5222</v>
      </c>
    </row>
    <row r="3682" spans="2:2" x14ac:dyDescent="0.25">
      <c r="B3682" t="s">
        <v>5223</v>
      </c>
    </row>
    <row r="3683" spans="2:2" x14ac:dyDescent="0.25">
      <c r="B3683" t="s">
        <v>5224</v>
      </c>
    </row>
    <row r="3684" spans="2:2" x14ac:dyDescent="0.25">
      <c r="B3684" t="s">
        <v>5225</v>
      </c>
    </row>
    <row r="3685" spans="2:2" x14ac:dyDescent="0.25">
      <c r="B3685" t="s">
        <v>5226</v>
      </c>
    </row>
    <row r="3686" spans="2:2" x14ac:dyDescent="0.25">
      <c r="B3686" t="s">
        <v>5227</v>
      </c>
    </row>
    <row r="3687" spans="2:2" x14ac:dyDescent="0.25">
      <c r="B3687" t="s">
        <v>5228</v>
      </c>
    </row>
    <row r="3688" spans="2:2" x14ac:dyDescent="0.25">
      <c r="B3688" t="s">
        <v>5229</v>
      </c>
    </row>
    <row r="3689" spans="2:2" x14ac:dyDescent="0.25">
      <c r="B3689" t="s">
        <v>5230</v>
      </c>
    </row>
    <row r="3690" spans="2:2" x14ac:dyDescent="0.25">
      <c r="B3690" t="s">
        <v>5231</v>
      </c>
    </row>
    <row r="3691" spans="2:2" x14ac:dyDescent="0.25">
      <c r="B3691" t="s">
        <v>5232</v>
      </c>
    </row>
    <row r="3692" spans="2:2" x14ac:dyDescent="0.25">
      <c r="B3692" t="s">
        <v>5233</v>
      </c>
    </row>
    <row r="3693" spans="2:2" x14ac:dyDescent="0.25">
      <c r="B3693" t="s">
        <v>5234</v>
      </c>
    </row>
    <row r="3694" spans="2:2" x14ac:dyDescent="0.25">
      <c r="B3694" t="s">
        <v>5235</v>
      </c>
    </row>
    <row r="3695" spans="2:2" x14ac:dyDescent="0.25">
      <c r="B3695" t="s">
        <v>5236</v>
      </c>
    </row>
    <row r="3696" spans="2:2" x14ac:dyDescent="0.25">
      <c r="B3696" t="s">
        <v>5237</v>
      </c>
    </row>
    <row r="3697" spans="2:2" x14ac:dyDescent="0.25">
      <c r="B3697" t="s">
        <v>5238</v>
      </c>
    </row>
    <row r="3698" spans="2:2" x14ac:dyDescent="0.25">
      <c r="B3698" t="s">
        <v>5239</v>
      </c>
    </row>
    <row r="3699" spans="2:2" x14ac:dyDescent="0.25">
      <c r="B3699" t="s">
        <v>5240</v>
      </c>
    </row>
    <row r="3700" spans="2:2" x14ac:dyDescent="0.25">
      <c r="B3700" t="s">
        <v>5241</v>
      </c>
    </row>
    <row r="3701" spans="2:2" x14ac:dyDescent="0.25">
      <c r="B3701" t="s">
        <v>5242</v>
      </c>
    </row>
    <row r="3702" spans="2:2" x14ac:dyDescent="0.25">
      <c r="B3702" t="s">
        <v>5243</v>
      </c>
    </row>
    <row r="3703" spans="2:2" x14ac:dyDescent="0.25">
      <c r="B3703" t="s">
        <v>5244</v>
      </c>
    </row>
    <row r="3704" spans="2:2" x14ac:dyDescent="0.25">
      <c r="B3704" t="s">
        <v>5245</v>
      </c>
    </row>
    <row r="3705" spans="2:2" x14ac:dyDescent="0.25">
      <c r="B3705" t="s">
        <v>5246</v>
      </c>
    </row>
    <row r="3706" spans="2:2" x14ac:dyDescent="0.25">
      <c r="B3706" t="s">
        <v>5247</v>
      </c>
    </row>
    <row r="3707" spans="2:2" x14ac:dyDescent="0.25">
      <c r="B3707" t="s">
        <v>5248</v>
      </c>
    </row>
    <row r="3708" spans="2:2" x14ac:dyDescent="0.25">
      <c r="B3708" t="s">
        <v>5249</v>
      </c>
    </row>
    <row r="3709" spans="2:2" x14ac:dyDescent="0.25">
      <c r="B3709" t="s">
        <v>5250</v>
      </c>
    </row>
    <row r="3710" spans="2:2" x14ac:dyDescent="0.25">
      <c r="B3710" t="s">
        <v>5251</v>
      </c>
    </row>
    <row r="3711" spans="2:2" x14ac:dyDescent="0.25">
      <c r="B3711" t="s">
        <v>5252</v>
      </c>
    </row>
    <row r="3712" spans="2:2" x14ac:dyDescent="0.25">
      <c r="B3712" t="s">
        <v>5253</v>
      </c>
    </row>
    <row r="3713" spans="2:2" x14ac:dyDescent="0.25">
      <c r="B3713" t="s">
        <v>5254</v>
      </c>
    </row>
    <row r="3714" spans="2:2" x14ac:dyDescent="0.25">
      <c r="B3714" t="s">
        <v>5255</v>
      </c>
    </row>
    <row r="3715" spans="2:2" x14ac:dyDescent="0.25">
      <c r="B3715" t="s">
        <v>5256</v>
      </c>
    </row>
    <row r="3716" spans="2:2" x14ac:dyDescent="0.25">
      <c r="B3716" t="s">
        <v>5257</v>
      </c>
    </row>
    <row r="3717" spans="2:2" x14ac:dyDescent="0.25">
      <c r="B3717" t="s">
        <v>5258</v>
      </c>
    </row>
    <row r="3718" spans="2:2" x14ac:dyDescent="0.25">
      <c r="B3718" t="s">
        <v>5259</v>
      </c>
    </row>
    <row r="3719" spans="2:2" x14ac:dyDescent="0.25">
      <c r="B3719" t="s">
        <v>5260</v>
      </c>
    </row>
    <row r="3720" spans="2:2" x14ac:dyDescent="0.25">
      <c r="B3720" t="s">
        <v>5261</v>
      </c>
    </row>
    <row r="3721" spans="2:2" x14ac:dyDescent="0.25">
      <c r="B3721" t="s">
        <v>5262</v>
      </c>
    </row>
    <row r="3722" spans="2:2" x14ac:dyDescent="0.25">
      <c r="B3722" t="s">
        <v>5263</v>
      </c>
    </row>
    <row r="3723" spans="2:2" x14ac:dyDescent="0.25">
      <c r="B3723" t="s">
        <v>5264</v>
      </c>
    </row>
    <row r="3724" spans="2:2" x14ac:dyDescent="0.25">
      <c r="B3724" t="s">
        <v>5265</v>
      </c>
    </row>
    <row r="3725" spans="2:2" x14ac:dyDescent="0.25">
      <c r="B3725" t="s">
        <v>5266</v>
      </c>
    </row>
    <row r="3726" spans="2:2" x14ac:dyDescent="0.25">
      <c r="B3726" t="s">
        <v>5267</v>
      </c>
    </row>
    <row r="3727" spans="2:2" x14ac:dyDescent="0.25">
      <c r="B3727" t="s">
        <v>5268</v>
      </c>
    </row>
    <row r="3728" spans="2:2" x14ac:dyDescent="0.25">
      <c r="B3728" t="s">
        <v>5269</v>
      </c>
    </row>
    <row r="3729" spans="2:2" x14ac:dyDescent="0.25">
      <c r="B3729" t="s">
        <v>5270</v>
      </c>
    </row>
    <row r="3730" spans="2:2" x14ac:dyDescent="0.25">
      <c r="B3730" t="s">
        <v>5271</v>
      </c>
    </row>
    <row r="3731" spans="2:2" x14ac:dyDescent="0.25">
      <c r="B3731" t="s">
        <v>5272</v>
      </c>
    </row>
    <row r="3732" spans="2:2" x14ac:dyDescent="0.25">
      <c r="B3732" t="s">
        <v>5273</v>
      </c>
    </row>
    <row r="3733" spans="2:2" x14ac:dyDescent="0.25">
      <c r="B3733" t="s">
        <v>5274</v>
      </c>
    </row>
    <row r="3734" spans="2:2" x14ac:dyDescent="0.25">
      <c r="B3734" t="s">
        <v>5275</v>
      </c>
    </row>
    <row r="3735" spans="2:2" x14ac:dyDescent="0.25">
      <c r="B3735" t="s">
        <v>5276</v>
      </c>
    </row>
    <row r="3736" spans="2:2" x14ac:dyDescent="0.25">
      <c r="B3736" t="s">
        <v>5277</v>
      </c>
    </row>
    <row r="3737" spans="2:2" x14ac:dyDescent="0.25">
      <c r="B3737" t="s">
        <v>5278</v>
      </c>
    </row>
    <row r="3738" spans="2:2" x14ac:dyDescent="0.25">
      <c r="B3738" t="s">
        <v>5279</v>
      </c>
    </row>
    <row r="3739" spans="2:2" x14ac:dyDescent="0.25">
      <c r="B3739" t="s">
        <v>5280</v>
      </c>
    </row>
    <row r="3740" spans="2:2" x14ac:dyDescent="0.25">
      <c r="B3740" t="s">
        <v>5281</v>
      </c>
    </row>
    <row r="3741" spans="2:2" x14ac:dyDescent="0.25">
      <c r="B3741" t="s">
        <v>5282</v>
      </c>
    </row>
    <row r="3742" spans="2:2" x14ac:dyDescent="0.25">
      <c r="B3742" t="s">
        <v>5283</v>
      </c>
    </row>
    <row r="3743" spans="2:2" x14ac:dyDescent="0.25">
      <c r="B3743" t="s">
        <v>5284</v>
      </c>
    </row>
    <row r="3744" spans="2:2" x14ac:dyDescent="0.25">
      <c r="B3744" t="s">
        <v>5285</v>
      </c>
    </row>
    <row r="3745" spans="2:2" x14ac:dyDescent="0.25">
      <c r="B3745" t="s">
        <v>5286</v>
      </c>
    </row>
    <row r="3746" spans="2:2" x14ac:dyDescent="0.25">
      <c r="B3746" t="s">
        <v>5287</v>
      </c>
    </row>
    <row r="3747" spans="2:2" x14ac:dyDescent="0.25">
      <c r="B3747" t="s">
        <v>5288</v>
      </c>
    </row>
    <row r="3748" spans="2:2" x14ac:dyDescent="0.25">
      <c r="B3748" t="s">
        <v>5289</v>
      </c>
    </row>
    <row r="3749" spans="2:2" x14ac:dyDescent="0.25">
      <c r="B3749" t="s">
        <v>5290</v>
      </c>
    </row>
    <row r="3750" spans="2:2" x14ac:dyDescent="0.25">
      <c r="B3750" t="s">
        <v>5291</v>
      </c>
    </row>
    <row r="3751" spans="2:2" x14ac:dyDescent="0.25">
      <c r="B3751" t="s">
        <v>5292</v>
      </c>
    </row>
    <row r="3752" spans="2:2" x14ac:dyDescent="0.25">
      <c r="B3752" t="s">
        <v>5293</v>
      </c>
    </row>
    <row r="3753" spans="2:2" x14ac:dyDescent="0.25">
      <c r="B3753" t="s">
        <v>5294</v>
      </c>
    </row>
    <row r="3754" spans="2:2" x14ac:dyDescent="0.25">
      <c r="B3754" t="s">
        <v>5295</v>
      </c>
    </row>
    <row r="3755" spans="2:2" x14ac:dyDescent="0.25">
      <c r="B3755" t="s">
        <v>5296</v>
      </c>
    </row>
    <row r="3756" spans="2:2" x14ac:dyDescent="0.25">
      <c r="B3756" t="s">
        <v>5297</v>
      </c>
    </row>
    <row r="3757" spans="2:2" x14ac:dyDescent="0.25">
      <c r="B3757" t="s">
        <v>5298</v>
      </c>
    </row>
    <row r="3758" spans="2:2" x14ac:dyDescent="0.25">
      <c r="B3758" t="s">
        <v>5299</v>
      </c>
    </row>
    <row r="3759" spans="2:2" x14ac:dyDescent="0.25">
      <c r="B3759" t="s">
        <v>5300</v>
      </c>
    </row>
    <row r="3760" spans="2:2" x14ac:dyDescent="0.25">
      <c r="B3760" t="s">
        <v>5301</v>
      </c>
    </row>
    <row r="3761" spans="2:2" x14ac:dyDescent="0.25">
      <c r="B3761" t="s">
        <v>5302</v>
      </c>
    </row>
    <row r="3762" spans="2:2" x14ac:dyDescent="0.25">
      <c r="B3762" t="s">
        <v>5303</v>
      </c>
    </row>
    <row r="3763" spans="2:2" x14ac:dyDescent="0.25">
      <c r="B3763" t="s">
        <v>5304</v>
      </c>
    </row>
    <row r="3764" spans="2:2" x14ac:dyDescent="0.25">
      <c r="B3764" t="s">
        <v>5305</v>
      </c>
    </row>
    <row r="3765" spans="2:2" x14ac:dyDescent="0.25">
      <c r="B3765" t="s">
        <v>5306</v>
      </c>
    </row>
    <row r="3766" spans="2:2" x14ac:dyDescent="0.25">
      <c r="B3766" t="s">
        <v>5307</v>
      </c>
    </row>
    <row r="3767" spans="2:2" x14ac:dyDescent="0.25">
      <c r="B3767" t="s">
        <v>5308</v>
      </c>
    </row>
    <row r="3768" spans="2:2" x14ac:dyDescent="0.25">
      <c r="B3768" t="s">
        <v>5309</v>
      </c>
    </row>
    <row r="3769" spans="2:2" x14ac:dyDescent="0.25">
      <c r="B3769" t="s">
        <v>5310</v>
      </c>
    </row>
    <row r="3770" spans="2:2" x14ac:dyDescent="0.25">
      <c r="B3770" t="s">
        <v>5311</v>
      </c>
    </row>
    <row r="3771" spans="2:2" x14ac:dyDescent="0.25">
      <c r="B3771" t="s">
        <v>5312</v>
      </c>
    </row>
    <row r="3772" spans="2:2" x14ac:dyDescent="0.25">
      <c r="B3772" t="s">
        <v>5313</v>
      </c>
    </row>
    <row r="3773" spans="2:2" x14ac:dyDescent="0.25">
      <c r="B3773" t="s">
        <v>5314</v>
      </c>
    </row>
    <row r="3774" spans="2:2" x14ac:dyDescent="0.25">
      <c r="B3774" t="s">
        <v>5315</v>
      </c>
    </row>
    <row r="3775" spans="2:2" x14ac:dyDescent="0.25">
      <c r="B3775" t="s">
        <v>5316</v>
      </c>
    </row>
    <row r="3776" spans="2:2" x14ac:dyDescent="0.25">
      <c r="B3776" t="s">
        <v>5317</v>
      </c>
    </row>
    <row r="3777" spans="2:2" x14ac:dyDescent="0.25">
      <c r="B3777" t="s">
        <v>5318</v>
      </c>
    </row>
    <row r="3778" spans="2:2" x14ac:dyDescent="0.25">
      <c r="B3778" t="s">
        <v>5319</v>
      </c>
    </row>
    <row r="3779" spans="2:2" x14ac:dyDescent="0.25">
      <c r="B3779" t="s">
        <v>5320</v>
      </c>
    </row>
    <row r="3780" spans="2:2" x14ac:dyDescent="0.25">
      <c r="B3780" t="s">
        <v>5321</v>
      </c>
    </row>
    <row r="3781" spans="2:2" x14ac:dyDescent="0.25">
      <c r="B3781" t="s">
        <v>5322</v>
      </c>
    </row>
    <row r="3782" spans="2:2" x14ac:dyDescent="0.25">
      <c r="B3782" t="s">
        <v>5323</v>
      </c>
    </row>
    <row r="3783" spans="2:2" x14ac:dyDescent="0.25">
      <c r="B3783" t="s">
        <v>5324</v>
      </c>
    </row>
    <row r="3784" spans="2:2" x14ac:dyDescent="0.25">
      <c r="B3784" t="s">
        <v>5325</v>
      </c>
    </row>
    <row r="3785" spans="2:2" x14ac:dyDescent="0.25">
      <c r="B3785" t="s">
        <v>5326</v>
      </c>
    </row>
    <row r="3786" spans="2:2" x14ac:dyDescent="0.25">
      <c r="B3786" t="s">
        <v>5327</v>
      </c>
    </row>
    <row r="3787" spans="2:2" x14ac:dyDescent="0.25">
      <c r="B3787" t="s">
        <v>5328</v>
      </c>
    </row>
    <row r="3788" spans="2:2" x14ac:dyDescent="0.25">
      <c r="B3788" t="s">
        <v>5329</v>
      </c>
    </row>
    <row r="3789" spans="2:2" x14ac:dyDescent="0.25">
      <c r="B3789" t="s">
        <v>5330</v>
      </c>
    </row>
    <row r="3790" spans="2:2" x14ac:dyDescent="0.25">
      <c r="B3790" t="s">
        <v>5331</v>
      </c>
    </row>
    <row r="3791" spans="2:2" x14ac:dyDescent="0.25">
      <c r="B3791" t="s">
        <v>5332</v>
      </c>
    </row>
    <row r="3792" spans="2:2" x14ac:dyDescent="0.25">
      <c r="B3792" t="s">
        <v>5333</v>
      </c>
    </row>
    <row r="3793" spans="2:2" x14ac:dyDescent="0.25">
      <c r="B3793" t="s">
        <v>5334</v>
      </c>
    </row>
    <row r="3794" spans="2:2" x14ac:dyDescent="0.25">
      <c r="B3794" t="s">
        <v>5335</v>
      </c>
    </row>
    <row r="3795" spans="2:2" x14ac:dyDescent="0.25">
      <c r="B3795" t="s">
        <v>5336</v>
      </c>
    </row>
    <row r="3796" spans="2:2" x14ac:dyDescent="0.25">
      <c r="B3796" t="s">
        <v>5337</v>
      </c>
    </row>
    <row r="3797" spans="2:2" x14ac:dyDescent="0.25">
      <c r="B3797" t="s">
        <v>5338</v>
      </c>
    </row>
    <row r="3798" spans="2:2" x14ac:dyDescent="0.25">
      <c r="B3798" t="s">
        <v>5339</v>
      </c>
    </row>
    <row r="3799" spans="2:2" x14ac:dyDescent="0.25">
      <c r="B3799" t="s">
        <v>5340</v>
      </c>
    </row>
    <row r="3800" spans="2:2" x14ac:dyDescent="0.25">
      <c r="B3800" t="s">
        <v>5341</v>
      </c>
    </row>
    <row r="3801" spans="2:2" x14ac:dyDescent="0.25">
      <c r="B3801" t="s">
        <v>5342</v>
      </c>
    </row>
    <row r="3802" spans="2:2" x14ac:dyDescent="0.25">
      <c r="B3802" t="s">
        <v>5343</v>
      </c>
    </row>
    <row r="3803" spans="2:2" x14ac:dyDescent="0.25">
      <c r="B3803" t="s">
        <v>5344</v>
      </c>
    </row>
    <row r="3804" spans="2:2" x14ac:dyDescent="0.25">
      <c r="B3804" t="s">
        <v>5345</v>
      </c>
    </row>
    <row r="3805" spans="2:2" x14ac:dyDescent="0.25">
      <c r="B3805" t="s">
        <v>5346</v>
      </c>
    </row>
    <row r="3806" spans="2:2" x14ac:dyDescent="0.25">
      <c r="B3806" t="s">
        <v>5347</v>
      </c>
    </row>
    <row r="3807" spans="2:2" x14ac:dyDescent="0.25">
      <c r="B3807" t="s">
        <v>5348</v>
      </c>
    </row>
    <row r="3808" spans="2:2" x14ac:dyDescent="0.25">
      <c r="B3808" t="s">
        <v>5349</v>
      </c>
    </row>
    <row r="3809" spans="2:2" x14ac:dyDescent="0.25">
      <c r="B3809" t="s">
        <v>5350</v>
      </c>
    </row>
    <row r="3810" spans="2:2" x14ac:dyDescent="0.25">
      <c r="B3810" t="s">
        <v>5351</v>
      </c>
    </row>
    <row r="3811" spans="2:2" x14ac:dyDescent="0.25">
      <c r="B3811" t="s">
        <v>5352</v>
      </c>
    </row>
    <row r="3812" spans="2:2" x14ac:dyDescent="0.25">
      <c r="B3812" t="s">
        <v>5353</v>
      </c>
    </row>
    <row r="3813" spans="2:2" x14ac:dyDescent="0.25">
      <c r="B3813" t="s">
        <v>5354</v>
      </c>
    </row>
    <row r="3814" spans="2:2" x14ac:dyDescent="0.25">
      <c r="B3814" t="s">
        <v>5355</v>
      </c>
    </row>
    <row r="3815" spans="2:2" x14ac:dyDescent="0.25">
      <c r="B3815" t="s">
        <v>5356</v>
      </c>
    </row>
    <row r="3816" spans="2:2" x14ac:dyDescent="0.25">
      <c r="B3816" t="s">
        <v>5357</v>
      </c>
    </row>
    <row r="3817" spans="2:2" x14ac:dyDescent="0.25">
      <c r="B3817" t="s">
        <v>5358</v>
      </c>
    </row>
    <row r="3818" spans="2:2" x14ac:dyDescent="0.25">
      <c r="B3818" t="s">
        <v>5359</v>
      </c>
    </row>
    <row r="3819" spans="2:2" x14ac:dyDescent="0.25">
      <c r="B3819" t="s">
        <v>5360</v>
      </c>
    </row>
    <row r="3820" spans="2:2" x14ac:dyDescent="0.25">
      <c r="B3820" t="s">
        <v>5361</v>
      </c>
    </row>
    <row r="3821" spans="2:2" x14ac:dyDescent="0.25">
      <c r="B3821" t="s">
        <v>5362</v>
      </c>
    </row>
    <row r="3822" spans="2:2" x14ac:dyDescent="0.25">
      <c r="B3822" t="s">
        <v>5363</v>
      </c>
    </row>
    <row r="3823" spans="2:2" x14ac:dyDescent="0.25">
      <c r="B3823" t="s">
        <v>5364</v>
      </c>
    </row>
    <row r="3824" spans="2:2" x14ac:dyDescent="0.25">
      <c r="B3824" t="s">
        <v>5365</v>
      </c>
    </row>
    <row r="3825" spans="2:2" x14ac:dyDescent="0.25">
      <c r="B3825" t="s">
        <v>5366</v>
      </c>
    </row>
    <row r="3826" spans="2:2" x14ac:dyDescent="0.25">
      <c r="B3826" t="s">
        <v>5367</v>
      </c>
    </row>
    <row r="3827" spans="2:2" x14ac:dyDescent="0.25">
      <c r="B3827" t="s">
        <v>5368</v>
      </c>
    </row>
    <row r="3828" spans="2:2" x14ac:dyDescent="0.25">
      <c r="B3828" t="s">
        <v>5369</v>
      </c>
    </row>
    <row r="3829" spans="2:2" x14ac:dyDescent="0.25">
      <c r="B3829" t="s">
        <v>5370</v>
      </c>
    </row>
    <row r="3830" spans="2:2" x14ac:dyDescent="0.25">
      <c r="B3830" t="s">
        <v>5371</v>
      </c>
    </row>
    <row r="3831" spans="2:2" x14ac:dyDescent="0.25">
      <c r="B3831" t="s">
        <v>5372</v>
      </c>
    </row>
    <row r="3832" spans="2:2" x14ac:dyDescent="0.25">
      <c r="B3832" t="s">
        <v>5373</v>
      </c>
    </row>
    <row r="3833" spans="2:2" x14ac:dyDescent="0.25">
      <c r="B3833" t="s">
        <v>5374</v>
      </c>
    </row>
    <row r="3834" spans="2:2" x14ac:dyDescent="0.25">
      <c r="B3834" t="s">
        <v>5375</v>
      </c>
    </row>
    <row r="3835" spans="2:2" x14ac:dyDescent="0.25">
      <c r="B3835" t="s">
        <v>5376</v>
      </c>
    </row>
    <row r="3836" spans="2:2" x14ac:dyDescent="0.25">
      <c r="B3836" t="s">
        <v>5377</v>
      </c>
    </row>
    <row r="3837" spans="2:2" x14ac:dyDescent="0.25">
      <c r="B3837" t="s">
        <v>5378</v>
      </c>
    </row>
    <row r="3838" spans="2:2" x14ac:dyDescent="0.25">
      <c r="B3838" t="s">
        <v>5379</v>
      </c>
    </row>
    <row r="3839" spans="2:2" x14ac:dyDescent="0.25">
      <c r="B3839" t="s">
        <v>5380</v>
      </c>
    </row>
    <row r="3840" spans="2:2" x14ac:dyDescent="0.25">
      <c r="B3840" t="s">
        <v>5381</v>
      </c>
    </row>
    <row r="3841" spans="2:2" x14ac:dyDescent="0.25">
      <c r="B3841" t="s">
        <v>5382</v>
      </c>
    </row>
    <row r="3842" spans="2:2" x14ac:dyDescent="0.25">
      <c r="B3842" t="s">
        <v>5383</v>
      </c>
    </row>
    <row r="3843" spans="2:2" x14ac:dyDescent="0.25">
      <c r="B3843" t="s">
        <v>5384</v>
      </c>
    </row>
    <row r="3844" spans="2:2" x14ac:dyDescent="0.25">
      <c r="B3844" t="s">
        <v>5385</v>
      </c>
    </row>
    <row r="3845" spans="2:2" x14ac:dyDescent="0.25">
      <c r="B3845" t="s">
        <v>5386</v>
      </c>
    </row>
    <row r="3846" spans="2:2" x14ac:dyDescent="0.25">
      <c r="B3846" t="s">
        <v>5387</v>
      </c>
    </row>
    <row r="3847" spans="2:2" x14ac:dyDescent="0.25">
      <c r="B3847" t="s">
        <v>5388</v>
      </c>
    </row>
    <row r="3848" spans="2:2" x14ac:dyDescent="0.25">
      <c r="B3848" t="s">
        <v>5389</v>
      </c>
    </row>
    <row r="3849" spans="2:2" x14ac:dyDescent="0.25">
      <c r="B3849" t="s">
        <v>5390</v>
      </c>
    </row>
    <row r="3850" spans="2:2" x14ac:dyDescent="0.25">
      <c r="B3850" t="s">
        <v>5391</v>
      </c>
    </row>
    <row r="3851" spans="2:2" x14ac:dyDescent="0.25">
      <c r="B3851" t="s">
        <v>1037</v>
      </c>
    </row>
    <row r="3853" spans="2:2" x14ac:dyDescent="0.25">
      <c r="B3853" t="s">
        <v>5392</v>
      </c>
    </row>
    <row r="3854" spans="2:2" x14ac:dyDescent="0.25">
      <c r="B3854" t="s">
        <v>1696</v>
      </c>
    </row>
    <row r="3855" spans="2:2" x14ac:dyDescent="0.25">
      <c r="B3855" t="s">
        <v>1696</v>
      </c>
    </row>
    <row r="3856" spans="2:2" x14ac:dyDescent="0.25">
      <c r="B3856" t="s">
        <v>1696</v>
      </c>
    </row>
    <row r="3857" spans="2:2" x14ac:dyDescent="0.25">
      <c r="B3857" t="s">
        <v>1696</v>
      </c>
    </row>
    <row r="3858" spans="2:2" x14ac:dyDescent="0.25">
      <c r="B3858" t="s">
        <v>1696</v>
      </c>
    </row>
    <row r="3859" spans="2:2" x14ac:dyDescent="0.25">
      <c r="B3859" t="s">
        <v>1696</v>
      </c>
    </row>
    <row r="3860" spans="2:2" x14ac:dyDescent="0.25">
      <c r="B3860" t="s">
        <v>1696</v>
      </c>
    </row>
    <row r="3861" spans="2:2" x14ac:dyDescent="0.25">
      <c r="B3861" t="s">
        <v>1696</v>
      </c>
    </row>
    <row r="3862" spans="2:2" x14ac:dyDescent="0.25">
      <c r="B3862" t="s">
        <v>1696</v>
      </c>
    </row>
    <row r="3863" spans="2:2" x14ac:dyDescent="0.25">
      <c r="B3863" t="s">
        <v>1696</v>
      </c>
    </row>
    <row r="3864" spans="2:2" x14ac:dyDescent="0.25">
      <c r="B3864" t="s">
        <v>1696</v>
      </c>
    </row>
    <row r="3865" spans="2:2" x14ac:dyDescent="0.25">
      <c r="B3865" t="s">
        <v>1696</v>
      </c>
    </row>
    <row r="3866" spans="2:2" x14ac:dyDescent="0.25">
      <c r="B3866" t="s">
        <v>1696</v>
      </c>
    </row>
    <row r="3867" spans="2:2" x14ac:dyDescent="0.25">
      <c r="B3867" t="s">
        <v>1696</v>
      </c>
    </row>
    <row r="3868" spans="2:2" x14ac:dyDescent="0.25">
      <c r="B3868" t="s">
        <v>1696</v>
      </c>
    </row>
    <row r="3869" spans="2:2" x14ac:dyDescent="0.25">
      <c r="B3869" t="s">
        <v>1696</v>
      </c>
    </row>
    <row r="3870" spans="2:2" x14ac:dyDescent="0.25">
      <c r="B3870" t="s">
        <v>1696</v>
      </c>
    </row>
    <row r="3871" spans="2:2" x14ac:dyDescent="0.25">
      <c r="B3871" t="s">
        <v>1696</v>
      </c>
    </row>
    <row r="3872" spans="2:2" x14ac:dyDescent="0.25">
      <c r="B3872" t="s">
        <v>1696</v>
      </c>
    </row>
    <row r="3873" spans="2:2" x14ac:dyDescent="0.25">
      <c r="B3873" t="s">
        <v>1696</v>
      </c>
    </row>
    <row r="3874" spans="2:2" x14ac:dyDescent="0.25">
      <c r="B3874" t="s">
        <v>1696</v>
      </c>
    </row>
    <row r="3875" spans="2:2" x14ac:dyDescent="0.25">
      <c r="B3875" t="s">
        <v>1696</v>
      </c>
    </row>
    <row r="3876" spans="2:2" x14ac:dyDescent="0.25">
      <c r="B3876" t="s">
        <v>1696</v>
      </c>
    </row>
    <row r="3877" spans="2:2" x14ac:dyDescent="0.25">
      <c r="B3877" t="s">
        <v>1696</v>
      </c>
    </row>
    <row r="3878" spans="2:2" x14ac:dyDescent="0.25">
      <c r="B3878" t="s">
        <v>1696</v>
      </c>
    </row>
    <row r="3879" spans="2:2" x14ac:dyDescent="0.25">
      <c r="B3879" t="s">
        <v>1696</v>
      </c>
    </row>
    <row r="3880" spans="2:2" x14ac:dyDescent="0.25">
      <c r="B3880" t="s">
        <v>1696</v>
      </c>
    </row>
    <row r="3881" spans="2:2" x14ac:dyDescent="0.25">
      <c r="B3881" t="s">
        <v>1696</v>
      </c>
    </row>
    <row r="3882" spans="2:2" x14ac:dyDescent="0.25">
      <c r="B3882" t="s">
        <v>1696</v>
      </c>
    </row>
    <row r="3883" spans="2:2" x14ac:dyDescent="0.25">
      <c r="B3883" t="s">
        <v>1696</v>
      </c>
    </row>
    <row r="3884" spans="2:2" x14ac:dyDescent="0.25">
      <c r="B3884" t="s">
        <v>1696</v>
      </c>
    </row>
    <row r="3885" spans="2:2" x14ac:dyDescent="0.25">
      <c r="B3885" t="s">
        <v>1696</v>
      </c>
    </row>
    <row r="3886" spans="2:2" x14ac:dyDescent="0.25">
      <c r="B3886" t="s">
        <v>1696</v>
      </c>
    </row>
    <row r="3887" spans="2:2" x14ac:dyDescent="0.25">
      <c r="B3887" t="s">
        <v>1696</v>
      </c>
    </row>
    <row r="3888" spans="2:2" x14ac:dyDescent="0.25">
      <c r="B3888" t="s">
        <v>1696</v>
      </c>
    </row>
    <row r="3889" spans="2:2" x14ac:dyDescent="0.25">
      <c r="B3889" t="s">
        <v>1696</v>
      </c>
    </row>
    <row r="3890" spans="2:2" x14ac:dyDescent="0.25">
      <c r="B3890" t="s">
        <v>1696</v>
      </c>
    </row>
    <row r="3891" spans="2:2" x14ac:dyDescent="0.25">
      <c r="B3891" t="s">
        <v>1696</v>
      </c>
    </row>
    <row r="3892" spans="2:2" x14ac:dyDescent="0.25">
      <c r="B3892" t="s">
        <v>1696</v>
      </c>
    </row>
    <row r="3893" spans="2:2" x14ac:dyDescent="0.25">
      <c r="B3893" t="s">
        <v>1696</v>
      </c>
    </row>
    <row r="3894" spans="2:2" x14ac:dyDescent="0.25">
      <c r="B3894" t="s">
        <v>1696</v>
      </c>
    </row>
    <row r="3895" spans="2:2" x14ac:dyDescent="0.25">
      <c r="B3895" t="s">
        <v>1696</v>
      </c>
    </row>
    <row r="3896" spans="2:2" x14ac:dyDescent="0.25">
      <c r="B3896" t="s">
        <v>1696</v>
      </c>
    </row>
    <row r="3897" spans="2:2" x14ac:dyDescent="0.25">
      <c r="B3897" t="s">
        <v>1696</v>
      </c>
    </row>
    <row r="3898" spans="2:2" x14ac:dyDescent="0.25">
      <c r="B3898" t="s">
        <v>1696</v>
      </c>
    </row>
    <row r="3899" spans="2:2" x14ac:dyDescent="0.25">
      <c r="B3899" t="s">
        <v>1696</v>
      </c>
    </row>
    <row r="3900" spans="2:2" x14ac:dyDescent="0.25">
      <c r="B3900" t="s">
        <v>1696</v>
      </c>
    </row>
    <row r="3901" spans="2:2" x14ac:dyDescent="0.25">
      <c r="B3901" t="s">
        <v>1696</v>
      </c>
    </row>
    <row r="3902" spans="2:2" x14ac:dyDescent="0.25">
      <c r="B3902" t="s">
        <v>1696</v>
      </c>
    </row>
    <row r="3903" spans="2:2" x14ac:dyDescent="0.25">
      <c r="B3903" t="s">
        <v>1696</v>
      </c>
    </row>
    <row r="3904" spans="2:2" x14ac:dyDescent="0.25">
      <c r="B3904" t="s">
        <v>1696</v>
      </c>
    </row>
    <row r="3905" spans="2:2" x14ac:dyDescent="0.25">
      <c r="B3905" t="s">
        <v>1696</v>
      </c>
    </row>
    <row r="3906" spans="2:2" x14ac:dyDescent="0.25">
      <c r="B3906" t="s">
        <v>1696</v>
      </c>
    </row>
    <row r="3907" spans="2:2" x14ac:dyDescent="0.25">
      <c r="B3907" t="s">
        <v>1696</v>
      </c>
    </row>
    <row r="3908" spans="2:2" x14ac:dyDescent="0.25">
      <c r="B3908" t="s">
        <v>1696</v>
      </c>
    </row>
    <row r="3909" spans="2:2" x14ac:dyDescent="0.25">
      <c r="B3909" t="s">
        <v>1696</v>
      </c>
    </row>
    <row r="3910" spans="2:2" x14ac:dyDescent="0.25">
      <c r="B3910" t="s">
        <v>1696</v>
      </c>
    </row>
    <row r="3911" spans="2:2" x14ac:dyDescent="0.25">
      <c r="B3911" t="s">
        <v>1696</v>
      </c>
    </row>
    <row r="3912" spans="2:2" x14ac:dyDescent="0.25">
      <c r="B3912" t="s">
        <v>1696</v>
      </c>
    </row>
    <row r="3913" spans="2:2" x14ac:dyDescent="0.25">
      <c r="B3913" t="s">
        <v>1696</v>
      </c>
    </row>
    <row r="3914" spans="2:2" x14ac:dyDescent="0.25">
      <c r="B3914" t="s">
        <v>1696</v>
      </c>
    </row>
    <row r="3915" spans="2:2" x14ac:dyDescent="0.25">
      <c r="B3915" t="s">
        <v>1696</v>
      </c>
    </row>
    <row r="3916" spans="2:2" x14ac:dyDescent="0.25">
      <c r="B3916" t="s">
        <v>1696</v>
      </c>
    </row>
    <row r="3917" spans="2:2" x14ac:dyDescent="0.25">
      <c r="B3917" t="s">
        <v>1696</v>
      </c>
    </row>
    <row r="3918" spans="2:2" x14ac:dyDescent="0.25">
      <c r="B3918" t="s">
        <v>1696</v>
      </c>
    </row>
    <row r="3919" spans="2:2" x14ac:dyDescent="0.25">
      <c r="B3919" t="s">
        <v>1696</v>
      </c>
    </row>
    <row r="3920" spans="2:2" x14ac:dyDescent="0.25">
      <c r="B3920" t="s">
        <v>1696</v>
      </c>
    </row>
    <row r="3921" spans="2:2" x14ac:dyDescent="0.25">
      <c r="B3921" t="s">
        <v>1696</v>
      </c>
    </row>
    <row r="3922" spans="2:2" x14ac:dyDescent="0.25">
      <c r="B3922" t="s">
        <v>1696</v>
      </c>
    </row>
    <row r="3923" spans="2:2" x14ac:dyDescent="0.25">
      <c r="B3923" t="s">
        <v>1696</v>
      </c>
    </row>
    <row r="3924" spans="2:2" x14ac:dyDescent="0.25">
      <c r="B3924" t="s">
        <v>1696</v>
      </c>
    </row>
    <row r="3925" spans="2:2" x14ac:dyDescent="0.25">
      <c r="B3925" t="s">
        <v>1696</v>
      </c>
    </row>
    <row r="3926" spans="2:2" x14ac:dyDescent="0.25">
      <c r="B3926" t="s">
        <v>1696</v>
      </c>
    </row>
    <row r="3927" spans="2:2" x14ac:dyDescent="0.25">
      <c r="B3927" t="s">
        <v>1696</v>
      </c>
    </row>
    <row r="3928" spans="2:2" x14ac:dyDescent="0.25">
      <c r="B3928" t="s">
        <v>1696</v>
      </c>
    </row>
    <row r="3929" spans="2:2" x14ac:dyDescent="0.25">
      <c r="B3929" t="s">
        <v>1696</v>
      </c>
    </row>
    <row r="3930" spans="2:2" x14ac:dyDescent="0.25">
      <c r="B3930" t="s">
        <v>1696</v>
      </c>
    </row>
    <row r="3931" spans="2:2" x14ac:dyDescent="0.25">
      <c r="B3931" t="s">
        <v>1696</v>
      </c>
    </row>
    <row r="3932" spans="2:2" x14ac:dyDescent="0.25">
      <c r="B3932" t="s">
        <v>1696</v>
      </c>
    </row>
    <row r="3933" spans="2:2" x14ac:dyDescent="0.25">
      <c r="B3933" t="s">
        <v>1696</v>
      </c>
    </row>
    <row r="3934" spans="2:2" x14ac:dyDescent="0.25">
      <c r="B3934" t="s">
        <v>1696</v>
      </c>
    </row>
    <row r="3935" spans="2:2" x14ac:dyDescent="0.25">
      <c r="B3935" t="s">
        <v>1696</v>
      </c>
    </row>
    <row r="3936" spans="2:2" x14ac:dyDescent="0.25">
      <c r="B3936" t="s">
        <v>1696</v>
      </c>
    </row>
    <row r="3937" spans="2:2" x14ac:dyDescent="0.25">
      <c r="B3937" t="s">
        <v>1696</v>
      </c>
    </row>
    <row r="3938" spans="2:2" x14ac:dyDescent="0.25">
      <c r="B3938" t="s">
        <v>1696</v>
      </c>
    </row>
    <row r="3939" spans="2:2" x14ac:dyDescent="0.25">
      <c r="B3939" t="s">
        <v>1696</v>
      </c>
    </row>
    <row r="3940" spans="2:2" x14ac:dyDescent="0.25">
      <c r="B3940" t="s">
        <v>1696</v>
      </c>
    </row>
    <row r="3941" spans="2:2" x14ac:dyDescent="0.25">
      <c r="B3941" t="s">
        <v>1696</v>
      </c>
    </row>
    <row r="3942" spans="2:2" x14ac:dyDescent="0.25">
      <c r="B3942" t="s">
        <v>1696</v>
      </c>
    </row>
    <row r="3943" spans="2:2" x14ac:dyDescent="0.25">
      <c r="B3943" t="s">
        <v>1696</v>
      </c>
    </row>
    <row r="3944" spans="2:2" x14ac:dyDescent="0.25">
      <c r="B3944" t="s">
        <v>1696</v>
      </c>
    </row>
    <row r="3945" spans="2:2" x14ac:dyDescent="0.25">
      <c r="B3945" t="s">
        <v>1696</v>
      </c>
    </row>
    <row r="3946" spans="2:2" x14ac:dyDescent="0.25">
      <c r="B3946" t="s">
        <v>1696</v>
      </c>
    </row>
    <row r="3947" spans="2:2" x14ac:dyDescent="0.25">
      <c r="B3947" t="s">
        <v>1696</v>
      </c>
    </row>
    <row r="3948" spans="2:2" x14ac:dyDescent="0.25">
      <c r="B3948" t="s">
        <v>1696</v>
      </c>
    </row>
    <row r="3949" spans="2:2" x14ac:dyDescent="0.25">
      <c r="B3949" t="s">
        <v>1696</v>
      </c>
    </row>
    <row r="3950" spans="2:2" x14ac:dyDescent="0.25">
      <c r="B3950" t="s">
        <v>1696</v>
      </c>
    </row>
    <row r="3951" spans="2:2" x14ac:dyDescent="0.25">
      <c r="B3951" t="s">
        <v>1696</v>
      </c>
    </row>
    <row r="3952" spans="2:2" x14ac:dyDescent="0.25">
      <c r="B3952" t="s">
        <v>1696</v>
      </c>
    </row>
    <row r="3953" spans="2:2" x14ac:dyDescent="0.25">
      <c r="B3953" t="s">
        <v>1696</v>
      </c>
    </row>
    <row r="3954" spans="2:2" x14ac:dyDescent="0.25">
      <c r="B3954" t="s">
        <v>1696</v>
      </c>
    </row>
    <row r="3955" spans="2:2" x14ac:dyDescent="0.25">
      <c r="B3955" t="s">
        <v>1696</v>
      </c>
    </row>
    <row r="3956" spans="2:2" x14ac:dyDescent="0.25">
      <c r="B3956" t="s">
        <v>1696</v>
      </c>
    </row>
    <row r="3957" spans="2:2" x14ac:dyDescent="0.25">
      <c r="B3957" t="s">
        <v>1696</v>
      </c>
    </row>
    <row r="3958" spans="2:2" x14ac:dyDescent="0.25">
      <c r="B3958" t="s">
        <v>1696</v>
      </c>
    </row>
    <row r="3959" spans="2:2" x14ac:dyDescent="0.25">
      <c r="B3959" t="s">
        <v>1696</v>
      </c>
    </row>
    <row r="3960" spans="2:2" x14ac:dyDescent="0.25">
      <c r="B3960" t="s">
        <v>1696</v>
      </c>
    </row>
    <row r="3961" spans="2:2" x14ac:dyDescent="0.25">
      <c r="B3961" t="s">
        <v>1696</v>
      </c>
    </row>
    <row r="3962" spans="2:2" x14ac:dyDescent="0.25">
      <c r="B3962" t="s">
        <v>1696</v>
      </c>
    </row>
    <row r="3963" spans="2:2" x14ac:dyDescent="0.25">
      <c r="B3963" t="s">
        <v>1696</v>
      </c>
    </row>
    <row r="3964" spans="2:2" x14ac:dyDescent="0.25">
      <c r="B3964" t="s">
        <v>1696</v>
      </c>
    </row>
    <row r="3965" spans="2:2" x14ac:dyDescent="0.25">
      <c r="B3965" t="s">
        <v>1696</v>
      </c>
    </row>
    <row r="3966" spans="2:2" x14ac:dyDescent="0.25">
      <c r="B3966" t="s">
        <v>1696</v>
      </c>
    </row>
    <row r="3967" spans="2:2" x14ac:dyDescent="0.25">
      <c r="B3967" t="s">
        <v>1696</v>
      </c>
    </row>
    <row r="3968" spans="2:2" x14ac:dyDescent="0.25">
      <c r="B3968" t="s">
        <v>1696</v>
      </c>
    </row>
    <row r="3969" spans="2:2" x14ac:dyDescent="0.25">
      <c r="B3969" t="s">
        <v>1696</v>
      </c>
    </row>
    <row r="3970" spans="2:2" x14ac:dyDescent="0.25">
      <c r="B3970" t="s">
        <v>1696</v>
      </c>
    </row>
    <row r="3971" spans="2:2" x14ac:dyDescent="0.25">
      <c r="B3971" t="s">
        <v>1696</v>
      </c>
    </row>
    <row r="3972" spans="2:2" x14ac:dyDescent="0.25">
      <c r="B3972" t="s">
        <v>1696</v>
      </c>
    </row>
    <row r="3973" spans="2:2" x14ac:dyDescent="0.25">
      <c r="B3973" t="s">
        <v>1696</v>
      </c>
    </row>
    <row r="3974" spans="2:2" x14ac:dyDescent="0.25">
      <c r="B3974" t="s">
        <v>1696</v>
      </c>
    </row>
    <row r="3975" spans="2:2" x14ac:dyDescent="0.25">
      <c r="B3975" t="s">
        <v>1696</v>
      </c>
    </row>
    <row r="3976" spans="2:2" x14ac:dyDescent="0.25">
      <c r="B3976" t="s">
        <v>1696</v>
      </c>
    </row>
    <row r="3977" spans="2:2" x14ac:dyDescent="0.25">
      <c r="B3977" t="s">
        <v>1696</v>
      </c>
    </row>
    <row r="3978" spans="2:2" x14ac:dyDescent="0.25">
      <c r="B3978" t="s">
        <v>1696</v>
      </c>
    </row>
    <row r="3979" spans="2:2" x14ac:dyDescent="0.25">
      <c r="B3979" t="s">
        <v>1696</v>
      </c>
    </row>
    <row r="3980" spans="2:2" x14ac:dyDescent="0.25">
      <c r="B3980" t="s">
        <v>1696</v>
      </c>
    </row>
    <row r="3981" spans="2:2" x14ac:dyDescent="0.25">
      <c r="B3981" t="s">
        <v>1696</v>
      </c>
    </row>
    <row r="3982" spans="2:2" x14ac:dyDescent="0.25">
      <c r="B3982" t="s">
        <v>1696</v>
      </c>
    </row>
    <row r="3983" spans="2:2" x14ac:dyDescent="0.25">
      <c r="B3983" t="s">
        <v>1696</v>
      </c>
    </row>
    <row r="3984" spans="2:2" x14ac:dyDescent="0.25">
      <c r="B3984" t="s">
        <v>1696</v>
      </c>
    </row>
    <row r="3985" spans="2:2" x14ac:dyDescent="0.25">
      <c r="B3985" t="s">
        <v>1696</v>
      </c>
    </row>
    <row r="3986" spans="2:2" x14ac:dyDescent="0.25">
      <c r="B3986" t="s">
        <v>1696</v>
      </c>
    </row>
    <row r="3987" spans="2:2" x14ac:dyDescent="0.25">
      <c r="B3987" t="s">
        <v>1696</v>
      </c>
    </row>
    <row r="3988" spans="2:2" x14ac:dyDescent="0.25">
      <c r="B3988" t="s">
        <v>1696</v>
      </c>
    </row>
    <row r="3989" spans="2:2" x14ac:dyDescent="0.25">
      <c r="B3989" t="s">
        <v>1696</v>
      </c>
    </row>
    <row r="3990" spans="2:2" x14ac:dyDescent="0.25">
      <c r="B3990" t="s">
        <v>1696</v>
      </c>
    </row>
    <row r="3991" spans="2:2" x14ac:dyDescent="0.25">
      <c r="B3991" t="s">
        <v>1696</v>
      </c>
    </row>
    <row r="3992" spans="2:2" x14ac:dyDescent="0.25">
      <c r="B3992" t="s">
        <v>1696</v>
      </c>
    </row>
    <row r="3993" spans="2:2" x14ac:dyDescent="0.25">
      <c r="B3993" t="s">
        <v>1696</v>
      </c>
    </row>
    <row r="3994" spans="2:2" x14ac:dyDescent="0.25">
      <c r="B3994" t="s">
        <v>1696</v>
      </c>
    </row>
    <row r="3995" spans="2:2" x14ac:dyDescent="0.25">
      <c r="B3995" t="s">
        <v>1696</v>
      </c>
    </row>
    <row r="3996" spans="2:2" x14ac:dyDescent="0.25">
      <c r="B3996" t="s">
        <v>1696</v>
      </c>
    </row>
    <row r="3997" spans="2:2" x14ac:dyDescent="0.25">
      <c r="B3997" t="s">
        <v>1696</v>
      </c>
    </row>
    <row r="3998" spans="2:2" x14ac:dyDescent="0.25">
      <c r="B3998" t="s">
        <v>1696</v>
      </c>
    </row>
    <row r="3999" spans="2:2" x14ac:dyDescent="0.25">
      <c r="B3999" t="s">
        <v>1696</v>
      </c>
    </row>
    <row r="4000" spans="2:2" x14ac:dyDescent="0.25">
      <c r="B4000" t="s">
        <v>1696</v>
      </c>
    </row>
    <row r="4001" spans="2:2" x14ac:dyDescent="0.25">
      <c r="B4001" t="s">
        <v>1696</v>
      </c>
    </row>
    <row r="4002" spans="2:2" x14ac:dyDescent="0.25">
      <c r="B4002" t="s">
        <v>1696</v>
      </c>
    </row>
    <row r="4003" spans="2:2" x14ac:dyDescent="0.25">
      <c r="B4003" t="s">
        <v>1696</v>
      </c>
    </row>
    <row r="4004" spans="2:2" x14ac:dyDescent="0.25">
      <c r="B4004" t="s">
        <v>1696</v>
      </c>
    </row>
    <row r="4005" spans="2:2" x14ac:dyDescent="0.25">
      <c r="B4005" t="s">
        <v>1696</v>
      </c>
    </row>
    <row r="4006" spans="2:2" x14ac:dyDescent="0.25">
      <c r="B4006" t="s">
        <v>1696</v>
      </c>
    </row>
    <row r="4007" spans="2:2" x14ac:dyDescent="0.25">
      <c r="B4007" t="s">
        <v>1696</v>
      </c>
    </row>
    <row r="4008" spans="2:2" x14ac:dyDescent="0.25">
      <c r="B4008" t="s">
        <v>1696</v>
      </c>
    </row>
    <row r="4009" spans="2:2" x14ac:dyDescent="0.25">
      <c r="B4009" t="s">
        <v>1696</v>
      </c>
    </row>
    <row r="4010" spans="2:2" x14ac:dyDescent="0.25">
      <c r="B4010" t="s">
        <v>1696</v>
      </c>
    </row>
    <row r="4011" spans="2:2" x14ac:dyDescent="0.25">
      <c r="B4011" t="s">
        <v>1696</v>
      </c>
    </row>
    <row r="4012" spans="2:2" x14ac:dyDescent="0.25">
      <c r="B4012" t="s">
        <v>1696</v>
      </c>
    </row>
    <row r="4013" spans="2:2" x14ac:dyDescent="0.25">
      <c r="B4013" t="s">
        <v>1696</v>
      </c>
    </row>
    <row r="4014" spans="2:2" x14ac:dyDescent="0.25">
      <c r="B4014" t="s">
        <v>1696</v>
      </c>
    </row>
    <row r="4015" spans="2:2" x14ac:dyDescent="0.25">
      <c r="B4015" t="s">
        <v>1696</v>
      </c>
    </row>
    <row r="4016" spans="2:2" x14ac:dyDescent="0.25">
      <c r="B4016" t="s">
        <v>1696</v>
      </c>
    </row>
    <row r="4017" spans="2:2" x14ac:dyDescent="0.25">
      <c r="B4017" t="s">
        <v>1696</v>
      </c>
    </row>
    <row r="4018" spans="2:2" x14ac:dyDescent="0.25">
      <c r="B4018" t="s">
        <v>1696</v>
      </c>
    </row>
    <row r="4019" spans="2:2" x14ac:dyDescent="0.25">
      <c r="B4019" t="s">
        <v>1696</v>
      </c>
    </row>
    <row r="4020" spans="2:2" x14ac:dyDescent="0.25">
      <c r="B4020" t="s">
        <v>1696</v>
      </c>
    </row>
    <row r="4021" spans="2:2" x14ac:dyDescent="0.25">
      <c r="B4021" t="s">
        <v>1696</v>
      </c>
    </row>
    <row r="4022" spans="2:2" x14ac:dyDescent="0.25">
      <c r="B4022" t="s">
        <v>1696</v>
      </c>
    </row>
    <row r="4023" spans="2:2" x14ac:dyDescent="0.25">
      <c r="B4023" t="s">
        <v>1696</v>
      </c>
    </row>
    <row r="4024" spans="2:2" x14ac:dyDescent="0.25">
      <c r="B4024" t="s">
        <v>1696</v>
      </c>
    </row>
    <row r="4025" spans="2:2" x14ac:dyDescent="0.25">
      <c r="B4025" t="s">
        <v>1696</v>
      </c>
    </row>
    <row r="4026" spans="2:2" x14ac:dyDescent="0.25">
      <c r="B4026" t="s">
        <v>1696</v>
      </c>
    </row>
    <row r="4027" spans="2:2" x14ac:dyDescent="0.25">
      <c r="B4027" t="s">
        <v>1696</v>
      </c>
    </row>
    <row r="4028" spans="2:2" x14ac:dyDescent="0.25">
      <c r="B4028" t="s">
        <v>1696</v>
      </c>
    </row>
    <row r="4029" spans="2:2" x14ac:dyDescent="0.25">
      <c r="B4029" t="s">
        <v>1696</v>
      </c>
    </row>
    <row r="4030" spans="2:2" x14ac:dyDescent="0.25">
      <c r="B4030" t="s">
        <v>1696</v>
      </c>
    </row>
    <row r="4031" spans="2:2" x14ac:dyDescent="0.25">
      <c r="B4031" t="s">
        <v>1696</v>
      </c>
    </row>
    <row r="4032" spans="2:2" x14ac:dyDescent="0.25">
      <c r="B4032" t="s">
        <v>1696</v>
      </c>
    </row>
    <row r="4033" spans="2:2" x14ac:dyDescent="0.25">
      <c r="B4033" t="s">
        <v>1696</v>
      </c>
    </row>
    <row r="4034" spans="2:2" x14ac:dyDescent="0.25">
      <c r="B4034" t="s">
        <v>1696</v>
      </c>
    </row>
    <row r="4035" spans="2:2" x14ac:dyDescent="0.25">
      <c r="B4035" t="s">
        <v>1696</v>
      </c>
    </row>
    <row r="4036" spans="2:2" x14ac:dyDescent="0.25">
      <c r="B4036" t="s">
        <v>1696</v>
      </c>
    </row>
    <row r="4037" spans="2:2" x14ac:dyDescent="0.25">
      <c r="B4037" t="s">
        <v>1696</v>
      </c>
    </row>
    <row r="4038" spans="2:2" x14ac:dyDescent="0.25">
      <c r="B4038" t="s">
        <v>1696</v>
      </c>
    </row>
    <row r="4039" spans="2:2" x14ac:dyDescent="0.25">
      <c r="B4039" t="s">
        <v>1696</v>
      </c>
    </row>
    <row r="4040" spans="2:2" x14ac:dyDescent="0.25">
      <c r="B4040" t="s">
        <v>1696</v>
      </c>
    </row>
    <row r="4041" spans="2:2" x14ac:dyDescent="0.25">
      <c r="B4041" t="s">
        <v>1696</v>
      </c>
    </row>
    <row r="4042" spans="2:2" x14ac:dyDescent="0.25">
      <c r="B4042" t="s">
        <v>1696</v>
      </c>
    </row>
    <row r="4043" spans="2:2" x14ac:dyDescent="0.25">
      <c r="B4043" t="s">
        <v>1696</v>
      </c>
    </row>
    <row r="4044" spans="2:2" x14ac:dyDescent="0.25">
      <c r="B4044" t="s">
        <v>1696</v>
      </c>
    </row>
    <row r="4045" spans="2:2" x14ac:dyDescent="0.25">
      <c r="B4045" t="s">
        <v>1696</v>
      </c>
    </row>
    <row r="4046" spans="2:2" x14ac:dyDescent="0.25">
      <c r="B4046" t="s">
        <v>1696</v>
      </c>
    </row>
    <row r="4047" spans="2:2" x14ac:dyDescent="0.25">
      <c r="B4047" t="s">
        <v>1696</v>
      </c>
    </row>
    <row r="4048" spans="2:2" x14ac:dyDescent="0.25">
      <c r="B4048" t="s">
        <v>1696</v>
      </c>
    </row>
    <row r="4049" spans="2:2" x14ac:dyDescent="0.25">
      <c r="B4049" t="s">
        <v>1696</v>
      </c>
    </row>
    <row r="4050" spans="2:2" x14ac:dyDescent="0.25">
      <c r="B4050" t="s">
        <v>1696</v>
      </c>
    </row>
    <row r="4051" spans="2:2" x14ac:dyDescent="0.25">
      <c r="B4051" t="s">
        <v>1696</v>
      </c>
    </row>
    <row r="4052" spans="2:2" x14ac:dyDescent="0.25">
      <c r="B4052" t="s">
        <v>1696</v>
      </c>
    </row>
    <row r="4053" spans="2:2" x14ac:dyDescent="0.25">
      <c r="B4053" t="s">
        <v>1696</v>
      </c>
    </row>
    <row r="4054" spans="2:2" x14ac:dyDescent="0.25">
      <c r="B4054" t="s">
        <v>1696</v>
      </c>
    </row>
    <row r="4055" spans="2:2" x14ac:dyDescent="0.25">
      <c r="B4055" t="s">
        <v>1696</v>
      </c>
    </row>
    <row r="4056" spans="2:2" x14ac:dyDescent="0.25">
      <c r="B4056" t="s">
        <v>1696</v>
      </c>
    </row>
    <row r="4057" spans="2:2" x14ac:dyDescent="0.25">
      <c r="B4057" t="s">
        <v>1696</v>
      </c>
    </row>
    <row r="4058" spans="2:2" x14ac:dyDescent="0.25">
      <c r="B4058" t="s">
        <v>1696</v>
      </c>
    </row>
    <row r="4059" spans="2:2" x14ac:dyDescent="0.25">
      <c r="B4059" t="s">
        <v>1696</v>
      </c>
    </row>
    <row r="4060" spans="2:2" x14ac:dyDescent="0.25">
      <c r="B4060" t="s">
        <v>1696</v>
      </c>
    </row>
    <row r="4061" spans="2:2" x14ac:dyDescent="0.25">
      <c r="B4061" t="s">
        <v>1696</v>
      </c>
    </row>
    <row r="4062" spans="2:2" x14ac:dyDescent="0.25">
      <c r="B4062" t="s">
        <v>1696</v>
      </c>
    </row>
    <row r="4063" spans="2:2" x14ac:dyDescent="0.25">
      <c r="B4063" t="s">
        <v>1696</v>
      </c>
    </row>
    <row r="4064" spans="2:2" x14ac:dyDescent="0.25">
      <c r="B4064" t="s">
        <v>1696</v>
      </c>
    </row>
    <row r="4065" spans="2:2" x14ac:dyDescent="0.25">
      <c r="B4065" t="s">
        <v>1696</v>
      </c>
    </row>
    <row r="4066" spans="2:2" x14ac:dyDescent="0.25">
      <c r="B4066" t="s">
        <v>1696</v>
      </c>
    </row>
    <row r="4067" spans="2:2" x14ac:dyDescent="0.25">
      <c r="B4067" t="s">
        <v>1696</v>
      </c>
    </row>
    <row r="4068" spans="2:2" x14ac:dyDescent="0.25">
      <c r="B4068" t="s">
        <v>1696</v>
      </c>
    </row>
    <row r="4069" spans="2:2" x14ac:dyDescent="0.25">
      <c r="B4069" t="s">
        <v>1696</v>
      </c>
    </row>
    <row r="4070" spans="2:2" x14ac:dyDescent="0.25">
      <c r="B4070" t="s">
        <v>1696</v>
      </c>
    </row>
    <row r="4071" spans="2:2" x14ac:dyDescent="0.25">
      <c r="B4071" t="s">
        <v>1696</v>
      </c>
    </row>
    <row r="4072" spans="2:2" x14ac:dyDescent="0.25">
      <c r="B4072" t="s">
        <v>1696</v>
      </c>
    </row>
    <row r="4073" spans="2:2" x14ac:dyDescent="0.25">
      <c r="B4073" t="s">
        <v>1696</v>
      </c>
    </row>
    <row r="4074" spans="2:2" x14ac:dyDescent="0.25">
      <c r="B4074" t="s">
        <v>1696</v>
      </c>
    </row>
    <row r="4075" spans="2:2" x14ac:dyDescent="0.25">
      <c r="B4075" t="s">
        <v>1696</v>
      </c>
    </row>
    <row r="4076" spans="2:2" x14ac:dyDescent="0.25">
      <c r="B4076" t="s">
        <v>1696</v>
      </c>
    </row>
    <row r="4077" spans="2:2" x14ac:dyDescent="0.25">
      <c r="B4077" t="s">
        <v>1696</v>
      </c>
    </row>
    <row r="4078" spans="2:2" x14ac:dyDescent="0.25">
      <c r="B4078" t="s">
        <v>1696</v>
      </c>
    </row>
    <row r="4079" spans="2:2" x14ac:dyDescent="0.25">
      <c r="B4079" t="s">
        <v>1696</v>
      </c>
    </row>
    <row r="4080" spans="2:2" x14ac:dyDescent="0.25">
      <c r="B4080" t="s">
        <v>1696</v>
      </c>
    </row>
    <row r="4081" spans="2:2" x14ac:dyDescent="0.25">
      <c r="B4081" t="s">
        <v>1696</v>
      </c>
    </row>
    <row r="4082" spans="2:2" x14ac:dyDescent="0.25">
      <c r="B4082" t="s">
        <v>1696</v>
      </c>
    </row>
    <row r="4083" spans="2:2" x14ac:dyDescent="0.25">
      <c r="B4083" t="s">
        <v>1696</v>
      </c>
    </row>
    <row r="4084" spans="2:2" x14ac:dyDescent="0.25">
      <c r="B4084" t="s">
        <v>1696</v>
      </c>
    </row>
    <row r="4085" spans="2:2" x14ac:dyDescent="0.25">
      <c r="B4085" t="s">
        <v>1696</v>
      </c>
    </row>
    <row r="4086" spans="2:2" x14ac:dyDescent="0.25">
      <c r="B4086" t="s">
        <v>1696</v>
      </c>
    </row>
    <row r="4087" spans="2:2" x14ac:dyDescent="0.25">
      <c r="B4087" t="s">
        <v>1696</v>
      </c>
    </row>
    <row r="4088" spans="2:2" x14ac:dyDescent="0.25">
      <c r="B4088" t="s">
        <v>1696</v>
      </c>
    </row>
    <row r="4089" spans="2:2" x14ac:dyDescent="0.25">
      <c r="B4089" t="s">
        <v>1696</v>
      </c>
    </row>
    <row r="4090" spans="2:2" x14ac:dyDescent="0.25">
      <c r="B4090" t="s">
        <v>1696</v>
      </c>
    </row>
    <row r="4091" spans="2:2" x14ac:dyDescent="0.25">
      <c r="B4091" t="s">
        <v>1696</v>
      </c>
    </row>
    <row r="4092" spans="2:2" x14ac:dyDescent="0.25">
      <c r="B4092" t="s">
        <v>1696</v>
      </c>
    </row>
    <row r="4093" spans="2:2" x14ac:dyDescent="0.25">
      <c r="B4093" t="s">
        <v>1696</v>
      </c>
    </row>
    <row r="4094" spans="2:2" x14ac:dyDescent="0.25">
      <c r="B4094" t="s">
        <v>1696</v>
      </c>
    </row>
    <row r="4095" spans="2:2" x14ac:dyDescent="0.25">
      <c r="B4095" t="s">
        <v>1696</v>
      </c>
    </row>
    <row r="4096" spans="2:2" x14ac:dyDescent="0.25">
      <c r="B4096" t="s">
        <v>1696</v>
      </c>
    </row>
    <row r="4097" spans="2:2" x14ac:dyDescent="0.25">
      <c r="B4097" t="s">
        <v>1696</v>
      </c>
    </row>
    <row r="4098" spans="2:2" x14ac:dyDescent="0.25">
      <c r="B4098" t="s">
        <v>1696</v>
      </c>
    </row>
    <row r="4099" spans="2:2" x14ac:dyDescent="0.25">
      <c r="B4099" t="s">
        <v>1696</v>
      </c>
    </row>
    <row r="4100" spans="2:2" x14ac:dyDescent="0.25">
      <c r="B4100" t="s">
        <v>1696</v>
      </c>
    </row>
    <row r="4101" spans="2:2" x14ac:dyDescent="0.25">
      <c r="B4101" t="s">
        <v>1696</v>
      </c>
    </row>
    <row r="4102" spans="2:2" x14ac:dyDescent="0.25">
      <c r="B4102" t="s">
        <v>1696</v>
      </c>
    </row>
    <row r="4103" spans="2:2" x14ac:dyDescent="0.25">
      <c r="B4103" t="s">
        <v>1696</v>
      </c>
    </row>
    <row r="4104" spans="2:2" x14ac:dyDescent="0.25">
      <c r="B4104" t="s">
        <v>1696</v>
      </c>
    </row>
    <row r="4105" spans="2:2" x14ac:dyDescent="0.25">
      <c r="B4105" t="s">
        <v>1696</v>
      </c>
    </row>
    <row r="4106" spans="2:2" x14ac:dyDescent="0.25">
      <c r="B4106" t="s">
        <v>1696</v>
      </c>
    </row>
    <row r="4107" spans="2:2" x14ac:dyDescent="0.25">
      <c r="B4107" t="s">
        <v>1696</v>
      </c>
    </row>
    <row r="4108" spans="2:2" x14ac:dyDescent="0.25">
      <c r="B4108" t="s">
        <v>1696</v>
      </c>
    </row>
    <row r="4109" spans="2:2" x14ac:dyDescent="0.25">
      <c r="B4109" t="s">
        <v>1696</v>
      </c>
    </row>
    <row r="4110" spans="2:2" x14ac:dyDescent="0.25">
      <c r="B4110" t="s">
        <v>1696</v>
      </c>
    </row>
    <row r="4111" spans="2:2" x14ac:dyDescent="0.25">
      <c r="B4111" t="s">
        <v>1696</v>
      </c>
    </row>
    <row r="4112" spans="2:2" x14ac:dyDescent="0.25">
      <c r="B4112" t="s">
        <v>1696</v>
      </c>
    </row>
    <row r="4113" spans="2:2" x14ac:dyDescent="0.25">
      <c r="B4113" t="s">
        <v>1696</v>
      </c>
    </row>
    <row r="4114" spans="2:2" x14ac:dyDescent="0.25">
      <c r="B4114" t="s">
        <v>1696</v>
      </c>
    </row>
    <row r="4115" spans="2:2" x14ac:dyDescent="0.25">
      <c r="B4115" t="s">
        <v>1696</v>
      </c>
    </row>
    <row r="4116" spans="2:2" x14ac:dyDescent="0.25">
      <c r="B4116" t="s">
        <v>1696</v>
      </c>
    </row>
    <row r="4117" spans="2:2" x14ac:dyDescent="0.25">
      <c r="B4117" t="s">
        <v>1696</v>
      </c>
    </row>
    <row r="4118" spans="2:2" x14ac:dyDescent="0.25">
      <c r="B4118" t="s">
        <v>1696</v>
      </c>
    </row>
    <row r="4119" spans="2:2" x14ac:dyDescent="0.25">
      <c r="B4119" t="s">
        <v>1696</v>
      </c>
    </row>
    <row r="4120" spans="2:2" x14ac:dyDescent="0.25">
      <c r="B4120" t="s">
        <v>1696</v>
      </c>
    </row>
    <row r="4121" spans="2:2" x14ac:dyDescent="0.25">
      <c r="B4121" t="s">
        <v>1696</v>
      </c>
    </row>
    <row r="4122" spans="2:2" x14ac:dyDescent="0.25">
      <c r="B4122" t="s">
        <v>1696</v>
      </c>
    </row>
    <row r="4123" spans="2:2" x14ac:dyDescent="0.25">
      <c r="B4123" t="s">
        <v>1696</v>
      </c>
    </row>
    <row r="4124" spans="2:2" x14ac:dyDescent="0.25">
      <c r="B4124" t="s">
        <v>1696</v>
      </c>
    </row>
    <row r="4125" spans="2:2" x14ac:dyDescent="0.25">
      <c r="B4125" t="s">
        <v>1696</v>
      </c>
    </row>
    <row r="4126" spans="2:2" x14ac:dyDescent="0.25">
      <c r="B4126" t="s">
        <v>1696</v>
      </c>
    </row>
    <row r="4127" spans="2:2" x14ac:dyDescent="0.25">
      <c r="B4127" t="s">
        <v>1696</v>
      </c>
    </row>
    <row r="4128" spans="2:2" x14ac:dyDescent="0.25">
      <c r="B4128" t="s">
        <v>1696</v>
      </c>
    </row>
    <row r="4129" spans="2:2" x14ac:dyDescent="0.25">
      <c r="B4129" t="s">
        <v>1696</v>
      </c>
    </row>
    <row r="4130" spans="2:2" x14ac:dyDescent="0.25">
      <c r="B4130" t="s">
        <v>1696</v>
      </c>
    </row>
    <row r="4131" spans="2:2" x14ac:dyDescent="0.25">
      <c r="B4131" t="s">
        <v>1696</v>
      </c>
    </row>
    <row r="4132" spans="2:2" x14ac:dyDescent="0.25">
      <c r="B4132" t="s">
        <v>1696</v>
      </c>
    </row>
    <row r="4133" spans="2:2" x14ac:dyDescent="0.25">
      <c r="B4133" t="s">
        <v>1696</v>
      </c>
    </row>
    <row r="4134" spans="2:2" x14ac:dyDescent="0.25">
      <c r="B4134" t="s">
        <v>1696</v>
      </c>
    </row>
    <row r="4135" spans="2:2" x14ac:dyDescent="0.25">
      <c r="B4135" t="s">
        <v>1696</v>
      </c>
    </row>
    <row r="4136" spans="2:2" x14ac:dyDescent="0.25">
      <c r="B4136" t="s">
        <v>1696</v>
      </c>
    </row>
    <row r="4137" spans="2:2" x14ac:dyDescent="0.25">
      <c r="B4137" t="s">
        <v>1696</v>
      </c>
    </row>
    <row r="4138" spans="2:2" x14ac:dyDescent="0.25">
      <c r="B4138" t="s">
        <v>1696</v>
      </c>
    </row>
    <row r="4139" spans="2:2" x14ac:dyDescent="0.25">
      <c r="B4139" t="s">
        <v>1696</v>
      </c>
    </row>
    <row r="4140" spans="2:2" x14ac:dyDescent="0.25">
      <c r="B4140" t="s">
        <v>1696</v>
      </c>
    </row>
    <row r="4141" spans="2:2" x14ac:dyDescent="0.25">
      <c r="B4141" t="s">
        <v>1696</v>
      </c>
    </row>
    <row r="4142" spans="2:2" x14ac:dyDescent="0.25">
      <c r="B4142" t="s">
        <v>1696</v>
      </c>
    </row>
    <row r="4143" spans="2:2" x14ac:dyDescent="0.25">
      <c r="B4143" t="s">
        <v>1696</v>
      </c>
    </row>
    <row r="4144" spans="2:2" x14ac:dyDescent="0.25">
      <c r="B4144" t="s">
        <v>1696</v>
      </c>
    </row>
    <row r="4145" spans="2:2" x14ac:dyDescent="0.25">
      <c r="B4145" t="s">
        <v>1696</v>
      </c>
    </row>
    <row r="4146" spans="2:2" x14ac:dyDescent="0.25">
      <c r="B4146" t="s">
        <v>1696</v>
      </c>
    </row>
    <row r="4147" spans="2:2" x14ac:dyDescent="0.25">
      <c r="B4147" t="s">
        <v>1696</v>
      </c>
    </row>
    <row r="4148" spans="2:2" x14ac:dyDescent="0.25">
      <c r="B4148" t="s">
        <v>1696</v>
      </c>
    </row>
    <row r="4149" spans="2:2" x14ac:dyDescent="0.25">
      <c r="B4149" t="s">
        <v>1696</v>
      </c>
    </row>
    <row r="4150" spans="2:2" x14ac:dyDescent="0.25">
      <c r="B4150" t="s">
        <v>1696</v>
      </c>
    </row>
    <row r="4151" spans="2:2" x14ac:dyDescent="0.25">
      <c r="B4151" t="s">
        <v>1696</v>
      </c>
    </row>
    <row r="4152" spans="2:2" x14ac:dyDescent="0.25">
      <c r="B4152" t="s">
        <v>1696</v>
      </c>
    </row>
    <row r="4153" spans="2:2" x14ac:dyDescent="0.25">
      <c r="B4153" t="s">
        <v>1696</v>
      </c>
    </row>
    <row r="4154" spans="2:2" x14ac:dyDescent="0.25">
      <c r="B4154" t="s">
        <v>1696</v>
      </c>
    </row>
    <row r="4155" spans="2:2" x14ac:dyDescent="0.25">
      <c r="B4155" t="s">
        <v>1696</v>
      </c>
    </row>
    <row r="4156" spans="2:2" x14ac:dyDescent="0.25">
      <c r="B4156" t="s">
        <v>1696</v>
      </c>
    </row>
    <row r="4157" spans="2:2" x14ac:dyDescent="0.25">
      <c r="B4157" t="s">
        <v>1696</v>
      </c>
    </row>
    <row r="4158" spans="2:2" x14ac:dyDescent="0.25">
      <c r="B4158" t="s">
        <v>1696</v>
      </c>
    </row>
    <row r="4159" spans="2:2" x14ac:dyDescent="0.25">
      <c r="B4159" t="s">
        <v>1696</v>
      </c>
    </row>
    <row r="4160" spans="2:2" x14ac:dyDescent="0.25">
      <c r="B4160" t="s">
        <v>1696</v>
      </c>
    </row>
    <row r="4161" spans="2:2" x14ac:dyDescent="0.25">
      <c r="B4161" t="s">
        <v>1696</v>
      </c>
    </row>
    <row r="4162" spans="2:2" x14ac:dyDescent="0.25">
      <c r="B4162" t="s">
        <v>1696</v>
      </c>
    </row>
    <row r="4163" spans="2:2" x14ac:dyDescent="0.25">
      <c r="B4163" t="s">
        <v>1696</v>
      </c>
    </row>
    <row r="4164" spans="2:2" x14ac:dyDescent="0.25">
      <c r="B4164" t="s">
        <v>1696</v>
      </c>
    </row>
    <row r="4165" spans="2:2" x14ac:dyDescent="0.25">
      <c r="B4165" t="s">
        <v>1696</v>
      </c>
    </row>
    <row r="4166" spans="2:2" x14ac:dyDescent="0.25">
      <c r="B4166" t="s">
        <v>1696</v>
      </c>
    </row>
    <row r="4167" spans="2:2" x14ac:dyDescent="0.25">
      <c r="B4167" t="s">
        <v>1696</v>
      </c>
    </row>
    <row r="4168" spans="2:2" x14ac:dyDescent="0.25">
      <c r="B4168" t="s">
        <v>1696</v>
      </c>
    </row>
    <row r="4169" spans="2:2" x14ac:dyDescent="0.25">
      <c r="B4169" t="s">
        <v>1696</v>
      </c>
    </row>
    <row r="4170" spans="2:2" x14ac:dyDescent="0.25">
      <c r="B4170" t="s">
        <v>1696</v>
      </c>
    </row>
    <row r="4171" spans="2:2" x14ac:dyDescent="0.25">
      <c r="B4171" t="s">
        <v>1696</v>
      </c>
    </row>
    <row r="4172" spans="2:2" x14ac:dyDescent="0.25">
      <c r="B4172" t="s">
        <v>1696</v>
      </c>
    </row>
    <row r="4173" spans="2:2" x14ac:dyDescent="0.25">
      <c r="B4173" t="s">
        <v>1696</v>
      </c>
    </row>
    <row r="4174" spans="2:2" x14ac:dyDescent="0.25">
      <c r="B4174" t="s">
        <v>1696</v>
      </c>
    </row>
    <row r="4175" spans="2:2" x14ac:dyDescent="0.25">
      <c r="B4175" t="s">
        <v>1696</v>
      </c>
    </row>
    <row r="4176" spans="2:2" x14ac:dyDescent="0.25">
      <c r="B4176" t="s">
        <v>1696</v>
      </c>
    </row>
    <row r="4177" spans="2:2" x14ac:dyDescent="0.25">
      <c r="B4177" t="s">
        <v>1696</v>
      </c>
    </row>
    <row r="4178" spans="2:2" x14ac:dyDescent="0.25">
      <c r="B4178" t="s">
        <v>1696</v>
      </c>
    </row>
    <row r="4179" spans="2:2" x14ac:dyDescent="0.25">
      <c r="B4179" t="s">
        <v>1696</v>
      </c>
    </row>
    <row r="4180" spans="2:2" x14ac:dyDescent="0.25">
      <c r="B4180" t="s">
        <v>1696</v>
      </c>
    </row>
    <row r="4181" spans="2:2" x14ac:dyDescent="0.25">
      <c r="B4181" t="s">
        <v>1696</v>
      </c>
    </row>
    <row r="4182" spans="2:2" x14ac:dyDescent="0.25">
      <c r="B4182" t="s">
        <v>1696</v>
      </c>
    </row>
    <row r="4183" spans="2:2" x14ac:dyDescent="0.25">
      <c r="B4183" t="s">
        <v>1696</v>
      </c>
    </row>
    <row r="4184" spans="2:2" x14ac:dyDescent="0.25">
      <c r="B4184" t="s">
        <v>1696</v>
      </c>
    </row>
    <row r="4185" spans="2:2" x14ac:dyDescent="0.25">
      <c r="B4185" t="s">
        <v>1696</v>
      </c>
    </row>
    <row r="4186" spans="2:2" x14ac:dyDescent="0.25">
      <c r="B4186" t="s">
        <v>1696</v>
      </c>
    </row>
    <row r="4187" spans="2:2" x14ac:dyDescent="0.25">
      <c r="B4187" t="s">
        <v>1696</v>
      </c>
    </row>
    <row r="4188" spans="2:2" x14ac:dyDescent="0.25">
      <c r="B4188" t="s">
        <v>1696</v>
      </c>
    </row>
    <row r="4189" spans="2:2" x14ac:dyDescent="0.25">
      <c r="B4189" t="s">
        <v>1696</v>
      </c>
    </row>
    <row r="4190" spans="2:2" x14ac:dyDescent="0.25">
      <c r="B4190" t="s">
        <v>1696</v>
      </c>
    </row>
    <row r="4191" spans="2:2" x14ac:dyDescent="0.25">
      <c r="B4191" t="s">
        <v>1696</v>
      </c>
    </row>
    <row r="4192" spans="2:2" x14ac:dyDescent="0.25">
      <c r="B4192" t="s">
        <v>1696</v>
      </c>
    </row>
    <row r="4193" spans="2:2" x14ac:dyDescent="0.25">
      <c r="B4193" t="s">
        <v>1696</v>
      </c>
    </row>
    <row r="4194" spans="2:2" x14ac:dyDescent="0.25">
      <c r="B4194" t="s">
        <v>1696</v>
      </c>
    </row>
    <row r="4195" spans="2:2" x14ac:dyDescent="0.25">
      <c r="B4195" t="s">
        <v>1696</v>
      </c>
    </row>
    <row r="4196" spans="2:2" x14ac:dyDescent="0.25">
      <c r="B4196" t="s">
        <v>1696</v>
      </c>
    </row>
    <row r="4197" spans="2:2" x14ac:dyDescent="0.25">
      <c r="B4197" t="s">
        <v>1696</v>
      </c>
    </row>
    <row r="4198" spans="2:2" x14ac:dyDescent="0.25">
      <c r="B4198" t="s">
        <v>1696</v>
      </c>
    </row>
    <row r="4199" spans="2:2" x14ac:dyDescent="0.25">
      <c r="B4199" t="s">
        <v>1696</v>
      </c>
    </row>
    <row r="4200" spans="2:2" x14ac:dyDescent="0.25">
      <c r="B4200" t="s">
        <v>1696</v>
      </c>
    </row>
    <row r="4201" spans="2:2" x14ac:dyDescent="0.25">
      <c r="B4201" t="s">
        <v>1696</v>
      </c>
    </row>
    <row r="4202" spans="2:2" x14ac:dyDescent="0.25">
      <c r="B4202" t="s">
        <v>1696</v>
      </c>
    </row>
    <row r="4203" spans="2:2" x14ac:dyDescent="0.25">
      <c r="B4203" t="s">
        <v>1696</v>
      </c>
    </row>
    <row r="4204" spans="2:2" x14ac:dyDescent="0.25">
      <c r="B4204" t="s">
        <v>1696</v>
      </c>
    </row>
    <row r="4205" spans="2:2" x14ac:dyDescent="0.25">
      <c r="B4205" t="s">
        <v>1696</v>
      </c>
    </row>
    <row r="4206" spans="2:2" x14ac:dyDescent="0.25">
      <c r="B4206" t="s">
        <v>1696</v>
      </c>
    </row>
    <row r="4207" spans="2:2" x14ac:dyDescent="0.25">
      <c r="B4207" t="s">
        <v>1696</v>
      </c>
    </row>
    <row r="4208" spans="2:2" x14ac:dyDescent="0.25">
      <c r="B4208" t="s">
        <v>1696</v>
      </c>
    </row>
    <row r="4209" spans="2:2" x14ac:dyDescent="0.25">
      <c r="B4209" t="s">
        <v>1696</v>
      </c>
    </row>
    <row r="4210" spans="2:2" x14ac:dyDescent="0.25">
      <c r="B4210" t="s">
        <v>1696</v>
      </c>
    </row>
    <row r="4211" spans="2:2" x14ac:dyDescent="0.25">
      <c r="B4211" t="s">
        <v>1696</v>
      </c>
    </row>
    <row r="4212" spans="2:2" x14ac:dyDescent="0.25">
      <c r="B4212" t="s">
        <v>1696</v>
      </c>
    </row>
    <row r="4213" spans="2:2" x14ac:dyDescent="0.25">
      <c r="B4213" t="s">
        <v>1696</v>
      </c>
    </row>
    <row r="4214" spans="2:2" x14ac:dyDescent="0.25">
      <c r="B4214" t="s">
        <v>1696</v>
      </c>
    </row>
    <row r="4215" spans="2:2" x14ac:dyDescent="0.25">
      <c r="B4215" t="s">
        <v>1696</v>
      </c>
    </row>
    <row r="4216" spans="2:2" x14ac:dyDescent="0.25">
      <c r="B4216" t="s">
        <v>1696</v>
      </c>
    </row>
    <row r="4217" spans="2:2" x14ac:dyDescent="0.25">
      <c r="B4217" t="s">
        <v>1696</v>
      </c>
    </row>
    <row r="4218" spans="2:2" x14ac:dyDescent="0.25">
      <c r="B4218" t="s">
        <v>1696</v>
      </c>
    </row>
    <row r="4219" spans="2:2" x14ac:dyDescent="0.25">
      <c r="B4219" t="s">
        <v>1696</v>
      </c>
    </row>
    <row r="4220" spans="2:2" x14ac:dyDescent="0.25">
      <c r="B4220" t="s">
        <v>1696</v>
      </c>
    </row>
    <row r="4221" spans="2:2" x14ac:dyDescent="0.25">
      <c r="B4221" t="s">
        <v>1696</v>
      </c>
    </row>
    <row r="4222" spans="2:2" x14ac:dyDescent="0.25">
      <c r="B4222" t="s">
        <v>1696</v>
      </c>
    </row>
    <row r="4223" spans="2:2" x14ac:dyDescent="0.25">
      <c r="B4223" t="s">
        <v>1696</v>
      </c>
    </row>
    <row r="4224" spans="2:2" x14ac:dyDescent="0.25">
      <c r="B4224" t="s">
        <v>1696</v>
      </c>
    </row>
    <row r="4225" spans="2:2" x14ac:dyDescent="0.25">
      <c r="B4225" t="s">
        <v>1696</v>
      </c>
    </row>
    <row r="4226" spans="2:2" x14ac:dyDescent="0.25">
      <c r="B4226" t="s">
        <v>1696</v>
      </c>
    </row>
    <row r="4227" spans="2:2" x14ac:dyDescent="0.25">
      <c r="B4227" t="s">
        <v>1696</v>
      </c>
    </row>
    <row r="4228" spans="2:2" x14ac:dyDescent="0.25">
      <c r="B4228" t="s">
        <v>1696</v>
      </c>
    </row>
    <row r="4229" spans="2:2" x14ac:dyDescent="0.25">
      <c r="B4229" t="s">
        <v>1696</v>
      </c>
    </row>
    <row r="4230" spans="2:2" x14ac:dyDescent="0.25">
      <c r="B4230" t="s">
        <v>1696</v>
      </c>
    </row>
    <row r="4231" spans="2:2" x14ac:dyDescent="0.25">
      <c r="B4231" t="s">
        <v>1696</v>
      </c>
    </row>
    <row r="4232" spans="2:2" x14ac:dyDescent="0.25">
      <c r="B4232" t="s">
        <v>1696</v>
      </c>
    </row>
    <row r="4233" spans="2:2" x14ac:dyDescent="0.25">
      <c r="B4233" t="s">
        <v>1696</v>
      </c>
    </row>
    <row r="4234" spans="2:2" x14ac:dyDescent="0.25">
      <c r="B4234" t="s">
        <v>1696</v>
      </c>
    </row>
    <row r="4235" spans="2:2" x14ac:dyDescent="0.25">
      <c r="B4235" t="s">
        <v>1696</v>
      </c>
    </row>
    <row r="4236" spans="2:2" x14ac:dyDescent="0.25">
      <c r="B4236" t="s">
        <v>1696</v>
      </c>
    </row>
    <row r="4237" spans="2:2" x14ac:dyDescent="0.25">
      <c r="B4237" t="s">
        <v>1696</v>
      </c>
    </row>
    <row r="4238" spans="2:2" x14ac:dyDescent="0.25">
      <c r="B4238" t="s">
        <v>1696</v>
      </c>
    </row>
    <row r="4239" spans="2:2" x14ac:dyDescent="0.25">
      <c r="B4239" t="s">
        <v>1696</v>
      </c>
    </row>
    <row r="4240" spans="2:2" x14ac:dyDescent="0.25">
      <c r="B4240" t="s">
        <v>1696</v>
      </c>
    </row>
    <row r="4241" spans="2:2" x14ac:dyDescent="0.25">
      <c r="B4241" t="s">
        <v>1696</v>
      </c>
    </row>
    <row r="4242" spans="2:2" x14ac:dyDescent="0.25">
      <c r="B4242" t="s">
        <v>1696</v>
      </c>
    </row>
    <row r="4243" spans="2:2" x14ac:dyDescent="0.25">
      <c r="B4243" t="s">
        <v>1696</v>
      </c>
    </row>
    <row r="4244" spans="2:2" x14ac:dyDescent="0.25">
      <c r="B4244" t="s">
        <v>1696</v>
      </c>
    </row>
    <row r="4245" spans="2:2" x14ac:dyDescent="0.25">
      <c r="B4245" t="s">
        <v>1696</v>
      </c>
    </row>
    <row r="4246" spans="2:2" x14ac:dyDescent="0.25">
      <c r="B4246" t="s">
        <v>1696</v>
      </c>
    </row>
    <row r="4247" spans="2:2" x14ac:dyDescent="0.25">
      <c r="B4247" t="s">
        <v>1696</v>
      </c>
    </row>
    <row r="4248" spans="2:2" x14ac:dyDescent="0.25">
      <c r="B4248" t="s">
        <v>1696</v>
      </c>
    </row>
    <row r="4249" spans="2:2" x14ac:dyDescent="0.25">
      <c r="B4249" t="s">
        <v>1696</v>
      </c>
    </row>
    <row r="4250" spans="2:2" x14ac:dyDescent="0.25">
      <c r="B4250" t="s">
        <v>1696</v>
      </c>
    </row>
    <row r="4251" spans="2:2" x14ac:dyDescent="0.25">
      <c r="B4251" t="s">
        <v>1696</v>
      </c>
    </row>
    <row r="4252" spans="2:2" x14ac:dyDescent="0.25">
      <c r="B4252" t="s">
        <v>1696</v>
      </c>
    </row>
    <row r="4253" spans="2:2" x14ac:dyDescent="0.25">
      <c r="B4253" t="s">
        <v>1696</v>
      </c>
    </row>
    <row r="4254" spans="2:2" x14ac:dyDescent="0.25">
      <c r="B4254" t="s">
        <v>1696</v>
      </c>
    </row>
    <row r="4255" spans="2:2" x14ac:dyDescent="0.25">
      <c r="B4255" t="s">
        <v>1696</v>
      </c>
    </row>
    <row r="4256" spans="2:2" x14ac:dyDescent="0.25">
      <c r="B4256" t="s">
        <v>1696</v>
      </c>
    </row>
    <row r="4257" spans="2:2" x14ac:dyDescent="0.25">
      <c r="B4257" t="s">
        <v>1696</v>
      </c>
    </row>
    <row r="4258" spans="2:2" x14ac:dyDescent="0.25">
      <c r="B4258" t="s">
        <v>1696</v>
      </c>
    </row>
    <row r="4259" spans="2:2" x14ac:dyDescent="0.25">
      <c r="B4259" t="s">
        <v>1696</v>
      </c>
    </row>
    <row r="4260" spans="2:2" x14ac:dyDescent="0.25">
      <c r="B4260" t="s">
        <v>1696</v>
      </c>
    </row>
    <row r="4261" spans="2:2" x14ac:dyDescent="0.25">
      <c r="B4261" t="s">
        <v>1696</v>
      </c>
    </row>
    <row r="4262" spans="2:2" x14ac:dyDescent="0.25">
      <c r="B4262" t="s">
        <v>1696</v>
      </c>
    </row>
    <row r="4263" spans="2:2" x14ac:dyDescent="0.25">
      <c r="B4263" t="s">
        <v>1696</v>
      </c>
    </row>
    <row r="4264" spans="2:2" x14ac:dyDescent="0.25">
      <c r="B4264" t="s">
        <v>1696</v>
      </c>
    </row>
    <row r="4265" spans="2:2" x14ac:dyDescent="0.25">
      <c r="B4265" t="s">
        <v>1696</v>
      </c>
    </row>
    <row r="4266" spans="2:2" x14ac:dyDescent="0.25">
      <c r="B4266" t="s">
        <v>1696</v>
      </c>
    </row>
    <row r="4267" spans="2:2" x14ac:dyDescent="0.25">
      <c r="B4267" t="s">
        <v>1696</v>
      </c>
    </row>
    <row r="4268" spans="2:2" x14ac:dyDescent="0.25">
      <c r="B4268" t="s">
        <v>1696</v>
      </c>
    </row>
    <row r="4269" spans="2:2" x14ac:dyDescent="0.25">
      <c r="B4269" t="s">
        <v>1696</v>
      </c>
    </row>
    <row r="4270" spans="2:2" x14ac:dyDescent="0.25">
      <c r="B4270" t="s">
        <v>1696</v>
      </c>
    </row>
    <row r="4271" spans="2:2" x14ac:dyDescent="0.25">
      <c r="B4271" t="s">
        <v>1696</v>
      </c>
    </row>
    <row r="4272" spans="2:2" x14ac:dyDescent="0.25">
      <c r="B4272" t="s">
        <v>1696</v>
      </c>
    </row>
    <row r="4273" spans="2:2" x14ac:dyDescent="0.25">
      <c r="B4273" t="s">
        <v>1696</v>
      </c>
    </row>
    <row r="4274" spans="2:2" x14ac:dyDescent="0.25">
      <c r="B4274" t="s">
        <v>1696</v>
      </c>
    </row>
    <row r="4275" spans="2:2" x14ac:dyDescent="0.25">
      <c r="B4275" t="s">
        <v>1697</v>
      </c>
    </row>
    <row r="4277" spans="2:2" x14ac:dyDescent="0.25">
      <c r="B4277" t="s">
        <v>1038</v>
      </c>
    </row>
    <row r="4280" spans="2:2" x14ac:dyDescent="0.25">
      <c r="B4280" t="s">
        <v>5393</v>
      </c>
    </row>
    <row r="4281" spans="2:2" x14ac:dyDescent="0.25">
      <c r="B4281" t="s">
        <v>5394</v>
      </c>
    </row>
    <row r="4282" spans="2:2" x14ac:dyDescent="0.25">
      <c r="B4282" t="s">
        <v>5395</v>
      </c>
    </row>
    <row r="4283" spans="2:2" x14ac:dyDescent="0.25">
      <c r="B4283" t="s">
        <v>5396</v>
      </c>
    </row>
    <row r="4284" spans="2:2" x14ac:dyDescent="0.25">
      <c r="B4284" t="s">
        <v>5397</v>
      </c>
    </row>
    <row r="4285" spans="2:2" x14ac:dyDescent="0.25">
      <c r="B4285" t="s">
        <v>5398</v>
      </c>
    </row>
    <row r="4286" spans="2:2" x14ac:dyDescent="0.25">
      <c r="B4286" t="s">
        <v>5399</v>
      </c>
    </row>
    <row r="4287" spans="2:2" x14ac:dyDescent="0.25">
      <c r="B4287" t="s">
        <v>5400</v>
      </c>
    </row>
    <row r="4288" spans="2:2" x14ac:dyDescent="0.25">
      <c r="B4288" t="s">
        <v>5401</v>
      </c>
    </row>
    <row r="4289" spans="2:2" x14ac:dyDescent="0.25">
      <c r="B4289" t="s">
        <v>5402</v>
      </c>
    </row>
    <row r="4290" spans="2:2" x14ac:dyDescent="0.25">
      <c r="B4290" t="s">
        <v>5403</v>
      </c>
    </row>
    <row r="4291" spans="2:2" x14ac:dyDescent="0.25">
      <c r="B4291" t="s">
        <v>5404</v>
      </c>
    </row>
    <row r="4292" spans="2:2" x14ac:dyDescent="0.25">
      <c r="B4292" t="s">
        <v>5405</v>
      </c>
    </row>
    <row r="4293" spans="2:2" x14ac:dyDescent="0.25">
      <c r="B4293" t="s">
        <v>5406</v>
      </c>
    </row>
    <row r="4294" spans="2:2" x14ac:dyDescent="0.25">
      <c r="B4294" t="s">
        <v>5407</v>
      </c>
    </row>
    <row r="4295" spans="2:2" x14ac:dyDescent="0.25">
      <c r="B4295" t="s">
        <v>5408</v>
      </c>
    </row>
    <row r="4296" spans="2:2" x14ac:dyDescent="0.25">
      <c r="B4296" t="s">
        <v>5409</v>
      </c>
    </row>
    <row r="4297" spans="2:2" x14ac:dyDescent="0.25">
      <c r="B4297" t="s">
        <v>5410</v>
      </c>
    </row>
    <row r="4298" spans="2:2" x14ac:dyDescent="0.25">
      <c r="B4298" t="s">
        <v>5411</v>
      </c>
    </row>
    <row r="4299" spans="2:2" x14ac:dyDescent="0.25">
      <c r="B4299" t="s">
        <v>5412</v>
      </c>
    </row>
    <row r="4300" spans="2:2" x14ac:dyDescent="0.25">
      <c r="B4300" t="s">
        <v>5413</v>
      </c>
    </row>
    <row r="4301" spans="2:2" x14ac:dyDescent="0.25">
      <c r="B4301" t="s">
        <v>5414</v>
      </c>
    </row>
    <row r="4302" spans="2:2" x14ac:dyDescent="0.25">
      <c r="B4302" t="s">
        <v>5415</v>
      </c>
    </row>
    <row r="4303" spans="2:2" x14ac:dyDescent="0.25">
      <c r="B4303" t="s">
        <v>5416</v>
      </c>
    </row>
    <row r="4304" spans="2:2" x14ac:dyDescent="0.25">
      <c r="B4304" t="s">
        <v>5417</v>
      </c>
    </row>
    <row r="4305" spans="2:2" x14ac:dyDescent="0.25">
      <c r="B4305" t="s">
        <v>5418</v>
      </c>
    </row>
    <row r="4306" spans="2:2" x14ac:dyDescent="0.25">
      <c r="B4306" t="s">
        <v>5419</v>
      </c>
    </row>
    <row r="4307" spans="2:2" x14ac:dyDescent="0.25">
      <c r="B4307" t="s">
        <v>5420</v>
      </c>
    </row>
    <row r="4308" spans="2:2" x14ac:dyDescent="0.25">
      <c r="B4308" t="s">
        <v>5421</v>
      </c>
    </row>
    <row r="4309" spans="2:2" x14ac:dyDescent="0.25">
      <c r="B4309" t="s">
        <v>5422</v>
      </c>
    </row>
    <row r="4310" spans="2:2" x14ac:dyDescent="0.25">
      <c r="B4310" t="s">
        <v>5423</v>
      </c>
    </row>
    <row r="4311" spans="2:2" x14ac:dyDescent="0.25">
      <c r="B4311" t="s">
        <v>5424</v>
      </c>
    </row>
    <row r="4312" spans="2:2" x14ac:dyDescent="0.25">
      <c r="B4312" t="s">
        <v>5425</v>
      </c>
    </row>
    <row r="4313" spans="2:2" x14ac:dyDescent="0.25">
      <c r="B4313" t="s">
        <v>5426</v>
      </c>
    </row>
    <row r="4314" spans="2:2" x14ac:dyDescent="0.25">
      <c r="B4314" t="s">
        <v>5427</v>
      </c>
    </row>
    <row r="4315" spans="2:2" x14ac:dyDescent="0.25">
      <c r="B4315" t="s">
        <v>5428</v>
      </c>
    </row>
    <row r="4316" spans="2:2" x14ac:dyDescent="0.25">
      <c r="B4316" t="s">
        <v>5429</v>
      </c>
    </row>
    <row r="4317" spans="2:2" x14ac:dyDescent="0.25">
      <c r="B4317" t="s">
        <v>5430</v>
      </c>
    </row>
    <row r="4318" spans="2:2" x14ac:dyDescent="0.25">
      <c r="B4318" t="s">
        <v>5431</v>
      </c>
    </row>
    <row r="4319" spans="2:2" x14ac:dyDescent="0.25">
      <c r="B4319" t="s">
        <v>5432</v>
      </c>
    </row>
    <row r="4320" spans="2:2" x14ac:dyDescent="0.25">
      <c r="B4320" t="s">
        <v>5433</v>
      </c>
    </row>
    <row r="4321" spans="2:2" x14ac:dyDescent="0.25">
      <c r="B4321" t="s">
        <v>5434</v>
      </c>
    </row>
    <row r="4322" spans="2:2" x14ac:dyDescent="0.25">
      <c r="B4322" t="s">
        <v>5435</v>
      </c>
    </row>
    <row r="4323" spans="2:2" x14ac:dyDescent="0.25">
      <c r="B4323" t="s">
        <v>5436</v>
      </c>
    </row>
    <row r="4324" spans="2:2" x14ac:dyDescent="0.25">
      <c r="B4324" t="s">
        <v>5437</v>
      </c>
    </row>
    <row r="4325" spans="2:2" x14ac:dyDescent="0.25">
      <c r="B4325" t="s">
        <v>5438</v>
      </c>
    </row>
    <row r="4326" spans="2:2" x14ac:dyDescent="0.25">
      <c r="B4326" t="s">
        <v>5439</v>
      </c>
    </row>
    <row r="4327" spans="2:2" x14ac:dyDescent="0.25">
      <c r="B4327" t="s">
        <v>5440</v>
      </c>
    </row>
    <row r="4328" spans="2:2" x14ac:dyDescent="0.25">
      <c r="B4328" t="s">
        <v>5441</v>
      </c>
    </row>
    <row r="4329" spans="2:2" x14ac:dyDescent="0.25">
      <c r="B4329" t="s">
        <v>5442</v>
      </c>
    </row>
    <row r="4330" spans="2:2" x14ac:dyDescent="0.25">
      <c r="B4330" t="s">
        <v>5443</v>
      </c>
    </row>
    <row r="4331" spans="2:2" x14ac:dyDescent="0.25">
      <c r="B4331" t="s">
        <v>5444</v>
      </c>
    </row>
    <row r="4332" spans="2:2" x14ac:dyDescent="0.25">
      <c r="B4332" t="s">
        <v>5445</v>
      </c>
    </row>
    <row r="4333" spans="2:2" x14ac:dyDescent="0.25">
      <c r="B4333" t="s">
        <v>5446</v>
      </c>
    </row>
    <row r="4334" spans="2:2" x14ac:dyDescent="0.25">
      <c r="B4334" t="s">
        <v>5447</v>
      </c>
    </row>
    <row r="4335" spans="2:2" x14ac:dyDescent="0.25">
      <c r="B4335" t="s">
        <v>5448</v>
      </c>
    </row>
    <row r="4336" spans="2:2" x14ac:dyDescent="0.25">
      <c r="B4336" t="s">
        <v>5449</v>
      </c>
    </row>
    <row r="4337" spans="2:2" x14ac:dyDescent="0.25">
      <c r="B4337" t="s">
        <v>5450</v>
      </c>
    </row>
    <row r="4338" spans="2:2" x14ac:dyDescent="0.25">
      <c r="B4338" t="s">
        <v>5451</v>
      </c>
    </row>
    <row r="4339" spans="2:2" x14ac:dyDescent="0.25">
      <c r="B4339" t="s">
        <v>5452</v>
      </c>
    </row>
    <row r="4340" spans="2:2" x14ac:dyDescent="0.25">
      <c r="B4340" t="s">
        <v>5453</v>
      </c>
    </row>
    <row r="4341" spans="2:2" x14ac:dyDescent="0.25">
      <c r="B4341" t="s">
        <v>5454</v>
      </c>
    </row>
    <row r="4342" spans="2:2" x14ac:dyDescent="0.25">
      <c r="B4342" t="s">
        <v>5455</v>
      </c>
    </row>
    <row r="4343" spans="2:2" x14ac:dyDescent="0.25">
      <c r="B4343" t="s">
        <v>5456</v>
      </c>
    </row>
    <row r="4344" spans="2:2" x14ac:dyDescent="0.25">
      <c r="B4344" t="s">
        <v>5457</v>
      </c>
    </row>
    <row r="4345" spans="2:2" x14ac:dyDescent="0.25">
      <c r="B4345" t="s">
        <v>5458</v>
      </c>
    </row>
    <row r="4346" spans="2:2" x14ac:dyDescent="0.25">
      <c r="B4346" t="s">
        <v>5459</v>
      </c>
    </row>
    <row r="4347" spans="2:2" x14ac:dyDescent="0.25">
      <c r="B4347" t="s">
        <v>5460</v>
      </c>
    </row>
    <row r="4348" spans="2:2" x14ac:dyDescent="0.25">
      <c r="B4348" t="s">
        <v>5461</v>
      </c>
    </row>
    <row r="4349" spans="2:2" x14ac:dyDescent="0.25">
      <c r="B4349" t="s">
        <v>5462</v>
      </c>
    </row>
    <row r="4350" spans="2:2" x14ac:dyDescent="0.25">
      <c r="B4350" t="s">
        <v>5463</v>
      </c>
    </row>
    <row r="4351" spans="2:2" x14ac:dyDescent="0.25">
      <c r="B4351" t="s">
        <v>5464</v>
      </c>
    </row>
    <row r="4352" spans="2:2" x14ac:dyDescent="0.25">
      <c r="B4352" t="s">
        <v>5465</v>
      </c>
    </row>
    <row r="4353" spans="2:2" x14ac:dyDescent="0.25">
      <c r="B4353" t="s">
        <v>5466</v>
      </c>
    </row>
    <row r="4354" spans="2:2" x14ac:dyDescent="0.25">
      <c r="B4354" t="s">
        <v>5467</v>
      </c>
    </row>
    <row r="4355" spans="2:2" x14ac:dyDescent="0.25">
      <c r="B4355" t="s">
        <v>5468</v>
      </c>
    </row>
    <row r="4356" spans="2:2" x14ac:dyDescent="0.25">
      <c r="B4356" t="s">
        <v>5469</v>
      </c>
    </row>
    <row r="4357" spans="2:2" x14ac:dyDescent="0.25">
      <c r="B4357" t="s">
        <v>5470</v>
      </c>
    </row>
    <row r="4358" spans="2:2" x14ac:dyDescent="0.25">
      <c r="B4358" t="s">
        <v>5471</v>
      </c>
    </row>
    <row r="4359" spans="2:2" x14ac:dyDescent="0.25">
      <c r="B4359" t="s">
        <v>5472</v>
      </c>
    </row>
    <row r="4360" spans="2:2" x14ac:dyDescent="0.25">
      <c r="B4360" t="s">
        <v>5473</v>
      </c>
    </row>
    <row r="4361" spans="2:2" x14ac:dyDescent="0.25">
      <c r="B4361" t="s">
        <v>5474</v>
      </c>
    </row>
    <row r="4362" spans="2:2" x14ac:dyDescent="0.25">
      <c r="B4362" t="s">
        <v>5475</v>
      </c>
    </row>
    <row r="4363" spans="2:2" x14ac:dyDescent="0.25">
      <c r="B4363" t="s">
        <v>5476</v>
      </c>
    </row>
    <row r="4364" spans="2:2" x14ac:dyDescent="0.25">
      <c r="B4364" t="s">
        <v>5477</v>
      </c>
    </row>
    <row r="4365" spans="2:2" x14ac:dyDescent="0.25">
      <c r="B4365" t="s">
        <v>5478</v>
      </c>
    </row>
    <row r="4366" spans="2:2" x14ac:dyDescent="0.25">
      <c r="B4366" t="s">
        <v>5479</v>
      </c>
    </row>
    <row r="4367" spans="2:2" x14ac:dyDescent="0.25">
      <c r="B4367" t="s">
        <v>5480</v>
      </c>
    </row>
    <row r="4368" spans="2:2" x14ac:dyDescent="0.25">
      <c r="B4368" t="s">
        <v>5481</v>
      </c>
    </row>
    <row r="4369" spans="2:2" x14ac:dyDescent="0.25">
      <c r="B4369" t="s">
        <v>5482</v>
      </c>
    </row>
    <row r="4370" spans="2:2" x14ac:dyDescent="0.25">
      <c r="B4370" t="s">
        <v>5483</v>
      </c>
    </row>
    <row r="4371" spans="2:2" x14ac:dyDescent="0.25">
      <c r="B4371" t="s">
        <v>5484</v>
      </c>
    </row>
    <row r="4372" spans="2:2" x14ac:dyDescent="0.25">
      <c r="B4372" t="s">
        <v>5485</v>
      </c>
    </row>
    <row r="4373" spans="2:2" x14ac:dyDescent="0.25">
      <c r="B4373" t="s">
        <v>5486</v>
      </c>
    </row>
    <row r="4374" spans="2:2" x14ac:dyDescent="0.25">
      <c r="B4374" t="s">
        <v>5487</v>
      </c>
    </row>
    <row r="4375" spans="2:2" x14ac:dyDescent="0.25">
      <c r="B4375" t="s">
        <v>5488</v>
      </c>
    </row>
    <row r="4376" spans="2:2" x14ac:dyDescent="0.25">
      <c r="B4376" t="s">
        <v>5489</v>
      </c>
    </row>
    <row r="4377" spans="2:2" x14ac:dyDescent="0.25">
      <c r="B4377" t="s">
        <v>5490</v>
      </c>
    </row>
    <row r="4378" spans="2:2" x14ac:dyDescent="0.25">
      <c r="B4378" t="s">
        <v>5491</v>
      </c>
    </row>
    <row r="4379" spans="2:2" x14ac:dyDescent="0.25">
      <c r="B4379" t="s">
        <v>5492</v>
      </c>
    </row>
    <row r="4380" spans="2:2" x14ac:dyDescent="0.25">
      <c r="B4380" t="s">
        <v>5493</v>
      </c>
    </row>
    <row r="4381" spans="2:2" x14ac:dyDescent="0.25">
      <c r="B4381" t="s">
        <v>5494</v>
      </c>
    </row>
    <row r="4382" spans="2:2" x14ac:dyDescent="0.25">
      <c r="B4382" t="s">
        <v>5495</v>
      </c>
    </row>
    <row r="4383" spans="2:2" x14ac:dyDescent="0.25">
      <c r="B4383" t="s">
        <v>5496</v>
      </c>
    </row>
    <row r="4384" spans="2:2" x14ac:dyDescent="0.25">
      <c r="B4384" t="s">
        <v>5497</v>
      </c>
    </row>
    <row r="4385" spans="2:2" x14ac:dyDescent="0.25">
      <c r="B4385" t="s">
        <v>5498</v>
      </c>
    </row>
    <row r="4386" spans="2:2" x14ac:dyDescent="0.25">
      <c r="B4386" t="s">
        <v>5499</v>
      </c>
    </row>
    <row r="4387" spans="2:2" x14ac:dyDescent="0.25">
      <c r="B4387" t="s">
        <v>5500</v>
      </c>
    </row>
    <row r="4388" spans="2:2" x14ac:dyDescent="0.25">
      <c r="B4388" t="s">
        <v>5501</v>
      </c>
    </row>
    <row r="4389" spans="2:2" x14ac:dyDescent="0.25">
      <c r="B4389" t="s">
        <v>5502</v>
      </c>
    </row>
    <row r="4390" spans="2:2" x14ac:dyDescent="0.25">
      <c r="B4390" t="s">
        <v>5503</v>
      </c>
    </row>
    <row r="4391" spans="2:2" x14ac:dyDescent="0.25">
      <c r="B4391" t="s">
        <v>5504</v>
      </c>
    </row>
    <row r="4392" spans="2:2" x14ac:dyDescent="0.25">
      <c r="B4392" t="s">
        <v>5505</v>
      </c>
    </row>
    <row r="4393" spans="2:2" x14ac:dyDescent="0.25">
      <c r="B4393" t="s">
        <v>5506</v>
      </c>
    </row>
    <row r="4394" spans="2:2" x14ac:dyDescent="0.25">
      <c r="B4394" t="s">
        <v>5507</v>
      </c>
    </row>
    <row r="4395" spans="2:2" x14ac:dyDescent="0.25">
      <c r="B4395" t="s">
        <v>5508</v>
      </c>
    </row>
    <row r="4396" spans="2:2" x14ac:dyDescent="0.25">
      <c r="B4396" t="s">
        <v>5509</v>
      </c>
    </row>
    <row r="4397" spans="2:2" x14ac:dyDescent="0.25">
      <c r="B4397" t="s">
        <v>5510</v>
      </c>
    </row>
    <row r="4398" spans="2:2" x14ac:dyDescent="0.25">
      <c r="B4398" t="s">
        <v>5511</v>
      </c>
    </row>
    <row r="4399" spans="2:2" x14ac:dyDescent="0.25">
      <c r="B4399" t="s">
        <v>5512</v>
      </c>
    </row>
    <row r="4400" spans="2:2" x14ac:dyDescent="0.25">
      <c r="B4400" t="s">
        <v>5513</v>
      </c>
    </row>
    <row r="4401" spans="2:2" x14ac:dyDescent="0.25">
      <c r="B4401" t="s">
        <v>5514</v>
      </c>
    </row>
    <row r="4402" spans="2:2" x14ac:dyDescent="0.25">
      <c r="B4402" t="s">
        <v>5515</v>
      </c>
    </row>
    <row r="4403" spans="2:2" x14ac:dyDescent="0.25">
      <c r="B4403" t="s">
        <v>5516</v>
      </c>
    </row>
    <row r="4404" spans="2:2" x14ac:dyDescent="0.25">
      <c r="B4404" t="s">
        <v>5517</v>
      </c>
    </row>
    <row r="4405" spans="2:2" x14ac:dyDescent="0.25">
      <c r="B4405" t="s">
        <v>5518</v>
      </c>
    </row>
    <row r="4406" spans="2:2" x14ac:dyDescent="0.25">
      <c r="B4406" t="s">
        <v>5519</v>
      </c>
    </row>
    <row r="4407" spans="2:2" x14ac:dyDescent="0.25">
      <c r="B4407" t="s">
        <v>5520</v>
      </c>
    </row>
    <row r="4408" spans="2:2" x14ac:dyDescent="0.25">
      <c r="B4408" t="s">
        <v>5521</v>
      </c>
    </row>
    <row r="4409" spans="2:2" x14ac:dyDescent="0.25">
      <c r="B4409" t="s">
        <v>5522</v>
      </c>
    </row>
    <row r="4410" spans="2:2" x14ac:dyDescent="0.25">
      <c r="B4410" t="s">
        <v>5523</v>
      </c>
    </row>
    <row r="4411" spans="2:2" x14ac:dyDescent="0.25">
      <c r="B4411" t="s">
        <v>5524</v>
      </c>
    </row>
    <row r="4412" spans="2:2" x14ac:dyDescent="0.25">
      <c r="B4412" t="s">
        <v>5525</v>
      </c>
    </row>
    <row r="4413" spans="2:2" x14ac:dyDescent="0.25">
      <c r="B4413" t="s">
        <v>5526</v>
      </c>
    </row>
    <row r="4414" spans="2:2" x14ac:dyDescent="0.25">
      <c r="B4414" t="s">
        <v>5527</v>
      </c>
    </row>
    <row r="4415" spans="2:2" x14ac:dyDescent="0.25">
      <c r="B4415" t="s">
        <v>5528</v>
      </c>
    </row>
    <row r="4416" spans="2:2" x14ac:dyDescent="0.25">
      <c r="B4416" t="s">
        <v>5529</v>
      </c>
    </row>
    <row r="4417" spans="2:2" x14ac:dyDescent="0.25">
      <c r="B4417" t="s">
        <v>5530</v>
      </c>
    </row>
    <row r="4418" spans="2:2" x14ac:dyDescent="0.25">
      <c r="B4418" t="s">
        <v>5531</v>
      </c>
    </row>
    <row r="4419" spans="2:2" x14ac:dyDescent="0.25">
      <c r="B4419" t="s">
        <v>5532</v>
      </c>
    </row>
    <row r="4420" spans="2:2" x14ac:dyDescent="0.25">
      <c r="B4420" t="s">
        <v>5533</v>
      </c>
    </row>
    <row r="4421" spans="2:2" x14ac:dyDescent="0.25">
      <c r="B4421" t="s">
        <v>5534</v>
      </c>
    </row>
    <row r="4422" spans="2:2" x14ac:dyDescent="0.25">
      <c r="B4422" t="s">
        <v>5535</v>
      </c>
    </row>
    <row r="4423" spans="2:2" x14ac:dyDescent="0.25">
      <c r="B4423" t="s">
        <v>5536</v>
      </c>
    </row>
    <row r="4424" spans="2:2" x14ac:dyDescent="0.25">
      <c r="B4424" t="s">
        <v>5537</v>
      </c>
    </row>
    <row r="4425" spans="2:2" x14ac:dyDescent="0.25">
      <c r="B4425" t="s">
        <v>5538</v>
      </c>
    </row>
    <row r="4426" spans="2:2" x14ac:dyDescent="0.25">
      <c r="B4426" t="s">
        <v>5539</v>
      </c>
    </row>
    <row r="4427" spans="2:2" x14ac:dyDescent="0.25">
      <c r="B4427" t="s">
        <v>5540</v>
      </c>
    </row>
    <row r="4428" spans="2:2" x14ac:dyDescent="0.25">
      <c r="B4428" t="s">
        <v>5541</v>
      </c>
    </row>
    <row r="4429" spans="2:2" x14ac:dyDescent="0.25">
      <c r="B4429" t="s">
        <v>5542</v>
      </c>
    </row>
    <row r="4430" spans="2:2" x14ac:dyDescent="0.25">
      <c r="B4430" t="s">
        <v>5543</v>
      </c>
    </row>
    <row r="4431" spans="2:2" x14ac:dyDescent="0.25">
      <c r="B4431" t="s">
        <v>5544</v>
      </c>
    </row>
    <row r="4432" spans="2:2" x14ac:dyDescent="0.25">
      <c r="B4432" t="s">
        <v>5545</v>
      </c>
    </row>
    <row r="4433" spans="2:2" x14ac:dyDescent="0.25">
      <c r="B4433" t="s">
        <v>5546</v>
      </c>
    </row>
    <row r="4434" spans="2:2" x14ac:dyDescent="0.25">
      <c r="B4434" t="s">
        <v>5547</v>
      </c>
    </row>
    <row r="4435" spans="2:2" x14ac:dyDescent="0.25">
      <c r="B4435" t="s">
        <v>5548</v>
      </c>
    </row>
    <row r="4436" spans="2:2" x14ac:dyDescent="0.25">
      <c r="B4436" t="s">
        <v>5549</v>
      </c>
    </row>
    <row r="4437" spans="2:2" x14ac:dyDescent="0.25">
      <c r="B4437" t="s">
        <v>5550</v>
      </c>
    </row>
    <row r="4438" spans="2:2" x14ac:dyDescent="0.25">
      <c r="B4438" t="s">
        <v>5551</v>
      </c>
    </row>
    <row r="4439" spans="2:2" x14ac:dyDescent="0.25">
      <c r="B4439" t="s">
        <v>5552</v>
      </c>
    </row>
    <row r="4440" spans="2:2" x14ac:dyDescent="0.25">
      <c r="B4440" t="s">
        <v>5553</v>
      </c>
    </row>
    <row r="4441" spans="2:2" x14ac:dyDescent="0.25">
      <c r="B4441" t="s">
        <v>5554</v>
      </c>
    </row>
    <row r="4442" spans="2:2" x14ac:dyDescent="0.25">
      <c r="B4442" t="s">
        <v>5555</v>
      </c>
    </row>
    <row r="4443" spans="2:2" x14ac:dyDescent="0.25">
      <c r="B4443" t="s">
        <v>5556</v>
      </c>
    </row>
    <row r="4444" spans="2:2" x14ac:dyDescent="0.25">
      <c r="B4444" t="s">
        <v>5557</v>
      </c>
    </row>
    <row r="4445" spans="2:2" x14ac:dyDescent="0.25">
      <c r="B4445" t="s">
        <v>5558</v>
      </c>
    </row>
    <row r="4446" spans="2:2" x14ac:dyDescent="0.25">
      <c r="B4446" t="s">
        <v>5559</v>
      </c>
    </row>
    <row r="4447" spans="2:2" x14ac:dyDescent="0.25">
      <c r="B4447" t="s">
        <v>5560</v>
      </c>
    </row>
    <row r="4448" spans="2:2" x14ac:dyDescent="0.25">
      <c r="B4448" t="s">
        <v>5561</v>
      </c>
    </row>
    <row r="4449" spans="2:2" x14ac:dyDescent="0.25">
      <c r="B4449" t="s">
        <v>5562</v>
      </c>
    </row>
    <row r="4450" spans="2:2" x14ac:dyDescent="0.25">
      <c r="B4450" t="s">
        <v>5563</v>
      </c>
    </row>
    <row r="4451" spans="2:2" x14ac:dyDescent="0.25">
      <c r="B4451" t="s">
        <v>5564</v>
      </c>
    </row>
    <row r="4452" spans="2:2" x14ac:dyDescent="0.25">
      <c r="B4452" t="s">
        <v>5565</v>
      </c>
    </row>
    <row r="4453" spans="2:2" x14ac:dyDescent="0.25">
      <c r="B4453" t="s">
        <v>5566</v>
      </c>
    </row>
    <row r="4454" spans="2:2" x14ac:dyDescent="0.25">
      <c r="B4454" t="s">
        <v>5567</v>
      </c>
    </row>
    <row r="4455" spans="2:2" x14ac:dyDescent="0.25">
      <c r="B4455" t="s">
        <v>5568</v>
      </c>
    </row>
    <row r="4456" spans="2:2" x14ac:dyDescent="0.25">
      <c r="B4456" t="s">
        <v>5569</v>
      </c>
    </row>
    <row r="4457" spans="2:2" x14ac:dyDescent="0.25">
      <c r="B4457" t="s">
        <v>5570</v>
      </c>
    </row>
    <row r="4458" spans="2:2" x14ac:dyDescent="0.25">
      <c r="B4458" t="s">
        <v>5571</v>
      </c>
    </row>
    <row r="4459" spans="2:2" x14ac:dyDescent="0.25">
      <c r="B4459" t="s">
        <v>5572</v>
      </c>
    </row>
    <row r="4460" spans="2:2" x14ac:dyDescent="0.25">
      <c r="B4460" t="s">
        <v>5573</v>
      </c>
    </row>
    <row r="4461" spans="2:2" x14ac:dyDescent="0.25">
      <c r="B4461" t="s">
        <v>5574</v>
      </c>
    </row>
    <row r="4462" spans="2:2" x14ac:dyDescent="0.25">
      <c r="B4462" t="s">
        <v>5575</v>
      </c>
    </row>
    <row r="4463" spans="2:2" x14ac:dyDescent="0.25">
      <c r="B4463" t="s">
        <v>5576</v>
      </c>
    </row>
    <row r="4464" spans="2:2" x14ac:dyDescent="0.25">
      <c r="B4464" t="s">
        <v>5577</v>
      </c>
    </row>
    <row r="4465" spans="2:2" x14ac:dyDescent="0.25">
      <c r="B4465" t="s">
        <v>5578</v>
      </c>
    </row>
    <row r="4466" spans="2:2" x14ac:dyDescent="0.25">
      <c r="B4466" t="s">
        <v>5579</v>
      </c>
    </row>
    <row r="4467" spans="2:2" x14ac:dyDescent="0.25">
      <c r="B4467" t="s">
        <v>5580</v>
      </c>
    </row>
    <row r="4468" spans="2:2" x14ac:dyDescent="0.25">
      <c r="B4468" t="s">
        <v>5581</v>
      </c>
    </row>
    <row r="4469" spans="2:2" x14ac:dyDescent="0.25">
      <c r="B4469" t="s">
        <v>5582</v>
      </c>
    </row>
    <row r="4470" spans="2:2" x14ac:dyDescent="0.25">
      <c r="B4470" t="s">
        <v>5583</v>
      </c>
    </row>
    <row r="4471" spans="2:2" x14ac:dyDescent="0.25">
      <c r="B4471" t="s">
        <v>5584</v>
      </c>
    </row>
    <row r="4472" spans="2:2" x14ac:dyDescent="0.25">
      <c r="B4472" t="s">
        <v>5585</v>
      </c>
    </row>
    <row r="4473" spans="2:2" x14ac:dyDescent="0.25">
      <c r="B4473" t="s">
        <v>5586</v>
      </c>
    </row>
    <row r="4474" spans="2:2" x14ac:dyDescent="0.25">
      <c r="B4474" t="s">
        <v>5587</v>
      </c>
    </row>
    <row r="4475" spans="2:2" x14ac:dyDescent="0.25">
      <c r="B4475" t="s">
        <v>5588</v>
      </c>
    </row>
    <row r="4476" spans="2:2" x14ac:dyDescent="0.25">
      <c r="B4476" t="s">
        <v>5589</v>
      </c>
    </row>
    <row r="4477" spans="2:2" x14ac:dyDescent="0.25">
      <c r="B4477" t="s">
        <v>5590</v>
      </c>
    </row>
    <row r="4478" spans="2:2" x14ac:dyDescent="0.25">
      <c r="B4478" t="s">
        <v>5591</v>
      </c>
    </row>
    <row r="4479" spans="2:2" x14ac:dyDescent="0.25">
      <c r="B4479" t="s">
        <v>5592</v>
      </c>
    </row>
    <row r="4480" spans="2:2" x14ac:dyDescent="0.25">
      <c r="B4480" t="s">
        <v>5593</v>
      </c>
    </row>
    <row r="4481" spans="2:2" x14ac:dyDescent="0.25">
      <c r="B4481" t="s">
        <v>5594</v>
      </c>
    </row>
    <row r="4482" spans="2:2" x14ac:dyDescent="0.25">
      <c r="B4482" t="s">
        <v>5595</v>
      </c>
    </row>
    <row r="4483" spans="2:2" x14ac:dyDescent="0.25">
      <c r="B4483" t="s">
        <v>5596</v>
      </c>
    </row>
    <row r="4484" spans="2:2" x14ac:dyDescent="0.25">
      <c r="B4484" t="s">
        <v>5597</v>
      </c>
    </row>
    <row r="4485" spans="2:2" x14ac:dyDescent="0.25">
      <c r="B4485" t="s">
        <v>5598</v>
      </c>
    </row>
    <row r="4486" spans="2:2" x14ac:dyDescent="0.25">
      <c r="B4486" t="s">
        <v>5599</v>
      </c>
    </row>
    <row r="4487" spans="2:2" x14ac:dyDescent="0.25">
      <c r="B4487" t="s">
        <v>5600</v>
      </c>
    </row>
    <row r="4488" spans="2:2" x14ac:dyDescent="0.25">
      <c r="B4488" t="s">
        <v>5601</v>
      </c>
    </row>
    <row r="4489" spans="2:2" x14ac:dyDescent="0.25">
      <c r="B4489" t="s">
        <v>5602</v>
      </c>
    </row>
    <row r="4490" spans="2:2" x14ac:dyDescent="0.25">
      <c r="B4490" t="s">
        <v>5603</v>
      </c>
    </row>
    <row r="4491" spans="2:2" x14ac:dyDescent="0.25">
      <c r="B4491" t="s">
        <v>5604</v>
      </c>
    </row>
    <row r="4492" spans="2:2" x14ac:dyDescent="0.25">
      <c r="B4492" t="s">
        <v>5605</v>
      </c>
    </row>
    <row r="4493" spans="2:2" x14ac:dyDescent="0.25">
      <c r="B4493" t="s">
        <v>5606</v>
      </c>
    </row>
    <row r="4494" spans="2:2" x14ac:dyDescent="0.25">
      <c r="B4494" t="s">
        <v>5607</v>
      </c>
    </row>
    <row r="4495" spans="2:2" x14ac:dyDescent="0.25">
      <c r="B4495" t="s">
        <v>5608</v>
      </c>
    </row>
    <row r="4496" spans="2:2" x14ac:dyDescent="0.25">
      <c r="B4496" t="s">
        <v>5609</v>
      </c>
    </row>
    <row r="4497" spans="2:2" x14ac:dyDescent="0.25">
      <c r="B4497" t="s">
        <v>5610</v>
      </c>
    </row>
    <row r="4498" spans="2:2" x14ac:dyDescent="0.25">
      <c r="B4498" t="s">
        <v>5611</v>
      </c>
    </row>
    <row r="4499" spans="2:2" x14ac:dyDescent="0.25">
      <c r="B4499" t="s">
        <v>5612</v>
      </c>
    </row>
    <row r="4500" spans="2:2" x14ac:dyDescent="0.25">
      <c r="B4500" t="s">
        <v>5613</v>
      </c>
    </row>
    <row r="4501" spans="2:2" x14ac:dyDescent="0.25">
      <c r="B4501" t="s">
        <v>5614</v>
      </c>
    </row>
    <row r="4502" spans="2:2" x14ac:dyDescent="0.25">
      <c r="B4502" t="s">
        <v>5615</v>
      </c>
    </row>
    <row r="4503" spans="2:2" x14ac:dyDescent="0.25">
      <c r="B4503" t="s">
        <v>5616</v>
      </c>
    </row>
    <row r="4504" spans="2:2" x14ac:dyDescent="0.25">
      <c r="B4504" t="s">
        <v>5617</v>
      </c>
    </row>
    <row r="4505" spans="2:2" x14ac:dyDescent="0.25">
      <c r="B4505" t="s">
        <v>5618</v>
      </c>
    </row>
    <row r="4506" spans="2:2" x14ac:dyDescent="0.25">
      <c r="B4506" t="s">
        <v>5619</v>
      </c>
    </row>
    <row r="4507" spans="2:2" x14ac:dyDescent="0.25">
      <c r="B4507" t="s">
        <v>5620</v>
      </c>
    </row>
    <row r="4508" spans="2:2" x14ac:dyDescent="0.25">
      <c r="B4508" t="s">
        <v>5621</v>
      </c>
    </row>
    <row r="4509" spans="2:2" x14ac:dyDescent="0.25">
      <c r="B4509" t="s">
        <v>5622</v>
      </c>
    </row>
    <row r="4510" spans="2:2" x14ac:dyDescent="0.25">
      <c r="B4510" t="s">
        <v>5623</v>
      </c>
    </row>
    <row r="4511" spans="2:2" x14ac:dyDescent="0.25">
      <c r="B4511" t="s">
        <v>5624</v>
      </c>
    </row>
    <row r="4512" spans="2:2" x14ac:dyDescent="0.25">
      <c r="B4512" t="s">
        <v>5625</v>
      </c>
    </row>
    <row r="4513" spans="2:2" x14ac:dyDescent="0.25">
      <c r="B4513" t="s">
        <v>5626</v>
      </c>
    </row>
    <row r="4514" spans="2:2" x14ac:dyDescent="0.25">
      <c r="B4514" t="s">
        <v>5627</v>
      </c>
    </row>
    <row r="4515" spans="2:2" x14ac:dyDescent="0.25">
      <c r="B4515" t="s">
        <v>5628</v>
      </c>
    </row>
    <row r="4516" spans="2:2" x14ac:dyDescent="0.25">
      <c r="B4516" t="s">
        <v>5629</v>
      </c>
    </row>
    <row r="4517" spans="2:2" x14ac:dyDescent="0.25">
      <c r="B4517" t="s">
        <v>5630</v>
      </c>
    </row>
    <row r="4518" spans="2:2" x14ac:dyDescent="0.25">
      <c r="B4518" t="s">
        <v>5631</v>
      </c>
    </row>
    <row r="4519" spans="2:2" x14ac:dyDescent="0.25">
      <c r="B4519" t="s">
        <v>5632</v>
      </c>
    </row>
    <row r="4520" spans="2:2" x14ac:dyDescent="0.25">
      <c r="B4520" t="s">
        <v>5633</v>
      </c>
    </row>
    <row r="4521" spans="2:2" x14ac:dyDescent="0.25">
      <c r="B4521" t="s">
        <v>5634</v>
      </c>
    </row>
    <row r="4522" spans="2:2" x14ac:dyDescent="0.25">
      <c r="B4522" t="s">
        <v>5635</v>
      </c>
    </row>
    <row r="4523" spans="2:2" x14ac:dyDescent="0.25">
      <c r="B4523" t="s">
        <v>5636</v>
      </c>
    </row>
    <row r="4524" spans="2:2" x14ac:dyDescent="0.25">
      <c r="B4524" t="s">
        <v>5637</v>
      </c>
    </row>
    <row r="4525" spans="2:2" x14ac:dyDescent="0.25">
      <c r="B4525" t="s">
        <v>5638</v>
      </c>
    </row>
    <row r="4526" spans="2:2" x14ac:dyDescent="0.25">
      <c r="B4526" t="s">
        <v>5639</v>
      </c>
    </row>
    <row r="4527" spans="2:2" x14ac:dyDescent="0.25">
      <c r="B4527" t="s">
        <v>5640</v>
      </c>
    </row>
    <row r="4528" spans="2:2" x14ac:dyDescent="0.25">
      <c r="B4528" t="s">
        <v>5641</v>
      </c>
    </row>
    <row r="4529" spans="2:2" x14ac:dyDescent="0.25">
      <c r="B4529" t="s">
        <v>5642</v>
      </c>
    </row>
    <row r="4530" spans="2:2" x14ac:dyDescent="0.25">
      <c r="B4530" t="s">
        <v>5643</v>
      </c>
    </row>
    <row r="4531" spans="2:2" x14ac:dyDescent="0.25">
      <c r="B4531" t="s">
        <v>5644</v>
      </c>
    </row>
    <row r="4532" spans="2:2" x14ac:dyDescent="0.25">
      <c r="B4532" t="s">
        <v>5645</v>
      </c>
    </row>
    <row r="4533" spans="2:2" x14ac:dyDescent="0.25">
      <c r="B4533" t="s">
        <v>5646</v>
      </c>
    </row>
    <row r="4534" spans="2:2" x14ac:dyDescent="0.25">
      <c r="B4534" t="s">
        <v>5647</v>
      </c>
    </row>
    <row r="4535" spans="2:2" x14ac:dyDescent="0.25">
      <c r="B4535" t="s">
        <v>5648</v>
      </c>
    </row>
    <row r="4536" spans="2:2" x14ac:dyDescent="0.25">
      <c r="B4536" t="s">
        <v>5649</v>
      </c>
    </row>
    <row r="4537" spans="2:2" x14ac:dyDescent="0.25">
      <c r="B4537" t="s">
        <v>5650</v>
      </c>
    </row>
    <row r="4538" spans="2:2" x14ac:dyDescent="0.25">
      <c r="B4538" t="s">
        <v>5651</v>
      </c>
    </row>
    <row r="4539" spans="2:2" x14ac:dyDescent="0.25">
      <c r="B4539" t="s">
        <v>5652</v>
      </c>
    </row>
    <row r="4540" spans="2:2" x14ac:dyDescent="0.25">
      <c r="B4540" t="s">
        <v>5653</v>
      </c>
    </row>
    <row r="4541" spans="2:2" x14ac:dyDescent="0.25">
      <c r="B4541" t="s">
        <v>5654</v>
      </c>
    </row>
    <row r="4542" spans="2:2" x14ac:dyDescent="0.25">
      <c r="B4542" t="s">
        <v>5655</v>
      </c>
    </row>
    <row r="4543" spans="2:2" x14ac:dyDescent="0.25">
      <c r="B4543" t="s">
        <v>5656</v>
      </c>
    </row>
    <row r="4544" spans="2:2" x14ac:dyDescent="0.25">
      <c r="B4544" t="s">
        <v>5657</v>
      </c>
    </row>
    <row r="4545" spans="2:2" x14ac:dyDescent="0.25">
      <c r="B4545" t="s">
        <v>5658</v>
      </c>
    </row>
    <row r="4546" spans="2:2" x14ac:dyDescent="0.25">
      <c r="B4546" t="s">
        <v>5659</v>
      </c>
    </row>
    <row r="4547" spans="2:2" x14ac:dyDescent="0.25">
      <c r="B4547" t="s">
        <v>5660</v>
      </c>
    </row>
    <row r="4548" spans="2:2" x14ac:dyDescent="0.25">
      <c r="B4548" t="s">
        <v>5661</v>
      </c>
    </row>
    <row r="4549" spans="2:2" x14ac:dyDescent="0.25">
      <c r="B4549" t="s">
        <v>5662</v>
      </c>
    </row>
    <row r="4550" spans="2:2" x14ac:dyDescent="0.25">
      <c r="B4550" t="s">
        <v>5663</v>
      </c>
    </row>
    <row r="4551" spans="2:2" x14ac:dyDescent="0.25">
      <c r="B4551" t="s">
        <v>5664</v>
      </c>
    </row>
    <row r="4552" spans="2:2" x14ac:dyDescent="0.25">
      <c r="B4552" t="s">
        <v>5665</v>
      </c>
    </row>
    <row r="4553" spans="2:2" x14ac:dyDescent="0.25">
      <c r="B4553" t="s">
        <v>5666</v>
      </c>
    </row>
    <row r="4554" spans="2:2" x14ac:dyDescent="0.25">
      <c r="B4554" t="s">
        <v>5667</v>
      </c>
    </row>
    <row r="4555" spans="2:2" x14ac:dyDescent="0.25">
      <c r="B4555" t="s">
        <v>5668</v>
      </c>
    </row>
    <row r="4556" spans="2:2" x14ac:dyDescent="0.25">
      <c r="B4556" t="s">
        <v>5669</v>
      </c>
    </row>
    <row r="4557" spans="2:2" x14ac:dyDescent="0.25">
      <c r="B4557" t="s">
        <v>5670</v>
      </c>
    </row>
    <row r="4558" spans="2:2" x14ac:dyDescent="0.25">
      <c r="B4558" t="s">
        <v>5671</v>
      </c>
    </row>
    <row r="4559" spans="2:2" x14ac:dyDescent="0.25">
      <c r="B4559" t="s">
        <v>5672</v>
      </c>
    </row>
    <row r="4560" spans="2:2" x14ac:dyDescent="0.25">
      <c r="B4560" t="s">
        <v>5673</v>
      </c>
    </row>
    <row r="4561" spans="2:2" x14ac:dyDescent="0.25">
      <c r="B4561" t="s">
        <v>5674</v>
      </c>
    </row>
    <row r="4562" spans="2:2" x14ac:dyDescent="0.25">
      <c r="B4562" t="s">
        <v>5675</v>
      </c>
    </row>
    <row r="4563" spans="2:2" x14ac:dyDescent="0.25">
      <c r="B4563" t="s">
        <v>5676</v>
      </c>
    </row>
    <row r="4564" spans="2:2" x14ac:dyDescent="0.25">
      <c r="B4564" t="s">
        <v>5677</v>
      </c>
    </row>
    <row r="4565" spans="2:2" x14ac:dyDescent="0.25">
      <c r="B4565" t="s">
        <v>5678</v>
      </c>
    </row>
    <row r="4566" spans="2:2" x14ac:dyDescent="0.25">
      <c r="B4566" t="s">
        <v>5679</v>
      </c>
    </row>
    <row r="4567" spans="2:2" x14ac:dyDescent="0.25">
      <c r="B4567" t="s">
        <v>5680</v>
      </c>
    </row>
    <row r="4568" spans="2:2" x14ac:dyDescent="0.25">
      <c r="B4568" t="s">
        <v>5681</v>
      </c>
    </row>
    <row r="4569" spans="2:2" x14ac:dyDescent="0.25">
      <c r="B4569" t="s">
        <v>5682</v>
      </c>
    </row>
    <row r="4570" spans="2:2" x14ac:dyDescent="0.25">
      <c r="B4570" t="s">
        <v>5683</v>
      </c>
    </row>
    <row r="4571" spans="2:2" x14ac:dyDescent="0.25">
      <c r="B4571" t="s">
        <v>5684</v>
      </c>
    </row>
    <row r="4572" spans="2:2" x14ac:dyDescent="0.25">
      <c r="B4572" t="s">
        <v>5685</v>
      </c>
    </row>
    <row r="4573" spans="2:2" x14ac:dyDescent="0.25">
      <c r="B4573" t="s">
        <v>5686</v>
      </c>
    </row>
    <row r="4574" spans="2:2" x14ac:dyDescent="0.25">
      <c r="B4574" t="s">
        <v>5687</v>
      </c>
    </row>
    <row r="4575" spans="2:2" x14ac:dyDescent="0.25">
      <c r="B4575" t="s">
        <v>5688</v>
      </c>
    </row>
    <row r="4576" spans="2:2" x14ac:dyDescent="0.25">
      <c r="B4576" t="s">
        <v>5689</v>
      </c>
    </row>
    <row r="4577" spans="2:2" x14ac:dyDescent="0.25">
      <c r="B4577" t="s">
        <v>5690</v>
      </c>
    </row>
    <row r="4578" spans="2:2" x14ac:dyDescent="0.25">
      <c r="B4578" t="s">
        <v>5691</v>
      </c>
    </row>
    <row r="4579" spans="2:2" x14ac:dyDescent="0.25">
      <c r="B4579" t="s">
        <v>5692</v>
      </c>
    </row>
    <row r="4580" spans="2:2" x14ac:dyDescent="0.25">
      <c r="B4580" t="s">
        <v>5693</v>
      </c>
    </row>
    <row r="4581" spans="2:2" x14ac:dyDescent="0.25">
      <c r="B4581" t="s">
        <v>5694</v>
      </c>
    </row>
    <row r="4582" spans="2:2" x14ac:dyDescent="0.25">
      <c r="B4582" t="s">
        <v>5695</v>
      </c>
    </row>
    <row r="4583" spans="2:2" x14ac:dyDescent="0.25">
      <c r="B4583" t="s">
        <v>5696</v>
      </c>
    </row>
    <row r="4584" spans="2:2" x14ac:dyDescent="0.25">
      <c r="B4584" t="s">
        <v>5697</v>
      </c>
    </row>
    <row r="4585" spans="2:2" x14ac:dyDescent="0.25">
      <c r="B4585" t="s">
        <v>5698</v>
      </c>
    </row>
    <row r="4586" spans="2:2" x14ac:dyDescent="0.25">
      <c r="B4586" t="s">
        <v>5699</v>
      </c>
    </row>
    <row r="4587" spans="2:2" x14ac:dyDescent="0.25">
      <c r="B4587" t="s">
        <v>5700</v>
      </c>
    </row>
    <row r="4588" spans="2:2" x14ac:dyDescent="0.25">
      <c r="B4588" t="s">
        <v>5701</v>
      </c>
    </row>
    <row r="4589" spans="2:2" x14ac:dyDescent="0.25">
      <c r="B4589" t="s">
        <v>5702</v>
      </c>
    </row>
    <row r="4590" spans="2:2" x14ac:dyDescent="0.25">
      <c r="B4590" t="s">
        <v>5703</v>
      </c>
    </row>
    <row r="4591" spans="2:2" x14ac:dyDescent="0.25">
      <c r="B4591" t="s">
        <v>5704</v>
      </c>
    </row>
    <row r="4592" spans="2:2" x14ac:dyDescent="0.25">
      <c r="B4592" t="s">
        <v>5705</v>
      </c>
    </row>
    <row r="4593" spans="2:2" x14ac:dyDescent="0.25">
      <c r="B4593" t="s">
        <v>5706</v>
      </c>
    </row>
    <row r="4594" spans="2:2" x14ac:dyDescent="0.25">
      <c r="B4594" t="s">
        <v>5707</v>
      </c>
    </row>
    <row r="4595" spans="2:2" x14ac:dyDescent="0.25">
      <c r="B4595" t="s">
        <v>5708</v>
      </c>
    </row>
    <row r="4596" spans="2:2" x14ac:dyDescent="0.25">
      <c r="B4596" t="s">
        <v>5709</v>
      </c>
    </row>
    <row r="4597" spans="2:2" x14ac:dyDescent="0.25">
      <c r="B4597" t="s">
        <v>5710</v>
      </c>
    </row>
    <row r="4598" spans="2:2" x14ac:dyDescent="0.25">
      <c r="B4598" t="s">
        <v>5711</v>
      </c>
    </row>
    <row r="4599" spans="2:2" x14ac:dyDescent="0.25">
      <c r="B4599" t="s">
        <v>5712</v>
      </c>
    </row>
    <row r="4600" spans="2:2" x14ac:dyDescent="0.25">
      <c r="B4600" t="s">
        <v>5713</v>
      </c>
    </row>
    <row r="4601" spans="2:2" x14ac:dyDescent="0.25">
      <c r="B4601" t="s">
        <v>5714</v>
      </c>
    </row>
    <row r="4602" spans="2:2" x14ac:dyDescent="0.25">
      <c r="B4602" t="s">
        <v>5715</v>
      </c>
    </row>
    <row r="4603" spans="2:2" x14ac:dyDescent="0.25">
      <c r="B4603" t="s">
        <v>5716</v>
      </c>
    </row>
    <row r="4604" spans="2:2" x14ac:dyDescent="0.25">
      <c r="B4604" t="s">
        <v>5717</v>
      </c>
    </row>
    <row r="4605" spans="2:2" x14ac:dyDescent="0.25">
      <c r="B4605" t="s">
        <v>5718</v>
      </c>
    </row>
    <row r="4606" spans="2:2" x14ac:dyDescent="0.25">
      <c r="B4606" t="s">
        <v>5719</v>
      </c>
    </row>
    <row r="4607" spans="2:2" x14ac:dyDescent="0.25">
      <c r="B4607" t="s">
        <v>5720</v>
      </c>
    </row>
    <row r="4608" spans="2:2" x14ac:dyDescent="0.25">
      <c r="B4608" t="s">
        <v>5721</v>
      </c>
    </row>
    <row r="4609" spans="2:2" x14ac:dyDescent="0.25">
      <c r="B4609" t="s">
        <v>5722</v>
      </c>
    </row>
    <row r="4610" spans="2:2" x14ac:dyDescent="0.25">
      <c r="B4610" t="s">
        <v>5723</v>
      </c>
    </row>
    <row r="4611" spans="2:2" x14ac:dyDescent="0.25">
      <c r="B4611" t="s">
        <v>5724</v>
      </c>
    </row>
    <row r="4612" spans="2:2" x14ac:dyDescent="0.25">
      <c r="B4612" t="s">
        <v>5725</v>
      </c>
    </row>
    <row r="4613" spans="2:2" x14ac:dyDescent="0.25">
      <c r="B4613" t="s">
        <v>5726</v>
      </c>
    </row>
    <row r="4614" spans="2:2" x14ac:dyDescent="0.25">
      <c r="B4614" t="s">
        <v>5727</v>
      </c>
    </row>
    <row r="4615" spans="2:2" x14ac:dyDescent="0.25">
      <c r="B4615" t="s">
        <v>5728</v>
      </c>
    </row>
    <row r="4616" spans="2:2" x14ac:dyDescent="0.25">
      <c r="B4616" t="s">
        <v>5729</v>
      </c>
    </row>
    <row r="4617" spans="2:2" x14ac:dyDescent="0.25">
      <c r="B4617" t="s">
        <v>5730</v>
      </c>
    </row>
    <row r="4618" spans="2:2" x14ac:dyDescent="0.25">
      <c r="B4618" t="s">
        <v>5731</v>
      </c>
    </row>
    <row r="4619" spans="2:2" x14ac:dyDescent="0.25">
      <c r="B4619" t="s">
        <v>5732</v>
      </c>
    </row>
    <row r="4620" spans="2:2" x14ac:dyDescent="0.25">
      <c r="B4620" t="s">
        <v>5733</v>
      </c>
    </row>
    <row r="4621" spans="2:2" x14ac:dyDescent="0.25">
      <c r="B4621" t="s">
        <v>5734</v>
      </c>
    </row>
    <row r="4622" spans="2:2" x14ac:dyDescent="0.25">
      <c r="B4622" t="s">
        <v>5735</v>
      </c>
    </row>
    <row r="4623" spans="2:2" x14ac:dyDescent="0.25">
      <c r="B4623" t="s">
        <v>5736</v>
      </c>
    </row>
    <row r="4624" spans="2:2" x14ac:dyDescent="0.25">
      <c r="B4624" t="s">
        <v>5737</v>
      </c>
    </row>
    <row r="4625" spans="2:2" x14ac:dyDescent="0.25">
      <c r="B4625" t="s">
        <v>5738</v>
      </c>
    </row>
    <row r="4626" spans="2:2" x14ac:dyDescent="0.25">
      <c r="B4626" t="s">
        <v>5739</v>
      </c>
    </row>
    <row r="4627" spans="2:2" x14ac:dyDescent="0.25">
      <c r="B4627" t="s">
        <v>5740</v>
      </c>
    </row>
    <row r="4628" spans="2:2" x14ac:dyDescent="0.25">
      <c r="B4628" t="s">
        <v>1039</v>
      </c>
    </row>
    <row r="4631" spans="2:2" x14ac:dyDescent="0.25">
      <c r="B4631" t="s">
        <v>5741</v>
      </c>
    </row>
    <row r="4632" spans="2:2" x14ac:dyDescent="0.25">
      <c r="B4632" t="s">
        <v>5742</v>
      </c>
    </row>
    <row r="4633" spans="2:2" x14ac:dyDescent="0.25">
      <c r="B4633" t="s">
        <v>5743</v>
      </c>
    </row>
    <row r="4634" spans="2:2" x14ac:dyDescent="0.25">
      <c r="B4634" t="s">
        <v>5744</v>
      </c>
    </row>
    <row r="4635" spans="2:2" x14ac:dyDescent="0.25">
      <c r="B4635" t="s">
        <v>5745</v>
      </c>
    </row>
    <row r="4636" spans="2:2" x14ac:dyDescent="0.25">
      <c r="B4636" t="s">
        <v>5746</v>
      </c>
    </row>
    <row r="4637" spans="2:2" x14ac:dyDescent="0.25">
      <c r="B4637" t="s">
        <v>5747</v>
      </c>
    </row>
    <row r="4638" spans="2:2" x14ac:dyDescent="0.25">
      <c r="B4638" t="s">
        <v>5748</v>
      </c>
    </row>
    <row r="4639" spans="2:2" x14ac:dyDescent="0.25">
      <c r="B4639" t="s">
        <v>5749</v>
      </c>
    </row>
    <row r="4640" spans="2:2" x14ac:dyDescent="0.25">
      <c r="B4640" t="s">
        <v>5750</v>
      </c>
    </row>
    <row r="4641" spans="2:2" x14ac:dyDescent="0.25">
      <c r="B4641" t="s">
        <v>5751</v>
      </c>
    </row>
    <row r="4642" spans="2:2" x14ac:dyDescent="0.25">
      <c r="B4642" t="s">
        <v>5752</v>
      </c>
    </row>
    <row r="4643" spans="2:2" x14ac:dyDescent="0.25">
      <c r="B4643" t="s">
        <v>5753</v>
      </c>
    </row>
    <row r="4644" spans="2:2" x14ac:dyDescent="0.25">
      <c r="B4644" t="s">
        <v>5754</v>
      </c>
    </row>
    <row r="4645" spans="2:2" x14ac:dyDescent="0.25">
      <c r="B4645" t="s">
        <v>5755</v>
      </c>
    </row>
    <row r="4646" spans="2:2" x14ac:dyDescent="0.25">
      <c r="B4646" t="s">
        <v>5756</v>
      </c>
    </row>
    <row r="4647" spans="2:2" x14ac:dyDescent="0.25">
      <c r="B4647" t="s">
        <v>5757</v>
      </c>
    </row>
    <row r="4648" spans="2:2" x14ac:dyDescent="0.25">
      <c r="B4648" t="s">
        <v>5758</v>
      </c>
    </row>
    <row r="4649" spans="2:2" x14ac:dyDescent="0.25">
      <c r="B4649" t="s">
        <v>5759</v>
      </c>
    </row>
    <row r="4650" spans="2:2" x14ac:dyDescent="0.25">
      <c r="B4650" t="s">
        <v>5760</v>
      </c>
    </row>
    <row r="4651" spans="2:2" x14ac:dyDescent="0.25">
      <c r="B4651" t="s">
        <v>5761</v>
      </c>
    </row>
    <row r="4652" spans="2:2" x14ac:dyDescent="0.25">
      <c r="B4652" t="s">
        <v>5762</v>
      </c>
    </row>
    <row r="4653" spans="2:2" x14ac:dyDescent="0.25">
      <c r="B4653" t="s">
        <v>5763</v>
      </c>
    </row>
    <row r="4654" spans="2:2" x14ac:dyDescent="0.25">
      <c r="B4654" t="s">
        <v>5764</v>
      </c>
    </row>
    <row r="4655" spans="2:2" x14ac:dyDescent="0.25">
      <c r="B4655" t="s">
        <v>5765</v>
      </c>
    </row>
    <row r="4656" spans="2:2" x14ac:dyDescent="0.25">
      <c r="B4656" t="s">
        <v>5766</v>
      </c>
    </row>
    <row r="4657" spans="2:2" x14ac:dyDescent="0.25">
      <c r="B4657" t="s">
        <v>5767</v>
      </c>
    </row>
    <row r="4658" spans="2:2" x14ac:dyDescent="0.25">
      <c r="B4658" t="s">
        <v>5768</v>
      </c>
    </row>
    <row r="4659" spans="2:2" x14ac:dyDescent="0.25">
      <c r="B4659" t="s">
        <v>5769</v>
      </c>
    </row>
    <row r="4660" spans="2:2" x14ac:dyDescent="0.25">
      <c r="B4660" t="s">
        <v>5770</v>
      </c>
    </row>
    <row r="4661" spans="2:2" x14ac:dyDescent="0.25">
      <c r="B4661" t="s">
        <v>5771</v>
      </c>
    </row>
    <row r="4662" spans="2:2" x14ac:dyDescent="0.25">
      <c r="B4662" t="s">
        <v>5772</v>
      </c>
    </row>
    <row r="4663" spans="2:2" x14ac:dyDescent="0.25">
      <c r="B4663" t="s">
        <v>5773</v>
      </c>
    </row>
    <row r="4664" spans="2:2" x14ac:dyDescent="0.25">
      <c r="B4664" t="s">
        <v>5774</v>
      </c>
    </row>
    <row r="4665" spans="2:2" x14ac:dyDescent="0.25">
      <c r="B4665" t="s">
        <v>5775</v>
      </c>
    </row>
    <row r="4666" spans="2:2" x14ac:dyDescent="0.25">
      <c r="B4666" t="s">
        <v>5776</v>
      </c>
    </row>
    <row r="4667" spans="2:2" x14ac:dyDescent="0.25">
      <c r="B4667" t="s">
        <v>5777</v>
      </c>
    </row>
    <row r="4668" spans="2:2" x14ac:dyDescent="0.25">
      <c r="B4668" t="s">
        <v>5778</v>
      </c>
    </row>
    <row r="4669" spans="2:2" x14ac:dyDescent="0.25">
      <c r="B4669" t="s">
        <v>5779</v>
      </c>
    </row>
    <row r="4670" spans="2:2" x14ac:dyDescent="0.25">
      <c r="B4670" t="s">
        <v>5780</v>
      </c>
    </row>
    <row r="4671" spans="2:2" x14ac:dyDescent="0.25">
      <c r="B4671" t="s">
        <v>5781</v>
      </c>
    </row>
    <row r="4672" spans="2:2" x14ac:dyDescent="0.25">
      <c r="B4672" t="s">
        <v>5782</v>
      </c>
    </row>
    <row r="4673" spans="2:2" x14ac:dyDescent="0.25">
      <c r="B4673" t="s">
        <v>5783</v>
      </c>
    </row>
    <row r="4674" spans="2:2" x14ac:dyDescent="0.25">
      <c r="B4674" t="s">
        <v>5784</v>
      </c>
    </row>
    <row r="4675" spans="2:2" x14ac:dyDescent="0.25">
      <c r="B4675" t="s">
        <v>5785</v>
      </c>
    </row>
    <row r="4676" spans="2:2" x14ac:dyDescent="0.25">
      <c r="B4676" t="s">
        <v>5786</v>
      </c>
    </row>
    <row r="4677" spans="2:2" x14ac:dyDescent="0.25">
      <c r="B4677" t="s">
        <v>5787</v>
      </c>
    </row>
    <row r="4678" spans="2:2" x14ac:dyDescent="0.25">
      <c r="B4678" t="s">
        <v>5788</v>
      </c>
    </row>
    <row r="4679" spans="2:2" x14ac:dyDescent="0.25">
      <c r="B4679" t="s">
        <v>5789</v>
      </c>
    </row>
    <row r="4680" spans="2:2" x14ac:dyDescent="0.25">
      <c r="B4680" t="s">
        <v>5790</v>
      </c>
    </row>
    <row r="4681" spans="2:2" x14ac:dyDescent="0.25">
      <c r="B4681" t="s">
        <v>5791</v>
      </c>
    </row>
    <row r="4682" spans="2:2" x14ac:dyDescent="0.25">
      <c r="B4682" t="s">
        <v>5792</v>
      </c>
    </row>
    <row r="4683" spans="2:2" x14ac:dyDescent="0.25">
      <c r="B4683" t="s">
        <v>5793</v>
      </c>
    </row>
    <row r="4684" spans="2:2" x14ac:dyDescent="0.25">
      <c r="B4684" t="s">
        <v>5794</v>
      </c>
    </row>
    <row r="4685" spans="2:2" x14ac:dyDescent="0.25">
      <c r="B4685" t="s">
        <v>5795</v>
      </c>
    </row>
    <row r="4686" spans="2:2" x14ac:dyDescent="0.25">
      <c r="B4686" t="s">
        <v>5796</v>
      </c>
    </row>
    <row r="4687" spans="2:2" x14ac:dyDescent="0.25">
      <c r="B4687" t="s">
        <v>5797</v>
      </c>
    </row>
    <row r="4688" spans="2:2" x14ac:dyDescent="0.25">
      <c r="B4688" t="s">
        <v>5798</v>
      </c>
    </row>
    <row r="4689" spans="2:2" x14ac:dyDescent="0.25">
      <c r="B4689" t="s">
        <v>5799</v>
      </c>
    </row>
    <row r="4690" spans="2:2" x14ac:dyDescent="0.25">
      <c r="B4690" t="s">
        <v>5800</v>
      </c>
    </row>
    <row r="4691" spans="2:2" x14ac:dyDescent="0.25">
      <c r="B4691" t="s">
        <v>5801</v>
      </c>
    </row>
    <row r="4692" spans="2:2" x14ac:dyDescent="0.25">
      <c r="B4692" t="s">
        <v>5802</v>
      </c>
    </row>
    <row r="4693" spans="2:2" x14ac:dyDescent="0.25">
      <c r="B4693" t="s">
        <v>5803</v>
      </c>
    </row>
    <row r="4694" spans="2:2" x14ac:dyDescent="0.25">
      <c r="B4694" t="s">
        <v>5804</v>
      </c>
    </row>
    <row r="4695" spans="2:2" x14ac:dyDescent="0.25">
      <c r="B4695" t="s">
        <v>5805</v>
      </c>
    </row>
    <row r="4696" spans="2:2" x14ac:dyDescent="0.25">
      <c r="B4696" t="s">
        <v>5806</v>
      </c>
    </row>
    <row r="4697" spans="2:2" x14ac:dyDescent="0.25">
      <c r="B4697" t="s">
        <v>5807</v>
      </c>
    </row>
    <row r="4698" spans="2:2" x14ac:dyDescent="0.25">
      <c r="B4698" t="s">
        <v>5808</v>
      </c>
    </row>
    <row r="4699" spans="2:2" x14ac:dyDescent="0.25">
      <c r="B4699" t="s">
        <v>5809</v>
      </c>
    </row>
    <row r="4700" spans="2:2" x14ac:dyDescent="0.25">
      <c r="B4700" t="s">
        <v>5810</v>
      </c>
    </row>
    <row r="4701" spans="2:2" x14ac:dyDescent="0.25">
      <c r="B4701" t="s">
        <v>5811</v>
      </c>
    </row>
    <row r="4702" spans="2:2" x14ac:dyDescent="0.25">
      <c r="B4702" t="s">
        <v>5812</v>
      </c>
    </row>
    <row r="4703" spans="2:2" x14ac:dyDescent="0.25">
      <c r="B4703" t="s">
        <v>5813</v>
      </c>
    </row>
    <row r="4704" spans="2:2" x14ac:dyDescent="0.25">
      <c r="B4704" t="s">
        <v>5814</v>
      </c>
    </row>
    <row r="4705" spans="2:2" x14ac:dyDescent="0.25">
      <c r="B4705" t="s">
        <v>5815</v>
      </c>
    </row>
    <row r="4706" spans="2:2" x14ac:dyDescent="0.25">
      <c r="B4706" t="s">
        <v>5816</v>
      </c>
    </row>
    <row r="4707" spans="2:2" x14ac:dyDescent="0.25">
      <c r="B4707" t="s">
        <v>5817</v>
      </c>
    </row>
    <row r="4708" spans="2:2" x14ac:dyDescent="0.25">
      <c r="B4708" t="s">
        <v>5818</v>
      </c>
    </row>
    <row r="4709" spans="2:2" x14ac:dyDescent="0.25">
      <c r="B4709" t="s">
        <v>5819</v>
      </c>
    </row>
    <row r="4710" spans="2:2" x14ac:dyDescent="0.25">
      <c r="B4710" t="s">
        <v>5820</v>
      </c>
    </row>
    <row r="4711" spans="2:2" x14ac:dyDescent="0.25">
      <c r="B4711" t="s">
        <v>5821</v>
      </c>
    </row>
    <row r="4712" spans="2:2" x14ac:dyDescent="0.25">
      <c r="B4712" t="s">
        <v>5822</v>
      </c>
    </row>
    <row r="4713" spans="2:2" x14ac:dyDescent="0.25">
      <c r="B4713" t="s">
        <v>5823</v>
      </c>
    </row>
    <row r="4714" spans="2:2" x14ac:dyDescent="0.25">
      <c r="B4714" t="s">
        <v>5824</v>
      </c>
    </row>
    <row r="4715" spans="2:2" x14ac:dyDescent="0.25">
      <c r="B4715" t="s">
        <v>5825</v>
      </c>
    </row>
    <row r="4716" spans="2:2" x14ac:dyDescent="0.25">
      <c r="B4716" t="s">
        <v>5826</v>
      </c>
    </row>
    <row r="4717" spans="2:2" x14ac:dyDescent="0.25">
      <c r="B4717" t="s">
        <v>5827</v>
      </c>
    </row>
    <row r="4718" spans="2:2" x14ac:dyDescent="0.25">
      <c r="B4718" t="s">
        <v>5828</v>
      </c>
    </row>
    <row r="4719" spans="2:2" x14ac:dyDescent="0.25">
      <c r="B4719" t="s">
        <v>5829</v>
      </c>
    </row>
    <row r="4720" spans="2:2" x14ac:dyDescent="0.25">
      <c r="B4720" t="s">
        <v>5830</v>
      </c>
    </row>
    <row r="4721" spans="2:2" x14ac:dyDescent="0.25">
      <c r="B4721" t="s">
        <v>5831</v>
      </c>
    </row>
    <row r="4722" spans="2:2" x14ac:dyDescent="0.25">
      <c r="B4722" t="s">
        <v>5832</v>
      </c>
    </row>
    <row r="4723" spans="2:2" x14ac:dyDescent="0.25">
      <c r="B4723" t="s">
        <v>5833</v>
      </c>
    </row>
    <row r="4724" spans="2:2" x14ac:dyDescent="0.25">
      <c r="B4724" t="s">
        <v>5834</v>
      </c>
    </row>
    <row r="4725" spans="2:2" x14ac:dyDescent="0.25">
      <c r="B4725" t="s">
        <v>5835</v>
      </c>
    </row>
    <row r="4726" spans="2:2" x14ac:dyDescent="0.25">
      <c r="B4726" t="s">
        <v>5836</v>
      </c>
    </row>
    <row r="4727" spans="2:2" x14ac:dyDescent="0.25">
      <c r="B4727" t="s">
        <v>5837</v>
      </c>
    </row>
    <row r="4728" spans="2:2" x14ac:dyDescent="0.25">
      <c r="B4728" t="s">
        <v>5838</v>
      </c>
    </row>
    <row r="4729" spans="2:2" x14ac:dyDescent="0.25">
      <c r="B4729" t="s">
        <v>5839</v>
      </c>
    </row>
    <row r="4730" spans="2:2" x14ac:dyDescent="0.25">
      <c r="B4730" t="s">
        <v>5840</v>
      </c>
    </row>
    <row r="4731" spans="2:2" x14ac:dyDescent="0.25">
      <c r="B4731" t="s">
        <v>5841</v>
      </c>
    </row>
    <row r="4732" spans="2:2" x14ac:dyDescent="0.25">
      <c r="B4732" t="s">
        <v>5842</v>
      </c>
    </row>
    <row r="4733" spans="2:2" x14ac:dyDescent="0.25">
      <c r="B4733" t="s">
        <v>5843</v>
      </c>
    </row>
    <row r="4734" spans="2:2" x14ac:dyDescent="0.25">
      <c r="B4734" t="s">
        <v>5844</v>
      </c>
    </row>
    <row r="4735" spans="2:2" x14ac:dyDescent="0.25">
      <c r="B4735" t="s">
        <v>5845</v>
      </c>
    </row>
    <row r="4736" spans="2:2" x14ac:dyDescent="0.25">
      <c r="B4736" t="s">
        <v>5846</v>
      </c>
    </row>
    <row r="4737" spans="2:2" x14ac:dyDescent="0.25">
      <c r="B4737" t="s">
        <v>5847</v>
      </c>
    </row>
    <row r="4738" spans="2:2" x14ac:dyDescent="0.25">
      <c r="B4738" t="s">
        <v>5848</v>
      </c>
    </row>
    <row r="4739" spans="2:2" x14ac:dyDescent="0.25">
      <c r="B4739" t="s">
        <v>5849</v>
      </c>
    </row>
    <row r="4740" spans="2:2" x14ac:dyDescent="0.25">
      <c r="B4740" t="s">
        <v>5850</v>
      </c>
    </row>
    <row r="4741" spans="2:2" x14ac:dyDescent="0.25">
      <c r="B4741" t="s">
        <v>5851</v>
      </c>
    </row>
    <row r="4742" spans="2:2" x14ac:dyDescent="0.25">
      <c r="B4742" t="s">
        <v>5852</v>
      </c>
    </row>
    <row r="4743" spans="2:2" x14ac:dyDescent="0.25">
      <c r="B4743" t="s">
        <v>5853</v>
      </c>
    </row>
    <row r="4744" spans="2:2" x14ac:dyDescent="0.25">
      <c r="B4744" t="s">
        <v>5854</v>
      </c>
    </row>
    <row r="4745" spans="2:2" x14ac:dyDescent="0.25">
      <c r="B4745" t="s">
        <v>5855</v>
      </c>
    </row>
    <row r="4746" spans="2:2" x14ac:dyDescent="0.25">
      <c r="B4746" t="s">
        <v>5856</v>
      </c>
    </row>
    <row r="4747" spans="2:2" x14ac:dyDescent="0.25">
      <c r="B4747" t="s">
        <v>5857</v>
      </c>
    </row>
    <row r="4748" spans="2:2" x14ac:dyDescent="0.25">
      <c r="B4748" t="s">
        <v>5858</v>
      </c>
    </row>
    <row r="4749" spans="2:2" x14ac:dyDescent="0.25">
      <c r="B4749" t="s">
        <v>5859</v>
      </c>
    </row>
    <row r="4750" spans="2:2" x14ac:dyDescent="0.25">
      <c r="B4750" t="s">
        <v>5860</v>
      </c>
    </row>
    <row r="4751" spans="2:2" x14ac:dyDescent="0.25">
      <c r="B4751" t="s">
        <v>5861</v>
      </c>
    </row>
    <row r="4752" spans="2:2" x14ac:dyDescent="0.25">
      <c r="B4752" t="s">
        <v>5862</v>
      </c>
    </row>
    <row r="4753" spans="2:2" x14ac:dyDescent="0.25">
      <c r="B4753" t="s">
        <v>5863</v>
      </c>
    </row>
    <row r="4754" spans="2:2" x14ac:dyDescent="0.25">
      <c r="B4754" t="s">
        <v>5864</v>
      </c>
    </row>
    <row r="4755" spans="2:2" x14ac:dyDescent="0.25">
      <c r="B4755" t="s">
        <v>5865</v>
      </c>
    </row>
    <row r="4756" spans="2:2" x14ac:dyDescent="0.25">
      <c r="B4756" t="s">
        <v>5866</v>
      </c>
    </row>
    <row r="4757" spans="2:2" x14ac:dyDescent="0.25">
      <c r="B4757" t="s">
        <v>5867</v>
      </c>
    </row>
    <row r="4758" spans="2:2" x14ac:dyDescent="0.25">
      <c r="B4758" t="s">
        <v>5868</v>
      </c>
    </row>
    <row r="4759" spans="2:2" x14ac:dyDescent="0.25">
      <c r="B4759" t="s">
        <v>5869</v>
      </c>
    </row>
    <row r="4760" spans="2:2" x14ac:dyDescent="0.25">
      <c r="B4760" t="s">
        <v>5870</v>
      </c>
    </row>
    <row r="4761" spans="2:2" x14ac:dyDescent="0.25">
      <c r="B4761" t="s">
        <v>5871</v>
      </c>
    </row>
    <row r="4762" spans="2:2" x14ac:dyDescent="0.25">
      <c r="B4762" t="s">
        <v>5872</v>
      </c>
    </row>
    <row r="4763" spans="2:2" x14ac:dyDescent="0.25">
      <c r="B4763" t="s">
        <v>5873</v>
      </c>
    </row>
    <row r="4764" spans="2:2" x14ac:dyDescent="0.25">
      <c r="B4764" t="s">
        <v>5874</v>
      </c>
    </row>
    <row r="4765" spans="2:2" x14ac:dyDescent="0.25">
      <c r="B4765" t="s">
        <v>5875</v>
      </c>
    </row>
    <row r="4766" spans="2:2" x14ac:dyDescent="0.25">
      <c r="B4766" t="s">
        <v>5876</v>
      </c>
    </row>
    <row r="4767" spans="2:2" x14ac:dyDescent="0.25">
      <c r="B4767" t="s">
        <v>5877</v>
      </c>
    </row>
    <row r="4768" spans="2:2" x14ac:dyDescent="0.25">
      <c r="B4768" t="s">
        <v>5878</v>
      </c>
    </row>
    <row r="4769" spans="2:2" x14ac:dyDescent="0.25">
      <c r="B4769" t="s">
        <v>5879</v>
      </c>
    </row>
    <row r="4770" spans="2:2" x14ac:dyDescent="0.25">
      <c r="B4770" t="s">
        <v>5880</v>
      </c>
    </row>
    <row r="4771" spans="2:2" x14ac:dyDescent="0.25">
      <c r="B4771" t="s">
        <v>5881</v>
      </c>
    </row>
    <row r="4772" spans="2:2" x14ac:dyDescent="0.25">
      <c r="B4772" t="s">
        <v>5882</v>
      </c>
    </row>
    <row r="4773" spans="2:2" x14ac:dyDescent="0.25">
      <c r="B4773" t="s">
        <v>5883</v>
      </c>
    </row>
    <row r="4774" spans="2:2" x14ac:dyDescent="0.25">
      <c r="B4774" t="s">
        <v>5884</v>
      </c>
    </row>
    <row r="4775" spans="2:2" x14ac:dyDescent="0.25">
      <c r="B4775" t="s">
        <v>5885</v>
      </c>
    </row>
    <row r="4776" spans="2:2" x14ac:dyDescent="0.25">
      <c r="B4776" t="s">
        <v>5886</v>
      </c>
    </row>
    <row r="4777" spans="2:2" x14ac:dyDescent="0.25">
      <c r="B4777" t="s">
        <v>5887</v>
      </c>
    </row>
    <row r="4778" spans="2:2" x14ac:dyDescent="0.25">
      <c r="B4778" t="s">
        <v>5888</v>
      </c>
    </row>
    <row r="4779" spans="2:2" x14ac:dyDescent="0.25">
      <c r="B4779" t="s">
        <v>5889</v>
      </c>
    </row>
    <row r="4780" spans="2:2" x14ac:dyDescent="0.25">
      <c r="B4780" t="s">
        <v>5890</v>
      </c>
    </row>
    <row r="4781" spans="2:2" x14ac:dyDescent="0.25">
      <c r="B4781" t="s">
        <v>5891</v>
      </c>
    </row>
    <row r="4782" spans="2:2" x14ac:dyDescent="0.25">
      <c r="B4782" t="s">
        <v>5892</v>
      </c>
    </row>
    <row r="4783" spans="2:2" x14ac:dyDescent="0.25">
      <c r="B4783" t="s">
        <v>5893</v>
      </c>
    </row>
    <row r="4784" spans="2:2" x14ac:dyDescent="0.25">
      <c r="B4784" t="s">
        <v>5894</v>
      </c>
    </row>
    <row r="4785" spans="2:2" x14ac:dyDescent="0.25">
      <c r="B4785" t="s">
        <v>5895</v>
      </c>
    </row>
    <row r="4786" spans="2:2" x14ac:dyDescent="0.25">
      <c r="B4786" t="s">
        <v>5896</v>
      </c>
    </row>
    <row r="4787" spans="2:2" x14ac:dyDescent="0.25">
      <c r="B4787" t="s">
        <v>5897</v>
      </c>
    </row>
    <row r="4788" spans="2:2" x14ac:dyDescent="0.25">
      <c r="B4788" t="s">
        <v>5898</v>
      </c>
    </row>
    <row r="4789" spans="2:2" x14ac:dyDescent="0.25">
      <c r="B4789" t="s">
        <v>5899</v>
      </c>
    </row>
    <row r="4790" spans="2:2" x14ac:dyDescent="0.25">
      <c r="B4790" t="s">
        <v>5900</v>
      </c>
    </row>
    <row r="4791" spans="2:2" x14ac:dyDescent="0.25">
      <c r="B4791" t="s">
        <v>5901</v>
      </c>
    </row>
    <row r="4792" spans="2:2" x14ac:dyDescent="0.25">
      <c r="B4792" t="s">
        <v>5902</v>
      </c>
    </row>
    <row r="4793" spans="2:2" x14ac:dyDescent="0.25">
      <c r="B4793" t="s">
        <v>5903</v>
      </c>
    </row>
    <row r="4794" spans="2:2" x14ac:dyDescent="0.25">
      <c r="B4794" t="s">
        <v>5904</v>
      </c>
    </row>
    <row r="4795" spans="2:2" x14ac:dyDescent="0.25">
      <c r="B4795" t="s">
        <v>5905</v>
      </c>
    </row>
    <row r="4796" spans="2:2" x14ac:dyDescent="0.25">
      <c r="B4796" t="s">
        <v>5906</v>
      </c>
    </row>
    <row r="4797" spans="2:2" x14ac:dyDescent="0.25">
      <c r="B4797" t="s">
        <v>5907</v>
      </c>
    </row>
    <row r="4798" spans="2:2" x14ac:dyDescent="0.25">
      <c r="B4798" t="s">
        <v>5908</v>
      </c>
    </row>
    <row r="4799" spans="2:2" x14ac:dyDescent="0.25">
      <c r="B4799" t="s">
        <v>5909</v>
      </c>
    </row>
    <row r="4800" spans="2:2" x14ac:dyDescent="0.25">
      <c r="B4800" t="s">
        <v>5910</v>
      </c>
    </row>
    <row r="4801" spans="2:2" x14ac:dyDescent="0.25">
      <c r="B4801" t="s">
        <v>5911</v>
      </c>
    </row>
    <row r="4802" spans="2:2" x14ac:dyDescent="0.25">
      <c r="B4802" t="s">
        <v>5912</v>
      </c>
    </row>
    <row r="4803" spans="2:2" x14ac:dyDescent="0.25">
      <c r="B4803" t="s">
        <v>5913</v>
      </c>
    </row>
    <row r="4804" spans="2:2" x14ac:dyDescent="0.25">
      <c r="B4804" t="s">
        <v>5914</v>
      </c>
    </row>
    <row r="4805" spans="2:2" x14ac:dyDescent="0.25">
      <c r="B4805" t="s">
        <v>5915</v>
      </c>
    </row>
    <row r="4806" spans="2:2" x14ac:dyDescent="0.25">
      <c r="B4806" t="s">
        <v>5916</v>
      </c>
    </row>
    <row r="4807" spans="2:2" x14ac:dyDescent="0.25">
      <c r="B4807" t="s">
        <v>5917</v>
      </c>
    </row>
    <row r="4808" spans="2:2" x14ac:dyDescent="0.25">
      <c r="B4808" t="s">
        <v>5918</v>
      </c>
    </row>
    <row r="4809" spans="2:2" x14ac:dyDescent="0.25">
      <c r="B4809" t="s">
        <v>5890</v>
      </c>
    </row>
    <row r="4810" spans="2:2" x14ac:dyDescent="0.25">
      <c r="B4810" t="s">
        <v>5819</v>
      </c>
    </row>
    <row r="4811" spans="2:2" x14ac:dyDescent="0.25">
      <c r="B4811" t="s">
        <v>5919</v>
      </c>
    </row>
    <row r="4812" spans="2:2" x14ac:dyDescent="0.25">
      <c r="B4812" t="s">
        <v>5920</v>
      </c>
    </row>
    <row r="4813" spans="2:2" x14ac:dyDescent="0.25">
      <c r="B4813" t="s">
        <v>5893</v>
      </c>
    </row>
    <row r="4814" spans="2:2" x14ac:dyDescent="0.25">
      <c r="B4814" t="s">
        <v>5894</v>
      </c>
    </row>
    <row r="4815" spans="2:2" x14ac:dyDescent="0.25">
      <c r="B4815" t="s">
        <v>5895</v>
      </c>
    </row>
    <row r="4816" spans="2:2" x14ac:dyDescent="0.25">
      <c r="B4816" t="s">
        <v>5896</v>
      </c>
    </row>
    <row r="4817" spans="2:2" x14ac:dyDescent="0.25">
      <c r="B4817" t="s">
        <v>5897</v>
      </c>
    </row>
    <row r="4818" spans="2:2" x14ac:dyDescent="0.25">
      <c r="B4818" t="s">
        <v>5898</v>
      </c>
    </row>
    <row r="4819" spans="2:2" x14ac:dyDescent="0.25">
      <c r="B4819" t="s">
        <v>5899</v>
      </c>
    </row>
    <row r="4820" spans="2:2" x14ac:dyDescent="0.25">
      <c r="B4820" t="s">
        <v>5900</v>
      </c>
    </row>
    <row r="4821" spans="2:2" x14ac:dyDescent="0.25">
      <c r="B4821" t="s">
        <v>5908</v>
      </c>
    </row>
    <row r="4822" spans="2:2" x14ac:dyDescent="0.25">
      <c r="B4822" t="s">
        <v>5909</v>
      </c>
    </row>
    <row r="4823" spans="2:2" x14ac:dyDescent="0.25">
      <c r="B4823" t="s">
        <v>5921</v>
      </c>
    </row>
    <row r="4824" spans="2:2" x14ac:dyDescent="0.25">
      <c r="B4824" t="s">
        <v>5922</v>
      </c>
    </row>
    <row r="4825" spans="2:2" x14ac:dyDescent="0.25">
      <c r="B4825" t="s">
        <v>5901</v>
      </c>
    </row>
    <row r="4826" spans="2:2" x14ac:dyDescent="0.25">
      <c r="B4826" t="s">
        <v>5902</v>
      </c>
    </row>
    <row r="4827" spans="2:2" x14ac:dyDescent="0.25">
      <c r="B4827" t="s">
        <v>5903</v>
      </c>
    </row>
    <row r="4828" spans="2:2" x14ac:dyDescent="0.25">
      <c r="B4828" t="s">
        <v>5904</v>
      </c>
    </row>
    <row r="4829" spans="2:2" x14ac:dyDescent="0.25">
      <c r="B4829" t="s">
        <v>5905</v>
      </c>
    </row>
    <row r="4830" spans="2:2" x14ac:dyDescent="0.25">
      <c r="B4830" t="s">
        <v>5923</v>
      </c>
    </row>
    <row r="4831" spans="2:2" x14ac:dyDescent="0.25">
      <c r="B4831" t="s">
        <v>5924</v>
      </c>
    </row>
    <row r="4832" spans="2:2" x14ac:dyDescent="0.25">
      <c r="B4832" t="s">
        <v>5925</v>
      </c>
    </row>
    <row r="4833" spans="2:2" x14ac:dyDescent="0.25">
      <c r="B4833" t="s">
        <v>5926</v>
      </c>
    </row>
    <row r="4834" spans="2:2" x14ac:dyDescent="0.25">
      <c r="B4834" t="s">
        <v>5927</v>
      </c>
    </row>
    <row r="4835" spans="2:2" x14ac:dyDescent="0.25">
      <c r="B4835" t="s">
        <v>5928</v>
      </c>
    </row>
    <row r="4836" spans="2:2" x14ac:dyDescent="0.25">
      <c r="B4836" t="s">
        <v>5929</v>
      </c>
    </row>
    <row r="4837" spans="2:2" x14ac:dyDescent="0.25">
      <c r="B4837" t="s">
        <v>5930</v>
      </c>
    </row>
    <row r="4838" spans="2:2" x14ac:dyDescent="0.25">
      <c r="B4838" t="s">
        <v>5931</v>
      </c>
    </row>
    <row r="4839" spans="2:2" x14ac:dyDescent="0.25">
      <c r="B4839" t="s">
        <v>5932</v>
      </c>
    </row>
    <row r="4840" spans="2:2" x14ac:dyDescent="0.25">
      <c r="B4840" t="s">
        <v>5933</v>
      </c>
    </row>
    <row r="4841" spans="2:2" x14ac:dyDescent="0.25">
      <c r="B4841" t="s">
        <v>5934</v>
      </c>
    </row>
    <row r="4842" spans="2:2" x14ac:dyDescent="0.25">
      <c r="B4842" t="s">
        <v>5935</v>
      </c>
    </row>
    <row r="4843" spans="2:2" x14ac:dyDescent="0.25">
      <c r="B4843" t="s">
        <v>5936</v>
      </c>
    </row>
    <row r="4844" spans="2:2" x14ac:dyDescent="0.25">
      <c r="B4844" t="s">
        <v>5937</v>
      </c>
    </row>
    <row r="4845" spans="2:2" x14ac:dyDescent="0.25">
      <c r="B4845" t="s">
        <v>5938</v>
      </c>
    </row>
    <row r="4846" spans="2:2" x14ac:dyDescent="0.25">
      <c r="B4846" t="s">
        <v>5939</v>
      </c>
    </row>
    <row r="4847" spans="2:2" x14ac:dyDescent="0.25">
      <c r="B4847" t="s">
        <v>5940</v>
      </c>
    </row>
    <row r="4848" spans="2:2" x14ac:dyDescent="0.25">
      <c r="B4848" t="s">
        <v>5941</v>
      </c>
    </row>
    <row r="4849" spans="2:2" x14ac:dyDescent="0.25">
      <c r="B4849" t="s">
        <v>5942</v>
      </c>
    </row>
    <row r="4850" spans="2:2" x14ac:dyDescent="0.25">
      <c r="B4850" t="s">
        <v>5943</v>
      </c>
    </row>
    <row r="4851" spans="2:2" x14ac:dyDescent="0.25">
      <c r="B4851" t="s">
        <v>5944</v>
      </c>
    </row>
    <row r="4852" spans="2:2" x14ac:dyDescent="0.25">
      <c r="B4852" t="s">
        <v>5945</v>
      </c>
    </row>
    <row r="4853" spans="2:2" x14ac:dyDescent="0.25">
      <c r="B4853" t="s">
        <v>5946</v>
      </c>
    </row>
    <row r="4854" spans="2:2" x14ac:dyDescent="0.25">
      <c r="B4854" t="s">
        <v>5947</v>
      </c>
    </row>
    <row r="4855" spans="2:2" x14ac:dyDescent="0.25">
      <c r="B4855" t="s">
        <v>5948</v>
      </c>
    </row>
    <row r="4856" spans="2:2" x14ac:dyDescent="0.25">
      <c r="B4856" t="s">
        <v>5949</v>
      </c>
    </row>
    <row r="4857" spans="2:2" x14ac:dyDescent="0.25">
      <c r="B4857" t="s">
        <v>5950</v>
      </c>
    </row>
    <row r="4858" spans="2:2" x14ac:dyDescent="0.25">
      <c r="B4858" t="s">
        <v>5951</v>
      </c>
    </row>
    <row r="4859" spans="2:2" x14ac:dyDescent="0.25">
      <c r="B4859" t="s">
        <v>5952</v>
      </c>
    </row>
    <row r="4860" spans="2:2" x14ac:dyDescent="0.25">
      <c r="B4860" t="s">
        <v>5953</v>
      </c>
    </row>
    <row r="4861" spans="2:2" x14ac:dyDescent="0.25">
      <c r="B4861" t="s">
        <v>5954</v>
      </c>
    </row>
    <row r="4862" spans="2:2" x14ac:dyDescent="0.25">
      <c r="B4862" t="s">
        <v>5955</v>
      </c>
    </row>
    <row r="4863" spans="2:2" x14ac:dyDescent="0.25">
      <c r="B4863" t="s">
        <v>5956</v>
      </c>
    </row>
    <row r="4864" spans="2:2" x14ac:dyDescent="0.25">
      <c r="B4864" t="s">
        <v>5957</v>
      </c>
    </row>
    <row r="4865" spans="2:2" x14ac:dyDescent="0.25">
      <c r="B4865" t="s">
        <v>5958</v>
      </c>
    </row>
    <row r="4866" spans="2:2" x14ac:dyDescent="0.25">
      <c r="B4866" t="s">
        <v>5959</v>
      </c>
    </row>
    <row r="4867" spans="2:2" x14ac:dyDescent="0.25">
      <c r="B4867" t="s">
        <v>5960</v>
      </c>
    </row>
    <row r="4868" spans="2:2" x14ac:dyDescent="0.25">
      <c r="B4868" t="s">
        <v>5961</v>
      </c>
    </row>
    <row r="4869" spans="2:2" x14ac:dyDescent="0.25">
      <c r="B4869" t="s">
        <v>5962</v>
      </c>
    </row>
    <row r="4870" spans="2:2" x14ac:dyDescent="0.25">
      <c r="B4870" t="s">
        <v>5963</v>
      </c>
    </row>
    <row r="4871" spans="2:2" x14ac:dyDescent="0.25">
      <c r="B4871" t="s">
        <v>5964</v>
      </c>
    </row>
    <row r="4872" spans="2:2" x14ac:dyDescent="0.25">
      <c r="B4872" t="s">
        <v>5965</v>
      </c>
    </row>
    <row r="4873" spans="2:2" x14ac:dyDescent="0.25">
      <c r="B4873" t="s">
        <v>5966</v>
      </c>
    </row>
    <row r="4874" spans="2:2" x14ac:dyDescent="0.25">
      <c r="B4874" t="s">
        <v>5967</v>
      </c>
    </row>
    <row r="4875" spans="2:2" x14ac:dyDescent="0.25">
      <c r="B4875" t="s">
        <v>5968</v>
      </c>
    </row>
    <row r="4876" spans="2:2" x14ac:dyDescent="0.25">
      <c r="B4876" t="s">
        <v>5969</v>
      </c>
    </row>
    <row r="4877" spans="2:2" x14ac:dyDescent="0.25">
      <c r="B4877" t="s">
        <v>5970</v>
      </c>
    </row>
    <row r="4878" spans="2:2" x14ac:dyDescent="0.25">
      <c r="B4878" t="s">
        <v>5971</v>
      </c>
    </row>
    <row r="4879" spans="2:2" x14ac:dyDescent="0.25">
      <c r="B4879" t="s">
        <v>5972</v>
      </c>
    </row>
    <row r="4880" spans="2:2" x14ac:dyDescent="0.25">
      <c r="B4880" t="s">
        <v>5973</v>
      </c>
    </row>
    <row r="4881" spans="2:2" x14ac:dyDescent="0.25">
      <c r="B4881" t="s">
        <v>5974</v>
      </c>
    </row>
    <row r="4882" spans="2:2" x14ac:dyDescent="0.25">
      <c r="B4882" t="s">
        <v>5975</v>
      </c>
    </row>
    <row r="4883" spans="2:2" x14ac:dyDescent="0.25">
      <c r="B4883" t="s">
        <v>5976</v>
      </c>
    </row>
    <row r="4884" spans="2:2" x14ac:dyDescent="0.25">
      <c r="B4884" t="s">
        <v>5977</v>
      </c>
    </row>
    <row r="4885" spans="2:2" x14ac:dyDescent="0.25">
      <c r="B4885" t="s">
        <v>5978</v>
      </c>
    </row>
    <row r="4886" spans="2:2" x14ac:dyDescent="0.25">
      <c r="B4886" t="s">
        <v>5979</v>
      </c>
    </row>
    <row r="4887" spans="2:2" x14ac:dyDescent="0.25">
      <c r="B4887" t="s">
        <v>5803</v>
      </c>
    </row>
    <row r="4888" spans="2:2" x14ac:dyDescent="0.25">
      <c r="B4888" t="s">
        <v>5980</v>
      </c>
    </row>
    <row r="4889" spans="2:2" x14ac:dyDescent="0.25">
      <c r="B4889" t="s">
        <v>5981</v>
      </c>
    </row>
    <row r="4890" spans="2:2" x14ac:dyDescent="0.25">
      <c r="B4890" t="s">
        <v>5806</v>
      </c>
    </row>
    <row r="4891" spans="2:2" x14ac:dyDescent="0.25">
      <c r="B4891" t="s">
        <v>5982</v>
      </c>
    </row>
    <row r="4892" spans="2:2" x14ac:dyDescent="0.25">
      <c r="B4892" t="s">
        <v>5983</v>
      </c>
    </row>
    <row r="4893" spans="2:2" x14ac:dyDescent="0.25">
      <c r="B4893" t="s">
        <v>5984</v>
      </c>
    </row>
    <row r="4894" spans="2:2" x14ac:dyDescent="0.25">
      <c r="B4894" t="s">
        <v>5985</v>
      </c>
    </row>
    <row r="4895" spans="2:2" x14ac:dyDescent="0.25">
      <c r="B4895" t="s">
        <v>5986</v>
      </c>
    </row>
    <row r="4896" spans="2:2" x14ac:dyDescent="0.25">
      <c r="B4896" t="s">
        <v>5987</v>
      </c>
    </row>
    <row r="4897" spans="2:2" x14ac:dyDescent="0.25">
      <c r="B4897" t="s">
        <v>5988</v>
      </c>
    </row>
    <row r="4898" spans="2:2" x14ac:dyDescent="0.25">
      <c r="B4898" t="s">
        <v>5814</v>
      </c>
    </row>
    <row r="4899" spans="2:2" x14ac:dyDescent="0.25">
      <c r="B4899" t="s">
        <v>5989</v>
      </c>
    </row>
    <row r="4900" spans="2:2" x14ac:dyDescent="0.25">
      <c r="B4900" t="s">
        <v>5990</v>
      </c>
    </row>
    <row r="4901" spans="2:2" x14ac:dyDescent="0.25">
      <c r="B4901" t="s">
        <v>5991</v>
      </c>
    </row>
    <row r="4902" spans="2:2" x14ac:dyDescent="0.25">
      <c r="B4902" t="s">
        <v>5992</v>
      </c>
    </row>
    <row r="4903" spans="2:2" x14ac:dyDescent="0.25">
      <c r="B4903" t="s">
        <v>5824</v>
      </c>
    </row>
    <row r="4904" spans="2:2" x14ac:dyDescent="0.25">
      <c r="B4904" t="s">
        <v>5823</v>
      </c>
    </row>
    <row r="4905" spans="2:2" x14ac:dyDescent="0.25">
      <c r="B4905" t="s">
        <v>5993</v>
      </c>
    </row>
    <row r="4906" spans="2:2" x14ac:dyDescent="0.25">
      <c r="B4906" t="s">
        <v>5994</v>
      </c>
    </row>
    <row r="4907" spans="2:2" x14ac:dyDescent="0.25">
      <c r="B4907" t="s">
        <v>5995</v>
      </c>
    </row>
    <row r="4908" spans="2:2" x14ac:dyDescent="0.25">
      <c r="B4908" t="s">
        <v>5996</v>
      </c>
    </row>
    <row r="4909" spans="2:2" x14ac:dyDescent="0.25">
      <c r="B4909" t="s">
        <v>5826</v>
      </c>
    </row>
    <row r="4910" spans="2:2" x14ac:dyDescent="0.25">
      <c r="B4910" t="s">
        <v>5997</v>
      </c>
    </row>
    <row r="4911" spans="2:2" x14ac:dyDescent="0.25">
      <c r="B4911" t="s">
        <v>5998</v>
      </c>
    </row>
    <row r="4912" spans="2:2" x14ac:dyDescent="0.25">
      <c r="B4912" t="s">
        <v>5829</v>
      </c>
    </row>
    <row r="4913" spans="2:2" x14ac:dyDescent="0.25">
      <c r="B4913" t="s">
        <v>5830</v>
      </c>
    </row>
    <row r="4914" spans="2:2" x14ac:dyDescent="0.25">
      <c r="B4914" t="s">
        <v>5999</v>
      </c>
    </row>
    <row r="4915" spans="2:2" x14ac:dyDescent="0.25">
      <c r="B4915" t="s">
        <v>6000</v>
      </c>
    </row>
    <row r="4916" spans="2:2" x14ac:dyDescent="0.25">
      <c r="B4916" t="s">
        <v>6001</v>
      </c>
    </row>
    <row r="4917" spans="2:2" x14ac:dyDescent="0.25">
      <c r="B4917" t="s">
        <v>6002</v>
      </c>
    </row>
    <row r="4918" spans="2:2" x14ac:dyDescent="0.25">
      <c r="B4918" t="s">
        <v>6003</v>
      </c>
    </row>
    <row r="4919" spans="2:2" x14ac:dyDescent="0.25">
      <c r="B4919" t="s">
        <v>6004</v>
      </c>
    </row>
    <row r="4920" spans="2:2" x14ac:dyDescent="0.25">
      <c r="B4920" t="s">
        <v>6005</v>
      </c>
    </row>
    <row r="4921" spans="2:2" x14ac:dyDescent="0.25">
      <c r="B4921" t="s">
        <v>6006</v>
      </c>
    </row>
    <row r="4922" spans="2:2" x14ac:dyDescent="0.25">
      <c r="B4922" t="s">
        <v>6007</v>
      </c>
    </row>
    <row r="4923" spans="2:2" x14ac:dyDescent="0.25">
      <c r="B4923" t="s">
        <v>6008</v>
      </c>
    </row>
    <row r="4924" spans="2:2" x14ac:dyDescent="0.25">
      <c r="B4924" t="s">
        <v>6009</v>
      </c>
    </row>
    <row r="4925" spans="2:2" x14ac:dyDescent="0.25">
      <c r="B4925" t="s">
        <v>6010</v>
      </c>
    </row>
    <row r="4926" spans="2:2" x14ac:dyDescent="0.25">
      <c r="B4926" t="s">
        <v>6011</v>
      </c>
    </row>
    <row r="4927" spans="2:2" x14ac:dyDescent="0.25">
      <c r="B4927" t="s">
        <v>6012</v>
      </c>
    </row>
    <row r="4928" spans="2:2" x14ac:dyDescent="0.25">
      <c r="B4928" t="s">
        <v>6013</v>
      </c>
    </row>
    <row r="4929" spans="2:2" x14ac:dyDescent="0.25">
      <c r="B4929" t="s">
        <v>6014</v>
      </c>
    </row>
    <row r="4930" spans="2:2" x14ac:dyDescent="0.25">
      <c r="B4930" t="s">
        <v>6015</v>
      </c>
    </row>
    <row r="4931" spans="2:2" x14ac:dyDescent="0.25">
      <c r="B4931" t="s">
        <v>6016</v>
      </c>
    </row>
    <row r="4932" spans="2:2" x14ac:dyDescent="0.25">
      <c r="B4932" t="s">
        <v>6017</v>
      </c>
    </row>
    <row r="4933" spans="2:2" x14ac:dyDescent="0.25">
      <c r="B4933" t="s">
        <v>6018</v>
      </c>
    </row>
    <row r="4934" spans="2:2" x14ac:dyDescent="0.25">
      <c r="B4934" t="s">
        <v>6019</v>
      </c>
    </row>
    <row r="4935" spans="2:2" x14ac:dyDescent="0.25">
      <c r="B4935" t="s">
        <v>6020</v>
      </c>
    </row>
    <row r="4936" spans="2:2" x14ac:dyDescent="0.25">
      <c r="B4936" t="s">
        <v>6021</v>
      </c>
    </row>
    <row r="4937" spans="2:2" x14ac:dyDescent="0.25">
      <c r="B4937" t="s">
        <v>6022</v>
      </c>
    </row>
    <row r="4938" spans="2:2" x14ac:dyDescent="0.25">
      <c r="B4938" t="s">
        <v>6023</v>
      </c>
    </row>
    <row r="4939" spans="2:2" x14ac:dyDescent="0.25">
      <c r="B4939" t="s">
        <v>6024</v>
      </c>
    </row>
    <row r="4940" spans="2:2" x14ac:dyDescent="0.25">
      <c r="B4940" t="s">
        <v>6025</v>
      </c>
    </row>
    <row r="4941" spans="2:2" x14ac:dyDescent="0.25">
      <c r="B4941" t="s">
        <v>5848</v>
      </c>
    </row>
    <row r="4942" spans="2:2" x14ac:dyDescent="0.25">
      <c r="B4942" t="s">
        <v>5849</v>
      </c>
    </row>
    <row r="4943" spans="2:2" x14ac:dyDescent="0.25">
      <c r="B4943" t="s">
        <v>6026</v>
      </c>
    </row>
    <row r="4944" spans="2:2" x14ac:dyDescent="0.25">
      <c r="B4944" t="s">
        <v>6027</v>
      </c>
    </row>
    <row r="4945" spans="2:2" x14ac:dyDescent="0.25">
      <c r="B4945" t="s">
        <v>6028</v>
      </c>
    </row>
    <row r="4946" spans="2:2" x14ac:dyDescent="0.25">
      <c r="B4946" t="s">
        <v>6029</v>
      </c>
    </row>
    <row r="4947" spans="2:2" x14ac:dyDescent="0.25">
      <c r="B4947" t="s">
        <v>6030</v>
      </c>
    </row>
    <row r="4948" spans="2:2" x14ac:dyDescent="0.25">
      <c r="B4948" t="s">
        <v>6031</v>
      </c>
    </row>
    <row r="4949" spans="2:2" x14ac:dyDescent="0.25">
      <c r="B4949" t="s">
        <v>6032</v>
      </c>
    </row>
    <row r="4950" spans="2:2" x14ac:dyDescent="0.25">
      <c r="B4950" t="s">
        <v>5860</v>
      </c>
    </row>
    <row r="4951" spans="2:2" x14ac:dyDescent="0.25">
      <c r="B4951" t="s">
        <v>5861</v>
      </c>
    </row>
    <row r="4952" spans="2:2" x14ac:dyDescent="0.25">
      <c r="B4952" t="s">
        <v>5862</v>
      </c>
    </row>
    <row r="4953" spans="2:2" x14ac:dyDescent="0.25">
      <c r="B4953" t="s">
        <v>5863</v>
      </c>
    </row>
    <row r="4954" spans="2:2" x14ac:dyDescent="0.25">
      <c r="B4954" t="s">
        <v>5865</v>
      </c>
    </row>
    <row r="4955" spans="2:2" x14ac:dyDescent="0.25">
      <c r="B4955" t="s">
        <v>5866</v>
      </c>
    </row>
    <row r="4956" spans="2:2" x14ac:dyDescent="0.25">
      <c r="B4956" t="s">
        <v>5868</v>
      </c>
    </row>
    <row r="4957" spans="2:2" x14ac:dyDescent="0.25">
      <c r="B4957" t="s">
        <v>6033</v>
      </c>
    </row>
    <row r="4958" spans="2:2" x14ac:dyDescent="0.25">
      <c r="B4958" t="s">
        <v>5864</v>
      </c>
    </row>
    <row r="4959" spans="2:2" x14ac:dyDescent="0.25">
      <c r="B4959" t="s">
        <v>6034</v>
      </c>
    </row>
    <row r="4960" spans="2:2" x14ac:dyDescent="0.25">
      <c r="B4960" t="s">
        <v>6035</v>
      </c>
    </row>
    <row r="4961" spans="2:2" x14ac:dyDescent="0.25">
      <c r="B4961" t="s">
        <v>6036</v>
      </c>
    </row>
    <row r="4962" spans="2:2" x14ac:dyDescent="0.25">
      <c r="B4962" t="s">
        <v>6037</v>
      </c>
    </row>
    <row r="4963" spans="2:2" x14ac:dyDescent="0.25">
      <c r="B4963" t="s">
        <v>6038</v>
      </c>
    </row>
    <row r="4964" spans="2:2" x14ac:dyDescent="0.25">
      <c r="B4964" t="s">
        <v>6039</v>
      </c>
    </row>
    <row r="4965" spans="2:2" x14ac:dyDescent="0.25">
      <c r="B4965" t="s">
        <v>6040</v>
      </c>
    </row>
    <row r="4966" spans="2:2" x14ac:dyDescent="0.25">
      <c r="B4966" t="s">
        <v>6041</v>
      </c>
    </row>
    <row r="4967" spans="2:2" x14ac:dyDescent="0.25">
      <c r="B4967" t="s">
        <v>5877</v>
      </c>
    </row>
    <row r="4968" spans="2:2" x14ac:dyDescent="0.25">
      <c r="B4968" t="s">
        <v>6042</v>
      </c>
    </row>
    <row r="4969" spans="2:2" x14ac:dyDescent="0.25">
      <c r="B4969" t="s">
        <v>6043</v>
      </c>
    </row>
    <row r="4970" spans="2:2" x14ac:dyDescent="0.25">
      <c r="B4970" t="s">
        <v>5880</v>
      </c>
    </row>
    <row r="4971" spans="2:2" x14ac:dyDescent="0.25">
      <c r="B4971" t="s">
        <v>5881</v>
      </c>
    </row>
    <row r="4972" spans="2:2" x14ac:dyDescent="0.25">
      <c r="B4972" t="s">
        <v>6044</v>
      </c>
    </row>
    <row r="4973" spans="2:2" x14ac:dyDescent="0.25">
      <c r="B4973" t="s">
        <v>5883</v>
      </c>
    </row>
    <row r="4974" spans="2:2" x14ac:dyDescent="0.25">
      <c r="B4974" t="s">
        <v>6045</v>
      </c>
    </row>
    <row r="4975" spans="2:2" x14ac:dyDescent="0.25">
      <c r="B4975" t="s">
        <v>5887</v>
      </c>
    </row>
    <row r="4976" spans="2:2" x14ac:dyDescent="0.25">
      <c r="B4976" t="s">
        <v>6046</v>
      </c>
    </row>
    <row r="4977" spans="2:2" x14ac:dyDescent="0.25">
      <c r="B4977" t="s">
        <v>6047</v>
      </c>
    </row>
    <row r="4978" spans="2:2" x14ac:dyDescent="0.25">
      <c r="B4978" t="s">
        <v>5885</v>
      </c>
    </row>
    <row r="4979" spans="2:2" x14ac:dyDescent="0.25">
      <c r="B4979" t="s">
        <v>6048</v>
      </c>
    </row>
    <row r="4980" spans="2:2" x14ac:dyDescent="0.25">
      <c r="B4980" t="s">
        <v>6049</v>
      </c>
    </row>
    <row r="4981" spans="2:2" x14ac:dyDescent="0.25">
      <c r="B4981" t="s">
        <v>6050</v>
      </c>
    </row>
    <row r="4982" spans="2:2" x14ac:dyDescent="0.25">
      <c r="B4982" t="s">
        <v>5892</v>
      </c>
    </row>
    <row r="4983" spans="2:2" x14ac:dyDescent="0.25">
      <c r="B4983" t="s">
        <v>5891</v>
      </c>
    </row>
    <row r="4984" spans="2:2" x14ac:dyDescent="0.25">
      <c r="B4984" t="s">
        <v>5908</v>
      </c>
    </row>
    <row r="4985" spans="2:2" x14ac:dyDescent="0.25">
      <c r="B4985" t="s">
        <v>5921</v>
      </c>
    </row>
    <row r="4986" spans="2:2" x14ac:dyDescent="0.25">
      <c r="B4986" t="s">
        <v>5922</v>
      </c>
    </row>
    <row r="4987" spans="2:2" x14ac:dyDescent="0.25">
      <c r="B4987" t="s">
        <v>6051</v>
      </c>
    </row>
    <row r="4988" spans="2:2" x14ac:dyDescent="0.25">
      <c r="B4988" t="s">
        <v>6052</v>
      </c>
    </row>
    <row r="4989" spans="2:2" x14ac:dyDescent="0.25">
      <c r="B4989" t="s">
        <v>6053</v>
      </c>
    </row>
    <row r="4990" spans="2:2" x14ac:dyDescent="0.25">
      <c r="B4990" t="s">
        <v>6054</v>
      </c>
    </row>
    <row r="4991" spans="2:2" x14ac:dyDescent="0.25">
      <c r="B4991" t="s">
        <v>6055</v>
      </c>
    </row>
    <row r="4992" spans="2:2" x14ac:dyDescent="0.25">
      <c r="B4992" t="s">
        <v>5909</v>
      </c>
    </row>
    <row r="4993" spans="2:2" x14ac:dyDescent="0.25">
      <c r="B4993" t="s">
        <v>6056</v>
      </c>
    </row>
    <row r="4994" spans="2:2" x14ac:dyDescent="0.25">
      <c r="B4994" t="s">
        <v>6057</v>
      </c>
    </row>
    <row r="4995" spans="2:2" x14ac:dyDescent="0.25">
      <c r="B4995" t="s">
        <v>6058</v>
      </c>
    </row>
    <row r="4996" spans="2:2" x14ac:dyDescent="0.25">
      <c r="B4996" t="s">
        <v>6059</v>
      </c>
    </row>
    <row r="4997" spans="2:2" x14ac:dyDescent="0.25">
      <c r="B4997" t="s">
        <v>6060</v>
      </c>
    </row>
    <row r="4998" spans="2:2" x14ac:dyDescent="0.25">
      <c r="B4998" t="s">
        <v>6061</v>
      </c>
    </row>
    <row r="4999" spans="2:2" x14ac:dyDescent="0.25">
      <c r="B4999" t="s">
        <v>6062</v>
      </c>
    </row>
    <row r="5000" spans="2:2" x14ac:dyDescent="0.25">
      <c r="B5000" t="s">
        <v>5917</v>
      </c>
    </row>
    <row r="5001" spans="2:2" x14ac:dyDescent="0.25">
      <c r="B5001" t="s">
        <v>5918</v>
      </c>
    </row>
    <row r="5002" spans="2:2" x14ac:dyDescent="0.25">
      <c r="B5002" t="s">
        <v>6063</v>
      </c>
    </row>
    <row r="5003" spans="2:2" x14ac:dyDescent="0.25">
      <c r="B5003" t="s">
        <v>6064</v>
      </c>
    </row>
    <row r="5004" spans="2:2" x14ac:dyDescent="0.25">
      <c r="B5004" t="s">
        <v>5995</v>
      </c>
    </row>
    <row r="5005" spans="2:2" x14ac:dyDescent="0.25">
      <c r="B5005" t="s">
        <v>6065</v>
      </c>
    </row>
    <row r="5006" spans="2:2" x14ac:dyDescent="0.25">
      <c r="B5006" t="s">
        <v>6066</v>
      </c>
    </row>
    <row r="5007" spans="2:2" x14ac:dyDescent="0.25">
      <c r="B5007" t="s">
        <v>5823</v>
      </c>
    </row>
    <row r="5008" spans="2:2" x14ac:dyDescent="0.25">
      <c r="B5008" t="s">
        <v>5824</v>
      </c>
    </row>
    <row r="5009" spans="2:2" x14ac:dyDescent="0.25">
      <c r="B5009" t="s">
        <v>6067</v>
      </c>
    </row>
    <row r="5010" spans="2:2" x14ac:dyDescent="0.25">
      <c r="B5010" t="s">
        <v>6068</v>
      </c>
    </row>
    <row r="5011" spans="2:2" x14ac:dyDescent="0.25">
      <c r="B5011" t="s">
        <v>6069</v>
      </c>
    </row>
    <row r="5012" spans="2:2" x14ac:dyDescent="0.25">
      <c r="B5012" t="s">
        <v>6070</v>
      </c>
    </row>
    <row r="5013" spans="2:2" x14ac:dyDescent="0.25">
      <c r="B5013" t="s">
        <v>6071</v>
      </c>
    </row>
    <row r="5014" spans="2:2" x14ac:dyDescent="0.25">
      <c r="B5014" t="s">
        <v>6072</v>
      </c>
    </row>
    <row r="5015" spans="2:2" x14ac:dyDescent="0.25">
      <c r="B5015" t="s">
        <v>6073</v>
      </c>
    </row>
    <row r="5016" spans="2:2" x14ac:dyDescent="0.25">
      <c r="B5016" t="s">
        <v>6074</v>
      </c>
    </row>
    <row r="5017" spans="2:2" x14ac:dyDescent="0.25">
      <c r="B5017" t="s">
        <v>6075</v>
      </c>
    </row>
    <row r="5018" spans="2:2" x14ac:dyDescent="0.25">
      <c r="B5018" t="s">
        <v>6076</v>
      </c>
    </row>
    <row r="5019" spans="2:2" x14ac:dyDescent="0.25">
      <c r="B5019" t="s">
        <v>6077</v>
      </c>
    </row>
    <row r="5020" spans="2:2" x14ac:dyDescent="0.25">
      <c r="B5020" t="s">
        <v>6078</v>
      </c>
    </row>
    <row r="5021" spans="2:2" x14ac:dyDescent="0.25">
      <c r="B5021" t="s">
        <v>6079</v>
      </c>
    </row>
    <row r="5022" spans="2:2" x14ac:dyDescent="0.25">
      <c r="B5022" t="s">
        <v>6080</v>
      </c>
    </row>
    <row r="5023" spans="2:2" x14ac:dyDescent="0.25">
      <c r="B5023" t="s">
        <v>6081</v>
      </c>
    </row>
    <row r="5024" spans="2:2" x14ac:dyDescent="0.25">
      <c r="B5024" t="s">
        <v>6082</v>
      </c>
    </row>
    <row r="5025" spans="2:2" x14ac:dyDescent="0.25">
      <c r="B5025" t="s">
        <v>5820</v>
      </c>
    </row>
    <row r="5026" spans="2:2" x14ac:dyDescent="0.25">
      <c r="B5026" t="s">
        <v>6083</v>
      </c>
    </row>
    <row r="5027" spans="2:2" x14ac:dyDescent="0.25">
      <c r="B5027" t="s">
        <v>6084</v>
      </c>
    </row>
    <row r="5028" spans="2:2" x14ac:dyDescent="0.25">
      <c r="B5028" t="s">
        <v>6085</v>
      </c>
    </row>
    <row r="5029" spans="2:2" x14ac:dyDescent="0.25">
      <c r="B5029" t="s">
        <v>6086</v>
      </c>
    </row>
    <row r="5030" spans="2:2" x14ac:dyDescent="0.25">
      <c r="B5030" t="s">
        <v>6087</v>
      </c>
    </row>
    <row r="5031" spans="2:2" x14ac:dyDescent="0.25">
      <c r="B5031" t="s">
        <v>6088</v>
      </c>
    </row>
    <row r="5032" spans="2:2" x14ac:dyDescent="0.25">
      <c r="B5032" t="s">
        <v>6089</v>
      </c>
    </row>
    <row r="5033" spans="2:2" x14ac:dyDescent="0.25">
      <c r="B5033" t="s">
        <v>6090</v>
      </c>
    </row>
    <row r="5034" spans="2:2" x14ac:dyDescent="0.25">
      <c r="B5034" t="s">
        <v>6091</v>
      </c>
    </row>
    <row r="5035" spans="2:2" x14ac:dyDescent="0.25">
      <c r="B5035" t="s">
        <v>6092</v>
      </c>
    </row>
    <row r="5036" spans="2:2" x14ac:dyDescent="0.25">
      <c r="B5036" t="s">
        <v>6093</v>
      </c>
    </row>
    <row r="5037" spans="2:2" x14ac:dyDescent="0.25">
      <c r="B5037" t="s">
        <v>6094</v>
      </c>
    </row>
    <row r="5038" spans="2:2" x14ac:dyDescent="0.25">
      <c r="B5038" t="s">
        <v>6095</v>
      </c>
    </row>
    <row r="5039" spans="2:2" x14ac:dyDescent="0.25">
      <c r="B5039" t="s">
        <v>6096</v>
      </c>
    </row>
    <row r="5040" spans="2:2" x14ac:dyDescent="0.25">
      <c r="B5040" t="s">
        <v>6072</v>
      </c>
    </row>
    <row r="5041" spans="2:2" x14ac:dyDescent="0.25">
      <c r="B5041" t="s">
        <v>6097</v>
      </c>
    </row>
    <row r="5042" spans="2:2" x14ac:dyDescent="0.25">
      <c r="B5042" t="s">
        <v>6098</v>
      </c>
    </row>
    <row r="5043" spans="2:2" x14ac:dyDescent="0.25">
      <c r="B5043" t="s">
        <v>6099</v>
      </c>
    </row>
    <row r="5044" spans="2:2" x14ac:dyDescent="0.25">
      <c r="B5044" t="s">
        <v>6100</v>
      </c>
    </row>
    <row r="5045" spans="2:2" x14ac:dyDescent="0.25">
      <c r="B5045" t="s">
        <v>6101</v>
      </c>
    </row>
    <row r="5046" spans="2:2" x14ac:dyDescent="0.25">
      <c r="B5046" t="s">
        <v>6102</v>
      </c>
    </row>
    <row r="5047" spans="2:2" x14ac:dyDescent="0.25">
      <c r="B5047" t="s">
        <v>6103</v>
      </c>
    </row>
    <row r="5048" spans="2:2" x14ac:dyDescent="0.25">
      <c r="B5048" t="s">
        <v>6104</v>
      </c>
    </row>
    <row r="5049" spans="2:2" x14ac:dyDescent="0.25">
      <c r="B5049" t="s">
        <v>6105</v>
      </c>
    </row>
    <row r="5050" spans="2:2" x14ac:dyDescent="0.25">
      <c r="B5050" t="s">
        <v>6106</v>
      </c>
    </row>
    <row r="5051" spans="2:2" x14ac:dyDescent="0.25">
      <c r="B5051" t="s">
        <v>6107</v>
      </c>
    </row>
    <row r="5052" spans="2:2" x14ac:dyDescent="0.25">
      <c r="B5052" t="s">
        <v>5924</v>
      </c>
    </row>
    <row r="5053" spans="2:2" x14ac:dyDescent="0.25">
      <c r="B5053" t="s">
        <v>6084</v>
      </c>
    </row>
    <row r="5054" spans="2:2" x14ac:dyDescent="0.25">
      <c r="B5054" t="s">
        <v>5820</v>
      </c>
    </row>
    <row r="5055" spans="2:2" x14ac:dyDescent="0.25">
      <c r="B5055" t="s">
        <v>6108</v>
      </c>
    </row>
    <row r="5056" spans="2:2" x14ac:dyDescent="0.25">
      <c r="B5056" t="s">
        <v>6109</v>
      </c>
    </row>
    <row r="5057" spans="2:2" x14ac:dyDescent="0.25">
      <c r="B5057" t="s">
        <v>6089</v>
      </c>
    </row>
    <row r="5058" spans="2:2" x14ac:dyDescent="0.25">
      <c r="B5058" t="s">
        <v>6110</v>
      </c>
    </row>
    <row r="5059" spans="2:2" x14ac:dyDescent="0.25">
      <c r="B5059" t="s">
        <v>6111</v>
      </c>
    </row>
    <row r="5060" spans="2:2" x14ac:dyDescent="0.25">
      <c r="B5060" t="s">
        <v>6112</v>
      </c>
    </row>
    <row r="5061" spans="2:2" x14ac:dyDescent="0.25">
      <c r="B5061" t="s">
        <v>6093</v>
      </c>
    </row>
    <row r="5062" spans="2:2" x14ac:dyDescent="0.25">
      <c r="B5062" t="s">
        <v>6113</v>
      </c>
    </row>
    <row r="5063" spans="2:2" x14ac:dyDescent="0.25">
      <c r="B5063" t="s">
        <v>6114</v>
      </c>
    </row>
    <row r="5064" spans="2:2" x14ac:dyDescent="0.25">
      <c r="B5064" t="s">
        <v>6115</v>
      </c>
    </row>
    <row r="5065" spans="2:2" x14ac:dyDescent="0.25">
      <c r="B5065" t="s">
        <v>6116</v>
      </c>
    </row>
    <row r="5066" spans="2:2" x14ac:dyDescent="0.25">
      <c r="B5066" t="s">
        <v>6117</v>
      </c>
    </row>
    <row r="5067" spans="2:2" x14ac:dyDescent="0.25">
      <c r="B5067" t="s">
        <v>6118</v>
      </c>
    </row>
    <row r="5068" spans="2:2" x14ac:dyDescent="0.25">
      <c r="B5068" t="s">
        <v>6119</v>
      </c>
    </row>
    <row r="5069" spans="2:2" x14ac:dyDescent="0.25">
      <c r="B5069" t="s">
        <v>6120</v>
      </c>
    </row>
    <row r="5070" spans="2:2" x14ac:dyDescent="0.25">
      <c r="B5070" t="s">
        <v>6121</v>
      </c>
    </row>
    <row r="5071" spans="2:2" x14ac:dyDescent="0.25">
      <c r="B5071" t="s">
        <v>6122</v>
      </c>
    </row>
    <row r="5072" spans="2:2" x14ac:dyDescent="0.25">
      <c r="B5072" t="s">
        <v>6123</v>
      </c>
    </row>
    <row r="5073" spans="2:2" x14ac:dyDescent="0.25">
      <c r="B5073" t="s">
        <v>6124</v>
      </c>
    </row>
    <row r="5074" spans="2:2" x14ac:dyDescent="0.25">
      <c r="B5074" t="s">
        <v>6125</v>
      </c>
    </row>
    <row r="5075" spans="2:2" x14ac:dyDescent="0.25">
      <c r="B5075" t="s">
        <v>6126</v>
      </c>
    </row>
    <row r="5076" spans="2:2" x14ac:dyDescent="0.25">
      <c r="B5076" t="s">
        <v>6127</v>
      </c>
    </row>
    <row r="5077" spans="2:2" x14ac:dyDescent="0.25">
      <c r="B5077" t="s">
        <v>6128</v>
      </c>
    </row>
    <row r="5078" spans="2:2" x14ac:dyDescent="0.25">
      <c r="B5078" t="s">
        <v>6129</v>
      </c>
    </row>
    <row r="5079" spans="2:2" x14ac:dyDescent="0.25">
      <c r="B5079" t="s">
        <v>6130</v>
      </c>
    </row>
    <row r="5080" spans="2:2" x14ac:dyDescent="0.25">
      <c r="B5080" t="s">
        <v>6131</v>
      </c>
    </row>
    <row r="5081" spans="2:2" x14ac:dyDescent="0.25">
      <c r="B5081" t="s">
        <v>6132</v>
      </c>
    </row>
    <row r="5082" spans="2:2" x14ac:dyDescent="0.25">
      <c r="B5082" t="s">
        <v>6133</v>
      </c>
    </row>
    <row r="5083" spans="2:2" x14ac:dyDescent="0.25">
      <c r="B5083" t="s">
        <v>6134</v>
      </c>
    </row>
    <row r="5084" spans="2:2" x14ac:dyDescent="0.25">
      <c r="B5084" t="s">
        <v>6135</v>
      </c>
    </row>
    <row r="5085" spans="2:2" x14ac:dyDescent="0.25">
      <c r="B5085" t="s">
        <v>6136</v>
      </c>
    </row>
    <row r="5086" spans="2:2" x14ac:dyDescent="0.25">
      <c r="B5086" t="s">
        <v>6137</v>
      </c>
    </row>
    <row r="5087" spans="2:2" x14ac:dyDescent="0.25">
      <c r="B5087" t="s">
        <v>6138</v>
      </c>
    </row>
    <row r="5088" spans="2:2" x14ac:dyDescent="0.25">
      <c r="B5088" t="s">
        <v>6139</v>
      </c>
    </row>
    <row r="5089" spans="2:2" x14ac:dyDescent="0.25">
      <c r="B5089" t="s">
        <v>6140</v>
      </c>
    </row>
    <row r="5090" spans="2:2" x14ac:dyDescent="0.25">
      <c r="B5090" t="s">
        <v>6141</v>
      </c>
    </row>
    <row r="5091" spans="2:2" x14ac:dyDescent="0.25">
      <c r="B5091" t="s">
        <v>6142</v>
      </c>
    </row>
    <row r="5092" spans="2:2" x14ac:dyDescent="0.25">
      <c r="B5092" t="s">
        <v>6143</v>
      </c>
    </row>
    <row r="5093" spans="2:2" x14ac:dyDescent="0.25">
      <c r="B5093" t="s">
        <v>6144</v>
      </c>
    </row>
    <row r="5094" spans="2:2" x14ac:dyDescent="0.25">
      <c r="B5094" t="s">
        <v>6145</v>
      </c>
    </row>
    <row r="5095" spans="2:2" x14ac:dyDescent="0.25">
      <c r="B5095" t="s">
        <v>6146</v>
      </c>
    </row>
    <row r="5096" spans="2:2" x14ac:dyDescent="0.25">
      <c r="B5096" t="s">
        <v>6147</v>
      </c>
    </row>
    <row r="5097" spans="2:2" x14ac:dyDescent="0.25">
      <c r="B5097" t="s">
        <v>6148</v>
      </c>
    </row>
    <row r="5098" spans="2:2" x14ac:dyDescent="0.25">
      <c r="B5098" t="s">
        <v>6149</v>
      </c>
    </row>
    <row r="5099" spans="2:2" x14ac:dyDescent="0.25">
      <c r="B5099" t="s">
        <v>6150</v>
      </c>
    </row>
    <row r="5100" spans="2:2" x14ac:dyDescent="0.25">
      <c r="B5100" t="s">
        <v>6151</v>
      </c>
    </row>
    <row r="5101" spans="2:2" x14ac:dyDescent="0.25">
      <c r="B5101" t="s">
        <v>6152</v>
      </c>
    </row>
    <row r="5102" spans="2:2" x14ac:dyDescent="0.25">
      <c r="B5102" t="s">
        <v>6153</v>
      </c>
    </row>
    <row r="5103" spans="2:2" x14ac:dyDescent="0.25">
      <c r="B5103" t="s">
        <v>6154</v>
      </c>
    </row>
    <row r="5104" spans="2:2" x14ac:dyDescent="0.25">
      <c r="B5104" t="s">
        <v>6155</v>
      </c>
    </row>
    <row r="5105" spans="2:2" x14ac:dyDescent="0.25">
      <c r="B5105" t="s">
        <v>6156</v>
      </c>
    </row>
    <row r="5106" spans="2:2" x14ac:dyDescent="0.25">
      <c r="B5106" t="s">
        <v>6157</v>
      </c>
    </row>
    <row r="5107" spans="2:2" x14ac:dyDescent="0.25">
      <c r="B5107" t="s">
        <v>6158</v>
      </c>
    </row>
    <row r="5108" spans="2:2" x14ac:dyDescent="0.25">
      <c r="B5108" t="s">
        <v>6159</v>
      </c>
    </row>
    <row r="5109" spans="2:2" x14ac:dyDescent="0.25">
      <c r="B5109" t="s">
        <v>6160</v>
      </c>
    </row>
    <row r="5110" spans="2:2" x14ac:dyDescent="0.25">
      <c r="B5110" t="s">
        <v>6161</v>
      </c>
    </row>
    <row r="5111" spans="2:2" x14ac:dyDescent="0.25">
      <c r="B5111" t="s">
        <v>6162</v>
      </c>
    </row>
    <row r="5112" spans="2:2" x14ac:dyDescent="0.25">
      <c r="B5112" t="s">
        <v>6163</v>
      </c>
    </row>
    <row r="5113" spans="2:2" x14ac:dyDescent="0.25">
      <c r="B5113" t="s">
        <v>6164</v>
      </c>
    </row>
    <row r="5114" spans="2:2" x14ac:dyDescent="0.25">
      <c r="B5114" t="s">
        <v>6165</v>
      </c>
    </row>
    <row r="5115" spans="2:2" x14ac:dyDescent="0.25">
      <c r="B5115" t="s">
        <v>6166</v>
      </c>
    </row>
    <row r="5116" spans="2:2" x14ac:dyDescent="0.25">
      <c r="B5116" t="s">
        <v>6167</v>
      </c>
    </row>
    <row r="5117" spans="2:2" x14ac:dyDescent="0.25">
      <c r="B5117" t="s">
        <v>6168</v>
      </c>
    </row>
    <row r="5118" spans="2:2" x14ac:dyDescent="0.25">
      <c r="B5118" t="s">
        <v>6169</v>
      </c>
    </row>
    <row r="5119" spans="2:2" x14ac:dyDescent="0.25">
      <c r="B5119" t="s">
        <v>6170</v>
      </c>
    </row>
    <row r="5120" spans="2:2" x14ac:dyDescent="0.25">
      <c r="B5120" t="s">
        <v>6171</v>
      </c>
    </row>
    <row r="5121" spans="2:2" x14ac:dyDescent="0.25">
      <c r="B5121" t="s">
        <v>6172</v>
      </c>
    </row>
    <row r="5122" spans="2:2" x14ac:dyDescent="0.25">
      <c r="B5122" t="s">
        <v>6173</v>
      </c>
    </row>
    <row r="5123" spans="2:2" x14ac:dyDescent="0.25">
      <c r="B5123" t="s">
        <v>6174</v>
      </c>
    </row>
    <row r="5124" spans="2:2" x14ac:dyDescent="0.25">
      <c r="B5124" t="s">
        <v>6175</v>
      </c>
    </row>
    <row r="5125" spans="2:2" x14ac:dyDescent="0.25">
      <c r="B5125" t="s">
        <v>6176</v>
      </c>
    </row>
    <row r="5126" spans="2:2" x14ac:dyDescent="0.25">
      <c r="B5126" t="s">
        <v>6177</v>
      </c>
    </row>
    <row r="5127" spans="2:2" x14ac:dyDescent="0.25">
      <c r="B5127" t="s">
        <v>6178</v>
      </c>
    </row>
    <row r="5128" spans="2:2" x14ac:dyDescent="0.25">
      <c r="B5128" t="s">
        <v>6179</v>
      </c>
    </row>
    <row r="5129" spans="2:2" x14ac:dyDescent="0.25">
      <c r="B5129" t="s">
        <v>6180</v>
      </c>
    </row>
    <row r="5130" spans="2:2" x14ac:dyDescent="0.25">
      <c r="B5130" t="s">
        <v>6181</v>
      </c>
    </row>
    <row r="5131" spans="2:2" x14ac:dyDescent="0.25">
      <c r="B5131" t="s">
        <v>6182</v>
      </c>
    </row>
    <row r="5132" spans="2:2" x14ac:dyDescent="0.25">
      <c r="B5132" t="s">
        <v>6183</v>
      </c>
    </row>
    <row r="5133" spans="2:2" x14ac:dyDescent="0.25">
      <c r="B5133" t="s">
        <v>6184</v>
      </c>
    </row>
    <row r="5134" spans="2:2" x14ac:dyDescent="0.25">
      <c r="B5134" t="s">
        <v>6185</v>
      </c>
    </row>
    <row r="5135" spans="2:2" x14ac:dyDescent="0.25">
      <c r="B5135" t="s">
        <v>6186</v>
      </c>
    </row>
    <row r="5136" spans="2:2" x14ac:dyDescent="0.25">
      <c r="B5136" t="s">
        <v>6187</v>
      </c>
    </row>
    <row r="5137" spans="2:2" x14ac:dyDescent="0.25">
      <c r="B5137" t="s">
        <v>6188</v>
      </c>
    </row>
    <row r="5138" spans="2:2" x14ac:dyDescent="0.25">
      <c r="B5138" t="s">
        <v>6189</v>
      </c>
    </row>
    <row r="5139" spans="2:2" x14ac:dyDescent="0.25">
      <c r="B5139" t="s">
        <v>6190</v>
      </c>
    </row>
    <row r="5140" spans="2:2" x14ac:dyDescent="0.25">
      <c r="B5140" t="s">
        <v>6191</v>
      </c>
    </row>
    <row r="5141" spans="2:2" x14ac:dyDescent="0.25">
      <c r="B5141" t="s">
        <v>6192</v>
      </c>
    </row>
    <row r="5142" spans="2:2" x14ac:dyDescent="0.25">
      <c r="B5142" t="s">
        <v>6193</v>
      </c>
    </row>
    <row r="5143" spans="2:2" x14ac:dyDescent="0.25">
      <c r="B5143" t="s">
        <v>6194</v>
      </c>
    </row>
    <row r="5144" spans="2:2" x14ac:dyDescent="0.25">
      <c r="B5144" t="s">
        <v>6195</v>
      </c>
    </row>
    <row r="5145" spans="2:2" x14ac:dyDescent="0.25">
      <c r="B5145" t="s">
        <v>6196</v>
      </c>
    </row>
    <row r="5146" spans="2:2" x14ac:dyDescent="0.25">
      <c r="B5146" t="s">
        <v>6197</v>
      </c>
    </row>
    <row r="5147" spans="2:2" x14ac:dyDescent="0.25">
      <c r="B5147" t="s">
        <v>6198</v>
      </c>
    </row>
    <row r="5148" spans="2:2" x14ac:dyDescent="0.25">
      <c r="B5148" t="s">
        <v>6199</v>
      </c>
    </row>
    <row r="5149" spans="2:2" x14ac:dyDescent="0.25">
      <c r="B5149" t="s">
        <v>6200</v>
      </c>
    </row>
    <row r="5150" spans="2:2" x14ac:dyDescent="0.25">
      <c r="B5150" t="s">
        <v>6201</v>
      </c>
    </row>
    <row r="5151" spans="2:2" x14ac:dyDescent="0.25">
      <c r="B5151" t="s">
        <v>6202</v>
      </c>
    </row>
    <row r="5152" spans="2:2" x14ac:dyDescent="0.25">
      <c r="B5152" t="s">
        <v>6203</v>
      </c>
    </row>
    <row r="5153" spans="2:2" x14ac:dyDescent="0.25">
      <c r="B5153" t="s">
        <v>6204</v>
      </c>
    </row>
    <row r="5154" spans="2:2" x14ac:dyDescent="0.25">
      <c r="B5154" t="s">
        <v>6205</v>
      </c>
    </row>
    <row r="5155" spans="2:2" x14ac:dyDescent="0.25">
      <c r="B5155" t="s">
        <v>6206</v>
      </c>
    </row>
    <row r="5156" spans="2:2" x14ac:dyDescent="0.25">
      <c r="B5156" t="s">
        <v>6207</v>
      </c>
    </row>
    <row r="5157" spans="2:2" x14ac:dyDescent="0.25">
      <c r="B5157" t="s">
        <v>6208</v>
      </c>
    </row>
    <row r="5158" spans="2:2" x14ac:dyDescent="0.25">
      <c r="B5158" t="s">
        <v>6209</v>
      </c>
    </row>
    <row r="5159" spans="2:2" x14ac:dyDescent="0.25">
      <c r="B5159" t="s">
        <v>6210</v>
      </c>
    </row>
    <row r="5160" spans="2:2" x14ac:dyDescent="0.25">
      <c r="B5160" t="s">
        <v>6211</v>
      </c>
    </row>
    <row r="5161" spans="2:2" x14ac:dyDescent="0.25">
      <c r="B5161" t="s">
        <v>6212</v>
      </c>
    </row>
    <row r="5162" spans="2:2" x14ac:dyDescent="0.25">
      <c r="B5162" t="s">
        <v>6213</v>
      </c>
    </row>
    <row r="5163" spans="2:2" x14ac:dyDescent="0.25">
      <c r="B5163" t="s">
        <v>6214</v>
      </c>
    </row>
    <row r="5164" spans="2:2" x14ac:dyDescent="0.25">
      <c r="B5164" t="s">
        <v>6215</v>
      </c>
    </row>
    <row r="5165" spans="2:2" x14ac:dyDescent="0.25">
      <c r="B5165" t="s">
        <v>6216</v>
      </c>
    </row>
    <row r="5166" spans="2:2" x14ac:dyDescent="0.25">
      <c r="B5166" t="s">
        <v>6217</v>
      </c>
    </row>
    <row r="5167" spans="2:2" x14ac:dyDescent="0.25">
      <c r="B5167" t="s">
        <v>6218</v>
      </c>
    </row>
    <row r="5168" spans="2:2" x14ac:dyDescent="0.25">
      <c r="B5168" t="s">
        <v>6219</v>
      </c>
    </row>
    <row r="5169" spans="2:2" x14ac:dyDescent="0.25">
      <c r="B5169" t="s">
        <v>6220</v>
      </c>
    </row>
    <row r="5170" spans="2:2" x14ac:dyDescent="0.25">
      <c r="B5170" t="s">
        <v>6221</v>
      </c>
    </row>
    <row r="5171" spans="2:2" x14ac:dyDescent="0.25">
      <c r="B5171" t="s">
        <v>6222</v>
      </c>
    </row>
    <row r="5172" spans="2:2" x14ac:dyDescent="0.25">
      <c r="B5172" t="s">
        <v>6223</v>
      </c>
    </row>
    <row r="5173" spans="2:2" x14ac:dyDescent="0.25">
      <c r="B5173" t="s">
        <v>6224</v>
      </c>
    </row>
    <row r="5174" spans="2:2" x14ac:dyDescent="0.25">
      <c r="B5174" t="s">
        <v>6225</v>
      </c>
    </row>
    <row r="5175" spans="2:2" x14ac:dyDescent="0.25">
      <c r="B5175" t="s">
        <v>6226</v>
      </c>
    </row>
    <row r="5176" spans="2:2" x14ac:dyDescent="0.25">
      <c r="B5176" t="s">
        <v>6227</v>
      </c>
    </row>
    <row r="5177" spans="2:2" x14ac:dyDescent="0.25">
      <c r="B5177" t="s">
        <v>6228</v>
      </c>
    </row>
    <row r="5178" spans="2:2" x14ac:dyDescent="0.25">
      <c r="B5178" t="s">
        <v>6229</v>
      </c>
    </row>
    <row r="5179" spans="2:2" x14ac:dyDescent="0.25">
      <c r="B5179" t="s">
        <v>6230</v>
      </c>
    </row>
    <row r="5180" spans="2:2" x14ac:dyDescent="0.25">
      <c r="B5180" t="s">
        <v>6231</v>
      </c>
    </row>
    <row r="5181" spans="2:2" x14ac:dyDescent="0.25">
      <c r="B5181" t="s">
        <v>6232</v>
      </c>
    </row>
    <row r="5182" spans="2:2" x14ac:dyDescent="0.25">
      <c r="B5182" t="s">
        <v>6233</v>
      </c>
    </row>
    <row r="5183" spans="2:2" x14ac:dyDescent="0.25">
      <c r="B5183" t="s">
        <v>6234</v>
      </c>
    </row>
    <row r="5184" spans="2:2" x14ac:dyDescent="0.25">
      <c r="B5184" t="s">
        <v>6235</v>
      </c>
    </row>
    <row r="5185" spans="2:2" x14ac:dyDescent="0.25">
      <c r="B5185" t="s">
        <v>6236</v>
      </c>
    </row>
    <row r="5186" spans="2:2" x14ac:dyDescent="0.25">
      <c r="B5186" t="s">
        <v>6237</v>
      </c>
    </row>
    <row r="5187" spans="2:2" x14ac:dyDescent="0.25">
      <c r="B5187" t="s">
        <v>6238</v>
      </c>
    </row>
    <row r="5188" spans="2:2" x14ac:dyDescent="0.25">
      <c r="B5188" t="s">
        <v>6239</v>
      </c>
    </row>
    <row r="5189" spans="2:2" x14ac:dyDescent="0.25">
      <c r="B5189" t="s">
        <v>6240</v>
      </c>
    </row>
    <row r="5190" spans="2:2" x14ac:dyDescent="0.25">
      <c r="B5190" t="s">
        <v>6241</v>
      </c>
    </row>
    <row r="5191" spans="2:2" x14ac:dyDescent="0.25">
      <c r="B5191" t="s">
        <v>6242</v>
      </c>
    </row>
    <row r="5192" spans="2:2" x14ac:dyDescent="0.25">
      <c r="B5192" t="s">
        <v>6243</v>
      </c>
    </row>
    <row r="5193" spans="2:2" x14ac:dyDescent="0.25">
      <c r="B5193" t="s">
        <v>6244</v>
      </c>
    </row>
    <row r="5194" spans="2:2" x14ac:dyDescent="0.25">
      <c r="B5194" t="s">
        <v>6245</v>
      </c>
    </row>
    <row r="5195" spans="2:2" x14ac:dyDescent="0.25">
      <c r="B5195" t="s">
        <v>6246</v>
      </c>
    </row>
    <row r="5196" spans="2:2" x14ac:dyDescent="0.25">
      <c r="B5196" t="s">
        <v>6247</v>
      </c>
    </row>
    <row r="5197" spans="2:2" x14ac:dyDescent="0.25">
      <c r="B5197" t="s">
        <v>6248</v>
      </c>
    </row>
    <row r="5198" spans="2:2" x14ac:dyDescent="0.25">
      <c r="B5198" t="s">
        <v>6249</v>
      </c>
    </row>
    <row r="5199" spans="2:2" x14ac:dyDescent="0.25">
      <c r="B5199" t="s">
        <v>6250</v>
      </c>
    </row>
    <row r="5200" spans="2:2" x14ac:dyDescent="0.25">
      <c r="B5200" t="s">
        <v>6251</v>
      </c>
    </row>
    <row r="5201" spans="2:2" x14ac:dyDescent="0.25">
      <c r="B5201" t="s">
        <v>6252</v>
      </c>
    </row>
    <row r="5202" spans="2:2" x14ac:dyDescent="0.25">
      <c r="B5202" t="s">
        <v>6253</v>
      </c>
    </row>
    <row r="5203" spans="2:2" x14ac:dyDescent="0.25">
      <c r="B5203" t="s">
        <v>6254</v>
      </c>
    </row>
    <row r="5204" spans="2:2" x14ac:dyDescent="0.25">
      <c r="B5204" t="s">
        <v>6255</v>
      </c>
    </row>
    <row r="5205" spans="2:2" x14ac:dyDescent="0.25">
      <c r="B5205" t="s">
        <v>6256</v>
      </c>
    </row>
    <row r="5206" spans="2:2" x14ac:dyDescent="0.25">
      <c r="B5206" t="s">
        <v>6257</v>
      </c>
    </row>
    <row r="5207" spans="2:2" x14ac:dyDescent="0.25">
      <c r="B5207" t="s">
        <v>6258</v>
      </c>
    </row>
    <row r="5208" spans="2:2" x14ac:dyDescent="0.25">
      <c r="B5208" t="s">
        <v>6259</v>
      </c>
    </row>
    <row r="5209" spans="2:2" x14ac:dyDescent="0.25">
      <c r="B5209" t="s">
        <v>6260</v>
      </c>
    </row>
    <row r="5210" spans="2:2" x14ac:dyDescent="0.25">
      <c r="B5210" t="s">
        <v>6261</v>
      </c>
    </row>
    <row r="5211" spans="2:2" x14ac:dyDescent="0.25">
      <c r="B5211" t="s">
        <v>6262</v>
      </c>
    </row>
    <row r="5212" spans="2:2" x14ac:dyDescent="0.25">
      <c r="B5212" t="s">
        <v>6263</v>
      </c>
    </row>
    <row r="5213" spans="2:2" x14ac:dyDescent="0.25">
      <c r="B5213" t="s">
        <v>6264</v>
      </c>
    </row>
    <row r="5214" spans="2:2" x14ac:dyDescent="0.25">
      <c r="B5214" t="s">
        <v>6265</v>
      </c>
    </row>
    <row r="5215" spans="2:2" x14ac:dyDescent="0.25">
      <c r="B5215" t="s">
        <v>6266</v>
      </c>
    </row>
    <row r="5216" spans="2:2" x14ac:dyDescent="0.25">
      <c r="B5216" t="s">
        <v>6267</v>
      </c>
    </row>
    <row r="5217" spans="2:2" x14ac:dyDescent="0.25">
      <c r="B5217" t="s">
        <v>6268</v>
      </c>
    </row>
    <row r="5218" spans="2:2" x14ac:dyDescent="0.25">
      <c r="B5218" t="s">
        <v>6269</v>
      </c>
    </row>
    <row r="5219" spans="2:2" x14ac:dyDescent="0.25">
      <c r="B5219" t="s">
        <v>6270</v>
      </c>
    </row>
    <row r="5220" spans="2:2" x14ac:dyDescent="0.25">
      <c r="B5220" t="s">
        <v>6271</v>
      </c>
    </row>
    <row r="5221" spans="2:2" x14ac:dyDescent="0.25">
      <c r="B5221" t="s">
        <v>6272</v>
      </c>
    </row>
    <row r="5222" spans="2:2" x14ac:dyDescent="0.25">
      <c r="B5222" t="s">
        <v>6273</v>
      </c>
    </row>
    <row r="5223" spans="2:2" x14ac:dyDescent="0.25">
      <c r="B5223" t="s">
        <v>6274</v>
      </c>
    </row>
    <row r="5224" spans="2:2" x14ac:dyDescent="0.25">
      <c r="B5224" t="s">
        <v>6275</v>
      </c>
    </row>
    <row r="5225" spans="2:2" x14ac:dyDescent="0.25">
      <c r="B5225" t="s">
        <v>6276</v>
      </c>
    </row>
    <row r="5226" spans="2:2" x14ac:dyDescent="0.25">
      <c r="B5226" t="s">
        <v>6277</v>
      </c>
    </row>
    <row r="5227" spans="2:2" x14ac:dyDescent="0.25">
      <c r="B5227" t="s">
        <v>6278</v>
      </c>
    </row>
    <row r="5228" spans="2:2" x14ac:dyDescent="0.25">
      <c r="B5228" t="s">
        <v>6279</v>
      </c>
    </row>
    <row r="5229" spans="2:2" x14ac:dyDescent="0.25">
      <c r="B5229" t="s">
        <v>6280</v>
      </c>
    </row>
    <row r="5230" spans="2:2" x14ac:dyDescent="0.25">
      <c r="B5230" t="s">
        <v>6281</v>
      </c>
    </row>
    <row r="5231" spans="2:2" x14ac:dyDescent="0.25">
      <c r="B5231" t="s">
        <v>6282</v>
      </c>
    </row>
    <row r="5232" spans="2:2" x14ac:dyDescent="0.25">
      <c r="B5232" t="s">
        <v>6283</v>
      </c>
    </row>
    <row r="5233" spans="2:2" x14ac:dyDescent="0.25">
      <c r="B5233" t="s">
        <v>6280</v>
      </c>
    </row>
    <row r="5234" spans="2:2" x14ac:dyDescent="0.25">
      <c r="B5234" t="s">
        <v>6284</v>
      </c>
    </row>
    <row r="5235" spans="2:2" x14ac:dyDescent="0.25">
      <c r="B5235" t="s">
        <v>6285</v>
      </c>
    </row>
    <row r="5236" spans="2:2" x14ac:dyDescent="0.25">
      <c r="B5236" t="s">
        <v>6286</v>
      </c>
    </row>
    <row r="5237" spans="2:2" x14ac:dyDescent="0.25">
      <c r="B5237" t="s">
        <v>6287</v>
      </c>
    </row>
    <row r="5238" spans="2:2" x14ac:dyDescent="0.25">
      <c r="B5238" t="s">
        <v>6288</v>
      </c>
    </row>
    <row r="5239" spans="2:2" x14ac:dyDescent="0.25">
      <c r="B5239" t="s">
        <v>6289</v>
      </c>
    </row>
    <row r="5240" spans="2:2" x14ac:dyDescent="0.25">
      <c r="B5240" t="s">
        <v>6290</v>
      </c>
    </row>
    <row r="5241" spans="2:2" x14ac:dyDescent="0.25">
      <c r="B5241" t="s">
        <v>6291</v>
      </c>
    </row>
    <row r="5242" spans="2:2" x14ac:dyDescent="0.25">
      <c r="B5242" t="s">
        <v>6292</v>
      </c>
    </row>
    <row r="5243" spans="2:2" x14ac:dyDescent="0.25">
      <c r="B5243" t="s">
        <v>6293</v>
      </c>
    </row>
    <row r="5244" spans="2:2" x14ac:dyDescent="0.25">
      <c r="B5244" t="s">
        <v>6294</v>
      </c>
    </row>
    <row r="5245" spans="2:2" x14ac:dyDescent="0.25">
      <c r="B5245" t="s">
        <v>6295</v>
      </c>
    </row>
    <row r="5246" spans="2:2" x14ac:dyDescent="0.25">
      <c r="B5246" t="s">
        <v>6296</v>
      </c>
    </row>
    <row r="5247" spans="2:2" x14ac:dyDescent="0.25">
      <c r="B5247" t="s">
        <v>6297</v>
      </c>
    </row>
    <row r="5248" spans="2:2" x14ac:dyDescent="0.25">
      <c r="B5248" t="s">
        <v>6298</v>
      </c>
    </row>
    <row r="5249" spans="2:2" x14ac:dyDescent="0.25">
      <c r="B5249" t="s">
        <v>6299</v>
      </c>
    </row>
    <row r="5250" spans="2:2" x14ac:dyDescent="0.25">
      <c r="B5250" t="s">
        <v>6300</v>
      </c>
    </row>
    <row r="5251" spans="2:2" x14ac:dyDescent="0.25">
      <c r="B5251" t="s">
        <v>6301</v>
      </c>
    </row>
    <row r="5252" spans="2:2" x14ac:dyDescent="0.25">
      <c r="B5252" t="s">
        <v>6302</v>
      </c>
    </row>
    <row r="5253" spans="2:2" x14ac:dyDescent="0.25">
      <c r="B5253" t="s">
        <v>6303</v>
      </c>
    </row>
    <row r="5254" spans="2:2" x14ac:dyDescent="0.25">
      <c r="B5254" t="s">
        <v>6304</v>
      </c>
    </row>
    <row r="5255" spans="2:2" x14ac:dyDescent="0.25">
      <c r="B5255" t="s">
        <v>6305</v>
      </c>
    </row>
    <row r="5256" spans="2:2" x14ac:dyDescent="0.25">
      <c r="B5256" t="s">
        <v>6306</v>
      </c>
    </row>
    <row r="5257" spans="2:2" x14ac:dyDescent="0.25">
      <c r="B5257" t="s">
        <v>6307</v>
      </c>
    </row>
    <row r="5258" spans="2:2" x14ac:dyDescent="0.25">
      <c r="B5258" t="s">
        <v>6308</v>
      </c>
    </row>
    <row r="5259" spans="2:2" x14ac:dyDescent="0.25">
      <c r="B5259" t="s">
        <v>6309</v>
      </c>
    </row>
    <row r="5260" spans="2:2" x14ac:dyDescent="0.25">
      <c r="B5260" t="s">
        <v>6310</v>
      </c>
    </row>
    <row r="5261" spans="2:2" x14ac:dyDescent="0.25">
      <c r="B5261" t="s">
        <v>6311</v>
      </c>
    </row>
    <row r="5262" spans="2:2" x14ac:dyDescent="0.25">
      <c r="B5262" t="s">
        <v>6312</v>
      </c>
    </row>
    <row r="5263" spans="2:2" x14ac:dyDescent="0.25">
      <c r="B5263" t="s">
        <v>6313</v>
      </c>
    </row>
    <row r="5264" spans="2:2" x14ac:dyDescent="0.25">
      <c r="B5264" t="s">
        <v>6314</v>
      </c>
    </row>
    <row r="5265" spans="2:2" x14ac:dyDescent="0.25">
      <c r="B5265" t="s">
        <v>6315</v>
      </c>
    </row>
    <row r="5266" spans="2:2" x14ac:dyDescent="0.25">
      <c r="B5266" t="s">
        <v>6316</v>
      </c>
    </row>
    <row r="5267" spans="2:2" x14ac:dyDescent="0.25">
      <c r="B5267" t="s">
        <v>6317</v>
      </c>
    </row>
    <row r="5268" spans="2:2" x14ac:dyDescent="0.25">
      <c r="B5268" t="s">
        <v>6318</v>
      </c>
    </row>
    <row r="5269" spans="2:2" x14ac:dyDescent="0.25">
      <c r="B5269" t="s">
        <v>6319</v>
      </c>
    </row>
    <row r="5270" spans="2:2" x14ac:dyDescent="0.25">
      <c r="B5270" t="s">
        <v>6320</v>
      </c>
    </row>
    <row r="5271" spans="2:2" x14ac:dyDescent="0.25">
      <c r="B5271" t="s">
        <v>6321</v>
      </c>
    </row>
    <row r="5272" spans="2:2" x14ac:dyDescent="0.25">
      <c r="B5272" t="s">
        <v>6322</v>
      </c>
    </row>
    <row r="5273" spans="2:2" x14ac:dyDescent="0.25">
      <c r="B5273" t="s">
        <v>6323</v>
      </c>
    </row>
    <row r="5274" spans="2:2" x14ac:dyDescent="0.25">
      <c r="B5274" t="s">
        <v>6324</v>
      </c>
    </row>
    <row r="5275" spans="2:2" x14ac:dyDescent="0.25">
      <c r="B5275" t="s">
        <v>6325</v>
      </c>
    </row>
    <row r="5276" spans="2:2" x14ac:dyDescent="0.25">
      <c r="B5276" t="s">
        <v>6326</v>
      </c>
    </row>
    <row r="5277" spans="2:2" x14ac:dyDescent="0.25">
      <c r="B5277" t="s">
        <v>6327</v>
      </c>
    </row>
    <row r="5278" spans="2:2" x14ac:dyDescent="0.25">
      <c r="B5278" t="s">
        <v>6328</v>
      </c>
    </row>
    <row r="5279" spans="2:2" x14ac:dyDescent="0.25">
      <c r="B5279" t="s">
        <v>6329</v>
      </c>
    </row>
    <row r="5280" spans="2:2" x14ac:dyDescent="0.25">
      <c r="B5280" t="s">
        <v>6330</v>
      </c>
    </row>
    <row r="5281" spans="2:2" x14ac:dyDescent="0.25">
      <c r="B5281" t="s">
        <v>6331</v>
      </c>
    </row>
    <row r="5282" spans="2:2" x14ac:dyDescent="0.25">
      <c r="B5282" t="s">
        <v>6332</v>
      </c>
    </row>
    <row r="5283" spans="2:2" x14ac:dyDescent="0.25">
      <c r="B5283" t="s">
        <v>6333</v>
      </c>
    </row>
    <row r="5284" spans="2:2" x14ac:dyDescent="0.25">
      <c r="B5284" t="s">
        <v>6334</v>
      </c>
    </row>
    <row r="5285" spans="2:2" x14ac:dyDescent="0.25">
      <c r="B5285" t="s">
        <v>6335</v>
      </c>
    </row>
    <row r="5286" spans="2:2" x14ac:dyDescent="0.25">
      <c r="B5286" t="s">
        <v>6336</v>
      </c>
    </row>
    <row r="5287" spans="2:2" x14ac:dyDescent="0.25">
      <c r="B5287" t="s">
        <v>6337</v>
      </c>
    </row>
    <row r="5288" spans="2:2" x14ac:dyDescent="0.25">
      <c r="B5288" t="s">
        <v>6338</v>
      </c>
    </row>
    <row r="5289" spans="2:2" x14ac:dyDescent="0.25">
      <c r="B5289" t="s">
        <v>6339</v>
      </c>
    </row>
    <row r="5290" spans="2:2" x14ac:dyDescent="0.25">
      <c r="B5290" t="s">
        <v>6340</v>
      </c>
    </row>
    <row r="5291" spans="2:2" x14ac:dyDescent="0.25">
      <c r="B5291" t="s">
        <v>6341</v>
      </c>
    </row>
    <row r="5292" spans="2:2" x14ac:dyDescent="0.25">
      <c r="B5292" t="s">
        <v>6342</v>
      </c>
    </row>
    <row r="5293" spans="2:2" x14ac:dyDescent="0.25">
      <c r="B5293" t="s">
        <v>6343</v>
      </c>
    </row>
    <row r="5294" spans="2:2" x14ac:dyDescent="0.25">
      <c r="B5294" t="s">
        <v>6344</v>
      </c>
    </row>
    <row r="5295" spans="2:2" x14ac:dyDescent="0.25">
      <c r="B5295" t="s">
        <v>6345</v>
      </c>
    </row>
    <row r="5296" spans="2:2" x14ac:dyDescent="0.25">
      <c r="B5296" t="s">
        <v>6346</v>
      </c>
    </row>
    <row r="5297" spans="2:2" x14ac:dyDescent="0.25">
      <c r="B5297" t="s">
        <v>6347</v>
      </c>
    </row>
    <row r="5298" spans="2:2" x14ac:dyDescent="0.25">
      <c r="B5298" t="s">
        <v>6348</v>
      </c>
    </row>
    <row r="5299" spans="2:2" x14ac:dyDescent="0.25">
      <c r="B5299" t="s">
        <v>6349</v>
      </c>
    </row>
    <row r="5300" spans="2:2" x14ac:dyDescent="0.25">
      <c r="B5300" t="s">
        <v>6350</v>
      </c>
    </row>
    <row r="5301" spans="2:2" x14ac:dyDescent="0.25">
      <c r="B5301" t="s">
        <v>6351</v>
      </c>
    </row>
    <row r="5302" spans="2:2" x14ac:dyDescent="0.25">
      <c r="B5302" t="s">
        <v>6352</v>
      </c>
    </row>
    <row r="5303" spans="2:2" x14ac:dyDescent="0.25">
      <c r="B5303" t="s">
        <v>6353</v>
      </c>
    </row>
    <row r="5304" spans="2:2" x14ac:dyDescent="0.25">
      <c r="B5304" t="s">
        <v>6354</v>
      </c>
    </row>
    <row r="5305" spans="2:2" x14ac:dyDescent="0.25">
      <c r="B5305" t="s">
        <v>6355</v>
      </c>
    </row>
    <row r="5306" spans="2:2" x14ac:dyDescent="0.25">
      <c r="B5306" t="s">
        <v>6356</v>
      </c>
    </row>
    <row r="5307" spans="2:2" x14ac:dyDescent="0.25">
      <c r="B5307" t="s">
        <v>6357</v>
      </c>
    </row>
    <row r="5308" spans="2:2" x14ac:dyDescent="0.25">
      <c r="B5308" t="s">
        <v>6358</v>
      </c>
    </row>
    <row r="5309" spans="2:2" x14ac:dyDescent="0.25">
      <c r="B5309" t="s">
        <v>6359</v>
      </c>
    </row>
    <row r="5310" spans="2:2" x14ac:dyDescent="0.25">
      <c r="B5310" t="s">
        <v>6360</v>
      </c>
    </row>
    <row r="5311" spans="2:2" x14ac:dyDescent="0.25">
      <c r="B5311" t="s">
        <v>6361</v>
      </c>
    </row>
    <row r="5312" spans="2:2" x14ac:dyDescent="0.25">
      <c r="B5312" t="s">
        <v>6362</v>
      </c>
    </row>
    <row r="5313" spans="2:2" x14ac:dyDescent="0.25">
      <c r="B5313" t="s">
        <v>6363</v>
      </c>
    </row>
    <row r="5314" spans="2:2" x14ac:dyDescent="0.25">
      <c r="B5314" t="s">
        <v>6364</v>
      </c>
    </row>
    <row r="5315" spans="2:2" x14ac:dyDescent="0.25">
      <c r="B5315" t="s">
        <v>6365</v>
      </c>
    </row>
    <row r="5316" spans="2:2" x14ac:dyDescent="0.25">
      <c r="B5316" t="s">
        <v>6366</v>
      </c>
    </row>
    <row r="5317" spans="2:2" x14ac:dyDescent="0.25">
      <c r="B5317" t="s">
        <v>6367</v>
      </c>
    </row>
    <row r="5318" spans="2:2" x14ac:dyDescent="0.25">
      <c r="B5318" t="s">
        <v>6368</v>
      </c>
    </row>
    <row r="5319" spans="2:2" x14ac:dyDescent="0.25">
      <c r="B5319" t="s">
        <v>6369</v>
      </c>
    </row>
    <row r="5320" spans="2:2" x14ac:dyDescent="0.25">
      <c r="B5320" t="s">
        <v>6370</v>
      </c>
    </row>
    <row r="5321" spans="2:2" x14ac:dyDescent="0.25">
      <c r="B5321" t="s">
        <v>6371</v>
      </c>
    </row>
    <row r="5322" spans="2:2" x14ac:dyDescent="0.25">
      <c r="B5322" t="s">
        <v>6372</v>
      </c>
    </row>
    <row r="5323" spans="2:2" x14ac:dyDescent="0.25">
      <c r="B5323" t="s">
        <v>6373</v>
      </c>
    </row>
    <row r="5324" spans="2:2" x14ac:dyDescent="0.25">
      <c r="B5324" t="s">
        <v>6374</v>
      </c>
    </row>
    <row r="5325" spans="2:2" x14ac:dyDescent="0.25">
      <c r="B5325" t="s">
        <v>6375</v>
      </c>
    </row>
    <row r="5326" spans="2:2" x14ac:dyDescent="0.25">
      <c r="B5326" t="s">
        <v>6376</v>
      </c>
    </row>
    <row r="5327" spans="2:2" x14ac:dyDescent="0.25">
      <c r="B5327" t="s">
        <v>6377</v>
      </c>
    </row>
    <row r="5328" spans="2:2" x14ac:dyDescent="0.25">
      <c r="B5328" t="s">
        <v>6378</v>
      </c>
    </row>
    <row r="5329" spans="2:2" x14ac:dyDescent="0.25">
      <c r="B5329" t="s">
        <v>6379</v>
      </c>
    </row>
    <row r="5330" spans="2:2" x14ac:dyDescent="0.25">
      <c r="B5330" t="s">
        <v>6380</v>
      </c>
    </row>
    <row r="5331" spans="2:2" x14ac:dyDescent="0.25">
      <c r="B5331" t="s">
        <v>6381</v>
      </c>
    </row>
    <row r="5332" spans="2:2" x14ac:dyDescent="0.25">
      <c r="B5332" t="s">
        <v>6382</v>
      </c>
    </row>
    <row r="5333" spans="2:2" x14ac:dyDescent="0.25">
      <c r="B5333" t="s">
        <v>6383</v>
      </c>
    </row>
    <row r="5334" spans="2:2" x14ac:dyDescent="0.25">
      <c r="B5334" t="s">
        <v>6384</v>
      </c>
    </row>
    <row r="5335" spans="2:2" x14ac:dyDescent="0.25">
      <c r="B5335" t="s">
        <v>6385</v>
      </c>
    </row>
    <row r="5336" spans="2:2" x14ac:dyDescent="0.25">
      <c r="B5336" t="s">
        <v>6386</v>
      </c>
    </row>
    <row r="5337" spans="2:2" x14ac:dyDescent="0.25">
      <c r="B5337" t="s">
        <v>6387</v>
      </c>
    </row>
    <row r="5338" spans="2:2" x14ac:dyDescent="0.25">
      <c r="B5338" t="s">
        <v>6388</v>
      </c>
    </row>
    <row r="5339" spans="2:2" x14ac:dyDescent="0.25">
      <c r="B5339" t="s">
        <v>6389</v>
      </c>
    </row>
    <row r="5340" spans="2:2" x14ac:dyDescent="0.25">
      <c r="B5340" t="s">
        <v>6390</v>
      </c>
    </row>
    <row r="5341" spans="2:2" x14ac:dyDescent="0.25">
      <c r="B5341" t="s">
        <v>6391</v>
      </c>
    </row>
    <row r="5342" spans="2:2" x14ac:dyDescent="0.25">
      <c r="B5342" t="s">
        <v>6392</v>
      </c>
    </row>
    <row r="5343" spans="2:2" x14ac:dyDescent="0.25">
      <c r="B5343" t="s">
        <v>6393</v>
      </c>
    </row>
    <row r="5344" spans="2:2" x14ac:dyDescent="0.25">
      <c r="B5344" t="s">
        <v>6394</v>
      </c>
    </row>
    <row r="5345" spans="2:2" x14ac:dyDescent="0.25">
      <c r="B5345" t="s">
        <v>6395</v>
      </c>
    </row>
    <row r="5346" spans="2:2" x14ac:dyDescent="0.25">
      <c r="B5346" t="s">
        <v>6396</v>
      </c>
    </row>
    <row r="5347" spans="2:2" x14ac:dyDescent="0.25">
      <c r="B5347" t="s">
        <v>6397</v>
      </c>
    </row>
    <row r="5348" spans="2:2" x14ac:dyDescent="0.25">
      <c r="B5348" t="s">
        <v>6398</v>
      </c>
    </row>
    <row r="5349" spans="2:2" x14ac:dyDescent="0.25">
      <c r="B5349" t="s">
        <v>6399</v>
      </c>
    </row>
    <row r="5350" spans="2:2" x14ac:dyDescent="0.25">
      <c r="B5350" t="s">
        <v>6400</v>
      </c>
    </row>
    <row r="5351" spans="2:2" x14ac:dyDescent="0.25">
      <c r="B5351" t="s">
        <v>6401</v>
      </c>
    </row>
    <row r="5352" spans="2:2" x14ac:dyDescent="0.25">
      <c r="B5352" t="s">
        <v>6402</v>
      </c>
    </row>
    <row r="5353" spans="2:2" x14ac:dyDescent="0.25">
      <c r="B5353" t="s">
        <v>6403</v>
      </c>
    </row>
    <row r="5354" spans="2:2" x14ac:dyDescent="0.25">
      <c r="B5354" t="s">
        <v>6404</v>
      </c>
    </row>
    <row r="5355" spans="2:2" x14ac:dyDescent="0.25">
      <c r="B5355" t="s">
        <v>6405</v>
      </c>
    </row>
    <row r="5356" spans="2:2" x14ac:dyDescent="0.25">
      <c r="B5356" t="s">
        <v>6406</v>
      </c>
    </row>
    <row r="5357" spans="2:2" x14ac:dyDescent="0.25">
      <c r="B5357" t="s">
        <v>6407</v>
      </c>
    </row>
    <row r="5358" spans="2:2" x14ac:dyDescent="0.25">
      <c r="B5358" t="s">
        <v>6408</v>
      </c>
    </row>
    <row r="5359" spans="2:2" x14ac:dyDescent="0.25">
      <c r="B5359" t="s">
        <v>6409</v>
      </c>
    </row>
    <row r="5360" spans="2:2" x14ac:dyDescent="0.25">
      <c r="B5360" t="s">
        <v>6410</v>
      </c>
    </row>
    <row r="5361" spans="2:2" x14ac:dyDescent="0.25">
      <c r="B5361" t="s">
        <v>6411</v>
      </c>
    </row>
    <row r="5362" spans="2:2" x14ac:dyDescent="0.25">
      <c r="B5362" t="s">
        <v>6412</v>
      </c>
    </row>
    <row r="5363" spans="2:2" x14ac:dyDescent="0.25">
      <c r="B5363" t="s">
        <v>6413</v>
      </c>
    </row>
    <row r="5364" spans="2:2" x14ac:dyDescent="0.25">
      <c r="B5364" t="s">
        <v>6391</v>
      </c>
    </row>
    <row r="5365" spans="2:2" x14ac:dyDescent="0.25">
      <c r="B5365" t="s">
        <v>6395</v>
      </c>
    </row>
    <row r="5366" spans="2:2" x14ac:dyDescent="0.25">
      <c r="B5366" t="s">
        <v>6391</v>
      </c>
    </row>
    <row r="5367" spans="2:2" x14ac:dyDescent="0.25">
      <c r="B5367" t="s">
        <v>6395</v>
      </c>
    </row>
    <row r="5368" spans="2:2" x14ac:dyDescent="0.25">
      <c r="B5368" t="s">
        <v>6391</v>
      </c>
    </row>
    <row r="5369" spans="2:2" x14ac:dyDescent="0.25">
      <c r="B5369" t="s">
        <v>6414</v>
      </c>
    </row>
    <row r="5370" spans="2:2" x14ac:dyDescent="0.25">
      <c r="B5370" t="s">
        <v>6415</v>
      </c>
    </row>
    <row r="5371" spans="2:2" x14ac:dyDescent="0.25">
      <c r="B5371" t="s">
        <v>6416</v>
      </c>
    </row>
    <row r="5372" spans="2:2" x14ac:dyDescent="0.25">
      <c r="B5372" t="s">
        <v>6417</v>
      </c>
    </row>
    <row r="5373" spans="2:2" x14ac:dyDescent="0.25">
      <c r="B5373" t="s">
        <v>6418</v>
      </c>
    </row>
    <row r="5374" spans="2:2" x14ac:dyDescent="0.25">
      <c r="B5374" t="s">
        <v>6418</v>
      </c>
    </row>
    <row r="5375" spans="2:2" x14ac:dyDescent="0.25">
      <c r="B5375" t="s">
        <v>6416</v>
      </c>
    </row>
    <row r="5376" spans="2:2" x14ac:dyDescent="0.25">
      <c r="B5376" t="s">
        <v>6415</v>
      </c>
    </row>
    <row r="5377" spans="2:2" x14ac:dyDescent="0.25">
      <c r="B5377" t="s">
        <v>6414</v>
      </c>
    </row>
    <row r="5378" spans="2:2" x14ac:dyDescent="0.25">
      <c r="B5378" t="s">
        <v>6391</v>
      </c>
    </row>
    <row r="5379" spans="2:2" x14ac:dyDescent="0.25">
      <c r="B5379" t="s">
        <v>6391</v>
      </c>
    </row>
    <row r="5380" spans="2:2" x14ac:dyDescent="0.25">
      <c r="B5380" t="s">
        <v>6395</v>
      </c>
    </row>
    <row r="5381" spans="2:2" x14ac:dyDescent="0.25">
      <c r="B5381" t="s">
        <v>6417</v>
      </c>
    </row>
    <row r="5382" spans="2:2" x14ac:dyDescent="0.25">
      <c r="B5382" t="s">
        <v>6419</v>
      </c>
    </row>
    <row r="5383" spans="2:2" x14ac:dyDescent="0.25">
      <c r="B5383" t="s">
        <v>6420</v>
      </c>
    </row>
    <row r="5384" spans="2:2" x14ac:dyDescent="0.25">
      <c r="B5384" t="s">
        <v>6421</v>
      </c>
    </row>
    <row r="5385" spans="2:2" x14ac:dyDescent="0.25">
      <c r="B5385" t="s">
        <v>6422</v>
      </c>
    </row>
    <row r="5386" spans="2:2" x14ac:dyDescent="0.25">
      <c r="B5386" t="s">
        <v>6423</v>
      </c>
    </row>
    <row r="5387" spans="2:2" x14ac:dyDescent="0.25">
      <c r="B5387" t="s">
        <v>6424</v>
      </c>
    </row>
    <row r="5388" spans="2:2" x14ac:dyDescent="0.25">
      <c r="B5388" t="s">
        <v>6425</v>
      </c>
    </row>
    <row r="5389" spans="2:2" x14ac:dyDescent="0.25">
      <c r="B5389" t="s">
        <v>6426</v>
      </c>
    </row>
    <row r="5390" spans="2:2" x14ac:dyDescent="0.25">
      <c r="B5390" t="s">
        <v>6427</v>
      </c>
    </row>
    <row r="5391" spans="2:2" x14ac:dyDescent="0.25">
      <c r="B5391" t="s">
        <v>6428</v>
      </c>
    </row>
    <row r="5392" spans="2:2" x14ac:dyDescent="0.25">
      <c r="B5392" t="s">
        <v>6429</v>
      </c>
    </row>
    <row r="5393" spans="2:2" x14ac:dyDescent="0.25">
      <c r="B5393" t="s">
        <v>6430</v>
      </c>
    </row>
    <row r="5394" spans="2:2" x14ac:dyDescent="0.25">
      <c r="B5394" t="s">
        <v>6431</v>
      </c>
    </row>
    <row r="5395" spans="2:2" x14ac:dyDescent="0.25">
      <c r="B5395" t="s">
        <v>6432</v>
      </c>
    </row>
    <row r="5396" spans="2:2" x14ac:dyDescent="0.25">
      <c r="B5396" t="s">
        <v>6433</v>
      </c>
    </row>
    <row r="5397" spans="2:2" x14ac:dyDescent="0.25">
      <c r="B5397" t="s">
        <v>6434</v>
      </c>
    </row>
    <row r="5398" spans="2:2" x14ac:dyDescent="0.25">
      <c r="B5398" t="s">
        <v>6435</v>
      </c>
    </row>
    <row r="5399" spans="2:2" x14ac:dyDescent="0.25">
      <c r="B5399" t="s">
        <v>6436</v>
      </c>
    </row>
    <row r="5400" spans="2:2" x14ac:dyDescent="0.25">
      <c r="B5400" t="s">
        <v>6437</v>
      </c>
    </row>
    <row r="5401" spans="2:2" x14ac:dyDescent="0.25">
      <c r="B5401" t="s">
        <v>6438</v>
      </c>
    </row>
    <row r="5402" spans="2:2" x14ac:dyDescent="0.25">
      <c r="B5402" t="s">
        <v>6439</v>
      </c>
    </row>
    <row r="5403" spans="2:2" x14ac:dyDescent="0.25">
      <c r="B5403" t="s">
        <v>6440</v>
      </c>
    </row>
    <row r="5404" spans="2:2" x14ac:dyDescent="0.25">
      <c r="B5404" t="s">
        <v>6441</v>
      </c>
    </row>
    <row r="5405" spans="2:2" x14ac:dyDescent="0.25">
      <c r="B5405" t="s">
        <v>6442</v>
      </c>
    </row>
    <row r="5406" spans="2:2" x14ac:dyDescent="0.25">
      <c r="B5406" t="s">
        <v>6436</v>
      </c>
    </row>
    <row r="5407" spans="2:2" x14ac:dyDescent="0.25">
      <c r="B5407" t="s">
        <v>6432</v>
      </c>
    </row>
    <row r="5408" spans="2:2" x14ac:dyDescent="0.25">
      <c r="B5408" t="s">
        <v>6436</v>
      </c>
    </row>
    <row r="5409" spans="2:2" x14ac:dyDescent="0.25">
      <c r="B5409" t="s">
        <v>6432</v>
      </c>
    </row>
    <row r="5410" spans="2:2" x14ac:dyDescent="0.25">
      <c r="B5410" t="s">
        <v>6436</v>
      </c>
    </row>
    <row r="5411" spans="2:2" x14ac:dyDescent="0.25">
      <c r="B5411" t="s">
        <v>6432</v>
      </c>
    </row>
    <row r="5412" spans="2:2" x14ac:dyDescent="0.25">
      <c r="B5412" t="s">
        <v>6443</v>
      </c>
    </row>
    <row r="5413" spans="2:2" x14ac:dyDescent="0.25">
      <c r="B5413" t="s">
        <v>6444</v>
      </c>
    </row>
    <row r="5414" spans="2:2" x14ac:dyDescent="0.25">
      <c r="B5414" t="s">
        <v>6445</v>
      </c>
    </row>
    <row r="5415" spans="2:2" x14ac:dyDescent="0.25">
      <c r="B5415" t="s">
        <v>6446</v>
      </c>
    </row>
    <row r="5416" spans="2:2" x14ac:dyDescent="0.25">
      <c r="B5416" t="s">
        <v>6447</v>
      </c>
    </row>
    <row r="5417" spans="2:2" x14ac:dyDescent="0.25">
      <c r="B5417" t="s">
        <v>6448</v>
      </c>
    </row>
    <row r="5418" spans="2:2" x14ac:dyDescent="0.25">
      <c r="B5418" t="s">
        <v>6449</v>
      </c>
    </row>
    <row r="5419" spans="2:2" x14ac:dyDescent="0.25">
      <c r="B5419" t="s">
        <v>6450</v>
      </c>
    </row>
    <row r="5420" spans="2:2" x14ac:dyDescent="0.25">
      <c r="B5420" t="s">
        <v>6451</v>
      </c>
    </row>
    <row r="5421" spans="2:2" x14ac:dyDescent="0.25">
      <c r="B5421" t="s">
        <v>6452</v>
      </c>
    </row>
    <row r="5422" spans="2:2" x14ac:dyDescent="0.25">
      <c r="B5422" t="s">
        <v>6453</v>
      </c>
    </row>
    <row r="5423" spans="2:2" x14ac:dyDescent="0.25">
      <c r="B5423" t="s">
        <v>6454</v>
      </c>
    </row>
    <row r="5424" spans="2:2" x14ac:dyDescent="0.25">
      <c r="B5424" t="s">
        <v>6455</v>
      </c>
    </row>
    <row r="5425" spans="2:2" x14ac:dyDescent="0.25">
      <c r="B5425" t="s">
        <v>6456</v>
      </c>
    </row>
    <row r="5426" spans="2:2" x14ac:dyDescent="0.25">
      <c r="B5426" t="s">
        <v>6457</v>
      </c>
    </row>
    <row r="5427" spans="2:2" x14ac:dyDescent="0.25">
      <c r="B5427" t="s">
        <v>6458</v>
      </c>
    </row>
    <row r="5428" spans="2:2" x14ac:dyDescent="0.25">
      <c r="B5428" t="s">
        <v>6459</v>
      </c>
    </row>
    <row r="5429" spans="2:2" x14ac:dyDescent="0.25">
      <c r="B5429" t="s">
        <v>6460</v>
      </c>
    </row>
    <row r="5430" spans="2:2" x14ac:dyDescent="0.25">
      <c r="B5430" t="s">
        <v>6461</v>
      </c>
    </row>
    <row r="5431" spans="2:2" x14ac:dyDescent="0.25">
      <c r="B5431" t="s">
        <v>6462</v>
      </c>
    </row>
    <row r="5432" spans="2:2" x14ac:dyDescent="0.25">
      <c r="B5432" t="s">
        <v>6463</v>
      </c>
    </row>
    <row r="5433" spans="2:2" x14ac:dyDescent="0.25">
      <c r="B5433" t="s">
        <v>6464</v>
      </c>
    </row>
    <row r="5434" spans="2:2" x14ac:dyDescent="0.25">
      <c r="B5434" t="s">
        <v>6465</v>
      </c>
    </row>
    <row r="5435" spans="2:2" x14ac:dyDescent="0.25">
      <c r="B5435" t="s">
        <v>6466</v>
      </c>
    </row>
    <row r="5436" spans="2:2" x14ac:dyDescent="0.25">
      <c r="B5436" t="s">
        <v>6467</v>
      </c>
    </row>
    <row r="5437" spans="2:2" x14ac:dyDescent="0.25">
      <c r="B5437" t="s">
        <v>6468</v>
      </c>
    </row>
    <row r="5438" spans="2:2" x14ac:dyDescent="0.25">
      <c r="B5438" t="s">
        <v>6469</v>
      </c>
    </row>
    <row r="5439" spans="2:2" x14ac:dyDescent="0.25">
      <c r="B5439" t="s">
        <v>6470</v>
      </c>
    </row>
    <row r="5440" spans="2:2" x14ac:dyDescent="0.25">
      <c r="B5440" t="s">
        <v>6471</v>
      </c>
    </row>
    <row r="5441" spans="2:2" x14ac:dyDescent="0.25">
      <c r="B5441" t="s">
        <v>6472</v>
      </c>
    </row>
    <row r="5442" spans="2:2" x14ac:dyDescent="0.25">
      <c r="B5442" t="s">
        <v>6473</v>
      </c>
    </row>
    <row r="5443" spans="2:2" x14ac:dyDescent="0.25">
      <c r="B5443" t="s">
        <v>6474</v>
      </c>
    </row>
    <row r="5444" spans="2:2" x14ac:dyDescent="0.25">
      <c r="B5444" t="s">
        <v>6475</v>
      </c>
    </row>
    <row r="5445" spans="2:2" x14ac:dyDescent="0.25">
      <c r="B5445" t="s">
        <v>6476</v>
      </c>
    </row>
    <row r="5446" spans="2:2" x14ac:dyDescent="0.25">
      <c r="B5446" t="s">
        <v>6477</v>
      </c>
    </row>
    <row r="5447" spans="2:2" x14ac:dyDescent="0.25">
      <c r="B5447" t="s">
        <v>6478</v>
      </c>
    </row>
    <row r="5448" spans="2:2" x14ac:dyDescent="0.25">
      <c r="B5448" t="s">
        <v>6479</v>
      </c>
    </row>
    <row r="5449" spans="2:2" x14ac:dyDescent="0.25">
      <c r="B5449" t="s">
        <v>6480</v>
      </c>
    </row>
    <row r="5450" spans="2:2" x14ac:dyDescent="0.25">
      <c r="B5450" t="s">
        <v>6481</v>
      </c>
    </row>
    <row r="5451" spans="2:2" x14ac:dyDescent="0.25">
      <c r="B5451" t="s">
        <v>6482</v>
      </c>
    </row>
    <row r="5452" spans="2:2" x14ac:dyDescent="0.25">
      <c r="B5452" t="s">
        <v>6483</v>
      </c>
    </row>
    <row r="5453" spans="2:2" x14ac:dyDescent="0.25">
      <c r="B5453" t="s">
        <v>6484</v>
      </c>
    </row>
    <row r="5454" spans="2:2" x14ac:dyDescent="0.25">
      <c r="B5454" t="s">
        <v>6485</v>
      </c>
    </row>
    <row r="5455" spans="2:2" x14ac:dyDescent="0.25">
      <c r="B5455" t="s">
        <v>6486</v>
      </c>
    </row>
    <row r="5456" spans="2:2" x14ac:dyDescent="0.25">
      <c r="B5456" t="s">
        <v>6487</v>
      </c>
    </row>
    <row r="5457" spans="2:2" x14ac:dyDescent="0.25">
      <c r="B5457" t="s">
        <v>6488</v>
      </c>
    </row>
    <row r="5458" spans="2:2" x14ac:dyDescent="0.25">
      <c r="B5458" t="s">
        <v>6489</v>
      </c>
    </row>
    <row r="5459" spans="2:2" x14ac:dyDescent="0.25">
      <c r="B5459" t="s">
        <v>6490</v>
      </c>
    </row>
    <row r="5460" spans="2:2" x14ac:dyDescent="0.25">
      <c r="B5460" t="s">
        <v>6491</v>
      </c>
    </row>
    <row r="5461" spans="2:2" x14ac:dyDescent="0.25">
      <c r="B5461" t="s">
        <v>6492</v>
      </c>
    </row>
    <row r="5462" spans="2:2" x14ac:dyDescent="0.25">
      <c r="B5462" t="s">
        <v>6493</v>
      </c>
    </row>
    <row r="5463" spans="2:2" x14ac:dyDescent="0.25">
      <c r="B5463" t="s">
        <v>6494</v>
      </c>
    </row>
    <row r="5464" spans="2:2" x14ac:dyDescent="0.25">
      <c r="B5464" t="s">
        <v>6495</v>
      </c>
    </row>
    <row r="5465" spans="2:2" x14ac:dyDescent="0.25">
      <c r="B5465" t="s">
        <v>6496</v>
      </c>
    </row>
    <row r="5466" spans="2:2" x14ac:dyDescent="0.25">
      <c r="B5466" t="s">
        <v>6497</v>
      </c>
    </row>
    <row r="5467" spans="2:2" x14ac:dyDescent="0.25">
      <c r="B5467" t="s">
        <v>6498</v>
      </c>
    </row>
    <row r="5468" spans="2:2" x14ac:dyDescent="0.25">
      <c r="B5468" t="s">
        <v>6499</v>
      </c>
    </row>
    <row r="5469" spans="2:2" x14ac:dyDescent="0.25">
      <c r="B5469" t="s">
        <v>6500</v>
      </c>
    </row>
    <row r="5470" spans="2:2" x14ac:dyDescent="0.25">
      <c r="B5470" t="s">
        <v>6501</v>
      </c>
    </row>
    <row r="5471" spans="2:2" x14ac:dyDescent="0.25">
      <c r="B5471" t="s">
        <v>6502</v>
      </c>
    </row>
    <row r="5472" spans="2:2" x14ac:dyDescent="0.25">
      <c r="B5472" t="s">
        <v>6503</v>
      </c>
    </row>
    <row r="5473" spans="2:2" x14ac:dyDescent="0.25">
      <c r="B5473" t="s">
        <v>6504</v>
      </c>
    </row>
    <row r="5474" spans="2:2" x14ac:dyDescent="0.25">
      <c r="B5474" t="s">
        <v>6505</v>
      </c>
    </row>
    <row r="5475" spans="2:2" x14ac:dyDescent="0.25">
      <c r="B5475" t="s">
        <v>6506</v>
      </c>
    </row>
    <row r="5476" spans="2:2" x14ac:dyDescent="0.25">
      <c r="B5476" t="s">
        <v>6507</v>
      </c>
    </row>
    <row r="5477" spans="2:2" x14ac:dyDescent="0.25">
      <c r="B5477" t="s">
        <v>6508</v>
      </c>
    </row>
    <row r="5478" spans="2:2" x14ac:dyDescent="0.25">
      <c r="B5478" t="s">
        <v>6509</v>
      </c>
    </row>
    <row r="5479" spans="2:2" x14ac:dyDescent="0.25">
      <c r="B5479" t="s">
        <v>6510</v>
      </c>
    </row>
    <row r="5480" spans="2:2" x14ac:dyDescent="0.25">
      <c r="B5480" t="s">
        <v>6511</v>
      </c>
    </row>
    <row r="5481" spans="2:2" x14ac:dyDescent="0.25">
      <c r="B5481" t="s">
        <v>6512</v>
      </c>
    </row>
    <row r="5482" spans="2:2" x14ac:dyDescent="0.25">
      <c r="B5482" t="s">
        <v>6513</v>
      </c>
    </row>
    <row r="5483" spans="2:2" x14ac:dyDescent="0.25">
      <c r="B5483" t="s">
        <v>6514</v>
      </c>
    </row>
    <row r="5484" spans="2:2" x14ac:dyDescent="0.25">
      <c r="B5484" t="s">
        <v>6515</v>
      </c>
    </row>
    <row r="5485" spans="2:2" x14ac:dyDescent="0.25">
      <c r="B5485" t="s">
        <v>6516</v>
      </c>
    </row>
    <row r="5486" spans="2:2" x14ac:dyDescent="0.25">
      <c r="B5486" t="s">
        <v>6517</v>
      </c>
    </row>
    <row r="5487" spans="2:2" x14ac:dyDescent="0.25">
      <c r="B5487" t="s">
        <v>6518</v>
      </c>
    </row>
    <row r="5488" spans="2:2" x14ac:dyDescent="0.25">
      <c r="B5488" t="s">
        <v>6519</v>
      </c>
    </row>
    <row r="5489" spans="2:2" x14ac:dyDescent="0.25">
      <c r="B5489" t="s">
        <v>6520</v>
      </c>
    </row>
    <row r="5490" spans="2:2" x14ac:dyDescent="0.25">
      <c r="B5490" t="s">
        <v>6521</v>
      </c>
    </row>
    <row r="5491" spans="2:2" x14ac:dyDescent="0.25">
      <c r="B5491" t="s">
        <v>6522</v>
      </c>
    </row>
    <row r="5492" spans="2:2" x14ac:dyDescent="0.25">
      <c r="B5492" t="s">
        <v>6523</v>
      </c>
    </row>
    <row r="5493" spans="2:2" x14ac:dyDescent="0.25">
      <c r="B5493" t="s">
        <v>6524</v>
      </c>
    </row>
    <row r="5494" spans="2:2" x14ac:dyDescent="0.25">
      <c r="B5494" t="s">
        <v>6525</v>
      </c>
    </row>
    <row r="5495" spans="2:2" x14ac:dyDescent="0.25">
      <c r="B5495" t="s">
        <v>6526</v>
      </c>
    </row>
    <row r="5496" spans="2:2" x14ac:dyDescent="0.25">
      <c r="B5496" t="s">
        <v>6527</v>
      </c>
    </row>
    <row r="5497" spans="2:2" x14ac:dyDescent="0.25">
      <c r="B5497" t="s">
        <v>6528</v>
      </c>
    </row>
    <row r="5498" spans="2:2" x14ac:dyDescent="0.25">
      <c r="B5498" t="s">
        <v>6529</v>
      </c>
    </row>
    <row r="5499" spans="2:2" x14ac:dyDescent="0.25">
      <c r="B5499" t="s">
        <v>6530</v>
      </c>
    </row>
    <row r="5500" spans="2:2" x14ac:dyDescent="0.25">
      <c r="B5500" t="s">
        <v>6531</v>
      </c>
    </row>
    <row r="5501" spans="2:2" x14ac:dyDescent="0.25">
      <c r="B5501" t="s">
        <v>6532</v>
      </c>
    </row>
    <row r="5502" spans="2:2" x14ac:dyDescent="0.25">
      <c r="B5502" t="s">
        <v>6533</v>
      </c>
    </row>
    <row r="5503" spans="2:2" x14ac:dyDescent="0.25">
      <c r="B5503" t="s">
        <v>6534</v>
      </c>
    </row>
    <row r="5504" spans="2:2" x14ac:dyDescent="0.25">
      <c r="B5504" t="s">
        <v>6535</v>
      </c>
    </row>
    <row r="5505" spans="2:2" x14ac:dyDescent="0.25">
      <c r="B5505" t="s">
        <v>6536</v>
      </c>
    </row>
    <row r="5506" spans="2:2" x14ac:dyDescent="0.25">
      <c r="B5506" t="s">
        <v>6537</v>
      </c>
    </row>
    <row r="5507" spans="2:2" x14ac:dyDescent="0.25">
      <c r="B5507" t="s">
        <v>6538</v>
      </c>
    </row>
    <row r="5508" spans="2:2" x14ac:dyDescent="0.25">
      <c r="B5508" t="s">
        <v>6539</v>
      </c>
    </row>
    <row r="5509" spans="2:2" x14ac:dyDescent="0.25">
      <c r="B5509" t="s">
        <v>6540</v>
      </c>
    </row>
    <row r="5510" spans="2:2" x14ac:dyDescent="0.25">
      <c r="B5510" t="s">
        <v>6541</v>
      </c>
    </row>
    <row r="5511" spans="2:2" x14ac:dyDescent="0.25">
      <c r="B5511" t="s">
        <v>6542</v>
      </c>
    </row>
    <row r="5512" spans="2:2" x14ac:dyDescent="0.25">
      <c r="B5512" t="s">
        <v>6543</v>
      </c>
    </row>
    <row r="5513" spans="2:2" x14ac:dyDescent="0.25">
      <c r="B5513" t="s">
        <v>6544</v>
      </c>
    </row>
    <row r="5514" spans="2:2" x14ac:dyDescent="0.25">
      <c r="B5514" t="s">
        <v>6545</v>
      </c>
    </row>
    <row r="5515" spans="2:2" x14ac:dyDescent="0.25">
      <c r="B5515" t="s">
        <v>6546</v>
      </c>
    </row>
    <row r="5516" spans="2:2" x14ac:dyDescent="0.25">
      <c r="B5516" t="s">
        <v>6547</v>
      </c>
    </row>
    <row r="5517" spans="2:2" x14ac:dyDescent="0.25">
      <c r="B5517" t="s">
        <v>6548</v>
      </c>
    </row>
    <row r="5518" spans="2:2" x14ac:dyDescent="0.25">
      <c r="B5518" t="s">
        <v>6549</v>
      </c>
    </row>
    <row r="5519" spans="2:2" x14ac:dyDescent="0.25">
      <c r="B5519" t="s">
        <v>6550</v>
      </c>
    </row>
    <row r="5520" spans="2:2" x14ac:dyDescent="0.25">
      <c r="B5520" t="s">
        <v>6551</v>
      </c>
    </row>
    <row r="5521" spans="2:2" x14ac:dyDescent="0.25">
      <c r="B5521" t="s">
        <v>6552</v>
      </c>
    </row>
    <row r="5522" spans="2:2" x14ac:dyDescent="0.25">
      <c r="B5522" t="s">
        <v>6553</v>
      </c>
    </row>
    <row r="5523" spans="2:2" x14ac:dyDescent="0.25">
      <c r="B5523" t="s">
        <v>6554</v>
      </c>
    </row>
    <row r="5524" spans="2:2" x14ac:dyDescent="0.25">
      <c r="B5524" t="s">
        <v>6555</v>
      </c>
    </row>
    <row r="5525" spans="2:2" x14ac:dyDescent="0.25">
      <c r="B5525" t="s">
        <v>6556</v>
      </c>
    </row>
    <row r="5526" spans="2:2" x14ac:dyDescent="0.25">
      <c r="B5526" t="s">
        <v>6557</v>
      </c>
    </row>
    <row r="5527" spans="2:2" x14ac:dyDescent="0.25">
      <c r="B5527" t="s">
        <v>6558</v>
      </c>
    </row>
    <row r="5528" spans="2:2" x14ac:dyDescent="0.25">
      <c r="B5528" t="s">
        <v>6559</v>
      </c>
    </row>
    <row r="5529" spans="2:2" x14ac:dyDescent="0.25">
      <c r="B5529" t="s">
        <v>6560</v>
      </c>
    </row>
    <row r="5530" spans="2:2" x14ac:dyDescent="0.25">
      <c r="B5530" t="s">
        <v>6470</v>
      </c>
    </row>
    <row r="5531" spans="2:2" x14ac:dyDescent="0.25">
      <c r="B5531" t="s">
        <v>6471</v>
      </c>
    </row>
    <row r="5532" spans="2:2" x14ac:dyDescent="0.25">
      <c r="B5532" t="s">
        <v>6472</v>
      </c>
    </row>
    <row r="5533" spans="2:2" x14ac:dyDescent="0.25">
      <c r="B5533" t="s">
        <v>6473</v>
      </c>
    </row>
    <row r="5534" spans="2:2" x14ac:dyDescent="0.25">
      <c r="B5534" t="s">
        <v>6474</v>
      </c>
    </row>
    <row r="5535" spans="2:2" x14ac:dyDescent="0.25">
      <c r="B5535" t="s">
        <v>6475</v>
      </c>
    </row>
    <row r="5536" spans="2:2" x14ac:dyDescent="0.25">
      <c r="B5536" t="s">
        <v>6476</v>
      </c>
    </row>
    <row r="5537" spans="2:2" x14ac:dyDescent="0.25">
      <c r="B5537" t="s">
        <v>6561</v>
      </c>
    </row>
    <row r="5538" spans="2:2" x14ac:dyDescent="0.25">
      <c r="B5538" t="s">
        <v>6562</v>
      </c>
    </row>
    <row r="5539" spans="2:2" x14ac:dyDescent="0.25">
      <c r="B5539" t="s">
        <v>6563</v>
      </c>
    </row>
    <row r="5540" spans="2:2" x14ac:dyDescent="0.25">
      <c r="B5540" t="s">
        <v>6564</v>
      </c>
    </row>
    <row r="5541" spans="2:2" x14ac:dyDescent="0.25">
      <c r="B5541" t="s">
        <v>6565</v>
      </c>
    </row>
    <row r="5542" spans="2:2" x14ac:dyDescent="0.25">
      <c r="B5542" t="s">
        <v>6566</v>
      </c>
    </row>
    <row r="5543" spans="2:2" x14ac:dyDescent="0.25">
      <c r="B5543" t="s">
        <v>6567</v>
      </c>
    </row>
    <row r="5544" spans="2:2" x14ac:dyDescent="0.25">
      <c r="B5544" t="s">
        <v>6568</v>
      </c>
    </row>
    <row r="5545" spans="2:2" x14ac:dyDescent="0.25">
      <c r="B5545" t="s">
        <v>6569</v>
      </c>
    </row>
    <row r="5546" spans="2:2" x14ac:dyDescent="0.25">
      <c r="B5546" t="s">
        <v>6570</v>
      </c>
    </row>
    <row r="5547" spans="2:2" x14ac:dyDescent="0.25">
      <c r="B5547" t="s">
        <v>6571</v>
      </c>
    </row>
    <row r="5548" spans="2:2" x14ac:dyDescent="0.25">
      <c r="B5548" t="s">
        <v>6572</v>
      </c>
    </row>
    <row r="5549" spans="2:2" x14ac:dyDescent="0.25">
      <c r="B5549" t="s">
        <v>6573</v>
      </c>
    </row>
    <row r="5550" spans="2:2" x14ac:dyDescent="0.25">
      <c r="B5550" t="s">
        <v>6574</v>
      </c>
    </row>
    <row r="5551" spans="2:2" x14ac:dyDescent="0.25">
      <c r="B5551" t="s">
        <v>6575</v>
      </c>
    </row>
    <row r="5552" spans="2:2" x14ac:dyDescent="0.25">
      <c r="B5552" t="s">
        <v>6576</v>
      </c>
    </row>
    <row r="5553" spans="2:2" x14ac:dyDescent="0.25">
      <c r="B5553" t="s">
        <v>6577</v>
      </c>
    </row>
    <row r="5554" spans="2:2" x14ac:dyDescent="0.25">
      <c r="B5554" t="s">
        <v>6578</v>
      </c>
    </row>
    <row r="5555" spans="2:2" x14ac:dyDescent="0.25">
      <c r="B5555" t="s">
        <v>6579</v>
      </c>
    </row>
    <row r="5556" spans="2:2" x14ac:dyDescent="0.25">
      <c r="B5556" t="s">
        <v>6580</v>
      </c>
    </row>
    <row r="5557" spans="2:2" x14ac:dyDescent="0.25">
      <c r="B5557" t="s">
        <v>6581</v>
      </c>
    </row>
    <row r="5558" spans="2:2" x14ac:dyDescent="0.25">
      <c r="B5558" t="s">
        <v>6582</v>
      </c>
    </row>
    <row r="5559" spans="2:2" x14ac:dyDescent="0.25">
      <c r="B5559" t="s">
        <v>6583</v>
      </c>
    </row>
    <row r="5560" spans="2:2" x14ac:dyDescent="0.25">
      <c r="B5560" t="s">
        <v>6584</v>
      </c>
    </row>
    <row r="5561" spans="2:2" x14ac:dyDescent="0.25">
      <c r="B5561" t="s">
        <v>6585</v>
      </c>
    </row>
    <row r="5562" spans="2:2" x14ac:dyDescent="0.25">
      <c r="B5562" t="s">
        <v>6586</v>
      </c>
    </row>
    <row r="5563" spans="2:2" x14ac:dyDescent="0.25">
      <c r="B5563" t="s">
        <v>6587</v>
      </c>
    </row>
    <row r="5564" spans="2:2" x14ac:dyDescent="0.25">
      <c r="B5564" t="s">
        <v>6588</v>
      </c>
    </row>
    <row r="5565" spans="2:2" x14ac:dyDescent="0.25">
      <c r="B5565" t="s">
        <v>6589</v>
      </c>
    </row>
    <row r="5566" spans="2:2" x14ac:dyDescent="0.25">
      <c r="B5566" t="s">
        <v>6590</v>
      </c>
    </row>
    <row r="5567" spans="2:2" x14ac:dyDescent="0.25">
      <c r="B5567" t="s">
        <v>6591</v>
      </c>
    </row>
    <row r="5568" spans="2:2" x14ac:dyDescent="0.25">
      <c r="B5568" t="s">
        <v>6592</v>
      </c>
    </row>
    <row r="5569" spans="2:2" x14ac:dyDescent="0.25">
      <c r="B5569" t="s">
        <v>6593</v>
      </c>
    </row>
    <row r="5570" spans="2:2" x14ac:dyDescent="0.25">
      <c r="B5570" t="s">
        <v>6594</v>
      </c>
    </row>
    <row r="5571" spans="2:2" x14ac:dyDescent="0.25">
      <c r="B5571" t="s">
        <v>6490</v>
      </c>
    </row>
    <row r="5572" spans="2:2" x14ac:dyDescent="0.25">
      <c r="B5572" t="s">
        <v>6595</v>
      </c>
    </row>
    <row r="5573" spans="2:2" x14ac:dyDescent="0.25">
      <c r="B5573" t="s">
        <v>6596</v>
      </c>
    </row>
    <row r="5574" spans="2:2" x14ac:dyDescent="0.25">
      <c r="B5574" t="s">
        <v>6597</v>
      </c>
    </row>
    <row r="5575" spans="2:2" x14ac:dyDescent="0.25">
      <c r="B5575" t="s">
        <v>6598</v>
      </c>
    </row>
    <row r="5576" spans="2:2" x14ac:dyDescent="0.25">
      <c r="B5576" t="s">
        <v>6599</v>
      </c>
    </row>
    <row r="5577" spans="2:2" x14ac:dyDescent="0.25">
      <c r="B5577" t="s">
        <v>6600</v>
      </c>
    </row>
    <row r="5578" spans="2:2" x14ac:dyDescent="0.25">
      <c r="B5578" t="s">
        <v>6601</v>
      </c>
    </row>
    <row r="5579" spans="2:2" x14ac:dyDescent="0.25">
      <c r="B5579" t="s">
        <v>6602</v>
      </c>
    </row>
    <row r="5580" spans="2:2" x14ac:dyDescent="0.25">
      <c r="B5580" t="s">
        <v>6525</v>
      </c>
    </row>
    <row r="5581" spans="2:2" x14ac:dyDescent="0.25">
      <c r="B5581" t="s">
        <v>6526</v>
      </c>
    </row>
    <row r="5582" spans="2:2" x14ac:dyDescent="0.25">
      <c r="B5582" t="s">
        <v>6527</v>
      </c>
    </row>
    <row r="5583" spans="2:2" x14ac:dyDescent="0.25">
      <c r="B5583" t="s">
        <v>6528</v>
      </c>
    </row>
    <row r="5584" spans="2:2" x14ac:dyDescent="0.25">
      <c r="B5584" t="s">
        <v>6529</v>
      </c>
    </row>
    <row r="5585" spans="2:2" x14ac:dyDescent="0.25">
      <c r="B5585" t="s">
        <v>6530</v>
      </c>
    </row>
    <row r="5586" spans="2:2" x14ac:dyDescent="0.25">
      <c r="B5586" t="s">
        <v>6531</v>
      </c>
    </row>
    <row r="5587" spans="2:2" x14ac:dyDescent="0.25">
      <c r="B5587" t="s">
        <v>6532</v>
      </c>
    </row>
    <row r="5588" spans="2:2" x14ac:dyDescent="0.25">
      <c r="B5588" t="s">
        <v>6533</v>
      </c>
    </row>
    <row r="5589" spans="2:2" x14ac:dyDescent="0.25">
      <c r="B5589" t="s">
        <v>6505</v>
      </c>
    </row>
    <row r="5590" spans="2:2" x14ac:dyDescent="0.25">
      <c r="B5590" t="s">
        <v>6603</v>
      </c>
    </row>
    <row r="5591" spans="2:2" x14ac:dyDescent="0.25">
      <c r="B5591" t="s">
        <v>6604</v>
      </c>
    </row>
    <row r="5592" spans="2:2" x14ac:dyDescent="0.25">
      <c r="B5592" t="s">
        <v>6500</v>
      </c>
    </row>
    <row r="5593" spans="2:2" x14ac:dyDescent="0.25">
      <c r="B5593" t="s">
        <v>6605</v>
      </c>
    </row>
    <row r="5594" spans="2:2" x14ac:dyDescent="0.25">
      <c r="B5594" t="s">
        <v>6606</v>
      </c>
    </row>
    <row r="5595" spans="2:2" x14ac:dyDescent="0.25">
      <c r="B5595" t="s">
        <v>6607</v>
      </c>
    </row>
    <row r="5596" spans="2:2" x14ac:dyDescent="0.25">
      <c r="B5596" t="s">
        <v>6608</v>
      </c>
    </row>
    <row r="5597" spans="2:2" x14ac:dyDescent="0.25">
      <c r="B5597" t="s">
        <v>6609</v>
      </c>
    </row>
    <row r="5598" spans="2:2" x14ac:dyDescent="0.25">
      <c r="B5598" t="s">
        <v>6610</v>
      </c>
    </row>
    <row r="5599" spans="2:2" x14ac:dyDescent="0.25">
      <c r="B5599" t="s">
        <v>6611</v>
      </c>
    </row>
    <row r="5600" spans="2:2" x14ac:dyDescent="0.25">
      <c r="B5600" t="s">
        <v>6612</v>
      </c>
    </row>
    <row r="5601" spans="2:2" x14ac:dyDescent="0.25">
      <c r="B5601" t="s">
        <v>6613</v>
      </c>
    </row>
    <row r="5602" spans="2:2" x14ac:dyDescent="0.25">
      <c r="B5602" t="s">
        <v>6614</v>
      </c>
    </row>
    <row r="5603" spans="2:2" x14ac:dyDescent="0.25">
      <c r="B5603" t="s">
        <v>6615</v>
      </c>
    </row>
    <row r="5604" spans="2:2" x14ac:dyDescent="0.25">
      <c r="B5604" t="s">
        <v>6616</v>
      </c>
    </row>
    <row r="5605" spans="2:2" x14ac:dyDescent="0.25">
      <c r="B5605" t="s">
        <v>6617</v>
      </c>
    </row>
    <row r="5606" spans="2:2" x14ac:dyDescent="0.25">
      <c r="B5606" t="s">
        <v>6618</v>
      </c>
    </row>
    <row r="5607" spans="2:2" x14ac:dyDescent="0.25">
      <c r="B5607" t="s">
        <v>6619</v>
      </c>
    </row>
    <row r="5608" spans="2:2" x14ac:dyDescent="0.25">
      <c r="B5608" t="s">
        <v>6620</v>
      </c>
    </row>
    <row r="5609" spans="2:2" x14ac:dyDescent="0.25">
      <c r="B5609" t="s">
        <v>6621</v>
      </c>
    </row>
    <row r="5610" spans="2:2" x14ac:dyDescent="0.25">
      <c r="B5610" t="s">
        <v>6515</v>
      </c>
    </row>
    <row r="5611" spans="2:2" x14ac:dyDescent="0.25">
      <c r="B5611" t="s">
        <v>6622</v>
      </c>
    </row>
    <row r="5612" spans="2:2" x14ac:dyDescent="0.25">
      <c r="B5612" t="s">
        <v>6517</v>
      </c>
    </row>
    <row r="5613" spans="2:2" x14ac:dyDescent="0.25">
      <c r="B5613" t="s">
        <v>6623</v>
      </c>
    </row>
    <row r="5614" spans="2:2" x14ac:dyDescent="0.25">
      <c r="B5614" t="s">
        <v>6624</v>
      </c>
    </row>
    <row r="5615" spans="2:2" x14ac:dyDescent="0.25">
      <c r="B5615" t="s">
        <v>6625</v>
      </c>
    </row>
    <row r="5616" spans="2:2" x14ac:dyDescent="0.25">
      <c r="B5616" t="s">
        <v>6626</v>
      </c>
    </row>
    <row r="5617" spans="2:2" x14ac:dyDescent="0.25">
      <c r="B5617" t="s">
        <v>6627</v>
      </c>
    </row>
    <row r="5618" spans="2:2" x14ac:dyDescent="0.25">
      <c r="B5618" t="s">
        <v>6628</v>
      </c>
    </row>
    <row r="5619" spans="2:2" x14ac:dyDescent="0.25">
      <c r="B5619" t="s">
        <v>6629</v>
      </c>
    </row>
    <row r="5620" spans="2:2" x14ac:dyDescent="0.25">
      <c r="B5620" t="s">
        <v>6630</v>
      </c>
    </row>
    <row r="5621" spans="2:2" x14ac:dyDescent="0.25">
      <c r="B5621" t="s">
        <v>6631</v>
      </c>
    </row>
    <row r="5622" spans="2:2" x14ac:dyDescent="0.25">
      <c r="B5622" t="s">
        <v>6632</v>
      </c>
    </row>
    <row r="5623" spans="2:2" x14ac:dyDescent="0.25">
      <c r="B5623" t="s">
        <v>6633</v>
      </c>
    </row>
    <row r="5624" spans="2:2" x14ac:dyDescent="0.25">
      <c r="B5624" t="s">
        <v>6634</v>
      </c>
    </row>
    <row r="5625" spans="2:2" x14ac:dyDescent="0.25">
      <c r="B5625" t="s">
        <v>6635</v>
      </c>
    </row>
    <row r="5626" spans="2:2" x14ac:dyDescent="0.25">
      <c r="B5626" t="s">
        <v>6636</v>
      </c>
    </row>
    <row r="5627" spans="2:2" x14ac:dyDescent="0.25">
      <c r="B5627" t="s">
        <v>6637</v>
      </c>
    </row>
    <row r="5628" spans="2:2" x14ac:dyDescent="0.25">
      <c r="B5628" t="s">
        <v>6638</v>
      </c>
    </row>
    <row r="5629" spans="2:2" x14ac:dyDescent="0.25">
      <c r="B5629" t="s">
        <v>6639</v>
      </c>
    </row>
    <row r="5630" spans="2:2" x14ac:dyDescent="0.25">
      <c r="B5630" t="s">
        <v>6640</v>
      </c>
    </row>
    <row r="5631" spans="2:2" x14ac:dyDescent="0.25">
      <c r="B5631" t="s">
        <v>6641</v>
      </c>
    </row>
    <row r="5632" spans="2:2" x14ac:dyDescent="0.25">
      <c r="B5632" t="s">
        <v>6642</v>
      </c>
    </row>
    <row r="5633" spans="2:2" x14ac:dyDescent="0.25">
      <c r="B5633" t="s">
        <v>6643</v>
      </c>
    </row>
    <row r="5634" spans="2:2" x14ac:dyDescent="0.25">
      <c r="B5634" t="s">
        <v>6644</v>
      </c>
    </row>
    <row r="5635" spans="2:2" x14ac:dyDescent="0.25">
      <c r="B5635" t="s">
        <v>6645</v>
      </c>
    </row>
    <row r="5636" spans="2:2" x14ac:dyDescent="0.25">
      <c r="B5636" t="s">
        <v>6646</v>
      </c>
    </row>
    <row r="5637" spans="2:2" x14ac:dyDescent="0.25">
      <c r="B5637" t="s">
        <v>6647</v>
      </c>
    </row>
    <row r="5638" spans="2:2" x14ac:dyDescent="0.25">
      <c r="B5638" t="s">
        <v>6648</v>
      </c>
    </row>
    <row r="5639" spans="2:2" x14ac:dyDescent="0.25">
      <c r="B5639" t="s">
        <v>6649</v>
      </c>
    </row>
    <row r="5640" spans="2:2" x14ac:dyDescent="0.25">
      <c r="B5640" t="s">
        <v>6650</v>
      </c>
    </row>
    <row r="5641" spans="2:2" x14ac:dyDescent="0.25">
      <c r="B5641" t="s">
        <v>6651</v>
      </c>
    </row>
    <row r="5642" spans="2:2" x14ac:dyDescent="0.25">
      <c r="B5642" t="s">
        <v>6652</v>
      </c>
    </row>
    <row r="5643" spans="2:2" x14ac:dyDescent="0.25">
      <c r="B5643" t="s">
        <v>6653</v>
      </c>
    </row>
    <row r="5644" spans="2:2" x14ac:dyDescent="0.25">
      <c r="B5644" t="s">
        <v>6654</v>
      </c>
    </row>
    <row r="5645" spans="2:2" x14ac:dyDescent="0.25">
      <c r="B5645" t="s">
        <v>6655</v>
      </c>
    </row>
    <row r="5646" spans="2:2" x14ac:dyDescent="0.25">
      <c r="B5646" t="s">
        <v>6656</v>
      </c>
    </row>
    <row r="5647" spans="2:2" x14ac:dyDescent="0.25">
      <c r="B5647" t="s">
        <v>6657</v>
      </c>
    </row>
    <row r="5648" spans="2:2" x14ac:dyDescent="0.25">
      <c r="B5648" t="s">
        <v>6658</v>
      </c>
    </row>
    <row r="5649" spans="2:2" x14ac:dyDescent="0.25">
      <c r="B5649" t="s">
        <v>6659</v>
      </c>
    </row>
    <row r="5650" spans="2:2" x14ac:dyDescent="0.25">
      <c r="B5650" t="s">
        <v>6660</v>
      </c>
    </row>
    <row r="5651" spans="2:2" x14ac:dyDescent="0.25">
      <c r="B5651" t="s">
        <v>6661</v>
      </c>
    </row>
    <row r="5652" spans="2:2" x14ac:dyDescent="0.25">
      <c r="B5652" t="s">
        <v>6662</v>
      </c>
    </row>
    <row r="5653" spans="2:2" x14ac:dyDescent="0.25">
      <c r="B5653" t="s">
        <v>6663</v>
      </c>
    </row>
    <row r="5654" spans="2:2" x14ac:dyDescent="0.25">
      <c r="B5654" t="s">
        <v>6664</v>
      </c>
    </row>
    <row r="5655" spans="2:2" x14ac:dyDescent="0.25">
      <c r="B5655" t="s">
        <v>6665</v>
      </c>
    </row>
    <row r="5656" spans="2:2" x14ac:dyDescent="0.25">
      <c r="B5656" t="s">
        <v>6666</v>
      </c>
    </row>
    <row r="5657" spans="2:2" x14ac:dyDescent="0.25">
      <c r="B5657" t="s">
        <v>6667</v>
      </c>
    </row>
    <row r="5658" spans="2:2" x14ac:dyDescent="0.25">
      <c r="B5658" t="s">
        <v>6668</v>
      </c>
    </row>
    <row r="5659" spans="2:2" x14ac:dyDescent="0.25">
      <c r="B5659" t="s">
        <v>6669</v>
      </c>
    </row>
    <row r="5660" spans="2:2" x14ac:dyDescent="0.25">
      <c r="B5660" t="s">
        <v>6670</v>
      </c>
    </row>
    <row r="5661" spans="2:2" x14ac:dyDescent="0.25">
      <c r="B5661" t="s">
        <v>6671</v>
      </c>
    </row>
    <row r="5662" spans="2:2" x14ac:dyDescent="0.25">
      <c r="B5662" t="s">
        <v>6672</v>
      </c>
    </row>
    <row r="5663" spans="2:2" x14ac:dyDescent="0.25">
      <c r="B5663" t="s">
        <v>6673</v>
      </c>
    </row>
    <row r="5664" spans="2:2" x14ac:dyDescent="0.25">
      <c r="B5664" t="s">
        <v>6674</v>
      </c>
    </row>
    <row r="5665" spans="2:2" x14ac:dyDescent="0.25">
      <c r="B5665" t="s">
        <v>6675</v>
      </c>
    </row>
    <row r="5666" spans="2:2" x14ac:dyDescent="0.25">
      <c r="B5666" t="s">
        <v>6676</v>
      </c>
    </row>
    <row r="5667" spans="2:2" x14ac:dyDescent="0.25">
      <c r="B5667" t="s">
        <v>6677</v>
      </c>
    </row>
    <row r="5668" spans="2:2" x14ac:dyDescent="0.25">
      <c r="B5668" t="s">
        <v>6678</v>
      </c>
    </row>
    <row r="5669" spans="2:2" x14ac:dyDescent="0.25">
      <c r="B5669" t="s">
        <v>6679</v>
      </c>
    </row>
    <row r="5670" spans="2:2" x14ac:dyDescent="0.25">
      <c r="B5670" t="s">
        <v>6680</v>
      </c>
    </row>
    <row r="5671" spans="2:2" x14ac:dyDescent="0.25">
      <c r="B5671" t="s">
        <v>6681</v>
      </c>
    </row>
    <row r="5672" spans="2:2" x14ac:dyDescent="0.25">
      <c r="B5672" t="s">
        <v>6682</v>
      </c>
    </row>
    <row r="5673" spans="2:2" x14ac:dyDescent="0.25">
      <c r="B5673" t="s">
        <v>6683</v>
      </c>
    </row>
    <row r="5674" spans="2:2" x14ac:dyDescent="0.25">
      <c r="B5674" t="s">
        <v>6684</v>
      </c>
    </row>
    <row r="5675" spans="2:2" x14ac:dyDescent="0.25">
      <c r="B5675" t="s">
        <v>6685</v>
      </c>
    </row>
    <row r="5676" spans="2:2" x14ac:dyDescent="0.25">
      <c r="B5676" t="s">
        <v>6686</v>
      </c>
    </row>
    <row r="5677" spans="2:2" x14ac:dyDescent="0.25">
      <c r="B5677" t="s">
        <v>6687</v>
      </c>
    </row>
    <row r="5678" spans="2:2" x14ac:dyDescent="0.25">
      <c r="B5678" t="s">
        <v>6688</v>
      </c>
    </row>
    <row r="5679" spans="2:2" x14ac:dyDescent="0.25">
      <c r="B5679" t="s">
        <v>6689</v>
      </c>
    </row>
    <row r="5680" spans="2:2" x14ac:dyDescent="0.25">
      <c r="B5680" t="s">
        <v>6690</v>
      </c>
    </row>
    <row r="5681" spans="2:2" x14ac:dyDescent="0.25">
      <c r="B5681" t="s">
        <v>6691</v>
      </c>
    </row>
    <row r="5682" spans="2:2" x14ac:dyDescent="0.25">
      <c r="B5682" t="s">
        <v>6692</v>
      </c>
    </row>
    <row r="5683" spans="2:2" x14ac:dyDescent="0.25">
      <c r="B5683" t="s">
        <v>6693</v>
      </c>
    </row>
    <row r="5684" spans="2:2" x14ac:dyDescent="0.25">
      <c r="B5684" t="s">
        <v>6694</v>
      </c>
    </row>
    <row r="5685" spans="2:2" x14ac:dyDescent="0.25">
      <c r="B5685" t="s">
        <v>6695</v>
      </c>
    </row>
    <row r="5686" spans="2:2" x14ac:dyDescent="0.25">
      <c r="B5686" t="s">
        <v>6696</v>
      </c>
    </row>
    <row r="5687" spans="2:2" x14ac:dyDescent="0.25">
      <c r="B5687" t="s">
        <v>6697</v>
      </c>
    </row>
    <row r="5688" spans="2:2" x14ac:dyDescent="0.25">
      <c r="B5688" t="s">
        <v>6698</v>
      </c>
    </row>
    <row r="5689" spans="2:2" x14ac:dyDescent="0.25">
      <c r="B5689" t="s">
        <v>6699</v>
      </c>
    </row>
    <row r="5690" spans="2:2" x14ac:dyDescent="0.25">
      <c r="B5690" t="s">
        <v>6700</v>
      </c>
    </row>
    <row r="5691" spans="2:2" x14ac:dyDescent="0.25">
      <c r="B5691" t="s">
        <v>6701</v>
      </c>
    </row>
    <row r="5692" spans="2:2" x14ac:dyDescent="0.25">
      <c r="B5692" t="s">
        <v>6702</v>
      </c>
    </row>
    <row r="5693" spans="2:2" x14ac:dyDescent="0.25">
      <c r="B5693" t="s">
        <v>6703</v>
      </c>
    </row>
    <row r="5694" spans="2:2" x14ac:dyDescent="0.25">
      <c r="B5694" t="s">
        <v>6704</v>
      </c>
    </row>
    <row r="5695" spans="2:2" x14ac:dyDescent="0.25">
      <c r="B5695" t="s">
        <v>6705</v>
      </c>
    </row>
    <row r="5696" spans="2:2" x14ac:dyDescent="0.25">
      <c r="B5696" t="s">
        <v>6706</v>
      </c>
    </row>
    <row r="5697" spans="2:2" x14ac:dyDescent="0.25">
      <c r="B5697" t="s">
        <v>6707</v>
      </c>
    </row>
    <row r="5698" spans="2:2" x14ac:dyDescent="0.25">
      <c r="B5698" t="s">
        <v>6708</v>
      </c>
    </row>
    <row r="5699" spans="2:2" x14ac:dyDescent="0.25">
      <c r="B5699" t="s">
        <v>6709</v>
      </c>
    </row>
    <row r="5700" spans="2:2" x14ac:dyDescent="0.25">
      <c r="B5700" t="s">
        <v>6710</v>
      </c>
    </row>
    <row r="5701" spans="2:2" x14ac:dyDescent="0.25">
      <c r="B5701" t="s">
        <v>6711</v>
      </c>
    </row>
    <row r="5702" spans="2:2" x14ac:dyDescent="0.25">
      <c r="B5702" t="s">
        <v>6712</v>
      </c>
    </row>
    <row r="5703" spans="2:2" x14ac:dyDescent="0.25">
      <c r="B5703" t="s">
        <v>6713</v>
      </c>
    </row>
    <row r="5704" spans="2:2" x14ac:dyDescent="0.25">
      <c r="B5704" t="s">
        <v>6714</v>
      </c>
    </row>
    <row r="5705" spans="2:2" x14ac:dyDescent="0.25">
      <c r="B5705" t="s">
        <v>6715</v>
      </c>
    </row>
    <row r="5706" spans="2:2" x14ac:dyDescent="0.25">
      <c r="B5706" t="s">
        <v>6716</v>
      </c>
    </row>
    <row r="5707" spans="2:2" x14ac:dyDescent="0.25">
      <c r="B5707" t="s">
        <v>6717</v>
      </c>
    </row>
    <row r="5708" spans="2:2" x14ac:dyDescent="0.25">
      <c r="B5708" t="s">
        <v>6718</v>
      </c>
    </row>
    <row r="5709" spans="2:2" x14ac:dyDescent="0.25">
      <c r="B5709" t="s">
        <v>6719</v>
      </c>
    </row>
    <row r="5710" spans="2:2" x14ac:dyDescent="0.25">
      <c r="B5710" t="s">
        <v>6720</v>
      </c>
    </row>
    <row r="5711" spans="2:2" x14ac:dyDescent="0.25">
      <c r="B5711" t="s">
        <v>6721</v>
      </c>
    </row>
    <row r="5712" spans="2:2" x14ac:dyDescent="0.25">
      <c r="B5712" t="s">
        <v>6722</v>
      </c>
    </row>
    <row r="5713" spans="2:2" x14ac:dyDescent="0.25">
      <c r="B5713" t="s">
        <v>6723</v>
      </c>
    </row>
    <row r="5714" spans="2:2" x14ac:dyDescent="0.25">
      <c r="B5714" t="s">
        <v>6724</v>
      </c>
    </row>
    <row r="5715" spans="2:2" x14ac:dyDescent="0.25">
      <c r="B5715" t="s">
        <v>6725</v>
      </c>
    </row>
    <row r="5716" spans="2:2" x14ac:dyDescent="0.25">
      <c r="B5716" t="s">
        <v>6726</v>
      </c>
    </row>
    <row r="5717" spans="2:2" x14ac:dyDescent="0.25">
      <c r="B5717" t="s">
        <v>6727</v>
      </c>
    </row>
    <row r="5718" spans="2:2" x14ac:dyDescent="0.25">
      <c r="B5718" t="s">
        <v>6728</v>
      </c>
    </row>
    <row r="5719" spans="2:2" x14ac:dyDescent="0.25">
      <c r="B5719" t="s">
        <v>6729</v>
      </c>
    </row>
    <row r="5720" spans="2:2" x14ac:dyDescent="0.25">
      <c r="B5720" t="s">
        <v>6730</v>
      </c>
    </row>
    <row r="5721" spans="2:2" x14ac:dyDescent="0.25">
      <c r="B5721" t="s">
        <v>6731</v>
      </c>
    </row>
    <row r="5722" spans="2:2" x14ac:dyDescent="0.25">
      <c r="B5722" t="s">
        <v>6732</v>
      </c>
    </row>
    <row r="5723" spans="2:2" x14ac:dyDescent="0.25">
      <c r="B5723" t="s">
        <v>6733</v>
      </c>
    </row>
    <row r="5724" spans="2:2" x14ac:dyDescent="0.25">
      <c r="B5724" t="s">
        <v>6734</v>
      </c>
    </row>
    <row r="5725" spans="2:2" x14ac:dyDescent="0.25">
      <c r="B5725" t="s">
        <v>6735</v>
      </c>
    </row>
    <row r="5726" spans="2:2" x14ac:dyDescent="0.25">
      <c r="B5726" t="s">
        <v>6736</v>
      </c>
    </row>
    <row r="5727" spans="2:2" x14ac:dyDescent="0.25">
      <c r="B5727" t="s">
        <v>6737</v>
      </c>
    </row>
    <row r="5728" spans="2:2" x14ac:dyDescent="0.25">
      <c r="B5728" t="s">
        <v>6738</v>
      </c>
    </row>
    <row r="5729" spans="2:2" x14ac:dyDescent="0.25">
      <c r="B5729" t="s">
        <v>6739</v>
      </c>
    </row>
    <row r="5730" spans="2:2" x14ac:dyDescent="0.25">
      <c r="B5730" t="s">
        <v>6740</v>
      </c>
    </row>
    <row r="5731" spans="2:2" x14ac:dyDescent="0.25">
      <c r="B5731" t="s">
        <v>6741</v>
      </c>
    </row>
    <row r="5732" spans="2:2" x14ac:dyDescent="0.25">
      <c r="B5732" t="s">
        <v>6742</v>
      </c>
    </row>
    <row r="5733" spans="2:2" x14ac:dyDescent="0.25">
      <c r="B5733" t="s">
        <v>6743</v>
      </c>
    </row>
    <row r="5734" spans="2:2" x14ac:dyDescent="0.25">
      <c r="B5734" t="s">
        <v>6744</v>
      </c>
    </row>
    <row r="5735" spans="2:2" x14ac:dyDescent="0.25">
      <c r="B5735" t="s">
        <v>6745</v>
      </c>
    </row>
    <row r="5736" spans="2:2" x14ac:dyDescent="0.25">
      <c r="B5736" t="s">
        <v>6746</v>
      </c>
    </row>
    <row r="5737" spans="2:2" x14ac:dyDescent="0.25">
      <c r="B5737" t="s">
        <v>6747</v>
      </c>
    </row>
    <row r="5738" spans="2:2" x14ac:dyDescent="0.25">
      <c r="B5738" t="s">
        <v>6748</v>
      </c>
    </row>
    <row r="5739" spans="2:2" x14ac:dyDescent="0.25">
      <c r="B5739" t="s">
        <v>6749</v>
      </c>
    </row>
    <row r="5740" spans="2:2" x14ac:dyDescent="0.25">
      <c r="B5740" t="s">
        <v>6750</v>
      </c>
    </row>
    <row r="5741" spans="2:2" x14ac:dyDescent="0.25">
      <c r="B5741" t="s">
        <v>6751</v>
      </c>
    </row>
    <row r="5742" spans="2:2" x14ac:dyDescent="0.25">
      <c r="B5742" t="s">
        <v>6752</v>
      </c>
    </row>
    <row r="5743" spans="2:2" x14ac:dyDescent="0.25">
      <c r="B5743" t="s">
        <v>6753</v>
      </c>
    </row>
    <row r="5744" spans="2:2" x14ac:dyDescent="0.25">
      <c r="B5744" t="s">
        <v>6754</v>
      </c>
    </row>
    <row r="5745" spans="2:2" x14ac:dyDescent="0.25">
      <c r="B5745" t="s">
        <v>6755</v>
      </c>
    </row>
    <row r="5746" spans="2:2" x14ac:dyDescent="0.25">
      <c r="B5746" t="s">
        <v>6756</v>
      </c>
    </row>
    <row r="5747" spans="2:2" x14ac:dyDescent="0.25">
      <c r="B5747" t="s">
        <v>6660</v>
      </c>
    </row>
    <row r="5748" spans="2:2" x14ac:dyDescent="0.25">
      <c r="B5748" t="s">
        <v>6661</v>
      </c>
    </row>
    <row r="5749" spans="2:2" x14ac:dyDescent="0.25">
      <c r="B5749" t="s">
        <v>6662</v>
      </c>
    </row>
    <row r="5750" spans="2:2" x14ac:dyDescent="0.25">
      <c r="B5750" t="s">
        <v>6663</v>
      </c>
    </row>
    <row r="5751" spans="2:2" x14ac:dyDescent="0.25">
      <c r="B5751" t="s">
        <v>6664</v>
      </c>
    </row>
    <row r="5752" spans="2:2" x14ac:dyDescent="0.25">
      <c r="B5752" t="s">
        <v>6665</v>
      </c>
    </row>
    <row r="5753" spans="2:2" x14ac:dyDescent="0.25">
      <c r="B5753" t="s">
        <v>6666</v>
      </c>
    </row>
    <row r="5754" spans="2:2" x14ac:dyDescent="0.25">
      <c r="B5754" t="s">
        <v>6757</v>
      </c>
    </row>
    <row r="5755" spans="2:2" x14ac:dyDescent="0.25">
      <c r="B5755" t="s">
        <v>6758</v>
      </c>
    </row>
    <row r="5756" spans="2:2" x14ac:dyDescent="0.25">
      <c r="B5756" t="s">
        <v>6759</v>
      </c>
    </row>
    <row r="5757" spans="2:2" x14ac:dyDescent="0.25">
      <c r="B5757" t="s">
        <v>6760</v>
      </c>
    </row>
    <row r="5758" spans="2:2" x14ac:dyDescent="0.25">
      <c r="B5758" t="s">
        <v>6761</v>
      </c>
    </row>
    <row r="5759" spans="2:2" x14ac:dyDescent="0.25">
      <c r="B5759" t="s">
        <v>6762</v>
      </c>
    </row>
    <row r="5760" spans="2:2" x14ac:dyDescent="0.25">
      <c r="B5760" t="s">
        <v>6763</v>
      </c>
    </row>
    <row r="5761" spans="2:2" x14ac:dyDescent="0.25">
      <c r="B5761" t="s">
        <v>6764</v>
      </c>
    </row>
    <row r="5762" spans="2:2" x14ac:dyDescent="0.25">
      <c r="B5762" t="s">
        <v>6765</v>
      </c>
    </row>
    <row r="5763" spans="2:2" x14ac:dyDescent="0.25">
      <c r="B5763" t="s">
        <v>6766</v>
      </c>
    </row>
    <row r="5764" spans="2:2" x14ac:dyDescent="0.25">
      <c r="B5764" t="s">
        <v>6767</v>
      </c>
    </row>
    <row r="5765" spans="2:2" x14ac:dyDescent="0.25">
      <c r="B5765" t="s">
        <v>6768</v>
      </c>
    </row>
    <row r="5766" spans="2:2" x14ac:dyDescent="0.25">
      <c r="B5766" t="s">
        <v>6769</v>
      </c>
    </row>
    <row r="5767" spans="2:2" x14ac:dyDescent="0.25">
      <c r="B5767" t="s">
        <v>6770</v>
      </c>
    </row>
    <row r="5768" spans="2:2" x14ac:dyDescent="0.25">
      <c r="B5768" t="s">
        <v>6771</v>
      </c>
    </row>
    <row r="5769" spans="2:2" x14ac:dyDescent="0.25">
      <c r="B5769" t="s">
        <v>6772</v>
      </c>
    </row>
    <row r="5770" spans="2:2" x14ac:dyDescent="0.25">
      <c r="B5770" t="s">
        <v>6773</v>
      </c>
    </row>
    <row r="5771" spans="2:2" x14ac:dyDescent="0.25">
      <c r="B5771" t="s">
        <v>6774</v>
      </c>
    </row>
    <row r="5772" spans="2:2" x14ac:dyDescent="0.25">
      <c r="B5772" t="s">
        <v>6775</v>
      </c>
    </row>
    <row r="5773" spans="2:2" x14ac:dyDescent="0.25">
      <c r="B5773" t="s">
        <v>6776</v>
      </c>
    </row>
    <row r="5774" spans="2:2" x14ac:dyDescent="0.25">
      <c r="B5774" t="s">
        <v>6777</v>
      </c>
    </row>
    <row r="5775" spans="2:2" x14ac:dyDescent="0.25">
      <c r="B5775" t="s">
        <v>6778</v>
      </c>
    </row>
    <row r="5776" spans="2:2" x14ac:dyDescent="0.25">
      <c r="B5776" t="s">
        <v>6779</v>
      </c>
    </row>
    <row r="5777" spans="2:2" x14ac:dyDescent="0.25">
      <c r="B5777" t="s">
        <v>6780</v>
      </c>
    </row>
    <row r="5778" spans="2:2" x14ac:dyDescent="0.25">
      <c r="B5778" t="s">
        <v>6781</v>
      </c>
    </row>
    <row r="5779" spans="2:2" x14ac:dyDescent="0.25">
      <c r="B5779" t="s">
        <v>6782</v>
      </c>
    </row>
    <row r="5780" spans="2:2" x14ac:dyDescent="0.25">
      <c r="B5780" t="s">
        <v>6783</v>
      </c>
    </row>
    <row r="5781" spans="2:2" x14ac:dyDescent="0.25">
      <c r="B5781" t="s">
        <v>6784</v>
      </c>
    </row>
    <row r="5782" spans="2:2" x14ac:dyDescent="0.25">
      <c r="B5782" t="s">
        <v>6785</v>
      </c>
    </row>
    <row r="5783" spans="2:2" x14ac:dyDescent="0.25">
      <c r="B5783" t="s">
        <v>6786</v>
      </c>
    </row>
    <row r="5784" spans="2:2" x14ac:dyDescent="0.25">
      <c r="B5784" t="s">
        <v>6787</v>
      </c>
    </row>
    <row r="5785" spans="2:2" x14ac:dyDescent="0.25">
      <c r="B5785" t="s">
        <v>6788</v>
      </c>
    </row>
    <row r="5786" spans="2:2" x14ac:dyDescent="0.25">
      <c r="B5786" t="s">
        <v>6789</v>
      </c>
    </row>
    <row r="5787" spans="2:2" x14ac:dyDescent="0.25">
      <c r="B5787" t="s">
        <v>6790</v>
      </c>
    </row>
    <row r="5788" spans="2:2" x14ac:dyDescent="0.25">
      <c r="B5788" t="s">
        <v>6680</v>
      </c>
    </row>
    <row r="5789" spans="2:2" x14ac:dyDescent="0.25">
      <c r="B5789" t="s">
        <v>6791</v>
      </c>
    </row>
    <row r="5790" spans="2:2" x14ac:dyDescent="0.25">
      <c r="B5790" t="s">
        <v>6792</v>
      </c>
    </row>
    <row r="5791" spans="2:2" x14ac:dyDescent="0.25">
      <c r="B5791" t="s">
        <v>6793</v>
      </c>
    </row>
    <row r="5792" spans="2:2" x14ac:dyDescent="0.25">
      <c r="B5792" t="s">
        <v>6794</v>
      </c>
    </row>
    <row r="5793" spans="2:2" x14ac:dyDescent="0.25">
      <c r="B5793" t="s">
        <v>6795</v>
      </c>
    </row>
    <row r="5794" spans="2:2" x14ac:dyDescent="0.25">
      <c r="B5794" t="s">
        <v>6796</v>
      </c>
    </row>
    <row r="5795" spans="2:2" x14ac:dyDescent="0.25">
      <c r="B5795" t="s">
        <v>6797</v>
      </c>
    </row>
    <row r="5796" spans="2:2" x14ac:dyDescent="0.25">
      <c r="B5796" t="s">
        <v>6798</v>
      </c>
    </row>
    <row r="5797" spans="2:2" x14ac:dyDescent="0.25">
      <c r="B5797" t="s">
        <v>6715</v>
      </c>
    </row>
    <row r="5798" spans="2:2" x14ac:dyDescent="0.25">
      <c r="B5798" t="s">
        <v>6716</v>
      </c>
    </row>
    <row r="5799" spans="2:2" x14ac:dyDescent="0.25">
      <c r="B5799" t="s">
        <v>6717</v>
      </c>
    </row>
    <row r="5800" spans="2:2" x14ac:dyDescent="0.25">
      <c r="B5800" t="s">
        <v>6718</v>
      </c>
    </row>
    <row r="5801" spans="2:2" x14ac:dyDescent="0.25">
      <c r="B5801" t="s">
        <v>6719</v>
      </c>
    </row>
    <row r="5802" spans="2:2" x14ac:dyDescent="0.25">
      <c r="B5802" t="s">
        <v>6720</v>
      </c>
    </row>
    <row r="5803" spans="2:2" x14ac:dyDescent="0.25">
      <c r="B5803" t="s">
        <v>6721</v>
      </c>
    </row>
    <row r="5804" spans="2:2" x14ac:dyDescent="0.25">
      <c r="B5804" t="s">
        <v>6722</v>
      </c>
    </row>
    <row r="5805" spans="2:2" x14ac:dyDescent="0.25">
      <c r="B5805" t="s">
        <v>6723</v>
      </c>
    </row>
    <row r="5806" spans="2:2" x14ac:dyDescent="0.25">
      <c r="B5806" t="s">
        <v>6695</v>
      </c>
    </row>
    <row r="5807" spans="2:2" x14ac:dyDescent="0.25">
      <c r="B5807" t="s">
        <v>6799</v>
      </c>
    </row>
    <row r="5808" spans="2:2" x14ac:dyDescent="0.25">
      <c r="B5808" t="s">
        <v>6800</v>
      </c>
    </row>
    <row r="5809" spans="2:2" x14ac:dyDescent="0.25">
      <c r="B5809" t="s">
        <v>6690</v>
      </c>
    </row>
    <row r="5810" spans="2:2" x14ac:dyDescent="0.25">
      <c r="B5810" t="s">
        <v>6801</v>
      </c>
    </row>
    <row r="5811" spans="2:2" x14ac:dyDescent="0.25">
      <c r="B5811" t="s">
        <v>6802</v>
      </c>
    </row>
    <row r="5812" spans="2:2" x14ac:dyDescent="0.25">
      <c r="B5812" t="s">
        <v>6803</v>
      </c>
    </row>
    <row r="5813" spans="2:2" x14ac:dyDescent="0.25">
      <c r="B5813" t="s">
        <v>6804</v>
      </c>
    </row>
    <row r="5814" spans="2:2" x14ac:dyDescent="0.25">
      <c r="B5814" t="s">
        <v>6805</v>
      </c>
    </row>
    <row r="5815" spans="2:2" x14ac:dyDescent="0.25">
      <c r="B5815" t="s">
        <v>6806</v>
      </c>
    </row>
    <row r="5816" spans="2:2" x14ac:dyDescent="0.25">
      <c r="B5816" t="s">
        <v>6807</v>
      </c>
    </row>
    <row r="5817" spans="2:2" x14ac:dyDescent="0.25">
      <c r="B5817" t="s">
        <v>6808</v>
      </c>
    </row>
    <row r="5818" spans="2:2" x14ac:dyDescent="0.25">
      <c r="B5818" t="s">
        <v>6809</v>
      </c>
    </row>
    <row r="5819" spans="2:2" x14ac:dyDescent="0.25">
      <c r="B5819" t="s">
        <v>6810</v>
      </c>
    </row>
    <row r="5820" spans="2:2" x14ac:dyDescent="0.25">
      <c r="B5820" t="s">
        <v>6811</v>
      </c>
    </row>
    <row r="5821" spans="2:2" x14ac:dyDescent="0.25">
      <c r="B5821" t="s">
        <v>6812</v>
      </c>
    </row>
    <row r="5822" spans="2:2" x14ac:dyDescent="0.25">
      <c r="B5822" t="s">
        <v>6813</v>
      </c>
    </row>
    <row r="5823" spans="2:2" x14ac:dyDescent="0.25">
      <c r="B5823" t="s">
        <v>6814</v>
      </c>
    </row>
    <row r="5824" spans="2:2" x14ac:dyDescent="0.25">
      <c r="B5824" t="s">
        <v>6815</v>
      </c>
    </row>
    <row r="5825" spans="2:2" x14ac:dyDescent="0.25">
      <c r="B5825" t="s">
        <v>6816</v>
      </c>
    </row>
    <row r="5826" spans="2:2" x14ac:dyDescent="0.25">
      <c r="B5826" t="s">
        <v>6817</v>
      </c>
    </row>
    <row r="5827" spans="2:2" x14ac:dyDescent="0.25">
      <c r="B5827" t="s">
        <v>6705</v>
      </c>
    </row>
    <row r="5828" spans="2:2" x14ac:dyDescent="0.25">
      <c r="B5828" t="s">
        <v>6818</v>
      </c>
    </row>
    <row r="5829" spans="2:2" x14ac:dyDescent="0.25">
      <c r="B5829" t="s">
        <v>6707</v>
      </c>
    </row>
    <row r="5830" spans="2:2" x14ac:dyDescent="0.25">
      <c r="B5830" t="s">
        <v>6819</v>
      </c>
    </row>
    <row r="5831" spans="2:2" x14ac:dyDescent="0.25">
      <c r="B5831" t="s">
        <v>6820</v>
      </c>
    </row>
    <row r="5832" spans="2:2" x14ac:dyDescent="0.25">
      <c r="B5832" t="s">
        <v>6821</v>
      </c>
    </row>
    <row r="5833" spans="2:2" x14ac:dyDescent="0.25">
      <c r="B5833" t="s">
        <v>6822</v>
      </c>
    </row>
    <row r="5834" spans="2:2" x14ac:dyDescent="0.25">
      <c r="B5834" t="s">
        <v>6823</v>
      </c>
    </row>
    <row r="5835" spans="2:2" x14ac:dyDescent="0.25">
      <c r="B5835" t="s">
        <v>6824</v>
      </c>
    </row>
    <row r="5836" spans="2:2" x14ac:dyDescent="0.25">
      <c r="B5836" t="s">
        <v>6825</v>
      </c>
    </row>
    <row r="5837" spans="2:2" x14ac:dyDescent="0.25">
      <c r="B5837" t="s">
        <v>6826</v>
      </c>
    </row>
    <row r="5838" spans="2:2" x14ac:dyDescent="0.25">
      <c r="B5838" t="s">
        <v>6827</v>
      </c>
    </row>
    <row r="5839" spans="2:2" x14ac:dyDescent="0.25">
      <c r="B5839" t="s">
        <v>6828</v>
      </c>
    </row>
    <row r="5840" spans="2:2" x14ac:dyDescent="0.25">
      <c r="B5840" t="s">
        <v>6829</v>
      </c>
    </row>
    <row r="5841" spans="2:2" x14ac:dyDescent="0.25">
      <c r="B5841" t="s">
        <v>6830</v>
      </c>
    </row>
    <row r="5842" spans="2:2" x14ac:dyDescent="0.25">
      <c r="B5842" t="s">
        <v>6831</v>
      </c>
    </row>
    <row r="5843" spans="2:2" x14ac:dyDescent="0.25">
      <c r="B5843" t="s">
        <v>6832</v>
      </c>
    </row>
    <row r="5844" spans="2:2" x14ac:dyDescent="0.25">
      <c r="B5844" t="s">
        <v>6833</v>
      </c>
    </row>
    <row r="5845" spans="2:2" x14ac:dyDescent="0.25">
      <c r="B5845" t="s">
        <v>6834</v>
      </c>
    </row>
    <row r="5846" spans="2:2" x14ac:dyDescent="0.25">
      <c r="B5846" t="s">
        <v>6835</v>
      </c>
    </row>
    <row r="5847" spans="2:2" x14ac:dyDescent="0.25">
      <c r="B5847" t="s">
        <v>6836</v>
      </c>
    </row>
    <row r="5848" spans="2:2" x14ac:dyDescent="0.25">
      <c r="B5848" t="s">
        <v>6837</v>
      </c>
    </row>
    <row r="5849" spans="2:2" x14ac:dyDescent="0.25">
      <c r="B5849" t="s">
        <v>6838</v>
      </c>
    </row>
    <row r="5850" spans="2:2" x14ac:dyDescent="0.25">
      <c r="B5850" t="s">
        <v>6839</v>
      </c>
    </row>
    <row r="5851" spans="2:2" x14ac:dyDescent="0.25">
      <c r="B5851" t="s">
        <v>6840</v>
      </c>
    </row>
    <row r="5852" spans="2:2" x14ac:dyDescent="0.25">
      <c r="B5852" t="s">
        <v>6841</v>
      </c>
    </row>
    <row r="5853" spans="2:2" x14ac:dyDescent="0.25">
      <c r="B5853" t="s">
        <v>6842</v>
      </c>
    </row>
    <row r="5854" spans="2:2" x14ac:dyDescent="0.25">
      <c r="B5854" t="s">
        <v>6843</v>
      </c>
    </row>
    <row r="5855" spans="2:2" x14ac:dyDescent="0.25">
      <c r="B5855" t="s">
        <v>6844</v>
      </c>
    </row>
    <row r="5856" spans="2:2" x14ac:dyDescent="0.25">
      <c r="B5856" t="s">
        <v>6845</v>
      </c>
    </row>
    <row r="5857" spans="2:2" x14ac:dyDescent="0.25">
      <c r="B5857" t="s">
        <v>6846</v>
      </c>
    </row>
    <row r="5858" spans="2:2" x14ac:dyDescent="0.25">
      <c r="B5858" t="s">
        <v>6847</v>
      </c>
    </row>
    <row r="5859" spans="2:2" x14ac:dyDescent="0.25">
      <c r="B5859" t="s">
        <v>6848</v>
      </c>
    </row>
    <row r="5860" spans="2:2" x14ac:dyDescent="0.25">
      <c r="B5860" t="s">
        <v>6849</v>
      </c>
    </row>
    <row r="5861" spans="2:2" x14ac:dyDescent="0.25">
      <c r="B5861" t="s">
        <v>6850</v>
      </c>
    </row>
    <row r="5862" spans="2:2" x14ac:dyDescent="0.25">
      <c r="B5862" t="s">
        <v>6851</v>
      </c>
    </row>
    <row r="5863" spans="2:2" x14ac:dyDescent="0.25">
      <c r="B5863" t="s">
        <v>6852</v>
      </c>
    </row>
    <row r="5864" spans="2:2" x14ac:dyDescent="0.25">
      <c r="B5864" t="s">
        <v>6853</v>
      </c>
    </row>
    <row r="5865" spans="2:2" x14ac:dyDescent="0.25">
      <c r="B5865" t="s">
        <v>6854</v>
      </c>
    </row>
    <row r="5866" spans="2:2" x14ac:dyDescent="0.25">
      <c r="B5866" t="s">
        <v>6855</v>
      </c>
    </row>
    <row r="5867" spans="2:2" x14ac:dyDescent="0.25">
      <c r="B5867" t="s">
        <v>6856</v>
      </c>
    </row>
    <row r="5868" spans="2:2" x14ac:dyDescent="0.25">
      <c r="B5868" t="s">
        <v>6857</v>
      </c>
    </row>
    <row r="5869" spans="2:2" x14ac:dyDescent="0.25">
      <c r="B5869" t="s">
        <v>6858</v>
      </c>
    </row>
    <row r="5870" spans="2:2" x14ac:dyDescent="0.25">
      <c r="B5870" t="s">
        <v>6859</v>
      </c>
    </row>
    <row r="5871" spans="2:2" x14ac:dyDescent="0.25">
      <c r="B5871" t="s">
        <v>6860</v>
      </c>
    </row>
    <row r="5872" spans="2:2" x14ac:dyDescent="0.25">
      <c r="B5872" t="s">
        <v>6861</v>
      </c>
    </row>
    <row r="5873" spans="2:2" x14ac:dyDescent="0.25">
      <c r="B5873" t="s">
        <v>6862</v>
      </c>
    </row>
    <row r="5874" spans="2:2" x14ac:dyDescent="0.25">
      <c r="B5874" t="s">
        <v>6863</v>
      </c>
    </row>
    <row r="5875" spans="2:2" x14ac:dyDescent="0.25">
      <c r="B5875" t="s">
        <v>6142</v>
      </c>
    </row>
    <row r="5876" spans="2:2" x14ac:dyDescent="0.25">
      <c r="B5876" t="s">
        <v>6864</v>
      </c>
    </row>
    <row r="5877" spans="2:2" x14ac:dyDescent="0.25">
      <c r="B5877" t="s">
        <v>6865</v>
      </c>
    </row>
    <row r="5878" spans="2:2" x14ac:dyDescent="0.25">
      <c r="B5878" t="s">
        <v>6866</v>
      </c>
    </row>
    <row r="5879" spans="2:2" x14ac:dyDescent="0.25">
      <c r="B5879" t="s">
        <v>6867</v>
      </c>
    </row>
    <row r="5880" spans="2:2" x14ac:dyDescent="0.25">
      <c r="B5880" t="s">
        <v>6868</v>
      </c>
    </row>
    <row r="5881" spans="2:2" x14ac:dyDescent="0.25">
      <c r="B5881" t="s">
        <v>6869</v>
      </c>
    </row>
    <row r="5882" spans="2:2" x14ac:dyDescent="0.25">
      <c r="B5882" t="s">
        <v>6870</v>
      </c>
    </row>
    <row r="5883" spans="2:2" x14ac:dyDescent="0.25">
      <c r="B5883" t="s">
        <v>6871</v>
      </c>
    </row>
    <row r="5884" spans="2:2" x14ac:dyDescent="0.25">
      <c r="B5884" t="s">
        <v>6872</v>
      </c>
    </row>
    <row r="5885" spans="2:2" x14ac:dyDescent="0.25">
      <c r="B5885" t="s">
        <v>6873</v>
      </c>
    </row>
    <row r="5886" spans="2:2" x14ac:dyDescent="0.25">
      <c r="B5886" t="s">
        <v>6874</v>
      </c>
    </row>
    <row r="5887" spans="2:2" x14ac:dyDescent="0.25">
      <c r="B5887" t="s">
        <v>6875</v>
      </c>
    </row>
    <row r="5888" spans="2:2" x14ac:dyDescent="0.25">
      <c r="B5888" t="s">
        <v>6876</v>
      </c>
    </row>
    <row r="5889" spans="2:2" x14ac:dyDescent="0.25">
      <c r="B5889" t="s">
        <v>6877</v>
      </c>
    </row>
    <row r="5890" spans="2:2" x14ac:dyDescent="0.25">
      <c r="B5890" t="s">
        <v>6878</v>
      </c>
    </row>
    <row r="5891" spans="2:2" x14ac:dyDescent="0.25">
      <c r="B5891" t="s">
        <v>6163</v>
      </c>
    </row>
    <row r="5892" spans="2:2" x14ac:dyDescent="0.25">
      <c r="B5892" t="s">
        <v>6879</v>
      </c>
    </row>
    <row r="5893" spans="2:2" x14ac:dyDescent="0.25">
      <c r="B5893" t="s">
        <v>6880</v>
      </c>
    </row>
    <row r="5894" spans="2:2" x14ac:dyDescent="0.25">
      <c r="B5894" t="s">
        <v>6881</v>
      </c>
    </row>
    <row r="5895" spans="2:2" x14ac:dyDescent="0.25">
      <c r="B5895" t="s">
        <v>6882</v>
      </c>
    </row>
    <row r="5896" spans="2:2" x14ac:dyDescent="0.25">
      <c r="B5896" t="s">
        <v>6883</v>
      </c>
    </row>
    <row r="5897" spans="2:2" x14ac:dyDescent="0.25">
      <c r="B5897" t="s">
        <v>6884</v>
      </c>
    </row>
    <row r="5898" spans="2:2" x14ac:dyDescent="0.25">
      <c r="B5898" t="s">
        <v>6170</v>
      </c>
    </row>
    <row r="5899" spans="2:2" x14ac:dyDescent="0.25">
      <c r="B5899" t="s">
        <v>6172</v>
      </c>
    </row>
    <row r="5900" spans="2:2" x14ac:dyDescent="0.25">
      <c r="B5900" t="s">
        <v>6885</v>
      </c>
    </row>
    <row r="5901" spans="2:2" x14ac:dyDescent="0.25">
      <c r="B5901" t="s">
        <v>6886</v>
      </c>
    </row>
    <row r="5902" spans="2:2" x14ac:dyDescent="0.25">
      <c r="B5902" t="s">
        <v>6887</v>
      </c>
    </row>
    <row r="5903" spans="2:2" x14ac:dyDescent="0.25">
      <c r="B5903" t="s">
        <v>6178</v>
      </c>
    </row>
    <row r="5904" spans="2:2" x14ac:dyDescent="0.25">
      <c r="B5904" t="s">
        <v>6179</v>
      </c>
    </row>
    <row r="5905" spans="2:2" x14ac:dyDescent="0.25">
      <c r="B5905" t="s">
        <v>6180</v>
      </c>
    </row>
    <row r="5906" spans="2:2" x14ac:dyDescent="0.25">
      <c r="B5906" t="s">
        <v>6888</v>
      </c>
    </row>
    <row r="5907" spans="2:2" x14ac:dyDescent="0.25">
      <c r="B5907" t="s">
        <v>6889</v>
      </c>
    </row>
    <row r="5908" spans="2:2" x14ac:dyDescent="0.25">
      <c r="B5908" t="s">
        <v>6890</v>
      </c>
    </row>
    <row r="5909" spans="2:2" x14ac:dyDescent="0.25">
      <c r="B5909" t="s">
        <v>6891</v>
      </c>
    </row>
    <row r="5910" spans="2:2" x14ac:dyDescent="0.25">
      <c r="B5910" t="s">
        <v>6892</v>
      </c>
    </row>
    <row r="5911" spans="2:2" x14ac:dyDescent="0.25">
      <c r="B5911" t="s">
        <v>6189</v>
      </c>
    </row>
    <row r="5912" spans="2:2" x14ac:dyDescent="0.25">
      <c r="B5912" t="s">
        <v>6190</v>
      </c>
    </row>
    <row r="5913" spans="2:2" x14ac:dyDescent="0.25">
      <c r="B5913" t="s">
        <v>6191</v>
      </c>
    </row>
    <row r="5914" spans="2:2" x14ac:dyDescent="0.25">
      <c r="B5914" t="s">
        <v>6192</v>
      </c>
    </row>
    <row r="5915" spans="2:2" x14ac:dyDescent="0.25">
      <c r="B5915" t="s">
        <v>6193</v>
      </c>
    </row>
    <row r="5916" spans="2:2" x14ac:dyDescent="0.25">
      <c r="B5916" t="s">
        <v>6893</v>
      </c>
    </row>
    <row r="5917" spans="2:2" x14ac:dyDescent="0.25">
      <c r="B5917" t="s">
        <v>6197</v>
      </c>
    </row>
    <row r="5918" spans="2:2" x14ac:dyDescent="0.25">
      <c r="B5918" t="s">
        <v>6894</v>
      </c>
    </row>
    <row r="5919" spans="2:2" x14ac:dyDescent="0.25">
      <c r="B5919" t="s">
        <v>6198</v>
      </c>
    </row>
    <row r="5920" spans="2:2" x14ac:dyDescent="0.25">
      <c r="B5920" t="s">
        <v>6895</v>
      </c>
    </row>
    <row r="5921" spans="2:2" x14ac:dyDescent="0.25">
      <c r="B5921" t="s">
        <v>6896</v>
      </c>
    </row>
    <row r="5922" spans="2:2" x14ac:dyDescent="0.25">
      <c r="B5922" t="s">
        <v>6202</v>
      </c>
    </row>
    <row r="5923" spans="2:2" x14ac:dyDescent="0.25">
      <c r="B5923" t="s">
        <v>6203</v>
      </c>
    </row>
    <row r="5924" spans="2:2" x14ac:dyDescent="0.25">
      <c r="B5924" t="s">
        <v>6897</v>
      </c>
    </row>
    <row r="5925" spans="2:2" x14ac:dyDescent="0.25">
      <c r="B5925" t="s">
        <v>6898</v>
      </c>
    </row>
    <row r="5926" spans="2:2" x14ac:dyDescent="0.25">
      <c r="B5926" t="s">
        <v>6899</v>
      </c>
    </row>
    <row r="5927" spans="2:2" x14ac:dyDescent="0.25">
      <c r="B5927" t="s">
        <v>6900</v>
      </c>
    </row>
    <row r="5928" spans="2:2" x14ac:dyDescent="0.25">
      <c r="B5928" t="s">
        <v>5823</v>
      </c>
    </row>
    <row r="5929" spans="2:2" x14ac:dyDescent="0.25">
      <c r="B5929" t="s">
        <v>5824</v>
      </c>
    </row>
    <row r="5930" spans="2:2" x14ac:dyDescent="0.25">
      <c r="B5930" t="s">
        <v>5995</v>
      </c>
    </row>
    <row r="5931" spans="2:2" x14ac:dyDescent="0.25">
      <c r="B5931" t="s">
        <v>6901</v>
      </c>
    </row>
    <row r="5932" spans="2:2" x14ac:dyDescent="0.25">
      <c r="B5932" t="s">
        <v>6902</v>
      </c>
    </row>
    <row r="5933" spans="2:2" x14ac:dyDescent="0.25">
      <c r="B5933" t="s">
        <v>6903</v>
      </c>
    </row>
    <row r="5934" spans="2:2" x14ac:dyDescent="0.25">
      <c r="B5934" t="s">
        <v>6904</v>
      </c>
    </row>
    <row r="5935" spans="2:2" x14ac:dyDescent="0.25">
      <c r="B5935" t="s">
        <v>6905</v>
      </c>
    </row>
    <row r="5936" spans="2:2" x14ac:dyDescent="0.25">
      <c r="B5936" t="s">
        <v>6906</v>
      </c>
    </row>
    <row r="5937" spans="2:2" x14ac:dyDescent="0.25">
      <c r="B5937" t="s">
        <v>6907</v>
      </c>
    </row>
    <row r="5938" spans="2:2" x14ac:dyDescent="0.25">
      <c r="B5938" t="s">
        <v>6908</v>
      </c>
    </row>
    <row r="5939" spans="2:2" x14ac:dyDescent="0.25">
      <c r="B5939" t="s">
        <v>6909</v>
      </c>
    </row>
    <row r="5940" spans="2:2" x14ac:dyDescent="0.25">
      <c r="B5940" t="s">
        <v>6910</v>
      </c>
    </row>
    <row r="5941" spans="2:2" x14ac:dyDescent="0.25">
      <c r="B5941" t="s">
        <v>6911</v>
      </c>
    </row>
    <row r="5942" spans="2:2" x14ac:dyDescent="0.25">
      <c r="B5942" t="s">
        <v>6912</v>
      </c>
    </row>
    <row r="5943" spans="2:2" x14ac:dyDescent="0.25">
      <c r="B5943" t="s">
        <v>6913</v>
      </c>
    </row>
    <row r="5944" spans="2:2" x14ac:dyDescent="0.25">
      <c r="B5944" t="s">
        <v>6914</v>
      </c>
    </row>
    <row r="5945" spans="2:2" x14ac:dyDescent="0.25">
      <c r="B5945" t="s">
        <v>6915</v>
      </c>
    </row>
    <row r="5946" spans="2:2" x14ac:dyDescent="0.25">
      <c r="B5946" t="s">
        <v>6916</v>
      </c>
    </row>
    <row r="5947" spans="2:2" x14ac:dyDescent="0.25">
      <c r="B5947" t="s">
        <v>6917</v>
      </c>
    </row>
    <row r="5948" spans="2:2" x14ac:dyDescent="0.25">
      <c r="B5948" t="s">
        <v>6918</v>
      </c>
    </row>
    <row r="5949" spans="2:2" x14ac:dyDescent="0.25">
      <c r="B5949" t="s">
        <v>6919</v>
      </c>
    </row>
    <row r="5950" spans="2:2" x14ac:dyDescent="0.25">
      <c r="B5950" t="s">
        <v>6920</v>
      </c>
    </row>
    <row r="5951" spans="2:2" x14ac:dyDescent="0.25">
      <c r="B5951" t="s">
        <v>6921</v>
      </c>
    </row>
    <row r="5952" spans="2:2" x14ac:dyDescent="0.25">
      <c r="B5952" t="s">
        <v>6922</v>
      </c>
    </row>
    <row r="5953" spans="2:2" x14ac:dyDescent="0.25">
      <c r="B5953" t="s">
        <v>6923</v>
      </c>
    </row>
    <row r="5954" spans="2:2" x14ac:dyDescent="0.25">
      <c r="B5954" t="s">
        <v>6924</v>
      </c>
    </row>
    <row r="5955" spans="2:2" x14ac:dyDescent="0.25">
      <c r="B5955" t="s">
        <v>6925</v>
      </c>
    </row>
    <row r="5956" spans="2:2" x14ac:dyDescent="0.25">
      <c r="B5956" t="s">
        <v>6926</v>
      </c>
    </row>
    <row r="5957" spans="2:2" x14ac:dyDescent="0.25">
      <c r="B5957" t="s">
        <v>6927</v>
      </c>
    </row>
    <row r="5958" spans="2:2" x14ac:dyDescent="0.25">
      <c r="B5958" t="s">
        <v>6928</v>
      </c>
    </row>
    <row r="5959" spans="2:2" x14ac:dyDescent="0.25">
      <c r="B5959" t="s">
        <v>6929</v>
      </c>
    </row>
    <row r="5960" spans="2:2" x14ac:dyDescent="0.25">
      <c r="B5960" t="s">
        <v>6930</v>
      </c>
    </row>
    <row r="5961" spans="2:2" x14ac:dyDescent="0.25">
      <c r="B5961" t="s">
        <v>6931</v>
      </c>
    </row>
    <row r="5962" spans="2:2" x14ac:dyDescent="0.25">
      <c r="B5962" t="s">
        <v>6932</v>
      </c>
    </row>
    <row r="5963" spans="2:2" x14ac:dyDescent="0.25">
      <c r="B5963" t="s">
        <v>6933</v>
      </c>
    </row>
    <row r="5964" spans="2:2" x14ac:dyDescent="0.25">
      <c r="B5964" t="s">
        <v>6934</v>
      </c>
    </row>
    <row r="5965" spans="2:2" x14ac:dyDescent="0.25">
      <c r="B5965" t="s">
        <v>6935</v>
      </c>
    </row>
    <row r="5966" spans="2:2" x14ac:dyDescent="0.25">
      <c r="B5966" t="s">
        <v>6936</v>
      </c>
    </row>
    <row r="5967" spans="2:2" x14ac:dyDescent="0.25">
      <c r="B5967" t="s">
        <v>6937</v>
      </c>
    </row>
    <row r="5968" spans="2:2" x14ac:dyDescent="0.25">
      <c r="B5968" t="s">
        <v>6938</v>
      </c>
    </row>
    <row r="5969" spans="2:2" x14ac:dyDescent="0.25">
      <c r="B5969" t="s">
        <v>6939</v>
      </c>
    </row>
    <row r="5970" spans="2:2" x14ac:dyDescent="0.25">
      <c r="B5970" t="s">
        <v>6940</v>
      </c>
    </row>
    <row r="5971" spans="2:2" x14ac:dyDescent="0.25">
      <c r="B5971" t="s">
        <v>6941</v>
      </c>
    </row>
    <row r="5972" spans="2:2" x14ac:dyDescent="0.25">
      <c r="B5972" t="s">
        <v>6942</v>
      </c>
    </row>
    <row r="5973" spans="2:2" x14ac:dyDescent="0.25">
      <c r="B5973" t="s">
        <v>6943</v>
      </c>
    </row>
    <row r="5974" spans="2:2" x14ac:dyDescent="0.25">
      <c r="B5974" t="s">
        <v>6944</v>
      </c>
    </row>
    <row r="5975" spans="2:2" x14ac:dyDescent="0.25">
      <c r="B5975" t="s">
        <v>6945</v>
      </c>
    </row>
    <row r="5976" spans="2:2" x14ac:dyDescent="0.25">
      <c r="B5976" t="s">
        <v>6946</v>
      </c>
    </row>
    <row r="5977" spans="2:2" x14ac:dyDescent="0.25">
      <c r="B5977" t="s">
        <v>6947</v>
      </c>
    </row>
    <row r="5978" spans="2:2" x14ac:dyDescent="0.25">
      <c r="B5978" t="s">
        <v>6948</v>
      </c>
    </row>
    <row r="5979" spans="2:2" x14ac:dyDescent="0.25">
      <c r="B5979" t="s">
        <v>6949</v>
      </c>
    </row>
    <row r="5980" spans="2:2" x14ac:dyDescent="0.25">
      <c r="B5980" t="s">
        <v>6950</v>
      </c>
    </row>
    <row r="5981" spans="2:2" x14ac:dyDescent="0.25">
      <c r="B5981" t="s">
        <v>6951</v>
      </c>
    </row>
    <row r="5982" spans="2:2" x14ac:dyDescent="0.25">
      <c r="B5982" t="s">
        <v>6952</v>
      </c>
    </row>
    <row r="5983" spans="2:2" x14ac:dyDescent="0.25">
      <c r="B5983" t="s">
        <v>6953</v>
      </c>
    </row>
    <row r="5984" spans="2:2" x14ac:dyDescent="0.25">
      <c r="B5984" t="s">
        <v>6954</v>
      </c>
    </row>
    <row r="5985" spans="2:2" x14ac:dyDescent="0.25">
      <c r="B5985" t="s">
        <v>6955</v>
      </c>
    </row>
    <row r="5986" spans="2:2" x14ac:dyDescent="0.25">
      <c r="B5986" t="s">
        <v>6956</v>
      </c>
    </row>
    <row r="5987" spans="2:2" x14ac:dyDescent="0.25">
      <c r="B5987" t="s">
        <v>6957</v>
      </c>
    </row>
    <row r="5988" spans="2:2" x14ac:dyDescent="0.25">
      <c r="B5988" t="s">
        <v>6101</v>
      </c>
    </row>
    <row r="5989" spans="2:2" x14ac:dyDescent="0.25">
      <c r="B5989" t="s">
        <v>6958</v>
      </c>
    </row>
    <row r="5990" spans="2:2" x14ac:dyDescent="0.25">
      <c r="B5990" t="s">
        <v>6959</v>
      </c>
    </row>
    <row r="5991" spans="2:2" x14ac:dyDescent="0.25">
      <c r="B5991" t="s">
        <v>6960</v>
      </c>
    </row>
    <row r="5992" spans="2:2" x14ac:dyDescent="0.25">
      <c r="B5992" t="s">
        <v>6961</v>
      </c>
    </row>
    <row r="5993" spans="2:2" x14ac:dyDescent="0.25">
      <c r="B5993" t="s">
        <v>6962</v>
      </c>
    </row>
    <row r="5994" spans="2:2" x14ac:dyDescent="0.25">
      <c r="B5994" t="s">
        <v>6963</v>
      </c>
    </row>
    <row r="5995" spans="2:2" x14ac:dyDescent="0.25">
      <c r="B5995" t="s">
        <v>6964</v>
      </c>
    </row>
    <row r="5996" spans="2:2" x14ac:dyDescent="0.25">
      <c r="B5996" t="s">
        <v>6965</v>
      </c>
    </row>
    <row r="5997" spans="2:2" x14ac:dyDescent="0.25">
      <c r="B5997" t="s">
        <v>6966</v>
      </c>
    </row>
    <row r="5998" spans="2:2" x14ac:dyDescent="0.25">
      <c r="B5998" t="s">
        <v>6967</v>
      </c>
    </row>
    <row r="5999" spans="2:2" x14ac:dyDescent="0.25">
      <c r="B5999" t="s">
        <v>6968</v>
      </c>
    </row>
    <row r="6000" spans="2:2" x14ac:dyDescent="0.25">
      <c r="B6000" t="s">
        <v>6969</v>
      </c>
    </row>
    <row r="6001" spans="2:2" x14ac:dyDescent="0.25">
      <c r="B6001" t="s">
        <v>6970</v>
      </c>
    </row>
    <row r="6002" spans="2:2" x14ac:dyDescent="0.25">
      <c r="B6002" t="s">
        <v>6971</v>
      </c>
    </row>
    <row r="6003" spans="2:2" x14ac:dyDescent="0.25">
      <c r="B6003" t="s">
        <v>6972</v>
      </c>
    </row>
    <row r="6004" spans="2:2" x14ac:dyDescent="0.25">
      <c r="B6004" t="s">
        <v>6973</v>
      </c>
    </row>
    <row r="6005" spans="2:2" x14ac:dyDescent="0.25">
      <c r="B6005" t="s">
        <v>6974</v>
      </c>
    </row>
    <row r="6006" spans="2:2" x14ac:dyDescent="0.25">
      <c r="B6006" t="s">
        <v>6975</v>
      </c>
    </row>
    <row r="6007" spans="2:2" x14ac:dyDescent="0.25">
      <c r="B6007" t="s">
        <v>6976</v>
      </c>
    </row>
    <row r="6008" spans="2:2" x14ac:dyDescent="0.25">
      <c r="B6008" t="s">
        <v>6977</v>
      </c>
    </row>
    <row r="6009" spans="2:2" x14ac:dyDescent="0.25">
      <c r="B6009" t="s">
        <v>6978</v>
      </c>
    </row>
    <row r="6010" spans="2:2" x14ac:dyDescent="0.25">
      <c r="B6010" t="s">
        <v>6979</v>
      </c>
    </row>
    <row r="6011" spans="2:2" x14ac:dyDescent="0.25">
      <c r="B6011" t="s">
        <v>6980</v>
      </c>
    </row>
    <row r="6012" spans="2:2" x14ac:dyDescent="0.25">
      <c r="B6012" t="s">
        <v>6981</v>
      </c>
    </row>
    <row r="6013" spans="2:2" x14ac:dyDescent="0.25">
      <c r="B6013" t="s">
        <v>6982</v>
      </c>
    </row>
    <row r="6014" spans="2:2" x14ac:dyDescent="0.25">
      <c r="B6014" t="s">
        <v>6983</v>
      </c>
    </row>
    <row r="6015" spans="2:2" x14ac:dyDescent="0.25">
      <c r="B6015" t="s">
        <v>6984</v>
      </c>
    </row>
    <row r="6016" spans="2:2" x14ac:dyDescent="0.25">
      <c r="B6016" t="s">
        <v>6985</v>
      </c>
    </row>
    <row r="6017" spans="2:2" x14ac:dyDescent="0.25">
      <c r="B6017" t="s">
        <v>6986</v>
      </c>
    </row>
    <row r="6018" spans="2:2" x14ac:dyDescent="0.25">
      <c r="B6018" t="s">
        <v>6987</v>
      </c>
    </row>
    <row r="6019" spans="2:2" x14ac:dyDescent="0.25">
      <c r="B6019" t="s">
        <v>6988</v>
      </c>
    </row>
    <row r="6020" spans="2:2" x14ac:dyDescent="0.25">
      <c r="B6020" t="s">
        <v>6989</v>
      </c>
    </row>
    <row r="6021" spans="2:2" x14ac:dyDescent="0.25">
      <c r="B6021" t="s">
        <v>6990</v>
      </c>
    </row>
    <row r="6022" spans="2:2" x14ac:dyDescent="0.25">
      <c r="B6022" t="s">
        <v>6991</v>
      </c>
    </row>
    <row r="6023" spans="2:2" x14ac:dyDescent="0.25">
      <c r="B6023" t="s">
        <v>6992</v>
      </c>
    </row>
    <row r="6024" spans="2:2" x14ac:dyDescent="0.25">
      <c r="B6024" t="s">
        <v>6993</v>
      </c>
    </row>
    <row r="6025" spans="2:2" x14ac:dyDescent="0.25">
      <c r="B6025" t="s">
        <v>6994</v>
      </c>
    </row>
    <row r="6026" spans="2:2" x14ac:dyDescent="0.25">
      <c r="B6026" t="s">
        <v>6995</v>
      </c>
    </row>
    <row r="6027" spans="2:2" x14ac:dyDescent="0.25">
      <c r="B6027" t="s">
        <v>6996</v>
      </c>
    </row>
    <row r="6028" spans="2:2" x14ac:dyDescent="0.25">
      <c r="B6028" t="s">
        <v>6997</v>
      </c>
    </row>
    <row r="6029" spans="2:2" x14ac:dyDescent="0.25">
      <c r="B6029" t="s">
        <v>6998</v>
      </c>
    </row>
    <row r="6030" spans="2:2" x14ac:dyDescent="0.25">
      <c r="B6030" t="s">
        <v>6999</v>
      </c>
    </row>
    <row r="6031" spans="2:2" x14ac:dyDescent="0.25">
      <c r="B6031" t="s">
        <v>7000</v>
      </c>
    </row>
    <row r="6032" spans="2:2" x14ac:dyDescent="0.25">
      <c r="B6032" t="s">
        <v>7001</v>
      </c>
    </row>
    <row r="6033" spans="2:2" x14ac:dyDescent="0.25">
      <c r="B6033" t="s">
        <v>7002</v>
      </c>
    </row>
    <row r="6034" spans="2:2" x14ac:dyDescent="0.25">
      <c r="B6034" t="s">
        <v>7003</v>
      </c>
    </row>
    <row r="6035" spans="2:2" x14ac:dyDescent="0.25">
      <c r="B6035" t="s">
        <v>7004</v>
      </c>
    </row>
    <row r="6036" spans="2:2" x14ac:dyDescent="0.25">
      <c r="B6036" t="s">
        <v>7005</v>
      </c>
    </row>
    <row r="6037" spans="2:2" x14ac:dyDescent="0.25">
      <c r="B6037" t="s">
        <v>7006</v>
      </c>
    </row>
    <row r="6038" spans="2:2" x14ac:dyDescent="0.25">
      <c r="B6038" t="s">
        <v>7007</v>
      </c>
    </row>
    <row r="6039" spans="2:2" x14ac:dyDescent="0.25">
      <c r="B6039" t="s">
        <v>7008</v>
      </c>
    </row>
    <row r="6040" spans="2:2" x14ac:dyDescent="0.25">
      <c r="B6040" t="s">
        <v>7009</v>
      </c>
    </row>
    <row r="6041" spans="2:2" x14ac:dyDescent="0.25">
      <c r="B6041" t="s">
        <v>7010</v>
      </c>
    </row>
    <row r="6042" spans="2:2" x14ac:dyDescent="0.25">
      <c r="B6042" t="s">
        <v>7011</v>
      </c>
    </row>
    <row r="6043" spans="2:2" x14ac:dyDescent="0.25">
      <c r="B6043" t="s">
        <v>7012</v>
      </c>
    </row>
    <row r="6044" spans="2:2" x14ac:dyDescent="0.25">
      <c r="B6044" t="s">
        <v>7013</v>
      </c>
    </row>
    <row r="6045" spans="2:2" x14ac:dyDescent="0.25">
      <c r="B6045" t="s">
        <v>7014</v>
      </c>
    </row>
    <row r="6046" spans="2:2" x14ac:dyDescent="0.25">
      <c r="B6046" t="s">
        <v>7015</v>
      </c>
    </row>
    <row r="6047" spans="2:2" x14ac:dyDescent="0.25">
      <c r="B6047" t="s">
        <v>7016</v>
      </c>
    </row>
    <row r="6048" spans="2:2" x14ac:dyDescent="0.25">
      <c r="B6048" t="s">
        <v>7017</v>
      </c>
    </row>
    <row r="6049" spans="2:2" x14ac:dyDescent="0.25">
      <c r="B6049" t="s">
        <v>7018</v>
      </c>
    </row>
    <row r="6050" spans="2:2" x14ac:dyDescent="0.25">
      <c r="B6050" t="s">
        <v>7019</v>
      </c>
    </row>
    <row r="6051" spans="2:2" x14ac:dyDescent="0.25">
      <c r="B6051" t="s">
        <v>7020</v>
      </c>
    </row>
    <row r="6052" spans="2:2" x14ac:dyDescent="0.25">
      <c r="B6052" t="s">
        <v>7021</v>
      </c>
    </row>
    <row r="6053" spans="2:2" x14ac:dyDescent="0.25">
      <c r="B6053" t="s">
        <v>7022</v>
      </c>
    </row>
    <row r="6054" spans="2:2" x14ac:dyDescent="0.25">
      <c r="B6054" t="s">
        <v>7023</v>
      </c>
    </row>
    <row r="6055" spans="2:2" x14ac:dyDescent="0.25">
      <c r="B6055" t="s">
        <v>7024</v>
      </c>
    </row>
    <row r="6056" spans="2:2" x14ac:dyDescent="0.25">
      <c r="B6056" t="s">
        <v>7025</v>
      </c>
    </row>
    <row r="6057" spans="2:2" x14ac:dyDescent="0.25">
      <c r="B6057" t="s">
        <v>7026</v>
      </c>
    </row>
    <row r="6058" spans="2:2" x14ac:dyDescent="0.25">
      <c r="B6058" t="s">
        <v>7027</v>
      </c>
    </row>
    <row r="6059" spans="2:2" x14ac:dyDescent="0.25">
      <c r="B6059" t="s">
        <v>7028</v>
      </c>
    </row>
    <row r="6060" spans="2:2" x14ac:dyDescent="0.25">
      <c r="B6060" t="s">
        <v>7029</v>
      </c>
    </row>
    <row r="6061" spans="2:2" x14ac:dyDescent="0.25">
      <c r="B6061" t="s">
        <v>7030</v>
      </c>
    </row>
    <row r="6062" spans="2:2" x14ac:dyDescent="0.25">
      <c r="B6062" t="s">
        <v>7031</v>
      </c>
    </row>
    <row r="6063" spans="2:2" x14ac:dyDescent="0.25">
      <c r="B6063" t="s">
        <v>7032</v>
      </c>
    </row>
    <row r="6064" spans="2:2" x14ac:dyDescent="0.25">
      <c r="B6064" t="s">
        <v>7033</v>
      </c>
    </row>
    <row r="6065" spans="2:2" x14ac:dyDescent="0.25">
      <c r="B6065" t="s">
        <v>7034</v>
      </c>
    </row>
    <row r="6066" spans="2:2" x14ac:dyDescent="0.25">
      <c r="B6066" t="s">
        <v>7035</v>
      </c>
    </row>
    <row r="6067" spans="2:2" x14ac:dyDescent="0.25">
      <c r="B6067" t="s">
        <v>7036</v>
      </c>
    </row>
    <row r="6068" spans="2:2" x14ac:dyDescent="0.25">
      <c r="B6068" t="s">
        <v>7037</v>
      </c>
    </row>
    <row r="6069" spans="2:2" x14ac:dyDescent="0.25">
      <c r="B6069" t="s">
        <v>7038</v>
      </c>
    </row>
    <row r="6070" spans="2:2" x14ac:dyDescent="0.25">
      <c r="B6070" t="s">
        <v>7039</v>
      </c>
    </row>
    <row r="6071" spans="2:2" x14ac:dyDescent="0.25">
      <c r="B6071" t="s">
        <v>7040</v>
      </c>
    </row>
    <row r="6072" spans="2:2" x14ac:dyDescent="0.25">
      <c r="B6072" t="s">
        <v>7041</v>
      </c>
    </row>
    <row r="6073" spans="2:2" x14ac:dyDescent="0.25">
      <c r="B6073" t="s">
        <v>7042</v>
      </c>
    </row>
    <row r="6074" spans="2:2" x14ac:dyDescent="0.25">
      <c r="B6074" t="s">
        <v>7043</v>
      </c>
    </row>
    <row r="6075" spans="2:2" x14ac:dyDescent="0.25">
      <c r="B6075" t="s">
        <v>7044</v>
      </c>
    </row>
    <row r="6076" spans="2:2" x14ac:dyDescent="0.25">
      <c r="B6076" t="s">
        <v>7045</v>
      </c>
    </row>
    <row r="6077" spans="2:2" x14ac:dyDescent="0.25">
      <c r="B6077" t="s">
        <v>6859</v>
      </c>
    </row>
    <row r="6078" spans="2:2" x14ac:dyDescent="0.25">
      <c r="B6078" t="s">
        <v>7046</v>
      </c>
    </row>
    <row r="6079" spans="2:2" x14ac:dyDescent="0.25">
      <c r="B6079" t="s">
        <v>7047</v>
      </c>
    </row>
    <row r="6080" spans="2:2" x14ac:dyDescent="0.25">
      <c r="B6080" t="s">
        <v>7048</v>
      </c>
    </row>
    <row r="6081" spans="2:2" x14ac:dyDescent="0.25">
      <c r="B6081" t="s">
        <v>7049</v>
      </c>
    </row>
    <row r="6082" spans="2:2" x14ac:dyDescent="0.25">
      <c r="B6082" t="s">
        <v>7050</v>
      </c>
    </row>
    <row r="6083" spans="2:2" x14ac:dyDescent="0.25">
      <c r="B6083" t="s">
        <v>7051</v>
      </c>
    </row>
    <row r="6084" spans="2:2" x14ac:dyDescent="0.25">
      <c r="B6084" t="s">
        <v>7052</v>
      </c>
    </row>
    <row r="6085" spans="2:2" x14ac:dyDescent="0.25">
      <c r="B6085" t="s">
        <v>7053</v>
      </c>
    </row>
    <row r="6086" spans="2:2" x14ac:dyDescent="0.25">
      <c r="B6086" t="s">
        <v>7054</v>
      </c>
    </row>
    <row r="6087" spans="2:2" x14ac:dyDescent="0.25">
      <c r="B6087" t="s">
        <v>7055</v>
      </c>
    </row>
    <row r="6088" spans="2:2" x14ac:dyDescent="0.25">
      <c r="B6088" t="s">
        <v>7056</v>
      </c>
    </row>
    <row r="6089" spans="2:2" x14ac:dyDescent="0.25">
      <c r="B6089" t="s">
        <v>7057</v>
      </c>
    </row>
    <row r="6090" spans="2:2" x14ac:dyDescent="0.25">
      <c r="B6090" t="s">
        <v>7058</v>
      </c>
    </row>
    <row r="6091" spans="2:2" x14ac:dyDescent="0.25">
      <c r="B6091" t="s">
        <v>7059</v>
      </c>
    </row>
    <row r="6092" spans="2:2" x14ac:dyDescent="0.25">
      <c r="B6092" t="s">
        <v>7060</v>
      </c>
    </row>
    <row r="6093" spans="2:2" x14ac:dyDescent="0.25">
      <c r="B6093" t="s">
        <v>7061</v>
      </c>
    </row>
    <row r="6094" spans="2:2" x14ac:dyDescent="0.25">
      <c r="B6094" t="s">
        <v>7062</v>
      </c>
    </row>
    <row r="6095" spans="2:2" x14ac:dyDescent="0.25">
      <c r="B6095" t="s">
        <v>7063</v>
      </c>
    </row>
    <row r="6096" spans="2:2" x14ac:dyDescent="0.25">
      <c r="B6096" t="s">
        <v>7064</v>
      </c>
    </row>
    <row r="6097" spans="2:2" x14ac:dyDescent="0.25">
      <c r="B6097" t="s">
        <v>7065</v>
      </c>
    </row>
    <row r="6098" spans="2:2" x14ac:dyDescent="0.25">
      <c r="B6098" t="s">
        <v>7066</v>
      </c>
    </row>
    <row r="6099" spans="2:2" x14ac:dyDescent="0.25">
      <c r="B6099" t="s">
        <v>7067</v>
      </c>
    </row>
    <row r="6100" spans="2:2" x14ac:dyDescent="0.25">
      <c r="B6100" t="s">
        <v>6080</v>
      </c>
    </row>
    <row r="6101" spans="2:2" x14ac:dyDescent="0.25">
      <c r="B6101" t="s">
        <v>7068</v>
      </c>
    </row>
    <row r="6102" spans="2:2" x14ac:dyDescent="0.25">
      <c r="B6102" t="s">
        <v>7069</v>
      </c>
    </row>
    <row r="6103" spans="2:2" x14ac:dyDescent="0.25">
      <c r="B6103" t="s">
        <v>7070</v>
      </c>
    </row>
    <row r="6104" spans="2:2" x14ac:dyDescent="0.25">
      <c r="B6104" t="s">
        <v>7071</v>
      </c>
    </row>
    <row r="6105" spans="2:2" x14ac:dyDescent="0.25">
      <c r="B6105" t="s">
        <v>7072</v>
      </c>
    </row>
    <row r="6106" spans="2:2" x14ac:dyDescent="0.25">
      <c r="B6106" t="s">
        <v>7073</v>
      </c>
    </row>
    <row r="6107" spans="2:2" x14ac:dyDescent="0.25">
      <c r="B6107" t="s">
        <v>7074</v>
      </c>
    </row>
    <row r="6108" spans="2:2" x14ac:dyDescent="0.25">
      <c r="B6108" t="s">
        <v>7075</v>
      </c>
    </row>
    <row r="6109" spans="2:2" x14ac:dyDescent="0.25">
      <c r="B6109" t="s">
        <v>7076</v>
      </c>
    </row>
    <row r="6110" spans="2:2" x14ac:dyDescent="0.25">
      <c r="B6110" t="s">
        <v>7077</v>
      </c>
    </row>
    <row r="6111" spans="2:2" x14ac:dyDescent="0.25">
      <c r="B6111" t="s">
        <v>7078</v>
      </c>
    </row>
    <row r="6112" spans="2:2" x14ac:dyDescent="0.25">
      <c r="B6112" t="s">
        <v>7079</v>
      </c>
    </row>
    <row r="6113" spans="2:2" x14ac:dyDescent="0.25">
      <c r="B6113" t="s">
        <v>7080</v>
      </c>
    </row>
    <row r="6114" spans="2:2" x14ac:dyDescent="0.25">
      <c r="B6114" t="s">
        <v>7081</v>
      </c>
    </row>
    <row r="6115" spans="2:2" x14ac:dyDescent="0.25">
      <c r="B6115" t="s">
        <v>7082</v>
      </c>
    </row>
    <row r="6116" spans="2:2" x14ac:dyDescent="0.25">
      <c r="B6116" t="s">
        <v>7083</v>
      </c>
    </row>
    <row r="6117" spans="2:2" x14ac:dyDescent="0.25">
      <c r="B6117" t="s">
        <v>7084</v>
      </c>
    </row>
    <row r="6118" spans="2:2" x14ac:dyDescent="0.25">
      <c r="B6118" t="s">
        <v>7085</v>
      </c>
    </row>
    <row r="6119" spans="2:2" x14ac:dyDescent="0.25">
      <c r="B6119" t="s">
        <v>7086</v>
      </c>
    </row>
    <row r="6120" spans="2:2" x14ac:dyDescent="0.25">
      <c r="B6120" t="s">
        <v>7087</v>
      </c>
    </row>
    <row r="6121" spans="2:2" x14ac:dyDescent="0.25">
      <c r="B6121" t="s">
        <v>7088</v>
      </c>
    </row>
    <row r="6122" spans="2:2" x14ac:dyDescent="0.25">
      <c r="B6122" t="s">
        <v>7089</v>
      </c>
    </row>
    <row r="6123" spans="2:2" x14ac:dyDescent="0.25">
      <c r="B6123" t="s">
        <v>7090</v>
      </c>
    </row>
    <row r="6124" spans="2:2" x14ac:dyDescent="0.25">
      <c r="B6124" t="s">
        <v>7091</v>
      </c>
    </row>
    <row r="6125" spans="2:2" x14ac:dyDescent="0.25">
      <c r="B6125" t="s">
        <v>7092</v>
      </c>
    </row>
    <row r="6126" spans="2:2" x14ac:dyDescent="0.25">
      <c r="B6126" t="s">
        <v>7093</v>
      </c>
    </row>
    <row r="6127" spans="2:2" x14ac:dyDescent="0.25">
      <c r="B6127" t="s">
        <v>7094</v>
      </c>
    </row>
    <row r="6128" spans="2:2" x14ac:dyDescent="0.25">
      <c r="B6128" t="s">
        <v>7095</v>
      </c>
    </row>
    <row r="6129" spans="2:2" x14ac:dyDescent="0.25">
      <c r="B6129" t="s">
        <v>7096</v>
      </c>
    </row>
    <row r="6130" spans="2:2" x14ac:dyDescent="0.25">
      <c r="B6130" t="s">
        <v>7097</v>
      </c>
    </row>
    <row r="6131" spans="2:2" x14ac:dyDescent="0.25">
      <c r="B6131" t="s">
        <v>7098</v>
      </c>
    </row>
    <row r="6132" spans="2:2" x14ac:dyDescent="0.25">
      <c r="B6132" t="s">
        <v>7099</v>
      </c>
    </row>
    <row r="6133" spans="2:2" x14ac:dyDescent="0.25">
      <c r="B6133" t="s">
        <v>7100</v>
      </c>
    </row>
    <row r="6134" spans="2:2" x14ac:dyDescent="0.25">
      <c r="B6134" t="s">
        <v>7101</v>
      </c>
    </row>
    <row r="6135" spans="2:2" x14ac:dyDescent="0.25">
      <c r="B6135" t="s">
        <v>7102</v>
      </c>
    </row>
    <row r="6136" spans="2:2" x14ac:dyDescent="0.25">
      <c r="B6136" t="s">
        <v>7103</v>
      </c>
    </row>
    <row r="6137" spans="2:2" x14ac:dyDescent="0.25">
      <c r="B6137" t="s">
        <v>7104</v>
      </c>
    </row>
    <row r="6138" spans="2:2" x14ac:dyDescent="0.25">
      <c r="B6138" t="s">
        <v>7105</v>
      </c>
    </row>
    <row r="6139" spans="2:2" x14ac:dyDescent="0.25">
      <c r="B6139" t="s">
        <v>7106</v>
      </c>
    </row>
    <row r="6140" spans="2:2" x14ac:dyDescent="0.25">
      <c r="B6140" t="s">
        <v>7107</v>
      </c>
    </row>
    <row r="6141" spans="2:2" x14ac:dyDescent="0.25">
      <c r="B6141" t="s">
        <v>7108</v>
      </c>
    </row>
    <row r="6142" spans="2:2" x14ac:dyDescent="0.25">
      <c r="B6142" t="s">
        <v>7109</v>
      </c>
    </row>
    <row r="6143" spans="2:2" x14ac:dyDescent="0.25">
      <c r="B6143" t="s">
        <v>5758</v>
      </c>
    </row>
    <row r="6144" spans="2:2" x14ac:dyDescent="0.25">
      <c r="B6144" t="s">
        <v>5759</v>
      </c>
    </row>
    <row r="6145" spans="2:2" x14ac:dyDescent="0.25">
      <c r="B6145" t="s">
        <v>5760</v>
      </c>
    </row>
    <row r="6146" spans="2:2" x14ac:dyDescent="0.25">
      <c r="B6146" t="s">
        <v>5761</v>
      </c>
    </row>
    <row r="6147" spans="2:2" x14ac:dyDescent="0.25">
      <c r="B6147" t="s">
        <v>5762</v>
      </c>
    </row>
    <row r="6148" spans="2:2" x14ac:dyDescent="0.25">
      <c r="B6148" t="s">
        <v>5763</v>
      </c>
    </row>
    <row r="6149" spans="2:2" x14ac:dyDescent="0.25">
      <c r="B6149" t="s">
        <v>5764</v>
      </c>
    </row>
    <row r="6150" spans="2:2" x14ac:dyDescent="0.25">
      <c r="B6150" t="s">
        <v>7110</v>
      </c>
    </row>
    <row r="6151" spans="2:2" x14ac:dyDescent="0.25">
      <c r="B6151" t="s">
        <v>7111</v>
      </c>
    </row>
    <row r="6152" spans="2:2" x14ac:dyDescent="0.25">
      <c r="B6152" t="s">
        <v>7112</v>
      </c>
    </row>
    <row r="6153" spans="2:2" x14ac:dyDescent="0.25">
      <c r="B6153" t="s">
        <v>7113</v>
      </c>
    </row>
    <row r="6154" spans="2:2" x14ac:dyDescent="0.25">
      <c r="B6154" t="s">
        <v>7114</v>
      </c>
    </row>
    <row r="6155" spans="2:2" x14ac:dyDescent="0.25">
      <c r="B6155" t="s">
        <v>7115</v>
      </c>
    </row>
    <row r="6156" spans="2:2" x14ac:dyDescent="0.25">
      <c r="B6156" t="s">
        <v>7116</v>
      </c>
    </row>
    <row r="6157" spans="2:2" x14ac:dyDescent="0.25">
      <c r="B6157" t="s">
        <v>7117</v>
      </c>
    </row>
    <row r="6158" spans="2:2" x14ac:dyDescent="0.25">
      <c r="B6158" t="s">
        <v>7118</v>
      </c>
    </row>
    <row r="6159" spans="2:2" x14ac:dyDescent="0.25">
      <c r="B6159" t="s">
        <v>7119</v>
      </c>
    </row>
    <row r="6160" spans="2:2" x14ac:dyDescent="0.25">
      <c r="B6160" t="s">
        <v>7120</v>
      </c>
    </row>
    <row r="6161" spans="2:2" x14ac:dyDescent="0.25">
      <c r="B6161" t="s">
        <v>7121</v>
      </c>
    </row>
    <row r="6162" spans="2:2" x14ac:dyDescent="0.25">
      <c r="B6162" t="s">
        <v>7122</v>
      </c>
    </row>
    <row r="6163" spans="2:2" x14ac:dyDescent="0.25">
      <c r="B6163" t="s">
        <v>7123</v>
      </c>
    </row>
    <row r="6164" spans="2:2" x14ac:dyDescent="0.25">
      <c r="B6164" t="s">
        <v>7124</v>
      </c>
    </row>
    <row r="6165" spans="2:2" x14ac:dyDescent="0.25">
      <c r="B6165" t="s">
        <v>7125</v>
      </c>
    </row>
    <row r="6166" spans="2:2" x14ac:dyDescent="0.25">
      <c r="B6166" t="s">
        <v>7126</v>
      </c>
    </row>
    <row r="6167" spans="2:2" x14ac:dyDescent="0.25">
      <c r="B6167" t="s">
        <v>7127</v>
      </c>
    </row>
    <row r="6168" spans="2:2" x14ac:dyDescent="0.25">
      <c r="B6168" t="s">
        <v>7128</v>
      </c>
    </row>
    <row r="6169" spans="2:2" x14ac:dyDescent="0.25">
      <c r="B6169" t="s">
        <v>7129</v>
      </c>
    </row>
    <row r="6170" spans="2:2" x14ac:dyDescent="0.25">
      <c r="B6170" t="s">
        <v>7130</v>
      </c>
    </row>
    <row r="6171" spans="2:2" x14ac:dyDescent="0.25">
      <c r="B6171" t="s">
        <v>7131</v>
      </c>
    </row>
    <row r="6172" spans="2:2" x14ac:dyDescent="0.25">
      <c r="B6172" t="s">
        <v>7132</v>
      </c>
    </row>
    <row r="6173" spans="2:2" x14ac:dyDescent="0.25">
      <c r="B6173" t="s">
        <v>7133</v>
      </c>
    </row>
    <row r="6174" spans="2:2" x14ac:dyDescent="0.25">
      <c r="B6174" t="s">
        <v>7134</v>
      </c>
    </row>
    <row r="6175" spans="2:2" x14ac:dyDescent="0.25">
      <c r="B6175" t="s">
        <v>7135</v>
      </c>
    </row>
    <row r="6176" spans="2:2" x14ac:dyDescent="0.25">
      <c r="B6176" t="s">
        <v>7136</v>
      </c>
    </row>
    <row r="6177" spans="2:2" x14ac:dyDescent="0.25">
      <c r="B6177" t="s">
        <v>5778</v>
      </c>
    </row>
    <row r="6178" spans="2:2" x14ac:dyDescent="0.25">
      <c r="B6178" t="s">
        <v>7137</v>
      </c>
    </row>
    <row r="6179" spans="2:2" x14ac:dyDescent="0.25">
      <c r="B6179" t="s">
        <v>7138</v>
      </c>
    </row>
    <row r="6180" spans="2:2" x14ac:dyDescent="0.25">
      <c r="B6180" t="s">
        <v>7139</v>
      </c>
    </row>
    <row r="6181" spans="2:2" x14ac:dyDescent="0.25">
      <c r="B6181" t="s">
        <v>7140</v>
      </c>
    </row>
    <row r="6182" spans="2:2" x14ac:dyDescent="0.25">
      <c r="B6182" t="s">
        <v>7141</v>
      </c>
    </row>
    <row r="6183" spans="2:2" x14ac:dyDescent="0.25">
      <c r="B6183" t="s">
        <v>7142</v>
      </c>
    </row>
    <row r="6184" spans="2:2" x14ac:dyDescent="0.25">
      <c r="B6184" t="s">
        <v>7143</v>
      </c>
    </row>
    <row r="6185" spans="2:2" x14ac:dyDescent="0.25">
      <c r="B6185" t="s">
        <v>5947</v>
      </c>
    </row>
    <row r="6186" spans="2:2" x14ac:dyDescent="0.25">
      <c r="B6186" t="s">
        <v>5806</v>
      </c>
    </row>
    <row r="6187" spans="2:2" x14ac:dyDescent="0.25">
      <c r="B6187" t="s">
        <v>5807</v>
      </c>
    </row>
    <row r="6188" spans="2:2" x14ac:dyDescent="0.25">
      <c r="B6188" t="s">
        <v>5808</v>
      </c>
    </row>
    <row r="6189" spans="2:2" x14ac:dyDescent="0.25">
      <c r="B6189" t="s">
        <v>5809</v>
      </c>
    </row>
    <row r="6190" spans="2:2" x14ac:dyDescent="0.25">
      <c r="B6190" t="s">
        <v>5810</v>
      </c>
    </row>
    <row r="6191" spans="2:2" x14ac:dyDescent="0.25">
      <c r="B6191" t="s">
        <v>5811</v>
      </c>
    </row>
    <row r="6192" spans="2:2" x14ac:dyDescent="0.25">
      <c r="B6192" t="s">
        <v>5812</v>
      </c>
    </row>
    <row r="6193" spans="2:2" x14ac:dyDescent="0.25">
      <c r="B6193" t="s">
        <v>5813</v>
      </c>
    </row>
    <row r="6194" spans="2:2" x14ac:dyDescent="0.25">
      <c r="B6194" t="s">
        <v>5814</v>
      </c>
    </row>
    <row r="6195" spans="2:2" x14ac:dyDescent="0.25">
      <c r="B6195" t="s">
        <v>5793</v>
      </c>
    </row>
    <row r="6196" spans="2:2" x14ac:dyDescent="0.25">
      <c r="B6196" t="s">
        <v>7144</v>
      </c>
    </row>
    <row r="6197" spans="2:2" x14ac:dyDescent="0.25">
      <c r="B6197" t="s">
        <v>7145</v>
      </c>
    </row>
    <row r="6198" spans="2:2" x14ac:dyDescent="0.25">
      <c r="B6198" t="s">
        <v>5788</v>
      </c>
    </row>
    <row r="6199" spans="2:2" x14ac:dyDescent="0.25">
      <c r="B6199" t="s">
        <v>7146</v>
      </c>
    </row>
    <row r="6200" spans="2:2" x14ac:dyDescent="0.25">
      <c r="B6200" t="s">
        <v>7147</v>
      </c>
    </row>
    <row r="6201" spans="2:2" x14ac:dyDescent="0.25">
      <c r="B6201" t="s">
        <v>7148</v>
      </c>
    </row>
    <row r="6202" spans="2:2" x14ac:dyDescent="0.25">
      <c r="B6202" t="s">
        <v>7149</v>
      </c>
    </row>
    <row r="6203" spans="2:2" x14ac:dyDescent="0.25">
      <c r="B6203" t="s">
        <v>7150</v>
      </c>
    </row>
    <row r="6204" spans="2:2" x14ac:dyDescent="0.25">
      <c r="B6204" t="s">
        <v>7151</v>
      </c>
    </row>
    <row r="6205" spans="2:2" x14ac:dyDescent="0.25">
      <c r="B6205" t="s">
        <v>7152</v>
      </c>
    </row>
    <row r="6206" spans="2:2" x14ac:dyDescent="0.25">
      <c r="B6206" t="s">
        <v>7153</v>
      </c>
    </row>
    <row r="6207" spans="2:2" x14ac:dyDescent="0.25">
      <c r="B6207" t="s">
        <v>7154</v>
      </c>
    </row>
    <row r="6208" spans="2:2" x14ac:dyDescent="0.25">
      <c r="B6208" t="s">
        <v>7155</v>
      </c>
    </row>
    <row r="6209" spans="2:2" x14ac:dyDescent="0.25">
      <c r="B6209" t="s">
        <v>7156</v>
      </c>
    </row>
    <row r="6210" spans="2:2" x14ac:dyDescent="0.25">
      <c r="B6210" t="s">
        <v>7157</v>
      </c>
    </row>
    <row r="6211" spans="2:2" x14ac:dyDescent="0.25">
      <c r="B6211" t="s">
        <v>7158</v>
      </c>
    </row>
    <row r="6212" spans="2:2" x14ac:dyDescent="0.25">
      <c r="B6212" t="s">
        <v>7159</v>
      </c>
    </row>
    <row r="6213" spans="2:2" x14ac:dyDescent="0.25">
      <c r="B6213" t="s">
        <v>7160</v>
      </c>
    </row>
    <row r="6214" spans="2:2" x14ac:dyDescent="0.25">
      <c r="B6214" t="s">
        <v>7161</v>
      </c>
    </row>
    <row r="6215" spans="2:2" x14ac:dyDescent="0.25">
      <c r="B6215" t="s">
        <v>7162</v>
      </c>
    </row>
    <row r="6216" spans="2:2" x14ac:dyDescent="0.25">
      <c r="B6216" t="s">
        <v>7163</v>
      </c>
    </row>
    <row r="6217" spans="2:2" x14ac:dyDescent="0.25">
      <c r="B6217" t="s">
        <v>7164</v>
      </c>
    </row>
    <row r="6218" spans="2:2" x14ac:dyDescent="0.25">
      <c r="B6218" t="s">
        <v>7165</v>
      </c>
    </row>
    <row r="6219" spans="2:2" x14ac:dyDescent="0.25">
      <c r="B6219" t="s">
        <v>7166</v>
      </c>
    </row>
    <row r="6220" spans="2:2" x14ac:dyDescent="0.25">
      <c r="B6220" t="s">
        <v>7167</v>
      </c>
    </row>
    <row r="6221" spans="2:2" x14ac:dyDescent="0.25">
      <c r="B6221" t="s">
        <v>7168</v>
      </c>
    </row>
    <row r="6222" spans="2:2" x14ac:dyDescent="0.25">
      <c r="B6222" t="s">
        <v>7169</v>
      </c>
    </row>
    <row r="6223" spans="2:2" x14ac:dyDescent="0.25">
      <c r="B6223" t="s">
        <v>7170</v>
      </c>
    </row>
    <row r="6224" spans="2:2" x14ac:dyDescent="0.25">
      <c r="B6224" t="s">
        <v>7171</v>
      </c>
    </row>
    <row r="6225" spans="2:2" x14ac:dyDescent="0.25">
      <c r="B6225" t="s">
        <v>7172</v>
      </c>
    </row>
    <row r="6226" spans="2:2" x14ac:dyDescent="0.25">
      <c r="B6226" t="s">
        <v>7173</v>
      </c>
    </row>
    <row r="6227" spans="2:2" x14ac:dyDescent="0.25">
      <c r="B6227" t="s">
        <v>7174</v>
      </c>
    </row>
    <row r="6228" spans="2:2" x14ac:dyDescent="0.25">
      <c r="B6228" t="s">
        <v>7175</v>
      </c>
    </row>
    <row r="6229" spans="2:2" x14ac:dyDescent="0.25">
      <c r="B6229" t="s">
        <v>7176</v>
      </c>
    </row>
    <row r="6230" spans="2:2" x14ac:dyDescent="0.25">
      <c r="B6230" t="s">
        <v>7177</v>
      </c>
    </row>
    <row r="6231" spans="2:2" x14ac:dyDescent="0.25">
      <c r="B6231" t="s">
        <v>7178</v>
      </c>
    </row>
    <row r="6232" spans="2:2" x14ac:dyDescent="0.25">
      <c r="B6232" t="s">
        <v>5853</v>
      </c>
    </row>
    <row r="6233" spans="2:2" x14ac:dyDescent="0.25">
      <c r="B6233" t="s">
        <v>5854</v>
      </c>
    </row>
    <row r="6234" spans="2:2" x14ac:dyDescent="0.25">
      <c r="B6234" t="s">
        <v>5855</v>
      </c>
    </row>
    <row r="6235" spans="2:2" x14ac:dyDescent="0.25">
      <c r="B6235" t="s">
        <v>5856</v>
      </c>
    </row>
    <row r="6236" spans="2:2" x14ac:dyDescent="0.25">
      <c r="B6236" t="s">
        <v>5857</v>
      </c>
    </row>
    <row r="6237" spans="2:2" x14ac:dyDescent="0.25">
      <c r="B6237" t="s">
        <v>5858</v>
      </c>
    </row>
    <row r="6238" spans="2:2" x14ac:dyDescent="0.25">
      <c r="B6238" t="s">
        <v>5859</v>
      </c>
    </row>
    <row r="6239" spans="2:2" x14ac:dyDescent="0.25">
      <c r="B6239" t="s">
        <v>5857</v>
      </c>
    </row>
    <row r="6240" spans="2:2" x14ac:dyDescent="0.25">
      <c r="B6240" t="s">
        <v>5860</v>
      </c>
    </row>
    <row r="6241" spans="2:2" x14ac:dyDescent="0.25">
      <c r="B6241" t="s">
        <v>5861</v>
      </c>
    </row>
    <row r="6242" spans="2:2" x14ac:dyDescent="0.25">
      <c r="B6242" t="s">
        <v>5862</v>
      </c>
    </row>
    <row r="6243" spans="2:2" x14ac:dyDescent="0.25">
      <c r="B6243" t="s">
        <v>5863</v>
      </c>
    </row>
    <row r="6244" spans="2:2" x14ac:dyDescent="0.25">
      <c r="B6244" t="s">
        <v>5865</v>
      </c>
    </row>
    <row r="6245" spans="2:2" x14ac:dyDescent="0.25">
      <c r="B6245" t="s">
        <v>5866</v>
      </c>
    </row>
    <row r="6246" spans="2:2" x14ac:dyDescent="0.25">
      <c r="B6246" t="s">
        <v>5867</v>
      </c>
    </row>
    <row r="6247" spans="2:2" x14ac:dyDescent="0.25">
      <c r="B6247" t="s">
        <v>5868</v>
      </c>
    </row>
    <row r="6248" spans="2:2" x14ac:dyDescent="0.25">
      <c r="B6248" t="s">
        <v>5864</v>
      </c>
    </row>
    <row r="6249" spans="2:2" x14ac:dyDescent="0.25">
      <c r="B6249" t="s">
        <v>5876</v>
      </c>
    </row>
    <row r="6250" spans="2:2" x14ac:dyDescent="0.25">
      <c r="B6250" t="s">
        <v>5877</v>
      </c>
    </row>
    <row r="6251" spans="2:2" x14ac:dyDescent="0.25">
      <c r="B6251" t="s">
        <v>5878</v>
      </c>
    </row>
    <row r="6252" spans="2:2" x14ac:dyDescent="0.25">
      <c r="B6252" t="s">
        <v>5879</v>
      </c>
    </row>
    <row r="6253" spans="2:2" x14ac:dyDescent="0.25">
      <c r="B6253" t="s">
        <v>5880</v>
      </c>
    </row>
    <row r="6254" spans="2:2" x14ac:dyDescent="0.25">
      <c r="B6254" t="s">
        <v>5881</v>
      </c>
    </row>
    <row r="6255" spans="2:2" x14ac:dyDescent="0.25">
      <c r="B6255" t="s">
        <v>5882</v>
      </c>
    </row>
    <row r="6256" spans="2:2" x14ac:dyDescent="0.25">
      <c r="B6256" t="s">
        <v>5883</v>
      </c>
    </row>
    <row r="6257" spans="2:2" x14ac:dyDescent="0.25">
      <c r="B6257" t="s">
        <v>5884</v>
      </c>
    </row>
    <row r="6258" spans="2:2" x14ac:dyDescent="0.25">
      <c r="B6258" t="s">
        <v>5887</v>
      </c>
    </row>
    <row r="6259" spans="2:2" x14ac:dyDescent="0.25">
      <c r="B6259" t="s">
        <v>5889</v>
      </c>
    </row>
    <row r="6260" spans="2:2" x14ac:dyDescent="0.25">
      <c r="B6260" t="s">
        <v>5885</v>
      </c>
    </row>
    <row r="6261" spans="2:2" x14ac:dyDescent="0.25">
      <c r="B6261" t="s">
        <v>5886</v>
      </c>
    </row>
    <row r="6262" spans="2:2" x14ac:dyDescent="0.25">
      <c r="B6262" t="s">
        <v>5888</v>
      </c>
    </row>
    <row r="6263" spans="2:2" x14ac:dyDescent="0.25">
      <c r="B6263" t="s">
        <v>7179</v>
      </c>
    </row>
    <row r="6264" spans="2:2" x14ac:dyDescent="0.25">
      <c r="B6264" t="s">
        <v>7180</v>
      </c>
    </row>
    <row r="6265" spans="2:2" x14ac:dyDescent="0.25">
      <c r="B6265" t="s">
        <v>7181</v>
      </c>
    </row>
    <row r="6266" spans="2:2" x14ac:dyDescent="0.25">
      <c r="B6266" t="s">
        <v>7182</v>
      </c>
    </row>
    <row r="6267" spans="2:2" x14ac:dyDescent="0.25">
      <c r="B6267" t="s">
        <v>7183</v>
      </c>
    </row>
    <row r="6268" spans="2:2" x14ac:dyDescent="0.25">
      <c r="B6268" t="s">
        <v>7184</v>
      </c>
    </row>
    <row r="6269" spans="2:2" x14ac:dyDescent="0.25">
      <c r="B6269" t="s">
        <v>7185</v>
      </c>
    </row>
    <row r="6270" spans="2:2" x14ac:dyDescent="0.25">
      <c r="B6270" t="s">
        <v>7186</v>
      </c>
    </row>
    <row r="6271" spans="2:2" x14ac:dyDescent="0.25">
      <c r="B6271" t="s">
        <v>5805</v>
      </c>
    </row>
    <row r="6272" spans="2:2" x14ac:dyDescent="0.25">
      <c r="B6272" t="s">
        <v>7187</v>
      </c>
    </row>
    <row r="6273" spans="2:2" x14ac:dyDescent="0.25">
      <c r="B6273" t="s">
        <v>7188</v>
      </c>
    </row>
    <row r="6274" spans="2:2" x14ac:dyDescent="0.25">
      <c r="B6274" t="s">
        <v>7189</v>
      </c>
    </row>
    <row r="6275" spans="2:2" x14ac:dyDescent="0.25">
      <c r="B6275" t="s">
        <v>7190</v>
      </c>
    </row>
    <row r="6276" spans="2:2" x14ac:dyDescent="0.25">
      <c r="B6276" t="s">
        <v>7191</v>
      </c>
    </row>
    <row r="6277" spans="2:2" x14ac:dyDescent="0.25">
      <c r="B6277" t="s">
        <v>7192</v>
      </c>
    </row>
    <row r="6278" spans="2:2" x14ac:dyDescent="0.25">
      <c r="B6278" t="s">
        <v>7193</v>
      </c>
    </row>
    <row r="6279" spans="2:2" x14ac:dyDescent="0.25">
      <c r="B6279" t="s">
        <v>7194</v>
      </c>
    </row>
    <row r="6280" spans="2:2" x14ac:dyDescent="0.25">
      <c r="B6280" t="s">
        <v>7195</v>
      </c>
    </row>
    <row r="6281" spans="2:2" x14ac:dyDescent="0.25">
      <c r="B6281" t="s">
        <v>7196</v>
      </c>
    </row>
    <row r="6282" spans="2:2" x14ac:dyDescent="0.25">
      <c r="B6282" t="s">
        <v>7197</v>
      </c>
    </row>
    <row r="6283" spans="2:2" x14ac:dyDescent="0.25">
      <c r="B6283" t="s">
        <v>7198</v>
      </c>
    </row>
    <row r="6284" spans="2:2" x14ac:dyDescent="0.25">
      <c r="B6284" t="s">
        <v>7199</v>
      </c>
    </row>
    <row r="6285" spans="2:2" x14ac:dyDescent="0.25">
      <c r="B6285" t="s">
        <v>7200</v>
      </c>
    </row>
    <row r="6286" spans="2:2" x14ac:dyDescent="0.25">
      <c r="B6286" t="s">
        <v>7201</v>
      </c>
    </row>
    <row r="6287" spans="2:2" x14ac:dyDescent="0.25">
      <c r="B6287" t="s">
        <v>7202</v>
      </c>
    </row>
    <row r="6288" spans="2:2" x14ac:dyDescent="0.25">
      <c r="B6288" t="s">
        <v>7203</v>
      </c>
    </row>
    <row r="6289" spans="2:2" x14ac:dyDescent="0.25">
      <c r="B6289" t="s">
        <v>7204</v>
      </c>
    </row>
    <row r="6290" spans="2:2" x14ac:dyDescent="0.25">
      <c r="B6290" t="s">
        <v>7205</v>
      </c>
    </row>
    <row r="6291" spans="2:2" x14ac:dyDescent="0.25">
      <c r="B6291" t="s">
        <v>7206</v>
      </c>
    </row>
    <row r="6292" spans="2:2" x14ac:dyDescent="0.25">
      <c r="B6292" t="s">
        <v>7207</v>
      </c>
    </row>
    <row r="6293" spans="2:2" x14ac:dyDescent="0.25">
      <c r="B6293" t="s">
        <v>7208</v>
      </c>
    </row>
    <row r="6294" spans="2:2" x14ac:dyDescent="0.25">
      <c r="B6294" t="s">
        <v>7209</v>
      </c>
    </row>
    <row r="6295" spans="2:2" x14ac:dyDescent="0.25">
      <c r="B6295" t="s">
        <v>7210</v>
      </c>
    </row>
    <row r="6296" spans="2:2" x14ac:dyDescent="0.25">
      <c r="B6296" t="s">
        <v>7210</v>
      </c>
    </row>
    <row r="6297" spans="2:2" x14ac:dyDescent="0.25">
      <c r="B6297" t="s">
        <v>7210</v>
      </c>
    </row>
    <row r="6298" spans="2:2" x14ac:dyDescent="0.25">
      <c r="B6298" t="s">
        <v>7211</v>
      </c>
    </row>
    <row r="6299" spans="2:2" x14ac:dyDescent="0.25">
      <c r="B6299" t="s">
        <v>7212</v>
      </c>
    </row>
    <row r="6300" spans="2:2" x14ac:dyDescent="0.25">
      <c r="B6300" t="s">
        <v>7212</v>
      </c>
    </row>
    <row r="6301" spans="2:2" x14ac:dyDescent="0.25">
      <c r="B6301" t="s">
        <v>7212</v>
      </c>
    </row>
    <row r="6302" spans="2:2" x14ac:dyDescent="0.25">
      <c r="B6302" t="s">
        <v>7213</v>
      </c>
    </row>
    <row r="6303" spans="2:2" x14ac:dyDescent="0.25">
      <c r="B6303" t="s">
        <v>7214</v>
      </c>
    </row>
    <row r="6304" spans="2:2" x14ac:dyDescent="0.25">
      <c r="B6304" t="s">
        <v>7214</v>
      </c>
    </row>
    <row r="6305" spans="2:2" x14ac:dyDescent="0.25">
      <c r="B6305" t="s">
        <v>7214</v>
      </c>
    </row>
    <row r="6306" spans="2:2" x14ac:dyDescent="0.25">
      <c r="B6306" t="s">
        <v>7215</v>
      </c>
    </row>
    <row r="6307" spans="2:2" x14ac:dyDescent="0.25">
      <c r="B6307" t="s">
        <v>7216</v>
      </c>
    </row>
    <row r="6308" spans="2:2" x14ac:dyDescent="0.25">
      <c r="B6308" t="s">
        <v>7217</v>
      </c>
    </row>
    <row r="6309" spans="2:2" x14ac:dyDescent="0.25">
      <c r="B6309" t="s">
        <v>7218</v>
      </c>
    </row>
    <row r="6310" spans="2:2" x14ac:dyDescent="0.25">
      <c r="B6310" t="s">
        <v>7219</v>
      </c>
    </row>
    <row r="6311" spans="2:2" x14ac:dyDescent="0.25">
      <c r="B6311" t="s">
        <v>5820</v>
      </c>
    </row>
    <row r="6312" spans="2:2" x14ac:dyDescent="0.25">
      <c r="B6312" t="s">
        <v>5995</v>
      </c>
    </row>
    <row r="6313" spans="2:2" x14ac:dyDescent="0.25">
      <c r="B6313" t="s">
        <v>5823</v>
      </c>
    </row>
    <row r="6314" spans="2:2" x14ac:dyDescent="0.25">
      <c r="B6314" t="s">
        <v>5824</v>
      </c>
    </row>
    <row r="6315" spans="2:2" x14ac:dyDescent="0.25">
      <c r="B6315" t="s">
        <v>7220</v>
      </c>
    </row>
    <row r="6316" spans="2:2" x14ac:dyDescent="0.25">
      <c r="B6316" t="s">
        <v>7221</v>
      </c>
    </row>
    <row r="6317" spans="2:2" x14ac:dyDescent="0.25">
      <c r="B6317" t="s">
        <v>7222</v>
      </c>
    </row>
    <row r="6318" spans="2:2" x14ac:dyDescent="0.25">
      <c r="B6318" t="s">
        <v>7223</v>
      </c>
    </row>
    <row r="6319" spans="2:2" x14ac:dyDescent="0.25">
      <c r="B6319" t="s">
        <v>7224</v>
      </c>
    </row>
    <row r="6320" spans="2:2" x14ac:dyDescent="0.25">
      <c r="B6320" t="s">
        <v>7225</v>
      </c>
    </row>
    <row r="6321" spans="2:2" x14ac:dyDescent="0.25">
      <c r="B6321" t="s">
        <v>7226</v>
      </c>
    </row>
    <row r="6322" spans="2:2" x14ac:dyDescent="0.25">
      <c r="B6322" t="s">
        <v>7227</v>
      </c>
    </row>
    <row r="6323" spans="2:2" x14ac:dyDescent="0.25">
      <c r="B6323" t="s">
        <v>7228</v>
      </c>
    </row>
    <row r="6324" spans="2:2" x14ac:dyDescent="0.25">
      <c r="B6324" t="s">
        <v>7229</v>
      </c>
    </row>
    <row r="6325" spans="2:2" x14ac:dyDescent="0.25">
      <c r="B6325" t="s">
        <v>7230</v>
      </c>
    </row>
    <row r="6326" spans="2:2" x14ac:dyDescent="0.25">
      <c r="B6326" t="s">
        <v>7231</v>
      </c>
    </row>
    <row r="6327" spans="2:2" x14ac:dyDescent="0.25">
      <c r="B6327" t="s">
        <v>7232</v>
      </c>
    </row>
    <row r="6328" spans="2:2" x14ac:dyDescent="0.25">
      <c r="B6328" t="s">
        <v>7233</v>
      </c>
    </row>
    <row r="6329" spans="2:2" x14ac:dyDescent="0.25">
      <c r="B6329" t="s">
        <v>7234</v>
      </c>
    </row>
    <row r="6330" spans="2:2" x14ac:dyDescent="0.25">
      <c r="B6330" t="s">
        <v>7235</v>
      </c>
    </row>
    <row r="6331" spans="2:2" x14ac:dyDescent="0.25">
      <c r="B6331" t="s">
        <v>7236</v>
      </c>
    </row>
    <row r="6332" spans="2:2" x14ac:dyDescent="0.25">
      <c r="B6332" t="s">
        <v>7237</v>
      </c>
    </row>
    <row r="6333" spans="2:2" x14ac:dyDescent="0.25">
      <c r="B6333" t="s">
        <v>7238</v>
      </c>
    </row>
    <row r="6334" spans="2:2" x14ac:dyDescent="0.25">
      <c r="B6334" t="s">
        <v>7239</v>
      </c>
    </row>
    <row r="6335" spans="2:2" x14ac:dyDescent="0.25">
      <c r="B6335" t="s">
        <v>7233</v>
      </c>
    </row>
    <row r="6336" spans="2:2" x14ac:dyDescent="0.25">
      <c r="B6336" t="s">
        <v>7229</v>
      </c>
    </row>
    <row r="6337" spans="2:2" x14ac:dyDescent="0.25">
      <c r="B6337" t="s">
        <v>7233</v>
      </c>
    </row>
    <row r="6338" spans="2:2" x14ac:dyDescent="0.25">
      <c r="B6338" t="s">
        <v>7229</v>
      </c>
    </row>
    <row r="6339" spans="2:2" x14ac:dyDescent="0.25">
      <c r="B6339" t="s">
        <v>7233</v>
      </c>
    </row>
    <row r="6340" spans="2:2" x14ac:dyDescent="0.25">
      <c r="B6340" t="s">
        <v>7229</v>
      </c>
    </row>
    <row r="6341" spans="2:2" x14ac:dyDescent="0.25">
      <c r="B6341" t="s">
        <v>7240</v>
      </c>
    </row>
    <row r="6342" spans="2:2" x14ac:dyDescent="0.25">
      <c r="B6342" t="s">
        <v>7229</v>
      </c>
    </row>
    <row r="6343" spans="2:2" x14ac:dyDescent="0.25">
      <c r="B6343" t="s">
        <v>7233</v>
      </c>
    </row>
    <row r="6344" spans="2:2" x14ac:dyDescent="0.25">
      <c r="B6344" t="s">
        <v>7233</v>
      </c>
    </row>
    <row r="6345" spans="2:2" x14ac:dyDescent="0.25">
      <c r="B6345" t="s">
        <v>7229</v>
      </c>
    </row>
    <row r="6346" spans="2:2" x14ac:dyDescent="0.25">
      <c r="B6346" t="s">
        <v>7233</v>
      </c>
    </row>
    <row r="6347" spans="2:2" x14ac:dyDescent="0.25">
      <c r="B6347" t="s">
        <v>7229</v>
      </c>
    </row>
    <row r="6348" spans="2:2" x14ac:dyDescent="0.25">
      <c r="B6348" t="s">
        <v>7233</v>
      </c>
    </row>
    <row r="6349" spans="2:2" x14ac:dyDescent="0.25">
      <c r="B6349" t="s">
        <v>7229</v>
      </c>
    </row>
    <row r="6350" spans="2:2" x14ac:dyDescent="0.25">
      <c r="B6350" t="s">
        <v>7241</v>
      </c>
    </row>
    <row r="6351" spans="2:2" x14ac:dyDescent="0.25">
      <c r="B6351" t="s">
        <v>7242</v>
      </c>
    </row>
    <row r="6352" spans="2:2" x14ac:dyDescent="0.25">
      <c r="B6352" t="s">
        <v>7243</v>
      </c>
    </row>
    <row r="6353" spans="2:2" x14ac:dyDescent="0.25">
      <c r="B6353" t="s">
        <v>7244</v>
      </c>
    </row>
    <row r="6354" spans="2:2" x14ac:dyDescent="0.25">
      <c r="B6354" t="s">
        <v>7245</v>
      </c>
    </row>
    <row r="6355" spans="2:2" x14ac:dyDescent="0.25">
      <c r="B6355" t="s">
        <v>7246</v>
      </c>
    </row>
    <row r="6356" spans="2:2" x14ac:dyDescent="0.25">
      <c r="B6356" t="s">
        <v>7247</v>
      </c>
    </row>
    <row r="6357" spans="2:2" x14ac:dyDescent="0.25">
      <c r="B6357" t="s">
        <v>7248</v>
      </c>
    </row>
    <row r="6358" spans="2:2" x14ac:dyDescent="0.25">
      <c r="B6358" t="s">
        <v>7249</v>
      </c>
    </row>
    <row r="6359" spans="2:2" x14ac:dyDescent="0.25">
      <c r="B6359" t="s">
        <v>7250</v>
      </c>
    </row>
    <row r="6360" spans="2:2" x14ac:dyDescent="0.25">
      <c r="B6360" t="s">
        <v>7251</v>
      </c>
    </row>
    <row r="6361" spans="2:2" x14ac:dyDescent="0.25">
      <c r="B6361" t="s">
        <v>7252</v>
      </c>
    </row>
    <row r="6362" spans="2:2" x14ac:dyDescent="0.25">
      <c r="B6362" t="s">
        <v>7253</v>
      </c>
    </row>
    <row r="6363" spans="2:2" x14ac:dyDescent="0.25">
      <c r="B6363" t="s">
        <v>7254</v>
      </c>
    </row>
    <row r="6364" spans="2:2" x14ac:dyDescent="0.25">
      <c r="B6364" t="s">
        <v>7255</v>
      </c>
    </row>
    <row r="6365" spans="2:2" x14ac:dyDescent="0.25">
      <c r="B6365" t="s">
        <v>7256</v>
      </c>
    </row>
    <row r="6366" spans="2:2" x14ac:dyDescent="0.25">
      <c r="B6366" t="s">
        <v>7257</v>
      </c>
    </row>
    <row r="6367" spans="2:2" x14ac:dyDescent="0.25">
      <c r="B6367" t="s">
        <v>7258</v>
      </c>
    </row>
    <row r="6368" spans="2:2" x14ac:dyDescent="0.25">
      <c r="B6368" t="s">
        <v>7259</v>
      </c>
    </row>
    <row r="6369" spans="2:2" x14ac:dyDescent="0.25">
      <c r="B6369" t="s">
        <v>7260</v>
      </c>
    </row>
    <row r="6370" spans="2:2" x14ac:dyDescent="0.25">
      <c r="B6370" t="s">
        <v>7261</v>
      </c>
    </row>
    <row r="6371" spans="2:2" x14ac:dyDescent="0.25">
      <c r="B6371" t="s">
        <v>7262</v>
      </c>
    </row>
    <row r="6372" spans="2:2" x14ac:dyDescent="0.25">
      <c r="B6372" t="s">
        <v>7263</v>
      </c>
    </row>
    <row r="6373" spans="2:2" x14ac:dyDescent="0.25">
      <c r="B6373" t="s">
        <v>7264</v>
      </c>
    </row>
    <row r="6374" spans="2:2" x14ac:dyDescent="0.25">
      <c r="B6374" t="s">
        <v>7265</v>
      </c>
    </row>
    <row r="6375" spans="2:2" x14ac:dyDescent="0.25">
      <c r="B6375" t="s">
        <v>7266</v>
      </c>
    </row>
    <row r="6376" spans="2:2" x14ac:dyDescent="0.25">
      <c r="B6376" t="s">
        <v>7267</v>
      </c>
    </row>
    <row r="6377" spans="2:2" x14ac:dyDescent="0.25">
      <c r="B6377" t="s">
        <v>7268</v>
      </c>
    </row>
    <row r="6378" spans="2:2" x14ac:dyDescent="0.25">
      <c r="B6378" t="s">
        <v>7269</v>
      </c>
    </row>
    <row r="6379" spans="2:2" x14ac:dyDescent="0.25">
      <c r="B6379" t="s">
        <v>7270</v>
      </c>
    </row>
    <row r="6380" spans="2:2" x14ac:dyDescent="0.25">
      <c r="B6380" t="s">
        <v>7271</v>
      </c>
    </row>
    <row r="6381" spans="2:2" x14ac:dyDescent="0.25">
      <c r="B6381" t="s">
        <v>7272</v>
      </c>
    </row>
    <row r="6382" spans="2:2" x14ac:dyDescent="0.25">
      <c r="B6382" t="s">
        <v>7273</v>
      </c>
    </row>
    <row r="6383" spans="2:2" x14ac:dyDescent="0.25">
      <c r="B6383" t="s">
        <v>7274</v>
      </c>
    </row>
    <row r="6384" spans="2:2" x14ac:dyDescent="0.25">
      <c r="B6384" t="s">
        <v>7275</v>
      </c>
    </row>
    <row r="6385" spans="2:2" x14ac:dyDescent="0.25">
      <c r="B6385" t="s">
        <v>7276</v>
      </c>
    </row>
    <row r="6386" spans="2:2" x14ac:dyDescent="0.25">
      <c r="B6386" t="s">
        <v>7277</v>
      </c>
    </row>
    <row r="6387" spans="2:2" x14ac:dyDescent="0.25">
      <c r="B6387" t="s">
        <v>7278</v>
      </c>
    </row>
    <row r="6388" spans="2:2" x14ac:dyDescent="0.25">
      <c r="B6388" t="s">
        <v>7279</v>
      </c>
    </row>
    <row r="6389" spans="2:2" x14ac:dyDescent="0.25">
      <c r="B6389" t="s">
        <v>7257</v>
      </c>
    </row>
    <row r="6390" spans="2:2" x14ac:dyDescent="0.25">
      <c r="B6390" t="s">
        <v>7261</v>
      </c>
    </row>
    <row r="6391" spans="2:2" x14ac:dyDescent="0.25">
      <c r="B6391" t="s">
        <v>7257</v>
      </c>
    </row>
    <row r="6392" spans="2:2" x14ac:dyDescent="0.25">
      <c r="B6392" t="s">
        <v>7261</v>
      </c>
    </row>
    <row r="6393" spans="2:2" x14ac:dyDescent="0.25">
      <c r="B6393" t="s">
        <v>7257</v>
      </c>
    </row>
    <row r="6394" spans="2:2" x14ac:dyDescent="0.25">
      <c r="B6394" t="s">
        <v>7280</v>
      </c>
    </row>
    <row r="6395" spans="2:2" x14ac:dyDescent="0.25">
      <c r="B6395" t="s">
        <v>7281</v>
      </c>
    </row>
    <row r="6396" spans="2:2" x14ac:dyDescent="0.25">
      <c r="B6396" t="s">
        <v>7282</v>
      </c>
    </row>
    <row r="6397" spans="2:2" x14ac:dyDescent="0.25">
      <c r="B6397" t="s">
        <v>7283</v>
      </c>
    </row>
    <row r="6398" spans="2:2" x14ac:dyDescent="0.25">
      <c r="B6398" t="s">
        <v>7284</v>
      </c>
    </row>
    <row r="6399" spans="2:2" x14ac:dyDescent="0.25">
      <c r="B6399" t="s">
        <v>7284</v>
      </c>
    </row>
    <row r="6400" spans="2:2" x14ac:dyDescent="0.25">
      <c r="B6400" t="s">
        <v>7282</v>
      </c>
    </row>
    <row r="6401" spans="2:2" x14ac:dyDescent="0.25">
      <c r="B6401" t="s">
        <v>7281</v>
      </c>
    </row>
    <row r="6402" spans="2:2" x14ac:dyDescent="0.25">
      <c r="B6402" t="s">
        <v>7280</v>
      </c>
    </row>
    <row r="6403" spans="2:2" x14ac:dyDescent="0.25">
      <c r="B6403" t="s">
        <v>7257</v>
      </c>
    </row>
    <row r="6404" spans="2:2" x14ac:dyDescent="0.25">
      <c r="B6404" t="s">
        <v>7257</v>
      </c>
    </row>
    <row r="6405" spans="2:2" x14ac:dyDescent="0.25">
      <c r="B6405" t="s">
        <v>7261</v>
      </c>
    </row>
    <row r="6406" spans="2:2" x14ac:dyDescent="0.25">
      <c r="B6406" t="s">
        <v>7283</v>
      </c>
    </row>
    <row r="6407" spans="2:2" x14ac:dyDescent="0.25">
      <c r="B6407" t="s">
        <v>7285</v>
      </c>
    </row>
    <row r="6408" spans="2:2" x14ac:dyDescent="0.25">
      <c r="B6408" t="s">
        <v>7257</v>
      </c>
    </row>
    <row r="6409" spans="2:2" x14ac:dyDescent="0.25">
      <c r="B6409" t="s">
        <v>7261</v>
      </c>
    </row>
    <row r="6410" spans="2:2" x14ac:dyDescent="0.25">
      <c r="B6410" t="s">
        <v>7257</v>
      </c>
    </row>
    <row r="6411" spans="2:2" x14ac:dyDescent="0.25">
      <c r="B6411" t="s">
        <v>7261</v>
      </c>
    </row>
    <row r="6412" spans="2:2" x14ac:dyDescent="0.25">
      <c r="B6412" t="s">
        <v>7257</v>
      </c>
    </row>
    <row r="6413" spans="2:2" x14ac:dyDescent="0.25">
      <c r="B6413" t="s">
        <v>7261</v>
      </c>
    </row>
    <row r="6414" spans="2:2" x14ac:dyDescent="0.25">
      <c r="B6414" t="s">
        <v>7257</v>
      </c>
    </row>
    <row r="6415" spans="2:2" x14ac:dyDescent="0.25">
      <c r="B6415" t="s">
        <v>7280</v>
      </c>
    </row>
    <row r="6416" spans="2:2" x14ac:dyDescent="0.25">
      <c r="B6416" t="s">
        <v>7281</v>
      </c>
    </row>
    <row r="6417" spans="2:2" x14ac:dyDescent="0.25">
      <c r="B6417" t="s">
        <v>7282</v>
      </c>
    </row>
    <row r="6418" spans="2:2" x14ac:dyDescent="0.25">
      <c r="B6418" t="s">
        <v>7283</v>
      </c>
    </row>
    <row r="6419" spans="2:2" x14ac:dyDescent="0.25">
      <c r="B6419" t="s">
        <v>7284</v>
      </c>
    </row>
    <row r="6420" spans="2:2" x14ac:dyDescent="0.25">
      <c r="B6420" t="s">
        <v>7284</v>
      </c>
    </row>
    <row r="6421" spans="2:2" x14ac:dyDescent="0.25">
      <c r="B6421" t="s">
        <v>7282</v>
      </c>
    </row>
    <row r="6422" spans="2:2" x14ac:dyDescent="0.25">
      <c r="B6422" t="s">
        <v>7281</v>
      </c>
    </row>
    <row r="6423" spans="2:2" x14ac:dyDescent="0.25">
      <c r="B6423" t="s">
        <v>7280</v>
      </c>
    </row>
    <row r="6424" spans="2:2" x14ac:dyDescent="0.25">
      <c r="B6424" t="s">
        <v>7257</v>
      </c>
    </row>
    <row r="6425" spans="2:2" x14ac:dyDescent="0.25">
      <c r="B6425" t="s">
        <v>7257</v>
      </c>
    </row>
    <row r="6426" spans="2:2" x14ac:dyDescent="0.25">
      <c r="B6426" t="s">
        <v>7261</v>
      </c>
    </row>
    <row r="6427" spans="2:2" x14ac:dyDescent="0.25">
      <c r="B6427" t="s">
        <v>7283</v>
      </c>
    </row>
    <row r="6428" spans="2:2" x14ac:dyDescent="0.25">
      <c r="B6428" t="s">
        <v>7286</v>
      </c>
    </row>
    <row r="6429" spans="2:2" x14ac:dyDescent="0.25">
      <c r="B6429" t="s">
        <v>7287</v>
      </c>
    </row>
    <row r="6430" spans="2:2" x14ac:dyDescent="0.25">
      <c r="B6430" t="s">
        <v>7288</v>
      </c>
    </row>
    <row r="6431" spans="2:2" x14ac:dyDescent="0.25">
      <c r="B6431" t="s">
        <v>7289</v>
      </c>
    </row>
    <row r="6432" spans="2:2" x14ac:dyDescent="0.25">
      <c r="B6432" t="s">
        <v>7290</v>
      </c>
    </row>
    <row r="6433" spans="2:2" x14ac:dyDescent="0.25">
      <c r="B6433" t="s">
        <v>7291</v>
      </c>
    </row>
    <row r="6434" spans="2:2" x14ac:dyDescent="0.25">
      <c r="B6434" t="s">
        <v>7292</v>
      </c>
    </row>
    <row r="6435" spans="2:2" x14ac:dyDescent="0.25">
      <c r="B6435" t="s">
        <v>7293</v>
      </c>
    </row>
    <row r="6436" spans="2:2" x14ac:dyDescent="0.25">
      <c r="B6436" t="s">
        <v>7294</v>
      </c>
    </row>
    <row r="6437" spans="2:2" x14ac:dyDescent="0.25">
      <c r="B6437" t="s">
        <v>7295</v>
      </c>
    </row>
    <row r="6438" spans="2:2" x14ac:dyDescent="0.25">
      <c r="B6438" t="s">
        <v>7296</v>
      </c>
    </row>
    <row r="6439" spans="2:2" x14ac:dyDescent="0.25">
      <c r="B6439" t="s">
        <v>7297</v>
      </c>
    </row>
    <row r="6440" spans="2:2" x14ac:dyDescent="0.25">
      <c r="B6440" t="s">
        <v>7298</v>
      </c>
    </row>
    <row r="6441" spans="2:2" x14ac:dyDescent="0.25">
      <c r="B6441" t="s">
        <v>7299</v>
      </c>
    </row>
    <row r="6442" spans="2:2" x14ac:dyDescent="0.25">
      <c r="B6442" t="s">
        <v>7300</v>
      </c>
    </row>
    <row r="6443" spans="2:2" x14ac:dyDescent="0.25">
      <c r="B6443" t="s">
        <v>7301</v>
      </c>
    </row>
    <row r="6444" spans="2:2" x14ac:dyDescent="0.25">
      <c r="B6444" t="s">
        <v>7302</v>
      </c>
    </row>
    <row r="6445" spans="2:2" x14ac:dyDescent="0.25">
      <c r="B6445" t="s">
        <v>7303</v>
      </c>
    </row>
    <row r="6446" spans="2:2" x14ac:dyDescent="0.25">
      <c r="B6446" t="s">
        <v>7304</v>
      </c>
    </row>
    <row r="6447" spans="2:2" x14ac:dyDescent="0.25">
      <c r="B6447" t="s">
        <v>7305</v>
      </c>
    </row>
    <row r="6448" spans="2:2" x14ac:dyDescent="0.25">
      <c r="B6448" t="s">
        <v>7306</v>
      </c>
    </row>
    <row r="6449" spans="2:2" x14ac:dyDescent="0.25">
      <c r="B6449" t="s">
        <v>7307</v>
      </c>
    </row>
    <row r="6450" spans="2:2" x14ac:dyDescent="0.25">
      <c r="B6450" t="s">
        <v>7308</v>
      </c>
    </row>
    <row r="6451" spans="2:2" x14ac:dyDescent="0.25">
      <c r="B6451" t="s">
        <v>7309</v>
      </c>
    </row>
    <row r="6452" spans="2:2" x14ac:dyDescent="0.25">
      <c r="B6452" t="s">
        <v>7310</v>
      </c>
    </row>
    <row r="6453" spans="2:2" x14ac:dyDescent="0.25">
      <c r="B6453" t="s">
        <v>7311</v>
      </c>
    </row>
    <row r="6454" spans="2:2" x14ac:dyDescent="0.25">
      <c r="B6454" t="s">
        <v>7312</v>
      </c>
    </row>
    <row r="6455" spans="2:2" x14ac:dyDescent="0.25">
      <c r="B6455" t="s">
        <v>7313</v>
      </c>
    </row>
    <row r="6456" spans="2:2" x14ac:dyDescent="0.25">
      <c r="B6456" t="s">
        <v>7314</v>
      </c>
    </row>
    <row r="6457" spans="2:2" x14ac:dyDescent="0.25">
      <c r="B6457" t="s">
        <v>7315</v>
      </c>
    </row>
    <row r="6458" spans="2:2" x14ac:dyDescent="0.25">
      <c r="B6458" t="s">
        <v>7316</v>
      </c>
    </row>
    <row r="6459" spans="2:2" x14ac:dyDescent="0.25">
      <c r="B6459" t="s">
        <v>7317</v>
      </c>
    </row>
    <row r="6460" spans="2:2" x14ac:dyDescent="0.25">
      <c r="B6460" t="s">
        <v>7318</v>
      </c>
    </row>
    <row r="6461" spans="2:2" x14ac:dyDescent="0.25">
      <c r="B6461" t="s">
        <v>7319</v>
      </c>
    </row>
    <row r="6462" spans="2:2" x14ac:dyDescent="0.25">
      <c r="B6462" t="s">
        <v>7320</v>
      </c>
    </row>
    <row r="6463" spans="2:2" x14ac:dyDescent="0.25">
      <c r="B6463" t="s">
        <v>7321</v>
      </c>
    </row>
    <row r="6464" spans="2:2" x14ac:dyDescent="0.25">
      <c r="B6464" t="s">
        <v>7322</v>
      </c>
    </row>
    <row r="6465" spans="2:2" x14ac:dyDescent="0.25">
      <c r="B6465" t="s">
        <v>7323</v>
      </c>
    </row>
    <row r="6466" spans="2:2" x14ac:dyDescent="0.25">
      <c r="B6466" t="s">
        <v>7324</v>
      </c>
    </row>
    <row r="6467" spans="2:2" x14ac:dyDescent="0.25">
      <c r="B6467" t="s">
        <v>7325</v>
      </c>
    </row>
    <row r="6468" spans="2:2" x14ac:dyDescent="0.25">
      <c r="B6468" t="s">
        <v>7326</v>
      </c>
    </row>
    <row r="6469" spans="2:2" x14ac:dyDescent="0.25">
      <c r="B6469" t="s">
        <v>7327</v>
      </c>
    </row>
    <row r="6470" spans="2:2" x14ac:dyDescent="0.25">
      <c r="B6470" t="s">
        <v>7328</v>
      </c>
    </row>
    <row r="6471" spans="2:2" x14ac:dyDescent="0.25">
      <c r="B6471" t="s">
        <v>7329</v>
      </c>
    </row>
    <row r="6472" spans="2:2" x14ac:dyDescent="0.25">
      <c r="B6472" t="s">
        <v>7330</v>
      </c>
    </row>
    <row r="6473" spans="2:2" x14ac:dyDescent="0.25">
      <c r="B6473" t="s">
        <v>7331</v>
      </c>
    </row>
    <row r="6474" spans="2:2" x14ac:dyDescent="0.25">
      <c r="B6474" t="s">
        <v>7332</v>
      </c>
    </row>
    <row r="6475" spans="2:2" x14ac:dyDescent="0.25">
      <c r="B6475" t="s">
        <v>7333</v>
      </c>
    </row>
    <row r="6476" spans="2:2" x14ac:dyDescent="0.25">
      <c r="B6476" t="s">
        <v>7334</v>
      </c>
    </row>
    <row r="6477" spans="2:2" x14ac:dyDescent="0.25">
      <c r="B6477" t="s">
        <v>7335</v>
      </c>
    </row>
    <row r="6478" spans="2:2" x14ac:dyDescent="0.25">
      <c r="B6478" t="s">
        <v>7336</v>
      </c>
    </row>
    <row r="6479" spans="2:2" x14ac:dyDescent="0.25">
      <c r="B6479" t="s">
        <v>7337</v>
      </c>
    </row>
    <row r="6480" spans="2:2" x14ac:dyDescent="0.25">
      <c r="B6480" t="s">
        <v>7338</v>
      </c>
    </row>
    <row r="6481" spans="2:2" x14ac:dyDescent="0.25">
      <c r="B6481" t="s">
        <v>7339</v>
      </c>
    </row>
    <row r="6482" spans="2:2" x14ac:dyDescent="0.25">
      <c r="B6482" t="s">
        <v>7340</v>
      </c>
    </row>
    <row r="6483" spans="2:2" x14ac:dyDescent="0.25">
      <c r="B6483" t="s">
        <v>7341</v>
      </c>
    </row>
    <row r="6484" spans="2:2" x14ac:dyDescent="0.25">
      <c r="B6484" t="s">
        <v>7342</v>
      </c>
    </row>
    <row r="6485" spans="2:2" x14ac:dyDescent="0.25">
      <c r="B6485" t="s">
        <v>7343</v>
      </c>
    </row>
    <row r="6486" spans="2:2" x14ac:dyDescent="0.25">
      <c r="B6486" t="s">
        <v>7344</v>
      </c>
    </row>
    <row r="6487" spans="2:2" x14ac:dyDescent="0.25">
      <c r="B6487" t="s">
        <v>7345</v>
      </c>
    </row>
    <row r="6488" spans="2:2" x14ac:dyDescent="0.25">
      <c r="B6488" t="s">
        <v>7346</v>
      </c>
    </row>
    <row r="6489" spans="2:2" x14ac:dyDescent="0.25">
      <c r="B6489" t="s">
        <v>7347</v>
      </c>
    </row>
    <row r="6490" spans="2:2" x14ac:dyDescent="0.25">
      <c r="B6490" t="s">
        <v>7348</v>
      </c>
    </row>
    <row r="6491" spans="2:2" x14ac:dyDescent="0.25">
      <c r="B6491" t="s">
        <v>7349</v>
      </c>
    </row>
    <row r="6492" spans="2:2" x14ac:dyDescent="0.25">
      <c r="B6492" t="s">
        <v>7350</v>
      </c>
    </row>
    <row r="6493" spans="2:2" x14ac:dyDescent="0.25">
      <c r="B6493" t="s">
        <v>7351</v>
      </c>
    </row>
    <row r="6494" spans="2:2" x14ac:dyDescent="0.25">
      <c r="B6494" t="s">
        <v>7352</v>
      </c>
    </row>
    <row r="6495" spans="2:2" x14ac:dyDescent="0.25">
      <c r="B6495" t="s">
        <v>7353</v>
      </c>
    </row>
    <row r="6496" spans="2:2" x14ac:dyDescent="0.25">
      <c r="B6496" t="s">
        <v>7354</v>
      </c>
    </row>
    <row r="6497" spans="2:2" x14ac:dyDescent="0.25">
      <c r="B6497" t="s">
        <v>7355</v>
      </c>
    </row>
    <row r="6498" spans="2:2" x14ac:dyDescent="0.25">
      <c r="B6498" t="s">
        <v>7356</v>
      </c>
    </row>
    <row r="6499" spans="2:2" x14ac:dyDescent="0.25">
      <c r="B6499" t="s">
        <v>7357</v>
      </c>
    </row>
    <row r="6500" spans="2:2" x14ac:dyDescent="0.25">
      <c r="B6500" t="s">
        <v>7358</v>
      </c>
    </row>
    <row r="6501" spans="2:2" x14ac:dyDescent="0.25">
      <c r="B6501" t="s">
        <v>7359</v>
      </c>
    </row>
    <row r="6502" spans="2:2" x14ac:dyDescent="0.25">
      <c r="B6502" t="s">
        <v>7360</v>
      </c>
    </row>
    <row r="6503" spans="2:2" x14ac:dyDescent="0.25">
      <c r="B6503" t="s">
        <v>7361</v>
      </c>
    </row>
    <row r="6504" spans="2:2" x14ac:dyDescent="0.25">
      <c r="B6504" t="s">
        <v>7362</v>
      </c>
    </row>
    <row r="6505" spans="2:2" x14ac:dyDescent="0.25">
      <c r="B6505" t="s">
        <v>7363</v>
      </c>
    </row>
    <row r="6506" spans="2:2" x14ac:dyDescent="0.25">
      <c r="B6506" t="s">
        <v>7364</v>
      </c>
    </row>
    <row r="6507" spans="2:2" x14ac:dyDescent="0.25">
      <c r="B6507" t="s">
        <v>7365</v>
      </c>
    </row>
    <row r="6508" spans="2:2" x14ac:dyDescent="0.25">
      <c r="B6508" t="s">
        <v>7366</v>
      </c>
    </row>
    <row r="6509" spans="2:2" x14ac:dyDescent="0.25">
      <c r="B6509" t="s">
        <v>7367</v>
      </c>
    </row>
    <row r="6510" spans="2:2" x14ac:dyDescent="0.25">
      <c r="B6510" t="s">
        <v>7368</v>
      </c>
    </row>
    <row r="6511" spans="2:2" x14ac:dyDescent="0.25">
      <c r="B6511" t="s">
        <v>7369</v>
      </c>
    </row>
    <row r="6512" spans="2:2" x14ac:dyDescent="0.25">
      <c r="B6512" t="s">
        <v>7370</v>
      </c>
    </row>
    <row r="6513" spans="2:2" x14ac:dyDescent="0.25">
      <c r="B6513" t="s">
        <v>7371</v>
      </c>
    </row>
    <row r="6514" spans="2:2" x14ac:dyDescent="0.25">
      <c r="B6514" t="s">
        <v>7372</v>
      </c>
    </row>
    <row r="6515" spans="2:2" x14ac:dyDescent="0.25">
      <c r="B6515" t="s">
        <v>7373</v>
      </c>
    </row>
    <row r="6516" spans="2:2" x14ac:dyDescent="0.25">
      <c r="B6516" t="s">
        <v>7374</v>
      </c>
    </row>
    <row r="6517" spans="2:2" x14ac:dyDescent="0.25">
      <c r="B6517" t="s">
        <v>7375</v>
      </c>
    </row>
    <row r="6518" spans="2:2" x14ac:dyDescent="0.25">
      <c r="B6518" t="s">
        <v>7376</v>
      </c>
    </row>
    <row r="6519" spans="2:2" x14ac:dyDescent="0.25">
      <c r="B6519" t="s">
        <v>7377</v>
      </c>
    </row>
    <row r="6520" spans="2:2" x14ac:dyDescent="0.25">
      <c r="B6520" t="s">
        <v>7378</v>
      </c>
    </row>
    <row r="6521" spans="2:2" x14ac:dyDescent="0.25">
      <c r="B6521" t="s">
        <v>7379</v>
      </c>
    </row>
    <row r="6522" spans="2:2" x14ac:dyDescent="0.25">
      <c r="B6522" t="s">
        <v>7380</v>
      </c>
    </row>
    <row r="6523" spans="2:2" x14ac:dyDescent="0.25">
      <c r="B6523" t="s">
        <v>7381</v>
      </c>
    </row>
    <row r="6524" spans="2:2" x14ac:dyDescent="0.25">
      <c r="B6524" t="s">
        <v>7382</v>
      </c>
    </row>
    <row r="6525" spans="2:2" x14ac:dyDescent="0.25">
      <c r="B6525" t="s">
        <v>7383</v>
      </c>
    </row>
    <row r="6526" spans="2:2" x14ac:dyDescent="0.25">
      <c r="B6526" t="s">
        <v>7384</v>
      </c>
    </row>
    <row r="6527" spans="2:2" x14ac:dyDescent="0.25">
      <c r="B6527" t="s">
        <v>7385</v>
      </c>
    </row>
    <row r="6528" spans="2:2" x14ac:dyDescent="0.25">
      <c r="B6528" t="s">
        <v>7386</v>
      </c>
    </row>
    <row r="6529" spans="2:2" x14ac:dyDescent="0.25">
      <c r="B6529" t="s">
        <v>7387</v>
      </c>
    </row>
    <row r="6530" spans="2:2" x14ac:dyDescent="0.25">
      <c r="B6530" t="s">
        <v>7388</v>
      </c>
    </row>
    <row r="6531" spans="2:2" x14ac:dyDescent="0.25">
      <c r="B6531" t="s">
        <v>7389</v>
      </c>
    </row>
    <row r="6532" spans="2:2" x14ac:dyDescent="0.25">
      <c r="B6532" t="s">
        <v>7390</v>
      </c>
    </row>
    <row r="6533" spans="2:2" x14ac:dyDescent="0.25">
      <c r="B6533" t="s">
        <v>7391</v>
      </c>
    </row>
    <row r="6534" spans="2:2" x14ac:dyDescent="0.25">
      <c r="B6534" t="s">
        <v>7392</v>
      </c>
    </row>
    <row r="6535" spans="2:2" x14ac:dyDescent="0.25">
      <c r="B6535" t="s">
        <v>7393</v>
      </c>
    </row>
    <row r="6536" spans="2:2" x14ac:dyDescent="0.25">
      <c r="B6536" t="s">
        <v>7394</v>
      </c>
    </row>
    <row r="6537" spans="2:2" x14ac:dyDescent="0.25">
      <c r="B6537" t="s">
        <v>7395</v>
      </c>
    </row>
    <row r="6538" spans="2:2" x14ac:dyDescent="0.25">
      <c r="B6538" t="s">
        <v>7396</v>
      </c>
    </row>
    <row r="6539" spans="2:2" x14ac:dyDescent="0.25">
      <c r="B6539" t="s">
        <v>7397</v>
      </c>
    </row>
    <row r="6540" spans="2:2" x14ac:dyDescent="0.25">
      <c r="B6540" t="s">
        <v>7398</v>
      </c>
    </row>
    <row r="6541" spans="2:2" x14ac:dyDescent="0.25">
      <c r="B6541" t="s">
        <v>7399</v>
      </c>
    </row>
    <row r="6542" spans="2:2" x14ac:dyDescent="0.25">
      <c r="B6542" t="s">
        <v>7400</v>
      </c>
    </row>
    <row r="6543" spans="2:2" x14ac:dyDescent="0.25">
      <c r="B6543" t="s">
        <v>7401</v>
      </c>
    </row>
    <row r="6544" spans="2:2" x14ac:dyDescent="0.25">
      <c r="B6544" t="s">
        <v>7402</v>
      </c>
    </row>
    <row r="6545" spans="2:2" x14ac:dyDescent="0.25">
      <c r="B6545" t="s">
        <v>7403</v>
      </c>
    </row>
    <row r="6546" spans="2:2" x14ac:dyDescent="0.25">
      <c r="B6546" t="s">
        <v>7404</v>
      </c>
    </row>
    <row r="6547" spans="2:2" x14ac:dyDescent="0.25">
      <c r="B6547" t="s">
        <v>7405</v>
      </c>
    </row>
    <row r="6548" spans="2:2" x14ac:dyDescent="0.25">
      <c r="B6548" t="s">
        <v>7406</v>
      </c>
    </row>
    <row r="6549" spans="2:2" x14ac:dyDescent="0.25">
      <c r="B6549" t="s">
        <v>7407</v>
      </c>
    </row>
    <row r="6550" spans="2:2" x14ac:dyDescent="0.25">
      <c r="B6550" t="s">
        <v>7408</v>
      </c>
    </row>
    <row r="6551" spans="2:2" x14ac:dyDescent="0.25">
      <c r="B6551" t="s">
        <v>7409</v>
      </c>
    </row>
    <row r="6552" spans="2:2" x14ac:dyDescent="0.25">
      <c r="B6552" t="s">
        <v>7410</v>
      </c>
    </row>
    <row r="6553" spans="2:2" x14ac:dyDescent="0.25">
      <c r="B6553" t="s">
        <v>7411</v>
      </c>
    </row>
    <row r="6554" spans="2:2" x14ac:dyDescent="0.25">
      <c r="B6554" t="s">
        <v>7412</v>
      </c>
    </row>
    <row r="6555" spans="2:2" x14ac:dyDescent="0.25">
      <c r="B6555" t="s">
        <v>7413</v>
      </c>
    </row>
    <row r="6556" spans="2:2" x14ac:dyDescent="0.25">
      <c r="B6556" t="s">
        <v>7414</v>
      </c>
    </row>
    <row r="6557" spans="2:2" x14ac:dyDescent="0.25">
      <c r="B6557" t="s">
        <v>7415</v>
      </c>
    </row>
    <row r="6558" spans="2:2" x14ac:dyDescent="0.25">
      <c r="B6558" t="s">
        <v>7416</v>
      </c>
    </row>
    <row r="6559" spans="2:2" x14ac:dyDescent="0.25">
      <c r="B6559" t="s">
        <v>7417</v>
      </c>
    </row>
    <row r="6560" spans="2:2" x14ac:dyDescent="0.25">
      <c r="B6560" t="s">
        <v>7418</v>
      </c>
    </row>
    <row r="6561" spans="2:2" x14ac:dyDescent="0.25">
      <c r="B6561" t="s">
        <v>7419</v>
      </c>
    </row>
    <row r="6562" spans="2:2" x14ac:dyDescent="0.25">
      <c r="B6562" t="s">
        <v>7420</v>
      </c>
    </row>
    <row r="6563" spans="2:2" x14ac:dyDescent="0.25">
      <c r="B6563" t="s">
        <v>7421</v>
      </c>
    </row>
    <row r="6564" spans="2:2" x14ac:dyDescent="0.25">
      <c r="B6564" t="s">
        <v>7422</v>
      </c>
    </row>
    <row r="6565" spans="2:2" x14ac:dyDescent="0.25">
      <c r="B6565" t="s">
        <v>7423</v>
      </c>
    </row>
    <row r="6566" spans="2:2" x14ac:dyDescent="0.25">
      <c r="B6566" t="s">
        <v>7424</v>
      </c>
    </row>
    <row r="6567" spans="2:2" x14ac:dyDescent="0.25">
      <c r="B6567" t="s">
        <v>7425</v>
      </c>
    </row>
    <row r="6568" spans="2:2" x14ac:dyDescent="0.25">
      <c r="B6568" t="s">
        <v>7426</v>
      </c>
    </row>
    <row r="6569" spans="2:2" x14ac:dyDescent="0.25">
      <c r="B6569" t="s">
        <v>7427</v>
      </c>
    </row>
    <row r="6570" spans="2:2" x14ac:dyDescent="0.25">
      <c r="B6570" t="s">
        <v>7428</v>
      </c>
    </row>
    <row r="6571" spans="2:2" x14ac:dyDescent="0.25">
      <c r="B6571" t="s">
        <v>7429</v>
      </c>
    </row>
    <row r="6572" spans="2:2" x14ac:dyDescent="0.25">
      <c r="B6572" t="s">
        <v>7430</v>
      </c>
    </row>
    <row r="6573" spans="2:2" x14ac:dyDescent="0.25">
      <c r="B6573" t="s">
        <v>7431</v>
      </c>
    </row>
    <row r="6574" spans="2:2" x14ac:dyDescent="0.25">
      <c r="B6574" t="s">
        <v>7432</v>
      </c>
    </row>
    <row r="6575" spans="2:2" x14ac:dyDescent="0.25">
      <c r="B6575" t="s">
        <v>7433</v>
      </c>
    </row>
    <row r="6576" spans="2:2" x14ac:dyDescent="0.25">
      <c r="B6576" t="s">
        <v>7434</v>
      </c>
    </row>
    <row r="6577" spans="2:2" x14ac:dyDescent="0.25">
      <c r="B6577" t="s">
        <v>7435</v>
      </c>
    </row>
    <row r="6578" spans="2:2" x14ac:dyDescent="0.25">
      <c r="B6578" t="s">
        <v>7436</v>
      </c>
    </row>
    <row r="6579" spans="2:2" x14ac:dyDescent="0.25">
      <c r="B6579" t="s">
        <v>7437</v>
      </c>
    </row>
    <row r="6580" spans="2:2" x14ac:dyDescent="0.25">
      <c r="B6580" t="s">
        <v>7438</v>
      </c>
    </row>
    <row r="6581" spans="2:2" x14ac:dyDescent="0.25">
      <c r="B6581" t="s">
        <v>7439</v>
      </c>
    </row>
    <row r="6582" spans="2:2" x14ac:dyDescent="0.25">
      <c r="B6582" t="s">
        <v>7440</v>
      </c>
    </row>
    <row r="6583" spans="2:2" x14ac:dyDescent="0.25">
      <c r="B6583" t="s">
        <v>7441</v>
      </c>
    </row>
    <row r="6584" spans="2:2" x14ac:dyDescent="0.25">
      <c r="B6584" t="s">
        <v>7442</v>
      </c>
    </row>
    <row r="6585" spans="2:2" x14ac:dyDescent="0.25">
      <c r="B6585" t="s">
        <v>7443</v>
      </c>
    </row>
    <row r="6586" spans="2:2" x14ac:dyDescent="0.25">
      <c r="B6586" t="s">
        <v>7444</v>
      </c>
    </row>
    <row r="6587" spans="2:2" x14ac:dyDescent="0.25">
      <c r="B6587" t="s">
        <v>7445</v>
      </c>
    </row>
    <row r="6588" spans="2:2" x14ac:dyDescent="0.25">
      <c r="B6588" t="s">
        <v>7446</v>
      </c>
    </row>
    <row r="6589" spans="2:2" x14ac:dyDescent="0.25">
      <c r="B6589" t="s">
        <v>7447</v>
      </c>
    </row>
    <row r="6590" spans="2:2" x14ac:dyDescent="0.25">
      <c r="B6590" t="s">
        <v>7448</v>
      </c>
    </row>
    <row r="6591" spans="2:2" x14ac:dyDescent="0.25">
      <c r="B6591" t="s">
        <v>7449</v>
      </c>
    </row>
    <row r="6592" spans="2:2" x14ac:dyDescent="0.25">
      <c r="B6592" t="s">
        <v>7450</v>
      </c>
    </row>
    <row r="6593" spans="2:2" x14ac:dyDescent="0.25">
      <c r="B6593" t="s">
        <v>7451</v>
      </c>
    </row>
    <row r="6594" spans="2:2" x14ac:dyDescent="0.25">
      <c r="B6594" t="s">
        <v>7452</v>
      </c>
    </row>
    <row r="6595" spans="2:2" x14ac:dyDescent="0.25">
      <c r="B6595" t="s">
        <v>7453</v>
      </c>
    </row>
    <row r="6596" spans="2:2" x14ac:dyDescent="0.25">
      <c r="B6596" t="s">
        <v>7454</v>
      </c>
    </row>
    <row r="6597" spans="2:2" x14ac:dyDescent="0.25">
      <c r="B6597" t="s">
        <v>7455</v>
      </c>
    </row>
    <row r="6598" spans="2:2" x14ac:dyDescent="0.25">
      <c r="B6598" t="s">
        <v>7456</v>
      </c>
    </row>
    <row r="6599" spans="2:2" x14ac:dyDescent="0.25">
      <c r="B6599" t="s">
        <v>7457</v>
      </c>
    </row>
    <row r="6600" spans="2:2" x14ac:dyDescent="0.25">
      <c r="B6600" t="s">
        <v>7458</v>
      </c>
    </row>
    <row r="6601" spans="2:2" x14ac:dyDescent="0.25">
      <c r="B6601" t="s">
        <v>7459</v>
      </c>
    </row>
    <row r="6602" spans="2:2" x14ac:dyDescent="0.25">
      <c r="B6602" t="s">
        <v>7460</v>
      </c>
    </row>
    <row r="6603" spans="2:2" x14ac:dyDescent="0.25">
      <c r="B6603" t="s">
        <v>7461</v>
      </c>
    </row>
    <row r="6604" spans="2:2" x14ac:dyDescent="0.25">
      <c r="B6604" t="s">
        <v>7462</v>
      </c>
    </row>
    <row r="6605" spans="2:2" x14ac:dyDescent="0.25">
      <c r="B6605" t="s">
        <v>7463</v>
      </c>
    </row>
    <row r="6606" spans="2:2" x14ac:dyDescent="0.25">
      <c r="B6606" t="s">
        <v>7464</v>
      </c>
    </row>
    <row r="6607" spans="2:2" x14ac:dyDescent="0.25">
      <c r="B6607" t="s">
        <v>7465</v>
      </c>
    </row>
    <row r="6608" spans="2:2" x14ac:dyDescent="0.25">
      <c r="B6608" t="s">
        <v>7466</v>
      </c>
    </row>
    <row r="6609" spans="2:2" x14ac:dyDescent="0.25">
      <c r="B6609" t="s">
        <v>7467</v>
      </c>
    </row>
    <row r="6610" spans="2:2" x14ac:dyDescent="0.25">
      <c r="B6610" t="s">
        <v>7468</v>
      </c>
    </row>
    <row r="6611" spans="2:2" x14ac:dyDescent="0.25">
      <c r="B6611" t="s">
        <v>7469</v>
      </c>
    </row>
    <row r="6612" spans="2:2" x14ac:dyDescent="0.25">
      <c r="B6612" t="s">
        <v>7470</v>
      </c>
    </row>
    <row r="6613" spans="2:2" x14ac:dyDescent="0.25">
      <c r="B6613" t="s">
        <v>7471</v>
      </c>
    </row>
    <row r="6614" spans="2:2" x14ac:dyDescent="0.25">
      <c r="B6614" t="s">
        <v>7472</v>
      </c>
    </row>
    <row r="6615" spans="2:2" x14ac:dyDescent="0.25">
      <c r="B6615" t="s">
        <v>7473</v>
      </c>
    </row>
    <row r="6616" spans="2:2" x14ac:dyDescent="0.25">
      <c r="B6616" t="s">
        <v>7474</v>
      </c>
    </row>
    <row r="6617" spans="2:2" x14ac:dyDescent="0.25">
      <c r="B6617" t="s">
        <v>7475</v>
      </c>
    </row>
    <row r="6618" spans="2:2" x14ac:dyDescent="0.25">
      <c r="B6618" t="s">
        <v>7476</v>
      </c>
    </row>
    <row r="6619" spans="2:2" x14ac:dyDescent="0.25">
      <c r="B6619" t="s">
        <v>7477</v>
      </c>
    </row>
    <row r="6620" spans="2:2" x14ac:dyDescent="0.25">
      <c r="B6620" t="s">
        <v>7478</v>
      </c>
    </row>
    <row r="6621" spans="2:2" x14ac:dyDescent="0.25">
      <c r="B6621" t="s">
        <v>7479</v>
      </c>
    </row>
    <row r="6622" spans="2:2" x14ac:dyDescent="0.25">
      <c r="B6622" t="s">
        <v>7480</v>
      </c>
    </row>
    <row r="6623" spans="2:2" x14ac:dyDescent="0.25">
      <c r="B6623" t="s">
        <v>7481</v>
      </c>
    </row>
    <row r="6624" spans="2:2" x14ac:dyDescent="0.25">
      <c r="B6624" t="s">
        <v>7482</v>
      </c>
    </row>
    <row r="6625" spans="2:2" x14ac:dyDescent="0.25">
      <c r="B6625" t="s">
        <v>7483</v>
      </c>
    </row>
    <row r="6626" spans="2:2" x14ac:dyDescent="0.25">
      <c r="B6626" t="s">
        <v>7484</v>
      </c>
    </row>
    <row r="6627" spans="2:2" x14ac:dyDescent="0.25">
      <c r="B6627" t="s">
        <v>7485</v>
      </c>
    </row>
    <row r="6628" spans="2:2" x14ac:dyDescent="0.25">
      <c r="B6628" t="s">
        <v>7486</v>
      </c>
    </row>
    <row r="6629" spans="2:2" x14ac:dyDescent="0.25">
      <c r="B6629" t="s">
        <v>7487</v>
      </c>
    </row>
    <row r="6630" spans="2:2" x14ac:dyDescent="0.25">
      <c r="B6630" t="s">
        <v>7488</v>
      </c>
    </row>
    <row r="6631" spans="2:2" x14ac:dyDescent="0.25">
      <c r="B6631" t="s">
        <v>7489</v>
      </c>
    </row>
    <row r="6632" spans="2:2" x14ac:dyDescent="0.25">
      <c r="B6632" t="s">
        <v>7490</v>
      </c>
    </row>
    <row r="6633" spans="2:2" x14ac:dyDescent="0.25">
      <c r="B6633" t="s">
        <v>7491</v>
      </c>
    </row>
    <row r="6634" spans="2:2" x14ac:dyDescent="0.25">
      <c r="B6634" t="s">
        <v>7492</v>
      </c>
    </row>
    <row r="6635" spans="2:2" x14ac:dyDescent="0.25">
      <c r="B6635" t="s">
        <v>7493</v>
      </c>
    </row>
    <row r="6636" spans="2:2" x14ac:dyDescent="0.25">
      <c r="B6636" t="s">
        <v>7494</v>
      </c>
    </row>
    <row r="6637" spans="2:2" x14ac:dyDescent="0.25">
      <c r="B6637" t="s">
        <v>7495</v>
      </c>
    </row>
    <row r="6638" spans="2:2" x14ac:dyDescent="0.25">
      <c r="B6638" t="s">
        <v>7496</v>
      </c>
    </row>
    <row r="6639" spans="2:2" x14ac:dyDescent="0.25">
      <c r="B6639" t="s">
        <v>7497</v>
      </c>
    </row>
    <row r="6640" spans="2:2" x14ac:dyDescent="0.25">
      <c r="B6640" t="s">
        <v>7498</v>
      </c>
    </row>
    <row r="6641" spans="2:2" x14ac:dyDescent="0.25">
      <c r="B6641" t="s">
        <v>7499</v>
      </c>
    </row>
    <row r="6642" spans="2:2" x14ac:dyDescent="0.25">
      <c r="B6642" t="s">
        <v>7500</v>
      </c>
    </row>
    <row r="6643" spans="2:2" x14ac:dyDescent="0.25">
      <c r="B6643" t="s">
        <v>7501</v>
      </c>
    </row>
    <row r="6644" spans="2:2" x14ac:dyDescent="0.25">
      <c r="B6644" t="s">
        <v>7502</v>
      </c>
    </row>
    <row r="6645" spans="2:2" x14ac:dyDescent="0.25">
      <c r="B6645" t="s">
        <v>7503</v>
      </c>
    </row>
    <row r="6646" spans="2:2" x14ac:dyDescent="0.25">
      <c r="B6646" t="s">
        <v>7504</v>
      </c>
    </row>
    <row r="6647" spans="2:2" x14ac:dyDescent="0.25">
      <c r="B6647" t="s">
        <v>7505</v>
      </c>
    </row>
    <row r="6648" spans="2:2" x14ac:dyDescent="0.25">
      <c r="B6648" t="s">
        <v>7506</v>
      </c>
    </row>
    <row r="6649" spans="2:2" x14ac:dyDescent="0.25">
      <c r="B6649" t="s">
        <v>7507</v>
      </c>
    </row>
    <row r="6650" spans="2:2" x14ac:dyDescent="0.25">
      <c r="B6650" t="s">
        <v>7508</v>
      </c>
    </row>
    <row r="6651" spans="2:2" x14ac:dyDescent="0.25">
      <c r="B6651" t="s">
        <v>7509</v>
      </c>
    </row>
    <row r="6652" spans="2:2" x14ac:dyDescent="0.25">
      <c r="B6652" t="s">
        <v>7510</v>
      </c>
    </row>
    <row r="6653" spans="2:2" x14ac:dyDescent="0.25">
      <c r="B6653" t="s">
        <v>7511</v>
      </c>
    </row>
    <row r="6654" spans="2:2" x14ac:dyDescent="0.25">
      <c r="B6654" t="s">
        <v>7512</v>
      </c>
    </row>
    <row r="6655" spans="2:2" x14ac:dyDescent="0.25">
      <c r="B6655" t="s">
        <v>7513</v>
      </c>
    </row>
    <row r="6656" spans="2:2" x14ac:dyDescent="0.25">
      <c r="B6656" t="s">
        <v>7514</v>
      </c>
    </row>
    <row r="6657" spans="2:2" x14ac:dyDescent="0.25">
      <c r="B6657" t="s">
        <v>7515</v>
      </c>
    </row>
    <row r="6658" spans="2:2" x14ac:dyDescent="0.25">
      <c r="B6658" t="s">
        <v>7516</v>
      </c>
    </row>
    <row r="6659" spans="2:2" x14ac:dyDescent="0.25">
      <c r="B6659" t="s">
        <v>7517</v>
      </c>
    </row>
    <row r="6660" spans="2:2" x14ac:dyDescent="0.25">
      <c r="B6660" t="s">
        <v>7518</v>
      </c>
    </row>
    <row r="6661" spans="2:2" x14ac:dyDescent="0.25">
      <c r="B6661" t="s">
        <v>7519</v>
      </c>
    </row>
    <row r="6662" spans="2:2" x14ac:dyDescent="0.25">
      <c r="B6662" t="s">
        <v>7520</v>
      </c>
    </row>
    <row r="6663" spans="2:2" x14ac:dyDescent="0.25">
      <c r="B6663" t="s">
        <v>7521</v>
      </c>
    </row>
    <row r="6664" spans="2:2" x14ac:dyDescent="0.25">
      <c r="B6664" t="s">
        <v>7522</v>
      </c>
    </row>
    <row r="6665" spans="2:2" x14ac:dyDescent="0.25">
      <c r="B6665" t="s">
        <v>7523</v>
      </c>
    </row>
    <row r="6666" spans="2:2" x14ac:dyDescent="0.25">
      <c r="B6666" t="s">
        <v>7524</v>
      </c>
    </row>
    <row r="6667" spans="2:2" x14ac:dyDescent="0.25">
      <c r="B6667" t="s">
        <v>7525</v>
      </c>
    </row>
    <row r="6668" spans="2:2" x14ac:dyDescent="0.25">
      <c r="B6668" t="s">
        <v>7526</v>
      </c>
    </row>
    <row r="6669" spans="2:2" x14ac:dyDescent="0.25">
      <c r="B6669" t="s">
        <v>7527</v>
      </c>
    </row>
    <row r="6670" spans="2:2" x14ac:dyDescent="0.25">
      <c r="B6670" t="s">
        <v>7528</v>
      </c>
    </row>
    <row r="6671" spans="2:2" x14ac:dyDescent="0.25">
      <c r="B6671" t="s">
        <v>7529</v>
      </c>
    </row>
    <row r="6672" spans="2:2" x14ac:dyDescent="0.25">
      <c r="B6672" t="s">
        <v>7530</v>
      </c>
    </row>
    <row r="6673" spans="2:2" x14ac:dyDescent="0.25">
      <c r="B6673" t="s">
        <v>7531</v>
      </c>
    </row>
    <row r="6674" spans="2:2" x14ac:dyDescent="0.25">
      <c r="B6674" t="s">
        <v>7532</v>
      </c>
    </row>
    <row r="6675" spans="2:2" x14ac:dyDescent="0.25">
      <c r="B6675" t="s">
        <v>7533</v>
      </c>
    </row>
    <row r="6676" spans="2:2" x14ac:dyDescent="0.25">
      <c r="B6676" t="s">
        <v>7534</v>
      </c>
    </row>
    <row r="6677" spans="2:2" x14ac:dyDescent="0.25">
      <c r="B6677" t="s">
        <v>7535</v>
      </c>
    </row>
    <row r="6678" spans="2:2" x14ac:dyDescent="0.25">
      <c r="B6678" t="s">
        <v>7536</v>
      </c>
    </row>
    <row r="6679" spans="2:2" x14ac:dyDescent="0.25">
      <c r="B6679" t="s">
        <v>7537</v>
      </c>
    </row>
    <row r="6680" spans="2:2" x14ac:dyDescent="0.25">
      <c r="B6680" t="s">
        <v>7538</v>
      </c>
    </row>
    <row r="6681" spans="2:2" x14ac:dyDescent="0.25">
      <c r="B6681" t="s">
        <v>7539</v>
      </c>
    </row>
    <row r="6682" spans="2:2" x14ac:dyDescent="0.25">
      <c r="B6682" t="s">
        <v>7540</v>
      </c>
    </row>
    <row r="6683" spans="2:2" x14ac:dyDescent="0.25">
      <c r="B6683" t="s">
        <v>7541</v>
      </c>
    </row>
    <row r="6684" spans="2:2" x14ac:dyDescent="0.25">
      <c r="B6684" t="s">
        <v>7542</v>
      </c>
    </row>
    <row r="6685" spans="2:2" x14ac:dyDescent="0.25">
      <c r="B6685" t="s">
        <v>7543</v>
      </c>
    </row>
    <row r="6686" spans="2:2" x14ac:dyDescent="0.25">
      <c r="B6686" t="s">
        <v>7544</v>
      </c>
    </row>
    <row r="6687" spans="2:2" x14ac:dyDescent="0.25">
      <c r="B6687" t="s">
        <v>7545</v>
      </c>
    </row>
    <row r="6688" spans="2:2" x14ac:dyDescent="0.25">
      <c r="B6688" t="s">
        <v>7546</v>
      </c>
    </row>
    <row r="6689" spans="2:2" x14ac:dyDescent="0.25">
      <c r="B6689" t="s">
        <v>7547</v>
      </c>
    </row>
    <row r="6690" spans="2:2" x14ac:dyDescent="0.25">
      <c r="B6690" t="s">
        <v>7548</v>
      </c>
    </row>
    <row r="6691" spans="2:2" x14ac:dyDescent="0.25">
      <c r="B6691" t="s">
        <v>7549</v>
      </c>
    </row>
    <row r="6692" spans="2:2" x14ac:dyDescent="0.25">
      <c r="B6692" t="s">
        <v>7550</v>
      </c>
    </row>
    <row r="6693" spans="2:2" x14ac:dyDescent="0.25">
      <c r="B6693" t="s">
        <v>7551</v>
      </c>
    </row>
    <row r="6694" spans="2:2" x14ac:dyDescent="0.25">
      <c r="B6694" t="s">
        <v>7552</v>
      </c>
    </row>
    <row r="6695" spans="2:2" x14ac:dyDescent="0.25">
      <c r="B6695" t="s">
        <v>7553</v>
      </c>
    </row>
    <row r="6696" spans="2:2" x14ac:dyDescent="0.25">
      <c r="B6696" t="s">
        <v>7554</v>
      </c>
    </row>
    <row r="6697" spans="2:2" x14ac:dyDescent="0.25">
      <c r="B6697" t="s">
        <v>7555</v>
      </c>
    </row>
    <row r="6698" spans="2:2" x14ac:dyDescent="0.25">
      <c r="B6698" t="s">
        <v>7556</v>
      </c>
    </row>
    <row r="6699" spans="2:2" x14ac:dyDescent="0.25">
      <c r="B6699" t="s">
        <v>7557</v>
      </c>
    </row>
    <row r="6700" spans="2:2" x14ac:dyDescent="0.25">
      <c r="B6700" t="s">
        <v>7558</v>
      </c>
    </row>
    <row r="6701" spans="2:2" x14ac:dyDescent="0.25">
      <c r="B6701" t="s">
        <v>7559</v>
      </c>
    </row>
    <row r="6702" spans="2:2" x14ac:dyDescent="0.25">
      <c r="B6702" t="s">
        <v>7560</v>
      </c>
    </row>
    <row r="6703" spans="2:2" x14ac:dyDescent="0.25">
      <c r="B6703" t="s">
        <v>7561</v>
      </c>
    </row>
    <row r="6704" spans="2:2" x14ac:dyDescent="0.25">
      <c r="B6704" t="s">
        <v>7562</v>
      </c>
    </row>
    <row r="6705" spans="2:2" x14ac:dyDescent="0.25">
      <c r="B6705" t="s">
        <v>7563</v>
      </c>
    </row>
    <row r="6706" spans="2:2" x14ac:dyDescent="0.25">
      <c r="B6706" t="s">
        <v>7564</v>
      </c>
    </row>
    <row r="6707" spans="2:2" x14ac:dyDescent="0.25">
      <c r="B6707" t="s">
        <v>7565</v>
      </c>
    </row>
    <row r="6708" spans="2:2" x14ac:dyDescent="0.25">
      <c r="B6708" t="s">
        <v>7566</v>
      </c>
    </row>
    <row r="6709" spans="2:2" x14ac:dyDescent="0.25">
      <c r="B6709" t="s">
        <v>7567</v>
      </c>
    </row>
    <row r="6710" spans="2:2" x14ac:dyDescent="0.25">
      <c r="B6710" t="s">
        <v>7568</v>
      </c>
    </row>
    <row r="6711" spans="2:2" x14ac:dyDescent="0.25">
      <c r="B6711" t="s">
        <v>7569</v>
      </c>
    </row>
    <row r="6712" spans="2:2" x14ac:dyDescent="0.25">
      <c r="B6712" t="s">
        <v>7570</v>
      </c>
    </row>
    <row r="6713" spans="2:2" x14ac:dyDescent="0.25">
      <c r="B6713" t="s">
        <v>7571</v>
      </c>
    </row>
    <row r="6714" spans="2:2" x14ac:dyDescent="0.25">
      <c r="B6714" t="s">
        <v>7572</v>
      </c>
    </row>
    <row r="6715" spans="2:2" x14ac:dyDescent="0.25">
      <c r="B6715" t="s">
        <v>7573</v>
      </c>
    </row>
    <row r="6716" spans="2:2" x14ac:dyDescent="0.25">
      <c r="B6716" t="s">
        <v>7574</v>
      </c>
    </row>
    <row r="6717" spans="2:2" x14ac:dyDescent="0.25">
      <c r="B6717" t="s">
        <v>7575</v>
      </c>
    </row>
    <row r="6718" spans="2:2" x14ac:dyDescent="0.25">
      <c r="B6718" t="s">
        <v>7576</v>
      </c>
    </row>
    <row r="6719" spans="2:2" x14ac:dyDescent="0.25">
      <c r="B6719" t="s">
        <v>7577</v>
      </c>
    </row>
    <row r="6720" spans="2:2" x14ac:dyDescent="0.25">
      <c r="B6720" t="s">
        <v>7578</v>
      </c>
    </row>
    <row r="6721" spans="2:2" x14ac:dyDescent="0.25">
      <c r="B6721" t="s">
        <v>7579</v>
      </c>
    </row>
    <row r="6722" spans="2:2" x14ac:dyDescent="0.25">
      <c r="B6722" t="s">
        <v>7580</v>
      </c>
    </row>
    <row r="6723" spans="2:2" x14ac:dyDescent="0.25">
      <c r="B6723" t="s">
        <v>7581</v>
      </c>
    </row>
    <row r="6724" spans="2:2" x14ac:dyDescent="0.25">
      <c r="B6724" t="s">
        <v>7582</v>
      </c>
    </row>
    <row r="6725" spans="2:2" x14ac:dyDescent="0.25">
      <c r="B6725" t="s">
        <v>7583</v>
      </c>
    </row>
    <row r="6726" spans="2:2" x14ac:dyDescent="0.25">
      <c r="B6726" t="s">
        <v>7584</v>
      </c>
    </row>
    <row r="6727" spans="2:2" x14ac:dyDescent="0.25">
      <c r="B6727" t="s">
        <v>7585</v>
      </c>
    </row>
    <row r="6728" spans="2:2" x14ac:dyDescent="0.25">
      <c r="B6728" t="s">
        <v>7586</v>
      </c>
    </row>
    <row r="6729" spans="2:2" x14ac:dyDescent="0.25">
      <c r="B6729" t="s">
        <v>7587</v>
      </c>
    </row>
    <row r="6730" spans="2:2" x14ac:dyDescent="0.25">
      <c r="B6730" t="s">
        <v>7588</v>
      </c>
    </row>
    <row r="6731" spans="2:2" x14ac:dyDescent="0.25">
      <c r="B6731" t="s">
        <v>7589</v>
      </c>
    </row>
    <row r="6732" spans="2:2" x14ac:dyDescent="0.25">
      <c r="B6732" t="s">
        <v>7590</v>
      </c>
    </row>
    <row r="6733" spans="2:2" x14ac:dyDescent="0.25">
      <c r="B6733" t="s">
        <v>7591</v>
      </c>
    </row>
    <row r="6734" spans="2:2" x14ac:dyDescent="0.25">
      <c r="B6734" t="s">
        <v>7592</v>
      </c>
    </row>
    <row r="6735" spans="2:2" x14ac:dyDescent="0.25">
      <c r="B6735" t="s">
        <v>7593</v>
      </c>
    </row>
    <row r="6736" spans="2:2" x14ac:dyDescent="0.25">
      <c r="B6736" t="s">
        <v>7594</v>
      </c>
    </row>
    <row r="6737" spans="2:2" x14ac:dyDescent="0.25">
      <c r="B6737" t="s">
        <v>7595</v>
      </c>
    </row>
    <row r="6738" spans="2:2" x14ac:dyDescent="0.25">
      <c r="B6738" t="s">
        <v>7596</v>
      </c>
    </row>
    <row r="6739" spans="2:2" x14ac:dyDescent="0.25">
      <c r="B6739" t="s">
        <v>7597</v>
      </c>
    </row>
    <row r="6740" spans="2:2" x14ac:dyDescent="0.25">
      <c r="B6740" t="s">
        <v>7598</v>
      </c>
    </row>
    <row r="6741" spans="2:2" x14ac:dyDescent="0.25">
      <c r="B6741" t="s">
        <v>7599</v>
      </c>
    </row>
    <row r="6742" spans="2:2" x14ac:dyDescent="0.25">
      <c r="B6742" t="s">
        <v>7600</v>
      </c>
    </row>
    <row r="6743" spans="2:2" x14ac:dyDescent="0.25">
      <c r="B6743" t="s">
        <v>7601</v>
      </c>
    </row>
    <row r="6744" spans="2:2" x14ac:dyDescent="0.25">
      <c r="B6744" t="s">
        <v>7602</v>
      </c>
    </row>
    <row r="6745" spans="2:2" x14ac:dyDescent="0.25">
      <c r="B6745" t="s">
        <v>7603</v>
      </c>
    </row>
    <row r="6746" spans="2:2" x14ac:dyDescent="0.25">
      <c r="B6746" t="s">
        <v>7604</v>
      </c>
    </row>
    <row r="6747" spans="2:2" x14ac:dyDescent="0.25">
      <c r="B6747" t="s">
        <v>7605</v>
      </c>
    </row>
    <row r="6748" spans="2:2" x14ac:dyDescent="0.25">
      <c r="B6748" t="s">
        <v>7606</v>
      </c>
    </row>
    <row r="6749" spans="2:2" x14ac:dyDescent="0.25">
      <c r="B6749" t="s">
        <v>7607</v>
      </c>
    </row>
    <row r="6750" spans="2:2" x14ac:dyDescent="0.25">
      <c r="B6750" t="s">
        <v>7608</v>
      </c>
    </row>
    <row r="6751" spans="2:2" x14ac:dyDescent="0.25">
      <c r="B6751" t="s">
        <v>7609</v>
      </c>
    </row>
    <row r="6752" spans="2:2" x14ac:dyDescent="0.25">
      <c r="B6752" t="s">
        <v>7610</v>
      </c>
    </row>
    <row r="6753" spans="2:2" x14ac:dyDescent="0.25">
      <c r="B6753" t="s">
        <v>7611</v>
      </c>
    </row>
    <row r="6754" spans="2:2" x14ac:dyDescent="0.25">
      <c r="B6754" t="s">
        <v>7612</v>
      </c>
    </row>
    <row r="6755" spans="2:2" x14ac:dyDescent="0.25">
      <c r="B6755" t="s">
        <v>7613</v>
      </c>
    </row>
    <row r="6756" spans="2:2" x14ac:dyDescent="0.25">
      <c r="B6756" t="s">
        <v>7614</v>
      </c>
    </row>
    <row r="6757" spans="2:2" x14ac:dyDescent="0.25">
      <c r="B6757" t="s">
        <v>7615</v>
      </c>
    </row>
    <row r="6758" spans="2:2" x14ac:dyDescent="0.25">
      <c r="B6758" t="s">
        <v>7616</v>
      </c>
    </row>
    <row r="6759" spans="2:2" x14ac:dyDescent="0.25">
      <c r="B6759" t="s">
        <v>7617</v>
      </c>
    </row>
    <row r="6760" spans="2:2" x14ac:dyDescent="0.25">
      <c r="B6760" t="s">
        <v>7618</v>
      </c>
    </row>
    <row r="6761" spans="2:2" x14ac:dyDescent="0.25">
      <c r="B6761" t="s">
        <v>7619</v>
      </c>
    </row>
    <row r="6762" spans="2:2" x14ac:dyDescent="0.25">
      <c r="B6762" t="s">
        <v>7620</v>
      </c>
    </row>
    <row r="6763" spans="2:2" x14ac:dyDescent="0.25">
      <c r="B6763" t="s">
        <v>7621</v>
      </c>
    </row>
    <row r="6764" spans="2:2" x14ac:dyDescent="0.25">
      <c r="B6764" t="s">
        <v>7622</v>
      </c>
    </row>
    <row r="6765" spans="2:2" x14ac:dyDescent="0.25">
      <c r="B6765" t="s">
        <v>7623</v>
      </c>
    </row>
    <row r="6766" spans="2:2" x14ac:dyDescent="0.25">
      <c r="B6766" t="s">
        <v>7624</v>
      </c>
    </row>
    <row r="6767" spans="2:2" x14ac:dyDescent="0.25">
      <c r="B6767" t="s">
        <v>7625</v>
      </c>
    </row>
    <row r="6768" spans="2:2" x14ac:dyDescent="0.25">
      <c r="B6768" t="s">
        <v>7626</v>
      </c>
    </row>
    <row r="6769" spans="2:2" x14ac:dyDescent="0.25">
      <c r="B6769" t="s">
        <v>7627</v>
      </c>
    </row>
    <row r="6770" spans="2:2" x14ac:dyDescent="0.25">
      <c r="B6770" t="s">
        <v>7628</v>
      </c>
    </row>
    <row r="6771" spans="2:2" x14ac:dyDescent="0.25">
      <c r="B6771" t="s">
        <v>7629</v>
      </c>
    </row>
    <row r="6772" spans="2:2" x14ac:dyDescent="0.25">
      <c r="B6772" t="s">
        <v>7630</v>
      </c>
    </row>
    <row r="6773" spans="2:2" x14ac:dyDescent="0.25">
      <c r="B6773" t="s">
        <v>7631</v>
      </c>
    </row>
    <row r="6774" spans="2:2" x14ac:dyDescent="0.25">
      <c r="B6774" t="s">
        <v>7632</v>
      </c>
    </row>
    <row r="6775" spans="2:2" x14ac:dyDescent="0.25">
      <c r="B6775" t="s">
        <v>7633</v>
      </c>
    </row>
    <row r="6776" spans="2:2" x14ac:dyDescent="0.25">
      <c r="B6776" t="s">
        <v>7634</v>
      </c>
    </row>
    <row r="6777" spans="2:2" x14ac:dyDescent="0.25">
      <c r="B6777" t="s">
        <v>7635</v>
      </c>
    </row>
    <row r="6778" spans="2:2" x14ac:dyDescent="0.25">
      <c r="B6778" t="s">
        <v>7636</v>
      </c>
    </row>
    <row r="6779" spans="2:2" x14ac:dyDescent="0.25">
      <c r="B6779" t="s">
        <v>7637</v>
      </c>
    </row>
    <row r="6780" spans="2:2" x14ac:dyDescent="0.25">
      <c r="B6780" t="s">
        <v>7638</v>
      </c>
    </row>
    <row r="6781" spans="2:2" x14ac:dyDescent="0.25">
      <c r="B6781" t="s">
        <v>7639</v>
      </c>
    </row>
    <row r="6782" spans="2:2" x14ac:dyDescent="0.25">
      <c r="B6782" t="s">
        <v>7640</v>
      </c>
    </row>
    <row r="6783" spans="2:2" x14ac:dyDescent="0.25">
      <c r="B6783" t="s">
        <v>7641</v>
      </c>
    </row>
    <row r="6784" spans="2:2" x14ac:dyDescent="0.25">
      <c r="B6784" t="s">
        <v>7642</v>
      </c>
    </row>
    <row r="6785" spans="2:2" x14ac:dyDescent="0.25">
      <c r="B6785" t="s">
        <v>7643</v>
      </c>
    </row>
    <row r="6786" spans="2:2" x14ac:dyDescent="0.25">
      <c r="B6786" t="s">
        <v>7644</v>
      </c>
    </row>
    <row r="6787" spans="2:2" x14ac:dyDescent="0.25">
      <c r="B6787" t="s">
        <v>7645</v>
      </c>
    </row>
    <row r="6788" spans="2:2" x14ac:dyDescent="0.25">
      <c r="B6788" t="s">
        <v>7646</v>
      </c>
    </row>
    <row r="6789" spans="2:2" x14ac:dyDescent="0.25">
      <c r="B6789" t="s">
        <v>7647</v>
      </c>
    </row>
    <row r="6790" spans="2:2" x14ac:dyDescent="0.25">
      <c r="B6790" t="s">
        <v>7648</v>
      </c>
    </row>
    <row r="6791" spans="2:2" x14ac:dyDescent="0.25">
      <c r="B6791" t="s">
        <v>7649</v>
      </c>
    </row>
    <row r="6792" spans="2:2" x14ac:dyDescent="0.25">
      <c r="B6792" t="s">
        <v>7650</v>
      </c>
    </row>
    <row r="6793" spans="2:2" x14ac:dyDescent="0.25">
      <c r="B6793" t="s">
        <v>7651</v>
      </c>
    </row>
    <row r="6794" spans="2:2" x14ac:dyDescent="0.25">
      <c r="B6794" t="s">
        <v>7652</v>
      </c>
    </row>
    <row r="6795" spans="2:2" x14ac:dyDescent="0.25">
      <c r="B6795" t="s">
        <v>7653</v>
      </c>
    </row>
    <row r="6796" spans="2:2" x14ac:dyDescent="0.25">
      <c r="B6796" t="s">
        <v>7654</v>
      </c>
    </row>
    <row r="6797" spans="2:2" x14ac:dyDescent="0.25">
      <c r="B6797" t="s">
        <v>7655</v>
      </c>
    </row>
    <row r="6798" spans="2:2" x14ac:dyDescent="0.25">
      <c r="B6798" t="s">
        <v>7656</v>
      </c>
    </row>
    <row r="6799" spans="2:2" x14ac:dyDescent="0.25">
      <c r="B6799" t="s">
        <v>7657</v>
      </c>
    </row>
    <row r="6800" spans="2:2" x14ac:dyDescent="0.25">
      <c r="B6800" t="s">
        <v>7658</v>
      </c>
    </row>
    <row r="6801" spans="2:2" x14ac:dyDescent="0.25">
      <c r="B6801" t="s">
        <v>7659</v>
      </c>
    </row>
    <row r="6802" spans="2:2" x14ac:dyDescent="0.25">
      <c r="B6802" t="s">
        <v>7660</v>
      </c>
    </row>
    <row r="6803" spans="2:2" x14ac:dyDescent="0.25">
      <c r="B6803" t="s">
        <v>7661</v>
      </c>
    </row>
    <row r="6804" spans="2:2" x14ac:dyDescent="0.25">
      <c r="B6804" t="s">
        <v>7662</v>
      </c>
    </row>
    <row r="6805" spans="2:2" x14ac:dyDescent="0.25">
      <c r="B6805" t="s">
        <v>7663</v>
      </c>
    </row>
    <row r="6806" spans="2:2" x14ac:dyDescent="0.25">
      <c r="B6806" t="s">
        <v>7664</v>
      </c>
    </row>
    <row r="6807" spans="2:2" x14ac:dyDescent="0.25">
      <c r="B6807" t="s">
        <v>7665</v>
      </c>
    </row>
    <row r="6808" spans="2:2" x14ac:dyDescent="0.25">
      <c r="B6808" t="s">
        <v>7666</v>
      </c>
    </row>
    <row r="6809" spans="2:2" x14ac:dyDescent="0.25">
      <c r="B6809" t="s">
        <v>7667</v>
      </c>
    </row>
    <row r="6810" spans="2:2" x14ac:dyDescent="0.25">
      <c r="B6810" t="s">
        <v>7668</v>
      </c>
    </row>
    <row r="6811" spans="2:2" x14ac:dyDescent="0.25">
      <c r="B6811" t="s">
        <v>7669</v>
      </c>
    </row>
    <row r="6812" spans="2:2" x14ac:dyDescent="0.25">
      <c r="B6812" t="s">
        <v>7670</v>
      </c>
    </row>
    <row r="6813" spans="2:2" x14ac:dyDescent="0.25">
      <c r="B6813" t="s">
        <v>7671</v>
      </c>
    </row>
    <row r="6814" spans="2:2" x14ac:dyDescent="0.25">
      <c r="B6814" t="s">
        <v>7672</v>
      </c>
    </row>
    <row r="6815" spans="2:2" x14ac:dyDescent="0.25">
      <c r="B6815" t="s">
        <v>7673</v>
      </c>
    </row>
    <row r="6816" spans="2:2" x14ac:dyDescent="0.25">
      <c r="B6816" t="s">
        <v>7674</v>
      </c>
    </row>
    <row r="6817" spans="2:2" x14ac:dyDescent="0.25">
      <c r="B6817" t="s">
        <v>7675</v>
      </c>
    </row>
    <row r="6818" spans="2:2" x14ac:dyDescent="0.25">
      <c r="B6818" t="s">
        <v>7676</v>
      </c>
    </row>
    <row r="6819" spans="2:2" x14ac:dyDescent="0.25">
      <c r="B6819" t="s">
        <v>7677</v>
      </c>
    </row>
    <row r="6820" spans="2:2" x14ac:dyDescent="0.25">
      <c r="B6820" t="s">
        <v>7678</v>
      </c>
    </row>
    <row r="6821" spans="2:2" x14ac:dyDescent="0.25">
      <c r="B6821" t="s">
        <v>7679</v>
      </c>
    </row>
    <row r="6822" spans="2:2" x14ac:dyDescent="0.25">
      <c r="B6822" t="s">
        <v>7680</v>
      </c>
    </row>
    <row r="6823" spans="2:2" x14ac:dyDescent="0.25">
      <c r="B6823" t="s">
        <v>7681</v>
      </c>
    </row>
    <row r="6824" spans="2:2" x14ac:dyDescent="0.25">
      <c r="B6824" t="s">
        <v>7682</v>
      </c>
    </row>
    <row r="6825" spans="2:2" x14ac:dyDescent="0.25">
      <c r="B6825" t="s">
        <v>7683</v>
      </c>
    </row>
    <row r="6826" spans="2:2" x14ac:dyDescent="0.25">
      <c r="B6826" t="s">
        <v>7684</v>
      </c>
    </row>
    <row r="6827" spans="2:2" x14ac:dyDescent="0.25">
      <c r="B6827" t="s">
        <v>7685</v>
      </c>
    </row>
    <row r="6828" spans="2:2" x14ac:dyDescent="0.25">
      <c r="B6828" t="s">
        <v>7686</v>
      </c>
    </row>
    <row r="6829" spans="2:2" x14ac:dyDescent="0.25">
      <c r="B6829" t="s">
        <v>7687</v>
      </c>
    </row>
    <row r="6830" spans="2:2" x14ac:dyDescent="0.25">
      <c r="B6830" t="s">
        <v>7688</v>
      </c>
    </row>
    <row r="6831" spans="2:2" x14ac:dyDescent="0.25">
      <c r="B6831" t="s">
        <v>7689</v>
      </c>
    </row>
    <row r="6832" spans="2:2" x14ac:dyDescent="0.25">
      <c r="B6832" t="s">
        <v>7690</v>
      </c>
    </row>
    <row r="6833" spans="2:2" x14ac:dyDescent="0.25">
      <c r="B6833" t="s">
        <v>7691</v>
      </c>
    </row>
    <row r="6834" spans="2:2" x14ac:dyDescent="0.25">
      <c r="B6834" t="s">
        <v>7692</v>
      </c>
    </row>
    <row r="6835" spans="2:2" x14ac:dyDescent="0.25">
      <c r="B6835" t="s">
        <v>7693</v>
      </c>
    </row>
    <row r="6836" spans="2:2" x14ac:dyDescent="0.25">
      <c r="B6836" t="s">
        <v>7694</v>
      </c>
    </row>
    <row r="6837" spans="2:2" x14ac:dyDescent="0.25">
      <c r="B6837" t="s">
        <v>7695</v>
      </c>
    </row>
    <row r="6838" spans="2:2" x14ac:dyDescent="0.25">
      <c r="B6838" t="s">
        <v>7696</v>
      </c>
    </row>
    <row r="6839" spans="2:2" x14ac:dyDescent="0.25">
      <c r="B6839" t="s">
        <v>7697</v>
      </c>
    </row>
    <row r="6840" spans="2:2" x14ac:dyDescent="0.25">
      <c r="B6840" t="s">
        <v>7698</v>
      </c>
    </row>
    <row r="6841" spans="2:2" x14ac:dyDescent="0.25">
      <c r="B6841" t="s">
        <v>7699</v>
      </c>
    </row>
    <row r="6842" spans="2:2" x14ac:dyDescent="0.25">
      <c r="B6842" t="s">
        <v>7700</v>
      </c>
    </row>
    <row r="6843" spans="2:2" x14ac:dyDescent="0.25">
      <c r="B6843" t="s">
        <v>7701</v>
      </c>
    </row>
    <row r="6844" spans="2:2" x14ac:dyDescent="0.25">
      <c r="B6844" t="s">
        <v>7702</v>
      </c>
    </row>
    <row r="6845" spans="2:2" x14ac:dyDescent="0.25">
      <c r="B6845" t="s">
        <v>7703</v>
      </c>
    </row>
    <row r="6846" spans="2:2" x14ac:dyDescent="0.25">
      <c r="B6846" t="s">
        <v>7704</v>
      </c>
    </row>
    <row r="6847" spans="2:2" x14ac:dyDescent="0.25">
      <c r="B6847" t="s">
        <v>7705</v>
      </c>
    </row>
    <row r="6848" spans="2:2" x14ac:dyDescent="0.25">
      <c r="B6848" t="s">
        <v>7706</v>
      </c>
    </row>
    <row r="6849" spans="2:2" x14ac:dyDescent="0.25">
      <c r="B6849" t="s">
        <v>7707</v>
      </c>
    </row>
    <row r="6850" spans="2:2" x14ac:dyDescent="0.25">
      <c r="B6850" t="s">
        <v>7708</v>
      </c>
    </row>
    <row r="6851" spans="2:2" x14ac:dyDescent="0.25">
      <c r="B6851" t="s">
        <v>7709</v>
      </c>
    </row>
    <row r="6852" spans="2:2" x14ac:dyDescent="0.25">
      <c r="B6852" t="s">
        <v>7710</v>
      </c>
    </row>
    <row r="6853" spans="2:2" x14ac:dyDescent="0.25">
      <c r="B6853" t="s">
        <v>7711</v>
      </c>
    </row>
    <row r="6854" spans="2:2" x14ac:dyDescent="0.25">
      <c r="B6854" t="s">
        <v>7712</v>
      </c>
    </row>
    <row r="6855" spans="2:2" x14ac:dyDescent="0.25">
      <c r="B6855" t="s">
        <v>7713</v>
      </c>
    </row>
    <row r="6856" spans="2:2" x14ac:dyDescent="0.25">
      <c r="B6856" t="s">
        <v>7714</v>
      </c>
    </row>
    <row r="6857" spans="2:2" x14ac:dyDescent="0.25">
      <c r="B6857" t="s">
        <v>7715</v>
      </c>
    </row>
    <row r="6858" spans="2:2" x14ac:dyDescent="0.25">
      <c r="B6858" t="s">
        <v>7716</v>
      </c>
    </row>
    <row r="6859" spans="2:2" x14ac:dyDescent="0.25">
      <c r="B6859" t="s">
        <v>7717</v>
      </c>
    </row>
    <row r="6860" spans="2:2" x14ac:dyDescent="0.25">
      <c r="B6860" t="s">
        <v>7718</v>
      </c>
    </row>
    <row r="6861" spans="2:2" x14ac:dyDescent="0.25">
      <c r="B6861" t="s">
        <v>7719</v>
      </c>
    </row>
    <row r="6862" spans="2:2" x14ac:dyDescent="0.25">
      <c r="B6862" t="s">
        <v>7720</v>
      </c>
    </row>
    <row r="6863" spans="2:2" x14ac:dyDescent="0.25">
      <c r="B6863" t="s">
        <v>7721</v>
      </c>
    </row>
    <row r="6864" spans="2:2" x14ac:dyDescent="0.25">
      <c r="B6864" t="s">
        <v>7722</v>
      </c>
    </row>
    <row r="6865" spans="2:2" x14ac:dyDescent="0.25">
      <c r="B6865" t="s">
        <v>7723</v>
      </c>
    </row>
    <row r="6866" spans="2:2" x14ac:dyDescent="0.25">
      <c r="B6866" t="s">
        <v>7724</v>
      </c>
    </row>
    <row r="6867" spans="2:2" x14ac:dyDescent="0.25">
      <c r="B6867" t="s">
        <v>7725</v>
      </c>
    </row>
    <row r="6868" spans="2:2" x14ac:dyDescent="0.25">
      <c r="B6868" t="s">
        <v>7726</v>
      </c>
    </row>
    <row r="6869" spans="2:2" x14ac:dyDescent="0.25">
      <c r="B6869" t="s">
        <v>7727</v>
      </c>
    </row>
    <row r="6870" spans="2:2" x14ac:dyDescent="0.25">
      <c r="B6870" t="s">
        <v>7728</v>
      </c>
    </row>
    <row r="6871" spans="2:2" x14ac:dyDescent="0.25">
      <c r="B6871" t="s">
        <v>7729</v>
      </c>
    </row>
    <row r="6872" spans="2:2" x14ac:dyDescent="0.25">
      <c r="B6872" t="s">
        <v>7730</v>
      </c>
    </row>
    <row r="6873" spans="2:2" x14ac:dyDescent="0.25">
      <c r="B6873" t="s">
        <v>7731</v>
      </c>
    </row>
    <row r="6874" spans="2:2" x14ac:dyDescent="0.25">
      <c r="B6874" t="s">
        <v>7732</v>
      </c>
    </row>
    <row r="6875" spans="2:2" x14ac:dyDescent="0.25">
      <c r="B6875" t="s">
        <v>7733</v>
      </c>
    </row>
    <row r="6876" spans="2:2" x14ac:dyDescent="0.25">
      <c r="B6876" t="s">
        <v>7734</v>
      </c>
    </row>
    <row r="6877" spans="2:2" x14ac:dyDescent="0.25">
      <c r="B6877" t="s">
        <v>7735</v>
      </c>
    </row>
    <row r="6878" spans="2:2" x14ac:dyDescent="0.25">
      <c r="B6878" t="s">
        <v>7736</v>
      </c>
    </row>
    <row r="6879" spans="2:2" x14ac:dyDescent="0.25">
      <c r="B6879" t="s">
        <v>7737</v>
      </c>
    </row>
    <row r="6880" spans="2:2" x14ac:dyDescent="0.25">
      <c r="B6880" t="s">
        <v>7738</v>
      </c>
    </row>
    <row r="6881" spans="2:2" x14ac:dyDescent="0.25">
      <c r="B6881" t="s">
        <v>7739</v>
      </c>
    </row>
    <row r="6882" spans="2:2" x14ac:dyDescent="0.25">
      <c r="B6882" t="s">
        <v>7740</v>
      </c>
    </row>
    <row r="6883" spans="2:2" x14ac:dyDescent="0.25">
      <c r="B6883" t="s">
        <v>7741</v>
      </c>
    </row>
    <row r="6884" spans="2:2" x14ac:dyDescent="0.25">
      <c r="B6884" t="s">
        <v>7742</v>
      </c>
    </row>
    <row r="6885" spans="2:2" x14ac:dyDescent="0.25">
      <c r="B6885" t="s">
        <v>7743</v>
      </c>
    </row>
    <row r="6886" spans="2:2" x14ac:dyDescent="0.25">
      <c r="B6886" t="s">
        <v>7744</v>
      </c>
    </row>
    <row r="6887" spans="2:2" x14ac:dyDescent="0.25">
      <c r="B6887" t="s">
        <v>7745</v>
      </c>
    </row>
    <row r="6888" spans="2:2" x14ac:dyDescent="0.25">
      <c r="B6888" t="s">
        <v>7746</v>
      </c>
    </row>
    <row r="6889" spans="2:2" x14ac:dyDescent="0.25">
      <c r="B6889" t="s">
        <v>7747</v>
      </c>
    </row>
    <row r="6890" spans="2:2" x14ac:dyDescent="0.25">
      <c r="B6890" t="s">
        <v>7748</v>
      </c>
    </row>
    <row r="6891" spans="2:2" x14ac:dyDescent="0.25">
      <c r="B6891" t="s">
        <v>7749</v>
      </c>
    </row>
    <row r="6892" spans="2:2" x14ac:dyDescent="0.25">
      <c r="B6892" t="s">
        <v>7750</v>
      </c>
    </row>
    <row r="6893" spans="2:2" x14ac:dyDescent="0.25">
      <c r="B6893" t="s">
        <v>7751</v>
      </c>
    </row>
    <row r="6894" spans="2:2" x14ac:dyDescent="0.25">
      <c r="B6894" t="s">
        <v>7752</v>
      </c>
    </row>
    <row r="6895" spans="2:2" x14ac:dyDescent="0.25">
      <c r="B6895" t="s">
        <v>7753</v>
      </c>
    </row>
    <row r="6896" spans="2:2" x14ac:dyDescent="0.25">
      <c r="B6896" t="s">
        <v>7754</v>
      </c>
    </row>
    <row r="6897" spans="2:2" x14ac:dyDescent="0.25">
      <c r="B6897" t="s">
        <v>7755</v>
      </c>
    </row>
    <row r="6898" spans="2:2" x14ac:dyDescent="0.25">
      <c r="B6898" t="s">
        <v>7756</v>
      </c>
    </row>
    <row r="6899" spans="2:2" x14ac:dyDescent="0.25">
      <c r="B6899" t="s">
        <v>7757</v>
      </c>
    </row>
    <row r="6900" spans="2:2" x14ac:dyDescent="0.25">
      <c r="B6900" t="s">
        <v>7758</v>
      </c>
    </row>
    <row r="6901" spans="2:2" x14ac:dyDescent="0.25">
      <c r="B6901" t="s">
        <v>7759</v>
      </c>
    </row>
    <row r="6902" spans="2:2" x14ac:dyDescent="0.25">
      <c r="B6902" t="s">
        <v>7760</v>
      </c>
    </row>
    <row r="6903" spans="2:2" x14ac:dyDescent="0.25">
      <c r="B6903" t="s">
        <v>7761</v>
      </c>
    </row>
    <row r="6904" spans="2:2" x14ac:dyDescent="0.25">
      <c r="B6904" t="s">
        <v>7762</v>
      </c>
    </row>
    <row r="6905" spans="2:2" x14ac:dyDescent="0.25">
      <c r="B6905" t="s">
        <v>7763</v>
      </c>
    </row>
    <row r="6906" spans="2:2" x14ac:dyDescent="0.25">
      <c r="B6906" t="s">
        <v>7764</v>
      </c>
    </row>
    <row r="6907" spans="2:2" x14ac:dyDescent="0.25">
      <c r="B6907" t="s">
        <v>7765</v>
      </c>
    </row>
    <row r="6908" spans="2:2" x14ac:dyDescent="0.25">
      <c r="B6908" t="s">
        <v>7766</v>
      </c>
    </row>
    <row r="6909" spans="2:2" x14ac:dyDescent="0.25">
      <c r="B6909" t="s">
        <v>7767</v>
      </c>
    </row>
    <row r="6910" spans="2:2" x14ac:dyDescent="0.25">
      <c r="B6910" t="s">
        <v>7768</v>
      </c>
    </row>
    <row r="6911" spans="2:2" x14ac:dyDescent="0.25">
      <c r="B6911" t="s">
        <v>7769</v>
      </c>
    </row>
    <row r="6912" spans="2:2" x14ac:dyDescent="0.25">
      <c r="B6912" t="s">
        <v>7770</v>
      </c>
    </row>
    <row r="6913" spans="2:2" x14ac:dyDescent="0.25">
      <c r="B6913" t="s">
        <v>7771</v>
      </c>
    </row>
    <row r="6914" spans="2:2" x14ac:dyDescent="0.25">
      <c r="B6914" t="s">
        <v>7772</v>
      </c>
    </row>
    <row r="6915" spans="2:2" x14ac:dyDescent="0.25">
      <c r="B6915" t="s">
        <v>7773</v>
      </c>
    </row>
    <row r="6916" spans="2:2" x14ac:dyDescent="0.25">
      <c r="B6916" t="s">
        <v>7774</v>
      </c>
    </row>
    <row r="6917" spans="2:2" x14ac:dyDescent="0.25">
      <c r="B6917" t="s">
        <v>7775</v>
      </c>
    </row>
    <row r="6918" spans="2:2" x14ac:dyDescent="0.25">
      <c r="B6918" t="s">
        <v>7776</v>
      </c>
    </row>
    <row r="6919" spans="2:2" x14ac:dyDescent="0.25">
      <c r="B6919" t="s">
        <v>7777</v>
      </c>
    </row>
    <row r="6920" spans="2:2" x14ac:dyDescent="0.25">
      <c r="B6920" t="s">
        <v>7778</v>
      </c>
    </row>
    <row r="6921" spans="2:2" x14ac:dyDescent="0.25">
      <c r="B6921" t="s">
        <v>7779</v>
      </c>
    </row>
    <row r="6922" spans="2:2" x14ac:dyDescent="0.25">
      <c r="B6922" t="s">
        <v>7780</v>
      </c>
    </row>
    <row r="6923" spans="2:2" x14ac:dyDescent="0.25">
      <c r="B6923" t="s">
        <v>7781</v>
      </c>
    </row>
    <row r="6924" spans="2:2" x14ac:dyDescent="0.25">
      <c r="B6924" t="s">
        <v>7782</v>
      </c>
    </row>
    <row r="6925" spans="2:2" x14ac:dyDescent="0.25">
      <c r="B6925" t="s">
        <v>7783</v>
      </c>
    </row>
    <row r="6926" spans="2:2" x14ac:dyDescent="0.25">
      <c r="B6926" t="s">
        <v>7784</v>
      </c>
    </row>
    <row r="6927" spans="2:2" x14ac:dyDescent="0.25">
      <c r="B6927" t="s">
        <v>7785</v>
      </c>
    </row>
    <row r="6928" spans="2:2" x14ac:dyDescent="0.25">
      <c r="B6928" t="s">
        <v>7786</v>
      </c>
    </row>
    <row r="6929" spans="2:2" x14ac:dyDescent="0.25">
      <c r="B6929" t="s">
        <v>7787</v>
      </c>
    </row>
    <row r="6930" spans="2:2" x14ac:dyDescent="0.25">
      <c r="B6930" t="s">
        <v>7788</v>
      </c>
    </row>
    <row r="6931" spans="2:2" x14ac:dyDescent="0.25">
      <c r="B6931" t="s">
        <v>7789</v>
      </c>
    </row>
    <row r="6932" spans="2:2" x14ac:dyDescent="0.25">
      <c r="B6932" t="s">
        <v>7790</v>
      </c>
    </row>
    <row r="6933" spans="2:2" x14ac:dyDescent="0.25">
      <c r="B6933" t="s">
        <v>7791</v>
      </c>
    </row>
    <row r="6934" spans="2:2" x14ac:dyDescent="0.25">
      <c r="B6934" t="s">
        <v>7792</v>
      </c>
    </row>
    <row r="6935" spans="2:2" x14ac:dyDescent="0.25">
      <c r="B6935" t="s">
        <v>7793</v>
      </c>
    </row>
    <row r="6936" spans="2:2" x14ac:dyDescent="0.25">
      <c r="B6936" t="s">
        <v>7794</v>
      </c>
    </row>
    <row r="6937" spans="2:2" x14ac:dyDescent="0.25">
      <c r="B6937" t="s">
        <v>7795</v>
      </c>
    </row>
    <row r="6938" spans="2:2" x14ac:dyDescent="0.25">
      <c r="B6938" t="s">
        <v>7796</v>
      </c>
    </row>
    <row r="6939" spans="2:2" x14ac:dyDescent="0.25">
      <c r="B6939" t="s">
        <v>7797</v>
      </c>
    </row>
    <row r="6940" spans="2:2" x14ac:dyDescent="0.25">
      <c r="B6940" t="s">
        <v>7798</v>
      </c>
    </row>
    <row r="6941" spans="2:2" x14ac:dyDescent="0.25">
      <c r="B6941" t="s">
        <v>7799</v>
      </c>
    </row>
    <row r="6942" spans="2:2" x14ac:dyDescent="0.25">
      <c r="B6942" t="s">
        <v>7800</v>
      </c>
    </row>
    <row r="6943" spans="2:2" x14ac:dyDescent="0.25">
      <c r="B6943" t="s">
        <v>7801</v>
      </c>
    </row>
    <row r="6944" spans="2:2" x14ac:dyDescent="0.25">
      <c r="B6944" t="s">
        <v>7802</v>
      </c>
    </row>
    <row r="6945" spans="2:2" x14ac:dyDescent="0.25">
      <c r="B6945" t="s">
        <v>7803</v>
      </c>
    </row>
    <row r="6946" spans="2:2" x14ac:dyDescent="0.25">
      <c r="B6946" t="s">
        <v>7804</v>
      </c>
    </row>
    <row r="6947" spans="2:2" x14ac:dyDescent="0.25">
      <c r="B6947" t="s">
        <v>7805</v>
      </c>
    </row>
    <row r="6948" spans="2:2" x14ac:dyDescent="0.25">
      <c r="B6948" t="s">
        <v>7806</v>
      </c>
    </row>
    <row r="6949" spans="2:2" x14ac:dyDescent="0.25">
      <c r="B6949" t="s">
        <v>7807</v>
      </c>
    </row>
    <row r="6950" spans="2:2" x14ac:dyDescent="0.25">
      <c r="B6950" t="s">
        <v>7808</v>
      </c>
    </row>
    <row r="6951" spans="2:2" x14ac:dyDescent="0.25">
      <c r="B6951" t="s">
        <v>7809</v>
      </c>
    </row>
    <row r="6952" spans="2:2" x14ac:dyDescent="0.25">
      <c r="B6952" t="s">
        <v>7810</v>
      </c>
    </row>
    <row r="6953" spans="2:2" x14ac:dyDescent="0.25">
      <c r="B6953" t="s">
        <v>7811</v>
      </c>
    </row>
    <row r="6954" spans="2:2" x14ac:dyDescent="0.25">
      <c r="B6954" t="s">
        <v>7812</v>
      </c>
    </row>
    <row r="6955" spans="2:2" x14ac:dyDescent="0.25">
      <c r="B6955" t="s">
        <v>7813</v>
      </c>
    </row>
    <row r="6956" spans="2:2" x14ac:dyDescent="0.25">
      <c r="B6956" t="s">
        <v>7814</v>
      </c>
    </row>
    <row r="6957" spans="2:2" x14ac:dyDescent="0.25">
      <c r="B6957" t="s">
        <v>7815</v>
      </c>
    </row>
    <row r="6958" spans="2:2" x14ac:dyDescent="0.25">
      <c r="B6958" t="s">
        <v>7816</v>
      </c>
    </row>
    <row r="6959" spans="2:2" x14ac:dyDescent="0.25">
      <c r="B6959" t="s">
        <v>7817</v>
      </c>
    </row>
    <row r="6960" spans="2:2" x14ac:dyDescent="0.25">
      <c r="B6960" t="s">
        <v>7818</v>
      </c>
    </row>
    <row r="6961" spans="2:2" x14ac:dyDescent="0.25">
      <c r="B6961" t="s">
        <v>7819</v>
      </c>
    </row>
    <row r="6962" spans="2:2" x14ac:dyDescent="0.25">
      <c r="B6962" t="s">
        <v>7820</v>
      </c>
    </row>
    <row r="6963" spans="2:2" x14ac:dyDescent="0.25">
      <c r="B6963" t="s">
        <v>7821</v>
      </c>
    </row>
    <row r="6964" spans="2:2" x14ac:dyDescent="0.25">
      <c r="B6964" t="s">
        <v>7822</v>
      </c>
    </row>
    <row r="6965" spans="2:2" x14ac:dyDescent="0.25">
      <c r="B6965" t="s">
        <v>7823</v>
      </c>
    </row>
    <row r="6966" spans="2:2" x14ac:dyDescent="0.25">
      <c r="B6966" t="s">
        <v>7824</v>
      </c>
    </row>
    <row r="6967" spans="2:2" x14ac:dyDescent="0.25">
      <c r="B6967" t="s">
        <v>7825</v>
      </c>
    </row>
    <row r="6968" spans="2:2" x14ac:dyDescent="0.25">
      <c r="B6968" t="s">
        <v>7826</v>
      </c>
    </row>
    <row r="6969" spans="2:2" x14ac:dyDescent="0.25">
      <c r="B6969" t="s">
        <v>7827</v>
      </c>
    </row>
    <row r="6970" spans="2:2" x14ac:dyDescent="0.25">
      <c r="B6970" t="s">
        <v>7828</v>
      </c>
    </row>
    <row r="6971" spans="2:2" x14ac:dyDescent="0.25">
      <c r="B6971" t="s">
        <v>7829</v>
      </c>
    </row>
    <row r="6972" spans="2:2" x14ac:dyDescent="0.25">
      <c r="B6972" t="s">
        <v>7830</v>
      </c>
    </row>
    <row r="6973" spans="2:2" x14ac:dyDescent="0.25">
      <c r="B6973" t="s">
        <v>7831</v>
      </c>
    </row>
    <row r="6974" spans="2:2" x14ac:dyDescent="0.25">
      <c r="B6974" t="s">
        <v>7832</v>
      </c>
    </row>
    <row r="6975" spans="2:2" x14ac:dyDescent="0.25">
      <c r="B6975" t="s">
        <v>7833</v>
      </c>
    </row>
    <row r="6976" spans="2:2" x14ac:dyDescent="0.25">
      <c r="B6976" t="s">
        <v>7834</v>
      </c>
    </row>
    <row r="6977" spans="2:2" x14ac:dyDescent="0.25">
      <c r="B6977" t="s">
        <v>7835</v>
      </c>
    </row>
    <row r="6978" spans="2:2" x14ac:dyDescent="0.25">
      <c r="B6978" t="s">
        <v>7836</v>
      </c>
    </row>
    <row r="6979" spans="2:2" x14ac:dyDescent="0.25">
      <c r="B6979" t="s">
        <v>7837</v>
      </c>
    </row>
    <row r="6980" spans="2:2" x14ac:dyDescent="0.25">
      <c r="B6980" t="s">
        <v>7838</v>
      </c>
    </row>
    <row r="6981" spans="2:2" x14ac:dyDescent="0.25">
      <c r="B6981" t="s">
        <v>7839</v>
      </c>
    </row>
    <row r="6982" spans="2:2" x14ac:dyDescent="0.25">
      <c r="B6982" t="s">
        <v>7840</v>
      </c>
    </row>
    <row r="6983" spans="2:2" x14ac:dyDescent="0.25">
      <c r="B6983" t="s">
        <v>7841</v>
      </c>
    </row>
    <row r="6984" spans="2:2" x14ac:dyDescent="0.25">
      <c r="B6984" t="s">
        <v>7842</v>
      </c>
    </row>
    <row r="6985" spans="2:2" x14ac:dyDescent="0.25">
      <c r="B6985" t="s">
        <v>7843</v>
      </c>
    </row>
    <row r="6986" spans="2:2" x14ac:dyDescent="0.25">
      <c r="B6986" t="s">
        <v>7844</v>
      </c>
    </row>
    <row r="6987" spans="2:2" x14ac:dyDescent="0.25">
      <c r="B6987" t="s">
        <v>7845</v>
      </c>
    </row>
    <row r="6988" spans="2:2" x14ac:dyDescent="0.25">
      <c r="B6988" t="s">
        <v>7846</v>
      </c>
    </row>
    <row r="6989" spans="2:2" x14ac:dyDescent="0.25">
      <c r="B6989" t="s">
        <v>7847</v>
      </c>
    </row>
    <row r="6990" spans="2:2" x14ac:dyDescent="0.25">
      <c r="B6990" t="s">
        <v>7848</v>
      </c>
    </row>
    <row r="6991" spans="2:2" x14ac:dyDescent="0.25">
      <c r="B6991" t="s">
        <v>7849</v>
      </c>
    </row>
    <row r="6992" spans="2:2" x14ac:dyDescent="0.25">
      <c r="B6992" t="s">
        <v>7850</v>
      </c>
    </row>
    <row r="6993" spans="2:2" x14ac:dyDescent="0.25">
      <c r="B6993" t="s">
        <v>7851</v>
      </c>
    </row>
    <row r="6994" spans="2:2" x14ac:dyDescent="0.25">
      <c r="B6994" t="s">
        <v>7852</v>
      </c>
    </row>
    <row r="6995" spans="2:2" x14ac:dyDescent="0.25">
      <c r="B6995" t="s">
        <v>7853</v>
      </c>
    </row>
    <row r="6996" spans="2:2" x14ac:dyDescent="0.25">
      <c r="B6996" t="s">
        <v>7854</v>
      </c>
    </row>
    <row r="6997" spans="2:2" x14ac:dyDescent="0.25">
      <c r="B6997" t="s">
        <v>7855</v>
      </c>
    </row>
    <row r="6998" spans="2:2" x14ac:dyDescent="0.25">
      <c r="B6998" t="s">
        <v>7856</v>
      </c>
    </row>
    <row r="6999" spans="2:2" x14ac:dyDescent="0.25">
      <c r="B6999" t="s">
        <v>7857</v>
      </c>
    </row>
    <row r="7000" spans="2:2" x14ac:dyDescent="0.25">
      <c r="B7000" t="s">
        <v>7858</v>
      </c>
    </row>
    <row r="7001" spans="2:2" x14ac:dyDescent="0.25">
      <c r="B7001" t="s">
        <v>7859</v>
      </c>
    </row>
    <row r="7002" spans="2:2" x14ac:dyDescent="0.25">
      <c r="B7002" t="s">
        <v>7860</v>
      </c>
    </row>
    <row r="7003" spans="2:2" x14ac:dyDescent="0.25">
      <c r="B7003" t="s">
        <v>7861</v>
      </c>
    </row>
    <row r="7004" spans="2:2" x14ac:dyDescent="0.25">
      <c r="B7004" t="s">
        <v>7862</v>
      </c>
    </row>
    <row r="7005" spans="2:2" x14ac:dyDescent="0.25">
      <c r="B7005" t="s">
        <v>7863</v>
      </c>
    </row>
    <row r="7006" spans="2:2" x14ac:dyDescent="0.25">
      <c r="B7006" t="s">
        <v>7864</v>
      </c>
    </row>
    <row r="7007" spans="2:2" x14ac:dyDescent="0.25">
      <c r="B7007" t="s">
        <v>7865</v>
      </c>
    </row>
    <row r="7008" spans="2:2" x14ac:dyDescent="0.25">
      <c r="B7008" t="s">
        <v>7866</v>
      </c>
    </row>
    <row r="7009" spans="2:2" x14ac:dyDescent="0.25">
      <c r="B7009" t="s">
        <v>7867</v>
      </c>
    </row>
    <row r="7010" spans="2:2" x14ac:dyDescent="0.25">
      <c r="B7010" t="s">
        <v>7868</v>
      </c>
    </row>
    <row r="7011" spans="2:2" x14ac:dyDescent="0.25">
      <c r="B7011" t="s">
        <v>7869</v>
      </c>
    </row>
    <row r="7012" spans="2:2" x14ac:dyDescent="0.25">
      <c r="B7012" t="s">
        <v>7870</v>
      </c>
    </row>
    <row r="7013" spans="2:2" x14ac:dyDescent="0.25">
      <c r="B7013" t="s">
        <v>7871</v>
      </c>
    </row>
    <row r="7014" spans="2:2" x14ac:dyDescent="0.25">
      <c r="B7014" t="s">
        <v>7872</v>
      </c>
    </row>
    <row r="7015" spans="2:2" x14ac:dyDescent="0.25">
      <c r="B7015" t="s">
        <v>7873</v>
      </c>
    </row>
    <row r="7016" spans="2:2" x14ac:dyDescent="0.25">
      <c r="B7016" t="s">
        <v>7874</v>
      </c>
    </row>
    <row r="7017" spans="2:2" x14ac:dyDescent="0.25">
      <c r="B7017" t="s">
        <v>7875</v>
      </c>
    </row>
    <row r="7018" spans="2:2" x14ac:dyDescent="0.25">
      <c r="B7018" t="s">
        <v>7876</v>
      </c>
    </row>
    <row r="7019" spans="2:2" x14ac:dyDescent="0.25">
      <c r="B7019" t="s">
        <v>7877</v>
      </c>
    </row>
    <row r="7020" spans="2:2" x14ac:dyDescent="0.25">
      <c r="B7020" t="s">
        <v>7878</v>
      </c>
    </row>
    <row r="7021" spans="2:2" x14ac:dyDescent="0.25">
      <c r="B7021" t="s">
        <v>7879</v>
      </c>
    </row>
    <row r="7022" spans="2:2" x14ac:dyDescent="0.25">
      <c r="B7022" t="s">
        <v>7880</v>
      </c>
    </row>
    <row r="7023" spans="2:2" x14ac:dyDescent="0.25">
      <c r="B7023" t="s">
        <v>7881</v>
      </c>
    </row>
    <row r="7024" spans="2:2" x14ac:dyDescent="0.25">
      <c r="B7024" t="s">
        <v>7882</v>
      </c>
    </row>
    <row r="7025" spans="2:2" x14ac:dyDescent="0.25">
      <c r="B7025" t="s">
        <v>7883</v>
      </c>
    </row>
    <row r="7026" spans="2:2" x14ac:dyDescent="0.25">
      <c r="B7026" t="s">
        <v>7884</v>
      </c>
    </row>
    <row r="7027" spans="2:2" x14ac:dyDescent="0.25">
      <c r="B7027" t="s">
        <v>7885</v>
      </c>
    </row>
    <row r="7028" spans="2:2" x14ac:dyDescent="0.25">
      <c r="B7028" t="s">
        <v>7886</v>
      </c>
    </row>
    <row r="7029" spans="2:2" x14ac:dyDescent="0.25">
      <c r="B7029" t="s">
        <v>7887</v>
      </c>
    </row>
    <row r="7030" spans="2:2" x14ac:dyDescent="0.25">
      <c r="B7030" t="s">
        <v>7888</v>
      </c>
    </row>
    <row r="7031" spans="2:2" x14ac:dyDescent="0.25">
      <c r="B7031" t="s">
        <v>7889</v>
      </c>
    </row>
    <row r="7032" spans="2:2" x14ac:dyDescent="0.25">
      <c r="B7032" t="s">
        <v>7890</v>
      </c>
    </row>
    <row r="7033" spans="2:2" x14ac:dyDescent="0.25">
      <c r="B7033" t="s">
        <v>7891</v>
      </c>
    </row>
    <row r="7034" spans="2:2" x14ac:dyDescent="0.25">
      <c r="B7034" t="s">
        <v>7892</v>
      </c>
    </row>
    <row r="7035" spans="2:2" x14ac:dyDescent="0.25">
      <c r="B7035" t="s">
        <v>7893</v>
      </c>
    </row>
    <row r="7036" spans="2:2" x14ac:dyDescent="0.25">
      <c r="B7036" t="s">
        <v>7894</v>
      </c>
    </row>
    <row r="7037" spans="2:2" x14ac:dyDescent="0.25">
      <c r="B7037" t="s">
        <v>7895</v>
      </c>
    </row>
    <row r="7038" spans="2:2" x14ac:dyDescent="0.25">
      <c r="B7038" t="s">
        <v>7896</v>
      </c>
    </row>
    <row r="7039" spans="2:2" x14ac:dyDescent="0.25">
      <c r="B7039" t="s">
        <v>7897</v>
      </c>
    </row>
    <row r="7040" spans="2:2" x14ac:dyDescent="0.25">
      <c r="B7040" t="s">
        <v>7898</v>
      </c>
    </row>
    <row r="7041" spans="2:2" x14ac:dyDescent="0.25">
      <c r="B7041" t="s">
        <v>7899</v>
      </c>
    </row>
    <row r="7042" spans="2:2" x14ac:dyDescent="0.25">
      <c r="B7042" t="s">
        <v>7900</v>
      </c>
    </row>
    <row r="7043" spans="2:2" x14ac:dyDescent="0.25">
      <c r="B7043" t="s">
        <v>7901</v>
      </c>
    </row>
    <row r="7044" spans="2:2" x14ac:dyDescent="0.25">
      <c r="B7044" t="s">
        <v>7902</v>
      </c>
    </row>
    <row r="7045" spans="2:2" x14ac:dyDescent="0.25">
      <c r="B7045" t="s">
        <v>7903</v>
      </c>
    </row>
    <row r="7046" spans="2:2" x14ac:dyDescent="0.25">
      <c r="B7046" t="s">
        <v>7904</v>
      </c>
    </row>
    <row r="7047" spans="2:2" x14ac:dyDescent="0.25">
      <c r="B7047" t="s">
        <v>7905</v>
      </c>
    </row>
    <row r="7048" spans="2:2" x14ac:dyDescent="0.25">
      <c r="B7048" t="s">
        <v>7906</v>
      </c>
    </row>
    <row r="7049" spans="2:2" x14ac:dyDescent="0.25">
      <c r="B7049" t="s">
        <v>7907</v>
      </c>
    </row>
    <row r="7050" spans="2:2" x14ac:dyDescent="0.25">
      <c r="B7050" t="s">
        <v>7908</v>
      </c>
    </row>
    <row r="7051" spans="2:2" x14ac:dyDescent="0.25">
      <c r="B7051" t="s">
        <v>7909</v>
      </c>
    </row>
    <row r="7052" spans="2:2" x14ac:dyDescent="0.25">
      <c r="B7052" t="s">
        <v>7910</v>
      </c>
    </row>
    <row r="7053" spans="2:2" x14ac:dyDescent="0.25">
      <c r="B7053" t="s">
        <v>7911</v>
      </c>
    </row>
    <row r="7054" spans="2:2" x14ac:dyDescent="0.25">
      <c r="B7054" t="s">
        <v>7912</v>
      </c>
    </row>
    <row r="7055" spans="2:2" x14ac:dyDescent="0.25">
      <c r="B7055" t="s">
        <v>7913</v>
      </c>
    </row>
    <row r="7056" spans="2:2" x14ac:dyDescent="0.25">
      <c r="B7056" t="s">
        <v>7914</v>
      </c>
    </row>
    <row r="7057" spans="2:2" x14ac:dyDescent="0.25">
      <c r="B7057" t="s">
        <v>7915</v>
      </c>
    </row>
    <row r="7058" spans="2:2" x14ac:dyDescent="0.25">
      <c r="B7058" t="s">
        <v>7916</v>
      </c>
    </row>
    <row r="7059" spans="2:2" x14ac:dyDescent="0.25">
      <c r="B7059" t="s">
        <v>7917</v>
      </c>
    </row>
    <row r="7060" spans="2:2" x14ac:dyDescent="0.25">
      <c r="B7060" t="s">
        <v>7918</v>
      </c>
    </row>
    <row r="7061" spans="2:2" x14ac:dyDescent="0.25">
      <c r="B7061" t="s">
        <v>7919</v>
      </c>
    </row>
    <row r="7062" spans="2:2" x14ac:dyDescent="0.25">
      <c r="B7062" t="s">
        <v>7920</v>
      </c>
    </row>
    <row r="7063" spans="2:2" x14ac:dyDescent="0.25">
      <c r="B7063" t="s">
        <v>7921</v>
      </c>
    </row>
    <row r="7064" spans="2:2" x14ac:dyDescent="0.25">
      <c r="B7064" t="s">
        <v>7922</v>
      </c>
    </row>
    <row r="7065" spans="2:2" x14ac:dyDescent="0.25">
      <c r="B7065" t="s">
        <v>7923</v>
      </c>
    </row>
    <row r="7066" spans="2:2" x14ac:dyDescent="0.25">
      <c r="B7066" t="s">
        <v>7924</v>
      </c>
    </row>
    <row r="7067" spans="2:2" x14ac:dyDescent="0.25">
      <c r="B7067" t="s">
        <v>7925</v>
      </c>
    </row>
    <row r="7068" spans="2:2" x14ac:dyDescent="0.25">
      <c r="B7068" t="s">
        <v>7926</v>
      </c>
    </row>
    <row r="7069" spans="2:2" x14ac:dyDescent="0.25">
      <c r="B7069" t="s">
        <v>7927</v>
      </c>
    </row>
    <row r="7070" spans="2:2" x14ac:dyDescent="0.25">
      <c r="B7070" t="s">
        <v>7928</v>
      </c>
    </row>
    <row r="7071" spans="2:2" x14ac:dyDescent="0.25">
      <c r="B7071" t="s">
        <v>7929</v>
      </c>
    </row>
    <row r="7072" spans="2:2" x14ac:dyDescent="0.25">
      <c r="B7072" t="s">
        <v>7930</v>
      </c>
    </row>
    <row r="7073" spans="2:2" x14ac:dyDescent="0.25">
      <c r="B7073" t="s">
        <v>7931</v>
      </c>
    </row>
    <row r="7074" spans="2:2" x14ac:dyDescent="0.25">
      <c r="B7074" t="s">
        <v>7932</v>
      </c>
    </row>
    <row r="7075" spans="2:2" x14ac:dyDescent="0.25">
      <c r="B7075" t="s">
        <v>7933</v>
      </c>
    </row>
    <row r="7076" spans="2:2" x14ac:dyDescent="0.25">
      <c r="B7076" t="s">
        <v>7934</v>
      </c>
    </row>
    <row r="7077" spans="2:2" x14ac:dyDescent="0.25">
      <c r="B7077" t="s">
        <v>7935</v>
      </c>
    </row>
    <row r="7078" spans="2:2" x14ac:dyDescent="0.25">
      <c r="B7078" t="s">
        <v>7936</v>
      </c>
    </row>
    <row r="7079" spans="2:2" x14ac:dyDescent="0.25">
      <c r="B7079" t="s">
        <v>7937</v>
      </c>
    </row>
    <row r="7080" spans="2:2" x14ac:dyDescent="0.25">
      <c r="B7080" t="s">
        <v>7938</v>
      </c>
    </row>
    <row r="7081" spans="2:2" x14ac:dyDescent="0.25">
      <c r="B7081" t="s">
        <v>7939</v>
      </c>
    </row>
    <row r="7082" spans="2:2" x14ac:dyDescent="0.25">
      <c r="B7082" t="s">
        <v>7940</v>
      </c>
    </row>
    <row r="7083" spans="2:2" x14ac:dyDescent="0.25">
      <c r="B7083" t="s">
        <v>7941</v>
      </c>
    </row>
    <row r="7084" spans="2:2" x14ac:dyDescent="0.25">
      <c r="B7084" t="s">
        <v>7942</v>
      </c>
    </row>
    <row r="7085" spans="2:2" x14ac:dyDescent="0.25">
      <c r="B7085" t="s">
        <v>7943</v>
      </c>
    </row>
    <row r="7086" spans="2:2" x14ac:dyDescent="0.25">
      <c r="B7086" t="s">
        <v>7944</v>
      </c>
    </row>
    <row r="7087" spans="2:2" x14ac:dyDescent="0.25">
      <c r="B7087" t="s">
        <v>7945</v>
      </c>
    </row>
    <row r="7088" spans="2:2" x14ac:dyDescent="0.25">
      <c r="B7088" t="s">
        <v>7946</v>
      </c>
    </row>
    <row r="7089" spans="2:2" x14ac:dyDescent="0.25">
      <c r="B7089" t="s">
        <v>7947</v>
      </c>
    </row>
    <row r="7090" spans="2:2" x14ac:dyDescent="0.25">
      <c r="B7090" t="s">
        <v>7948</v>
      </c>
    </row>
    <row r="7091" spans="2:2" x14ac:dyDescent="0.25">
      <c r="B7091" t="s">
        <v>7949</v>
      </c>
    </row>
    <row r="7092" spans="2:2" x14ac:dyDescent="0.25">
      <c r="B7092" t="s">
        <v>7950</v>
      </c>
    </row>
    <row r="7093" spans="2:2" x14ac:dyDescent="0.25">
      <c r="B7093" t="s">
        <v>7951</v>
      </c>
    </row>
    <row r="7094" spans="2:2" x14ac:dyDescent="0.25">
      <c r="B7094" t="s">
        <v>7952</v>
      </c>
    </row>
    <row r="7095" spans="2:2" x14ac:dyDescent="0.25">
      <c r="B7095" t="s">
        <v>7953</v>
      </c>
    </row>
    <row r="7096" spans="2:2" x14ac:dyDescent="0.25">
      <c r="B7096" t="s">
        <v>7954</v>
      </c>
    </row>
    <row r="7097" spans="2:2" x14ac:dyDescent="0.25">
      <c r="B7097" t="s">
        <v>7955</v>
      </c>
    </row>
    <row r="7098" spans="2:2" x14ac:dyDescent="0.25">
      <c r="B7098" t="s">
        <v>7956</v>
      </c>
    </row>
    <row r="7099" spans="2:2" x14ac:dyDescent="0.25">
      <c r="B7099" t="s">
        <v>7957</v>
      </c>
    </row>
    <row r="7100" spans="2:2" x14ac:dyDescent="0.25">
      <c r="B7100" t="s">
        <v>7958</v>
      </c>
    </row>
    <row r="7101" spans="2:2" x14ac:dyDescent="0.25">
      <c r="B7101" t="s">
        <v>7959</v>
      </c>
    </row>
    <row r="7102" spans="2:2" x14ac:dyDescent="0.25">
      <c r="B7102" t="s">
        <v>7960</v>
      </c>
    </row>
    <row r="7103" spans="2:2" x14ac:dyDescent="0.25">
      <c r="B7103" t="s">
        <v>7961</v>
      </c>
    </row>
    <row r="7104" spans="2:2" x14ac:dyDescent="0.25">
      <c r="B7104" t="s">
        <v>7962</v>
      </c>
    </row>
    <row r="7105" spans="2:2" x14ac:dyDescent="0.25">
      <c r="B7105" t="s">
        <v>7963</v>
      </c>
    </row>
    <row r="7106" spans="2:2" x14ac:dyDescent="0.25">
      <c r="B7106" t="s">
        <v>7964</v>
      </c>
    </row>
    <row r="7107" spans="2:2" x14ac:dyDescent="0.25">
      <c r="B7107" t="s">
        <v>7965</v>
      </c>
    </row>
    <row r="7108" spans="2:2" x14ac:dyDescent="0.25">
      <c r="B7108" t="s">
        <v>7966</v>
      </c>
    </row>
    <row r="7109" spans="2:2" x14ac:dyDescent="0.25">
      <c r="B7109" t="s">
        <v>7967</v>
      </c>
    </row>
    <row r="7110" spans="2:2" x14ac:dyDescent="0.25">
      <c r="B7110" t="s">
        <v>7968</v>
      </c>
    </row>
    <row r="7111" spans="2:2" x14ac:dyDescent="0.25">
      <c r="B7111" t="s">
        <v>7969</v>
      </c>
    </row>
    <row r="7112" spans="2:2" x14ac:dyDescent="0.25">
      <c r="B7112" t="s">
        <v>7970</v>
      </c>
    </row>
    <row r="7113" spans="2:2" x14ac:dyDescent="0.25">
      <c r="B7113" t="s">
        <v>7971</v>
      </c>
    </row>
    <row r="7114" spans="2:2" x14ac:dyDescent="0.25">
      <c r="B7114" t="s">
        <v>7972</v>
      </c>
    </row>
    <row r="7115" spans="2:2" x14ac:dyDescent="0.25">
      <c r="B7115" t="s">
        <v>7973</v>
      </c>
    </row>
    <row r="7116" spans="2:2" x14ac:dyDescent="0.25">
      <c r="B7116" t="s">
        <v>7974</v>
      </c>
    </row>
    <row r="7117" spans="2:2" x14ac:dyDescent="0.25">
      <c r="B7117" t="s">
        <v>7975</v>
      </c>
    </row>
    <row r="7118" spans="2:2" x14ac:dyDescent="0.25">
      <c r="B7118" t="s">
        <v>7976</v>
      </c>
    </row>
    <row r="7119" spans="2:2" x14ac:dyDescent="0.25">
      <c r="B7119" t="s">
        <v>7977</v>
      </c>
    </row>
    <row r="7120" spans="2:2" x14ac:dyDescent="0.25">
      <c r="B7120" t="s">
        <v>7978</v>
      </c>
    </row>
    <row r="7121" spans="2:2" x14ac:dyDescent="0.25">
      <c r="B7121" t="s">
        <v>7979</v>
      </c>
    </row>
    <row r="7122" spans="2:2" x14ac:dyDescent="0.25">
      <c r="B7122" t="s">
        <v>7980</v>
      </c>
    </row>
    <row r="7123" spans="2:2" x14ac:dyDescent="0.25">
      <c r="B7123" t="s">
        <v>7981</v>
      </c>
    </row>
    <row r="7124" spans="2:2" x14ac:dyDescent="0.25">
      <c r="B7124" t="s">
        <v>7982</v>
      </c>
    </row>
    <row r="7125" spans="2:2" x14ac:dyDescent="0.25">
      <c r="B7125" t="s">
        <v>7983</v>
      </c>
    </row>
    <row r="7126" spans="2:2" x14ac:dyDescent="0.25">
      <c r="B7126" t="s">
        <v>7984</v>
      </c>
    </row>
    <row r="7127" spans="2:2" x14ac:dyDescent="0.25">
      <c r="B7127" t="s">
        <v>7985</v>
      </c>
    </row>
    <row r="7128" spans="2:2" x14ac:dyDescent="0.25">
      <c r="B7128" t="s">
        <v>7986</v>
      </c>
    </row>
    <row r="7129" spans="2:2" x14ac:dyDescent="0.25">
      <c r="B7129" t="s">
        <v>7987</v>
      </c>
    </row>
    <row r="7130" spans="2:2" x14ac:dyDescent="0.25">
      <c r="B7130" t="s">
        <v>7988</v>
      </c>
    </row>
    <row r="7131" spans="2:2" x14ac:dyDescent="0.25">
      <c r="B7131" t="s">
        <v>7989</v>
      </c>
    </row>
    <row r="7132" spans="2:2" x14ac:dyDescent="0.25">
      <c r="B7132" t="s">
        <v>7990</v>
      </c>
    </row>
    <row r="7133" spans="2:2" x14ac:dyDescent="0.25">
      <c r="B7133" t="s">
        <v>7991</v>
      </c>
    </row>
    <row r="7134" spans="2:2" x14ac:dyDescent="0.25">
      <c r="B7134" t="s">
        <v>7992</v>
      </c>
    </row>
    <row r="7135" spans="2:2" x14ac:dyDescent="0.25">
      <c r="B7135" t="s">
        <v>7993</v>
      </c>
    </row>
    <row r="7136" spans="2:2" x14ac:dyDescent="0.25">
      <c r="B7136" t="s">
        <v>7994</v>
      </c>
    </row>
    <row r="7137" spans="2:2" x14ac:dyDescent="0.25">
      <c r="B7137" t="s">
        <v>7995</v>
      </c>
    </row>
    <row r="7138" spans="2:2" x14ac:dyDescent="0.25">
      <c r="B7138" t="s">
        <v>7996</v>
      </c>
    </row>
    <row r="7139" spans="2:2" x14ac:dyDescent="0.25">
      <c r="B7139" t="s">
        <v>7997</v>
      </c>
    </row>
    <row r="7140" spans="2:2" x14ac:dyDescent="0.25">
      <c r="B7140" t="s">
        <v>7998</v>
      </c>
    </row>
    <row r="7141" spans="2:2" x14ac:dyDescent="0.25">
      <c r="B7141" t="s">
        <v>7999</v>
      </c>
    </row>
    <row r="7142" spans="2:2" x14ac:dyDescent="0.25">
      <c r="B7142" t="s">
        <v>8000</v>
      </c>
    </row>
    <row r="7143" spans="2:2" x14ac:dyDescent="0.25">
      <c r="B7143" t="s">
        <v>8001</v>
      </c>
    </row>
    <row r="7144" spans="2:2" x14ac:dyDescent="0.25">
      <c r="B7144" t="s">
        <v>8002</v>
      </c>
    </row>
    <row r="7145" spans="2:2" x14ac:dyDescent="0.25">
      <c r="B7145" t="s">
        <v>8003</v>
      </c>
    </row>
    <row r="7146" spans="2:2" x14ac:dyDescent="0.25">
      <c r="B7146" t="s">
        <v>8004</v>
      </c>
    </row>
    <row r="7147" spans="2:2" x14ac:dyDescent="0.25">
      <c r="B7147" t="s">
        <v>8005</v>
      </c>
    </row>
    <row r="7148" spans="2:2" x14ac:dyDescent="0.25">
      <c r="B7148" t="s">
        <v>8006</v>
      </c>
    </row>
    <row r="7149" spans="2:2" x14ac:dyDescent="0.25">
      <c r="B7149" t="s">
        <v>8007</v>
      </c>
    </row>
    <row r="7150" spans="2:2" x14ac:dyDescent="0.25">
      <c r="B7150" t="s">
        <v>8008</v>
      </c>
    </row>
    <row r="7151" spans="2:2" x14ac:dyDescent="0.25">
      <c r="B7151" t="s">
        <v>8009</v>
      </c>
    </row>
    <row r="7152" spans="2:2" x14ac:dyDescent="0.25">
      <c r="B7152" t="s">
        <v>8010</v>
      </c>
    </row>
    <row r="7153" spans="2:2" x14ac:dyDescent="0.25">
      <c r="B7153" t="s">
        <v>8011</v>
      </c>
    </row>
    <row r="7154" spans="2:2" x14ac:dyDescent="0.25">
      <c r="B7154" t="s">
        <v>8012</v>
      </c>
    </row>
    <row r="7155" spans="2:2" x14ac:dyDescent="0.25">
      <c r="B7155" t="s">
        <v>8013</v>
      </c>
    </row>
    <row r="7156" spans="2:2" x14ac:dyDescent="0.25">
      <c r="B7156" t="s">
        <v>8014</v>
      </c>
    </row>
    <row r="7157" spans="2:2" x14ac:dyDescent="0.25">
      <c r="B7157" t="s">
        <v>8015</v>
      </c>
    </row>
    <row r="7158" spans="2:2" x14ac:dyDescent="0.25">
      <c r="B7158" t="s">
        <v>8016</v>
      </c>
    </row>
    <row r="7159" spans="2:2" x14ac:dyDescent="0.25">
      <c r="B7159" t="s">
        <v>8017</v>
      </c>
    </row>
    <row r="7160" spans="2:2" x14ac:dyDescent="0.25">
      <c r="B7160" t="s">
        <v>8018</v>
      </c>
    </row>
    <row r="7161" spans="2:2" x14ac:dyDescent="0.25">
      <c r="B7161" t="s">
        <v>8019</v>
      </c>
    </row>
    <row r="7162" spans="2:2" x14ac:dyDescent="0.25">
      <c r="B7162" t="s">
        <v>8020</v>
      </c>
    </row>
    <row r="7163" spans="2:2" x14ac:dyDescent="0.25">
      <c r="B7163" t="s">
        <v>8021</v>
      </c>
    </row>
    <row r="7164" spans="2:2" x14ac:dyDescent="0.25">
      <c r="B7164" t="s">
        <v>8022</v>
      </c>
    </row>
    <row r="7165" spans="2:2" x14ac:dyDescent="0.25">
      <c r="B7165" t="s">
        <v>8023</v>
      </c>
    </row>
    <row r="7166" spans="2:2" x14ac:dyDescent="0.25">
      <c r="B7166" t="s">
        <v>8024</v>
      </c>
    </row>
    <row r="7167" spans="2:2" x14ac:dyDescent="0.25">
      <c r="B7167" t="s">
        <v>8025</v>
      </c>
    </row>
    <row r="7168" spans="2:2" x14ac:dyDescent="0.25">
      <c r="B7168" t="s">
        <v>8026</v>
      </c>
    </row>
    <row r="7169" spans="2:2" x14ac:dyDescent="0.25">
      <c r="B7169" t="s">
        <v>8027</v>
      </c>
    </row>
    <row r="7170" spans="2:2" x14ac:dyDescent="0.25">
      <c r="B7170" t="s">
        <v>8028</v>
      </c>
    </row>
    <row r="7171" spans="2:2" x14ac:dyDescent="0.25">
      <c r="B7171" t="s">
        <v>8029</v>
      </c>
    </row>
    <row r="7172" spans="2:2" x14ac:dyDescent="0.25">
      <c r="B7172" t="s">
        <v>8030</v>
      </c>
    </row>
    <row r="7173" spans="2:2" x14ac:dyDescent="0.25">
      <c r="B7173" t="s">
        <v>8031</v>
      </c>
    </row>
    <row r="7174" spans="2:2" x14ac:dyDescent="0.25">
      <c r="B7174" t="s">
        <v>8032</v>
      </c>
    </row>
    <row r="7175" spans="2:2" x14ac:dyDescent="0.25">
      <c r="B7175" t="s">
        <v>8033</v>
      </c>
    </row>
    <row r="7176" spans="2:2" x14ac:dyDescent="0.25">
      <c r="B7176" t="s">
        <v>8034</v>
      </c>
    </row>
    <row r="7177" spans="2:2" x14ac:dyDescent="0.25">
      <c r="B7177" t="s">
        <v>8035</v>
      </c>
    </row>
    <row r="7178" spans="2:2" x14ac:dyDescent="0.25">
      <c r="B7178" t="s">
        <v>8036</v>
      </c>
    </row>
    <row r="7179" spans="2:2" x14ac:dyDescent="0.25">
      <c r="B7179" t="s">
        <v>8037</v>
      </c>
    </row>
    <row r="7180" spans="2:2" x14ac:dyDescent="0.25">
      <c r="B7180" t="s">
        <v>8038</v>
      </c>
    </row>
    <row r="7181" spans="2:2" x14ac:dyDescent="0.25">
      <c r="B7181" t="s">
        <v>8039</v>
      </c>
    </row>
    <row r="7182" spans="2:2" x14ac:dyDescent="0.25">
      <c r="B7182" t="s">
        <v>8040</v>
      </c>
    </row>
    <row r="7183" spans="2:2" x14ac:dyDescent="0.25">
      <c r="B7183" t="s">
        <v>8041</v>
      </c>
    </row>
    <row r="7184" spans="2:2" x14ac:dyDescent="0.25">
      <c r="B7184" t="s">
        <v>8042</v>
      </c>
    </row>
    <row r="7185" spans="2:2" x14ac:dyDescent="0.25">
      <c r="B7185" t="s">
        <v>8043</v>
      </c>
    </row>
    <row r="7186" spans="2:2" x14ac:dyDescent="0.25">
      <c r="B7186" t="s">
        <v>8044</v>
      </c>
    </row>
    <row r="7187" spans="2:2" x14ac:dyDescent="0.25">
      <c r="B7187" t="s">
        <v>8045</v>
      </c>
    </row>
    <row r="7188" spans="2:2" x14ac:dyDescent="0.25">
      <c r="B7188" t="s">
        <v>8046</v>
      </c>
    </row>
    <row r="7189" spans="2:2" x14ac:dyDescent="0.25">
      <c r="B7189" t="s">
        <v>8047</v>
      </c>
    </row>
    <row r="7190" spans="2:2" x14ac:dyDescent="0.25">
      <c r="B7190" t="s">
        <v>8048</v>
      </c>
    </row>
    <row r="7191" spans="2:2" x14ac:dyDescent="0.25">
      <c r="B7191" t="s">
        <v>8049</v>
      </c>
    </row>
    <row r="7192" spans="2:2" x14ac:dyDescent="0.25">
      <c r="B7192" t="s">
        <v>8050</v>
      </c>
    </row>
    <row r="7193" spans="2:2" x14ac:dyDescent="0.25">
      <c r="B7193" t="s">
        <v>8051</v>
      </c>
    </row>
    <row r="7194" spans="2:2" x14ac:dyDescent="0.25">
      <c r="B7194" t="s">
        <v>8052</v>
      </c>
    </row>
    <row r="7195" spans="2:2" x14ac:dyDescent="0.25">
      <c r="B7195" t="s">
        <v>8053</v>
      </c>
    </row>
    <row r="7196" spans="2:2" x14ac:dyDescent="0.25">
      <c r="B7196" t="s">
        <v>8054</v>
      </c>
    </row>
    <row r="7197" spans="2:2" x14ac:dyDescent="0.25">
      <c r="B7197" t="s">
        <v>8055</v>
      </c>
    </row>
    <row r="7198" spans="2:2" x14ac:dyDescent="0.25">
      <c r="B7198" t="s">
        <v>8056</v>
      </c>
    </row>
    <row r="7199" spans="2:2" x14ac:dyDescent="0.25">
      <c r="B7199" t="s">
        <v>8057</v>
      </c>
    </row>
    <row r="7200" spans="2:2" x14ac:dyDescent="0.25">
      <c r="B7200" t="s">
        <v>8058</v>
      </c>
    </row>
    <row r="7201" spans="2:2" x14ac:dyDescent="0.25">
      <c r="B7201" t="s">
        <v>8059</v>
      </c>
    </row>
    <row r="7202" spans="2:2" x14ac:dyDescent="0.25">
      <c r="B7202" t="s">
        <v>8060</v>
      </c>
    </row>
    <row r="7203" spans="2:2" x14ac:dyDescent="0.25">
      <c r="B7203" t="s">
        <v>8061</v>
      </c>
    </row>
    <row r="7204" spans="2:2" x14ac:dyDescent="0.25">
      <c r="B7204" t="s">
        <v>8062</v>
      </c>
    </row>
    <row r="7205" spans="2:2" x14ac:dyDescent="0.25">
      <c r="B7205" t="s">
        <v>8063</v>
      </c>
    </row>
    <row r="7206" spans="2:2" x14ac:dyDescent="0.25">
      <c r="B7206" t="s">
        <v>8064</v>
      </c>
    </row>
    <row r="7207" spans="2:2" x14ac:dyDescent="0.25">
      <c r="B7207" t="s">
        <v>8065</v>
      </c>
    </row>
    <row r="7208" spans="2:2" x14ac:dyDescent="0.25">
      <c r="B7208" t="s">
        <v>8066</v>
      </c>
    </row>
    <row r="7209" spans="2:2" x14ac:dyDescent="0.25">
      <c r="B7209" t="s">
        <v>8067</v>
      </c>
    </row>
    <row r="7210" spans="2:2" x14ac:dyDescent="0.25">
      <c r="B7210" t="s">
        <v>8068</v>
      </c>
    </row>
    <row r="7211" spans="2:2" x14ac:dyDescent="0.25">
      <c r="B7211" t="s">
        <v>8069</v>
      </c>
    </row>
    <row r="7212" spans="2:2" x14ac:dyDescent="0.25">
      <c r="B7212" t="s">
        <v>8070</v>
      </c>
    </row>
    <row r="7213" spans="2:2" x14ac:dyDescent="0.25">
      <c r="B7213" t="s">
        <v>8071</v>
      </c>
    </row>
    <row r="7214" spans="2:2" x14ac:dyDescent="0.25">
      <c r="B7214" t="s">
        <v>8072</v>
      </c>
    </row>
    <row r="7215" spans="2:2" x14ac:dyDescent="0.25">
      <c r="B7215" t="s">
        <v>8073</v>
      </c>
    </row>
    <row r="7216" spans="2:2" x14ac:dyDescent="0.25">
      <c r="B7216" t="s">
        <v>8074</v>
      </c>
    </row>
    <row r="7217" spans="2:2" x14ac:dyDescent="0.25">
      <c r="B7217" t="s">
        <v>8075</v>
      </c>
    </row>
    <row r="7218" spans="2:2" x14ac:dyDescent="0.25">
      <c r="B7218" t="s">
        <v>8076</v>
      </c>
    </row>
    <row r="7219" spans="2:2" x14ac:dyDescent="0.25">
      <c r="B7219" t="s">
        <v>8077</v>
      </c>
    </row>
    <row r="7220" spans="2:2" x14ac:dyDescent="0.25">
      <c r="B7220" t="s">
        <v>8078</v>
      </c>
    </row>
    <row r="7221" spans="2:2" x14ac:dyDescent="0.25">
      <c r="B7221" t="s">
        <v>8079</v>
      </c>
    </row>
    <row r="7222" spans="2:2" x14ac:dyDescent="0.25">
      <c r="B7222" t="s">
        <v>8080</v>
      </c>
    </row>
    <row r="7223" spans="2:2" x14ac:dyDescent="0.25">
      <c r="B7223" t="s">
        <v>8081</v>
      </c>
    </row>
    <row r="7224" spans="2:2" x14ac:dyDescent="0.25">
      <c r="B7224" t="s">
        <v>8082</v>
      </c>
    </row>
    <row r="7225" spans="2:2" x14ac:dyDescent="0.25">
      <c r="B7225" t="s">
        <v>8083</v>
      </c>
    </row>
    <row r="7226" spans="2:2" x14ac:dyDescent="0.25">
      <c r="B7226" t="s">
        <v>8084</v>
      </c>
    </row>
    <row r="7227" spans="2:2" x14ac:dyDescent="0.25">
      <c r="B7227" t="s">
        <v>8085</v>
      </c>
    </row>
    <row r="7228" spans="2:2" x14ac:dyDescent="0.25">
      <c r="B7228" t="s">
        <v>8086</v>
      </c>
    </row>
    <row r="7229" spans="2:2" x14ac:dyDescent="0.25">
      <c r="B7229" t="s">
        <v>8087</v>
      </c>
    </row>
    <row r="7230" spans="2:2" x14ac:dyDescent="0.25">
      <c r="B7230" t="s">
        <v>8088</v>
      </c>
    </row>
    <row r="7231" spans="2:2" x14ac:dyDescent="0.25">
      <c r="B7231" t="s">
        <v>8089</v>
      </c>
    </row>
    <row r="7232" spans="2:2" x14ac:dyDescent="0.25">
      <c r="B7232" t="s">
        <v>8090</v>
      </c>
    </row>
    <row r="7233" spans="2:2" x14ac:dyDescent="0.25">
      <c r="B7233" t="s">
        <v>8091</v>
      </c>
    </row>
    <row r="7234" spans="2:2" x14ac:dyDescent="0.25">
      <c r="B7234" t="s">
        <v>8092</v>
      </c>
    </row>
    <row r="7235" spans="2:2" x14ac:dyDescent="0.25">
      <c r="B7235" t="s">
        <v>8093</v>
      </c>
    </row>
    <row r="7236" spans="2:2" x14ac:dyDescent="0.25">
      <c r="B7236" t="s">
        <v>8094</v>
      </c>
    </row>
    <row r="7237" spans="2:2" x14ac:dyDescent="0.25">
      <c r="B7237" t="s">
        <v>8095</v>
      </c>
    </row>
    <row r="7238" spans="2:2" x14ac:dyDescent="0.25">
      <c r="B7238" t="s">
        <v>8096</v>
      </c>
    </row>
    <row r="7239" spans="2:2" x14ac:dyDescent="0.25">
      <c r="B7239" t="s">
        <v>8097</v>
      </c>
    </row>
    <row r="7240" spans="2:2" x14ac:dyDescent="0.25">
      <c r="B7240" t="s">
        <v>8098</v>
      </c>
    </row>
    <row r="7241" spans="2:2" x14ac:dyDescent="0.25">
      <c r="B7241" t="s">
        <v>8099</v>
      </c>
    </row>
    <row r="7242" spans="2:2" x14ac:dyDescent="0.25">
      <c r="B7242" t="s">
        <v>8100</v>
      </c>
    </row>
    <row r="7243" spans="2:2" x14ac:dyDescent="0.25">
      <c r="B7243" t="s">
        <v>8101</v>
      </c>
    </row>
    <row r="7244" spans="2:2" x14ac:dyDescent="0.25">
      <c r="B7244" t="s">
        <v>8102</v>
      </c>
    </row>
    <row r="7245" spans="2:2" x14ac:dyDescent="0.25">
      <c r="B7245" t="s">
        <v>8103</v>
      </c>
    </row>
    <row r="7246" spans="2:2" x14ac:dyDescent="0.25">
      <c r="B7246" t="s">
        <v>8104</v>
      </c>
    </row>
    <row r="7247" spans="2:2" x14ac:dyDescent="0.25">
      <c r="B7247" t="s">
        <v>8105</v>
      </c>
    </row>
    <row r="7248" spans="2:2" x14ac:dyDescent="0.25">
      <c r="B7248" t="s">
        <v>8106</v>
      </c>
    </row>
    <row r="7249" spans="2:2" x14ac:dyDescent="0.25">
      <c r="B7249" t="s">
        <v>8107</v>
      </c>
    </row>
    <row r="7250" spans="2:2" x14ac:dyDescent="0.25">
      <c r="B7250" t="s">
        <v>8108</v>
      </c>
    </row>
    <row r="7251" spans="2:2" x14ac:dyDescent="0.25">
      <c r="B7251" t="s">
        <v>8109</v>
      </c>
    </row>
    <row r="7252" spans="2:2" x14ac:dyDescent="0.25">
      <c r="B7252" t="s">
        <v>8110</v>
      </c>
    </row>
    <row r="7253" spans="2:2" x14ac:dyDescent="0.25">
      <c r="B7253" t="s">
        <v>8111</v>
      </c>
    </row>
    <row r="7254" spans="2:2" x14ac:dyDescent="0.25">
      <c r="B7254" t="s">
        <v>8112</v>
      </c>
    </row>
    <row r="7255" spans="2:2" x14ac:dyDescent="0.25">
      <c r="B7255" t="s">
        <v>8113</v>
      </c>
    </row>
    <row r="7256" spans="2:2" x14ac:dyDescent="0.25">
      <c r="B7256" t="s">
        <v>8114</v>
      </c>
    </row>
    <row r="7257" spans="2:2" x14ac:dyDescent="0.25">
      <c r="B7257" t="s">
        <v>8115</v>
      </c>
    </row>
    <row r="7258" spans="2:2" x14ac:dyDescent="0.25">
      <c r="B7258" t="s">
        <v>8116</v>
      </c>
    </row>
    <row r="7259" spans="2:2" x14ac:dyDescent="0.25">
      <c r="B7259" t="s">
        <v>8117</v>
      </c>
    </row>
    <row r="7260" spans="2:2" x14ac:dyDescent="0.25">
      <c r="B7260" t="s">
        <v>8118</v>
      </c>
    </row>
    <row r="7261" spans="2:2" x14ac:dyDescent="0.25">
      <c r="B7261" t="s">
        <v>8119</v>
      </c>
    </row>
    <row r="7262" spans="2:2" x14ac:dyDescent="0.25">
      <c r="B7262" t="s">
        <v>8120</v>
      </c>
    </row>
    <row r="7263" spans="2:2" x14ac:dyDescent="0.25">
      <c r="B7263" t="s">
        <v>8121</v>
      </c>
    </row>
    <row r="7264" spans="2:2" x14ac:dyDescent="0.25">
      <c r="B7264" t="s">
        <v>8122</v>
      </c>
    </row>
    <row r="7265" spans="2:2" x14ac:dyDescent="0.25">
      <c r="B7265" t="s">
        <v>8123</v>
      </c>
    </row>
    <row r="7266" spans="2:2" x14ac:dyDescent="0.25">
      <c r="B7266" t="s">
        <v>8124</v>
      </c>
    </row>
    <row r="7267" spans="2:2" x14ac:dyDescent="0.25">
      <c r="B7267" t="s">
        <v>8125</v>
      </c>
    </row>
    <row r="7268" spans="2:2" x14ac:dyDescent="0.25">
      <c r="B7268" t="s">
        <v>8126</v>
      </c>
    </row>
    <row r="7269" spans="2:2" x14ac:dyDescent="0.25">
      <c r="B7269" t="s">
        <v>8127</v>
      </c>
    </row>
    <row r="7270" spans="2:2" x14ac:dyDescent="0.25">
      <c r="B7270" t="s">
        <v>8128</v>
      </c>
    </row>
    <row r="7271" spans="2:2" x14ac:dyDescent="0.25">
      <c r="B7271" t="s">
        <v>8129</v>
      </c>
    </row>
    <row r="7272" spans="2:2" x14ac:dyDescent="0.25">
      <c r="B7272" t="s">
        <v>8130</v>
      </c>
    </row>
    <row r="7273" spans="2:2" x14ac:dyDescent="0.25">
      <c r="B7273" t="s">
        <v>8131</v>
      </c>
    </row>
    <row r="7274" spans="2:2" x14ac:dyDescent="0.25">
      <c r="B7274" t="s">
        <v>8132</v>
      </c>
    </row>
    <row r="7275" spans="2:2" x14ac:dyDescent="0.25">
      <c r="B7275" t="s">
        <v>8133</v>
      </c>
    </row>
    <row r="7276" spans="2:2" x14ac:dyDescent="0.25">
      <c r="B7276" t="s">
        <v>8134</v>
      </c>
    </row>
    <row r="7277" spans="2:2" x14ac:dyDescent="0.25">
      <c r="B7277" t="s">
        <v>8135</v>
      </c>
    </row>
    <row r="7278" spans="2:2" x14ac:dyDescent="0.25">
      <c r="B7278" t="s">
        <v>8136</v>
      </c>
    </row>
    <row r="7279" spans="2:2" x14ac:dyDescent="0.25">
      <c r="B7279" t="s">
        <v>8137</v>
      </c>
    </row>
    <row r="7280" spans="2:2" x14ac:dyDescent="0.25">
      <c r="B7280" t="s">
        <v>8138</v>
      </c>
    </row>
    <row r="7281" spans="2:2" x14ac:dyDescent="0.25">
      <c r="B7281" t="s">
        <v>8139</v>
      </c>
    </row>
    <row r="7282" spans="2:2" x14ac:dyDescent="0.25">
      <c r="B7282" t="s">
        <v>8140</v>
      </c>
    </row>
    <row r="7283" spans="2:2" x14ac:dyDescent="0.25">
      <c r="B7283" t="s">
        <v>8141</v>
      </c>
    </row>
    <row r="7284" spans="2:2" x14ac:dyDescent="0.25">
      <c r="B7284" t="s">
        <v>8142</v>
      </c>
    </row>
    <row r="7285" spans="2:2" x14ac:dyDescent="0.25">
      <c r="B7285" t="s">
        <v>8143</v>
      </c>
    </row>
    <row r="7286" spans="2:2" x14ac:dyDescent="0.25">
      <c r="B7286" t="s">
        <v>8144</v>
      </c>
    </row>
    <row r="7287" spans="2:2" x14ac:dyDescent="0.25">
      <c r="B7287" t="s">
        <v>8145</v>
      </c>
    </row>
    <row r="7288" spans="2:2" x14ac:dyDescent="0.25">
      <c r="B7288" t="s">
        <v>8146</v>
      </c>
    </row>
    <row r="7289" spans="2:2" x14ac:dyDescent="0.25">
      <c r="B7289" t="s">
        <v>8147</v>
      </c>
    </row>
    <row r="7290" spans="2:2" x14ac:dyDescent="0.25">
      <c r="B7290" t="s">
        <v>8148</v>
      </c>
    </row>
    <row r="7291" spans="2:2" x14ac:dyDescent="0.25">
      <c r="B7291" t="s">
        <v>8149</v>
      </c>
    </row>
    <row r="7292" spans="2:2" x14ac:dyDescent="0.25">
      <c r="B7292" t="s">
        <v>8150</v>
      </c>
    </row>
    <row r="7293" spans="2:2" x14ac:dyDescent="0.25">
      <c r="B7293" t="s">
        <v>8151</v>
      </c>
    </row>
    <row r="7294" spans="2:2" x14ac:dyDescent="0.25">
      <c r="B7294" t="s">
        <v>8152</v>
      </c>
    </row>
    <row r="7295" spans="2:2" x14ac:dyDescent="0.25">
      <c r="B7295" t="s">
        <v>8153</v>
      </c>
    </row>
    <row r="7296" spans="2:2" x14ac:dyDescent="0.25">
      <c r="B7296" t="s">
        <v>8154</v>
      </c>
    </row>
    <row r="7297" spans="2:2" x14ac:dyDescent="0.25">
      <c r="B7297" t="s">
        <v>8155</v>
      </c>
    </row>
    <row r="7298" spans="2:2" x14ac:dyDescent="0.25">
      <c r="B7298" t="s">
        <v>8156</v>
      </c>
    </row>
    <row r="7299" spans="2:2" x14ac:dyDescent="0.25">
      <c r="B7299" t="s">
        <v>8157</v>
      </c>
    </row>
    <row r="7300" spans="2:2" x14ac:dyDescent="0.25">
      <c r="B7300" t="s">
        <v>8158</v>
      </c>
    </row>
    <row r="7301" spans="2:2" x14ac:dyDescent="0.25">
      <c r="B7301" t="s">
        <v>8159</v>
      </c>
    </row>
    <row r="7302" spans="2:2" x14ac:dyDescent="0.25">
      <c r="B7302" t="s">
        <v>8160</v>
      </c>
    </row>
    <row r="7303" spans="2:2" x14ac:dyDescent="0.25">
      <c r="B7303" t="s">
        <v>8161</v>
      </c>
    </row>
    <row r="7304" spans="2:2" x14ac:dyDescent="0.25">
      <c r="B7304" t="s">
        <v>8162</v>
      </c>
    </row>
    <row r="7305" spans="2:2" x14ac:dyDescent="0.25">
      <c r="B7305" t="s">
        <v>8163</v>
      </c>
    </row>
    <row r="7306" spans="2:2" x14ac:dyDescent="0.25">
      <c r="B7306" t="s">
        <v>8164</v>
      </c>
    </row>
    <row r="7307" spans="2:2" x14ac:dyDescent="0.25">
      <c r="B7307" t="s">
        <v>8165</v>
      </c>
    </row>
    <row r="7308" spans="2:2" x14ac:dyDescent="0.25">
      <c r="B7308" t="s">
        <v>8166</v>
      </c>
    </row>
    <row r="7309" spans="2:2" x14ac:dyDescent="0.25">
      <c r="B7309" t="s">
        <v>8167</v>
      </c>
    </row>
    <row r="7310" spans="2:2" x14ac:dyDescent="0.25">
      <c r="B7310" t="s">
        <v>8168</v>
      </c>
    </row>
    <row r="7311" spans="2:2" x14ac:dyDescent="0.25">
      <c r="B7311" t="s">
        <v>8169</v>
      </c>
    </row>
    <row r="7312" spans="2:2" x14ac:dyDescent="0.25">
      <c r="B7312" t="s">
        <v>8170</v>
      </c>
    </row>
    <row r="7313" spans="2:2" x14ac:dyDescent="0.25">
      <c r="B7313" t="s">
        <v>8171</v>
      </c>
    </row>
    <row r="7314" spans="2:2" x14ac:dyDescent="0.25">
      <c r="B7314" t="s">
        <v>8172</v>
      </c>
    </row>
    <row r="7315" spans="2:2" x14ac:dyDescent="0.25">
      <c r="B7315" t="s">
        <v>8173</v>
      </c>
    </row>
    <row r="7316" spans="2:2" x14ac:dyDescent="0.25">
      <c r="B7316" t="s">
        <v>8174</v>
      </c>
    </row>
    <row r="7317" spans="2:2" x14ac:dyDescent="0.25">
      <c r="B7317" t="s">
        <v>8175</v>
      </c>
    </row>
    <row r="7318" spans="2:2" x14ac:dyDescent="0.25">
      <c r="B7318" t="s">
        <v>8176</v>
      </c>
    </row>
    <row r="7319" spans="2:2" x14ac:dyDescent="0.25">
      <c r="B7319" t="s">
        <v>8177</v>
      </c>
    </row>
    <row r="7320" spans="2:2" x14ac:dyDescent="0.25">
      <c r="B7320" t="s">
        <v>8178</v>
      </c>
    </row>
    <row r="7321" spans="2:2" x14ac:dyDescent="0.25">
      <c r="B7321" t="s">
        <v>8179</v>
      </c>
    </row>
    <row r="7322" spans="2:2" x14ac:dyDescent="0.25">
      <c r="B7322" t="s">
        <v>8180</v>
      </c>
    </row>
    <row r="7323" spans="2:2" x14ac:dyDescent="0.25">
      <c r="B7323" t="s">
        <v>8181</v>
      </c>
    </row>
    <row r="7324" spans="2:2" x14ac:dyDescent="0.25">
      <c r="B7324" t="s">
        <v>8182</v>
      </c>
    </row>
    <row r="7325" spans="2:2" x14ac:dyDescent="0.25">
      <c r="B7325" t="s">
        <v>8183</v>
      </c>
    </row>
    <row r="7326" spans="2:2" x14ac:dyDescent="0.25">
      <c r="B7326" t="s">
        <v>8184</v>
      </c>
    </row>
    <row r="7327" spans="2:2" x14ac:dyDescent="0.25">
      <c r="B7327" t="s">
        <v>8185</v>
      </c>
    </row>
    <row r="7328" spans="2:2" x14ac:dyDescent="0.25">
      <c r="B7328" t="s">
        <v>8186</v>
      </c>
    </row>
    <row r="7329" spans="2:2" x14ac:dyDescent="0.25">
      <c r="B7329" t="s">
        <v>8187</v>
      </c>
    </row>
    <row r="7330" spans="2:2" x14ac:dyDescent="0.25">
      <c r="B7330" t="s">
        <v>8188</v>
      </c>
    </row>
    <row r="7331" spans="2:2" x14ac:dyDescent="0.25">
      <c r="B7331" t="s">
        <v>8189</v>
      </c>
    </row>
    <row r="7332" spans="2:2" x14ac:dyDescent="0.25">
      <c r="B7332" t="s">
        <v>8190</v>
      </c>
    </row>
    <row r="7333" spans="2:2" x14ac:dyDescent="0.25">
      <c r="B7333" t="s">
        <v>8191</v>
      </c>
    </row>
    <row r="7334" spans="2:2" x14ac:dyDescent="0.25">
      <c r="B7334" t="s">
        <v>8192</v>
      </c>
    </row>
    <row r="7335" spans="2:2" x14ac:dyDescent="0.25">
      <c r="B7335" t="s">
        <v>8193</v>
      </c>
    </row>
    <row r="7336" spans="2:2" x14ac:dyDescent="0.25">
      <c r="B7336" t="s">
        <v>8194</v>
      </c>
    </row>
    <row r="7337" spans="2:2" x14ac:dyDescent="0.25">
      <c r="B7337" t="s">
        <v>8195</v>
      </c>
    </row>
    <row r="7338" spans="2:2" x14ac:dyDescent="0.25">
      <c r="B7338" t="s">
        <v>8196</v>
      </c>
    </row>
    <row r="7339" spans="2:2" x14ac:dyDescent="0.25">
      <c r="B7339" t="s">
        <v>8197</v>
      </c>
    </row>
    <row r="7340" spans="2:2" x14ac:dyDescent="0.25">
      <c r="B7340" t="s">
        <v>8198</v>
      </c>
    </row>
    <row r="7341" spans="2:2" x14ac:dyDescent="0.25">
      <c r="B7341" t="s">
        <v>8199</v>
      </c>
    </row>
    <row r="7342" spans="2:2" x14ac:dyDescent="0.25">
      <c r="B7342" t="s">
        <v>8200</v>
      </c>
    </row>
    <row r="7343" spans="2:2" x14ac:dyDescent="0.25">
      <c r="B7343" t="s">
        <v>8201</v>
      </c>
    </row>
    <row r="7344" spans="2:2" x14ac:dyDescent="0.25">
      <c r="B7344" t="s">
        <v>8202</v>
      </c>
    </row>
    <row r="7345" spans="2:2" x14ac:dyDescent="0.25">
      <c r="B7345" t="s">
        <v>8203</v>
      </c>
    </row>
    <row r="7346" spans="2:2" x14ac:dyDescent="0.25">
      <c r="B7346" t="s">
        <v>8204</v>
      </c>
    </row>
    <row r="7347" spans="2:2" x14ac:dyDescent="0.25">
      <c r="B7347" t="s">
        <v>8205</v>
      </c>
    </row>
    <row r="7348" spans="2:2" x14ac:dyDescent="0.25">
      <c r="B7348" t="s">
        <v>8206</v>
      </c>
    </row>
    <row r="7349" spans="2:2" x14ac:dyDescent="0.25">
      <c r="B7349" t="s">
        <v>8207</v>
      </c>
    </row>
    <row r="7350" spans="2:2" x14ac:dyDescent="0.25">
      <c r="B7350" t="s">
        <v>8208</v>
      </c>
    </row>
    <row r="7351" spans="2:2" x14ac:dyDescent="0.25">
      <c r="B7351" t="s">
        <v>8209</v>
      </c>
    </row>
    <row r="7352" spans="2:2" x14ac:dyDescent="0.25">
      <c r="B7352" t="s">
        <v>8210</v>
      </c>
    </row>
    <row r="7353" spans="2:2" x14ac:dyDescent="0.25">
      <c r="B7353" t="s">
        <v>8211</v>
      </c>
    </row>
    <row r="7354" spans="2:2" x14ac:dyDescent="0.25">
      <c r="B7354" t="s">
        <v>8212</v>
      </c>
    </row>
    <row r="7355" spans="2:2" x14ac:dyDescent="0.25">
      <c r="B7355" t="s">
        <v>8213</v>
      </c>
    </row>
    <row r="7356" spans="2:2" x14ac:dyDescent="0.25">
      <c r="B7356" t="s">
        <v>8214</v>
      </c>
    </row>
    <row r="7357" spans="2:2" x14ac:dyDescent="0.25">
      <c r="B7357" t="s">
        <v>8215</v>
      </c>
    </row>
    <row r="7358" spans="2:2" x14ac:dyDescent="0.25">
      <c r="B7358" t="s">
        <v>8216</v>
      </c>
    </row>
    <row r="7359" spans="2:2" x14ac:dyDescent="0.25">
      <c r="B7359" t="s">
        <v>8217</v>
      </c>
    </row>
    <row r="7360" spans="2:2" x14ac:dyDescent="0.25">
      <c r="B7360" t="s">
        <v>8218</v>
      </c>
    </row>
    <row r="7361" spans="2:2" x14ac:dyDescent="0.25">
      <c r="B7361" t="s">
        <v>8219</v>
      </c>
    </row>
    <row r="7362" spans="2:2" x14ac:dyDescent="0.25">
      <c r="B7362" t="s">
        <v>8220</v>
      </c>
    </row>
    <row r="7363" spans="2:2" x14ac:dyDescent="0.25">
      <c r="B7363" t="s">
        <v>8221</v>
      </c>
    </row>
    <row r="7364" spans="2:2" x14ac:dyDescent="0.25">
      <c r="B7364" t="s">
        <v>8222</v>
      </c>
    </row>
    <row r="7365" spans="2:2" x14ac:dyDescent="0.25">
      <c r="B7365" t="s">
        <v>8223</v>
      </c>
    </row>
    <row r="7366" spans="2:2" x14ac:dyDescent="0.25">
      <c r="B7366" t="s">
        <v>8224</v>
      </c>
    </row>
    <row r="7367" spans="2:2" x14ac:dyDescent="0.25">
      <c r="B7367" t="s">
        <v>8225</v>
      </c>
    </row>
    <row r="7368" spans="2:2" x14ac:dyDescent="0.25">
      <c r="B7368" t="s">
        <v>8226</v>
      </c>
    </row>
    <row r="7369" spans="2:2" x14ac:dyDescent="0.25">
      <c r="B7369" t="s">
        <v>8227</v>
      </c>
    </row>
    <row r="7370" spans="2:2" x14ac:dyDescent="0.25">
      <c r="B7370" t="s">
        <v>8228</v>
      </c>
    </row>
    <row r="7371" spans="2:2" x14ac:dyDescent="0.25">
      <c r="B7371" t="s">
        <v>8229</v>
      </c>
    </row>
    <row r="7372" spans="2:2" x14ac:dyDescent="0.25">
      <c r="B7372" t="s">
        <v>8230</v>
      </c>
    </row>
    <row r="7373" spans="2:2" x14ac:dyDescent="0.25">
      <c r="B7373" t="s">
        <v>8231</v>
      </c>
    </row>
    <row r="7374" spans="2:2" x14ac:dyDescent="0.25">
      <c r="B7374" t="s">
        <v>8232</v>
      </c>
    </row>
    <row r="7375" spans="2:2" x14ac:dyDescent="0.25">
      <c r="B7375" t="s">
        <v>8233</v>
      </c>
    </row>
    <row r="7376" spans="2:2" x14ac:dyDescent="0.25">
      <c r="B7376" t="s">
        <v>8234</v>
      </c>
    </row>
    <row r="7377" spans="2:2" x14ac:dyDescent="0.25">
      <c r="B7377" t="s">
        <v>8235</v>
      </c>
    </row>
    <row r="7378" spans="2:2" x14ac:dyDescent="0.25">
      <c r="B7378" t="s">
        <v>8236</v>
      </c>
    </row>
    <row r="7379" spans="2:2" x14ac:dyDescent="0.25">
      <c r="B7379" t="s">
        <v>8237</v>
      </c>
    </row>
    <row r="7380" spans="2:2" x14ac:dyDescent="0.25">
      <c r="B7380" t="s">
        <v>8238</v>
      </c>
    </row>
    <row r="7381" spans="2:2" x14ac:dyDescent="0.25">
      <c r="B7381" t="s">
        <v>8239</v>
      </c>
    </row>
    <row r="7382" spans="2:2" x14ac:dyDescent="0.25">
      <c r="B7382" t="s">
        <v>8240</v>
      </c>
    </row>
    <row r="7383" spans="2:2" x14ac:dyDescent="0.25">
      <c r="B7383" t="s">
        <v>8241</v>
      </c>
    </row>
    <row r="7384" spans="2:2" x14ac:dyDescent="0.25">
      <c r="B7384" t="s">
        <v>8242</v>
      </c>
    </row>
    <row r="7385" spans="2:2" x14ac:dyDescent="0.25">
      <c r="B7385" t="s">
        <v>8243</v>
      </c>
    </row>
    <row r="7386" spans="2:2" x14ac:dyDescent="0.25">
      <c r="B7386" t="s">
        <v>8244</v>
      </c>
    </row>
    <row r="7387" spans="2:2" x14ac:dyDescent="0.25">
      <c r="B7387" t="s">
        <v>8245</v>
      </c>
    </row>
    <row r="7388" spans="2:2" x14ac:dyDescent="0.25">
      <c r="B7388" t="s">
        <v>8246</v>
      </c>
    </row>
    <row r="7389" spans="2:2" x14ac:dyDescent="0.25">
      <c r="B7389" t="s">
        <v>8247</v>
      </c>
    </row>
    <row r="7390" spans="2:2" x14ac:dyDescent="0.25">
      <c r="B7390" t="s">
        <v>8248</v>
      </c>
    </row>
    <row r="7391" spans="2:2" x14ac:dyDescent="0.25">
      <c r="B7391" t="s">
        <v>8249</v>
      </c>
    </row>
    <row r="7392" spans="2:2" x14ac:dyDescent="0.25">
      <c r="B7392" t="s">
        <v>8250</v>
      </c>
    </row>
    <row r="7393" spans="2:2" x14ac:dyDescent="0.25">
      <c r="B7393" t="s">
        <v>8251</v>
      </c>
    </row>
    <row r="7394" spans="2:2" x14ac:dyDescent="0.25">
      <c r="B7394" t="s">
        <v>8252</v>
      </c>
    </row>
    <row r="7395" spans="2:2" x14ac:dyDescent="0.25">
      <c r="B7395" t="s">
        <v>8253</v>
      </c>
    </row>
    <row r="7396" spans="2:2" x14ac:dyDescent="0.25">
      <c r="B7396" t="s">
        <v>8254</v>
      </c>
    </row>
    <row r="7397" spans="2:2" x14ac:dyDescent="0.25">
      <c r="B7397" t="s">
        <v>8255</v>
      </c>
    </row>
    <row r="7398" spans="2:2" x14ac:dyDescent="0.25">
      <c r="B7398" t="s">
        <v>8256</v>
      </c>
    </row>
    <row r="7399" spans="2:2" x14ac:dyDescent="0.25">
      <c r="B7399" t="s">
        <v>8257</v>
      </c>
    </row>
    <row r="7400" spans="2:2" x14ac:dyDescent="0.25">
      <c r="B7400" t="s">
        <v>8258</v>
      </c>
    </row>
    <row r="7401" spans="2:2" x14ac:dyDescent="0.25">
      <c r="B7401" t="s">
        <v>8259</v>
      </c>
    </row>
    <row r="7402" spans="2:2" x14ac:dyDescent="0.25">
      <c r="B7402" t="s">
        <v>8260</v>
      </c>
    </row>
    <row r="7403" spans="2:2" x14ac:dyDescent="0.25">
      <c r="B7403" t="s">
        <v>8261</v>
      </c>
    </row>
    <row r="7404" spans="2:2" x14ac:dyDescent="0.25">
      <c r="B7404" t="s">
        <v>8262</v>
      </c>
    </row>
    <row r="7405" spans="2:2" x14ac:dyDescent="0.25">
      <c r="B7405" t="s">
        <v>8263</v>
      </c>
    </row>
    <row r="7406" spans="2:2" x14ac:dyDescent="0.25">
      <c r="B7406" t="s">
        <v>8264</v>
      </c>
    </row>
    <row r="7407" spans="2:2" x14ac:dyDescent="0.25">
      <c r="B7407" t="s">
        <v>8265</v>
      </c>
    </row>
    <row r="7408" spans="2:2" x14ac:dyDescent="0.25">
      <c r="B7408" t="s">
        <v>8266</v>
      </c>
    </row>
    <row r="7409" spans="2:2" x14ac:dyDescent="0.25">
      <c r="B7409" t="s">
        <v>8267</v>
      </c>
    </row>
    <row r="7410" spans="2:2" x14ac:dyDescent="0.25">
      <c r="B7410" t="s">
        <v>8268</v>
      </c>
    </row>
    <row r="7411" spans="2:2" x14ac:dyDescent="0.25">
      <c r="B7411" t="s">
        <v>8269</v>
      </c>
    </row>
    <row r="7412" spans="2:2" x14ac:dyDescent="0.25">
      <c r="B7412" t="s">
        <v>8270</v>
      </c>
    </row>
    <row r="7413" spans="2:2" x14ac:dyDescent="0.25">
      <c r="B7413" t="s">
        <v>8271</v>
      </c>
    </row>
    <row r="7414" spans="2:2" x14ac:dyDescent="0.25">
      <c r="B7414" t="s">
        <v>8272</v>
      </c>
    </row>
    <row r="7415" spans="2:2" x14ac:dyDescent="0.25">
      <c r="B7415" t="s">
        <v>8273</v>
      </c>
    </row>
    <row r="7416" spans="2:2" x14ac:dyDescent="0.25">
      <c r="B7416" t="s">
        <v>8274</v>
      </c>
    </row>
    <row r="7417" spans="2:2" x14ac:dyDescent="0.25">
      <c r="B7417" t="s">
        <v>8275</v>
      </c>
    </row>
    <row r="7418" spans="2:2" x14ac:dyDescent="0.25">
      <c r="B7418" t="s">
        <v>8276</v>
      </c>
    </row>
    <row r="7419" spans="2:2" x14ac:dyDescent="0.25">
      <c r="B7419" t="s">
        <v>8277</v>
      </c>
    </row>
    <row r="7420" spans="2:2" x14ac:dyDescent="0.25">
      <c r="B7420" t="s">
        <v>8278</v>
      </c>
    </row>
    <row r="7421" spans="2:2" x14ac:dyDescent="0.25">
      <c r="B7421" t="s">
        <v>8279</v>
      </c>
    </row>
    <row r="7422" spans="2:2" x14ac:dyDescent="0.25">
      <c r="B7422" t="s">
        <v>8280</v>
      </c>
    </row>
    <row r="7423" spans="2:2" x14ac:dyDescent="0.25">
      <c r="B7423" t="s">
        <v>8281</v>
      </c>
    </row>
    <row r="7424" spans="2:2" x14ac:dyDescent="0.25">
      <c r="B7424" t="s">
        <v>8282</v>
      </c>
    </row>
    <row r="7425" spans="2:2" x14ac:dyDescent="0.25">
      <c r="B7425" t="s">
        <v>8283</v>
      </c>
    </row>
    <row r="7426" spans="2:2" x14ac:dyDescent="0.25">
      <c r="B7426" t="s">
        <v>8284</v>
      </c>
    </row>
    <row r="7427" spans="2:2" x14ac:dyDescent="0.25">
      <c r="B7427" t="s">
        <v>8285</v>
      </c>
    </row>
    <row r="7428" spans="2:2" x14ac:dyDescent="0.25">
      <c r="B7428" t="s">
        <v>8286</v>
      </c>
    </row>
    <row r="7429" spans="2:2" x14ac:dyDescent="0.25">
      <c r="B7429" t="s">
        <v>8287</v>
      </c>
    </row>
    <row r="7430" spans="2:2" x14ac:dyDescent="0.25">
      <c r="B7430" t="s">
        <v>8288</v>
      </c>
    </row>
    <row r="7431" spans="2:2" x14ac:dyDescent="0.25">
      <c r="B7431" t="s">
        <v>8289</v>
      </c>
    </row>
    <row r="7432" spans="2:2" x14ac:dyDescent="0.25">
      <c r="B7432" t="s">
        <v>8290</v>
      </c>
    </row>
    <row r="7433" spans="2:2" x14ac:dyDescent="0.25">
      <c r="B7433" t="s">
        <v>8291</v>
      </c>
    </row>
    <row r="7434" spans="2:2" x14ac:dyDescent="0.25">
      <c r="B7434" t="s">
        <v>8292</v>
      </c>
    </row>
    <row r="7435" spans="2:2" x14ac:dyDescent="0.25">
      <c r="B7435" t="s">
        <v>8293</v>
      </c>
    </row>
    <row r="7436" spans="2:2" x14ac:dyDescent="0.25">
      <c r="B7436" t="s">
        <v>8294</v>
      </c>
    </row>
    <row r="7437" spans="2:2" x14ac:dyDescent="0.25">
      <c r="B7437" t="s">
        <v>8295</v>
      </c>
    </row>
    <row r="7438" spans="2:2" x14ac:dyDescent="0.25">
      <c r="B7438" t="s">
        <v>8296</v>
      </c>
    </row>
    <row r="7439" spans="2:2" x14ac:dyDescent="0.25">
      <c r="B7439" t="s">
        <v>8297</v>
      </c>
    </row>
    <row r="7440" spans="2:2" x14ac:dyDescent="0.25">
      <c r="B7440" t="s">
        <v>8298</v>
      </c>
    </row>
    <row r="7441" spans="2:2" x14ac:dyDescent="0.25">
      <c r="B7441" t="s">
        <v>8299</v>
      </c>
    </row>
    <row r="7442" spans="2:2" x14ac:dyDescent="0.25">
      <c r="B7442" t="s">
        <v>8300</v>
      </c>
    </row>
    <row r="7443" spans="2:2" x14ac:dyDescent="0.25">
      <c r="B7443" t="s">
        <v>8301</v>
      </c>
    </row>
    <row r="7444" spans="2:2" x14ac:dyDescent="0.25">
      <c r="B7444" t="s">
        <v>8302</v>
      </c>
    </row>
    <row r="7445" spans="2:2" x14ac:dyDescent="0.25">
      <c r="B7445" t="s">
        <v>8303</v>
      </c>
    </row>
    <row r="7446" spans="2:2" x14ac:dyDescent="0.25">
      <c r="B7446" t="s">
        <v>8304</v>
      </c>
    </row>
    <row r="7447" spans="2:2" x14ac:dyDescent="0.25">
      <c r="B7447" t="s">
        <v>8305</v>
      </c>
    </row>
    <row r="7448" spans="2:2" x14ac:dyDescent="0.25">
      <c r="B7448" t="s">
        <v>8306</v>
      </c>
    </row>
    <row r="7449" spans="2:2" x14ac:dyDescent="0.25">
      <c r="B7449" t="s">
        <v>8307</v>
      </c>
    </row>
    <row r="7450" spans="2:2" x14ac:dyDescent="0.25">
      <c r="B7450" t="s">
        <v>8308</v>
      </c>
    </row>
    <row r="7451" spans="2:2" x14ac:dyDescent="0.25">
      <c r="B7451" t="s">
        <v>8309</v>
      </c>
    </row>
    <row r="7452" spans="2:2" x14ac:dyDescent="0.25">
      <c r="B7452" t="s">
        <v>8310</v>
      </c>
    </row>
    <row r="7453" spans="2:2" x14ac:dyDescent="0.25">
      <c r="B7453" t="s">
        <v>8311</v>
      </c>
    </row>
    <row r="7454" spans="2:2" x14ac:dyDescent="0.25">
      <c r="B7454" t="s">
        <v>8312</v>
      </c>
    </row>
    <row r="7455" spans="2:2" x14ac:dyDescent="0.25">
      <c r="B7455" t="s">
        <v>8313</v>
      </c>
    </row>
    <row r="7456" spans="2:2" x14ac:dyDescent="0.25">
      <c r="B7456" t="s">
        <v>8314</v>
      </c>
    </row>
    <row r="7457" spans="2:2" x14ac:dyDescent="0.25">
      <c r="B7457" t="s">
        <v>8315</v>
      </c>
    </row>
    <row r="7458" spans="2:2" x14ac:dyDescent="0.25">
      <c r="B7458" t="s">
        <v>8316</v>
      </c>
    </row>
    <row r="7459" spans="2:2" x14ac:dyDescent="0.25">
      <c r="B7459" t="s">
        <v>8317</v>
      </c>
    </row>
    <row r="7460" spans="2:2" x14ac:dyDescent="0.25">
      <c r="B7460" t="s">
        <v>8318</v>
      </c>
    </row>
    <row r="7461" spans="2:2" x14ac:dyDescent="0.25">
      <c r="B7461" t="s">
        <v>8319</v>
      </c>
    </row>
    <row r="7462" spans="2:2" x14ac:dyDescent="0.25">
      <c r="B7462" t="s">
        <v>8320</v>
      </c>
    </row>
    <row r="7463" spans="2:2" x14ac:dyDescent="0.25">
      <c r="B7463" t="s">
        <v>8321</v>
      </c>
    </row>
    <row r="7464" spans="2:2" x14ac:dyDescent="0.25">
      <c r="B7464" t="s">
        <v>8322</v>
      </c>
    </row>
    <row r="7465" spans="2:2" x14ac:dyDescent="0.25">
      <c r="B7465" t="s">
        <v>8323</v>
      </c>
    </row>
    <row r="7466" spans="2:2" x14ac:dyDescent="0.25">
      <c r="B7466" t="s">
        <v>8324</v>
      </c>
    </row>
    <row r="7467" spans="2:2" x14ac:dyDescent="0.25">
      <c r="B7467" t="s">
        <v>8325</v>
      </c>
    </row>
    <row r="7468" spans="2:2" x14ac:dyDescent="0.25">
      <c r="B7468" t="s">
        <v>8326</v>
      </c>
    </row>
    <row r="7469" spans="2:2" x14ac:dyDescent="0.25">
      <c r="B7469" t="s">
        <v>8327</v>
      </c>
    </row>
    <row r="7470" spans="2:2" x14ac:dyDescent="0.25">
      <c r="B7470" t="s">
        <v>8328</v>
      </c>
    </row>
    <row r="7471" spans="2:2" x14ac:dyDescent="0.25">
      <c r="B7471" t="s">
        <v>8329</v>
      </c>
    </row>
    <row r="7472" spans="2:2" x14ac:dyDescent="0.25">
      <c r="B7472" t="s">
        <v>8330</v>
      </c>
    </row>
    <row r="7473" spans="2:2" x14ac:dyDescent="0.25">
      <c r="B7473" t="s">
        <v>8331</v>
      </c>
    </row>
    <row r="7474" spans="2:2" x14ac:dyDescent="0.25">
      <c r="B7474" t="s">
        <v>8332</v>
      </c>
    </row>
    <row r="7475" spans="2:2" x14ac:dyDescent="0.25">
      <c r="B7475" t="s">
        <v>8333</v>
      </c>
    </row>
    <row r="7476" spans="2:2" x14ac:dyDescent="0.25">
      <c r="B7476" t="s">
        <v>8334</v>
      </c>
    </row>
    <row r="7477" spans="2:2" x14ac:dyDescent="0.25">
      <c r="B7477" t="s">
        <v>8335</v>
      </c>
    </row>
    <row r="7478" spans="2:2" x14ac:dyDescent="0.25">
      <c r="B7478" t="s">
        <v>8336</v>
      </c>
    </row>
    <row r="7479" spans="2:2" x14ac:dyDescent="0.25">
      <c r="B7479" t="s">
        <v>8337</v>
      </c>
    </row>
    <row r="7480" spans="2:2" x14ac:dyDescent="0.25">
      <c r="B7480" t="s">
        <v>8338</v>
      </c>
    </row>
    <row r="7481" spans="2:2" x14ac:dyDescent="0.25">
      <c r="B7481" t="s">
        <v>8339</v>
      </c>
    </row>
    <row r="7482" spans="2:2" x14ac:dyDescent="0.25">
      <c r="B7482" t="s">
        <v>8340</v>
      </c>
    </row>
    <row r="7483" spans="2:2" x14ac:dyDescent="0.25">
      <c r="B7483" t="s">
        <v>8341</v>
      </c>
    </row>
    <row r="7484" spans="2:2" x14ac:dyDescent="0.25">
      <c r="B7484" t="s">
        <v>8342</v>
      </c>
    </row>
    <row r="7485" spans="2:2" x14ac:dyDescent="0.25">
      <c r="B7485" t="s">
        <v>8343</v>
      </c>
    </row>
    <row r="7486" spans="2:2" x14ac:dyDescent="0.25">
      <c r="B7486" t="s">
        <v>8344</v>
      </c>
    </row>
    <row r="7487" spans="2:2" x14ac:dyDescent="0.25">
      <c r="B7487" t="s">
        <v>8345</v>
      </c>
    </row>
    <row r="7488" spans="2:2" x14ac:dyDescent="0.25">
      <c r="B7488" t="s">
        <v>8346</v>
      </c>
    </row>
    <row r="7489" spans="2:2" x14ac:dyDescent="0.25">
      <c r="B7489" t="s">
        <v>8347</v>
      </c>
    </row>
    <row r="7490" spans="2:2" x14ac:dyDescent="0.25">
      <c r="B7490" t="s">
        <v>8348</v>
      </c>
    </row>
    <row r="7491" spans="2:2" x14ac:dyDescent="0.25">
      <c r="B7491" t="s">
        <v>8349</v>
      </c>
    </row>
    <row r="7492" spans="2:2" x14ac:dyDescent="0.25">
      <c r="B7492" t="s">
        <v>8350</v>
      </c>
    </row>
    <row r="7493" spans="2:2" x14ac:dyDescent="0.25">
      <c r="B7493" t="s">
        <v>8351</v>
      </c>
    </row>
    <row r="7494" spans="2:2" x14ac:dyDescent="0.25">
      <c r="B7494" t="s">
        <v>8352</v>
      </c>
    </row>
    <row r="7495" spans="2:2" x14ac:dyDescent="0.25">
      <c r="B7495" t="s">
        <v>8353</v>
      </c>
    </row>
    <row r="7496" spans="2:2" x14ac:dyDescent="0.25">
      <c r="B7496" t="s">
        <v>8354</v>
      </c>
    </row>
    <row r="7497" spans="2:2" x14ac:dyDescent="0.25">
      <c r="B7497" t="s">
        <v>8355</v>
      </c>
    </row>
    <row r="7498" spans="2:2" x14ac:dyDescent="0.25">
      <c r="B7498" t="s">
        <v>8356</v>
      </c>
    </row>
    <row r="7499" spans="2:2" x14ac:dyDescent="0.25">
      <c r="B7499" t="s">
        <v>8357</v>
      </c>
    </row>
    <row r="7500" spans="2:2" x14ac:dyDescent="0.25">
      <c r="B7500" t="s">
        <v>8358</v>
      </c>
    </row>
    <row r="7501" spans="2:2" x14ac:dyDescent="0.25">
      <c r="B7501" t="s">
        <v>8359</v>
      </c>
    </row>
    <row r="7502" spans="2:2" x14ac:dyDescent="0.25">
      <c r="B7502" t="s">
        <v>8360</v>
      </c>
    </row>
    <row r="7503" spans="2:2" x14ac:dyDescent="0.25">
      <c r="B7503" t="s">
        <v>8361</v>
      </c>
    </row>
    <row r="7504" spans="2:2" x14ac:dyDescent="0.25">
      <c r="B7504" t="s">
        <v>8362</v>
      </c>
    </row>
    <row r="7505" spans="2:2" x14ac:dyDescent="0.25">
      <c r="B7505" t="s">
        <v>8363</v>
      </c>
    </row>
    <row r="7506" spans="2:2" x14ac:dyDescent="0.25">
      <c r="B7506" t="s">
        <v>8364</v>
      </c>
    </row>
    <row r="7507" spans="2:2" x14ac:dyDescent="0.25">
      <c r="B7507" t="s">
        <v>8365</v>
      </c>
    </row>
    <row r="7508" spans="2:2" x14ac:dyDescent="0.25">
      <c r="B7508" t="s">
        <v>8366</v>
      </c>
    </row>
    <row r="7509" spans="2:2" x14ac:dyDescent="0.25">
      <c r="B7509" t="s">
        <v>8367</v>
      </c>
    </row>
    <row r="7510" spans="2:2" x14ac:dyDescent="0.25">
      <c r="B7510" t="s">
        <v>8368</v>
      </c>
    </row>
    <row r="7511" spans="2:2" x14ac:dyDescent="0.25">
      <c r="B7511" t="s">
        <v>8369</v>
      </c>
    </row>
    <row r="7512" spans="2:2" x14ac:dyDescent="0.25">
      <c r="B7512" t="s">
        <v>8370</v>
      </c>
    </row>
    <row r="7513" spans="2:2" x14ac:dyDescent="0.25">
      <c r="B7513" t="s">
        <v>8371</v>
      </c>
    </row>
    <row r="7514" spans="2:2" x14ac:dyDescent="0.25">
      <c r="B7514" t="s">
        <v>8372</v>
      </c>
    </row>
    <row r="7515" spans="2:2" x14ac:dyDescent="0.25">
      <c r="B7515" t="s">
        <v>8373</v>
      </c>
    </row>
    <row r="7516" spans="2:2" x14ac:dyDescent="0.25">
      <c r="B7516" t="s">
        <v>8374</v>
      </c>
    </row>
    <row r="7517" spans="2:2" x14ac:dyDescent="0.25">
      <c r="B7517" t="s">
        <v>8375</v>
      </c>
    </row>
    <row r="7518" spans="2:2" x14ac:dyDescent="0.25">
      <c r="B7518" t="s">
        <v>8376</v>
      </c>
    </row>
    <row r="7519" spans="2:2" x14ac:dyDescent="0.25">
      <c r="B7519" t="s">
        <v>8377</v>
      </c>
    </row>
    <row r="7520" spans="2:2" x14ac:dyDescent="0.25">
      <c r="B7520" t="s">
        <v>8378</v>
      </c>
    </row>
    <row r="7521" spans="2:2" x14ac:dyDescent="0.25">
      <c r="B7521" t="s">
        <v>8379</v>
      </c>
    </row>
    <row r="7522" spans="2:2" x14ac:dyDescent="0.25">
      <c r="B7522" t="s">
        <v>8380</v>
      </c>
    </row>
    <row r="7523" spans="2:2" x14ac:dyDescent="0.25">
      <c r="B7523" t="s">
        <v>8381</v>
      </c>
    </row>
    <row r="7524" spans="2:2" x14ac:dyDescent="0.25">
      <c r="B7524" t="s">
        <v>8382</v>
      </c>
    </row>
    <row r="7525" spans="2:2" x14ac:dyDescent="0.25">
      <c r="B7525" t="s">
        <v>8383</v>
      </c>
    </row>
    <row r="7526" spans="2:2" x14ac:dyDescent="0.25">
      <c r="B7526" t="s">
        <v>8384</v>
      </c>
    </row>
    <row r="7527" spans="2:2" x14ac:dyDescent="0.25">
      <c r="B7527" t="s">
        <v>8385</v>
      </c>
    </row>
    <row r="7528" spans="2:2" x14ac:dyDescent="0.25">
      <c r="B7528" t="s">
        <v>8386</v>
      </c>
    </row>
    <row r="7529" spans="2:2" x14ac:dyDescent="0.25">
      <c r="B7529" t="s">
        <v>8387</v>
      </c>
    </row>
    <row r="7530" spans="2:2" x14ac:dyDescent="0.25">
      <c r="B7530" t="s">
        <v>8388</v>
      </c>
    </row>
    <row r="7531" spans="2:2" x14ac:dyDescent="0.25">
      <c r="B7531" t="s">
        <v>8389</v>
      </c>
    </row>
    <row r="7532" spans="2:2" x14ac:dyDescent="0.25">
      <c r="B7532" t="s">
        <v>8390</v>
      </c>
    </row>
    <row r="7533" spans="2:2" x14ac:dyDescent="0.25">
      <c r="B7533" t="s">
        <v>8391</v>
      </c>
    </row>
    <row r="7534" spans="2:2" x14ac:dyDescent="0.25">
      <c r="B7534" t="s">
        <v>8392</v>
      </c>
    </row>
    <row r="7535" spans="2:2" x14ac:dyDescent="0.25">
      <c r="B7535" t="s">
        <v>8393</v>
      </c>
    </row>
    <row r="7536" spans="2:2" x14ac:dyDescent="0.25">
      <c r="B7536" t="s">
        <v>8394</v>
      </c>
    </row>
    <row r="7537" spans="2:2" x14ac:dyDescent="0.25">
      <c r="B7537" t="s">
        <v>8395</v>
      </c>
    </row>
    <row r="7538" spans="2:2" x14ac:dyDescent="0.25">
      <c r="B7538" t="s">
        <v>8396</v>
      </c>
    </row>
    <row r="7539" spans="2:2" x14ac:dyDescent="0.25">
      <c r="B7539" t="s">
        <v>8397</v>
      </c>
    </row>
    <row r="7540" spans="2:2" x14ac:dyDescent="0.25">
      <c r="B7540" t="s">
        <v>8398</v>
      </c>
    </row>
    <row r="7541" spans="2:2" x14ac:dyDescent="0.25">
      <c r="B7541" t="s">
        <v>8399</v>
      </c>
    </row>
    <row r="7542" spans="2:2" x14ac:dyDescent="0.25">
      <c r="B7542" t="s">
        <v>8400</v>
      </c>
    </row>
    <row r="7543" spans="2:2" x14ac:dyDescent="0.25">
      <c r="B7543" t="s">
        <v>8401</v>
      </c>
    </row>
    <row r="7544" spans="2:2" x14ac:dyDescent="0.25">
      <c r="B7544" t="s">
        <v>8402</v>
      </c>
    </row>
    <row r="7545" spans="2:2" x14ac:dyDescent="0.25">
      <c r="B7545" t="s">
        <v>8403</v>
      </c>
    </row>
    <row r="7546" spans="2:2" x14ac:dyDescent="0.25">
      <c r="B7546" t="s">
        <v>8404</v>
      </c>
    </row>
    <row r="7547" spans="2:2" x14ac:dyDescent="0.25">
      <c r="B7547" t="s">
        <v>8405</v>
      </c>
    </row>
    <row r="7548" spans="2:2" x14ac:dyDescent="0.25">
      <c r="B7548" t="s">
        <v>8406</v>
      </c>
    </row>
    <row r="7549" spans="2:2" x14ac:dyDescent="0.25">
      <c r="B7549" t="s">
        <v>8407</v>
      </c>
    </row>
    <row r="7550" spans="2:2" x14ac:dyDescent="0.25">
      <c r="B7550" t="s">
        <v>8408</v>
      </c>
    </row>
    <row r="7551" spans="2:2" x14ac:dyDescent="0.25">
      <c r="B7551" t="s">
        <v>8409</v>
      </c>
    </row>
    <row r="7552" spans="2:2" x14ac:dyDescent="0.25">
      <c r="B7552" t="s">
        <v>8410</v>
      </c>
    </row>
    <row r="7553" spans="2:2" x14ac:dyDescent="0.25">
      <c r="B7553" t="s">
        <v>8411</v>
      </c>
    </row>
    <row r="7554" spans="2:2" x14ac:dyDescent="0.25">
      <c r="B7554" t="s">
        <v>8412</v>
      </c>
    </row>
    <row r="7555" spans="2:2" x14ac:dyDescent="0.25">
      <c r="B7555" t="s">
        <v>8413</v>
      </c>
    </row>
    <row r="7556" spans="2:2" x14ac:dyDescent="0.25">
      <c r="B7556" t="s">
        <v>8414</v>
      </c>
    </row>
    <row r="7557" spans="2:2" x14ac:dyDescent="0.25">
      <c r="B7557" t="s">
        <v>8415</v>
      </c>
    </row>
    <row r="7558" spans="2:2" x14ac:dyDescent="0.25">
      <c r="B7558" t="s">
        <v>8416</v>
      </c>
    </row>
    <row r="7559" spans="2:2" x14ac:dyDescent="0.25">
      <c r="B7559" t="s">
        <v>8417</v>
      </c>
    </row>
    <row r="7560" spans="2:2" x14ac:dyDescent="0.25">
      <c r="B7560" t="s">
        <v>8418</v>
      </c>
    </row>
    <row r="7561" spans="2:2" x14ac:dyDescent="0.25">
      <c r="B7561" t="s">
        <v>8419</v>
      </c>
    </row>
    <row r="7562" spans="2:2" x14ac:dyDescent="0.25">
      <c r="B7562" t="s">
        <v>8420</v>
      </c>
    </row>
    <row r="7563" spans="2:2" x14ac:dyDescent="0.25">
      <c r="B7563" t="s">
        <v>8421</v>
      </c>
    </row>
    <row r="7564" spans="2:2" x14ac:dyDescent="0.25">
      <c r="B7564" t="s">
        <v>8422</v>
      </c>
    </row>
    <row r="7565" spans="2:2" x14ac:dyDescent="0.25">
      <c r="B7565" t="s">
        <v>8423</v>
      </c>
    </row>
    <row r="7566" spans="2:2" x14ac:dyDescent="0.25">
      <c r="B7566" t="s">
        <v>8424</v>
      </c>
    </row>
    <row r="7567" spans="2:2" x14ac:dyDescent="0.25">
      <c r="B7567" t="s">
        <v>8425</v>
      </c>
    </row>
    <row r="7568" spans="2:2" x14ac:dyDescent="0.25">
      <c r="B7568" t="s">
        <v>8426</v>
      </c>
    </row>
    <row r="7569" spans="2:2" x14ac:dyDescent="0.25">
      <c r="B7569" t="s">
        <v>8427</v>
      </c>
    </row>
    <row r="7570" spans="2:2" x14ac:dyDescent="0.25">
      <c r="B7570" t="s">
        <v>8428</v>
      </c>
    </row>
    <row r="7571" spans="2:2" x14ac:dyDescent="0.25">
      <c r="B7571" t="s">
        <v>8429</v>
      </c>
    </row>
    <row r="7572" spans="2:2" x14ac:dyDescent="0.25">
      <c r="B7572" t="s">
        <v>8430</v>
      </c>
    </row>
    <row r="7573" spans="2:2" x14ac:dyDescent="0.25">
      <c r="B7573" t="s">
        <v>8431</v>
      </c>
    </row>
    <row r="7574" spans="2:2" x14ac:dyDescent="0.25">
      <c r="B7574" t="s">
        <v>8432</v>
      </c>
    </row>
    <row r="7575" spans="2:2" x14ac:dyDescent="0.25">
      <c r="B7575" t="s">
        <v>8433</v>
      </c>
    </row>
    <row r="7576" spans="2:2" x14ac:dyDescent="0.25">
      <c r="B7576" t="s">
        <v>8434</v>
      </c>
    </row>
    <row r="7577" spans="2:2" x14ac:dyDescent="0.25">
      <c r="B7577" t="s">
        <v>8435</v>
      </c>
    </row>
    <row r="7578" spans="2:2" x14ac:dyDescent="0.25">
      <c r="B7578" t="s">
        <v>8436</v>
      </c>
    </row>
    <row r="7579" spans="2:2" x14ac:dyDescent="0.25">
      <c r="B7579" t="s">
        <v>8437</v>
      </c>
    </row>
    <row r="7580" spans="2:2" x14ac:dyDescent="0.25">
      <c r="B7580" t="s">
        <v>8438</v>
      </c>
    </row>
    <row r="7581" spans="2:2" x14ac:dyDescent="0.25">
      <c r="B7581" t="s">
        <v>8439</v>
      </c>
    </row>
    <row r="7582" spans="2:2" x14ac:dyDescent="0.25">
      <c r="B7582" t="s">
        <v>8440</v>
      </c>
    </row>
    <row r="7583" spans="2:2" x14ac:dyDescent="0.25">
      <c r="B7583" t="s">
        <v>8441</v>
      </c>
    </row>
    <row r="7584" spans="2:2" x14ac:dyDescent="0.25">
      <c r="B7584" t="s">
        <v>8442</v>
      </c>
    </row>
    <row r="7585" spans="2:2" x14ac:dyDescent="0.25">
      <c r="B7585" t="s">
        <v>8443</v>
      </c>
    </row>
    <row r="7586" spans="2:2" x14ac:dyDescent="0.25">
      <c r="B7586" t="s">
        <v>8444</v>
      </c>
    </row>
    <row r="7587" spans="2:2" x14ac:dyDescent="0.25">
      <c r="B7587" t="s">
        <v>8445</v>
      </c>
    </row>
    <row r="7588" spans="2:2" x14ac:dyDescent="0.25">
      <c r="B7588" t="s">
        <v>8446</v>
      </c>
    </row>
    <row r="7589" spans="2:2" x14ac:dyDescent="0.25">
      <c r="B7589" t="s">
        <v>8447</v>
      </c>
    </row>
    <row r="7590" spans="2:2" x14ac:dyDescent="0.25">
      <c r="B7590" t="s">
        <v>8448</v>
      </c>
    </row>
    <row r="7591" spans="2:2" x14ac:dyDescent="0.25">
      <c r="B7591" t="s">
        <v>8449</v>
      </c>
    </row>
    <row r="7592" spans="2:2" x14ac:dyDescent="0.25">
      <c r="B7592" t="s">
        <v>8450</v>
      </c>
    </row>
    <row r="7593" spans="2:2" x14ac:dyDescent="0.25">
      <c r="B7593" t="s">
        <v>8451</v>
      </c>
    </row>
    <row r="7594" spans="2:2" x14ac:dyDescent="0.25">
      <c r="B7594" t="s">
        <v>8452</v>
      </c>
    </row>
    <row r="7595" spans="2:2" x14ac:dyDescent="0.25">
      <c r="B7595" t="s">
        <v>8453</v>
      </c>
    </row>
    <row r="7596" spans="2:2" x14ac:dyDescent="0.25">
      <c r="B7596" t="s">
        <v>8454</v>
      </c>
    </row>
    <row r="7597" spans="2:2" x14ac:dyDescent="0.25">
      <c r="B7597" t="s">
        <v>8455</v>
      </c>
    </row>
    <row r="7598" spans="2:2" x14ac:dyDescent="0.25">
      <c r="B7598" t="s">
        <v>8456</v>
      </c>
    </row>
    <row r="7599" spans="2:2" x14ac:dyDescent="0.25">
      <c r="B7599" t="s">
        <v>8457</v>
      </c>
    </row>
    <row r="7600" spans="2:2" x14ac:dyDescent="0.25">
      <c r="B7600" t="s">
        <v>8458</v>
      </c>
    </row>
    <row r="7601" spans="2:2" x14ac:dyDescent="0.25">
      <c r="B7601" t="s">
        <v>8459</v>
      </c>
    </row>
    <row r="7602" spans="2:2" x14ac:dyDescent="0.25">
      <c r="B7602" t="s">
        <v>8460</v>
      </c>
    </row>
    <row r="7603" spans="2:2" x14ac:dyDescent="0.25">
      <c r="B7603" t="s">
        <v>8461</v>
      </c>
    </row>
    <row r="7604" spans="2:2" x14ac:dyDescent="0.25">
      <c r="B7604" t="s">
        <v>8462</v>
      </c>
    </row>
    <row r="7605" spans="2:2" x14ac:dyDescent="0.25">
      <c r="B7605" t="s">
        <v>8463</v>
      </c>
    </row>
    <row r="7606" spans="2:2" x14ac:dyDescent="0.25">
      <c r="B7606" t="s">
        <v>8464</v>
      </c>
    </row>
    <row r="7607" spans="2:2" x14ac:dyDescent="0.25">
      <c r="B7607" t="s">
        <v>8465</v>
      </c>
    </row>
    <row r="7608" spans="2:2" x14ac:dyDescent="0.25">
      <c r="B7608" t="s">
        <v>8466</v>
      </c>
    </row>
    <row r="7609" spans="2:2" x14ac:dyDescent="0.25">
      <c r="B7609" t="s">
        <v>8467</v>
      </c>
    </row>
    <row r="7610" spans="2:2" x14ac:dyDescent="0.25">
      <c r="B7610" t="s">
        <v>8468</v>
      </c>
    </row>
    <row r="7611" spans="2:2" x14ac:dyDescent="0.25">
      <c r="B7611" t="s">
        <v>8469</v>
      </c>
    </row>
    <row r="7612" spans="2:2" x14ac:dyDescent="0.25">
      <c r="B7612" t="s">
        <v>8470</v>
      </c>
    </row>
    <row r="7613" spans="2:2" x14ac:dyDescent="0.25">
      <c r="B7613" t="s">
        <v>8471</v>
      </c>
    </row>
    <row r="7614" spans="2:2" x14ac:dyDescent="0.25">
      <c r="B7614" t="s">
        <v>8472</v>
      </c>
    </row>
    <row r="7615" spans="2:2" x14ac:dyDescent="0.25">
      <c r="B7615" t="s">
        <v>8473</v>
      </c>
    </row>
    <row r="7616" spans="2:2" x14ac:dyDescent="0.25">
      <c r="B7616" t="s">
        <v>8474</v>
      </c>
    </row>
    <row r="7617" spans="2:2" x14ac:dyDescent="0.25">
      <c r="B7617" t="s">
        <v>8475</v>
      </c>
    </row>
    <row r="7618" spans="2:2" x14ac:dyDescent="0.25">
      <c r="B7618" t="s">
        <v>8476</v>
      </c>
    </row>
    <row r="7619" spans="2:2" x14ac:dyDescent="0.25">
      <c r="B7619" t="s">
        <v>8477</v>
      </c>
    </row>
    <row r="7620" spans="2:2" x14ac:dyDescent="0.25">
      <c r="B7620" t="s">
        <v>8478</v>
      </c>
    </row>
    <row r="7621" spans="2:2" x14ac:dyDescent="0.25">
      <c r="B7621" t="s">
        <v>8479</v>
      </c>
    </row>
    <row r="7622" spans="2:2" x14ac:dyDescent="0.25">
      <c r="B7622" t="s">
        <v>8480</v>
      </c>
    </row>
    <row r="7623" spans="2:2" x14ac:dyDescent="0.25">
      <c r="B7623" t="s">
        <v>8481</v>
      </c>
    </row>
    <row r="7624" spans="2:2" x14ac:dyDescent="0.25">
      <c r="B7624" t="s">
        <v>8482</v>
      </c>
    </row>
    <row r="7625" spans="2:2" x14ac:dyDescent="0.25">
      <c r="B7625" t="s">
        <v>8483</v>
      </c>
    </row>
    <row r="7626" spans="2:2" x14ac:dyDescent="0.25">
      <c r="B7626" t="s">
        <v>8484</v>
      </c>
    </row>
    <row r="7627" spans="2:2" x14ac:dyDescent="0.25">
      <c r="B7627" t="s">
        <v>8485</v>
      </c>
    </row>
    <row r="7628" spans="2:2" x14ac:dyDescent="0.25">
      <c r="B7628" t="s">
        <v>8486</v>
      </c>
    </row>
    <row r="7629" spans="2:2" x14ac:dyDescent="0.25">
      <c r="B7629" t="s">
        <v>8487</v>
      </c>
    </row>
    <row r="7630" spans="2:2" x14ac:dyDescent="0.25">
      <c r="B7630" t="s">
        <v>8488</v>
      </c>
    </row>
    <row r="7631" spans="2:2" x14ac:dyDescent="0.25">
      <c r="B7631" t="s">
        <v>8489</v>
      </c>
    </row>
    <row r="7632" spans="2:2" x14ac:dyDescent="0.25">
      <c r="B7632" t="s">
        <v>8490</v>
      </c>
    </row>
    <row r="7633" spans="2:2" x14ac:dyDescent="0.25">
      <c r="B7633" t="s">
        <v>8491</v>
      </c>
    </row>
    <row r="7634" spans="2:2" x14ac:dyDescent="0.25">
      <c r="B7634" t="s">
        <v>8492</v>
      </c>
    </row>
    <row r="7635" spans="2:2" x14ac:dyDescent="0.25">
      <c r="B7635" t="s">
        <v>8493</v>
      </c>
    </row>
    <row r="7636" spans="2:2" x14ac:dyDescent="0.25">
      <c r="B7636" t="s">
        <v>8494</v>
      </c>
    </row>
    <row r="7637" spans="2:2" x14ac:dyDescent="0.25">
      <c r="B7637" t="s">
        <v>8495</v>
      </c>
    </row>
    <row r="7638" spans="2:2" x14ac:dyDescent="0.25">
      <c r="B7638" t="s">
        <v>8496</v>
      </c>
    </row>
    <row r="7639" spans="2:2" x14ac:dyDescent="0.25">
      <c r="B7639" t="s">
        <v>8497</v>
      </c>
    </row>
    <row r="7640" spans="2:2" x14ac:dyDescent="0.25">
      <c r="B7640" t="s">
        <v>8498</v>
      </c>
    </row>
    <row r="7641" spans="2:2" x14ac:dyDescent="0.25">
      <c r="B7641" t="s">
        <v>8499</v>
      </c>
    </row>
    <row r="7642" spans="2:2" x14ac:dyDescent="0.25">
      <c r="B7642" t="s">
        <v>8500</v>
      </c>
    </row>
    <row r="7643" spans="2:2" x14ac:dyDescent="0.25">
      <c r="B7643" t="s">
        <v>8501</v>
      </c>
    </row>
    <row r="7644" spans="2:2" x14ac:dyDescent="0.25">
      <c r="B7644" t="s">
        <v>8502</v>
      </c>
    </row>
    <row r="7645" spans="2:2" x14ac:dyDescent="0.25">
      <c r="B7645" t="s">
        <v>8503</v>
      </c>
    </row>
    <row r="7646" spans="2:2" x14ac:dyDescent="0.25">
      <c r="B7646" t="s">
        <v>8504</v>
      </c>
    </row>
    <row r="7647" spans="2:2" x14ac:dyDescent="0.25">
      <c r="B7647" t="s">
        <v>8505</v>
      </c>
    </row>
    <row r="7648" spans="2:2" x14ac:dyDescent="0.25">
      <c r="B7648" t="s">
        <v>8506</v>
      </c>
    </row>
    <row r="7649" spans="2:2" x14ac:dyDescent="0.25">
      <c r="B7649" t="s">
        <v>8507</v>
      </c>
    </row>
    <row r="7650" spans="2:2" x14ac:dyDescent="0.25">
      <c r="B7650" t="s">
        <v>8508</v>
      </c>
    </row>
    <row r="7651" spans="2:2" x14ac:dyDescent="0.25">
      <c r="B7651" t="s">
        <v>8509</v>
      </c>
    </row>
    <row r="7652" spans="2:2" x14ac:dyDescent="0.25">
      <c r="B7652" t="s">
        <v>8510</v>
      </c>
    </row>
    <row r="7653" spans="2:2" x14ac:dyDescent="0.25">
      <c r="B7653" t="s">
        <v>8511</v>
      </c>
    </row>
    <row r="7654" spans="2:2" x14ac:dyDescent="0.25">
      <c r="B7654" t="s">
        <v>8512</v>
      </c>
    </row>
    <row r="7655" spans="2:2" x14ac:dyDescent="0.25">
      <c r="B7655" t="s">
        <v>8513</v>
      </c>
    </row>
    <row r="7656" spans="2:2" x14ac:dyDescent="0.25">
      <c r="B7656" t="s">
        <v>8514</v>
      </c>
    </row>
    <row r="7657" spans="2:2" x14ac:dyDescent="0.25">
      <c r="B7657" t="s">
        <v>8515</v>
      </c>
    </row>
    <row r="7658" spans="2:2" x14ac:dyDescent="0.25">
      <c r="B7658" t="s">
        <v>8516</v>
      </c>
    </row>
    <row r="7659" spans="2:2" x14ac:dyDescent="0.25">
      <c r="B7659" t="s">
        <v>8517</v>
      </c>
    </row>
    <row r="7660" spans="2:2" x14ac:dyDescent="0.25">
      <c r="B7660" t="s">
        <v>8518</v>
      </c>
    </row>
    <row r="7661" spans="2:2" x14ac:dyDescent="0.25">
      <c r="B7661" t="s">
        <v>8519</v>
      </c>
    </row>
    <row r="7662" spans="2:2" x14ac:dyDescent="0.25">
      <c r="B7662" t="s">
        <v>8520</v>
      </c>
    </row>
    <row r="7663" spans="2:2" x14ac:dyDescent="0.25">
      <c r="B7663" t="s">
        <v>8521</v>
      </c>
    </row>
    <row r="7664" spans="2:2" x14ac:dyDescent="0.25">
      <c r="B7664" t="s">
        <v>8522</v>
      </c>
    </row>
    <row r="7665" spans="2:2" x14ac:dyDescent="0.25">
      <c r="B7665" t="s">
        <v>8523</v>
      </c>
    </row>
    <row r="7666" spans="2:2" x14ac:dyDescent="0.25">
      <c r="B7666" t="s">
        <v>8524</v>
      </c>
    </row>
    <row r="7667" spans="2:2" x14ac:dyDescent="0.25">
      <c r="B7667" t="s">
        <v>8525</v>
      </c>
    </row>
    <row r="7668" spans="2:2" x14ac:dyDescent="0.25">
      <c r="B7668" t="s">
        <v>8526</v>
      </c>
    </row>
    <row r="7669" spans="2:2" x14ac:dyDescent="0.25">
      <c r="B7669" t="s">
        <v>8527</v>
      </c>
    </row>
    <row r="7670" spans="2:2" x14ac:dyDescent="0.25">
      <c r="B7670" t="s">
        <v>8528</v>
      </c>
    </row>
    <row r="7671" spans="2:2" x14ac:dyDescent="0.25">
      <c r="B7671" t="s">
        <v>8529</v>
      </c>
    </row>
    <row r="7672" spans="2:2" x14ac:dyDescent="0.25">
      <c r="B7672" t="s">
        <v>8530</v>
      </c>
    </row>
    <row r="7673" spans="2:2" x14ac:dyDescent="0.25">
      <c r="B7673" t="s">
        <v>8531</v>
      </c>
    </row>
    <row r="7674" spans="2:2" x14ac:dyDescent="0.25">
      <c r="B7674" t="s">
        <v>8532</v>
      </c>
    </row>
    <row r="7675" spans="2:2" x14ac:dyDescent="0.25">
      <c r="B7675" t="s">
        <v>8533</v>
      </c>
    </row>
    <row r="7676" spans="2:2" x14ac:dyDescent="0.25">
      <c r="B7676" t="s">
        <v>8534</v>
      </c>
    </row>
    <row r="7677" spans="2:2" x14ac:dyDescent="0.25">
      <c r="B7677" t="s">
        <v>8535</v>
      </c>
    </row>
    <row r="7678" spans="2:2" x14ac:dyDescent="0.25">
      <c r="B7678" t="s">
        <v>8536</v>
      </c>
    </row>
    <row r="7679" spans="2:2" x14ac:dyDescent="0.25">
      <c r="B7679" t="s">
        <v>8537</v>
      </c>
    </row>
    <row r="7680" spans="2:2" x14ac:dyDescent="0.25">
      <c r="B7680" t="s">
        <v>8538</v>
      </c>
    </row>
    <row r="7681" spans="2:2" x14ac:dyDescent="0.25">
      <c r="B7681" t="s">
        <v>8539</v>
      </c>
    </row>
    <row r="7682" spans="2:2" x14ac:dyDescent="0.25">
      <c r="B7682" t="s">
        <v>8540</v>
      </c>
    </row>
    <row r="7683" spans="2:2" x14ac:dyDescent="0.25">
      <c r="B7683" t="s">
        <v>8541</v>
      </c>
    </row>
    <row r="7684" spans="2:2" x14ac:dyDescent="0.25">
      <c r="B7684" t="s">
        <v>8542</v>
      </c>
    </row>
    <row r="7685" spans="2:2" x14ac:dyDescent="0.25">
      <c r="B7685" t="s">
        <v>8543</v>
      </c>
    </row>
    <row r="7686" spans="2:2" x14ac:dyDescent="0.25">
      <c r="B7686" t="s">
        <v>8544</v>
      </c>
    </row>
    <row r="7687" spans="2:2" x14ac:dyDescent="0.25">
      <c r="B7687" t="s">
        <v>8545</v>
      </c>
    </row>
    <row r="7688" spans="2:2" x14ac:dyDescent="0.25">
      <c r="B7688" t="s">
        <v>8546</v>
      </c>
    </row>
    <row r="7689" spans="2:2" x14ac:dyDescent="0.25">
      <c r="B7689" t="s">
        <v>8547</v>
      </c>
    </row>
    <row r="7690" spans="2:2" x14ac:dyDescent="0.25">
      <c r="B7690" t="s">
        <v>8548</v>
      </c>
    </row>
    <row r="7691" spans="2:2" x14ac:dyDescent="0.25">
      <c r="B7691" t="s">
        <v>8549</v>
      </c>
    </row>
    <row r="7692" spans="2:2" x14ac:dyDescent="0.25">
      <c r="B7692" t="s">
        <v>8550</v>
      </c>
    </row>
    <row r="7693" spans="2:2" x14ac:dyDescent="0.25">
      <c r="B7693" t="s">
        <v>8551</v>
      </c>
    </row>
    <row r="7694" spans="2:2" x14ac:dyDescent="0.25">
      <c r="B7694" t="s">
        <v>8552</v>
      </c>
    </row>
    <row r="7695" spans="2:2" x14ac:dyDescent="0.25">
      <c r="B7695" t="s">
        <v>8553</v>
      </c>
    </row>
    <row r="7696" spans="2:2" x14ac:dyDescent="0.25">
      <c r="B7696" t="s">
        <v>8554</v>
      </c>
    </row>
    <row r="7697" spans="2:2" x14ac:dyDescent="0.25">
      <c r="B7697" t="s">
        <v>8555</v>
      </c>
    </row>
    <row r="7698" spans="2:2" x14ac:dyDescent="0.25">
      <c r="B7698" t="s">
        <v>8556</v>
      </c>
    </row>
    <row r="7699" spans="2:2" x14ac:dyDescent="0.25">
      <c r="B7699" t="s">
        <v>8557</v>
      </c>
    </row>
    <row r="7700" spans="2:2" x14ac:dyDescent="0.25">
      <c r="B7700" t="s">
        <v>8558</v>
      </c>
    </row>
    <row r="7701" spans="2:2" x14ac:dyDescent="0.25">
      <c r="B7701" t="s">
        <v>8559</v>
      </c>
    </row>
    <row r="7702" spans="2:2" x14ac:dyDescent="0.25">
      <c r="B7702" t="s">
        <v>8560</v>
      </c>
    </row>
    <row r="7703" spans="2:2" x14ac:dyDescent="0.25">
      <c r="B7703" t="s">
        <v>8561</v>
      </c>
    </row>
    <row r="7704" spans="2:2" x14ac:dyDescent="0.25">
      <c r="B7704" t="s">
        <v>8562</v>
      </c>
    </row>
    <row r="7705" spans="2:2" x14ac:dyDescent="0.25">
      <c r="B7705" t="s">
        <v>8563</v>
      </c>
    </row>
    <row r="7706" spans="2:2" x14ac:dyDescent="0.25">
      <c r="B7706" t="s">
        <v>8564</v>
      </c>
    </row>
    <row r="7707" spans="2:2" x14ac:dyDescent="0.25">
      <c r="B7707" t="s">
        <v>8565</v>
      </c>
    </row>
    <row r="7708" spans="2:2" x14ac:dyDescent="0.25">
      <c r="B7708" t="s">
        <v>8566</v>
      </c>
    </row>
    <row r="7709" spans="2:2" x14ac:dyDescent="0.25">
      <c r="B7709" t="s">
        <v>8567</v>
      </c>
    </row>
    <row r="7710" spans="2:2" x14ac:dyDescent="0.25">
      <c r="B7710" t="s">
        <v>8568</v>
      </c>
    </row>
    <row r="7711" spans="2:2" x14ac:dyDescent="0.25">
      <c r="B7711" t="s">
        <v>8569</v>
      </c>
    </row>
    <row r="7712" spans="2:2" x14ac:dyDescent="0.25">
      <c r="B7712" t="s">
        <v>8570</v>
      </c>
    </row>
    <row r="7713" spans="2:2" x14ac:dyDescent="0.25">
      <c r="B7713" t="s">
        <v>8571</v>
      </c>
    </row>
    <row r="7714" spans="2:2" x14ac:dyDescent="0.25">
      <c r="B7714" t="s">
        <v>8572</v>
      </c>
    </row>
    <row r="7715" spans="2:2" x14ac:dyDescent="0.25">
      <c r="B7715" t="s">
        <v>8573</v>
      </c>
    </row>
    <row r="7716" spans="2:2" x14ac:dyDescent="0.25">
      <c r="B7716" t="s">
        <v>8574</v>
      </c>
    </row>
    <row r="7717" spans="2:2" x14ac:dyDescent="0.25">
      <c r="B7717" t="s">
        <v>8575</v>
      </c>
    </row>
    <row r="7718" spans="2:2" x14ac:dyDescent="0.25">
      <c r="B7718" t="s">
        <v>8576</v>
      </c>
    </row>
    <row r="7719" spans="2:2" x14ac:dyDescent="0.25">
      <c r="B7719" t="s">
        <v>8577</v>
      </c>
    </row>
    <row r="7720" spans="2:2" x14ac:dyDescent="0.25">
      <c r="B7720" t="s">
        <v>8578</v>
      </c>
    </row>
    <row r="7721" spans="2:2" x14ac:dyDescent="0.25">
      <c r="B7721" t="s">
        <v>8579</v>
      </c>
    </row>
    <row r="7722" spans="2:2" x14ac:dyDescent="0.25">
      <c r="B7722" t="s">
        <v>8580</v>
      </c>
    </row>
    <row r="7723" spans="2:2" x14ac:dyDescent="0.25">
      <c r="B7723" t="s">
        <v>8581</v>
      </c>
    </row>
    <row r="7724" spans="2:2" x14ac:dyDescent="0.25">
      <c r="B7724" t="s">
        <v>8582</v>
      </c>
    </row>
    <row r="7725" spans="2:2" x14ac:dyDescent="0.25">
      <c r="B7725" t="s">
        <v>8583</v>
      </c>
    </row>
    <row r="7726" spans="2:2" x14ac:dyDescent="0.25">
      <c r="B7726" t="s">
        <v>8584</v>
      </c>
    </row>
    <row r="7727" spans="2:2" x14ac:dyDescent="0.25">
      <c r="B7727" t="s">
        <v>8585</v>
      </c>
    </row>
    <row r="7728" spans="2:2" x14ac:dyDescent="0.25">
      <c r="B7728" t="s">
        <v>8586</v>
      </c>
    </row>
    <row r="7729" spans="2:2" x14ac:dyDescent="0.25">
      <c r="B7729" t="s">
        <v>8587</v>
      </c>
    </row>
    <row r="7730" spans="2:2" x14ac:dyDescent="0.25">
      <c r="B7730" t="s">
        <v>8588</v>
      </c>
    </row>
    <row r="7731" spans="2:2" x14ac:dyDescent="0.25">
      <c r="B7731" t="s">
        <v>8589</v>
      </c>
    </row>
    <row r="7732" spans="2:2" x14ac:dyDescent="0.25">
      <c r="B7732" t="s">
        <v>8590</v>
      </c>
    </row>
    <row r="7733" spans="2:2" x14ac:dyDescent="0.25">
      <c r="B7733" t="s">
        <v>8591</v>
      </c>
    </row>
    <row r="7734" spans="2:2" x14ac:dyDescent="0.25">
      <c r="B7734" t="s">
        <v>8592</v>
      </c>
    </row>
    <row r="7735" spans="2:2" x14ac:dyDescent="0.25">
      <c r="B7735" t="s">
        <v>8593</v>
      </c>
    </row>
    <row r="7736" spans="2:2" x14ac:dyDescent="0.25">
      <c r="B7736" t="s">
        <v>8594</v>
      </c>
    </row>
    <row r="7737" spans="2:2" x14ac:dyDescent="0.25">
      <c r="B7737" t="s">
        <v>8595</v>
      </c>
    </row>
    <row r="7738" spans="2:2" x14ac:dyDescent="0.25">
      <c r="B7738" t="s">
        <v>8596</v>
      </c>
    </row>
    <row r="7739" spans="2:2" x14ac:dyDescent="0.25">
      <c r="B7739" t="s">
        <v>8597</v>
      </c>
    </row>
    <row r="7740" spans="2:2" x14ac:dyDescent="0.25">
      <c r="B7740" t="s">
        <v>8598</v>
      </c>
    </row>
    <row r="7741" spans="2:2" x14ac:dyDescent="0.25">
      <c r="B7741" t="s">
        <v>8599</v>
      </c>
    </row>
    <row r="7742" spans="2:2" x14ac:dyDescent="0.25">
      <c r="B7742" t="s">
        <v>8600</v>
      </c>
    </row>
    <row r="7743" spans="2:2" x14ac:dyDescent="0.25">
      <c r="B7743" t="s">
        <v>8601</v>
      </c>
    </row>
    <row r="7744" spans="2:2" x14ac:dyDescent="0.25">
      <c r="B7744" t="s">
        <v>8602</v>
      </c>
    </row>
    <row r="7745" spans="2:2" x14ac:dyDescent="0.25">
      <c r="B7745" t="s">
        <v>8603</v>
      </c>
    </row>
    <row r="7746" spans="2:2" x14ac:dyDescent="0.25">
      <c r="B7746" t="s">
        <v>8604</v>
      </c>
    </row>
    <row r="7747" spans="2:2" x14ac:dyDescent="0.25">
      <c r="B7747" t="s">
        <v>8605</v>
      </c>
    </row>
    <row r="7748" spans="2:2" x14ac:dyDescent="0.25">
      <c r="B7748" t="s">
        <v>8606</v>
      </c>
    </row>
    <row r="7749" spans="2:2" x14ac:dyDescent="0.25">
      <c r="B7749" t="s">
        <v>8607</v>
      </c>
    </row>
    <row r="7750" spans="2:2" x14ac:dyDescent="0.25">
      <c r="B7750" t="s">
        <v>8608</v>
      </c>
    </row>
    <row r="7751" spans="2:2" x14ac:dyDescent="0.25">
      <c r="B7751" t="s">
        <v>8609</v>
      </c>
    </row>
    <row r="7752" spans="2:2" x14ac:dyDescent="0.25">
      <c r="B7752" t="s">
        <v>8610</v>
      </c>
    </row>
    <row r="7753" spans="2:2" x14ac:dyDescent="0.25">
      <c r="B7753" t="s">
        <v>8611</v>
      </c>
    </row>
    <row r="7754" spans="2:2" x14ac:dyDescent="0.25">
      <c r="B7754" t="s">
        <v>8612</v>
      </c>
    </row>
    <row r="7755" spans="2:2" x14ac:dyDescent="0.25">
      <c r="B7755" t="s">
        <v>8613</v>
      </c>
    </row>
    <row r="7756" spans="2:2" x14ac:dyDescent="0.25">
      <c r="B7756" t="s">
        <v>8614</v>
      </c>
    </row>
    <row r="7757" spans="2:2" x14ac:dyDescent="0.25">
      <c r="B7757" t="s">
        <v>8615</v>
      </c>
    </row>
    <row r="7758" spans="2:2" x14ac:dyDescent="0.25">
      <c r="B7758" t="s">
        <v>8616</v>
      </c>
    </row>
    <row r="7759" spans="2:2" x14ac:dyDescent="0.25">
      <c r="B7759" t="s">
        <v>8617</v>
      </c>
    </row>
    <row r="7760" spans="2:2" x14ac:dyDescent="0.25">
      <c r="B7760" t="s">
        <v>8618</v>
      </c>
    </row>
    <row r="7761" spans="2:2" x14ac:dyDescent="0.25">
      <c r="B7761" t="s">
        <v>8619</v>
      </c>
    </row>
    <row r="7762" spans="2:2" x14ac:dyDescent="0.25">
      <c r="B7762" t="s">
        <v>8620</v>
      </c>
    </row>
    <row r="7763" spans="2:2" x14ac:dyDescent="0.25">
      <c r="B7763" t="s">
        <v>8621</v>
      </c>
    </row>
    <row r="7764" spans="2:2" x14ac:dyDescent="0.25">
      <c r="B7764" t="s">
        <v>8622</v>
      </c>
    </row>
    <row r="7765" spans="2:2" x14ac:dyDescent="0.25">
      <c r="B7765" t="s">
        <v>8623</v>
      </c>
    </row>
    <row r="7766" spans="2:2" x14ac:dyDescent="0.25">
      <c r="B7766" t="s">
        <v>8624</v>
      </c>
    </row>
    <row r="7767" spans="2:2" x14ac:dyDescent="0.25">
      <c r="B7767" t="s">
        <v>8625</v>
      </c>
    </row>
    <row r="7768" spans="2:2" x14ac:dyDescent="0.25">
      <c r="B7768" t="s">
        <v>8626</v>
      </c>
    </row>
    <row r="7769" spans="2:2" x14ac:dyDescent="0.25">
      <c r="B7769" t="s">
        <v>8627</v>
      </c>
    </row>
    <row r="7770" spans="2:2" x14ac:dyDescent="0.25">
      <c r="B7770" t="s">
        <v>8628</v>
      </c>
    </row>
    <row r="7771" spans="2:2" x14ac:dyDescent="0.25">
      <c r="B7771" t="s">
        <v>8629</v>
      </c>
    </row>
    <row r="7772" spans="2:2" x14ac:dyDescent="0.25">
      <c r="B7772" t="s">
        <v>8630</v>
      </c>
    </row>
    <row r="7773" spans="2:2" x14ac:dyDescent="0.25">
      <c r="B7773" t="s">
        <v>8631</v>
      </c>
    </row>
    <row r="7774" spans="2:2" x14ac:dyDescent="0.25">
      <c r="B7774" t="s">
        <v>8632</v>
      </c>
    </row>
    <row r="7775" spans="2:2" x14ac:dyDescent="0.25">
      <c r="B7775" t="s">
        <v>8633</v>
      </c>
    </row>
    <row r="7776" spans="2:2" x14ac:dyDescent="0.25">
      <c r="B7776" t="s">
        <v>8634</v>
      </c>
    </row>
    <row r="7777" spans="2:2" x14ac:dyDescent="0.25">
      <c r="B7777" t="s">
        <v>8635</v>
      </c>
    </row>
    <row r="7778" spans="2:2" x14ac:dyDescent="0.25">
      <c r="B7778" t="s">
        <v>8636</v>
      </c>
    </row>
    <row r="7779" spans="2:2" x14ac:dyDescent="0.25">
      <c r="B7779" t="s">
        <v>8637</v>
      </c>
    </row>
    <row r="7780" spans="2:2" x14ac:dyDescent="0.25">
      <c r="B7780" t="s">
        <v>8638</v>
      </c>
    </row>
    <row r="7781" spans="2:2" x14ac:dyDescent="0.25">
      <c r="B7781" t="s">
        <v>8639</v>
      </c>
    </row>
    <row r="7782" spans="2:2" x14ac:dyDescent="0.25">
      <c r="B7782" t="s">
        <v>8640</v>
      </c>
    </row>
    <row r="7783" spans="2:2" x14ac:dyDescent="0.25">
      <c r="B7783" t="s">
        <v>8641</v>
      </c>
    </row>
    <row r="7784" spans="2:2" x14ac:dyDescent="0.25">
      <c r="B7784" t="s">
        <v>8642</v>
      </c>
    </row>
    <row r="7785" spans="2:2" x14ac:dyDescent="0.25">
      <c r="B7785" t="s">
        <v>8643</v>
      </c>
    </row>
    <row r="7786" spans="2:2" x14ac:dyDescent="0.25">
      <c r="B7786" t="s">
        <v>8644</v>
      </c>
    </row>
    <row r="7787" spans="2:2" x14ac:dyDescent="0.25">
      <c r="B7787" t="s">
        <v>8645</v>
      </c>
    </row>
    <row r="7788" spans="2:2" x14ac:dyDescent="0.25">
      <c r="B7788" t="s">
        <v>8646</v>
      </c>
    </row>
    <row r="7789" spans="2:2" x14ac:dyDescent="0.25">
      <c r="B7789" t="s">
        <v>8647</v>
      </c>
    </row>
    <row r="7790" spans="2:2" x14ac:dyDescent="0.25">
      <c r="B7790" t="s">
        <v>8648</v>
      </c>
    </row>
    <row r="7791" spans="2:2" x14ac:dyDescent="0.25">
      <c r="B7791" t="s">
        <v>8649</v>
      </c>
    </row>
    <row r="7792" spans="2:2" x14ac:dyDescent="0.25">
      <c r="B7792" t="s">
        <v>8650</v>
      </c>
    </row>
    <row r="7793" spans="2:2" x14ac:dyDescent="0.25">
      <c r="B7793" t="s">
        <v>8651</v>
      </c>
    </row>
    <row r="7794" spans="2:2" x14ac:dyDescent="0.25">
      <c r="B7794" t="s">
        <v>8652</v>
      </c>
    </row>
    <row r="7795" spans="2:2" x14ac:dyDescent="0.25">
      <c r="B7795" t="s">
        <v>8653</v>
      </c>
    </row>
    <row r="7796" spans="2:2" x14ac:dyDescent="0.25">
      <c r="B7796" t="s">
        <v>8654</v>
      </c>
    </row>
    <row r="7797" spans="2:2" x14ac:dyDescent="0.25">
      <c r="B7797" t="s">
        <v>8655</v>
      </c>
    </row>
    <row r="7798" spans="2:2" x14ac:dyDescent="0.25">
      <c r="B7798" t="s">
        <v>8656</v>
      </c>
    </row>
    <row r="7799" spans="2:2" x14ac:dyDescent="0.25">
      <c r="B7799" t="s">
        <v>8657</v>
      </c>
    </row>
    <row r="7800" spans="2:2" x14ac:dyDescent="0.25">
      <c r="B7800" t="s">
        <v>8658</v>
      </c>
    </row>
    <row r="7801" spans="2:2" x14ac:dyDescent="0.25">
      <c r="B7801" t="s">
        <v>8659</v>
      </c>
    </row>
    <row r="7802" spans="2:2" x14ac:dyDescent="0.25">
      <c r="B7802" t="s">
        <v>8660</v>
      </c>
    </row>
    <row r="7803" spans="2:2" x14ac:dyDescent="0.25">
      <c r="B7803" t="s">
        <v>8661</v>
      </c>
    </row>
    <row r="7804" spans="2:2" x14ac:dyDescent="0.25">
      <c r="B7804" t="s">
        <v>8662</v>
      </c>
    </row>
    <row r="7805" spans="2:2" x14ac:dyDescent="0.25">
      <c r="B7805" t="s">
        <v>8663</v>
      </c>
    </row>
    <row r="7806" spans="2:2" x14ac:dyDescent="0.25">
      <c r="B7806" t="s">
        <v>8664</v>
      </c>
    </row>
    <row r="7807" spans="2:2" x14ac:dyDescent="0.25">
      <c r="B7807" t="s">
        <v>8665</v>
      </c>
    </row>
    <row r="7808" spans="2:2" x14ac:dyDescent="0.25">
      <c r="B7808" t="s">
        <v>8666</v>
      </c>
    </row>
    <row r="7809" spans="2:2" x14ac:dyDescent="0.25">
      <c r="B7809" t="s">
        <v>8667</v>
      </c>
    </row>
    <row r="7810" spans="2:2" x14ac:dyDescent="0.25">
      <c r="B7810" t="s">
        <v>8668</v>
      </c>
    </row>
    <row r="7811" spans="2:2" x14ac:dyDescent="0.25">
      <c r="B7811" t="s">
        <v>8669</v>
      </c>
    </row>
    <row r="7812" spans="2:2" x14ac:dyDescent="0.25">
      <c r="B7812" t="s">
        <v>8670</v>
      </c>
    </row>
    <row r="7813" spans="2:2" x14ac:dyDescent="0.25">
      <c r="B7813" t="s">
        <v>8671</v>
      </c>
    </row>
    <row r="7814" spans="2:2" x14ac:dyDescent="0.25">
      <c r="B7814" t="s">
        <v>8672</v>
      </c>
    </row>
    <row r="7815" spans="2:2" x14ac:dyDescent="0.25">
      <c r="B7815" t="s">
        <v>8673</v>
      </c>
    </row>
    <row r="7816" spans="2:2" x14ac:dyDescent="0.25">
      <c r="B7816" t="s">
        <v>8674</v>
      </c>
    </row>
    <row r="7817" spans="2:2" x14ac:dyDescent="0.25">
      <c r="B7817" t="s">
        <v>8675</v>
      </c>
    </row>
    <row r="7818" spans="2:2" x14ac:dyDescent="0.25">
      <c r="B7818" t="s">
        <v>8676</v>
      </c>
    </row>
    <row r="7819" spans="2:2" x14ac:dyDescent="0.25">
      <c r="B7819" t="s">
        <v>8677</v>
      </c>
    </row>
    <row r="7820" spans="2:2" x14ac:dyDescent="0.25">
      <c r="B7820" t="s">
        <v>8678</v>
      </c>
    </row>
    <row r="7821" spans="2:2" x14ac:dyDescent="0.25">
      <c r="B7821" t="s">
        <v>8679</v>
      </c>
    </row>
    <row r="7822" spans="2:2" x14ac:dyDescent="0.25">
      <c r="B7822" t="s">
        <v>8680</v>
      </c>
    </row>
    <row r="7823" spans="2:2" x14ac:dyDescent="0.25">
      <c r="B7823" t="s">
        <v>8681</v>
      </c>
    </row>
    <row r="7824" spans="2:2" x14ac:dyDescent="0.25">
      <c r="B7824" t="s">
        <v>8682</v>
      </c>
    </row>
    <row r="7825" spans="2:2" x14ac:dyDescent="0.25">
      <c r="B7825" t="s">
        <v>8683</v>
      </c>
    </row>
    <row r="7826" spans="2:2" x14ac:dyDescent="0.25">
      <c r="B7826" t="s">
        <v>8684</v>
      </c>
    </row>
    <row r="7827" spans="2:2" x14ac:dyDescent="0.25">
      <c r="B7827" t="s">
        <v>8685</v>
      </c>
    </row>
    <row r="7828" spans="2:2" x14ac:dyDescent="0.25">
      <c r="B7828" t="s">
        <v>8686</v>
      </c>
    </row>
    <row r="7829" spans="2:2" x14ac:dyDescent="0.25">
      <c r="B7829" t="s">
        <v>8687</v>
      </c>
    </row>
    <row r="7830" spans="2:2" x14ac:dyDescent="0.25">
      <c r="B7830" t="s">
        <v>8688</v>
      </c>
    </row>
    <row r="7831" spans="2:2" x14ac:dyDescent="0.25">
      <c r="B7831" t="s">
        <v>8689</v>
      </c>
    </row>
    <row r="7832" spans="2:2" x14ac:dyDescent="0.25">
      <c r="B7832" t="s">
        <v>8690</v>
      </c>
    </row>
    <row r="7833" spans="2:2" x14ac:dyDescent="0.25">
      <c r="B7833" t="s">
        <v>8691</v>
      </c>
    </row>
    <row r="7834" spans="2:2" x14ac:dyDescent="0.25">
      <c r="B7834" t="s">
        <v>8692</v>
      </c>
    </row>
    <row r="7835" spans="2:2" x14ac:dyDescent="0.25">
      <c r="B7835" t="s">
        <v>8693</v>
      </c>
    </row>
    <row r="7836" spans="2:2" x14ac:dyDescent="0.25">
      <c r="B7836" t="s">
        <v>8694</v>
      </c>
    </row>
    <row r="7837" spans="2:2" x14ac:dyDescent="0.25">
      <c r="B7837" t="s">
        <v>8695</v>
      </c>
    </row>
    <row r="7838" spans="2:2" x14ac:dyDescent="0.25">
      <c r="B7838" t="s">
        <v>8696</v>
      </c>
    </row>
    <row r="7839" spans="2:2" x14ac:dyDescent="0.25">
      <c r="B7839" t="s">
        <v>8697</v>
      </c>
    </row>
    <row r="7840" spans="2:2" x14ac:dyDescent="0.25">
      <c r="B7840" t="s">
        <v>8698</v>
      </c>
    </row>
    <row r="7841" spans="2:2" x14ac:dyDescent="0.25">
      <c r="B7841" t="s">
        <v>8699</v>
      </c>
    </row>
    <row r="7842" spans="2:2" x14ac:dyDescent="0.25">
      <c r="B7842" t="s">
        <v>8700</v>
      </c>
    </row>
    <row r="7843" spans="2:2" x14ac:dyDescent="0.25">
      <c r="B7843" t="s">
        <v>8701</v>
      </c>
    </row>
    <row r="7844" spans="2:2" x14ac:dyDescent="0.25">
      <c r="B7844" t="s">
        <v>8702</v>
      </c>
    </row>
    <row r="7845" spans="2:2" x14ac:dyDescent="0.25">
      <c r="B7845" t="s">
        <v>8703</v>
      </c>
    </row>
    <row r="7846" spans="2:2" x14ac:dyDescent="0.25">
      <c r="B7846" t="s">
        <v>8704</v>
      </c>
    </row>
    <row r="7847" spans="2:2" x14ac:dyDescent="0.25">
      <c r="B7847" t="s">
        <v>8705</v>
      </c>
    </row>
    <row r="7848" spans="2:2" x14ac:dyDescent="0.25">
      <c r="B7848" t="s">
        <v>8706</v>
      </c>
    </row>
    <row r="7849" spans="2:2" x14ac:dyDescent="0.25">
      <c r="B7849" t="s">
        <v>8707</v>
      </c>
    </row>
    <row r="7850" spans="2:2" x14ac:dyDescent="0.25">
      <c r="B7850" t="s">
        <v>8708</v>
      </c>
    </row>
    <row r="7851" spans="2:2" x14ac:dyDescent="0.25">
      <c r="B7851" t="s">
        <v>8709</v>
      </c>
    </row>
    <row r="7852" spans="2:2" x14ac:dyDescent="0.25">
      <c r="B7852" t="s">
        <v>8710</v>
      </c>
    </row>
    <row r="7853" spans="2:2" x14ac:dyDescent="0.25">
      <c r="B7853" t="s">
        <v>8711</v>
      </c>
    </row>
    <row r="7854" spans="2:2" x14ac:dyDescent="0.25">
      <c r="B7854" t="s">
        <v>8712</v>
      </c>
    </row>
    <row r="7855" spans="2:2" x14ac:dyDescent="0.25">
      <c r="B7855" t="s">
        <v>8713</v>
      </c>
    </row>
    <row r="7856" spans="2:2" x14ac:dyDescent="0.25">
      <c r="B7856" t="s">
        <v>8714</v>
      </c>
    </row>
    <row r="7857" spans="2:2" x14ac:dyDescent="0.25">
      <c r="B7857" t="s">
        <v>8715</v>
      </c>
    </row>
    <row r="7858" spans="2:2" x14ac:dyDescent="0.25">
      <c r="B7858" t="s">
        <v>8716</v>
      </c>
    </row>
    <row r="7859" spans="2:2" x14ac:dyDescent="0.25">
      <c r="B7859" t="s">
        <v>8717</v>
      </c>
    </row>
    <row r="7860" spans="2:2" x14ac:dyDescent="0.25">
      <c r="B7860" t="s">
        <v>8718</v>
      </c>
    </row>
    <row r="7861" spans="2:2" x14ac:dyDescent="0.25">
      <c r="B7861" t="s">
        <v>8719</v>
      </c>
    </row>
    <row r="7862" spans="2:2" x14ac:dyDescent="0.25">
      <c r="B7862" t="s">
        <v>8720</v>
      </c>
    </row>
    <row r="7863" spans="2:2" x14ac:dyDescent="0.25">
      <c r="B7863" t="s">
        <v>8721</v>
      </c>
    </row>
    <row r="7864" spans="2:2" x14ac:dyDescent="0.25">
      <c r="B7864" t="s">
        <v>8722</v>
      </c>
    </row>
    <row r="7865" spans="2:2" x14ac:dyDescent="0.25">
      <c r="B7865" t="s">
        <v>8723</v>
      </c>
    </row>
    <row r="7866" spans="2:2" x14ac:dyDescent="0.25">
      <c r="B7866" t="s">
        <v>8724</v>
      </c>
    </row>
    <row r="7867" spans="2:2" x14ac:dyDescent="0.25">
      <c r="B7867" t="s">
        <v>8725</v>
      </c>
    </row>
    <row r="7868" spans="2:2" x14ac:dyDescent="0.25">
      <c r="B7868" t="s">
        <v>8726</v>
      </c>
    </row>
    <row r="7869" spans="2:2" x14ac:dyDescent="0.25">
      <c r="B7869" t="s">
        <v>8727</v>
      </c>
    </row>
    <row r="7870" spans="2:2" x14ac:dyDescent="0.25">
      <c r="B7870" t="s">
        <v>8728</v>
      </c>
    </row>
    <row r="7871" spans="2:2" x14ac:dyDescent="0.25">
      <c r="B7871" t="s">
        <v>8729</v>
      </c>
    </row>
    <row r="7872" spans="2:2" x14ac:dyDescent="0.25">
      <c r="B7872" t="s">
        <v>8730</v>
      </c>
    </row>
    <row r="7873" spans="2:2" x14ac:dyDescent="0.25">
      <c r="B7873" t="s">
        <v>8731</v>
      </c>
    </row>
    <row r="7874" spans="2:2" x14ac:dyDescent="0.25">
      <c r="B7874" t="s">
        <v>8732</v>
      </c>
    </row>
    <row r="7875" spans="2:2" x14ac:dyDescent="0.25">
      <c r="B7875" t="s">
        <v>8733</v>
      </c>
    </row>
    <row r="7876" spans="2:2" x14ac:dyDescent="0.25">
      <c r="B7876" t="s">
        <v>8734</v>
      </c>
    </row>
    <row r="7877" spans="2:2" x14ac:dyDescent="0.25">
      <c r="B7877" t="s">
        <v>8735</v>
      </c>
    </row>
    <row r="7878" spans="2:2" x14ac:dyDescent="0.25">
      <c r="B7878" t="s">
        <v>8736</v>
      </c>
    </row>
    <row r="7879" spans="2:2" x14ac:dyDescent="0.25">
      <c r="B7879" t="s">
        <v>8737</v>
      </c>
    </row>
    <row r="7880" spans="2:2" x14ac:dyDescent="0.25">
      <c r="B7880" t="s">
        <v>8738</v>
      </c>
    </row>
    <row r="7881" spans="2:2" x14ac:dyDescent="0.25">
      <c r="B7881" t="s">
        <v>8739</v>
      </c>
    </row>
    <row r="7882" spans="2:2" x14ac:dyDescent="0.25">
      <c r="B7882" t="s">
        <v>8740</v>
      </c>
    </row>
    <row r="7883" spans="2:2" x14ac:dyDescent="0.25">
      <c r="B7883" t="s">
        <v>8741</v>
      </c>
    </row>
    <row r="7884" spans="2:2" x14ac:dyDescent="0.25">
      <c r="B7884" t="s">
        <v>8742</v>
      </c>
    </row>
    <row r="7885" spans="2:2" x14ac:dyDescent="0.25">
      <c r="B7885" t="s">
        <v>8743</v>
      </c>
    </row>
    <row r="7886" spans="2:2" x14ac:dyDescent="0.25">
      <c r="B7886" t="s">
        <v>8744</v>
      </c>
    </row>
    <row r="7887" spans="2:2" x14ac:dyDescent="0.25">
      <c r="B7887" t="s">
        <v>8745</v>
      </c>
    </row>
    <row r="7888" spans="2:2" x14ac:dyDescent="0.25">
      <c r="B7888" t="s">
        <v>8746</v>
      </c>
    </row>
    <row r="7889" spans="2:2" x14ac:dyDescent="0.25">
      <c r="B7889" t="s">
        <v>8747</v>
      </c>
    </row>
    <row r="7890" spans="2:2" x14ac:dyDescent="0.25">
      <c r="B7890" t="s">
        <v>8748</v>
      </c>
    </row>
    <row r="7891" spans="2:2" x14ac:dyDescent="0.25">
      <c r="B7891" t="s">
        <v>8749</v>
      </c>
    </row>
    <row r="7892" spans="2:2" x14ac:dyDescent="0.25">
      <c r="B7892" t="s">
        <v>8750</v>
      </c>
    </row>
    <row r="7893" spans="2:2" x14ac:dyDescent="0.25">
      <c r="B7893" t="s">
        <v>8751</v>
      </c>
    </row>
    <row r="7894" spans="2:2" x14ac:dyDescent="0.25">
      <c r="B7894" t="s">
        <v>8752</v>
      </c>
    </row>
    <row r="7895" spans="2:2" x14ac:dyDescent="0.25">
      <c r="B7895" t="s">
        <v>8753</v>
      </c>
    </row>
    <row r="7896" spans="2:2" x14ac:dyDescent="0.25">
      <c r="B7896" t="s">
        <v>8754</v>
      </c>
    </row>
    <row r="7897" spans="2:2" x14ac:dyDescent="0.25">
      <c r="B7897" t="s">
        <v>8755</v>
      </c>
    </row>
    <row r="7898" spans="2:2" x14ac:dyDescent="0.25">
      <c r="B7898" t="s">
        <v>8756</v>
      </c>
    </row>
    <row r="7899" spans="2:2" x14ac:dyDescent="0.25">
      <c r="B7899" t="s">
        <v>8757</v>
      </c>
    </row>
    <row r="7900" spans="2:2" x14ac:dyDescent="0.25">
      <c r="B7900" t="s">
        <v>8758</v>
      </c>
    </row>
    <row r="7901" spans="2:2" x14ac:dyDescent="0.25">
      <c r="B7901" t="s">
        <v>8759</v>
      </c>
    </row>
    <row r="7902" spans="2:2" x14ac:dyDescent="0.25">
      <c r="B7902" t="s">
        <v>8760</v>
      </c>
    </row>
    <row r="7903" spans="2:2" x14ac:dyDescent="0.25">
      <c r="B7903" t="s">
        <v>8761</v>
      </c>
    </row>
    <row r="7904" spans="2:2" x14ac:dyDescent="0.25">
      <c r="B7904" t="s">
        <v>8762</v>
      </c>
    </row>
    <row r="7905" spans="2:2" x14ac:dyDescent="0.25">
      <c r="B7905" t="s">
        <v>8763</v>
      </c>
    </row>
    <row r="7906" spans="2:2" x14ac:dyDescent="0.25">
      <c r="B7906" t="s">
        <v>8764</v>
      </c>
    </row>
    <row r="7907" spans="2:2" x14ac:dyDescent="0.25">
      <c r="B7907" t="s">
        <v>8765</v>
      </c>
    </row>
    <row r="7908" spans="2:2" x14ac:dyDescent="0.25">
      <c r="B7908" t="s">
        <v>8766</v>
      </c>
    </row>
    <row r="7909" spans="2:2" x14ac:dyDescent="0.25">
      <c r="B7909" t="s">
        <v>8767</v>
      </c>
    </row>
    <row r="7910" spans="2:2" x14ac:dyDescent="0.25">
      <c r="B7910" t="s">
        <v>8768</v>
      </c>
    </row>
    <row r="7911" spans="2:2" x14ac:dyDescent="0.25">
      <c r="B7911" t="s">
        <v>8769</v>
      </c>
    </row>
    <row r="7912" spans="2:2" x14ac:dyDescent="0.25">
      <c r="B7912" t="s">
        <v>8770</v>
      </c>
    </row>
    <row r="7913" spans="2:2" x14ac:dyDescent="0.25">
      <c r="B7913" t="s">
        <v>8771</v>
      </c>
    </row>
    <row r="7914" spans="2:2" x14ac:dyDescent="0.25">
      <c r="B7914" t="s">
        <v>8772</v>
      </c>
    </row>
    <row r="7915" spans="2:2" x14ac:dyDescent="0.25">
      <c r="B7915" t="s">
        <v>8773</v>
      </c>
    </row>
    <row r="7916" spans="2:2" x14ac:dyDescent="0.25">
      <c r="B7916" t="s">
        <v>8774</v>
      </c>
    </row>
    <row r="7917" spans="2:2" x14ac:dyDescent="0.25">
      <c r="B7917" t="s">
        <v>8775</v>
      </c>
    </row>
    <row r="7918" spans="2:2" x14ac:dyDescent="0.25">
      <c r="B7918" t="s">
        <v>8776</v>
      </c>
    </row>
    <row r="7919" spans="2:2" x14ac:dyDescent="0.25">
      <c r="B7919" t="s">
        <v>8777</v>
      </c>
    </row>
    <row r="7920" spans="2:2" x14ac:dyDescent="0.25">
      <c r="B7920" t="s">
        <v>8778</v>
      </c>
    </row>
    <row r="7921" spans="2:2" x14ac:dyDescent="0.25">
      <c r="B7921" t="s">
        <v>8779</v>
      </c>
    </row>
    <row r="7922" spans="2:2" x14ac:dyDescent="0.25">
      <c r="B7922" t="s">
        <v>8780</v>
      </c>
    </row>
    <row r="7923" spans="2:2" x14ac:dyDescent="0.25">
      <c r="B7923" t="s">
        <v>8781</v>
      </c>
    </row>
    <row r="7924" spans="2:2" x14ac:dyDescent="0.25">
      <c r="B7924" t="s">
        <v>8782</v>
      </c>
    </row>
    <row r="7925" spans="2:2" x14ac:dyDescent="0.25">
      <c r="B7925" t="s">
        <v>8783</v>
      </c>
    </row>
    <row r="7926" spans="2:2" x14ac:dyDescent="0.25">
      <c r="B7926" t="s">
        <v>8784</v>
      </c>
    </row>
    <row r="7927" spans="2:2" x14ac:dyDescent="0.25">
      <c r="B7927" t="s">
        <v>8785</v>
      </c>
    </row>
    <row r="7928" spans="2:2" x14ac:dyDescent="0.25">
      <c r="B7928" t="s">
        <v>8786</v>
      </c>
    </row>
    <row r="7929" spans="2:2" x14ac:dyDescent="0.25">
      <c r="B7929" t="s">
        <v>8787</v>
      </c>
    </row>
    <row r="7930" spans="2:2" x14ac:dyDescent="0.25">
      <c r="B7930" t="s">
        <v>8788</v>
      </c>
    </row>
    <row r="7931" spans="2:2" x14ac:dyDescent="0.25">
      <c r="B7931" t="s">
        <v>8789</v>
      </c>
    </row>
    <row r="7932" spans="2:2" x14ac:dyDescent="0.25">
      <c r="B7932" t="s">
        <v>8790</v>
      </c>
    </row>
    <row r="7933" spans="2:2" x14ac:dyDescent="0.25">
      <c r="B7933" t="s">
        <v>8791</v>
      </c>
    </row>
    <row r="7934" spans="2:2" x14ac:dyDescent="0.25">
      <c r="B7934" t="s">
        <v>8792</v>
      </c>
    </row>
    <row r="7935" spans="2:2" x14ac:dyDescent="0.25">
      <c r="B7935" t="s">
        <v>8793</v>
      </c>
    </row>
    <row r="7936" spans="2:2" x14ac:dyDescent="0.25">
      <c r="B7936" t="s">
        <v>8794</v>
      </c>
    </row>
    <row r="7937" spans="2:2" x14ac:dyDescent="0.25">
      <c r="B7937" t="s">
        <v>8795</v>
      </c>
    </row>
    <row r="7938" spans="2:2" x14ac:dyDescent="0.25">
      <c r="B7938" t="s">
        <v>8796</v>
      </c>
    </row>
    <row r="7939" spans="2:2" x14ac:dyDescent="0.25">
      <c r="B7939" t="s">
        <v>8797</v>
      </c>
    </row>
    <row r="7940" spans="2:2" x14ac:dyDescent="0.25">
      <c r="B7940" t="s">
        <v>8798</v>
      </c>
    </row>
    <row r="7941" spans="2:2" x14ac:dyDescent="0.25">
      <c r="B7941" t="s">
        <v>8799</v>
      </c>
    </row>
    <row r="7942" spans="2:2" x14ac:dyDescent="0.25">
      <c r="B7942" t="s">
        <v>8800</v>
      </c>
    </row>
    <row r="7943" spans="2:2" x14ac:dyDescent="0.25">
      <c r="B7943" t="s">
        <v>8801</v>
      </c>
    </row>
    <row r="7944" spans="2:2" x14ac:dyDescent="0.25">
      <c r="B7944" t="s">
        <v>8802</v>
      </c>
    </row>
    <row r="7945" spans="2:2" x14ac:dyDescent="0.25">
      <c r="B7945" t="s">
        <v>8803</v>
      </c>
    </row>
    <row r="7946" spans="2:2" x14ac:dyDescent="0.25">
      <c r="B7946" t="s">
        <v>8804</v>
      </c>
    </row>
    <row r="7947" spans="2:2" x14ac:dyDescent="0.25">
      <c r="B7947" t="s">
        <v>8805</v>
      </c>
    </row>
    <row r="7948" spans="2:2" x14ac:dyDescent="0.25">
      <c r="B7948" t="s">
        <v>8806</v>
      </c>
    </row>
    <row r="7949" spans="2:2" x14ac:dyDescent="0.25">
      <c r="B7949" t="s">
        <v>8807</v>
      </c>
    </row>
    <row r="7950" spans="2:2" x14ac:dyDescent="0.25">
      <c r="B7950" t="s">
        <v>8808</v>
      </c>
    </row>
    <row r="7951" spans="2:2" x14ac:dyDescent="0.25">
      <c r="B7951" t="s">
        <v>8809</v>
      </c>
    </row>
    <row r="7952" spans="2:2" x14ac:dyDescent="0.25">
      <c r="B7952" t="s">
        <v>8810</v>
      </c>
    </row>
    <row r="7953" spans="2:2" x14ac:dyDescent="0.25">
      <c r="B7953" t="s">
        <v>8811</v>
      </c>
    </row>
    <row r="7954" spans="2:2" x14ac:dyDescent="0.25">
      <c r="B7954" t="s">
        <v>8812</v>
      </c>
    </row>
    <row r="7955" spans="2:2" x14ac:dyDescent="0.25">
      <c r="B7955" t="s">
        <v>8813</v>
      </c>
    </row>
    <row r="7956" spans="2:2" x14ac:dyDescent="0.25">
      <c r="B7956" t="s">
        <v>8814</v>
      </c>
    </row>
    <row r="7957" spans="2:2" x14ac:dyDescent="0.25">
      <c r="B7957" t="s">
        <v>8815</v>
      </c>
    </row>
    <row r="7958" spans="2:2" x14ac:dyDescent="0.25">
      <c r="B7958" t="s">
        <v>8816</v>
      </c>
    </row>
    <row r="7959" spans="2:2" x14ac:dyDescent="0.25">
      <c r="B7959" t="s">
        <v>8817</v>
      </c>
    </row>
    <row r="7960" spans="2:2" x14ac:dyDescent="0.25">
      <c r="B7960" t="s">
        <v>8818</v>
      </c>
    </row>
    <row r="7961" spans="2:2" x14ac:dyDescent="0.25">
      <c r="B7961" t="s">
        <v>8819</v>
      </c>
    </row>
    <row r="7962" spans="2:2" x14ac:dyDescent="0.25">
      <c r="B7962" t="s">
        <v>8820</v>
      </c>
    </row>
    <row r="7963" spans="2:2" x14ac:dyDescent="0.25">
      <c r="B7963" t="s">
        <v>8821</v>
      </c>
    </row>
    <row r="7964" spans="2:2" x14ac:dyDescent="0.25">
      <c r="B7964" t="s">
        <v>8822</v>
      </c>
    </row>
    <row r="7965" spans="2:2" x14ac:dyDescent="0.25">
      <c r="B7965" t="s">
        <v>8823</v>
      </c>
    </row>
    <row r="7966" spans="2:2" x14ac:dyDescent="0.25">
      <c r="B7966" t="s">
        <v>8824</v>
      </c>
    </row>
    <row r="7967" spans="2:2" x14ac:dyDescent="0.25">
      <c r="B7967" t="s">
        <v>8825</v>
      </c>
    </row>
    <row r="7968" spans="2:2" x14ac:dyDescent="0.25">
      <c r="B7968" t="s">
        <v>8826</v>
      </c>
    </row>
    <row r="7969" spans="2:2" x14ac:dyDescent="0.25">
      <c r="B7969" t="s">
        <v>8827</v>
      </c>
    </row>
    <row r="7970" spans="2:2" x14ac:dyDescent="0.25">
      <c r="B7970" t="s">
        <v>8828</v>
      </c>
    </row>
    <row r="7971" spans="2:2" x14ac:dyDescent="0.25">
      <c r="B7971" t="s">
        <v>8829</v>
      </c>
    </row>
    <row r="7972" spans="2:2" x14ac:dyDescent="0.25">
      <c r="B7972" t="s">
        <v>8830</v>
      </c>
    </row>
    <row r="7973" spans="2:2" x14ac:dyDescent="0.25">
      <c r="B7973" t="s">
        <v>8831</v>
      </c>
    </row>
    <row r="7974" spans="2:2" x14ac:dyDescent="0.25">
      <c r="B7974" t="s">
        <v>8832</v>
      </c>
    </row>
    <row r="7975" spans="2:2" x14ac:dyDescent="0.25">
      <c r="B7975" t="s">
        <v>8833</v>
      </c>
    </row>
    <row r="7976" spans="2:2" x14ac:dyDescent="0.25">
      <c r="B7976" t="s">
        <v>8834</v>
      </c>
    </row>
    <row r="7977" spans="2:2" x14ac:dyDescent="0.25">
      <c r="B7977" t="s">
        <v>8835</v>
      </c>
    </row>
    <row r="7978" spans="2:2" x14ac:dyDescent="0.25">
      <c r="B7978" t="s">
        <v>8836</v>
      </c>
    </row>
    <row r="7979" spans="2:2" x14ac:dyDescent="0.25">
      <c r="B7979" t="s">
        <v>8837</v>
      </c>
    </row>
    <row r="7980" spans="2:2" x14ac:dyDescent="0.25">
      <c r="B7980" t="s">
        <v>8838</v>
      </c>
    </row>
    <row r="7981" spans="2:2" x14ac:dyDescent="0.25">
      <c r="B7981" t="s">
        <v>8839</v>
      </c>
    </row>
    <row r="7982" spans="2:2" x14ac:dyDescent="0.25">
      <c r="B7982" t="s">
        <v>8840</v>
      </c>
    </row>
    <row r="7983" spans="2:2" x14ac:dyDescent="0.25">
      <c r="B7983" t="s">
        <v>8841</v>
      </c>
    </row>
    <row r="7984" spans="2:2" x14ac:dyDescent="0.25">
      <c r="B7984" t="s">
        <v>8842</v>
      </c>
    </row>
    <row r="7985" spans="2:2" x14ac:dyDescent="0.25">
      <c r="B7985" t="s">
        <v>8843</v>
      </c>
    </row>
    <row r="7986" spans="2:2" x14ac:dyDescent="0.25">
      <c r="B7986" t="s">
        <v>8844</v>
      </c>
    </row>
    <row r="7987" spans="2:2" x14ac:dyDescent="0.25">
      <c r="B7987" t="s">
        <v>8845</v>
      </c>
    </row>
    <row r="7988" spans="2:2" x14ac:dyDescent="0.25">
      <c r="B7988" t="s">
        <v>8846</v>
      </c>
    </row>
    <row r="7989" spans="2:2" x14ac:dyDescent="0.25">
      <c r="B7989" t="s">
        <v>8847</v>
      </c>
    </row>
    <row r="7990" spans="2:2" x14ac:dyDescent="0.25">
      <c r="B7990" t="s">
        <v>8848</v>
      </c>
    </row>
    <row r="7991" spans="2:2" x14ac:dyDescent="0.25">
      <c r="B7991" t="s">
        <v>8849</v>
      </c>
    </row>
    <row r="7992" spans="2:2" x14ac:dyDescent="0.25">
      <c r="B7992" t="s">
        <v>8850</v>
      </c>
    </row>
    <row r="7993" spans="2:2" x14ac:dyDescent="0.25">
      <c r="B7993" t="s">
        <v>8851</v>
      </c>
    </row>
    <row r="7994" spans="2:2" x14ac:dyDescent="0.25">
      <c r="B7994" t="s">
        <v>8852</v>
      </c>
    </row>
    <row r="7995" spans="2:2" x14ac:dyDescent="0.25">
      <c r="B7995" t="s">
        <v>8853</v>
      </c>
    </row>
    <row r="7996" spans="2:2" x14ac:dyDescent="0.25">
      <c r="B7996" t="s">
        <v>8854</v>
      </c>
    </row>
    <row r="7997" spans="2:2" x14ac:dyDescent="0.25">
      <c r="B7997" t="s">
        <v>8855</v>
      </c>
    </row>
    <row r="7998" spans="2:2" x14ac:dyDescent="0.25">
      <c r="B7998" t="s">
        <v>8856</v>
      </c>
    </row>
    <row r="7999" spans="2:2" x14ac:dyDescent="0.25">
      <c r="B7999" t="s">
        <v>8857</v>
      </c>
    </row>
    <row r="8000" spans="2:2" x14ac:dyDescent="0.25">
      <c r="B8000" t="s">
        <v>8858</v>
      </c>
    </row>
    <row r="8001" spans="2:2" x14ac:dyDescent="0.25">
      <c r="B8001" t="s">
        <v>8859</v>
      </c>
    </row>
    <row r="8002" spans="2:2" x14ac:dyDescent="0.25">
      <c r="B8002" t="s">
        <v>8860</v>
      </c>
    </row>
    <row r="8003" spans="2:2" x14ac:dyDescent="0.25">
      <c r="B8003" t="s">
        <v>8861</v>
      </c>
    </row>
    <row r="8004" spans="2:2" x14ac:dyDescent="0.25">
      <c r="B8004" t="s">
        <v>8862</v>
      </c>
    </row>
    <row r="8005" spans="2:2" x14ac:dyDescent="0.25">
      <c r="B8005" t="s">
        <v>8863</v>
      </c>
    </row>
    <row r="8006" spans="2:2" x14ac:dyDescent="0.25">
      <c r="B8006" t="s">
        <v>8864</v>
      </c>
    </row>
    <row r="8007" spans="2:2" x14ac:dyDescent="0.25">
      <c r="B8007" t="s">
        <v>8865</v>
      </c>
    </row>
    <row r="8008" spans="2:2" x14ac:dyDescent="0.25">
      <c r="B8008" t="s">
        <v>8866</v>
      </c>
    </row>
    <row r="8009" spans="2:2" x14ac:dyDescent="0.25">
      <c r="B8009" t="s">
        <v>8867</v>
      </c>
    </row>
    <row r="8010" spans="2:2" x14ac:dyDescent="0.25">
      <c r="B8010" t="s">
        <v>8868</v>
      </c>
    </row>
    <row r="8011" spans="2:2" x14ac:dyDescent="0.25">
      <c r="B8011" t="s">
        <v>8869</v>
      </c>
    </row>
    <row r="8012" spans="2:2" x14ac:dyDescent="0.25">
      <c r="B8012" t="s">
        <v>8870</v>
      </c>
    </row>
    <row r="8013" spans="2:2" x14ac:dyDescent="0.25">
      <c r="B8013" t="s">
        <v>8871</v>
      </c>
    </row>
    <row r="8014" spans="2:2" x14ac:dyDescent="0.25">
      <c r="B8014" t="s">
        <v>8872</v>
      </c>
    </row>
    <row r="8015" spans="2:2" x14ac:dyDescent="0.25">
      <c r="B8015" t="s">
        <v>8873</v>
      </c>
    </row>
    <row r="8016" spans="2:2" x14ac:dyDescent="0.25">
      <c r="B8016" t="s">
        <v>8874</v>
      </c>
    </row>
    <row r="8017" spans="2:2" x14ac:dyDescent="0.25">
      <c r="B8017" t="s">
        <v>8875</v>
      </c>
    </row>
    <row r="8018" spans="2:2" x14ac:dyDescent="0.25">
      <c r="B8018" t="s">
        <v>8876</v>
      </c>
    </row>
    <row r="8019" spans="2:2" x14ac:dyDescent="0.25">
      <c r="B8019" t="s">
        <v>8877</v>
      </c>
    </row>
    <row r="8020" spans="2:2" x14ac:dyDescent="0.25">
      <c r="B8020" t="s">
        <v>8878</v>
      </c>
    </row>
    <row r="8021" spans="2:2" x14ac:dyDescent="0.25">
      <c r="B8021" t="s">
        <v>8879</v>
      </c>
    </row>
    <row r="8022" spans="2:2" x14ac:dyDescent="0.25">
      <c r="B8022" t="s">
        <v>8880</v>
      </c>
    </row>
    <row r="8023" spans="2:2" x14ac:dyDescent="0.25">
      <c r="B8023" t="s">
        <v>8881</v>
      </c>
    </row>
    <row r="8024" spans="2:2" x14ac:dyDescent="0.25">
      <c r="B8024" t="s">
        <v>8882</v>
      </c>
    </row>
    <row r="8025" spans="2:2" x14ac:dyDescent="0.25">
      <c r="B8025" t="s">
        <v>8883</v>
      </c>
    </row>
    <row r="8026" spans="2:2" x14ac:dyDescent="0.25">
      <c r="B8026" t="s">
        <v>8884</v>
      </c>
    </row>
    <row r="8027" spans="2:2" x14ac:dyDescent="0.25">
      <c r="B8027" t="s">
        <v>8885</v>
      </c>
    </row>
    <row r="8028" spans="2:2" x14ac:dyDescent="0.25">
      <c r="B8028" t="s">
        <v>8886</v>
      </c>
    </row>
    <row r="8029" spans="2:2" x14ac:dyDescent="0.25">
      <c r="B8029" t="s">
        <v>8887</v>
      </c>
    </row>
    <row r="8030" spans="2:2" x14ac:dyDescent="0.25">
      <c r="B8030" t="s">
        <v>8888</v>
      </c>
    </row>
    <row r="8031" spans="2:2" x14ac:dyDescent="0.25">
      <c r="B8031" t="s">
        <v>8889</v>
      </c>
    </row>
    <row r="8032" spans="2:2" x14ac:dyDescent="0.25">
      <c r="B8032" t="s">
        <v>8890</v>
      </c>
    </row>
    <row r="8033" spans="2:2" x14ac:dyDescent="0.25">
      <c r="B8033" t="s">
        <v>8891</v>
      </c>
    </row>
    <row r="8034" spans="2:2" x14ac:dyDescent="0.25">
      <c r="B8034" t="s">
        <v>8892</v>
      </c>
    </row>
    <row r="8035" spans="2:2" x14ac:dyDescent="0.25">
      <c r="B8035" t="s">
        <v>8893</v>
      </c>
    </row>
    <row r="8036" spans="2:2" x14ac:dyDescent="0.25">
      <c r="B8036" t="s">
        <v>8894</v>
      </c>
    </row>
    <row r="8037" spans="2:2" x14ac:dyDescent="0.25">
      <c r="B8037" t="s">
        <v>8895</v>
      </c>
    </row>
    <row r="8038" spans="2:2" x14ac:dyDescent="0.25">
      <c r="B8038" t="s">
        <v>8896</v>
      </c>
    </row>
    <row r="8039" spans="2:2" x14ac:dyDescent="0.25">
      <c r="B8039" t="s">
        <v>8897</v>
      </c>
    </row>
    <row r="8040" spans="2:2" x14ac:dyDescent="0.25">
      <c r="B8040" t="s">
        <v>8898</v>
      </c>
    </row>
    <row r="8041" spans="2:2" x14ac:dyDescent="0.25">
      <c r="B8041" t="s">
        <v>8899</v>
      </c>
    </row>
    <row r="8042" spans="2:2" x14ac:dyDescent="0.25">
      <c r="B8042" t="s">
        <v>8900</v>
      </c>
    </row>
    <row r="8043" spans="2:2" x14ac:dyDescent="0.25">
      <c r="B8043" t="s">
        <v>8901</v>
      </c>
    </row>
    <row r="8044" spans="2:2" x14ac:dyDescent="0.25">
      <c r="B8044" t="s">
        <v>8902</v>
      </c>
    </row>
    <row r="8045" spans="2:2" x14ac:dyDescent="0.25">
      <c r="B8045" t="s">
        <v>8903</v>
      </c>
    </row>
    <row r="8046" spans="2:2" x14ac:dyDescent="0.25">
      <c r="B8046" t="s">
        <v>8904</v>
      </c>
    </row>
    <row r="8047" spans="2:2" x14ac:dyDescent="0.25">
      <c r="B8047" t="s">
        <v>8905</v>
      </c>
    </row>
    <row r="8048" spans="2:2" x14ac:dyDescent="0.25">
      <c r="B8048" t="s">
        <v>8906</v>
      </c>
    </row>
    <row r="8049" spans="2:2" x14ac:dyDescent="0.25">
      <c r="B8049" t="s">
        <v>8907</v>
      </c>
    </row>
    <row r="8050" spans="2:2" x14ac:dyDescent="0.25">
      <c r="B8050" t="s">
        <v>8908</v>
      </c>
    </row>
    <row r="8051" spans="2:2" x14ac:dyDescent="0.25">
      <c r="B8051" t="s">
        <v>8909</v>
      </c>
    </row>
    <row r="8052" spans="2:2" x14ac:dyDescent="0.25">
      <c r="B8052" t="s">
        <v>8910</v>
      </c>
    </row>
    <row r="8053" spans="2:2" x14ac:dyDescent="0.25">
      <c r="B8053" t="s">
        <v>8911</v>
      </c>
    </row>
    <row r="8054" spans="2:2" x14ac:dyDescent="0.25">
      <c r="B8054" t="s">
        <v>8912</v>
      </c>
    </row>
    <row r="8055" spans="2:2" x14ac:dyDescent="0.25">
      <c r="B8055" t="s">
        <v>8913</v>
      </c>
    </row>
    <row r="8056" spans="2:2" x14ac:dyDescent="0.25">
      <c r="B8056" t="s">
        <v>8914</v>
      </c>
    </row>
    <row r="8057" spans="2:2" x14ac:dyDescent="0.25">
      <c r="B8057" t="s">
        <v>8915</v>
      </c>
    </row>
    <row r="8058" spans="2:2" x14ac:dyDescent="0.25">
      <c r="B8058" t="s">
        <v>8916</v>
      </c>
    </row>
    <row r="8059" spans="2:2" x14ac:dyDescent="0.25">
      <c r="B8059" t="s">
        <v>8917</v>
      </c>
    </row>
    <row r="8060" spans="2:2" x14ac:dyDescent="0.25">
      <c r="B8060" t="s">
        <v>8918</v>
      </c>
    </row>
    <row r="8061" spans="2:2" x14ac:dyDescent="0.25">
      <c r="B8061" t="s">
        <v>8919</v>
      </c>
    </row>
    <row r="8062" spans="2:2" x14ac:dyDescent="0.25">
      <c r="B8062" t="s">
        <v>8920</v>
      </c>
    </row>
    <row r="8063" spans="2:2" x14ac:dyDescent="0.25">
      <c r="B8063" t="s">
        <v>8921</v>
      </c>
    </row>
    <row r="8064" spans="2:2" x14ac:dyDescent="0.25">
      <c r="B8064" t="s">
        <v>8922</v>
      </c>
    </row>
    <row r="8065" spans="2:2" x14ac:dyDescent="0.25">
      <c r="B8065" t="s">
        <v>8923</v>
      </c>
    </row>
    <row r="8066" spans="2:2" x14ac:dyDescent="0.25">
      <c r="B8066" t="s">
        <v>8924</v>
      </c>
    </row>
    <row r="8067" spans="2:2" x14ac:dyDescent="0.25">
      <c r="B8067" t="s">
        <v>8925</v>
      </c>
    </row>
    <row r="8068" spans="2:2" x14ac:dyDescent="0.25">
      <c r="B8068" t="s">
        <v>8926</v>
      </c>
    </row>
    <row r="8069" spans="2:2" x14ac:dyDescent="0.25">
      <c r="B8069" t="s">
        <v>8927</v>
      </c>
    </row>
    <row r="8070" spans="2:2" x14ac:dyDescent="0.25">
      <c r="B8070" t="s">
        <v>8928</v>
      </c>
    </row>
    <row r="8071" spans="2:2" x14ac:dyDescent="0.25">
      <c r="B8071" t="s">
        <v>8929</v>
      </c>
    </row>
    <row r="8072" spans="2:2" x14ac:dyDescent="0.25">
      <c r="B8072" t="s">
        <v>8930</v>
      </c>
    </row>
    <row r="8073" spans="2:2" x14ac:dyDescent="0.25">
      <c r="B8073" t="s">
        <v>8931</v>
      </c>
    </row>
    <row r="8074" spans="2:2" x14ac:dyDescent="0.25">
      <c r="B8074" t="s">
        <v>8932</v>
      </c>
    </row>
    <row r="8075" spans="2:2" x14ac:dyDescent="0.25">
      <c r="B8075" t="s">
        <v>8933</v>
      </c>
    </row>
    <row r="8076" spans="2:2" x14ac:dyDescent="0.25">
      <c r="B8076" t="s">
        <v>8934</v>
      </c>
    </row>
    <row r="8077" spans="2:2" x14ac:dyDescent="0.25">
      <c r="B8077" t="s">
        <v>8935</v>
      </c>
    </row>
    <row r="8078" spans="2:2" x14ac:dyDescent="0.25">
      <c r="B8078" t="s">
        <v>8936</v>
      </c>
    </row>
    <row r="8079" spans="2:2" x14ac:dyDescent="0.25">
      <c r="B8079" t="s">
        <v>8937</v>
      </c>
    </row>
    <row r="8080" spans="2:2" x14ac:dyDescent="0.25">
      <c r="B8080" t="s">
        <v>8938</v>
      </c>
    </row>
    <row r="8081" spans="2:2" x14ac:dyDescent="0.25">
      <c r="B8081" t="s">
        <v>8939</v>
      </c>
    </row>
    <row r="8082" spans="2:2" x14ac:dyDescent="0.25">
      <c r="B8082" t="s">
        <v>8940</v>
      </c>
    </row>
    <row r="8083" spans="2:2" x14ac:dyDescent="0.25">
      <c r="B8083" t="s">
        <v>8941</v>
      </c>
    </row>
    <row r="8084" spans="2:2" x14ac:dyDescent="0.25">
      <c r="B8084" t="s">
        <v>8942</v>
      </c>
    </row>
    <row r="8085" spans="2:2" x14ac:dyDescent="0.25">
      <c r="B8085" t="s">
        <v>8943</v>
      </c>
    </row>
    <row r="8086" spans="2:2" x14ac:dyDescent="0.25">
      <c r="B8086" t="s">
        <v>8944</v>
      </c>
    </row>
    <row r="8087" spans="2:2" x14ac:dyDescent="0.25">
      <c r="B8087" t="s">
        <v>8945</v>
      </c>
    </row>
    <row r="8088" spans="2:2" x14ac:dyDescent="0.25">
      <c r="B8088" t="s">
        <v>8946</v>
      </c>
    </row>
    <row r="8089" spans="2:2" x14ac:dyDescent="0.25">
      <c r="B8089" t="s">
        <v>8947</v>
      </c>
    </row>
    <row r="8090" spans="2:2" x14ac:dyDescent="0.25">
      <c r="B8090" t="s">
        <v>8948</v>
      </c>
    </row>
    <row r="8091" spans="2:2" x14ac:dyDescent="0.25">
      <c r="B8091" t="s">
        <v>8949</v>
      </c>
    </row>
    <row r="8092" spans="2:2" x14ac:dyDescent="0.25">
      <c r="B8092" t="s">
        <v>8950</v>
      </c>
    </row>
    <row r="8093" spans="2:2" x14ac:dyDescent="0.25">
      <c r="B8093" t="s">
        <v>8951</v>
      </c>
    </row>
    <row r="8094" spans="2:2" x14ac:dyDescent="0.25">
      <c r="B8094" t="s">
        <v>8952</v>
      </c>
    </row>
    <row r="8095" spans="2:2" x14ac:dyDescent="0.25">
      <c r="B8095" t="s">
        <v>8953</v>
      </c>
    </row>
    <row r="8096" spans="2:2" x14ac:dyDescent="0.25">
      <c r="B8096" t="s">
        <v>8954</v>
      </c>
    </row>
    <row r="8097" spans="2:2" x14ac:dyDescent="0.25">
      <c r="B8097" t="s">
        <v>8955</v>
      </c>
    </row>
    <row r="8098" spans="2:2" x14ac:dyDescent="0.25">
      <c r="B8098" t="s">
        <v>8956</v>
      </c>
    </row>
    <row r="8099" spans="2:2" x14ac:dyDescent="0.25">
      <c r="B8099" t="s">
        <v>8957</v>
      </c>
    </row>
    <row r="8100" spans="2:2" x14ac:dyDescent="0.25">
      <c r="B8100" t="s">
        <v>8958</v>
      </c>
    </row>
    <row r="8101" spans="2:2" x14ac:dyDescent="0.25">
      <c r="B8101" t="s">
        <v>8959</v>
      </c>
    </row>
    <row r="8102" spans="2:2" x14ac:dyDescent="0.25">
      <c r="B8102" t="s">
        <v>8960</v>
      </c>
    </row>
    <row r="8103" spans="2:2" x14ac:dyDescent="0.25">
      <c r="B8103" t="s">
        <v>8961</v>
      </c>
    </row>
    <row r="8104" spans="2:2" x14ac:dyDescent="0.25">
      <c r="B8104" t="s">
        <v>8962</v>
      </c>
    </row>
    <row r="8105" spans="2:2" x14ac:dyDescent="0.25">
      <c r="B8105" t="s">
        <v>8963</v>
      </c>
    </row>
    <row r="8106" spans="2:2" x14ac:dyDescent="0.25">
      <c r="B8106" t="s">
        <v>8964</v>
      </c>
    </row>
    <row r="8107" spans="2:2" x14ac:dyDescent="0.25">
      <c r="B8107" t="s">
        <v>8965</v>
      </c>
    </row>
    <row r="8108" spans="2:2" x14ac:dyDescent="0.25">
      <c r="B8108" t="s">
        <v>8966</v>
      </c>
    </row>
    <row r="8109" spans="2:2" x14ac:dyDescent="0.25">
      <c r="B8109" t="s">
        <v>8967</v>
      </c>
    </row>
    <row r="8110" spans="2:2" x14ac:dyDescent="0.25">
      <c r="B8110" t="s">
        <v>8968</v>
      </c>
    </row>
    <row r="8111" spans="2:2" x14ac:dyDescent="0.25">
      <c r="B8111" t="s">
        <v>8969</v>
      </c>
    </row>
    <row r="8112" spans="2:2" x14ac:dyDescent="0.25">
      <c r="B8112" t="s">
        <v>8970</v>
      </c>
    </row>
    <row r="8113" spans="2:2" x14ac:dyDescent="0.25">
      <c r="B8113" t="s">
        <v>8971</v>
      </c>
    </row>
    <row r="8114" spans="2:2" x14ac:dyDescent="0.25">
      <c r="B8114" t="s">
        <v>8972</v>
      </c>
    </row>
    <row r="8115" spans="2:2" x14ac:dyDescent="0.25">
      <c r="B8115" t="s">
        <v>8973</v>
      </c>
    </row>
    <row r="8116" spans="2:2" x14ac:dyDescent="0.25">
      <c r="B8116" t="s">
        <v>8974</v>
      </c>
    </row>
    <row r="8117" spans="2:2" x14ac:dyDescent="0.25">
      <c r="B8117" t="s">
        <v>8975</v>
      </c>
    </row>
    <row r="8118" spans="2:2" x14ac:dyDescent="0.25">
      <c r="B8118" t="s">
        <v>8976</v>
      </c>
    </row>
    <row r="8119" spans="2:2" x14ac:dyDescent="0.25">
      <c r="B8119" t="s">
        <v>8977</v>
      </c>
    </row>
    <row r="8120" spans="2:2" x14ac:dyDescent="0.25">
      <c r="B8120" t="s">
        <v>8978</v>
      </c>
    </row>
    <row r="8121" spans="2:2" x14ac:dyDescent="0.25">
      <c r="B8121" t="s">
        <v>8979</v>
      </c>
    </row>
    <row r="8122" spans="2:2" x14ac:dyDescent="0.25">
      <c r="B8122" t="s">
        <v>8980</v>
      </c>
    </row>
    <row r="8123" spans="2:2" x14ac:dyDescent="0.25">
      <c r="B8123" t="s">
        <v>8981</v>
      </c>
    </row>
    <row r="8124" spans="2:2" x14ac:dyDescent="0.25">
      <c r="B8124" t="s">
        <v>8982</v>
      </c>
    </row>
    <row r="8125" spans="2:2" x14ac:dyDescent="0.25">
      <c r="B8125" t="s">
        <v>8983</v>
      </c>
    </row>
    <row r="8126" spans="2:2" x14ac:dyDescent="0.25">
      <c r="B8126" t="s">
        <v>8984</v>
      </c>
    </row>
    <row r="8127" spans="2:2" x14ac:dyDescent="0.25">
      <c r="B8127" t="s">
        <v>8985</v>
      </c>
    </row>
    <row r="8128" spans="2:2" x14ac:dyDescent="0.25">
      <c r="B8128" t="s">
        <v>8986</v>
      </c>
    </row>
    <row r="8129" spans="2:2" x14ac:dyDescent="0.25">
      <c r="B8129" t="s">
        <v>8987</v>
      </c>
    </row>
    <row r="8130" spans="2:2" x14ac:dyDescent="0.25">
      <c r="B8130" t="s">
        <v>8988</v>
      </c>
    </row>
    <row r="8131" spans="2:2" x14ac:dyDescent="0.25">
      <c r="B8131" t="s">
        <v>8989</v>
      </c>
    </row>
    <row r="8132" spans="2:2" x14ac:dyDescent="0.25">
      <c r="B8132" t="s">
        <v>8990</v>
      </c>
    </row>
    <row r="8133" spans="2:2" x14ac:dyDescent="0.25">
      <c r="B8133" t="s">
        <v>8991</v>
      </c>
    </row>
    <row r="8134" spans="2:2" x14ac:dyDescent="0.25">
      <c r="B8134" t="s">
        <v>8992</v>
      </c>
    </row>
    <row r="8135" spans="2:2" x14ac:dyDescent="0.25">
      <c r="B8135" t="s">
        <v>8993</v>
      </c>
    </row>
    <row r="8136" spans="2:2" x14ac:dyDescent="0.25">
      <c r="B8136" t="s">
        <v>8994</v>
      </c>
    </row>
    <row r="8137" spans="2:2" x14ac:dyDescent="0.25">
      <c r="B8137" t="s">
        <v>8995</v>
      </c>
    </row>
    <row r="8138" spans="2:2" x14ac:dyDescent="0.25">
      <c r="B8138" t="s">
        <v>8996</v>
      </c>
    </row>
    <row r="8139" spans="2:2" x14ac:dyDescent="0.25">
      <c r="B8139" t="s">
        <v>8997</v>
      </c>
    </row>
    <row r="8140" spans="2:2" x14ac:dyDescent="0.25">
      <c r="B8140" t="s">
        <v>8998</v>
      </c>
    </row>
    <row r="8141" spans="2:2" x14ac:dyDescent="0.25">
      <c r="B8141" t="s">
        <v>8999</v>
      </c>
    </row>
    <row r="8142" spans="2:2" x14ac:dyDescent="0.25">
      <c r="B8142" t="s">
        <v>9000</v>
      </c>
    </row>
    <row r="8143" spans="2:2" x14ac:dyDescent="0.25">
      <c r="B8143" t="s">
        <v>9001</v>
      </c>
    </row>
    <row r="8144" spans="2:2" x14ac:dyDescent="0.25">
      <c r="B8144" t="s">
        <v>9002</v>
      </c>
    </row>
    <row r="8145" spans="2:2" x14ac:dyDescent="0.25">
      <c r="B8145" t="s">
        <v>9003</v>
      </c>
    </row>
    <row r="8146" spans="2:2" x14ac:dyDescent="0.25">
      <c r="B8146" t="s">
        <v>9004</v>
      </c>
    </row>
    <row r="8147" spans="2:2" x14ac:dyDescent="0.25">
      <c r="B8147" t="s">
        <v>9005</v>
      </c>
    </row>
    <row r="8148" spans="2:2" x14ac:dyDescent="0.25">
      <c r="B8148" t="s">
        <v>9006</v>
      </c>
    </row>
    <row r="8149" spans="2:2" x14ac:dyDescent="0.25">
      <c r="B8149" t="s">
        <v>9007</v>
      </c>
    </row>
    <row r="8150" spans="2:2" x14ac:dyDescent="0.25">
      <c r="B8150" t="s">
        <v>9008</v>
      </c>
    </row>
    <row r="8151" spans="2:2" x14ac:dyDescent="0.25">
      <c r="B8151" t="s">
        <v>9009</v>
      </c>
    </row>
    <row r="8152" spans="2:2" x14ac:dyDescent="0.25">
      <c r="B8152" t="s">
        <v>9010</v>
      </c>
    </row>
    <row r="8153" spans="2:2" x14ac:dyDescent="0.25">
      <c r="B8153" t="s">
        <v>9011</v>
      </c>
    </row>
    <row r="8154" spans="2:2" x14ac:dyDescent="0.25">
      <c r="B8154" t="s">
        <v>9012</v>
      </c>
    </row>
    <row r="8155" spans="2:2" x14ac:dyDescent="0.25">
      <c r="B8155" t="s">
        <v>9013</v>
      </c>
    </row>
    <row r="8156" spans="2:2" x14ac:dyDescent="0.25">
      <c r="B8156" t="s">
        <v>9014</v>
      </c>
    </row>
    <row r="8157" spans="2:2" x14ac:dyDescent="0.25">
      <c r="B8157" t="s">
        <v>9015</v>
      </c>
    </row>
    <row r="8158" spans="2:2" x14ac:dyDescent="0.25">
      <c r="B8158" t="s">
        <v>9016</v>
      </c>
    </row>
    <row r="8159" spans="2:2" x14ac:dyDescent="0.25">
      <c r="B8159" t="s">
        <v>9017</v>
      </c>
    </row>
    <row r="8160" spans="2:2" x14ac:dyDescent="0.25">
      <c r="B8160" t="s">
        <v>9018</v>
      </c>
    </row>
    <row r="8161" spans="2:2" x14ac:dyDescent="0.25">
      <c r="B8161" t="s">
        <v>9019</v>
      </c>
    </row>
    <row r="8162" spans="2:2" x14ac:dyDescent="0.25">
      <c r="B8162" t="s">
        <v>9020</v>
      </c>
    </row>
    <row r="8163" spans="2:2" x14ac:dyDescent="0.25">
      <c r="B8163" t="s">
        <v>9021</v>
      </c>
    </row>
    <row r="8164" spans="2:2" x14ac:dyDescent="0.25">
      <c r="B8164" t="s">
        <v>9022</v>
      </c>
    </row>
    <row r="8165" spans="2:2" x14ac:dyDescent="0.25">
      <c r="B8165" t="s">
        <v>9023</v>
      </c>
    </row>
    <row r="8166" spans="2:2" x14ac:dyDescent="0.25">
      <c r="B8166" t="s">
        <v>9024</v>
      </c>
    </row>
    <row r="8167" spans="2:2" x14ac:dyDescent="0.25">
      <c r="B8167" t="s">
        <v>9025</v>
      </c>
    </row>
    <row r="8168" spans="2:2" x14ac:dyDescent="0.25">
      <c r="B8168" t="s">
        <v>9026</v>
      </c>
    </row>
    <row r="8169" spans="2:2" x14ac:dyDescent="0.25">
      <c r="B8169" t="s">
        <v>9027</v>
      </c>
    </row>
    <row r="8170" spans="2:2" x14ac:dyDescent="0.25">
      <c r="B8170" t="s">
        <v>9028</v>
      </c>
    </row>
    <row r="8171" spans="2:2" x14ac:dyDescent="0.25">
      <c r="B8171" t="s">
        <v>9029</v>
      </c>
    </row>
    <row r="8172" spans="2:2" x14ac:dyDescent="0.25">
      <c r="B8172" t="s">
        <v>9030</v>
      </c>
    </row>
    <row r="8173" spans="2:2" x14ac:dyDescent="0.25">
      <c r="B8173" t="s">
        <v>9031</v>
      </c>
    </row>
    <row r="8174" spans="2:2" x14ac:dyDescent="0.25">
      <c r="B8174" t="s">
        <v>9032</v>
      </c>
    </row>
    <row r="8175" spans="2:2" x14ac:dyDescent="0.25">
      <c r="B8175" t="s">
        <v>9033</v>
      </c>
    </row>
    <row r="8176" spans="2:2" x14ac:dyDescent="0.25">
      <c r="B8176" t="s">
        <v>9034</v>
      </c>
    </row>
    <row r="8177" spans="2:2" x14ac:dyDescent="0.25">
      <c r="B8177" t="s">
        <v>9035</v>
      </c>
    </row>
    <row r="8178" spans="2:2" x14ac:dyDescent="0.25">
      <c r="B8178" t="s">
        <v>9036</v>
      </c>
    </row>
    <row r="8179" spans="2:2" x14ac:dyDescent="0.25">
      <c r="B8179" t="s">
        <v>9037</v>
      </c>
    </row>
    <row r="8180" spans="2:2" x14ac:dyDescent="0.25">
      <c r="B8180" t="s">
        <v>9038</v>
      </c>
    </row>
    <row r="8181" spans="2:2" x14ac:dyDescent="0.25">
      <c r="B8181" t="s">
        <v>9039</v>
      </c>
    </row>
    <row r="8182" spans="2:2" x14ac:dyDescent="0.25">
      <c r="B8182" t="s">
        <v>9040</v>
      </c>
    </row>
    <row r="8183" spans="2:2" x14ac:dyDescent="0.25">
      <c r="B8183" t="s">
        <v>9041</v>
      </c>
    </row>
    <row r="8184" spans="2:2" x14ac:dyDescent="0.25">
      <c r="B8184" t="s">
        <v>9042</v>
      </c>
    </row>
    <row r="8185" spans="2:2" x14ac:dyDescent="0.25">
      <c r="B8185" t="s">
        <v>9043</v>
      </c>
    </row>
    <row r="8186" spans="2:2" x14ac:dyDescent="0.25">
      <c r="B8186" t="s">
        <v>9044</v>
      </c>
    </row>
    <row r="8187" spans="2:2" x14ac:dyDescent="0.25">
      <c r="B8187" t="s">
        <v>9045</v>
      </c>
    </row>
    <row r="8188" spans="2:2" x14ac:dyDescent="0.25">
      <c r="B8188" t="s">
        <v>9046</v>
      </c>
    </row>
    <row r="8189" spans="2:2" x14ac:dyDescent="0.25">
      <c r="B8189" t="s">
        <v>9047</v>
      </c>
    </row>
    <row r="8190" spans="2:2" x14ac:dyDescent="0.25">
      <c r="B8190" t="s">
        <v>9048</v>
      </c>
    </row>
    <row r="8191" spans="2:2" x14ac:dyDescent="0.25">
      <c r="B8191" t="s">
        <v>9049</v>
      </c>
    </row>
    <row r="8192" spans="2:2" x14ac:dyDescent="0.25">
      <c r="B8192" t="s">
        <v>9050</v>
      </c>
    </row>
    <row r="8193" spans="2:2" x14ac:dyDescent="0.25">
      <c r="B8193" t="s">
        <v>9051</v>
      </c>
    </row>
    <row r="8194" spans="2:2" x14ac:dyDescent="0.25">
      <c r="B8194" t="s">
        <v>9052</v>
      </c>
    </row>
    <row r="8195" spans="2:2" x14ac:dyDescent="0.25">
      <c r="B8195" t="s">
        <v>9053</v>
      </c>
    </row>
    <row r="8196" spans="2:2" x14ac:dyDescent="0.25">
      <c r="B8196" t="s">
        <v>9054</v>
      </c>
    </row>
    <row r="8197" spans="2:2" x14ac:dyDescent="0.25">
      <c r="B8197" t="s">
        <v>9055</v>
      </c>
    </row>
    <row r="8198" spans="2:2" x14ac:dyDescent="0.25">
      <c r="B8198" t="s">
        <v>9056</v>
      </c>
    </row>
    <row r="8199" spans="2:2" x14ac:dyDescent="0.25">
      <c r="B8199" t="s">
        <v>9057</v>
      </c>
    </row>
    <row r="8200" spans="2:2" x14ac:dyDescent="0.25">
      <c r="B8200" t="s">
        <v>9058</v>
      </c>
    </row>
    <row r="8201" spans="2:2" x14ac:dyDescent="0.25">
      <c r="B8201" t="s">
        <v>9059</v>
      </c>
    </row>
    <row r="8202" spans="2:2" x14ac:dyDescent="0.25">
      <c r="B8202" t="s">
        <v>9060</v>
      </c>
    </row>
    <row r="8203" spans="2:2" x14ac:dyDescent="0.25">
      <c r="B8203" t="s">
        <v>9061</v>
      </c>
    </row>
    <row r="8204" spans="2:2" x14ac:dyDescent="0.25">
      <c r="B8204" t="s">
        <v>9062</v>
      </c>
    </row>
    <row r="8205" spans="2:2" x14ac:dyDescent="0.25">
      <c r="B8205" t="s">
        <v>9063</v>
      </c>
    </row>
    <row r="8206" spans="2:2" x14ac:dyDescent="0.25">
      <c r="B8206" t="s">
        <v>9064</v>
      </c>
    </row>
    <row r="8207" spans="2:2" x14ac:dyDescent="0.25">
      <c r="B8207" t="s">
        <v>9065</v>
      </c>
    </row>
    <row r="8208" spans="2:2" x14ac:dyDescent="0.25">
      <c r="B8208" t="s">
        <v>9066</v>
      </c>
    </row>
    <row r="8209" spans="2:2" x14ac:dyDescent="0.25">
      <c r="B8209" t="s">
        <v>9067</v>
      </c>
    </row>
    <row r="8210" spans="2:2" x14ac:dyDescent="0.25">
      <c r="B8210" t="s">
        <v>9068</v>
      </c>
    </row>
    <row r="8211" spans="2:2" x14ac:dyDescent="0.25">
      <c r="B8211" t="s">
        <v>9069</v>
      </c>
    </row>
    <row r="8212" spans="2:2" x14ac:dyDescent="0.25">
      <c r="B8212" t="s">
        <v>9070</v>
      </c>
    </row>
    <row r="8213" spans="2:2" x14ac:dyDescent="0.25">
      <c r="B8213" t="s">
        <v>9071</v>
      </c>
    </row>
    <row r="8214" spans="2:2" x14ac:dyDescent="0.25">
      <c r="B8214" t="s">
        <v>9072</v>
      </c>
    </row>
    <row r="8215" spans="2:2" x14ac:dyDescent="0.25">
      <c r="B8215" t="s">
        <v>9073</v>
      </c>
    </row>
    <row r="8216" spans="2:2" x14ac:dyDescent="0.25">
      <c r="B8216" t="s">
        <v>9074</v>
      </c>
    </row>
    <row r="8217" spans="2:2" x14ac:dyDescent="0.25">
      <c r="B8217" t="s">
        <v>9075</v>
      </c>
    </row>
    <row r="8218" spans="2:2" x14ac:dyDescent="0.25">
      <c r="B8218" t="s">
        <v>9076</v>
      </c>
    </row>
    <row r="8219" spans="2:2" x14ac:dyDescent="0.25">
      <c r="B8219" t="s">
        <v>9077</v>
      </c>
    </row>
    <row r="8220" spans="2:2" x14ac:dyDescent="0.25">
      <c r="B8220" t="s">
        <v>9078</v>
      </c>
    </row>
    <row r="8221" spans="2:2" x14ac:dyDescent="0.25">
      <c r="B8221" t="s">
        <v>9079</v>
      </c>
    </row>
    <row r="8222" spans="2:2" x14ac:dyDescent="0.25">
      <c r="B8222" t="s">
        <v>9080</v>
      </c>
    </row>
    <row r="8223" spans="2:2" x14ac:dyDescent="0.25">
      <c r="B8223" t="s">
        <v>9081</v>
      </c>
    </row>
    <row r="8224" spans="2:2" x14ac:dyDescent="0.25">
      <c r="B8224" t="s">
        <v>9082</v>
      </c>
    </row>
    <row r="8225" spans="2:2" x14ac:dyDescent="0.25">
      <c r="B8225" t="s">
        <v>9083</v>
      </c>
    </row>
    <row r="8226" spans="2:2" x14ac:dyDescent="0.25">
      <c r="B8226" t="s">
        <v>9084</v>
      </c>
    </row>
    <row r="8227" spans="2:2" x14ac:dyDescent="0.25">
      <c r="B8227" t="s">
        <v>9085</v>
      </c>
    </row>
    <row r="8228" spans="2:2" x14ac:dyDescent="0.25">
      <c r="B8228" t="s">
        <v>9086</v>
      </c>
    </row>
    <row r="8229" spans="2:2" x14ac:dyDescent="0.25">
      <c r="B8229" t="s">
        <v>9087</v>
      </c>
    </row>
    <row r="8230" spans="2:2" x14ac:dyDescent="0.25">
      <c r="B8230" t="s">
        <v>9088</v>
      </c>
    </row>
    <row r="8231" spans="2:2" x14ac:dyDescent="0.25">
      <c r="B8231" t="s">
        <v>9089</v>
      </c>
    </row>
    <row r="8232" spans="2:2" x14ac:dyDescent="0.25">
      <c r="B8232" t="s">
        <v>9090</v>
      </c>
    </row>
    <row r="8233" spans="2:2" x14ac:dyDescent="0.25">
      <c r="B8233" t="s">
        <v>9091</v>
      </c>
    </row>
    <row r="8234" spans="2:2" x14ac:dyDescent="0.25">
      <c r="B8234" t="s">
        <v>9092</v>
      </c>
    </row>
    <row r="8235" spans="2:2" x14ac:dyDescent="0.25">
      <c r="B8235" t="s">
        <v>9093</v>
      </c>
    </row>
    <row r="8236" spans="2:2" x14ac:dyDescent="0.25">
      <c r="B8236" t="s">
        <v>9094</v>
      </c>
    </row>
    <row r="8237" spans="2:2" x14ac:dyDescent="0.25">
      <c r="B8237" t="s">
        <v>9095</v>
      </c>
    </row>
    <row r="8238" spans="2:2" x14ac:dyDescent="0.25">
      <c r="B8238" t="s">
        <v>9096</v>
      </c>
    </row>
    <row r="8239" spans="2:2" x14ac:dyDescent="0.25">
      <c r="B8239" t="s">
        <v>9097</v>
      </c>
    </row>
    <row r="8240" spans="2:2" x14ac:dyDescent="0.25">
      <c r="B8240" t="s">
        <v>9098</v>
      </c>
    </row>
    <row r="8241" spans="2:2" x14ac:dyDescent="0.25">
      <c r="B8241" t="s">
        <v>9099</v>
      </c>
    </row>
    <row r="8242" spans="2:2" x14ac:dyDescent="0.25">
      <c r="B8242" t="s">
        <v>9100</v>
      </c>
    </row>
    <row r="8243" spans="2:2" x14ac:dyDescent="0.25">
      <c r="B8243" t="s">
        <v>9101</v>
      </c>
    </row>
    <row r="8244" spans="2:2" x14ac:dyDescent="0.25">
      <c r="B8244" t="s">
        <v>9102</v>
      </c>
    </row>
    <row r="8245" spans="2:2" x14ac:dyDescent="0.25">
      <c r="B8245" t="s">
        <v>9103</v>
      </c>
    </row>
    <row r="8246" spans="2:2" x14ac:dyDescent="0.25">
      <c r="B8246" t="s">
        <v>9104</v>
      </c>
    </row>
    <row r="8247" spans="2:2" x14ac:dyDescent="0.25">
      <c r="B8247" t="s">
        <v>9105</v>
      </c>
    </row>
    <row r="8248" spans="2:2" x14ac:dyDescent="0.25">
      <c r="B8248" t="s">
        <v>9106</v>
      </c>
    </row>
    <row r="8249" spans="2:2" x14ac:dyDescent="0.25">
      <c r="B8249" t="s">
        <v>9107</v>
      </c>
    </row>
    <row r="8250" spans="2:2" x14ac:dyDescent="0.25">
      <c r="B8250" t="s">
        <v>9108</v>
      </c>
    </row>
    <row r="8251" spans="2:2" x14ac:dyDescent="0.25">
      <c r="B8251" t="s">
        <v>9109</v>
      </c>
    </row>
    <row r="8252" spans="2:2" x14ac:dyDescent="0.25">
      <c r="B8252" t="s">
        <v>9110</v>
      </c>
    </row>
    <row r="8253" spans="2:2" x14ac:dyDescent="0.25">
      <c r="B8253" t="s">
        <v>9111</v>
      </c>
    </row>
    <row r="8254" spans="2:2" x14ac:dyDescent="0.25">
      <c r="B8254" t="s">
        <v>9112</v>
      </c>
    </row>
    <row r="8255" spans="2:2" x14ac:dyDescent="0.25">
      <c r="B8255" t="s">
        <v>9113</v>
      </c>
    </row>
    <row r="8256" spans="2:2" x14ac:dyDescent="0.25">
      <c r="B8256" t="s">
        <v>9114</v>
      </c>
    </row>
    <row r="8257" spans="2:2" x14ac:dyDescent="0.25">
      <c r="B8257" t="s">
        <v>9115</v>
      </c>
    </row>
    <row r="8258" spans="2:2" x14ac:dyDescent="0.25">
      <c r="B8258" t="s">
        <v>9116</v>
      </c>
    </row>
    <row r="8259" spans="2:2" x14ac:dyDescent="0.25">
      <c r="B8259" t="s">
        <v>9117</v>
      </c>
    </row>
    <row r="8260" spans="2:2" x14ac:dyDescent="0.25">
      <c r="B8260" t="s">
        <v>9118</v>
      </c>
    </row>
    <row r="8261" spans="2:2" x14ac:dyDescent="0.25">
      <c r="B8261" t="s">
        <v>9119</v>
      </c>
    </row>
    <row r="8262" spans="2:2" x14ac:dyDescent="0.25">
      <c r="B8262" t="s">
        <v>9120</v>
      </c>
    </row>
    <row r="8263" spans="2:2" x14ac:dyDescent="0.25">
      <c r="B8263" t="s">
        <v>9121</v>
      </c>
    </row>
    <row r="8264" spans="2:2" x14ac:dyDescent="0.25">
      <c r="B8264" t="s">
        <v>9122</v>
      </c>
    </row>
    <row r="8265" spans="2:2" x14ac:dyDescent="0.25">
      <c r="B8265" t="s">
        <v>9123</v>
      </c>
    </row>
    <row r="8266" spans="2:2" x14ac:dyDescent="0.25">
      <c r="B8266" t="s">
        <v>9124</v>
      </c>
    </row>
    <row r="8267" spans="2:2" x14ac:dyDescent="0.25">
      <c r="B8267" t="s">
        <v>9125</v>
      </c>
    </row>
    <row r="8268" spans="2:2" x14ac:dyDescent="0.25">
      <c r="B8268" t="s">
        <v>9126</v>
      </c>
    </row>
    <row r="8269" spans="2:2" x14ac:dyDescent="0.25">
      <c r="B8269" t="s">
        <v>9127</v>
      </c>
    </row>
    <row r="8270" spans="2:2" x14ac:dyDescent="0.25">
      <c r="B8270" t="s">
        <v>9128</v>
      </c>
    </row>
    <row r="8271" spans="2:2" x14ac:dyDescent="0.25">
      <c r="B8271" t="s">
        <v>9129</v>
      </c>
    </row>
    <row r="8272" spans="2:2" x14ac:dyDescent="0.25">
      <c r="B8272" t="s">
        <v>9130</v>
      </c>
    </row>
    <row r="8273" spans="2:2" x14ac:dyDescent="0.25">
      <c r="B8273" t="s">
        <v>9131</v>
      </c>
    </row>
    <row r="8274" spans="2:2" x14ac:dyDescent="0.25">
      <c r="B8274" t="s">
        <v>9132</v>
      </c>
    </row>
    <row r="8275" spans="2:2" x14ac:dyDescent="0.25">
      <c r="B8275" t="s">
        <v>9133</v>
      </c>
    </row>
    <row r="8276" spans="2:2" x14ac:dyDescent="0.25">
      <c r="B8276" t="s">
        <v>9134</v>
      </c>
    </row>
    <row r="8277" spans="2:2" x14ac:dyDescent="0.25">
      <c r="B8277" t="s">
        <v>9135</v>
      </c>
    </row>
    <row r="8278" spans="2:2" x14ac:dyDescent="0.25">
      <c r="B8278" t="s">
        <v>9136</v>
      </c>
    </row>
    <row r="8279" spans="2:2" x14ac:dyDescent="0.25">
      <c r="B8279" t="s">
        <v>9137</v>
      </c>
    </row>
    <row r="8280" spans="2:2" x14ac:dyDescent="0.25">
      <c r="B8280" t="s">
        <v>9138</v>
      </c>
    </row>
    <row r="8281" spans="2:2" x14ac:dyDescent="0.25">
      <c r="B8281" t="s">
        <v>9139</v>
      </c>
    </row>
    <row r="8282" spans="2:2" x14ac:dyDescent="0.25">
      <c r="B8282" t="s">
        <v>9140</v>
      </c>
    </row>
    <row r="8283" spans="2:2" x14ac:dyDescent="0.25">
      <c r="B8283" t="s">
        <v>9141</v>
      </c>
    </row>
    <row r="8284" spans="2:2" x14ac:dyDescent="0.25">
      <c r="B8284" t="s">
        <v>9142</v>
      </c>
    </row>
    <row r="8285" spans="2:2" x14ac:dyDescent="0.25">
      <c r="B8285" t="s">
        <v>9143</v>
      </c>
    </row>
    <row r="8286" spans="2:2" x14ac:dyDescent="0.25">
      <c r="B8286" t="s">
        <v>9144</v>
      </c>
    </row>
    <row r="8287" spans="2:2" x14ac:dyDescent="0.25">
      <c r="B8287" t="s">
        <v>9145</v>
      </c>
    </row>
    <row r="8288" spans="2:2" x14ac:dyDescent="0.25">
      <c r="B8288" t="s">
        <v>9146</v>
      </c>
    </row>
    <row r="8289" spans="2:2" x14ac:dyDescent="0.25">
      <c r="B8289" t="s">
        <v>9147</v>
      </c>
    </row>
    <row r="8290" spans="2:2" x14ac:dyDescent="0.25">
      <c r="B8290" t="s">
        <v>9148</v>
      </c>
    </row>
    <row r="8291" spans="2:2" x14ac:dyDescent="0.25">
      <c r="B8291" t="s">
        <v>9149</v>
      </c>
    </row>
    <row r="8292" spans="2:2" x14ac:dyDescent="0.25">
      <c r="B8292" t="s">
        <v>9150</v>
      </c>
    </row>
    <row r="8293" spans="2:2" x14ac:dyDescent="0.25">
      <c r="B8293" t="s">
        <v>9151</v>
      </c>
    </row>
    <row r="8294" spans="2:2" x14ac:dyDescent="0.25">
      <c r="B8294" t="s">
        <v>9152</v>
      </c>
    </row>
    <row r="8295" spans="2:2" x14ac:dyDescent="0.25">
      <c r="B8295" t="s">
        <v>9153</v>
      </c>
    </row>
    <row r="8296" spans="2:2" x14ac:dyDescent="0.25">
      <c r="B8296" t="s">
        <v>9154</v>
      </c>
    </row>
    <row r="8297" spans="2:2" x14ac:dyDescent="0.25">
      <c r="B8297" t="s">
        <v>9155</v>
      </c>
    </row>
    <row r="8298" spans="2:2" x14ac:dyDescent="0.25">
      <c r="B8298" t="s">
        <v>9156</v>
      </c>
    </row>
    <row r="8299" spans="2:2" x14ac:dyDescent="0.25">
      <c r="B8299" t="s">
        <v>9157</v>
      </c>
    </row>
    <row r="8300" spans="2:2" x14ac:dyDescent="0.25">
      <c r="B8300" t="s">
        <v>9158</v>
      </c>
    </row>
    <row r="8301" spans="2:2" x14ac:dyDescent="0.25">
      <c r="B8301" t="s">
        <v>9159</v>
      </c>
    </row>
    <row r="8302" spans="2:2" x14ac:dyDescent="0.25">
      <c r="B8302" t="s">
        <v>9160</v>
      </c>
    </row>
    <row r="8303" spans="2:2" x14ac:dyDescent="0.25">
      <c r="B8303" t="s">
        <v>9161</v>
      </c>
    </row>
    <row r="8304" spans="2:2" x14ac:dyDescent="0.25">
      <c r="B8304" t="s">
        <v>9162</v>
      </c>
    </row>
    <row r="8305" spans="2:2" x14ac:dyDescent="0.25">
      <c r="B8305" t="s">
        <v>9163</v>
      </c>
    </row>
    <row r="8306" spans="2:2" x14ac:dyDescent="0.25">
      <c r="B8306" t="s">
        <v>9164</v>
      </c>
    </row>
    <row r="8307" spans="2:2" x14ac:dyDescent="0.25">
      <c r="B8307" t="s">
        <v>9165</v>
      </c>
    </row>
    <row r="8308" spans="2:2" x14ac:dyDescent="0.25">
      <c r="B8308" t="s">
        <v>9166</v>
      </c>
    </row>
    <row r="8309" spans="2:2" x14ac:dyDescent="0.25">
      <c r="B8309" t="s">
        <v>9167</v>
      </c>
    </row>
    <row r="8310" spans="2:2" x14ac:dyDescent="0.25">
      <c r="B8310" t="s">
        <v>9168</v>
      </c>
    </row>
    <row r="8311" spans="2:2" x14ac:dyDescent="0.25">
      <c r="B8311" t="s">
        <v>9169</v>
      </c>
    </row>
    <row r="8312" spans="2:2" x14ac:dyDescent="0.25">
      <c r="B8312" t="s">
        <v>9170</v>
      </c>
    </row>
    <row r="8313" spans="2:2" x14ac:dyDescent="0.25">
      <c r="B8313" t="s">
        <v>9171</v>
      </c>
    </row>
    <row r="8314" spans="2:2" x14ac:dyDescent="0.25">
      <c r="B8314" t="s">
        <v>9172</v>
      </c>
    </row>
    <row r="8315" spans="2:2" x14ac:dyDescent="0.25">
      <c r="B8315" t="s">
        <v>9173</v>
      </c>
    </row>
    <row r="8316" spans="2:2" x14ac:dyDescent="0.25">
      <c r="B8316" t="s">
        <v>9174</v>
      </c>
    </row>
    <row r="8317" spans="2:2" x14ac:dyDescent="0.25">
      <c r="B8317" t="s">
        <v>9175</v>
      </c>
    </row>
    <row r="8318" spans="2:2" x14ac:dyDescent="0.25">
      <c r="B8318" t="s">
        <v>9176</v>
      </c>
    </row>
    <row r="8319" spans="2:2" x14ac:dyDescent="0.25">
      <c r="B8319" t="s">
        <v>9177</v>
      </c>
    </row>
    <row r="8320" spans="2:2" x14ac:dyDescent="0.25">
      <c r="B8320" t="s">
        <v>9178</v>
      </c>
    </row>
    <row r="8321" spans="2:2" x14ac:dyDescent="0.25">
      <c r="B8321" t="s">
        <v>9179</v>
      </c>
    </row>
    <row r="8322" spans="2:2" x14ac:dyDescent="0.25">
      <c r="B8322" t="s">
        <v>9180</v>
      </c>
    </row>
    <row r="8323" spans="2:2" x14ac:dyDescent="0.25">
      <c r="B8323" t="s">
        <v>9181</v>
      </c>
    </row>
    <row r="8324" spans="2:2" x14ac:dyDescent="0.25">
      <c r="B8324" t="s">
        <v>9182</v>
      </c>
    </row>
    <row r="8325" spans="2:2" x14ac:dyDescent="0.25">
      <c r="B8325" t="s">
        <v>9183</v>
      </c>
    </row>
    <row r="8326" spans="2:2" x14ac:dyDescent="0.25">
      <c r="B8326" t="s">
        <v>9184</v>
      </c>
    </row>
    <row r="8327" spans="2:2" x14ac:dyDescent="0.25">
      <c r="B8327" t="s">
        <v>9185</v>
      </c>
    </row>
    <row r="8328" spans="2:2" x14ac:dyDescent="0.25">
      <c r="B8328" t="s">
        <v>9186</v>
      </c>
    </row>
    <row r="8329" spans="2:2" x14ac:dyDescent="0.25">
      <c r="B8329" t="s">
        <v>9187</v>
      </c>
    </row>
    <row r="8330" spans="2:2" x14ac:dyDescent="0.25">
      <c r="B8330" t="s">
        <v>9188</v>
      </c>
    </row>
    <row r="8331" spans="2:2" x14ac:dyDescent="0.25">
      <c r="B8331" t="s">
        <v>9189</v>
      </c>
    </row>
    <row r="8332" spans="2:2" x14ac:dyDescent="0.25">
      <c r="B8332" t="s">
        <v>9190</v>
      </c>
    </row>
    <row r="8333" spans="2:2" x14ac:dyDescent="0.25">
      <c r="B8333" t="s">
        <v>9191</v>
      </c>
    </row>
    <row r="8334" spans="2:2" x14ac:dyDescent="0.25">
      <c r="B8334" t="s">
        <v>9192</v>
      </c>
    </row>
    <row r="8335" spans="2:2" x14ac:dyDescent="0.25">
      <c r="B8335" t="s">
        <v>9193</v>
      </c>
    </row>
    <row r="8336" spans="2:2" x14ac:dyDescent="0.25">
      <c r="B8336" t="s">
        <v>9194</v>
      </c>
    </row>
    <row r="8337" spans="2:2" x14ac:dyDescent="0.25">
      <c r="B8337" t="s">
        <v>9195</v>
      </c>
    </row>
    <row r="8338" spans="2:2" x14ac:dyDescent="0.25">
      <c r="B8338" t="s">
        <v>9196</v>
      </c>
    </row>
    <row r="8339" spans="2:2" x14ac:dyDescent="0.25">
      <c r="B8339" t="s">
        <v>9197</v>
      </c>
    </row>
    <row r="8340" spans="2:2" x14ac:dyDescent="0.25">
      <c r="B8340" t="s">
        <v>9198</v>
      </c>
    </row>
    <row r="8341" spans="2:2" x14ac:dyDescent="0.25">
      <c r="B8341" t="s">
        <v>9199</v>
      </c>
    </row>
    <row r="8342" spans="2:2" x14ac:dyDescent="0.25">
      <c r="B8342" t="s">
        <v>9200</v>
      </c>
    </row>
    <row r="8343" spans="2:2" x14ac:dyDescent="0.25">
      <c r="B8343" t="s">
        <v>9201</v>
      </c>
    </row>
    <row r="8344" spans="2:2" x14ac:dyDescent="0.25">
      <c r="B8344" t="s">
        <v>9202</v>
      </c>
    </row>
    <row r="8345" spans="2:2" x14ac:dyDescent="0.25">
      <c r="B8345" t="s">
        <v>9203</v>
      </c>
    </row>
    <row r="8346" spans="2:2" x14ac:dyDescent="0.25">
      <c r="B8346" t="s">
        <v>9204</v>
      </c>
    </row>
    <row r="8347" spans="2:2" x14ac:dyDescent="0.25">
      <c r="B8347" t="s">
        <v>9205</v>
      </c>
    </row>
    <row r="8348" spans="2:2" x14ac:dyDescent="0.25">
      <c r="B8348" t="s">
        <v>9206</v>
      </c>
    </row>
    <row r="8349" spans="2:2" x14ac:dyDescent="0.25">
      <c r="B8349" t="s">
        <v>9207</v>
      </c>
    </row>
    <row r="8350" spans="2:2" x14ac:dyDescent="0.25">
      <c r="B8350" t="s">
        <v>9208</v>
      </c>
    </row>
    <row r="8351" spans="2:2" x14ac:dyDescent="0.25">
      <c r="B8351" t="s">
        <v>9209</v>
      </c>
    </row>
    <row r="8352" spans="2:2" x14ac:dyDescent="0.25">
      <c r="B8352" t="s">
        <v>9210</v>
      </c>
    </row>
    <row r="8353" spans="2:2" x14ac:dyDescent="0.25">
      <c r="B8353" t="s">
        <v>9211</v>
      </c>
    </row>
    <row r="8354" spans="2:2" x14ac:dyDescent="0.25">
      <c r="B8354" t="s">
        <v>9212</v>
      </c>
    </row>
    <row r="8355" spans="2:2" x14ac:dyDescent="0.25">
      <c r="B8355" t="s">
        <v>9213</v>
      </c>
    </row>
    <row r="8356" spans="2:2" x14ac:dyDescent="0.25">
      <c r="B8356" t="s">
        <v>9214</v>
      </c>
    </row>
    <row r="8357" spans="2:2" x14ac:dyDescent="0.25">
      <c r="B8357" t="s">
        <v>9215</v>
      </c>
    </row>
    <row r="8358" spans="2:2" x14ac:dyDescent="0.25">
      <c r="B8358" t="s">
        <v>9216</v>
      </c>
    </row>
    <row r="8359" spans="2:2" x14ac:dyDescent="0.25">
      <c r="B8359" t="s">
        <v>9217</v>
      </c>
    </row>
    <row r="8360" spans="2:2" x14ac:dyDescent="0.25">
      <c r="B8360" t="s">
        <v>9218</v>
      </c>
    </row>
    <row r="8361" spans="2:2" x14ac:dyDescent="0.25">
      <c r="B8361" t="s">
        <v>9219</v>
      </c>
    </row>
    <row r="8362" spans="2:2" x14ac:dyDescent="0.25">
      <c r="B8362" t="s">
        <v>9220</v>
      </c>
    </row>
    <row r="8363" spans="2:2" x14ac:dyDescent="0.25">
      <c r="B8363" t="s">
        <v>9221</v>
      </c>
    </row>
    <row r="8364" spans="2:2" x14ac:dyDescent="0.25">
      <c r="B8364" t="s">
        <v>9222</v>
      </c>
    </row>
    <row r="8365" spans="2:2" x14ac:dyDescent="0.25">
      <c r="B8365" t="s">
        <v>9223</v>
      </c>
    </row>
    <row r="8366" spans="2:2" x14ac:dyDescent="0.25">
      <c r="B8366" t="s">
        <v>9224</v>
      </c>
    </row>
    <row r="8367" spans="2:2" x14ac:dyDescent="0.25">
      <c r="B8367" t="s">
        <v>9225</v>
      </c>
    </row>
    <row r="8368" spans="2:2" x14ac:dyDescent="0.25">
      <c r="B8368" t="s">
        <v>9226</v>
      </c>
    </row>
    <row r="8369" spans="2:2" x14ac:dyDescent="0.25">
      <c r="B8369" t="s">
        <v>9227</v>
      </c>
    </row>
    <row r="8370" spans="2:2" x14ac:dyDescent="0.25">
      <c r="B8370" t="s">
        <v>9228</v>
      </c>
    </row>
    <row r="8371" spans="2:2" x14ac:dyDescent="0.25">
      <c r="B8371" t="s">
        <v>9229</v>
      </c>
    </row>
    <row r="8372" spans="2:2" x14ac:dyDescent="0.25">
      <c r="B8372" t="s">
        <v>9230</v>
      </c>
    </row>
    <row r="8373" spans="2:2" x14ac:dyDescent="0.25">
      <c r="B8373" t="s">
        <v>9231</v>
      </c>
    </row>
    <row r="8374" spans="2:2" x14ac:dyDescent="0.25">
      <c r="B8374" t="s">
        <v>9232</v>
      </c>
    </row>
    <row r="8375" spans="2:2" x14ac:dyDescent="0.25">
      <c r="B8375" t="s">
        <v>9233</v>
      </c>
    </row>
    <row r="8376" spans="2:2" x14ac:dyDescent="0.25">
      <c r="B8376" t="s">
        <v>9234</v>
      </c>
    </row>
    <row r="8377" spans="2:2" x14ac:dyDescent="0.25">
      <c r="B8377" t="s">
        <v>9235</v>
      </c>
    </row>
    <row r="8378" spans="2:2" x14ac:dyDescent="0.25">
      <c r="B8378" t="s">
        <v>9236</v>
      </c>
    </row>
    <row r="8379" spans="2:2" x14ac:dyDescent="0.25">
      <c r="B8379" t="s">
        <v>9237</v>
      </c>
    </row>
    <row r="8380" spans="2:2" x14ac:dyDescent="0.25">
      <c r="B8380" t="s">
        <v>9238</v>
      </c>
    </row>
    <row r="8381" spans="2:2" x14ac:dyDescent="0.25">
      <c r="B8381" t="s">
        <v>9239</v>
      </c>
    </row>
    <row r="8382" spans="2:2" x14ac:dyDescent="0.25">
      <c r="B8382" t="s">
        <v>9240</v>
      </c>
    </row>
    <row r="8383" spans="2:2" x14ac:dyDescent="0.25">
      <c r="B8383" t="s">
        <v>9241</v>
      </c>
    </row>
    <row r="8384" spans="2:2" x14ac:dyDescent="0.25">
      <c r="B8384" t="s">
        <v>9242</v>
      </c>
    </row>
    <row r="8385" spans="2:2" x14ac:dyDescent="0.25">
      <c r="B8385" t="s">
        <v>9243</v>
      </c>
    </row>
    <row r="8386" spans="2:2" x14ac:dyDescent="0.25">
      <c r="B8386" t="s">
        <v>9244</v>
      </c>
    </row>
    <row r="8387" spans="2:2" x14ac:dyDescent="0.25">
      <c r="B8387" t="s">
        <v>9245</v>
      </c>
    </row>
    <row r="8388" spans="2:2" x14ac:dyDescent="0.25">
      <c r="B8388" t="s">
        <v>9246</v>
      </c>
    </row>
    <row r="8389" spans="2:2" x14ac:dyDescent="0.25">
      <c r="B8389" t="s">
        <v>9247</v>
      </c>
    </row>
    <row r="8390" spans="2:2" x14ac:dyDescent="0.25">
      <c r="B8390" t="s">
        <v>9248</v>
      </c>
    </row>
    <row r="8391" spans="2:2" x14ac:dyDescent="0.25">
      <c r="B8391" t="s">
        <v>9249</v>
      </c>
    </row>
    <row r="8392" spans="2:2" x14ac:dyDescent="0.25">
      <c r="B8392" t="s">
        <v>9250</v>
      </c>
    </row>
    <row r="8393" spans="2:2" x14ac:dyDescent="0.25">
      <c r="B8393" t="s">
        <v>9251</v>
      </c>
    </row>
    <row r="8394" spans="2:2" x14ac:dyDescent="0.25">
      <c r="B8394" t="s">
        <v>9252</v>
      </c>
    </row>
    <row r="8395" spans="2:2" x14ac:dyDescent="0.25">
      <c r="B8395" t="s">
        <v>9253</v>
      </c>
    </row>
    <row r="8396" spans="2:2" x14ac:dyDescent="0.25">
      <c r="B8396" t="s">
        <v>9254</v>
      </c>
    </row>
    <row r="8397" spans="2:2" x14ac:dyDescent="0.25">
      <c r="B8397" t="s">
        <v>9255</v>
      </c>
    </row>
    <row r="8398" spans="2:2" x14ac:dyDescent="0.25">
      <c r="B8398" t="s">
        <v>9256</v>
      </c>
    </row>
    <row r="8399" spans="2:2" x14ac:dyDescent="0.25">
      <c r="B8399" t="s">
        <v>9257</v>
      </c>
    </row>
    <row r="8400" spans="2:2" x14ac:dyDescent="0.25">
      <c r="B8400" t="s">
        <v>9258</v>
      </c>
    </row>
    <row r="8401" spans="2:2" x14ac:dyDescent="0.25">
      <c r="B8401" t="s">
        <v>9259</v>
      </c>
    </row>
    <row r="8402" spans="2:2" x14ac:dyDescent="0.25">
      <c r="B8402" t="s">
        <v>9260</v>
      </c>
    </row>
    <row r="8403" spans="2:2" x14ac:dyDescent="0.25">
      <c r="B8403" t="s">
        <v>9261</v>
      </c>
    </row>
    <row r="8404" spans="2:2" x14ac:dyDescent="0.25">
      <c r="B8404" t="s">
        <v>9262</v>
      </c>
    </row>
    <row r="8405" spans="2:2" x14ac:dyDescent="0.25">
      <c r="B8405" t="s">
        <v>9263</v>
      </c>
    </row>
    <row r="8406" spans="2:2" x14ac:dyDescent="0.25">
      <c r="B8406" t="s">
        <v>9264</v>
      </c>
    </row>
    <row r="8407" spans="2:2" x14ac:dyDescent="0.25">
      <c r="B8407" t="s">
        <v>9265</v>
      </c>
    </row>
    <row r="8408" spans="2:2" x14ac:dyDescent="0.25">
      <c r="B8408" t="s">
        <v>9266</v>
      </c>
    </row>
    <row r="8409" spans="2:2" x14ac:dyDescent="0.25">
      <c r="B8409" t="s">
        <v>9267</v>
      </c>
    </row>
    <row r="8410" spans="2:2" x14ac:dyDescent="0.25">
      <c r="B8410" t="s">
        <v>9268</v>
      </c>
    </row>
    <row r="8411" spans="2:2" x14ac:dyDescent="0.25">
      <c r="B8411" t="s">
        <v>9269</v>
      </c>
    </row>
    <row r="8412" spans="2:2" x14ac:dyDescent="0.25">
      <c r="B8412" t="s">
        <v>9270</v>
      </c>
    </row>
    <row r="8413" spans="2:2" x14ac:dyDescent="0.25">
      <c r="B8413" t="s">
        <v>9271</v>
      </c>
    </row>
    <row r="8414" spans="2:2" x14ac:dyDescent="0.25">
      <c r="B8414" t="s">
        <v>9272</v>
      </c>
    </row>
    <row r="8415" spans="2:2" x14ac:dyDescent="0.25">
      <c r="B8415" t="s">
        <v>9273</v>
      </c>
    </row>
    <row r="8416" spans="2:2" x14ac:dyDescent="0.25">
      <c r="B8416" t="s">
        <v>9274</v>
      </c>
    </row>
    <row r="8417" spans="2:2" x14ac:dyDescent="0.25">
      <c r="B8417" t="s">
        <v>9275</v>
      </c>
    </row>
    <row r="8418" spans="2:2" x14ac:dyDescent="0.25">
      <c r="B8418" t="s">
        <v>9276</v>
      </c>
    </row>
    <row r="8419" spans="2:2" x14ac:dyDescent="0.25">
      <c r="B8419" t="s">
        <v>9277</v>
      </c>
    </row>
    <row r="8420" spans="2:2" x14ac:dyDescent="0.25">
      <c r="B8420" t="s">
        <v>9278</v>
      </c>
    </row>
    <row r="8421" spans="2:2" x14ac:dyDescent="0.25">
      <c r="B8421" t="s">
        <v>9279</v>
      </c>
    </row>
    <row r="8422" spans="2:2" x14ac:dyDescent="0.25">
      <c r="B8422" t="s">
        <v>9280</v>
      </c>
    </row>
    <row r="8423" spans="2:2" x14ac:dyDescent="0.25">
      <c r="B8423" t="s">
        <v>9281</v>
      </c>
    </row>
    <row r="8424" spans="2:2" x14ac:dyDescent="0.25">
      <c r="B8424" t="s">
        <v>9282</v>
      </c>
    </row>
    <row r="8425" spans="2:2" x14ac:dyDescent="0.25">
      <c r="B8425" t="s">
        <v>9283</v>
      </c>
    </row>
    <row r="8426" spans="2:2" x14ac:dyDescent="0.25">
      <c r="B8426" t="s">
        <v>9284</v>
      </c>
    </row>
    <row r="8427" spans="2:2" x14ac:dyDescent="0.25">
      <c r="B8427" t="s">
        <v>9285</v>
      </c>
    </row>
    <row r="8428" spans="2:2" x14ac:dyDescent="0.25">
      <c r="B8428" t="s">
        <v>9286</v>
      </c>
    </row>
    <row r="8429" spans="2:2" x14ac:dyDescent="0.25">
      <c r="B8429" t="s">
        <v>9287</v>
      </c>
    </row>
    <row r="8430" spans="2:2" x14ac:dyDescent="0.25">
      <c r="B8430" t="s">
        <v>9288</v>
      </c>
    </row>
    <row r="8431" spans="2:2" x14ac:dyDescent="0.25">
      <c r="B8431" t="s">
        <v>9289</v>
      </c>
    </row>
    <row r="8432" spans="2:2" x14ac:dyDescent="0.25">
      <c r="B8432" t="s">
        <v>9290</v>
      </c>
    </row>
    <row r="8433" spans="2:2" x14ac:dyDescent="0.25">
      <c r="B8433" t="s">
        <v>9291</v>
      </c>
    </row>
    <row r="8434" spans="2:2" x14ac:dyDescent="0.25">
      <c r="B8434" t="s">
        <v>9292</v>
      </c>
    </row>
    <row r="8435" spans="2:2" x14ac:dyDescent="0.25">
      <c r="B8435" t="s">
        <v>9293</v>
      </c>
    </row>
    <row r="8436" spans="2:2" x14ac:dyDescent="0.25">
      <c r="B8436" t="s">
        <v>9294</v>
      </c>
    </row>
    <row r="8437" spans="2:2" x14ac:dyDescent="0.25">
      <c r="B8437" t="s">
        <v>9295</v>
      </c>
    </row>
    <row r="8438" spans="2:2" x14ac:dyDescent="0.25">
      <c r="B8438" t="s">
        <v>9296</v>
      </c>
    </row>
    <row r="8439" spans="2:2" x14ac:dyDescent="0.25">
      <c r="B8439" t="s">
        <v>9297</v>
      </c>
    </row>
    <row r="8440" spans="2:2" x14ac:dyDescent="0.25">
      <c r="B8440" t="s">
        <v>9298</v>
      </c>
    </row>
    <row r="8441" spans="2:2" x14ac:dyDescent="0.25">
      <c r="B8441" t="s">
        <v>9299</v>
      </c>
    </row>
    <row r="8442" spans="2:2" x14ac:dyDescent="0.25">
      <c r="B8442" t="s">
        <v>9300</v>
      </c>
    </row>
    <row r="8443" spans="2:2" x14ac:dyDescent="0.25">
      <c r="B8443" t="s">
        <v>9301</v>
      </c>
    </row>
    <row r="8444" spans="2:2" x14ac:dyDescent="0.25">
      <c r="B8444" t="s">
        <v>9302</v>
      </c>
    </row>
    <row r="8445" spans="2:2" x14ac:dyDescent="0.25">
      <c r="B8445" t="s">
        <v>9303</v>
      </c>
    </row>
    <row r="8446" spans="2:2" x14ac:dyDescent="0.25">
      <c r="B8446" t="s">
        <v>9304</v>
      </c>
    </row>
    <row r="8447" spans="2:2" x14ac:dyDescent="0.25">
      <c r="B8447" t="s">
        <v>9305</v>
      </c>
    </row>
    <row r="8448" spans="2:2" x14ac:dyDescent="0.25">
      <c r="B8448" t="s">
        <v>9306</v>
      </c>
    </row>
    <row r="8449" spans="2:2" x14ac:dyDescent="0.25">
      <c r="B8449" t="s">
        <v>9307</v>
      </c>
    </row>
    <row r="8450" spans="2:2" x14ac:dyDescent="0.25">
      <c r="B8450" t="s">
        <v>9308</v>
      </c>
    </row>
    <row r="8451" spans="2:2" x14ac:dyDescent="0.25">
      <c r="B8451" t="s">
        <v>9309</v>
      </c>
    </row>
    <row r="8452" spans="2:2" x14ac:dyDescent="0.25">
      <c r="B8452" t="s">
        <v>9310</v>
      </c>
    </row>
    <row r="8453" spans="2:2" x14ac:dyDescent="0.25">
      <c r="B8453" t="s">
        <v>9311</v>
      </c>
    </row>
    <row r="8454" spans="2:2" x14ac:dyDescent="0.25">
      <c r="B8454" t="s">
        <v>9312</v>
      </c>
    </row>
    <row r="8455" spans="2:2" x14ac:dyDescent="0.25">
      <c r="B8455" t="s">
        <v>9313</v>
      </c>
    </row>
    <row r="8456" spans="2:2" x14ac:dyDescent="0.25">
      <c r="B8456" t="s">
        <v>9314</v>
      </c>
    </row>
    <row r="8457" spans="2:2" x14ac:dyDescent="0.25">
      <c r="B8457" t="s">
        <v>9315</v>
      </c>
    </row>
    <row r="8458" spans="2:2" x14ac:dyDescent="0.25">
      <c r="B8458" t="s">
        <v>9316</v>
      </c>
    </row>
    <row r="8459" spans="2:2" x14ac:dyDescent="0.25">
      <c r="B8459" t="s">
        <v>9317</v>
      </c>
    </row>
    <row r="8460" spans="2:2" x14ac:dyDescent="0.25">
      <c r="B8460" t="s">
        <v>9318</v>
      </c>
    </row>
    <row r="8461" spans="2:2" x14ac:dyDescent="0.25">
      <c r="B8461" t="s">
        <v>9319</v>
      </c>
    </row>
    <row r="8462" spans="2:2" x14ac:dyDescent="0.25">
      <c r="B8462" t="s">
        <v>9320</v>
      </c>
    </row>
    <row r="8463" spans="2:2" x14ac:dyDescent="0.25">
      <c r="B8463" t="s">
        <v>9321</v>
      </c>
    </row>
    <row r="8464" spans="2:2" x14ac:dyDescent="0.25">
      <c r="B8464" t="s">
        <v>9322</v>
      </c>
    </row>
    <row r="8465" spans="2:2" x14ac:dyDescent="0.25">
      <c r="B8465" t="s">
        <v>9323</v>
      </c>
    </row>
    <row r="8466" spans="2:2" x14ac:dyDescent="0.25">
      <c r="B8466" t="s">
        <v>9324</v>
      </c>
    </row>
    <row r="8467" spans="2:2" x14ac:dyDescent="0.25">
      <c r="B8467" t="s">
        <v>9325</v>
      </c>
    </row>
    <row r="8468" spans="2:2" x14ac:dyDescent="0.25">
      <c r="B8468" t="s">
        <v>9326</v>
      </c>
    </row>
    <row r="8469" spans="2:2" x14ac:dyDescent="0.25">
      <c r="B8469" t="s">
        <v>9327</v>
      </c>
    </row>
    <row r="8470" spans="2:2" x14ac:dyDescent="0.25">
      <c r="B8470" t="s">
        <v>9328</v>
      </c>
    </row>
    <row r="8471" spans="2:2" x14ac:dyDescent="0.25">
      <c r="B8471" t="s">
        <v>9329</v>
      </c>
    </row>
    <row r="8472" spans="2:2" x14ac:dyDescent="0.25">
      <c r="B8472" t="s">
        <v>9330</v>
      </c>
    </row>
    <row r="8473" spans="2:2" x14ac:dyDescent="0.25">
      <c r="B8473" t="s">
        <v>9331</v>
      </c>
    </row>
    <row r="8474" spans="2:2" x14ac:dyDescent="0.25">
      <c r="B8474" t="s">
        <v>9332</v>
      </c>
    </row>
    <row r="8475" spans="2:2" x14ac:dyDescent="0.25">
      <c r="B8475" t="s">
        <v>9333</v>
      </c>
    </row>
    <row r="8476" spans="2:2" x14ac:dyDescent="0.25">
      <c r="B8476" t="s">
        <v>9334</v>
      </c>
    </row>
    <row r="8477" spans="2:2" x14ac:dyDescent="0.25">
      <c r="B8477" t="s">
        <v>9335</v>
      </c>
    </row>
    <row r="8478" spans="2:2" x14ac:dyDescent="0.25">
      <c r="B8478" t="s">
        <v>9336</v>
      </c>
    </row>
    <row r="8479" spans="2:2" x14ac:dyDescent="0.25">
      <c r="B8479" t="s">
        <v>9337</v>
      </c>
    </row>
    <row r="8480" spans="2:2" x14ac:dyDescent="0.25">
      <c r="B8480" t="s">
        <v>9338</v>
      </c>
    </row>
    <row r="8481" spans="2:2" x14ac:dyDescent="0.25">
      <c r="B8481" t="s">
        <v>9339</v>
      </c>
    </row>
    <row r="8482" spans="2:2" x14ac:dyDescent="0.25">
      <c r="B8482" t="s">
        <v>9340</v>
      </c>
    </row>
    <row r="8483" spans="2:2" x14ac:dyDescent="0.25">
      <c r="B8483" t="s">
        <v>9341</v>
      </c>
    </row>
    <row r="8484" spans="2:2" x14ac:dyDescent="0.25">
      <c r="B8484" t="s">
        <v>9342</v>
      </c>
    </row>
    <row r="8485" spans="2:2" x14ac:dyDescent="0.25">
      <c r="B8485" t="s">
        <v>9343</v>
      </c>
    </row>
    <row r="8486" spans="2:2" x14ac:dyDescent="0.25">
      <c r="B8486" t="s">
        <v>9344</v>
      </c>
    </row>
    <row r="8487" spans="2:2" x14ac:dyDescent="0.25">
      <c r="B8487" t="s">
        <v>9345</v>
      </c>
    </row>
    <row r="8488" spans="2:2" x14ac:dyDescent="0.25">
      <c r="B8488" t="s">
        <v>9346</v>
      </c>
    </row>
    <row r="8489" spans="2:2" x14ac:dyDescent="0.25">
      <c r="B8489" t="s">
        <v>9347</v>
      </c>
    </row>
    <row r="8490" spans="2:2" x14ac:dyDescent="0.25">
      <c r="B8490" t="s">
        <v>9348</v>
      </c>
    </row>
    <row r="8491" spans="2:2" x14ac:dyDescent="0.25">
      <c r="B8491" t="s">
        <v>9349</v>
      </c>
    </row>
    <row r="8492" spans="2:2" x14ac:dyDescent="0.25">
      <c r="B8492" t="s">
        <v>9350</v>
      </c>
    </row>
    <row r="8493" spans="2:2" x14ac:dyDescent="0.25">
      <c r="B8493" t="s">
        <v>9351</v>
      </c>
    </row>
    <row r="8494" spans="2:2" x14ac:dyDescent="0.25">
      <c r="B8494" t="s">
        <v>9352</v>
      </c>
    </row>
    <row r="8495" spans="2:2" x14ac:dyDescent="0.25">
      <c r="B8495" t="s">
        <v>9353</v>
      </c>
    </row>
    <row r="8496" spans="2:2" x14ac:dyDescent="0.25">
      <c r="B8496" t="s">
        <v>9354</v>
      </c>
    </row>
    <row r="8497" spans="2:2" x14ac:dyDescent="0.25">
      <c r="B8497" t="s">
        <v>9355</v>
      </c>
    </row>
    <row r="8498" spans="2:2" x14ac:dyDescent="0.25">
      <c r="B8498" t="s">
        <v>9356</v>
      </c>
    </row>
    <row r="8499" spans="2:2" x14ac:dyDescent="0.25">
      <c r="B8499" t="s">
        <v>9357</v>
      </c>
    </row>
    <row r="8500" spans="2:2" x14ac:dyDescent="0.25">
      <c r="B8500" t="s">
        <v>9358</v>
      </c>
    </row>
    <row r="8501" spans="2:2" x14ac:dyDescent="0.25">
      <c r="B8501" t="s">
        <v>9359</v>
      </c>
    </row>
    <row r="8502" spans="2:2" x14ac:dyDescent="0.25">
      <c r="B8502" t="s">
        <v>9360</v>
      </c>
    </row>
    <row r="8503" spans="2:2" x14ac:dyDescent="0.25">
      <c r="B8503" t="s">
        <v>9361</v>
      </c>
    </row>
    <row r="8504" spans="2:2" x14ac:dyDescent="0.25">
      <c r="B8504" t="s">
        <v>9362</v>
      </c>
    </row>
    <row r="8505" spans="2:2" x14ac:dyDescent="0.25">
      <c r="B8505" t="s">
        <v>9363</v>
      </c>
    </row>
    <row r="8506" spans="2:2" x14ac:dyDescent="0.25">
      <c r="B8506" t="s">
        <v>9364</v>
      </c>
    </row>
    <row r="8507" spans="2:2" x14ac:dyDescent="0.25">
      <c r="B8507" t="s">
        <v>9365</v>
      </c>
    </row>
    <row r="8508" spans="2:2" x14ac:dyDescent="0.25">
      <c r="B8508" t="s">
        <v>9366</v>
      </c>
    </row>
    <row r="8509" spans="2:2" x14ac:dyDescent="0.25">
      <c r="B8509" t="s">
        <v>9367</v>
      </c>
    </row>
    <row r="8510" spans="2:2" x14ac:dyDescent="0.25">
      <c r="B8510" t="s">
        <v>9368</v>
      </c>
    </row>
    <row r="8511" spans="2:2" x14ac:dyDescent="0.25">
      <c r="B8511" t="s">
        <v>9369</v>
      </c>
    </row>
    <row r="8512" spans="2:2" x14ac:dyDescent="0.25">
      <c r="B8512" t="s">
        <v>9370</v>
      </c>
    </row>
    <row r="8513" spans="2:2" x14ac:dyDescent="0.25">
      <c r="B8513" t="s">
        <v>9371</v>
      </c>
    </row>
    <row r="8514" spans="2:2" x14ac:dyDescent="0.25">
      <c r="B8514" t="s">
        <v>9372</v>
      </c>
    </row>
    <row r="8515" spans="2:2" x14ac:dyDescent="0.25">
      <c r="B8515" t="s">
        <v>9373</v>
      </c>
    </row>
    <row r="8516" spans="2:2" x14ac:dyDescent="0.25">
      <c r="B8516" t="s">
        <v>9374</v>
      </c>
    </row>
    <row r="8517" spans="2:2" x14ac:dyDescent="0.25">
      <c r="B8517" t="s">
        <v>9375</v>
      </c>
    </row>
    <row r="8518" spans="2:2" x14ac:dyDescent="0.25">
      <c r="B8518" t="s">
        <v>9376</v>
      </c>
    </row>
    <row r="8519" spans="2:2" x14ac:dyDescent="0.25">
      <c r="B8519" t="s">
        <v>9377</v>
      </c>
    </row>
    <row r="8520" spans="2:2" x14ac:dyDescent="0.25">
      <c r="B8520" t="s">
        <v>9378</v>
      </c>
    </row>
    <row r="8521" spans="2:2" x14ac:dyDescent="0.25">
      <c r="B8521" t="s">
        <v>9379</v>
      </c>
    </row>
    <row r="8522" spans="2:2" x14ac:dyDescent="0.25">
      <c r="B8522" t="s">
        <v>9380</v>
      </c>
    </row>
    <row r="8523" spans="2:2" x14ac:dyDescent="0.25">
      <c r="B8523" t="s">
        <v>9381</v>
      </c>
    </row>
    <row r="8524" spans="2:2" x14ac:dyDescent="0.25">
      <c r="B8524" t="s">
        <v>9382</v>
      </c>
    </row>
    <row r="8525" spans="2:2" x14ac:dyDescent="0.25">
      <c r="B8525" t="s">
        <v>9383</v>
      </c>
    </row>
    <row r="8526" spans="2:2" x14ac:dyDescent="0.25">
      <c r="B8526" t="s">
        <v>9384</v>
      </c>
    </row>
    <row r="8527" spans="2:2" x14ac:dyDescent="0.25">
      <c r="B8527" t="s">
        <v>9385</v>
      </c>
    </row>
    <row r="8528" spans="2:2" x14ac:dyDescent="0.25">
      <c r="B8528" t="s">
        <v>9386</v>
      </c>
    </row>
    <row r="8529" spans="2:2" x14ac:dyDescent="0.25">
      <c r="B8529" t="s">
        <v>9387</v>
      </c>
    </row>
    <row r="8530" spans="2:2" x14ac:dyDescent="0.25">
      <c r="B8530" t="s">
        <v>9388</v>
      </c>
    </row>
    <row r="8531" spans="2:2" x14ac:dyDescent="0.25">
      <c r="B8531" t="s">
        <v>9389</v>
      </c>
    </row>
    <row r="8532" spans="2:2" x14ac:dyDescent="0.25">
      <c r="B8532" t="s">
        <v>9390</v>
      </c>
    </row>
    <row r="8533" spans="2:2" x14ac:dyDescent="0.25">
      <c r="B8533" t="s">
        <v>9391</v>
      </c>
    </row>
    <row r="8534" spans="2:2" x14ac:dyDescent="0.25">
      <c r="B8534" t="s">
        <v>9392</v>
      </c>
    </row>
    <row r="8535" spans="2:2" x14ac:dyDescent="0.25">
      <c r="B8535" t="s">
        <v>9393</v>
      </c>
    </row>
    <row r="8536" spans="2:2" x14ac:dyDescent="0.25">
      <c r="B8536" t="s">
        <v>9394</v>
      </c>
    </row>
    <row r="8537" spans="2:2" x14ac:dyDescent="0.25">
      <c r="B8537" t="s">
        <v>9395</v>
      </c>
    </row>
    <row r="8538" spans="2:2" x14ac:dyDescent="0.25">
      <c r="B8538" t="s">
        <v>9396</v>
      </c>
    </row>
    <row r="8539" spans="2:2" x14ac:dyDescent="0.25">
      <c r="B8539" t="s">
        <v>9397</v>
      </c>
    </row>
    <row r="8540" spans="2:2" x14ac:dyDescent="0.25">
      <c r="B8540" t="s">
        <v>9398</v>
      </c>
    </row>
    <row r="8541" spans="2:2" x14ac:dyDescent="0.25">
      <c r="B8541" t="s">
        <v>9399</v>
      </c>
    </row>
    <row r="8542" spans="2:2" x14ac:dyDescent="0.25">
      <c r="B8542" t="s">
        <v>9400</v>
      </c>
    </row>
    <row r="8543" spans="2:2" x14ac:dyDescent="0.25">
      <c r="B8543" t="s">
        <v>9401</v>
      </c>
    </row>
    <row r="8544" spans="2:2" x14ac:dyDescent="0.25">
      <c r="B8544" t="s">
        <v>9402</v>
      </c>
    </row>
    <row r="8545" spans="2:2" x14ac:dyDescent="0.25">
      <c r="B8545" t="s">
        <v>9403</v>
      </c>
    </row>
    <row r="8546" spans="2:2" x14ac:dyDescent="0.25">
      <c r="B8546" t="s">
        <v>9404</v>
      </c>
    </row>
    <row r="8547" spans="2:2" x14ac:dyDescent="0.25">
      <c r="B8547" t="s">
        <v>9405</v>
      </c>
    </row>
    <row r="8548" spans="2:2" x14ac:dyDescent="0.25">
      <c r="B8548" t="s">
        <v>9406</v>
      </c>
    </row>
    <row r="8549" spans="2:2" x14ac:dyDescent="0.25">
      <c r="B8549" t="s">
        <v>9407</v>
      </c>
    </row>
    <row r="8550" spans="2:2" x14ac:dyDescent="0.25">
      <c r="B8550" t="s">
        <v>9408</v>
      </c>
    </row>
    <row r="8551" spans="2:2" x14ac:dyDescent="0.25">
      <c r="B8551" t="s">
        <v>9409</v>
      </c>
    </row>
    <row r="8552" spans="2:2" x14ac:dyDescent="0.25">
      <c r="B8552" t="s">
        <v>9410</v>
      </c>
    </row>
    <row r="8553" spans="2:2" x14ac:dyDescent="0.25">
      <c r="B8553" t="s">
        <v>9411</v>
      </c>
    </row>
    <row r="8554" spans="2:2" x14ac:dyDescent="0.25">
      <c r="B8554" t="s">
        <v>9412</v>
      </c>
    </row>
    <row r="8555" spans="2:2" x14ac:dyDescent="0.25">
      <c r="B8555" t="s">
        <v>9413</v>
      </c>
    </row>
    <row r="8556" spans="2:2" x14ac:dyDescent="0.25">
      <c r="B8556" t="s">
        <v>9414</v>
      </c>
    </row>
    <row r="8557" spans="2:2" x14ac:dyDescent="0.25">
      <c r="B8557" t="s">
        <v>9415</v>
      </c>
    </row>
    <row r="8558" spans="2:2" x14ac:dyDescent="0.25">
      <c r="B8558" t="s">
        <v>9416</v>
      </c>
    </row>
    <row r="8559" spans="2:2" x14ac:dyDescent="0.25">
      <c r="B8559" t="s">
        <v>9417</v>
      </c>
    </row>
    <row r="8560" spans="2:2" x14ac:dyDescent="0.25">
      <c r="B8560" t="s">
        <v>9418</v>
      </c>
    </row>
    <row r="8561" spans="2:2" x14ac:dyDescent="0.25">
      <c r="B8561" t="s">
        <v>9419</v>
      </c>
    </row>
    <row r="8562" spans="2:2" x14ac:dyDescent="0.25">
      <c r="B8562" t="s">
        <v>9420</v>
      </c>
    </row>
    <row r="8563" spans="2:2" x14ac:dyDescent="0.25">
      <c r="B8563" t="s">
        <v>9421</v>
      </c>
    </row>
    <row r="8564" spans="2:2" x14ac:dyDescent="0.25">
      <c r="B8564" t="s">
        <v>9422</v>
      </c>
    </row>
    <row r="8565" spans="2:2" x14ac:dyDescent="0.25">
      <c r="B8565" t="s">
        <v>9423</v>
      </c>
    </row>
    <row r="8566" spans="2:2" x14ac:dyDescent="0.25">
      <c r="B8566" t="s">
        <v>9424</v>
      </c>
    </row>
    <row r="8567" spans="2:2" x14ac:dyDescent="0.25">
      <c r="B8567" t="s">
        <v>9425</v>
      </c>
    </row>
    <row r="8568" spans="2:2" x14ac:dyDescent="0.25">
      <c r="B8568" t="s">
        <v>9426</v>
      </c>
    </row>
    <row r="8569" spans="2:2" x14ac:dyDescent="0.25">
      <c r="B8569" t="s">
        <v>9427</v>
      </c>
    </row>
    <row r="8570" spans="2:2" x14ac:dyDescent="0.25">
      <c r="B8570" t="s">
        <v>9428</v>
      </c>
    </row>
    <row r="8571" spans="2:2" x14ac:dyDescent="0.25">
      <c r="B8571" t="s">
        <v>9429</v>
      </c>
    </row>
    <row r="8572" spans="2:2" x14ac:dyDescent="0.25">
      <c r="B8572" t="s">
        <v>9430</v>
      </c>
    </row>
    <row r="8573" spans="2:2" x14ac:dyDescent="0.25">
      <c r="B8573" t="s">
        <v>9431</v>
      </c>
    </row>
    <row r="8574" spans="2:2" x14ac:dyDescent="0.25">
      <c r="B8574" t="s">
        <v>9432</v>
      </c>
    </row>
    <row r="8575" spans="2:2" x14ac:dyDescent="0.25">
      <c r="B8575" t="s">
        <v>9433</v>
      </c>
    </row>
    <row r="8576" spans="2:2" x14ac:dyDescent="0.25">
      <c r="B8576" t="s">
        <v>9434</v>
      </c>
    </row>
    <row r="8577" spans="2:2" x14ac:dyDescent="0.25">
      <c r="B8577" t="s">
        <v>9435</v>
      </c>
    </row>
    <row r="8578" spans="2:2" x14ac:dyDescent="0.25">
      <c r="B8578" t="s">
        <v>9436</v>
      </c>
    </row>
    <row r="8579" spans="2:2" x14ac:dyDescent="0.25">
      <c r="B8579" t="s">
        <v>9437</v>
      </c>
    </row>
    <row r="8580" spans="2:2" x14ac:dyDescent="0.25">
      <c r="B8580" t="s">
        <v>9438</v>
      </c>
    </row>
    <row r="8581" spans="2:2" x14ac:dyDescent="0.25">
      <c r="B8581" t="s">
        <v>9439</v>
      </c>
    </row>
    <row r="8582" spans="2:2" x14ac:dyDescent="0.25">
      <c r="B8582" t="s">
        <v>9440</v>
      </c>
    </row>
    <row r="8583" spans="2:2" x14ac:dyDescent="0.25">
      <c r="B8583" t="s">
        <v>9441</v>
      </c>
    </row>
    <row r="8584" spans="2:2" x14ac:dyDescent="0.25">
      <c r="B8584" t="s">
        <v>9442</v>
      </c>
    </row>
    <row r="8585" spans="2:2" x14ac:dyDescent="0.25">
      <c r="B8585" t="s">
        <v>9443</v>
      </c>
    </row>
    <row r="8586" spans="2:2" x14ac:dyDescent="0.25">
      <c r="B8586" t="s">
        <v>9444</v>
      </c>
    </row>
    <row r="8587" spans="2:2" x14ac:dyDescent="0.25">
      <c r="B8587" t="s">
        <v>9445</v>
      </c>
    </row>
    <row r="8588" spans="2:2" x14ac:dyDescent="0.25">
      <c r="B8588" t="s">
        <v>9446</v>
      </c>
    </row>
    <row r="8589" spans="2:2" x14ac:dyDescent="0.25">
      <c r="B8589" t="s">
        <v>9447</v>
      </c>
    </row>
    <row r="8590" spans="2:2" x14ac:dyDescent="0.25">
      <c r="B8590" t="s">
        <v>9448</v>
      </c>
    </row>
    <row r="8591" spans="2:2" x14ac:dyDescent="0.25">
      <c r="B8591" t="s">
        <v>9449</v>
      </c>
    </row>
    <row r="8592" spans="2:2" x14ac:dyDescent="0.25">
      <c r="B8592" t="s">
        <v>9450</v>
      </c>
    </row>
    <row r="8593" spans="2:2" x14ac:dyDescent="0.25">
      <c r="B8593" t="s">
        <v>9451</v>
      </c>
    </row>
    <row r="8594" spans="2:2" x14ac:dyDescent="0.25">
      <c r="B8594" t="s">
        <v>9452</v>
      </c>
    </row>
    <row r="8595" spans="2:2" x14ac:dyDescent="0.25">
      <c r="B8595" t="s">
        <v>9453</v>
      </c>
    </row>
    <row r="8596" spans="2:2" x14ac:dyDescent="0.25">
      <c r="B8596" t="s">
        <v>9454</v>
      </c>
    </row>
    <row r="8597" spans="2:2" x14ac:dyDescent="0.25">
      <c r="B8597" t="s">
        <v>9455</v>
      </c>
    </row>
    <row r="8598" spans="2:2" x14ac:dyDescent="0.25">
      <c r="B8598" t="s">
        <v>9456</v>
      </c>
    </row>
    <row r="8599" spans="2:2" x14ac:dyDescent="0.25">
      <c r="B8599" t="s">
        <v>9457</v>
      </c>
    </row>
    <row r="8600" spans="2:2" x14ac:dyDescent="0.25">
      <c r="B8600" t="s">
        <v>9458</v>
      </c>
    </row>
    <row r="8601" spans="2:2" x14ac:dyDescent="0.25">
      <c r="B8601" t="s">
        <v>9459</v>
      </c>
    </row>
    <row r="8602" spans="2:2" x14ac:dyDescent="0.25">
      <c r="B8602" t="s">
        <v>9460</v>
      </c>
    </row>
    <row r="8603" spans="2:2" x14ac:dyDescent="0.25">
      <c r="B8603" t="s">
        <v>9461</v>
      </c>
    </row>
    <row r="8604" spans="2:2" x14ac:dyDescent="0.25">
      <c r="B8604" t="s">
        <v>9462</v>
      </c>
    </row>
    <row r="8605" spans="2:2" x14ac:dyDescent="0.25">
      <c r="B8605" t="s">
        <v>9463</v>
      </c>
    </row>
    <row r="8606" spans="2:2" x14ac:dyDescent="0.25">
      <c r="B8606" t="s">
        <v>9464</v>
      </c>
    </row>
    <row r="8607" spans="2:2" x14ac:dyDescent="0.25">
      <c r="B8607" t="s">
        <v>9465</v>
      </c>
    </row>
    <row r="8608" spans="2:2" x14ac:dyDescent="0.25">
      <c r="B8608" t="s">
        <v>9466</v>
      </c>
    </row>
    <row r="8609" spans="2:2" x14ac:dyDescent="0.25">
      <c r="B8609" t="s">
        <v>9467</v>
      </c>
    </row>
    <row r="8610" spans="2:2" x14ac:dyDescent="0.25">
      <c r="B8610" t="s">
        <v>9468</v>
      </c>
    </row>
    <row r="8611" spans="2:2" x14ac:dyDescent="0.25">
      <c r="B8611" t="s">
        <v>9469</v>
      </c>
    </row>
    <row r="8612" spans="2:2" x14ac:dyDescent="0.25">
      <c r="B8612" t="s">
        <v>9470</v>
      </c>
    </row>
    <row r="8613" spans="2:2" x14ac:dyDescent="0.25">
      <c r="B8613" t="s">
        <v>9471</v>
      </c>
    </row>
    <row r="8614" spans="2:2" x14ac:dyDescent="0.25">
      <c r="B8614" t="s">
        <v>9472</v>
      </c>
    </row>
    <row r="8615" spans="2:2" x14ac:dyDescent="0.25">
      <c r="B8615" t="s">
        <v>9473</v>
      </c>
    </row>
    <row r="8616" spans="2:2" x14ac:dyDescent="0.25">
      <c r="B8616" t="s">
        <v>9474</v>
      </c>
    </row>
    <row r="8617" spans="2:2" x14ac:dyDescent="0.25">
      <c r="B8617" t="s">
        <v>9475</v>
      </c>
    </row>
    <row r="8618" spans="2:2" x14ac:dyDescent="0.25">
      <c r="B8618" t="s">
        <v>9476</v>
      </c>
    </row>
    <row r="8619" spans="2:2" x14ac:dyDescent="0.25">
      <c r="B8619" t="s">
        <v>9477</v>
      </c>
    </row>
    <row r="8620" spans="2:2" x14ac:dyDescent="0.25">
      <c r="B8620" t="s">
        <v>9478</v>
      </c>
    </row>
    <row r="8621" spans="2:2" x14ac:dyDescent="0.25">
      <c r="B8621" t="s">
        <v>9479</v>
      </c>
    </row>
    <row r="8622" spans="2:2" x14ac:dyDescent="0.25">
      <c r="B8622" t="s">
        <v>9480</v>
      </c>
    </row>
    <row r="8623" spans="2:2" x14ac:dyDescent="0.25">
      <c r="B8623" t="s">
        <v>9481</v>
      </c>
    </row>
    <row r="8624" spans="2:2" x14ac:dyDescent="0.25">
      <c r="B8624" t="s">
        <v>9482</v>
      </c>
    </row>
    <row r="8625" spans="2:2" x14ac:dyDescent="0.25">
      <c r="B8625" t="s">
        <v>9483</v>
      </c>
    </row>
    <row r="8626" spans="2:2" x14ac:dyDescent="0.25">
      <c r="B8626" t="s">
        <v>9484</v>
      </c>
    </row>
    <row r="8627" spans="2:2" x14ac:dyDescent="0.25">
      <c r="B8627" t="s">
        <v>9485</v>
      </c>
    </row>
    <row r="8628" spans="2:2" x14ac:dyDescent="0.25">
      <c r="B8628" t="s">
        <v>9486</v>
      </c>
    </row>
    <row r="8629" spans="2:2" x14ac:dyDescent="0.25">
      <c r="B8629" t="s">
        <v>9487</v>
      </c>
    </row>
    <row r="8630" spans="2:2" x14ac:dyDescent="0.25">
      <c r="B8630" t="s">
        <v>9488</v>
      </c>
    </row>
    <row r="8631" spans="2:2" x14ac:dyDescent="0.25">
      <c r="B8631" t="s">
        <v>9489</v>
      </c>
    </row>
    <row r="8632" spans="2:2" x14ac:dyDescent="0.25">
      <c r="B8632" t="s">
        <v>9490</v>
      </c>
    </row>
    <row r="8633" spans="2:2" x14ac:dyDescent="0.25">
      <c r="B8633" t="s">
        <v>9491</v>
      </c>
    </row>
    <row r="8634" spans="2:2" x14ac:dyDescent="0.25">
      <c r="B8634" t="s">
        <v>9492</v>
      </c>
    </row>
    <row r="8635" spans="2:2" x14ac:dyDescent="0.25">
      <c r="B8635" t="s">
        <v>9493</v>
      </c>
    </row>
    <row r="8636" spans="2:2" x14ac:dyDescent="0.25">
      <c r="B8636" t="s">
        <v>9494</v>
      </c>
    </row>
    <row r="8637" spans="2:2" x14ac:dyDescent="0.25">
      <c r="B8637" t="s">
        <v>9495</v>
      </c>
    </row>
    <row r="8638" spans="2:2" x14ac:dyDescent="0.25">
      <c r="B8638" t="s">
        <v>9496</v>
      </c>
    </row>
    <row r="8639" spans="2:2" x14ac:dyDescent="0.25">
      <c r="B8639" t="s">
        <v>9497</v>
      </c>
    </row>
    <row r="8640" spans="2:2" x14ac:dyDescent="0.25">
      <c r="B8640" t="s">
        <v>9498</v>
      </c>
    </row>
    <row r="8641" spans="2:2" x14ac:dyDescent="0.25">
      <c r="B8641" t="s">
        <v>9499</v>
      </c>
    </row>
    <row r="8642" spans="2:2" x14ac:dyDescent="0.25">
      <c r="B8642" t="s">
        <v>9500</v>
      </c>
    </row>
    <row r="8643" spans="2:2" x14ac:dyDescent="0.25">
      <c r="B8643" t="s">
        <v>9501</v>
      </c>
    </row>
    <row r="8644" spans="2:2" x14ac:dyDescent="0.25">
      <c r="B8644" t="s">
        <v>9502</v>
      </c>
    </row>
    <row r="8645" spans="2:2" x14ac:dyDescent="0.25">
      <c r="B8645" t="s">
        <v>9503</v>
      </c>
    </row>
    <row r="8646" spans="2:2" x14ac:dyDescent="0.25">
      <c r="B8646" t="s">
        <v>9504</v>
      </c>
    </row>
    <row r="8647" spans="2:2" x14ac:dyDescent="0.25">
      <c r="B8647" t="s">
        <v>9505</v>
      </c>
    </row>
    <row r="8648" spans="2:2" x14ac:dyDescent="0.25">
      <c r="B8648" t="s">
        <v>9506</v>
      </c>
    </row>
    <row r="8649" spans="2:2" x14ac:dyDescent="0.25">
      <c r="B8649" t="s">
        <v>9507</v>
      </c>
    </row>
    <row r="8650" spans="2:2" x14ac:dyDescent="0.25">
      <c r="B8650" t="s">
        <v>9508</v>
      </c>
    </row>
    <row r="8651" spans="2:2" x14ac:dyDescent="0.25">
      <c r="B8651" t="s">
        <v>9509</v>
      </c>
    </row>
    <row r="8652" spans="2:2" x14ac:dyDescent="0.25">
      <c r="B8652" t="s">
        <v>9510</v>
      </c>
    </row>
    <row r="8653" spans="2:2" x14ac:dyDescent="0.25">
      <c r="B8653" t="s">
        <v>9511</v>
      </c>
    </row>
    <row r="8654" spans="2:2" x14ac:dyDescent="0.25">
      <c r="B8654" t="s">
        <v>9512</v>
      </c>
    </row>
    <row r="8655" spans="2:2" x14ac:dyDescent="0.25">
      <c r="B8655" t="s">
        <v>9513</v>
      </c>
    </row>
    <row r="8656" spans="2:2" x14ac:dyDescent="0.25">
      <c r="B8656" t="s">
        <v>9514</v>
      </c>
    </row>
    <row r="8657" spans="2:2" x14ac:dyDescent="0.25">
      <c r="B8657" t="s">
        <v>9515</v>
      </c>
    </row>
    <row r="8658" spans="2:2" x14ac:dyDescent="0.25">
      <c r="B8658" t="s">
        <v>9516</v>
      </c>
    </row>
    <row r="8659" spans="2:2" x14ac:dyDescent="0.25">
      <c r="B8659" t="s">
        <v>9517</v>
      </c>
    </row>
    <row r="8660" spans="2:2" x14ac:dyDescent="0.25">
      <c r="B8660" t="s">
        <v>9518</v>
      </c>
    </row>
    <row r="8661" spans="2:2" x14ac:dyDescent="0.25">
      <c r="B8661" t="s">
        <v>9519</v>
      </c>
    </row>
    <row r="8662" spans="2:2" x14ac:dyDescent="0.25">
      <c r="B8662" t="s">
        <v>9520</v>
      </c>
    </row>
    <row r="8663" spans="2:2" x14ac:dyDescent="0.25">
      <c r="B8663" t="s">
        <v>9521</v>
      </c>
    </row>
    <row r="8664" spans="2:2" x14ac:dyDescent="0.25">
      <c r="B8664" t="s">
        <v>9522</v>
      </c>
    </row>
    <row r="8665" spans="2:2" x14ac:dyDescent="0.25">
      <c r="B8665" t="s">
        <v>9523</v>
      </c>
    </row>
    <row r="8666" spans="2:2" x14ac:dyDescent="0.25">
      <c r="B8666" t="s">
        <v>9524</v>
      </c>
    </row>
    <row r="8667" spans="2:2" x14ac:dyDescent="0.25">
      <c r="B8667" t="s">
        <v>9525</v>
      </c>
    </row>
    <row r="8668" spans="2:2" x14ac:dyDescent="0.25">
      <c r="B8668" t="s">
        <v>9526</v>
      </c>
    </row>
    <row r="8669" spans="2:2" x14ac:dyDescent="0.25">
      <c r="B8669" t="s">
        <v>9527</v>
      </c>
    </row>
    <row r="8670" spans="2:2" x14ac:dyDescent="0.25">
      <c r="B8670" t="s">
        <v>9528</v>
      </c>
    </row>
    <row r="8671" spans="2:2" x14ac:dyDescent="0.25">
      <c r="B8671" t="s">
        <v>9529</v>
      </c>
    </row>
    <row r="8672" spans="2:2" x14ac:dyDescent="0.25">
      <c r="B8672" t="s">
        <v>9530</v>
      </c>
    </row>
    <row r="8673" spans="2:2" x14ac:dyDescent="0.25">
      <c r="B8673" t="s">
        <v>9531</v>
      </c>
    </row>
    <row r="8674" spans="2:2" x14ac:dyDescent="0.25">
      <c r="B8674" t="s">
        <v>9532</v>
      </c>
    </row>
    <row r="8675" spans="2:2" x14ac:dyDescent="0.25">
      <c r="B8675" t="s">
        <v>9533</v>
      </c>
    </row>
    <row r="8676" spans="2:2" x14ac:dyDescent="0.25">
      <c r="B8676" t="s">
        <v>9534</v>
      </c>
    </row>
    <row r="8677" spans="2:2" x14ac:dyDescent="0.25">
      <c r="B8677" t="s">
        <v>9535</v>
      </c>
    </row>
    <row r="8678" spans="2:2" x14ac:dyDescent="0.25">
      <c r="B8678" t="s">
        <v>9536</v>
      </c>
    </row>
    <row r="8679" spans="2:2" x14ac:dyDescent="0.25">
      <c r="B8679" t="s">
        <v>9537</v>
      </c>
    </row>
    <row r="8680" spans="2:2" x14ac:dyDescent="0.25">
      <c r="B8680" t="s">
        <v>9538</v>
      </c>
    </row>
    <row r="8681" spans="2:2" x14ac:dyDescent="0.25">
      <c r="B8681" t="s">
        <v>9539</v>
      </c>
    </row>
    <row r="8682" spans="2:2" x14ac:dyDescent="0.25">
      <c r="B8682" t="s">
        <v>9540</v>
      </c>
    </row>
    <row r="8683" spans="2:2" x14ac:dyDescent="0.25">
      <c r="B8683" t="s">
        <v>9541</v>
      </c>
    </row>
    <row r="8684" spans="2:2" x14ac:dyDescent="0.25">
      <c r="B8684" t="s">
        <v>9542</v>
      </c>
    </row>
    <row r="8685" spans="2:2" x14ac:dyDescent="0.25">
      <c r="B8685" t="s">
        <v>9543</v>
      </c>
    </row>
    <row r="8686" spans="2:2" x14ac:dyDescent="0.25">
      <c r="B8686" t="s">
        <v>9544</v>
      </c>
    </row>
    <row r="8687" spans="2:2" x14ac:dyDescent="0.25">
      <c r="B8687" t="s">
        <v>9545</v>
      </c>
    </row>
    <row r="8688" spans="2:2" x14ac:dyDescent="0.25">
      <c r="B8688" t="s">
        <v>9546</v>
      </c>
    </row>
    <row r="8689" spans="2:2" x14ac:dyDescent="0.25">
      <c r="B8689" t="s">
        <v>9547</v>
      </c>
    </row>
    <row r="8690" spans="2:2" x14ac:dyDescent="0.25">
      <c r="B8690" t="s">
        <v>9548</v>
      </c>
    </row>
    <row r="8691" spans="2:2" x14ac:dyDescent="0.25">
      <c r="B8691" t="s">
        <v>9549</v>
      </c>
    </row>
    <row r="8692" spans="2:2" x14ac:dyDescent="0.25">
      <c r="B8692" t="s">
        <v>9550</v>
      </c>
    </row>
    <row r="8693" spans="2:2" x14ac:dyDescent="0.25">
      <c r="B8693" t="s">
        <v>9551</v>
      </c>
    </row>
    <row r="8694" spans="2:2" x14ac:dyDescent="0.25">
      <c r="B8694" t="s">
        <v>9552</v>
      </c>
    </row>
    <row r="8695" spans="2:2" x14ac:dyDescent="0.25">
      <c r="B8695" t="s">
        <v>9553</v>
      </c>
    </row>
    <row r="8696" spans="2:2" x14ac:dyDescent="0.25">
      <c r="B8696" t="s">
        <v>9554</v>
      </c>
    </row>
    <row r="8697" spans="2:2" x14ac:dyDescent="0.25">
      <c r="B8697" t="s">
        <v>9555</v>
      </c>
    </row>
    <row r="8698" spans="2:2" x14ac:dyDescent="0.25">
      <c r="B8698" t="s">
        <v>9556</v>
      </c>
    </row>
    <row r="8699" spans="2:2" x14ac:dyDescent="0.25">
      <c r="B8699" t="s">
        <v>9557</v>
      </c>
    </row>
    <row r="8700" spans="2:2" x14ac:dyDescent="0.25">
      <c r="B8700" t="s">
        <v>9558</v>
      </c>
    </row>
    <row r="8701" spans="2:2" x14ac:dyDescent="0.25">
      <c r="B8701" t="s">
        <v>9559</v>
      </c>
    </row>
    <row r="8702" spans="2:2" x14ac:dyDescent="0.25">
      <c r="B8702" t="s">
        <v>9560</v>
      </c>
    </row>
    <row r="8703" spans="2:2" x14ac:dyDescent="0.25">
      <c r="B8703" t="s">
        <v>9561</v>
      </c>
    </row>
    <row r="8704" spans="2:2" x14ac:dyDescent="0.25">
      <c r="B8704" t="s">
        <v>9562</v>
      </c>
    </row>
    <row r="8705" spans="2:2" x14ac:dyDescent="0.25">
      <c r="B8705" t="s">
        <v>9563</v>
      </c>
    </row>
    <row r="8706" spans="2:2" x14ac:dyDescent="0.25">
      <c r="B8706" t="s">
        <v>9564</v>
      </c>
    </row>
    <row r="8707" spans="2:2" x14ac:dyDescent="0.25">
      <c r="B8707" t="s">
        <v>9565</v>
      </c>
    </row>
    <row r="8708" spans="2:2" x14ac:dyDescent="0.25">
      <c r="B8708" t="s">
        <v>9566</v>
      </c>
    </row>
    <row r="8709" spans="2:2" x14ac:dyDescent="0.25">
      <c r="B8709" t="s">
        <v>9567</v>
      </c>
    </row>
    <row r="8710" spans="2:2" x14ac:dyDescent="0.25">
      <c r="B8710" t="s">
        <v>9568</v>
      </c>
    </row>
    <row r="8711" spans="2:2" x14ac:dyDescent="0.25">
      <c r="B8711" t="s">
        <v>9569</v>
      </c>
    </row>
    <row r="8712" spans="2:2" x14ac:dyDescent="0.25">
      <c r="B8712" t="s">
        <v>9570</v>
      </c>
    </row>
    <row r="8713" spans="2:2" x14ac:dyDescent="0.25">
      <c r="B8713" t="s">
        <v>9571</v>
      </c>
    </row>
    <row r="8714" spans="2:2" x14ac:dyDescent="0.25">
      <c r="B8714" t="s">
        <v>9572</v>
      </c>
    </row>
    <row r="8715" spans="2:2" x14ac:dyDescent="0.25">
      <c r="B8715" t="s">
        <v>9573</v>
      </c>
    </row>
    <row r="8716" spans="2:2" x14ac:dyDescent="0.25">
      <c r="B8716" t="s">
        <v>9574</v>
      </c>
    </row>
    <row r="8717" spans="2:2" x14ac:dyDescent="0.25">
      <c r="B8717" t="s">
        <v>9575</v>
      </c>
    </row>
    <row r="8718" spans="2:2" x14ac:dyDescent="0.25">
      <c r="B8718" t="s">
        <v>9576</v>
      </c>
    </row>
    <row r="8719" spans="2:2" x14ac:dyDescent="0.25">
      <c r="B8719" t="s">
        <v>9577</v>
      </c>
    </row>
    <row r="8720" spans="2:2" x14ac:dyDescent="0.25">
      <c r="B8720" t="s">
        <v>9578</v>
      </c>
    </row>
    <row r="8721" spans="2:2" x14ac:dyDescent="0.25">
      <c r="B8721" t="s">
        <v>9579</v>
      </c>
    </row>
    <row r="8722" spans="2:2" x14ac:dyDescent="0.25">
      <c r="B8722" t="s">
        <v>9580</v>
      </c>
    </row>
    <row r="8723" spans="2:2" x14ac:dyDescent="0.25">
      <c r="B8723" t="s">
        <v>9581</v>
      </c>
    </row>
    <row r="8724" spans="2:2" x14ac:dyDescent="0.25">
      <c r="B8724" t="s">
        <v>9582</v>
      </c>
    </row>
    <row r="8725" spans="2:2" x14ac:dyDescent="0.25">
      <c r="B8725" t="s">
        <v>9583</v>
      </c>
    </row>
    <row r="8726" spans="2:2" x14ac:dyDescent="0.25">
      <c r="B8726" t="s">
        <v>9584</v>
      </c>
    </row>
    <row r="8727" spans="2:2" x14ac:dyDescent="0.25">
      <c r="B8727" t="s">
        <v>9585</v>
      </c>
    </row>
    <row r="8728" spans="2:2" x14ac:dyDescent="0.25">
      <c r="B8728" t="s">
        <v>9586</v>
      </c>
    </row>
    <row r="8729" spans="2:2" x14ac:dyDescent="0.25">
      <c r="B8729" t="s">
        <v>9587</v>
      </c>
    </row>
    <row r="8730" spans="2:2" x14ac:dyDescent="0.25">
      <c r="B8730" t="s">
        <v>9588</v>
      </c>
    </row>
    <row r="8731" spans="2:2" x14ac:dyDescent="0.25">
      <c r="B8731" t="s">
        <v>9589</v>
      </c>
    </row>
    <row r="8732" spans="2:2" x14ac:dyDescent="0.25">
      <c r="B8732" t="s">
        <v>9590</v>
      </c>
    </row>
    <row r="8733" spans="2:2" x14ac:dyDescent="0.25">
      <c r="B8733" t="s">
        <v>9591</v>
      </c>
    </row>
    <row r="8734" spans="2:2" x14ac:dyDescent="0.25">
      <c r="B8734" t="s">
        <v>9592</v>
      </c>
    </row>
    <row r="8735" spans="2:2" x14ac:dyDescent="0.25">
      <c r="B8735" t="s">
        <v>9593</v>
      </c>
    </row>
    <row r="8736" spans="2:2" x14ac:dyDescent="0.25">
      <c r="B8736" t="s">
        <v>9594</v>
      </c>
    </row>
    <row r="8737" spans="2:2" x14ac:dyDescent="0.25">
      <c r="B8737" t="s">
        <v>9595</v>
      </c>
    </row>
    <row r="8738" spans="2:2" x14ac:dyDescent="0.25">
      <c r="B8738" t="s">
        <v>9596</v>
      </c>
    </row>
    <row r="8739" spans="2:2" x14ac:dyDescent="0.25">
      <c r="B8739" t="s">
        <v>9597</v>
      </c>
    </row>
    <row r="8740" spans="2:2" x14ac:dyDescent="0.25">
      <c r="B8740" t="s">
        <v>9598</v>
      </c>
    </row>
    <row r="8741" spans="2:2" x14ac:dyDescent="0.25">
      <c r="B8741" t="s">
        <v>9599</v>
      </c>
    </row>
    <row r="8742" spans="2:2" x14ac:dyDescent="0.25">
      <c r="B8742" t="s">
        <v>9600</v>
      </c>
    </row>
    <row r="8743" spans="2:2" x14ac:dyDescent="0.25">
      <c r="B8743" t="s">
        <v>9601</v>
      </c>
    </row>
    <row r="8744" spans="2:2" x14ac:dyDescent="0.25">
      <c r="B8744" t="s">
        <v>9602</v>
      </c>
    </row>
    <row r="8745" spans="2:2" x14ac:dyDescent="0.25">
      <c r="B8745" t="s">
        <v>9603</v>
      </c>
    </row>
    <row r="8746" spans="2:2" x14ac:dyDescent="0.25">
      <c r="B8746" t="s">
        <v>9604</v>
      </c>
    </row>
    <row r="8747" spans="2:2" x14ac:dyDescent="0.25">
      <c r="B8747" t="s">
        <v>9605</v>
      </c>
    </row>
    <row r="8748" spans="2:2" x14ac:dyDescent="0.25">
      <c r="B8748" t="s">
        <v>9606</v>
      </c>
    </row>
    <row r="8749" spans="2:2" x14ac:dyDescent="0.25">
      <c r="B8749" t="s">
        <v>9607</v>
      </c>
    </row>
    <row r="8750" spans="2:2" x14ac:dyDescent="0.25">
      <c r="B8750" t="s">
        <v>9608</v>
      </c>
    </row>
    <row r="8751" spans="2:2" x14ac:dyDescent="0.25">
      <c r="B8751" t="s">
        <v>9609</v>
      </c>
    </row>
    <row r="8752" spans="2:2" x14ac:dyDescent="0.25">
      <c r="B8752" t="s">
        <v>9610</v>
      </c>
    </row>
    <row r="8753" spans="2:2" x14ac:dyDescent="0.25">
      <c r="B8753" t="s">
        <v>9611</v>
      </c>
    </row>
    <row r="8754" spans="2:2" x14ac:dyDescent="0.25">
      <c r="B8754" t="s">
        <v>9612</v>
      </c>
    </row>
    <row r="8755" spans="2:2" x14ac:dyDescent="0.25">
      <c r="B8755" t="s">
        <v>9613</v>
      </c>
    </row>
    <row r="8756" spans="2:2" x14ac:dyDescent="0.25">
      <c r="B8756" t="s">
        <v>9614</v>
      </c>
    </row>
    <row r="8757" spans="2:2" x14ac:dyDescent="0.25">
      <c r="B8757" t="s">
        <v>9615</v>
      </c>
    </row>
    <row r="8758" spans="2:2" x14ac:dyDescent="0.25">
      <c r="B8758" t="s">
        <v>9616</v>
      </c>
    </row>
    <row r="8759" spans="2:2" x14ac:dyDescent="0.25">
      <c r="B8759" t="s">
        <v>9617</v>
      </c>
    </row>
    <row r="8760" spans="2:2" x14ac:dyDescent="0.25">
      <c r="B8760" t="s">
        <v>9618</v>
      </c>
    </row>
    <row r="8761" spans="2:2" x14ac:dyDescent="0.25">
      <c r="B8761" t="s">
        <v>9619</v>
      </c>
    </row>
    <row r="8762" spans="2:2" x14ac:dyDescent="0.25">
      <c r="B8762" t="s">
        <v>9620</v>
      </c>
    </row>
    <row r="8763" spans="2:2" x14ac:dyDescent="0.25">
      <c r="B8763" t="s">
        <v>9621</v>
      </c>
    </row>
    <row r="8764" spans="2:2" x14ac:dyDescent="0.25">
      <c r="B8764" t="s">
        <v>9622</v>
      </c>
    </row>
    <row r="8765" spans="2:2" x14ac:dyDescent="0.25">
      <c r="B8765" t="s">
        <v>9623</v>
      </c>
    </row>
    <row r="8766" spans="2:2" x14ac:dyDescent="0.25">
      <c r="B8766" t="s">
        <v>9624</v>
      </c>
    </row>
    <row r="8767" spans="2:2" x14ac:dyDescent="0.25">
      <c r="B8767" t="s">
        <v>9625</v>
      </c>
    </row>
    <row r="8768" spans="2:2" x14ac:dyDescent="0.25">
      <c r="B8768" t="s">
        <v>9626</v>
      </c>
    </row>
    <row r="8769" spans="2:2" x14ac:dyDescent="0.25">
      <c r="B8769" t="s">
        <v>9627</v>
      </c>
    </row>
    <row r="8770" spans="2:2" x14ac:dyDescent="0.25">
      <c r="B8770" t="s">
        <v>9628</v>
      </c>
    </row>
    <row r="8771" spans="2:2" x14ac:dyDescent="0.25">
      <c r="B8771" t="s">
        <v>9629</v>
      </c>
    </row>
    <row r="8772" spans="2:2" x14ac:dyDescent="0.25">
      <c r="B8772" t="s">
        <v>9630</v>
      </c>
    </row>
    <row r="8773" spans="2:2" x14ac:dyDescent="0.25">
      <c r="B8773" t="s">
        <v>9631</v>
      </c>
    </row>
    <row r="8774" spans="2:2" x14ac:dyDescent="0.25">
      <c r="B8774" t="s">
        <v>9632</v>
      </c>
    </row>
    <row r="8775" spans="2:2" x14ac:dyDescent="0.25">
      <c r="B8775" t="s">
        <v>9633</v>
      </c>
    </row>
    <row r="8776" spans="2:2" x14ac:dyDescent="0.25">
      <c r="B8776" t="s">
        <v>9634</v>
      </c>
    </row>
    <row r="8777" spans="2:2" x14ac:dyDescent="0.25">
      <c r="B8777" t="s">
        <v>9635</v>
      </c>
    </row>
    <row r="8778" spans="2:2" x14ac:dyDescent="0.25">
      <c r="B8778" t="s">
        <v>9636</v>
      </c>
    </row>
    <row r="8779" spans="2:2" x14ac:dyDescent="0.25">
      <c r="B8779" t="s">
        <v>9637</v>
      </c>
    </row>
    <row r="8780" spans="2:2" x14ac:dyDescent="0.25">
      <c r="B8780" t="s">
        <v>9638</v>
      </c>
    </row>
    <row r="8781" spans="2:2" x14ac:dyDescent="0.25">
      <c r="B8781" t="s">
        <v>9639</v>
      </c>
    </row>
    <row r="8782" spans="2:2" x14ac:dyDescent="0.25">
      <c r="B8782" t="s">
        <v>9640</v>
      </c>
    </row>
    <row r="8783" spans="2:2" x14ac:dyDescent="0.25">
      <c r="B8783" t="s">
        <v>9641</v>
      </c>
    </row>
    <row r="8784" spans="2:2" x14ac:dyDescent="0.25">
      <c r="B8784" t="s">
        <v>9642</v>
      </c>
    </row>
    <row r="8785" spans="2:2" x14ac:dyDescent="0.25">
      <c r="B8785" t="s">
        <v>9643</v>
      </c>
    </row>
    <row r="8786" spans="2:2" x14ac:dyDescent="0.25">
      <c r="B8786" t="s">
        <v>9644</v>
      </c>
    </row>
    <row r="8787" spans="2:2" x14ac:dyDescent="0.25">
      <c r="B8787" t="s">
        <v>9645</v>
      </c>
    </row>
    <row r="8788" spans="2:2" x14ac:dyDescent="0.25">
      <c r="B8788" t="s">
        <v>9646</v>
      </c>
    </row>
    <row r="8789" spans="2:2" x14ac:dyDescent="0.25">
      <c r="B8789" t="s">
        <v>9647</v>
      </c>
    </row>
    <row r="8790" spans="2:2" x14ac:dyDescent="0.25">
      <c r="B8790" t="s">
        <v>9648</v>
      </c>
    </row>
    <row r="8791" spans="2:2" x14ac:dyDescent="0.25">
      <c r="B8791" t="s">
        <v>9649</v>
      </c>
    </row>
    <row r="8792" spans="2:2" x14ac:dyDescent="0.25">
      <c r="B8792" t="s">
        <v>9650</v>
      </c>
    </row>
    <row r="8793" spans="2:2" x14ac:dyDescent="0.25">
      <c r="B8793" t="s">
        <v>9651</v>
      </c>
    </row>
    <row r="8794" spans="2:2" x14ac:dyDescent="0.25">
      <c r="B8794" t="s">
        <v>9652</v>
      </c>
    </row>
    <row r="8795" spans="2:2" x14ac:dyDescent="0.25">
      <c r="B8795" t="s">
        <v>9653</v>
      </c>
    </row>
    <row r="8796" spans="2:2" x14ac:dyDescent="0.25">
      <c r="B8796" t="s">
        <v>9654</v>
      </c>
    </row>
    <row r="8797" spans="2:2" x14ac:dyDescent="0.25">
      <c r="B8797" t="s">
        <v>9655</v>
      </c>
    </row>
    <row r="8798" spans="2:2" x14ac:dyDescent="0.25">
      <c r="B8798" t="s">
        <v>9656</v>
      </c>
    </row>
    <row r="8799" spans="2:2" x14ac:dyDescent="0.25">
      <c r="B8799" t="s">
        <v>9657</v>
      </c>
    </row>
    <row r="8800" spans="2:2" x14ac:dyDescent="0.25">
      <c r="B8800" t="s">
        <v>9658</v>
      </c>
    </row>
    <row r="8801" spans="2:2" x14ac:dyDescent="0.25">
      <c r="B8801" t="s">
        <v>9659</v>
      </c>
    </row>
    <row r="8802" spans="2:2" x14ac:dyDescent="0.25">
      <c r="B8802" t="s">
        <v>9660</v>
      </c>
    </row>
    <row r="8803" spans="2:2" x14ac:dyDescent="0.25">
      <c r="B8803" t="s">
        <v>9661</v>
      </c>
    </row>
    <row r="8804" spans="2:2" x14ac:dyDescent="0.25">
      <c r="B8804" t="s">
        <v>9662</v>
      </c>
    </row>
    <row r="8805" spans="2:2" x14ac:dyDescent="0.25">
      <c r="B8805" t="s">
        <v>9663</v>
      </c>
    </row>
    <row r="8806" spans="2:2" x14ac:dyDescent="0.25">
      <c r="B8806" t="s">
        <v>9664</v>
      </c>
    </row>
    <row r="8807" spans="2:2" x14ac:dyDescent="0.25">
      <c r="B8807" t="s">
        <v>9665</v>
      </c>
    </row>
    <row r="8808" spans="2:2" x14ac:dyDescent="0.25">
      <c r="B8808" t="s">
        <v>9666</v>
      </c>
    </row>
    <row r="8809" spans="2:2" x14ac:dyDescent="0.25">
      <c r="B8809" t="s">
        <v>9667</v>
      </c>
    </row>
    <row r="8810" spans="2:2" x14ac:dyDescent="0.25">
      <c r="B8810" t="s">
        <v>9668</v>
      </c>
    </row>
    <row r="8811" spans="2:2" x14ac:dyDescent="0.25">
      <c r="B8811" t="s">
        <v>9669</v>
      </c>
    </row>
    <row r="8812" spans="2:2" x14ac:dyDescent="0.25">
      <c r="B8812" t="s">
        <v>9670</v>
      </c>
    </row>
    <row r="8813" spans="2:2" x14ac:dyDescent="0.25">
      <c r="B8813" t="s">
        <v>9671</v>
      </c>
    </row>
    <row r="8814" spans="2:2" x14ac:dyDescent="0.25">
      <c r="B8814" t="s">
        <v>9672</v>
      </c>
    </row>
    <row r="8815" spans="2:2" x14ac:dyDescent="0.25">
      <c r="B8815" t="s">
        <v>9673</v>
      </c>
    </row>
    <row r="8816" spans="2:2" x14ac:dyDescent="0.25">
      <c r="B8816" t="s">
        <v>9674</v>
      </c>
    </row>
    <row r="8817" spans="2:2" x14ac:dyDescent="0.25">
      <c r="B8817" t="s">
        <v>9675</v>
      </c>
    </row>
    <row r="8818" spans="2:2" x14ac:dyDescent="0.25">
      <c r="B8818" t="s">
        <v>9676</v>
      </c>
    </row>
    <row r="8819" spans="2:2" x14ac:dyDescent="0.25">
      <c r="B8819" t="s">
        <v>9677</v>
      </c>
    </row>
    <row r="8820" spans="2:2" x14ac:dyDescent="0.25">
      <c r="B8820" t="s">
        <v>9678</v>
      </c>
    </row>
    <row r="8821" spans="2:2" x14ac:dyDescent="0.25">
      <c r="B8821" t="s">
        <v>9679</v>
      </c>
    </row>
    <row r="8822" spans="2:2" x14ac:dyDescent="0.25">
      <c r="B8822" t="s">
        <v>9680</v>
      </c>
    </row>
    <row r="8823" spans="2:2" x14ac:dyDescent="0.25">
      <c r="B8823" t="s">
        <v>9681</v>
      </c>
    </row>
    <row r="8824" spans="2:2" x14ac:dyDescent="0.25">
      <c r="B8824" t="s">
        <v>9682</v>
      </c>
    </row>
    <row r="8825" spans="2:2" x14ac:dyDescent="0.25">
      <c r="B8825" t="s">
        <v>9683</v>
      </c>
    </row>
    <row r="8826" spans="2:2" x14ac:dyDescent="0.25">
      <c r="B8826" t="s">
        <v>9684</v>
      </c>
    </row>
    <row r="8827" spans="2:2" x14ac:dyDescent="0.25">
      <c r="B8827" t="s">
        <v>9685</v>
      </c>
    </row>
    <row r="8828" spans="2:2" x14ac:dyDescent="0.25">
      <c r="B8828" t="s">
        <v>9686</v>
      </c>
    </row>
    <row r="8829" spans="2:2" x14ac:dyDescent="0.25">
      <c r="B8829" t="s">
        <v>9687</v>
      </c>
    </row>
    <row r="8830" spans="2:2" x14ac:dyDescent="0.25">
      <c r="B8830" t="s">
        <v>9688</v>
      </c>
    </row>
    <row r="8831" spans="2:2" x14ac:dyDescent="0.25">
      <c r="B8831" t="s">
        <v>9689</v>
      </c>
    </row>
    <row r="8832" spans="2:2" x14ac:dyDescent="0.25">
      <c r="B8832" t="s">
        <v>9690</v>
      </c>
    </row>
    <row r="8833" spans="2:2" x14ac:dyDescent="0.25">
      <c r="B8833" t="s">
        <v>9691</v>
      </c>
    </row>
    <row r="8834" spans="2:2" x14ac:dyDescent="0.25">
      <c r="B8834" t="s">
        <v>9692</v>
      </c>
    </row>
    <row r="8835" spans="2:2" x14ac:dyDescent="0.25">
      <c r="B8835" t="s">
        <v>9693</v>
      </c>
    </row>
    <row r="8836" spans="2:2" x14ac:dyDescent="0.25">
      <c r="B8836" t="s">
        <v>9694</v>
      </c>
    </row>
    <row r="8837" spans="2:2" x14ac:dyDescent="0.25">
      <c r="B8837" t="s">
        <v>9695</v>
      </c>
    </row>
    <row r="8838" spans="2:2" x14ac:dyDescent="0.25">
      <c r="B8838" t="s">
        <v>9696</v>
      </c>
    </row>
    <row r="8839" spans="2:2" x14ac:dyDescent="0.25">
      <c r="B8839" t="s">
        <v>9697</v>
      </c>
    </row>
    <row r="8840" spans="2:2" x14ac:dyDescent="0.25">
      <c r="B8840" t="s">
        <v>9698</v>
      </c>
    </row>
    <row r="8841" spans="2:2" x14ac:dyDescent="0.25">
      <c r="B8841" t="s">
        <v>9699</v>
      </c>
    </row>
    <row r="8842" spans="2:2" x14ac:dyDescent="0.25">
      <c r="B8842" t="s">
        <v>9700</v>
      </c>
    </row>
    <row r="8843" spans="2:2" x14ac:dyDescent="0.25">
      <c r="B8843" t="s">
        <v>9701</v>
      </c>
    </row>
    <row r="8844" spans="2:2" x14ac:dyDescent="0.25">
      <c r="B8844" t="s">
        <v>9702</v>
      </c>
    </row>
    <row r="8845" spans="2:2" x14ac:dyDescent="0.25">
      <c r="B8845" t="s">
        <v>9703</v>
      </c>
    </row>
    <row r="8846" spans="2:2" x14ac:dyDescent="0.25">
      <c r="B8846" t="s">
        <v>9704</v>
      </c>
    </row>
    <row r="8847" spans="2:2" x14ac:dyDescent="0.25">
      <c r="B8847" t="s">
        <v>9705</v>
      </c>
    </row>
    <row r="8848" spans="2:2" x14ac:dyDescent="0.25">
      <c r="B8848" t="s">
        <v>9706</v>
      </c>
    </row>
    <row r="8849" spans="2:2" x14ac:dyDescent="0.25">
      <c r="B8849" t="s">
        <v>9707</v>
      </c>
    </row>
    <row r="8850" spans="2:2" x14ac:dyDescent="0.25">
      <c r="B8850" t="s">
        <v>9708</v>
      </c>
    </row>
    <row r="8851" spans="2:2" x14ac:dyDescent="0.25">
      <c r="B8851" t="s">
        <v>9709</v>
      </c>
    </row>
    <row r="8852" spans="2:2" x14ac:dyDescent="0.25">
      <c r="B8852" t="s">
        <v>9710</v>
      </c>
    </row>
    <row r="8853" spans="2:2" x14ac:dyDescent="0.25">
      <c r="B8853" t="s">
        <v>9711</v>
      </c>
    </row>
    <row r="8854" spans="2:2" x14ac:dyDescent="0.25">
      <c r="B8854" t="s">
        <v>9712</v>
      </c>
    </row>
    <row r="8855" spans="2:2" x14ac:dyDescent="0.25">
      <c r="B8855" t="s">
        <v>9713</v>
      </c>
    </row>
    <row r="8856" spans="2:2" x14ac:dyDescent="0.25">
      <c r="B8856" t="s">
        <v>9714</v>
      </c>
    </row>
    <row r="8857" spans="2:2" x14ac:dyDescent="0.25">
      <c r="B8857" t="s">
        <v>9715</v>
      </c>
    </row>
    <row r="8858" spans="2:2" x14ac:dyDescent="0.25">
      <c r="B8858" t="s">
        <v>9716</v>
      </c>
    </row>
    <row r="8859" spans="2:2" x14ac:dyDescent="0.25">
      <c r="B8859" t="s">
        <v>9717</v>
      </c>
    </row>
    <row r="8860" spans="2:2" x14ac:dyDescent="0.25">
      <c r="B8860" t="s">
        <v>9718</v>
      </c>
    </row>
    <row r="8861" spans="2:2" x14ac:dyDescent="0.25">
      <c r="B8861" t="s">
        <v>9719</v>
      </c>
    </row>
    <row r="8862" spans="2:2" x14ac:dyDescent="0.25">
      <c r="B8862" t="s">
        <v>9720</v>
      </c>
    </row>
    <row r="8863" spans="2:2" x14ac:dyDescent="0.25">
      <c r="B8863" t="s">
        <v>9721</v>
      </c>
    </row>
    <row r="8864" spans="2:2" x14ac:dyDescent="0.25">
      <c r="B8864" t="s">
        <v>9722</v>
      </c>
    </row>
    <row r="8865" spans="2:2" x14ac:dyDescent="0.25">
      <c r="B8865" t="s">
        <v>9723</v>
      </c>
    </row>
    <row r="8866" spans="2:2" x14ac:dyDescent="0.25">
      <c r="B8866" t="s">
        <v>9724</v>
      </c>
    </row>
    <row r="8867" spans="2:2" x14ac:dyDescent="0.25">
      <c r="B8867" t="s">
        <v>9725</v>
      </c>
    </row>
    <row r="8868" spans="2:2" x14ac:dyDescent="0.25">
      <c r="B8868" t="s">
        <v>9726</v>
      </c>
    </row>
    <row r="8869" spans="2:2" x14ac:dyDescent="0.25">
      <c r="B8869" t="s">
        <v>9727</v>
      </c>
    </row>
    <row r="8870" spans="2:2" x14ac:dyDescent="0.25">
      <c r="B8870" t="s">
        <v>9728</v>
      </c>
    </row>
    <row r="8871" spans="2:2" x14ac:dyDescent="0.25">
      <c r="B8871" t="s">
        <v>9729</v>
      </c>
    </row>
    <row r="8872" spans="2:2" x14ac:dyDescent="0.25">
      <c r="B8872" t="s">
        <v>9730</v>
      </c>
    </row>
    <row r="8873" spans="2:2" x14ac:dyDescent="0.25">
      <c r="B8873" t="s">
        <v>9731</v>
      </c>
    </row>
    <row r="8874" spans="2:2" x14ac:dyDescent="0.25">
      <c r="B8874" t="s">
        <v>9732</v>
      </c>
    </row>
    <row r="8875" spans="2:2" x14ac:dyDescent="0.25">
      <c r="B8875" t="s">
        <v>9733</v>
      </c>
    </row>
    <row r="8876" spans="2:2" x14ac:dyDescent="0.25">
      <c r="B8876" t="s">
        <v>9734</v>
      </c>
    </row>
    <row r="8877" spans="2:2" x14ac:dyDescent="0.25">
      <c r="B8877" t="s">
        <v>9735</v>
      </c>
    </row>
    <row r="8878" spans="2:2" x14ac:dyDescent="0.25">
      <c r="B8878" t="s">
        <v>9736</v>
      </c>
    </row>
    <row r="8879" spans="2:2" x14ac:dyDescent="0.25">
      <c r="B8879" t="s">
        <v>9737</v>
      </c>
    </row>
    <row r="8880" spans="2:2" x14ac:dyDescent="0.25">
      <c r="B8880" t="s">
        <v>9738</v>
      </c>
    </row>
    <row r="8881" spans="2:2" x14ac:dyDescent="0.25">
      <c r="B8881" t="s">
        <v>9739</v>
      </c>
    </row>
    <row r="8882" spans="2:2" x14ac:dyDescent="0.25">
      <c r="B8882" t="s">
        <v>9740</v>
      </c>
    </row>
    <row r="8883" spans="2:2" x14ac:dyDescent="0.25">
      <c r="B8883" t="s">
        <v>9741</v>
      </c>
    </row>
    <row r="8884" spans="2:2" x14ac:dyDescent="0.25">
      <c r="B8884" t="s">
        <v>9742</v>
      </c>
    </row>
    <row r="8885" spans="2:2" x14ac:dyDescent="0.25">
      <c r="B8885" t="s">
        <v>9743</v>
      </c>
    </row>
    <row r="8886" spans="2:2" x14ac:dyDescent="0.25">
      <c r="B8886" t="s">
        <v>9744</v>
      </c>
    </row>
    <row r="8887" spans="2:2" x14ac:dyDescent="0.25">
      <c r="B8887" t="s">
        <v>9745</v>
      </c>
    </row>
    <row r="8888" spans="2:2" x14ac:dyDescent="0.25">
      <c r="B8888" t="s">
        <v>9746</v>
      </c>
    </row>
    <row r="8889" spans="2:2" x14ac:dyDescent="0.25">
      <c r="B8889" t="s">
        <v>9747</v>
      </c>
    </row>
    <row r="8890" spans="2:2" x14ac:dyDescent="0.25">
      <c r="B8890" t="s">
        <v>9748</v>
      </c>
    </row>
    <row r="8891" spans="2:2" x14ac:dyDescent="0.25">
      <c r="B8891" t="s">
        <v>9749</v>
      </c>
    </row>
    <row r="8892" spans="2:2" x14ac:dyDescent="0.25">
      <c r="B8892" t="s">
        <v>9750</v>
      </c>
    </row>
    <row r="8893" spans="2:2" x14ac:dyDescent="0.25">
      <c r="B8893" t="s">
        <v>9751</v>
      </c>
    </row>
    <row r="8894" spans="2:2" x14ac:dyDescent="0.25">
      <c r="B8894" t="s">
        <v>9752</v>
      </c>
    </row>
    <row r="8895" spans="2:2" x14ac:dyDescent="0.25">
      <c r="B8895" t="s">
        <v>9753</v>
      </c>
    </row>
    <row r="8896" spans="2:2" x14ac:dyDescent="0.25">
      <c r="B8896" t="s">
        <v>9754</v>
      </c>
    </row>
    <row r="8897" spans="2:2" x14ac:dyDescent="0.25">
      <c r="B8897" t="s">
        <v>9755</v>
      </c>
    </row>
    <row r="8898" spans="2:2" x14ac:dyDescent="0.25">
      <c r="B8898" t="s">
        <v>9756</v>
      </c>
    </row>
    <row r="8899" spans="2:2" x14ac:dyDescent="0.25">
      <c r="B8899" t="s">
        <v>9757</v>
      </c>
    </row>
    <row r="8900" spans="2:2" x14ac:dyDescent="0.25">
      <c r="B8900" t="s">
        <v>9758</v>
      </c>
    </row>
    <row r="8901" spans="2:2" x14ac:dyDescent="0.25">
      <c r="B8901" t="s">
        <v>9759</v>
      </c>
    </row>
    <row r="8902" spans="2:2" x14ac:dyDescent="0.25">
      <c r="B8902" t="s">
        <v>9760</v>
      </c>
    </row>
    <row r="8903" spans="2:2" x14ac:dyDescent="0.25">
      <c r="B8903" t="s">
        <v>9761</v>
      </c>
    </row>
    <row r="8904" spans="2:2" x14ac:dyDescent="0.25">
      <c r="B8904" t="s">
        <v>9762</v>
      </c>
    </row>
    <row r="8905" spans="2:2" x14ac:dyDescent="0.25">
      <c r="B8905" t="s">
        <v>9763</v>
      </c>
    </row>
    <row r="8906" spans="2:2" x14ac:dyDescent="0.25">
      <c r="B8906" t="s">
        <v>9764</v>
      </c>
    </row>
    <row r="8907" spans="2:2" x14ac:dyDescent="0.25">
      <c r="B8907" t="s">
        <v>9765</v>
      </c>
    </row>
    <row r="8908" spans="2:2" x14ac:dyDescent="0.25">
      <c r="B8908" t="s">
        <v>9766</v>
      </c>
    </row>
    <row r="8909" spans="2:2" x14ac:dyDescent="0.25">
      <c r="B8909" t="s">
        <v>9767</v>
      </c>
    </row>
    <row r="8910" spans="2:2" x14ac:dyDescent="0.25">
      <c r="B8910" t="s">
        <v>9768</v>
      </c>
    </row>
    <row r="8911" spans="2:2" x14ac:dyDescent="0.25">
      <c r="B8911" t="s">
        <v>9769</v>
      </c>
    </row>
    <row r="8912" spans="2:2" x14ac:dyDescent="0.25">
      <c r="B8912" t="s">
        <v>9770</v>
      </c>
    </row>
    <row r="8913" spans="2:2" x14ac:dyDescent="0.25">
      <c r="B8913" t="s">
        <v>9771</v>
      </c>
    </row>
    <row r="8914" spans="2:2" x14ac:dyDescent="0.25">
      <c r="B8914" t="s">
        <v>9772</v>
      </c>
    </row>
    <row r="8915" spans="2:2" x14ac:dyDescent="0.25">
      <c r="B8915" t="s">
        <v>9773</v>
      </c>
    </row>
    <row r="8916" spans="2:2" x14ac:dyDescent="0.25">
      <c r="B8916" t="s">
        <v>9774</v>
      </c>
    </row>
    <row r="8917" spans="2:2" x14ac:dyDescent="0.25">
      <c r="B8917" t="s">
        <v>9775</v>
      </c>
    </row>
    <row r="8918" spans="2:2" x14ac:dyDescent="0.25">
      <c r="B8918" t="s">
        <v>9776</v>
      </c>
    </row>
    <row r="8919" spans="2:2" x14ac:dyDescent="0.25">
      <c r="B8919" t="s">
        <v>9777</v>
      </c>
    </row>
    <row r="8920" spans="2:2" x14ac:dyDescent="0.25">
      <c r="B8920" t="s">
        <v>9778</v>
      </c>
    </row>
    <row r="8921" spans="2:2" x14ac:dyDescent="0.25">
      <c r="B8921" t="s">
        <v>9779</v>
      </c>
    </row>
    <row r="8922" spans="2:2" x14ac:dyDescent="0.25">
      <c r="B8922" t="s">
        <v>9780</v>
      </c>
    </row>
    <row r="8923" spans="2:2" x14ac:dyDescent="0.25">
      <c r="B8923" t="s">
        <v>9781</v>
      </c>
    </row>
    <row r="8924" spans="2:2" x14ac:dyDescent="0.25">
      <c r="B8924" t="s">
        <v>9782</v>
      </c>
    </row>
    <row r="8925" spans="2:2" x14ac:dyDescent="0.25">
      <c r="B8925" t="s">
        <v>9783</v>
      </c>
    </row>
    <row r="8926" spans="2:2" x14ac:dyDescent="0.25">
      <c r="B8926" t="s">
        <v>9784</v>
      </c>
    </row>
    <row r="8927" spans="2:2" x14ac:dyDescent="0.25">
      <c r="B8927" t="s">
        <v>9785</v>
      </c>
    </row>
    <row r="8928" spans="2:2" x14ac:dyDescent="0.25">
      <c r="B8928" t="s">
        <v>9786</v>
      </c>
    </row>
    <row r="8929" spans="2:2" x14ac:dyDescent="0.25">
      <c r="B8929" t="s">
        <v>9787</v>
      </c>
    </row>
    <row r="8930" spans="2:2" x14ac:dyDescent="0.25">
      <c r="B8930" t="s">
        <v>9788</v>
      </c>
    </row>
    <row r="8931" spans="2:2" x14ac:dyDescent="0.25">
      <c r="B8931" t="s">
        <v>9789</v>
      </c>
    </row>
    <row r="8932" spans="2:2" x14ac:dyDescent="0.25">
      <c r="B8932" t="s">
        <v>9790</v>
      </c>
    </row>
    <row r="8933" spans="2:2" x14ac:dyDescent="0.25">
      <c r="B8933" t="s">
        <v>9791</v>
      </c>
    </row>
    <row r="8934" spans="2:2" x14ac:dyDescent="0.25">
      <c r="B8934" t="s">
        <v>9792</v>
      </c>
    </row>
    <row r="8935" spans="2:2" x14ac:dyDescent="0.25">
      <c r="B8935" t="s">
        <v>9793</v>
      </c>
    </row>
    <row r="8936" spans="2:2" x14ac:dyDescent="0.25">
      <c r="B8936" t="s">
        <v>9794</v>
      </c>
    </row>
    <row r="8937" spans="2:2" x14ac:dyDescent="0.25">
      <c r="B8937" t="s">
        <v>9795</v>
      </c>
    </row>
    <row r="8938" spans="2:2" x14ac:dyDescent="0.25">
      <c r="B8938" t="s">
        <v>9796</v>
      </c>
    </row>
    <row r="8939" spans="2:2" x14ac:dyDescent="0.25">
      <c r="B8939" t="s">
        <v>9797</v>
      </c>
    </row>
    <row r="8940" spans="2:2" x14ac:dyDescent="0.25">
      <c r="B8940" t="s">
        <v>9798</v>
      </c>
    </row>
    <row r="8941" spans="2:2" x14ac:dyDescent="0.25">
      <c r="B8941" t="s">
        <v>9799</v>
      </c>
    </row>
    <row r="8942" spans="2:2" x14ac:dyDescent="0.25">
      <c r="B8942" t="s">
        <v>9800</v>
      </c>
    </row>
    <row r="8943" spans="2:2" x14ac:dyDescent="0.25">
      <c r="B8943" t="s">
        <v>9801</v>
      </c>
    </row>
    <row r="8944" spans="2:2" x14ac:dyDescent="0.25">
      <c r="B8944" t="s">
        <v>9802</v>
      </c>
    </row>
    <row r="8945" spans="2:2" x14ac:dyDescent="0.25">
      <c r="B8945" t="s">
        <v>9803</v>
      </c>
    </row>
    <row r="8946" spans="2:2" x14ac:dyDescent="0.25">
      <c r="B8946" t="s">
        <v>9804</v>
      </c>
    </row>
    <row r="8947" spans="2:2" x14ac:dyDescent="0.25">
      <c r="B8947" t="s">
        <v>9805</v>
      </c>
    </row>
    <row r="8948" spans="2:2" x14ac:dyDescent="0.25">
      <c r="B8948" t="s">
        <v>9806</v>
      </c>
    </row>
    <row r="8949" spans="2:2" x14ac:dyDescent="0.25">
      <c r="B8949" t="s">
        <v>9807</v>
      </c>
    </row>
    <row r="8950" spans="2:2" x14ac:dyDescent="0.25">
      <c r="B8950" t="s">
        <v>9808</v>
      </c>
    </row>
    <row r="8951" spans="2:2" x14ac:dyDescent="0.25">
      <c r="B8951" t="s">
        <v>9809</v>
      </c>
    </row>
    <row r="8952" spans="2:2" x14ac:dyDescent="0.25">
      <c r="B8952" t="s">
        <v>9810</v>
      </c>
    </row>
    <row r="8953" spans="2:2" x14ac:dyDescent="0.25">
      <c r="B8953" t="s">
        <v>9811</v>
      </c>
    </row>
    <row r="8954" spans="2:2" x14ac:dyDescent="0.25">
      <c r="B8954" t="s">
        <v>9812</v>
      </c>
    </row>
    <row r="8955" spans="2:2" x14ac:dyDescent="0.25">
      <c r="B8955" t="s">
        <v>9813</v>
      </c>
    </row>
    <row r="8956" spans="2:2" x14ac:dyDescent="0.25">
      <c r="B8956" t="s">
        <v>9814</v>
      </c>
    </row>
    <row r="8957" spans="2:2" x14ac:dyDescent="0.25">
      <c r="B8957" t="s">
        <v>9815</v>
      </c>
    </row>
    <row r="8958" spans="2:2" x14ac:dyDescent="0.25">
      <c r="B8958" t="s">
        <v>9816</v>
      </c>
    </row>
    <row r="8959" spans="2:2" x14ac:dyDescent="0.25">
      <c r="B8959" t="s">
        <v>9817</v>
      </c>
    </row>
    <row r="8960" spans="2:2" x14ac:dyDescent="0.25">
      <c r="B8960" t="s">
        <v>9818</v>
      </c>
    </row>
    <row r="8961" spans="2:2" x14ac:dyDescent="0.25">
      <c r="B8961" t="s">
        <v>9819</v>
      </c>
    </row>
    <row r="8962" spans="2:2" x14ac:dyDescent="0.25">
      <c r="B8962" t="s">
        <v>9820</v>
      </c>
    </row>
    <row r="8963" spans="2:2" x14ac:dyDescent="0.25">
      <c r="B8963" t="s">
        <v>9821</v>
      </c>
    </row>
    <row r="8964" spans="2:2" x14ac:dyDescent="0.25">
      <c r="B8964" t="s">
        <v>9822</v>
      </c>
    </row>
    <row r="8965" spans="2:2" x14ac:dyDescent="0.25">
      <c r="B8965" t="s">
        <v>9823</v>
      </c>
    </row>
    <row r="8966" spans="2:2" x14ac:dyDescent="0.25">
      <c r="B8966" t="s">
        <v>9824</v>
      </c>
    </row>
    <row r="8967" spans="2:2" x14ac:dyDescent="0.25">
      <c r="B8967" t="s">
        <v>9825</v>
      </c>
    </row>
    <row r="8968" spans="2:2" x14ac:dyDescent="0.25">
      <c r="B8968" t="s">
        <v>9826</v>
      </c>
    </row>
    <row r="8969" spans="2:2" x14ac:dyDescent="0.25">
      <c r="B8969" t="s">
        <v>9827</v>
      </c>
    </row>
    <row r="8970" spans="2:2" x14ac:dyDescent="0.25">
      <c r="B8970" t="s">
        <v>9828</v>
      </c>
    </row>
    <row r="8971" spans="2:2" x14ac:dyDescent="0.25">
      <c r="B8971" t="s">
        <v>9829</v>
      </c>
    </row>
    <row r="8972" spans="2:2" x14ac:dyDescent="0.25">
      <c r="B8972" t="s">
        <v>9830</v>
      </c>
    </row>
    <row r="8973" spans="2:2" x14ac:dyDescent="0.25">
      <c r="B8973" t="s">
        <v>9831</v>
      </c>
    </row>
    <row r="8974" spans="2:2" x14ac:dyDescent="0.25">
      <c r="B8974" t="s">
        <v>9832</v>
      </c>
    </row>
    <row r="8975" spans="2:2" x14ac:dyDescent="0.25">
      <c r="B8975" t="s">
        <v>9833</v>
      </c>
    </row>
    <row r="8976" spans="2:2" x14ac:dyDescent="0.25">
      <c r="B8976" t="s">
        <v>9834</v>
      </c>
    </row>
    <row r="8977" spans="2:2" x14ac:dyDescent="0.25">
      <c r="B8977" t="s">
        <v>9835</v>
      </c>
    </row>
    <row r="8978" spans="2:2" x14ac:dyDescent="0.25">
      <c r="B8978" t="s">
        <v>9836</v>
      </c>
    </row>
    <row r="8979" spans="2:2" x14ac:dyDescent="0.25">
      <c r="B8979" t="s">
        <v>9837</v>
      </c>
    </row>
    <row r="8980" spans="2:2" x14ac:dyDescent="0.25">
      <c r="B8980" t="s">
        <v>9838</v>
      </c>
    </row>
    <row r="8981" spans="2:2" x14ac:dyDescent="0.25">
      <c r="B8981" t="s">
        <v>9839</v>
      </c>
    </row>
    <row r="8982" spans="2:2" x14ac:dyDescent="0.25">
      <c r="B8982" t="s">
        <v>9840</v>
      </c>
    </row>
    <row r="8983" spans="2:2" x14ac:dyDescent="0.25">
      <c r="B8983" t="s">
        <v>9841</v>
      </c>
    </row>
    <row r="8984" spans="2:2" x14ac:dyDescent="0.25">
      <c r="B8984" t="s">
        <v>9842</v>
      </c>
    </row>
    <row r="8985" spans="2:2" x14ac:dyDescent="0.25">
      <c r="B8985" t="s">
        <v>9843</v>
      </c>
    </row>
    <row r="8986" spans="2:2" x14ac:dyDescent="0.25">
      <c r="B8986" t="s">
        <v>9844</v>
      </c>
    </row>
    <row r="8987" spans="2:2" x14ac:dyDescent="0.25">
      <c r="B8987" t="s">
        <v>9845</v>
      </c>
    </row>
    <row r="8988" spans="2:2" x14ac:dyDescent="0.25">
      <c r="B8988" t="s">
        <v>9846</v>
      </c>
    </row>
    <row r="8989" spans="2:2" x14ac:dyDescent="0.25">
      <c r="B8989" t="s">
        <v>9847</v>
      </c>
    </row>
    <row r="8990" spans="2:2" x14ac:dyDescent="0.25">
      <c r="B8990" t="s">
        <v>9848</v>
      </c>
    </row>
    <row r="8991" spans="2:2" x14ac:dyDescent="0.25">
      <c r="B8991" t="s">
        <v>9849</v>
      </c>
    </row>
    <row r="8992" spans="2:2" x14ac:dyDescent="0.25">
      <c r="B8992" t="s">
        <v>9850</v>
      </c>
    </row>
    <row r="8993" spans="2:2" x14ac:dyDescent="0.25">
      <c r="B8993" t="s">
        <v>9851</v>
      </c>
    </row>
    <row r="8994" spans="2:2" x14ac:dyDescent="0.25">
      <c r="B8994" t="s">
        <v>9852</v>
      </c>
    </row>
    <row r="8995" spans="2:2" x14ac:dyDescent="0.25">
      <c r="B8995" t="s">
        <v>9853</v>
      </c>
    </row>
    <row r="8996" spans="2:2" x14ac:dyDescent="0.25">
      <c r="B8996" t="s">
        <v>9854</v>
      </c>
    </row>
    <row r="8997" spans="2:2" x14ac:dyDescent="0.25">
      <c r="B8997" t="s">
        <v>9855</v>
      </c>
    </row>
    <row r="8998" spans="2:2" x14ac:dyDescent="0.25">
      <c r="B8998" t="s">
        <v>9856</v>
      </c>
    </row>
    <row r="8999" spans="2:2" x14ac:dyDescent="0.25">
      <c r="B8999" t="s">
        <v>9857</v>
      </c>
    </row>
    <row r="9000" spans="2:2" x14ac:dyDescent="0.25">
      <c r="B9000" t="s">
        <v>9858</v>
      </c>
    </row>
    <row r="9001" spans="2:2" x14ac:dyDescent="0.25">
      <c r="B9001" t="s">
        <v>9859</v>
      </c>
    </row>
    <row r="9002" spans="2:2" x14ac:dyDescent="0.25">
      <c r="B9002" t="s">
        <v>9860</v>
      </c>
    </row>
    <row r="9003" spans="2:2" x14ac:dyDescent="0.25">
      <c r="B9003" t="s">
        <v>9861</v>
      </c>
    </row>
    <row r="9004" spans="2:2" x14ac:dyDescent="0.25">
      <c r="B9004" t="s">
        <v>9862</v>
      </c>
    </row>
    <row r="9005" spans="2:2" x14ac:dyDescent="0.25">
      <c r="B9005" t="s">
        <v>9863</v>
      </c>
    </row>
    <row r="9006" spans="2:2" x14ac:dyDescent="0.25">
      <c r="B9006" t="s">
        <v>9864</v>
      </c>
    </row>
    <row r="9007" spans="2:2" x14ac:dyDescent="0.25">
      <c r="B9007" t="s">
        <v>9865</v>
      </c>
    </row>
    <row r="9008" spans="2:2" x14ac:dyDescent="0.25">
      <c r="B9008" t="s">
        <v>9866</v>
      </c>
    </row>
    <row r="9009" spans="2:2" x14ac:dyDescent="0.25">
      <c r="B9009" t="s">
        <v>9867</v>
      </c>
    </row>
    <row r="9010" spans="2:2" x14ac:dyDescent="0.25">
      <c r="B9010" t="s">
        <v>9868</v>
      </c>
    </row>
    <row r="9011" spans="2:2" x14ac:dyDescent="0.25">
      <c r="B9011" t="s">
        <v>9869</v>
      </c>
    </row>
    <row r="9012" spans="2:2" x14ac:dyDescent="0.25">
      <c r="B9012" t="s">
        <v>9870</v>
      </c>
    </row>
    <row r="9013" spans="2:2" x14ac:dyDescent="0.25">
      <c r="B9013" t="s">
        <v>9871</v>
      </c>
    </row>
    <row r="9014" spans="2:2" x14ac:dyDescent="0.25">
      <c r="B9014" t="s">
        <v>9872</v>
      </c>
    </row>
    <row r="9015" spans="2:2" x14ac:dyDescent="0.25">
      <c r="B9015" t="s">
        <v>9873</v>
      </c>
    </row>
    <row r="9016" spans="2:2" x14ac:dyDescent="0.25">
      <c r="B9016" t="s">
        <v>9874</v>
      </c>
    </row>
    <row r="9017" spans="2:2" x14ac:dyDescent="0.25">
      <c r="B9017" t="s">
        <v>9875</v>
      </c>
    </row>
    <row r="9018" spans="2:2" x14ac:dyDescent="0.25">
      <c r="B9018" t="s">
        <v>9876</v>
      </c>
    </row>
    <row r="9019" spans="2:2" x14ac:dyDescent="0.25">
      <c r="B9019" t="s">
        <v>9877</v>
      </c>
    </row>
    <row r="9020" spans="2:2" x14ac:dyDescent="0.25">
      <c r="B9020" t="s">
        <v>9878</v>
      </c>
    </row>
    <row r="9021" spans="2:2" x14ac:dyDescent="0.25">
      <c r="B9021" t="s">
        <v>9879</v>
      </c>
    </row>
    <row r="9022" spans="2:2" x14ac:dyDescent="0.25">
      <c r="B9022" t="s">
        <v>9880</v>
      </c>
    </row>
    <row r="9023" spans="2:2" x14ac:dyDescent="0.25">
      <c r="B9023" t="s">
        <v>9881</v>
      </c>
    </row>
    <row r="9024" spans="2:2" x14ac:dyDescent="0.25">
      <c r="B9024" t="s">
        <v>9882</v>
      </c>
    </row>
    <row r="9025" spans="2:2" x14ac:dyDescent="0.25">
      <c r="B9025" t="s">
        <v>9883</v>
      </c>
    </row>
    <row r="9026" spans="2:2" x14ac:dyDescent="0.25">
      <c r="B9026" t="s">
        <v>9884</v>
      </c>
    </row>
    <row r="9027" spans="2:2" x14ac:dyDescent="0.25">
      <c r="B9027" t="s">
        <v>9885</v>
      </c>
    </row>
    <row r="9028" spans="2:2" x14ac:dyDescent="0.25">
      <c r="B9028" t="s">
        <v>9886</v>
      </c>
    </row>
    <row r="9029" spans="2:2" x14ac:dyDescent="0.25">
      <c r="B9029" t="s">
        <v>9887</v>
      </c>
    </row>
    <row r="9030" spans="2:2" x14ac:dyDescent="0.25">
      <c r="B9030" t="s">
        <v>9888</v>
      </c>
    </row>
    <row r="9031" spans="2:2" x14ac:dyDescent="0.25">
      <c r="B9031" t="s">
        <v>9889</v>
      </c>
    </row>
    <row r="9032" spans="2:2" x14ac:dyDescent="0.25">
      <c r="B9032" t="s">
        <v>9890</v>
      </c>
    </row>
    <row r="9033" spans="2:2" x14ac:dyDescent="0.25">
      <c r="B9033" t="s">
        <v>9891</v>
      </c>
    </row>
    <row r="9034" spans="2:2" x14ac:dyDescent="0.25">
      <c r="B9034" t="s">
        <v>9892</v>
      </c>
    </row>
    <row r="9035" spans="2:2" x14ac:dyDescent="0.25">
      <c r="B9035" t="s">
        <v>9893</v>
      </c>
    </row>
    <row r="9036" spans="2:2" x14ac:dyDescent="0.25">
      <c r="B9036" t="s">
        <v>9894</v>
      </c>
    </row>
    <row r="9037" spans="2:2" x14ac:dyDescent="0.25">
      <c r="B9037" t="s">
        <v>9895</v>
      </c>
    </row>
    <row r="9038" spans="2:2" x14ac:dyDescent="0.25">
      <c r="B9038" t="s">
        <v>9896</v>
      </c>
    </row>
    <row r="9039" spans="2:2" x14ac:dyDescent="0.25">
      <c r="B9039" t="s">
        <v>9897</v>
      </c>
    </row>
    <row r="9040" spans="2:2" x14ac:dyDescent="0.25">
      <c r="B9040" t="s">
        <v>9898</v>
      </c>
    </row>
    <row r="9041" spans="2:2" x14ac:dyDescent="0.25">
      <c r="B9041" t="s">
        <v>9899</v>
      </c>
    </row>
    <row r="9042" spans="2:2" x14ac:dyDescent="0.25">
      <c r="B9042" t="s">
        <v>9900</v>
      </c>
    </row>
    <row r="9043" spans="2:2" x14ac:dyDescent="0.25">
      <c r="B9043" t="s">
        <v>9901</v>
      </c>
    </row>
    <row r="9044" spans="2:2" x14ac:dyDescent="0.25">
      <c r="B9044" t="s">
        <v>9902</v>
      </c>
    </row>
    <row r="9045" spans="2:2" x14ac:dyDescent="0.25">
      <c r="B9045" t="s">
        <v>9903</v>
      </c>
    </row>
    <row r="9046" spans="2:2" x14ac:dyDescent="0.25">
      <c r="B9046" t="s">
        <v>9904</v>
      </c>
    </row>
    <row r="9047" spans="2:2" x14ac:dyDescent="0.25">
      <c r="B9047" t="s">
        <v>9905</v>
      </c>
    </row>
    <row r="9048" spans="2:2" x14ac:dyDescent="0.25">
      <c r="B9048" t="s">
        <v>9906</v>
      </c>
    </row>
    <row r="9049" spans="2:2" x14ac:dyDescent="0.25">
      <c r="B9049" t="s">
        <v>9907</v>
      </c>
    </row>
    <row r="9050" spans="2:2" x14ac:dyDescent="0.25">
      <c r="B9050" t="s">
        <v>9908</v>
      </c>
    </row>
    <row r="9051" spans="2:2" x14ac:dyDescent="0.25">
      <c r="B9051" t="s">
        <v>9909</v>
      </c>
    </row>
    <row r="9052" spans="2:2" x14ac:dyDescent="0.25">
      <c r="B9052" t="s">
        <v>9910</v>
      </c>
    </row>
    <row r="9053" spans="2:2" x14ac:dyDescent="0.25">
      <c r="B9053" t="s">
        <v>9911</v>
      </c>
    </row>
    <row r="9054" spans="2:2" x14ac:dyDescent="0.25">
      <c r="B9054" t="s">
        <v>9912</v>
      </c>
    </row>
    <row r="9055" spans="2:2" x14ac:dyDescent="0.25">
      <c r="B9055" t="s">
        <v>9913</v>
      </c>
    </row>
    <row r="9056" spans="2:2" x14ac:dyDescent="0.25">
      <c r="B9056" t="s">
        <v>9914</v>
      </c>
    </row>
    <row r="9057" spans="2:2" x14ac:dyDescent="0.25">
      <c r="B9057" t="s">
        <v>9915</v>
      </c>
    </row>
    <row r="9058" spans="2:2" x14ac:dyDescent="0.25">
      <c r="B9058" t="s">
        <v>9916</v>
      </c>
    </row>
    <row r="9059" spans="2:2" x14ac:dyDescent="0.25">
      <c r="B9059" t="s">
        <v>9917</v>
      </c>
    </row>
    <row r="9060" spans="2:2" x14ac:dyDescent="0.25">
      <c r="B9060" t="s">
        <v>9918</v>
      </c>
    </row>
    <row r="9061" spans="2:2" x14ac:dyDescent="0.25">
      <c r="B9061" t="s">
        <v>9919</v>
      </c>
    </row>
    <row r="9062" spans="2:2" x14ac:dyDescent="0.25">
      <c r="B9062" t="s">
        <v>9920</v>
      </c>
    </row>
    <row r="9063" spans="2:2" x14ac:dyDescent="0.25">
      <c r="B9063" t="s">
        <v>9921</v>
      </c>
    </row>
    <row r="9064" spans="2:2" x14ac:dyDescent="0.25">
      <c r="B9064" t="s">
        <v>9922</v>
      </c>
    </row>
    <row r="9065" spans="2:2" x14ac:dyDescent="0.25">
      <c r="B9065" t="s">
        <v>9923</v>
      </c>
    </row>
    <row r="9066" spans="2:2" x14ac:dyDescent="0.25">
      <c r="B9066" t="s">
        <v>9924</v>
      </c>
    </row>
    <row r="9067" spans="2:2" x14ac:dyDescent="0.25">
      <c r="B9067" t="s">
        <v>9925</v>
      </c>
    </row>
    <row r="9068" spans="2:2" x14ac:dyDescent="0.25">
      <c r="B9068" t="s">
        <v>9926</v>
      </c>
    </row>
    <row r="9069" spans="2:2" x14ac:dyDescent="0.25">
      <c r="B9069" t="s">
        <v>9927</v>
      </c>
    </row>
    <row r="9070" spans="2:2" x14ac:dyDescent="0.25">
      <c r="B9070" t="s">
        <v>9928</v>
      </c>
    </row>
    <row r="9071" spans="2:2" x14ac:dyDescent="0.25">
      <c r="B9071" t="s">
        <v>9929</v>
      </c>
    </row>
    <row r="9072" spans="2:2" x14ac:dyDescent="0.25">
      <c r="B9072" t="s">
        <v>9930</v>
      </c>
    </row>
    <row r="9073" spans="2:2" x14ac:dyDescent="0.25">
      <c r="B9073" t="s">
        <v>9931</v>
      </c>
    </row>
    <row r="9074" spans="2:2" x14ac:dyDescent="0.25">
      <c r="B9074" t="s">
        <v>9932</v>
      </c>
    </row>
    <row r="9075" spans="2:2" x14ac:dyDescent="0.25">
      <c r="B9075" t="s">
        <v>9933</v>
      </c>
    </row>
    <row r="9076" spans="2:2" x14ac:dyDescent="0.25">
      <c r="B9076" t="s">
        <v>9934</v>
      </c>
    </row>
    <row r="9077" spans="2:2" x14ac:dyDescent="0.25">
      <c r="B9077" t="s">
        <v>9935</v>
      </c>
    </row>
    <row r="9078" spans="2:2" x14ac:dyDescent="0.25">
      <c r="B9078" t="s">
        <v>9936</v>
      </c>
    </row>
    <row r="9079" spans="2:2" x14ac:dyDescent="0.25">
      <c r="B9079" t="s">
        <v>9937</v>
      </c>
    </row>
    <row r="9080" spans="2:2" x14ac:dyDescent="0.25">
      <c r="B9080" t="s">
        <v>9938</v>
      </c>
    </row>
    <row r="9081" spans="2:2" x14ac:dyDescent="0.25">
      <c r="B9081" t="s">
        <v>9939</v>
      </c>
    </row>
    <row r="9082" spans="2:2" x14ac:dyDescent="0.25">
      <c r="B9082" t="s">
        <v>9940</v>
      </c>
    </row>
    <row r="9083" spans="2:2" x14ac:dyDescent="0.25">
      <c r="B9083" t="s">
        <v>9941</v>
      </c>
    </row>
    <row r="9084" spans="2:2" x14ac:dyDescent="0.25">
      <c r="B9084" t="s">
        <v>9942</v>
      </c>
    </row>
    <row r="9085" spans="2:2" x14ac:dyDescent="0.25">
      <c r="B9085" t="s">
        <v>9943</v>
      </c>
    </row>
    <row r="9086" spans="2:2" x14ac:dyDescent="0.25">
      <c r="B9086" t="s">
        <v>9944</v>
      </c>
    </row>
    <row r="9087" spans="2:2" x14ac:dyDescent="0.25">
      <c r="B9087" t="s">
        <v>9945</v>
      </c>
    </row>
    <row r="9088" spans="2:2" x14ac:dyDescent="0.25">
      <c r="B9088" t="s">
        <v>9946</v>
      </c>
    </row>
    <row r="9089" spans="2:2" x14ac:dyDescent="0.25">
      <c r="B9089" t="s">
        <v>9947</v>
      </c>
    </row>
    <row r="9090" spans="2:2" x14ac:dyDescent="0.25">
      <c r="B9090" t="s">
        <v>9948</v>
      </c>
    </row>
    <row r="9091" spans="2:2" x14ac:dyDescent="0.25">
      <c r="B9091" t="s">
        <v>9949</v>
      </c>
    </row>
    <row r="9092" spans="2:2" x14ac:dyDescent="0.25">
      <c r="B9092" t="s">
        <v>9950</v>
      </c>
    </row>
    <row r="9093" spans="2:2" x14ac:dyDescent="0.25">
      <c r="B9093" t="s">
        <v>9951</v>
      </c>
    </row>
    <row r="9094" spans="2:2" x14ac:dyDescent="0.25">
      <c r="B9094" t="s">
        <v>9952</v>
      </c>
    </row>
    <row r="9095" spans="2:2" x14ac:dyDescent="0.25">
      <c r="B9095" t="s">
        <v>9953</v>
      </c>
    </row>
    <row r="9096" spans="2:2" x14ac:dyDescent="0.25">
      <c r="B9096" t="s">
        <v>9954</v>
      </c>
    </row>
    <row r="9097" spans="2:2" x14ac:dyDescent="0.25">
      <c r="B9097" t="s">
        <v>9955</v>
      </c>
    </row>
    <row r="9098" spans="2:2" x14ac:dyDescent="0.25">
      <c r="B9098" t="s">
        <v>9956</v>
      </c>
    </row>
    <row r="9099" spans="2:2" x14ac:dyDescent="0.25">
      <c r="B9099" t="s">
        <v>9957</v>
      </c>
    </row>
    <row r="9100" spans="2:2" x14ac:dyDescent="0.25">
      <c r="B9100" t="s">
        <v>9958</v>
      </c>
    </row>
    <row r="9101" spans="2:2" x14ac:dyDescent="0.25">
      <c r="B9101" t="s">
        <v>9959</v>
      </c>
    </row>
    <row r="9102" spans="2:2" x14ac:dyDescent="0.25">
      <c r="B9102" t="s">
        <v>9960</v>
      </c>
    </row>
    <row r="9103" spans="2:2" x14ac:dyDescent="0.25">
      <c r="B9103" t="s">
        <v>9961</v>
      </c>
    </row>
    <row r="9104" spans="2:2" x14ac:dyDescent="0.25">
      <c r="B9104" t="s">
        <v>9962</v>
      </c>
    </row>
    <row r="9105" spans="2:2" x14ac:dyDescent="0.25">
      <c r="B9105" t="s">
        <v>9963</v>
      </c>
    </row>
    <row r="9106" spans="2:2" x14ac:dyDescent="0.25">
      <c r="B9106" t="s">
        <v>9964</v>
      </c>
    </row>
    <row r="9107" spans="2:2" x14ac:dyDescent="0.25">
      <c r="B9107" t="s">
        <v>9965</v>
      </c>
    </row>
    <row r="9108" spans="2:2" x14ac:dyDescent="0.25">
      <c r="B9108" t="s">
        <v>9966</v>
      </c>
    </row>
    <row r="9109" spans="2:2" x14ac:dyDescent="0.25">
      <c r="B9109" t="s">
        <v>9967</v>
      </c>
    </row>
    <row r="9110" spans="2:2" x14ac:dyDescent="0.25">
      <c r="B9110" t="s">
        <v>9968</v>
      </c>
    </row>
    <row r="9111" spans="2:2" x14ac:dyDescent="0.25">
      <c r="B9111" t="s">
        <v>9969</v>
      </c>
    </row>
    <row r="9112" spans="2:2" x14ac:dyDescent="0.25">
      <c r="B9112" t="s">
        <v>9970</v>
      </c>
    </row>
    <row r="9113" spans="2:2" x14ac:dyDescent="0.25">
      <c r="B9113" t="s">
        <v>9971</v>
      </c>
    </row>
    <row r="9114" spans="2:2" x14ac:dyDescent="0.25">
      <c r="B9114" t="s">
        <v>9972</v>
      </c>
    </row>
    <row r="9115" spans="2:2" x14ac:dyDescent="0.25">
      <c r="B9115" t="s">
        <v>9973</v>
      </c>
    </row>
    <row r="9116" spans="2:2" x14ac:dyDescent="0.25">
      <c r="B9116" t="s">
        <v>9974</v>
      </c>
    </row>
    <row r="9117" spans="2:2" x14ac:dyDescent="0.25">
      <c r="B9117" t="s">
        <v>9975</v>
      </c>
    </row>
    <row r="9118" spans="2:2" x14ac:dyDescent="0.25">
      <c r="B9118" t="s">
        <v>9976</v>
      </c>
    </row>
    <row r="9119" spans="2:2" x14ac:dyDescent="0.25">
      <c r="B9119" t="s">
        <v>9977</v>
      </c>
    </row>
    <row r="9120" spans="2:2" x14ac:dyDescent="0.25">
      <c r="B9120" t="s">
        <v>9978</v>
      </c>
    </row>
    <row r="9121" spans="2:2" x14ac:dyDescent="0.25">
      <c r="B9121" t="s">
        <v>9979</v>
      </c>
    </row>
    <row r="9122" spans="2:2" x14ac:dyDescent="0.25">
      <c r="B9122" t="s">
        <v>9980</v>
      </c>
    </row>
    <row r="9123" spans="2:2" x14ac:dyDescent="0.25">
      <c r="B9123" t="s">
        <v>9981</v>
      </c>
    </row>
    <row r="9124" spans="2:2" x14ac:dyDescent="0.25">
      <c r="B9124" t="s">
        <v>9982</v>
      </c>
    </row>
    <row r="9125" spans="2:2" x14ac:dyDescent="0.25">
      <c r="B9125" t="s">
        <v>9983</v>
      </c>
    </row>
    <row r="9126" spans="2:2" x14ac:dyDescent="0.25">
      <c r="B9126" t="s">
        <v>9984</v>
      </c>
    </row>
    <row r="9127" spans="2:2" x14ac:dyDescent="0.25">
      <c r="B9127" t="s">
        <v>9985</v>
      </c>
    </row>
    <row r="9128" spans="2:2" x14ac:dyDescent="0.25">
      <c r="B9128" t="s">
        <v>9986</v>
      </c>
    </row>
    <row r="9129" spans="2:2" x14ac:dyDescent="0.25">
      <c r="B9129" t="s">
        <v>9987</v>
      </c>
    </row>
    <row r="9130" spans="2:2" x14ac:dyDescent="0.25">
      <c r="B9130" t="s">
        <v>9988</v>
      </c>
    </row>
    <row r="9131" spans="2:2" x14ac:dyDescent="0.25">
      <c r="B9131" t="s">
        <v>9989</v>
      </c>
    </row>
    <row r="9132" spans="2:2" x14ac:dyDescent="0.25">
      <c r="B9132" t="s">
        <v>9990</v>
      </c>
    </row>
    <row r="9133" spans="2:2" x14ac:dyDescent="0.25">
      <c r="B9133" t="s">
        <v>9991</v>
      </c>
    </row>
    <row r="9134" spans="2:2" x14ac:dyDescent="0.25">
      <c r="B9134" t="s">
        <v>9992</v>
      </c>
    </row>
    <row r="9135" spans="2:2" x14ac:dyDescent="0.25">
      <c r="B9135" t="s">
        <v>9993</v>
      </c>
    </row>
    <row r="9136" spans="2:2" x14ac:dyDescent="0.25">
      <c r="B9136" t="s">
        <v>9994</v>
      </c>
    </row>
    <row r="9137" spans="2:2" x14ac:dyDescent="0.25">
      <c r="B9137" t="s">
        <v>9995</v>
      </c>
    </row>
    <row r="9138" spans="2:2" x14ac:dyDescent="0.25">
      <c r="B9138" t="s">
        <v>9996</v>
      </c>
    </row>
    <row r="9139" spans="2:2" x14ac:dyDescent="0.25">
      <c r="B9139" t="s">
        <v>9997</v>
      </c>
    </row>
    <row r="9140" spans="2:2" x14ac:dyDescent="0.25">
      <c r="B9140" t="s">
        <v>9998</v>
      </c>
    </row>
    <row r="9141" spans="2:2" x14ac:dyDescent="0.25">
      <c r="B9141" t="s">
        <v>9999</v>
      </c>
    </row>
    <row r="9142" spans="2:2" x14ac:dyDescent="0.25">
      <c r="B9142" t="s">
        <v>10000</v>
      </c>
    </row>
    <row r="9143" spans="2:2" x14ac:dyDescent="0.25">
      <c r="B9143" t="s">
        <v>10001</v>
      </c>
    </row>
    <row r="9144" spans="2:2" x14ac:dyDescent="0.25">
      <c r="B9144" t="s">
        <v>10002</v>
      </c>
    </row>
    <row r="9145" spans="2:2" x14ac:dyDescent="0.25">
      <c r="B9145" t="s">
        <v>10003</v>
      </c>
    </row>
    <row r="9146" spans="2:2" x14ac:dyDescent="0.25">
      <c r="B9146" t="s">
        <v>10004</v>
      </c>
    </row>
    <row r="9147" spans="2:2" x14ac:dyDescent="0.25">
      <c r="B9147" t="s">
        <v>10005</v>
      </c>
    </row>
    <row r="9148" spans="2:2" x14ac:dyDescent="0.25">
      <c r="B9148" t="s">
        <v>10006</v>
      </c>
    </row>
    <row r="9149" spans="2:2" x14ac:dyDescent="0.25">
      <c r="B9149" t="s">
        <v>10007</v>
      </c>
    </row>
    <row r="9150" spans="2:2" x14ac:dyDescent="0.25">
      <c r="B9150" t="s">
        <v>10008</v>
      </c>
    </row>
    <row r="9151" spans="2:2" x14ac:dyDescent="0.25">
      <c r="B9151" t="s">
        <v>10009</v>
      </c>
    </row>
    <row r="9152" spans="2:2" x14ac:dyDescent="0.25">
      <c r="B9152" t="s">
        <v>10010</v>
      </c>
    </row>
    <row r="9153" spans="2:2" x14ac:dyDescent="0.25">
      <c r="B9153" t="s">
        <v>10011</v>
      </c>
    </row>
    <row r="9154" spans="2:2" x14ac:dyDescent="0.25">
      <c r="B9154" t="s">
        <v>10012</v>
      </c>
    </row>
    <row r="9155" spans="2:2" x14ac:dyDescent="0.25">
      <c r="B9155" t="s">
        <v>10013</v>
      </c>
    </row>
    <row r="9156" spans="2:2" x14ac:dyDescent="0.25">
      <c r="B9156" t="s">
        <v>10014</v>
      </c>
    </row>
    <row r="9157" spans="2:2" x14ac:dyDescent="0.25">
      <c r="B9157" t="s">
        <v>10015</v>
      </c>
    </row>
    <row r="9158" spans="2:2" x14ac:dyDescent="0.25">
      <c r="B9158" t="s">
        <v>10016</v>
      </c>
    </row>
    <row r="9159" spans="2:2" x14ac:dyDescent="0.25">
      <c r="B9159" t="s">
        <v>10017</v>
      </c>
    </row>
    <row r="9160" spans="2:2" x14ac:dyDescent="0.25">
      <c r="B9160" t="s">
        <v>10018</v>
      </c>
    </row>
    <row r="9161" spans="2:2" x14ac:dyDescent="0.25">
      <c r="B9161" t="s">
        <v>10019</v>
      </c>
    </row>
    <row r="9162" spans="2:2" x14ac:dyDescent="0.25">
      <c r="B9162" t="s">
        <v>10020</v>
      </c>
    </row>
    <row r="9163" spans="2:2" x14ac:dyDescent="0.25">
      <c r="B9163" t="s">
        <v>10021</v>
      </c>
    </row>
    <row r="9164" spans="2:2" x14ac:dyDescent="0.25">
      <c r="B9164" t="s">
        <v>10022</v>
      </c>
    </row>
    <row r="9165" spans="2:2" x14ac:dyDescent="0.25">
      <c r="B9165" t="s">
        <v>10023</v>
      </c>
    </row>
    <row r="9166" spans="2:2" x14ac:dyDescent="0.25">
      <c r="B9166" t="s">
        <v>10024</v>
      </c>
    </row>
    <row r="9167" spans="2:2" x14ac:dyDescent="0.25">
      <c r="B9167" t="s">
        <v>10025</v>
      </c>
    </row>
    <row r="9168" spans="2:2" x14ac:dyDescent="0.25">
      <c r="B9168" t="s">
        <v>10026</v>
      </c>
    </row>
    <row r="9169" spans="2:2" x14ac:dyDescent="0.25">
      <c r="B9169" t="s">
        <v>10027</v>
      </c>
    </row>
    <row r="9170" spans="2:2" x14ac:dyDescent="0.25">
      <c r="B9170" t="s">
        <v>10028</v>
      </c>
    </row>
    <row r="9171" spans="2:2" x14ac:dyDescent="0.25">
      <c r="B9171" t="s">
        <v>10029</v>
      </c>
    </row>
    <row r="9172" spans="2:2" x14ac:dyDescent="0.25">
      <c r="B9172" t="s">
        <v>10030</v>
      </c>
    </row>
    <row r="9173" spans="2:2" x14ac:dyDescent="0.25">
      <c r="B9173" t="s">
        <v>10031</v>
      </c>
    </row>
    <row r="9174" spans="2:2" x14ac:dyDescent="0.25">
      <c r="B9174" t="s">
        <v>10032</v>
      </c>
    </row>
    <row r="9175" spans="2:2" x14ac:dyDescent="0.25">
      <c r="B9175" t="s">
        <v>10033</v>
      </c>
    </row>
    <row r="9176" spans="2:2" x14ac:dyDescent="0.25">
      <c r="B9176" t="s">
        <v>10034</v>
      </c>
    </row>
    <row r="9177" spans="2:2" x14ac:dyDescent="0.25">
      <c r="B9177" t="s">
        <v>10035</v>
      </c>
    </row>
    <row r="9178" spans="2:2" x14ac:dyDescent="0.25">
      <c r="B9178" t="s">
        <v>10036</v>
      </c>
    </row>
    <row r="9179" spans="2:2" x14ac:dyDescent="0.25">
      <c r="B9179" t="s">
        <v>10037</v>
      </c>
    </row>
    <row r="9180" spans="2:2" x14ac:dyDescent="0.25">
      <c r="B9180" t="s">
        <v>10038</v>
      </c>
    </row>
    <row r="9181" spans="2:2" x14ac:dyDescent="0.25">
      <c r="B9181" t="s">
        <v>10039</v>
      </c>
    </row>
    <row r="9182" spans="2:2" x14ac:dyDescent="0.25">
      <c r="B9182" t="s">
        <v>10040</v>
      </c>
    </row>
    <row r="9183" spans="2:2" x14ac:dyDescent="0.25">
      <c r="B9183" t="s">
        <v>10041</v>
      </c>
    </row>
    <row r="9184" spans="2:2" x14ac:dyDescent="0.25">
      <c r="B9184" t="s">
        <v>10042</v>
      </c>
    </row>
    <row r="9185" spans="2:2" x14ac:dyDescent="0.25">
      <c r="B9185" t="s">
        <v>10043</v>
      </c>
    </row>
    <row r="9186" spans="2:2" x14ac:dyDescent="0.25">
      <c r="B9186" t="s">
        <v>10044</v>
      </c>
    </row>
    <row r="9187" spans="2:2" x14ac:dyDescent="0.25">
      <c r="B9187" t="s">
        <v>10045</v>
      </c>
    </row>
    <row r="9188" spans="2:2" x14ac:dyDescent="0.25">
      <c r="B9188" t="s">
        <v>10046</v>
      </c>
    </row>
    <row r="9189" spans="2:2" x14ac:dyDescent="0.25">
      <c r="B9189" t="s">
        <v>10047</v>
      </c>
    </row>
    <row r="9190" spans="2:2" x14ac:dyDescent="0.25">
      <c r="B9190" t="s">
        <v>10048</v>
      </c>
    </row>
    <row r="9191" spans="2:2" x14ac:dyDescent="0.25">
      <c r="B9191" t="s">
        <v>10049</v>
      </c>
    </row>
    <row r="9192" spans="2:2" x14ac:dyDescent="0.25">
      <c r="B9192" t="s">
        <v>10050</v>
      </c>
    </row>
    <row r="9193" spans="2:2" x14ac:dyDescent="0.25">
      <c r="B9193" t="s">
        <v>10051</v>
      </c>
    </row>
    <row r="9194" spans="2:2" x14ac:dyDescent="0.25">
      <c r="B9194" t="s">
        <v>10052</v>
      </c>
    </row>
    <row r="9195" spans="2:2" x14ac:dyDescent="0.25">
      <c r="B9195" t="s">
        <v>10053</v>
      </c>
    </row>
    <row r="9196" spans="2:2" x14ac:dyDescent="0.25">
      <c r="B9196" t="s">
        <v>10054</v>
      </c>
    </row>
    <row r="9197" spans="2:2" x14ac:dyDescent="0.25">
      <c r="B9197" t="s">
        <v>10055</v>
      </c>
    </row>
    <row r="9198" spans="2:2" x14ac:dyDescent="0.25">
      <c r="B9198" t="s">
        <v>10056</v>
      </c>
    </row>
    <row r="9199" spans="2:2" x14ac:dyDescent="0.25">
      <c r="B9199" t="s">
        <v>10057</v>
      </c>
    </row>
    <row r="9200" spans="2:2" x14ac:dyDescent="0.25">
      <c r="B9200" t="s">
        <v>10058</v>
      </c>
    </row>
    <row r="9201" spans="2:2" x14ac:dyDescent="0.25">
      <c r="B9201" t="s">
        <v>10059</v>
      </c>
    </row>
    <row r="9202" spans="2:2" x14ac:dyDescent="0.25">
      <c r="B9202" t="s">
        <v>10060</v>
      </c>
    </row>
    <row r="9203" spans="2:2" x14ac:dyDescent="0.25">
      <c r="B9203" t="s">
        <v>10061</v>
      </c>
    </row>
    <row r="9204" spans="2:2" x14ac:dyDescent="0.25">
      <c r="B9204" t="s">
        <v>10062</v>
      </c>
    </row>
    <row r="9205" spans="2:2" x14ac:dyDescent="0.25">
      <c r="B9205" t="s">
        <v>10063</v>
      </c>
    </row>
    <row r="9206" spans="2:2" x14ac:dyDescent="0.25">
      <c r="B9206" t="s">
        <v>10064</v>
      </c>
    </row>
    <row r="9207" spans="2:2" x14ac:dyDescent="0.25">
      <c r="B9207" t="s">
        <v>10065</v>
      </c>
    </row>
    <row r="9208" spans="2:2" x14ac:dyDescent="0.25">
      <c r="B9208" t="s">
        <v>10066</v>
      </c>
    </row>
    <row r="9209" spans="2:2" x14ac:dyDescent="0.25">
      <c r="B9209" t="s">
        <v>10067</v>
      </c>
    </row>
    <row r="9210" spans="2:2" x14ac:dyDescent="0.25">
      <c r="B9210" t="s">
        <v>10068</v>
      </c>
    </row>
    <row r="9211" spans="2:2" x14ac:dyDescent="0.25">
      <c r="B9211" t="s">
        <v>10069</v>
      </c>
    </row>
    <row r="9212" spans="2:2" x14ac:dyDescent="0.25">
      <c r="B9212" t="s">
        <v>10070</v>
      </c>
    </row>
    <row r="9213" spans="2:2" x14ac:dyDescent="0.25">
      <c r="B9213" t="s">
        <v>10071</v>
      </c>
    </row>
    <row r="9214" spans="2:2" x14ac:dyDescent="0.25">
      <c r="B9214" t="s">
        <v>10072</v>
      </c>
    </row>
    <row r="9215" spans="2:2" x14ac:dyDescent="0.25">
      <c r="B9215" t="s">
        <v>10073</v>
      </c>
    </row>
    <row r="9216" spans="2:2" x14ac:dyDescent="0.25">
      <c r="B9216" t="s">
        <v>10074</v>
      </c>
    </row>
    <row r="9217" spans="2:2" x14ac:dyDescent="0.25">
      <c r="B9217" t="s">
        <v>10075</v>
      </c>
    </row>
    <row r="9218" spans="2:2" x14ac:dyDescent="0.25">
      <c r="B9218" t="s">
        <v>10076</v>
      </c>
    </row>
    <row r="9219" spans="2:2" x14ac:dyDescent="0.25">
      <c r="B9219" t="s">
        <v>10077</v>
      </c>
    </row>
    <row r="9220" spans="2:2" x14ac:dyDescent="0.25">
      <c r="B9220" t="s">
        <v>10078</v>
      </c>
    </row>
    <row r="9221" spans="2:2" x14ac:dyDescent="0.25">
      <c r="B9221" t="s">
        <v>10079</v>
      </c>
    </row>
    <row r="9222" spans="2:2" x14ac:dyDescent="0.25">
      <c r="B9222" t="s">
        <v>10080</v>
      </c>
    </row>
    <row r="9223" spans="2:2" x14ac:dyDescent="0.25">
      <c r="B9223" t="s">
        <v>10081</v>
      </c>
    </row>
    <row r="9224" spans="2:2" x14ac:dyDescent="0.25">
      <c r="B9224" t="s">
        <v>10082</v>
      </c>
    </row>
    <row r="9225" spans="2:2" x14ac:dyDescent="0.25">
      <c r="B9225" t="s">
        <v>10083</v>
      </c>
    </row>
    <row r="9226" spans="2:2" x14ac:dyDescent="0.25">
      <c r="B9226" t="s">
        <v>10084</v>
      </c>
    </row>
    <row r="9227" spans="2:2" x14ac:dyDescent="0.25">
      <c r="B9227" t="s">
        <v>10085</v>
      </c>
    </row>
    <row r="9228" spans="2:2" x14ac:dyDescent="0.25">
      <c r="B9228" t="s">
        <v>10086</v>
      </c>
    </row>
    <row r="9229" spans="2:2" x14ac:dyDescent="0.25">
      <c r="B9229" t="s">
        <v>10087</v>
      </c>
    </row>
    <row r="9230" spans="2:2" x14ac:dyDescent="0.25">
      <c r="B9230" t="s">
        <v>10088</v>
      </c>
    </row>
    <row r="9231" spans="2:2" x14ac:dyDescent="0.25">
      <c r="B9231" t="s">
        <v>10089</v>
      </c>
    </row>
    <row r="9232" spans="2:2" x14ac:dyDescent="0.25">
      <c r="B9232" t="s">
        <v>10090</v>
      </c>
    </row>
    <row r="9233" spans="2:2" x14ac:dyDescent="0.25">
      <c r="B9233" t="s">
        <v>10091</v>
      </c>
    </row>
    <row r="9234" spans="2:2" x14ac:dyDescent="0.25">
      <c r="B9234" t="s">
        <v>10092</v>
      </c>
    </row>
    <row r="9235" spans="2:2" x14ac:dyDescent="0.25">
      <c r="B9235" t="s">
        <v>10093</v>
      </c>
    </row>
    <row r="9236" spans="2:2" x14ac:dyDescent="0.25">
      <c r="B9236" t="s">
        <v>10094</v>
      </c>
    </row>
    <row r="9237" spans="2:2" x14ac:dyDescent="0.25">
      <c r="B9237" t="s">
        <v>10095</v>
      </c>
    </row>
    <row r="9238" spans="2:2" x14ac:dyDescent="0.25">
      <c r="B9238" t="s">
        <v>10096</v>
      </c>
    </row>
    <row r="9239" spans="2:2" x14ac:dyDescent="0.25">
      <c r="B9239" t="s">
        <v>10097</v>
      </c>
    </row>
    <row r="9240" spans="2:2" x14ac:dyDescent="0.25">
      <c r="B9240" t="s">
        <v>10098</v>
      </c>
    </row>
    <row r="9241" spans="2:2" x14ac:dyDescent="0.25">
      <c r="B9241" t="s">
        <v>10099</v>
      </c>
    </row>
    <row r="9242" spans="2:2" x14ac:dyDescent="0.25">
      <c r="B9242" t="s">
        <v>10100</v>
      </c>
    </row>
    <row r="9243" spans="2:2" x14ac:dyDescent="0.25">
      <c r="B9243" t="s">
        <v>10101</v>
      </c>
    </row>
    <row r="9244" spans="2:2" x14ac:dyDescent="0.25">
      <c r="B9244" t="s">
        <v>10102</v>
      </c>
    </row>
    <row r="9245" spans="2:2" x14ac:dyDescent="0.25">
      <c r="B9245" t="s">
        <v>10103</v>
      </c>
    </row>
    <row r="9246" spans="2:2" x14ac:dyDescent="0.25">
      <c r="B9246" t="s">
        <v>10104</v>
      </c>
    </row>
    <row r="9247" spans="2:2" x14ac:dyDescent="0.25">
      <c r="B9247" t="s">
        <v>10105</v>
      </c>
    </row>
    <row r="9248" spans="2:2" x14ac:dyDescent="0.25">
      <c r="B9248" t="s">
        <v>10106</v>
      </c>
    </row>
    <row r="9249" spans="2:2" x14ac:dyDescent="0.25">
      <c r="B9249" t="s">
        <v>10107</v>
      </c>
    </row>
    <row r="9250" spans="2:2" x14ac:dyDescent="0.25">
      <c r="B9250" t="s">
        <v>10108</v>
      </c>
    </row>
    <row r="9251" spans="2:2" x14ac:dyDescent="0.25">
      <c r="B9251" t="s">
        <v>10109</v>
      </c>
    </row>
    <row r="9252" spans="2:2" x14ac:dyDescent="0.25">
      <c r="B9252" t="s">
        <v>10110</v>
      </c>
    </row>
    <row r="9253" spans="2:2" x14ac:dyDescent="0.25">
      <c r="B9253" t="s">
        <v>10111</v>
      </c>
    </row>
    <row r="9254" spans="2:2" x14ac:dyDescent="0.25">
      <c r="B9254" t="s">
        <v>10112</v>
      </c>
    </row>
    <row r="9255" spans="2:2" x14ac:dyDescent="0.25">
      <c r="B9255" t="s">
        <v>10113</v>
      </c>
    </row>
    <row r="9256" spans="2:2" x14ac:dyDescent="0.25">
      <c r="B9256" t="s">
        <v>10114</v>
      </c>
    </row>
    <row r="9257" spans="2:2" x14ac:dyDescent="0.25">
      <c r="B9257" t="s">
        <v>10115</v>
      </c>
    </row>
    <row r="9258" spans="2:2" x14ac:dyDescent="0.25">
      <c r="B9258" t="s">
        <v>10116</v>
      </c>
    </row>
    <row r="9259" spans="2:2" x14ac:dyDescent="0.25">
      <c r="B9259" t="s">
        <v>10117</v>
      </c>
    </row>
    <row r="9260" spans="2:2" x14ac:dyDescent="0.25">
      <c r="B9260" t="s">
        <v>10118</v>
      </c>
    </row>
    <row r="9261" spans="2:2" x14ac:dyDescent="0.25">
      <c r="B9261" t="s">
        <v>10119</v>
      </c>
    </row>
    <row r="9262" spans="2:2" x14ac:dyDescent="0.25">
      <c r="B9262" t="s">
        <v>10120</v>
      </c>
    </row>
    <row r="9263" spans="2:2" x14ac:dyDescent="0.25">
      <c r="B9263" t="s">
        <v>10121</v>
      </c>
    </row>
    <row r="9264" spans="2:2" x14ac:dyDescent="0.25">
      <c r="B9264" t="s">
        <v>10122</v>
      </c>
    </row>
    <row r="9265" spans="2:2" x14ac:dyDescent="0.25">
      <c r="B9265" t="s">
        <v>10123</v>
      </c>
    </row>
    <row r="9266" spans="2:2" x14ac:dyDescent="0.25">
      <c r="B9266" t="s">
        <v>10124</v>
      </c>
    </row>
    <row r="9267" spans="2:2" x14ac:dyDescent="0.25">
      <c r="B9267" t="s">
        <v>10125</v>
      </c>
    </row>
    <row r="9268" spans="2:2" x14ac:dyDescent="0.25">
      <c r="B9268" t="s">
        <v>10126</v>
      </c>
    </row>
    <row r="9269" spans="2:2" x14ac:dyDescent="0.25">
      <c r="B9269" t="s">
        <v>10127</v>
      </c>
    </row>
    <row r="9270" spans="2:2" x14ac:dyDescent="0.25">
      <c r="B9270" t="s">
        <v>10128</v>
      </c>
    </row>
    <row r="9271" spans="2:2" x14ac:dyDescent="0.25">
      <c r="B9271" t="s">
        <v>10129</v>
      </c>
    </row>
    <row r="9272" spans="2:2" x14ac:dyDescent="0.25">
      <c r="B9272" t="s">
        <v>10130</v>
      </c>
    </row>
    <row r="9273" spans="2:2" x14ac:dyDescent="0.25">
      <c r="B9273" t="s">
        <v>10131</v>
      </c>
    </row>
    <row r="9274" spans="2:2" x14ac:dyDescent="0.25">
      <c r="B9274" t="s">
        <v>10132</v>
      </c>
    </row>
    <row r="9275" spans="2:2" x14ac:dyDescent="0.25">
      <c r="B9275" t="s">
        <v>10133</v>
      </c>
    </row>
    <row r="9276" spans="2:2" x14ac:dyDescent="0.25">
      <c r="B9276" t="s">
        <v>10134</v>
      </c>
    </row>
    <row r="9277" spans="2:2" x14ac:dyDescent="0.25">
      <c r="B9277" t="s">
        <v>10135</v>
      </c>
    </row>
    <row r="9278" spans="2:2" x14ac:dyDescent="0.25">
      <c r="B9278" t="s">
        <v>10136</v>
      </c>
    </row>
    <row r="9279" spans="2:2" x14ac:dyDescent="0.25">
      <c r="B9279" t="s">
        <v>10137</v>
      </c>
    </row>
    <row r="9280" spans="2:2" x14ac:dyDescent="0.25">
      <c r="B9280" t="s">
        <v>10138</v>
      </c>
    </row>
    <row r="9281" spans="2:2" x14ac:dyDescent="0.25">
      <c r="B9281" t="s">
        <v>10139</v>
      </c>
    </row>
    <row r="9282" spans="2:2" x14ac:dyDescent="0.25">
      <c r="B9282" t="s">
        <v>10140</v>
      </c>
    </row>
    <row r="9283" spans="2:2" x14ac:dyDescent="0.25">
      <c r="B9283" t="s">
        <v>10141</v>
      </c>
    </row>
    <row r="9284" spans="2:2" x14ac:dyDescent="0.25">
      <c r="B9284" t="s">
        <v>10142</v>
      </c>
    </row>
    <row r="9285" spans="2:2" x14ac:dyDescent="0.25">
      <c r="B9285" t="s">
        <v>10143</v>
      </c>
    </row>
    <row r="9286" spans="2:2" x14ac:dyDescent="0.25">
      <c r="B9286" t="s">
        <v>10144</v>
      </c>
    </row>
    <row r="9287" spans="2:2" x14ac:dyDescent="0.25">
      <c r="B9287" t="s">
        <v>10145</v>
      </c>
    </row>
    <row r="9288" spans="2:2" x14ac:dyDescent="0.25">
      <c r="B9288" t="s">
        <v>10146</v>
      </c>
    </row>
    <row r="9289" spans="2:2" x14ac:dyDescent="0.25">
      <c r="B9289" t="s">
        <v>10147</v>
      </c>
    </row>
    <row r="9290" spans="2:2" x14ac:dyDescent="0.25">
      <c r="B9290" t="s">
        <v>10148</v>
      </c>
    </row>
    <row r="9291" spans="2:2" x14ac:dyDescent="0.25">
      <c r="B9291" t="s">
        <v>10149</v>
      </c>
    </row>
    <row r="9292" spans="2:2" x14ac:dyDescent="0.25">
      <c r="B9292" t="s">
        <v>10150</v>
      </c>
    </row>
    <row r="9293" spans="2:2" x14ac:dyDescent="0.25">
      <c r="B9293" t="s">
        <v>10151</v>
      </c>
    </row>
    <row r="9294" spans="2:2" x14ac:dyDescent="0.25">
      <c r="B9294" t="s">
        <v>10152</v>
      </c>
    </row>
    <row r="9295" spans="2:2" x14ac:dyDescent="0.25">
      <c r="B9295" t="s">
        <v>10153</v>
      </c>
    </row>
    <row r="9296" spans="2:2" x14ac:dyDescent="0.25">
      <c r="B9296" t="s">
        <v>10154</v>
      </c>
    </row>
    <row r="9297" spans="2:2" x14ac:dyDescent="0.25">
      <c r="B9297" t="s">
        <v>10155</v>
      </c>
    </row>
    <row r="9298" spans="2:2" x14ac:dyDescent="0.25">
      <c r="B9298" t="s">
        <v>10156</v>
      </c>
    </row>
    <row r="9299" spans="2:2" x14ac:dyDescent="0.25">
      <c r="B9299" t="s">
        <v>10157</v>
      </c>
    </row>
    <row r="9300" spans="2:2" x14ac:dyDescent="0.25">
      <c r="B9300" t="s">
        <v>10158</v>
      </c>
    </row>
    <row r="9301" spans="2:2" x14ac:dyDescent="0.25">
      <c r="B9301" t="s">
        <v>10159</v>
      </c>
    </row>
    <row r="9302" spans="2:2" x14ac:dyDescent="0.25">
      <c r="B9302" t="s">
        <v>10160</v>
      </c>
    </row>
    <row r="9303" spans="2:2" x14ac:dyDescent="0.25">
      <c r="B9303" t="s">
        <v>10161</v>
      </c>
    </row>
    <row r="9304" spans="2:2" x14ac:dyDescent="0.25">
      <c r="B9304" t="s">
        <v>10162</v>
      </c>
    </row>
    <row r="9305" spans="2:2" x14ac:dyDescent="0.25">
      <c r="B9305" t="s">
        <v>10163</v>
      </c>
    </row>
    <row r="9306" spans="2:2" x14ac:dyDescent="0.25">
      <c r="B9306" t="s">
        <v>10164</v>
      </c>
    </row>
    <row r="9307" spans="2:2" x14ac:dyDescent="0.25">
      <c r="B9307" t="s">
        <v>10165</v>
      </c>
    </row>
    <row r="9308" spans="2:2" x14ac:dyDescent="0.25">
      <c r="B9308" t="s">
        <v>10166</v>
      </c>
    </row>
    <row r="9309" spans="2:2" x14ac:dyDescent="0.25">
      <c r="B9309" t="s">
        <v>10167</v>
      </c>
    </row>
    <row r="9310" spans="2:2" x14ac:dyDescent="0.25">
      <c r="B9310" t="s">
        <v>10168</v>
      </c>
    </row>
    <row r="9311" spans="2:2" x14ac:dyDescent="0.25">
      <c r="B9311" t="s">
        <v>10169</v>
      </c>
    </row>
    <row r="9312" spans="2:2" x14ac:dyDescent="0.25">
      <c r="B9312" t="s">
        <v>10170</v>
      </c>
    </row>
    <row r="9313" spans="2:2" x14ac:dyDescent="0.25">
      <c r="B9313" t="s">
        <v>10171</v>
      </c>
    </row>
    <row r="9314" spans="2:2" x14ac:dyDescent="0.25">
      <c r="B9314" t="s">
        <v>10172</v>
      </c>
    </row>
    <row r="9315" spans="2:2" x14ac:dyDescent="0.25">
      <c r="B9315" t="s">
        <v>10173</v>
      </c>
    </row>
    <row r="9316" spans="2:2" x14ac:dyDescent="0.25">
      <c r="B9316" t="s">
        <v>10174</v>
      </c>
    </row>
    <row r="9317" spans="2:2" x14ac:dyDescent="0.25">
      <c r="B9317" t="s">
        <v>10175</v>
      </c>
    </row>
    <row r="9318" spans="2:2" x14ac:dyDescent="0.25">
      <c r="B9318" t="s">
        <v>10176</v>
      </c>
    </row>
    <row r="9319" spans="2:2" x14ac:dyDescent="0.25">
      <c r="B9319" t="s">
        <v>10177</v>
      </c>
    </row>
    <row r="9320" spans="2:2" x14ac:dyDescent="0.25">
      <c r="B9320" t="s">
        <v>10178</v>
      </c>
    </row>
    <row r="9321" spans="2:2" x14ac:dyDescent="0.25">
      <c r="B9321" t="s">
        <v>10179</v>
      </c>
    </row>
    <row r="9322" spans="2:2" x14ac:dyDescent="0.25">
      <c r="B9322" t="s">
        <v>10180</v>
      </c>
    </row>
    <row r="9323" spans="2:2" x14ac:dyDescent="0.25">
      <c r="B9323" t="s">
        <v>10181</v>
      </c>
    </row>
    <row r="9324" spans="2:2" x14ac:dyDescent="0.25">
      <c r="B9324" t="s">
        <v>10182</v>
      </c>
    </row>
    <row r="9325" spans="2:2" x14ac:dyDescent="0.25">
      <c r="B9325" t="s">
        <v>10183</v>
      </c>
    </row>
    <row r="9326" spans="2:2" x14ac:dyDescent="0.25">
      <c r="B9326" t="s">
        <v>10184</v>
      </c>
    </row>
    <row r="9327" spans="2:2" x14ac:dyDescent="0.25">
      <c r="B9327" t="s">
        <v>10185</v>
      </c>
    </row>
    <row r="9328" spans="2:2" x14ac:dyDescent="0.25">
      <c r="B9328" t="s">
        <v>10186</v>
      </c>
    </row>
    <row r="9329" spans="2:2" x14ac:dyDescent="0.25">
      <c r="B9329" t="s">
        <v>10187</v>
      </c>
    </row>
    <row r="9330" spans="2:2" x14ac:dyDescent="0.25">
      <c r="B9330" t="s">
        <v>10188</v>
      </c>
    </row>
    <row r="9331" spans="2:2" x14ac:dyDescent="0.25">
      <c r="B9331" t="s">
        <v>10189</v>
      </c>
    </row>
    <row r="9332" spans="2:2" x14ac:dyDescent="0.25">
      <c r="B9332" t="s">
        <v>10190</v>
      </c>
    </row>
    <row r="9333" spans="2:2" x14ac:dyDescent="0.25">
      <c r="B9333" t="s">
        <v>10191</v>
      </c>
    </row>
    <row r="9334" spans="2:2" x14ac:dyDescent="0.25">
      <c r="B9334" t="s">
        <v>10192</v>
      </c>
    </row>
    <row r="9335" spans="2:2" x14ac:dyDescent="0.25">
      <c r="B9335" t="s">
        <v>10193</v>
      </c>
    </row>
    <row r="9336" spans="2:2" x14ac:dyDescent="0.25">
      <c r="B9336" t="s">
        <v>10194</v>
      </c>
    </row>
    <row r="9337" spans="2:2" x14ac:dyDescent="0.25">
      <c r="B9337" t="s">
        <v>10195</v>
      </c>
    </row>
    <row r="9338" spans="2:2" x14ac:dyDescent="0.25">
      <c r="B9338" t="s">
        <v>10196</v>
      </c>
    </row>
    <row r="9339" spans="2:2" x14ac:dyDescent="0.25">
      <c r="B9339" t="s">
        <v>10197</v>
      </c>
    </row>
    <row r="9340" spans="2:2" x14ac:dyDescent="0.25">
      <c r="B9340" t="s">
        <v>10198</v>
      </c>
    </row>
    <row r="9341" spans="2:2" x14ac:dyDescent="0.25">
      <c r="B9341" t="s">
        <v>10199</v>
      </c>
    </row>
    <row r="9342" spans="2:2" x14ac:dyDescent="0.25">
      <c r="B9342" t="s">
        <v>10200</v>
      </c>
    </row>
    <row r="9343" spans="2:2" x14ac:dyDescent="0.25">
      <c r="B9343" t="s">
        <v>10201</v>
      </c>
    </row>
    <row r="9344" spans="2:2" x14ac:dyDescent="0.25">
      <c r="B9344" t="s">
        <v>10202</v>
      </c>
    </row>
    <row r="9345" spans="2:2" x14ac:dyDescent="0.25">
      <c r="B9345" t="s">
        <v>10203</v>
      </c>
    </row>
    <row r="9346" spans="2:2" x14ac:dyDescent="0.25">
      <c r="B9346" t="s">
        <v>10204</v>
      </c>
    </row>
    <row r="9347" spans="2:2" x14ac:dyDescent="0.25">
      <c r="B9347" t="s">
        <v>10205</v>
      </c>
    </row>
    <row r="9348" spans="2:2" x14ac:dyDescent="0.25">
      <c r="B9348" t="s">
        <v>10206</v>
      </c>
    </row>
    <row r="9349" spans="2:2" x14ac:dyDescent="0.25">
      <c r="B9349" t="s">
        <v>10207</v>
      </c>
    </row>
    <row r="9350" spans="2:2" x14ac:dyDescent="0.25">
      <c r="B9350" t="s">
        <v>10208</v>
      </c>
    </row>
    <row r="9351" spans="2:2" x14ac:dyDescent="0.25">
      <c r="B9351" t="s">
        <v>10209</v>
      </c>
    </row>
    <row r="9352" spans="2:2" x14ac:dyDescent="0.25">
      <c r="B9352" t="s">
        <v>10210</v>
      </c>
    </row>
    <row r="9353" spans="2:2" x14ac:dyDescent="0.25">
      <c r="B9353" t="s">
        <v>10211</v>
      </c>
    </row>
    <row r="9354" spans="2:2" x14ac:dyDescent="0.25">
      <c r="B9354" t="s">
        <v>10212</v>
      </c>
    </row>
    <row r="9355" spans="2:2" x14ac:dyDescent="0.25">
      <c r="B9355" t="s">
        <v>10213</v>
      </c>
    </row>
    <row r="9356" spans="2:2" x14ac:dyDescent="0.25">
      <c r="B9356" t="s">
        <v>10214</v>
      </c>
    </row>
    <row r="9357" spans="2:2" x14ac:dyDescent="0.25">
      <c r="B9357" t="s">
        <v>10215</v>
      </c>
    </row>
    <row r="9358" spans="2:2" x14ac:dyDescent="0.25">
      <c r="B9358" t="s">
        <v>10216</v>
      </c>
    </row>
    <row r="9359" spans="2:2" x14ac:dyDescent="0.25">
      <c r="B9359" t="s">
        <v>10217</v>
      </c>
    </row>
    <row r="9360" spans="2:2" x14ac:dyDescent="0.25">
      <c r="B9360" t="s">
        <v>10218</v>
      </c>
    </row>
    <row r="9361" spans="2:2" x14ac:dyDescent="0.25">
      <c r="B9361" t="s">
        <v>10219</v>
      </c>
    </row>
    <row r="9362" spans="2:2" x14ac:dyDescent="0.25">
      <c r="B9362" t="s">
        <v>10220</v>
      </c>
    </row>
    <row r="9363" spans="2:2" x14ac:dyDescent="0.25">
      <c r="B9363" t="s">
        <v>10221</v>
      </c>
    </row>
    <row r="9364" spans="2:2" x14ac:dyDescent="0.25">
      <c r="B9364" t="s">
        <v>10222</v>
      </c>
    </row>
    <row r="9365" spans="2:2" x14ac:dyDescent="0.25">
      <c r="B9365" t="s">
        <v>10223</v>
      </c>
    </row>
    <row r="9366" spans="2:2" x14ac:dyDescent="0.25">
      <c r="B9366" t="s">
        <v>10224</v>
      </c>
    </row>
    <row r="9367" spans="2:2" x14ac:dyDescent="0.25">
      <c r="B9367" t="s">
        <v>10225</v>
      </c>
    </row>
    <row r="9368" spans="2:2" x14ac:dyDescent="0.25">
      <c r="B9368" t="s">
        <v>10226</v>
      </c>
    </row>
    <row r="9369" spans="2:2" x14ac:dyDescent="0.25">
      <c r="B9369" t="s">
        <v>10227</v>
      </c>
    </row>
    <row r="9370" spans="2:2" x14ac:dyDescent="0.25">
      <c r="B9370" t="s">
        <v>10228</v>
      </c>
    </row>
    <row r="9371" spans="2:2" x14ac:dyDescent="0.25">
      <c r="B9371" t="s">
        <v>10229</v>
      </c>
    </row>
    <row r="9372" spans="2:2" x14ac:dyDescent="0.25">
      <c r="B9372" t="s">
        <v>10230</v>
      </c>
    </row>
    <row r="9373" spans="2:2" x14ac:dyDescent="0.25">
      <c r="B9373" t="s">
        <v>10231</v>
      </c>
    </row>
    <row r="9374" spans="2:2" x14ac:dyDescent="0.25">
      <c r="B9374" t="s">
        <v>10232</v>
      </c>
    </row>
    <row r="9375" spans="2:2" x14ac:dyDescent="0.25">
      <c r="B9375" t="s">
        <v>10233</v>
      </c>
    </row>
    <row r="9376" spans="2:2" x14ac:dyDescent="0.25">
      <c r="B9376" t="s">
        <v>10234</v>
      </c>
    </row>
    <row r="9377" spans="2:2" x14ac:dyDescent="0.25">
      <c r="B9377" t="s">
        <v>10235</v>
      </c>
    </row>
    <row r="9378" spans="2:2" x14ac:dyDescent="0.25">
      <c r="B9378" t="s">
        <v>10236</v>
      </c>
    </row>
    <row r="9379" spans="2:2" x14ac:dyDescent="0.25">
      <c r="B9379" t="s">
        <v>10237</v>
      </c>
    </row>
    <row r="9380" spans="2:2" x14ac:dyDescent="0.25">
      <c r="B9380" t="s">
        <v>10238</v>
      </c>
    </row>
    <row r="9381" spans="2:2" x14ac:dyDescent="0.25">
      <c r="B9381" t="s">
        <v>10239</v>
      </c>
    </row>
    <row r="9382" spans="2:2" x14ac:dyDescent="0.25">
      <c r="B9382" t="s">
        <v>10240</v>
      </c>
    </row>
    <row r="9383" spans="2:2" x14ac:dyDescent="0.25">
      <c r="B9383" t="s">
        <v>10241</v>
      </c>
    </row>
    <row r="9384" spans="2:2" x14ac:dyDescent="0.25">
      <c r="B9384" t="s">
        <v>10242</v>
      </c>
    </row>
    <row r="9385" spans="2:2" x14ac:dyDescent="0.25">
      <c r="B9385" t="s">
        <v>10243</v>
      </c>
    </row>
    <row r="9386" spans="2:2" x14ac:dyDescent="0.25">
      <c r="B9386" t="s">
        <v>10244</v>
      </c>
    </row>
    <row r="9387" spans="2:2" x14ac:dyDescent="0.25">
      <c r="B9387" t="s">
        <v>10245</v>
      </c>
    </row>
    <row r="9388" spans="2:2" x14ac:dyDescent="0.25">
      <c r="B9388" t="s">
        <v>10246</v>
      </c>
    </row>
    <row r="9389" spans="2:2" x14ac:dyDescent="0.25">
      <c r="B9389" t="s">
        <v>10247</v>
      </c>
    </row>
    <row r="9390" spans="2:2" x14ac:dyDescent="0.25">
      <c r="B9390" t="s">
        <v>10248</v>
      </c>
    </row>
    <row r="9391" spans="2:2" x14ac:dyDescent="0.25">
      <c r="B9391" t="s">
        <v>10249</v>
      </c>
    </row>
    <row r="9392" spans="2:2" x14ac:dyDescent="0.25">
      <c r="B9392" t="s">
        <v>10250</v>
      </c>
    </row>
    <row r="9393" spans="2:2" x14ac:dyDescent="0.25">
      <c r="B9393" t="s">
        <v>10251</v>
      </c>
    </row>
    <row r="9394" spans="2:2" x14ac:dyDescent="0.25">
      <c r="B9394" t="s">
        <v>10252</v>
      </c>
    </row>
    <row r="9395" spans="2:2" x14ac:dyDescent="0.25">
      <c r="B9395" t="s">
        <v>10253</v>
      </c>
    </row>
    <row r="9396" spans="2:2" x14ac:dyDescent="0.25">
      <c r="B9396" t="s">
        <v>10254</v>
      </c>
    </row>
    <row r="9397" spans="2:2" x14ac:dyDescent="0.25">
      <c r="B9397" t="s">
        <v>10255</v>
      </c>
    </row>
    <row r="9398" spans="2:2" x14ac:dyDescent="0.25">
      <c r="B9398" t="s">
        <v>10256</v>
      </c>
    </row>
    <row r="9399" spans="2:2" x14ac:dyDescent="0.25">
      <c r="B9399" t="s">
        <v>10257</v>
      </c>
    </row>
    <row r="9400" spans="2:2" x14ac:dyDescent="0.25">
      <c r="B9400" t="s">
        <v>10258</v>
      </c>
    </row>
    <row r="9401" spans="2:2" x14ac:dyDescent="0.25">
      <c r="B9401" t="s">
        <v>10259</v>
      </c>
    </row>
    <row r="9402" spans="2:2" x14ac:dyDescent="0.25">
      <c r="B9402" t="s">
        <v>10260</v>
      </c>
    </row>
    <row r="9403" spans="2:2" x14ac:dyDescent="0.25">
      <c r="B9403" t="s">
        <v>10261</v>
      </c>
    </row>
    <row r="9404" spans="2:2" x14ac:dyDescent="0.25">
      <c r="B9404" t="s">
        <v>10262</v>
      </c>
    </row>
    <row r="9405" spans="2:2" x14ac:dyDescent="0.25">
      <c r="B9405" t="s">
        <v>10263</v>
      </c>
    </row>
    <row r="9406" spans="2:2" x14ac:dyDescent="0.25">
      <c r="B9406" t="s">
        <v>10264</v>
      </c>
    </row>
    <row r="9407" spans="2:2" x14ac:dyDescent="0.25">
      <c r="B9407" t="s">
        <v>10265</v>
      </c>
    </row>
    <row r="9408" spans="2:2" x14ac:dyDescent="0.25">
      <c r="B9408" t="s">
        <v>10266</v>
      </c>
    </row>
    <row r="9409" spans="2:2" x14ac:dyDescent="0.25">
      <c r="B9409" t="s">
        <v>10267</v>
      </c>
    </row>
    <row r="9410" spans="2:2" x14ac:dyDescent="0.25">
      <c r="B9410" t="s">
        <v>10268</v>
      </c>
    </row>
    <row r="9411" spans="2:2" x14ac:dyDescent="0.25">
      <c r="B9411" t="s">
        <v>10269</v>
      </c>
    </row>
    <row r="9412" spans="2:2" x14ac:dyDescent="0.25">
      <c r="B9412" t="s">
        <v>10270</v>
      </c>
    </row>
    <row r="9413" spans="2:2" x14ac:dyDescent="0.25">
      <c r="B9413" t="s">
        <v>10271</v>
      </c>
    </row>
    <row r="9414" spans="2:2" x14ac:dyDescent="0.25">
      <c r="B9414" t="s">
        <v>10272</v>
      </c>
    </row>
    <row r="9415" spans="2:2" x14ac:dyDescent="0.25">
      <c r="B9415" t="s">
        <v>10273</v>
      </c>
    </row>
    <row r="9416" spans="2:2" x14ac:dyDescent="0.25">
      <c r="B9416" t="s">
        <v>10274</v>
      </c>
    </row>
    <row r="9417" spans="2:2" x14ac:dyDescent="0.25">
      <c r="B9417" t="s">
        <v>10275</v>
      </c>
    </row>
    <row r="9418" spans="2:2" x14ac:dyDescent="0.25">
      <c r="B9418" t="s">
        <v>10276</v>
      </c>
    </row>
    <row r="9419" spans="2:2" x14ac:dyDescent="0.25">
      <c r="B9419" t="s">
        <v>10277</v>
      </c>
    </row>
    <row r="9420" spans="2:2" x14ac:dyDescent="0.25">
      <c r="B9420" t="s">
        <v>10278</v>
      </c>
    </row>
    <row r="9421" spans="2:2" x14ac:dyDescent="0.25">
      <c r="B9421" t="s">
        <v>10279</v>
      </c>
    </row>
    <row r="9422" spans="2:2" x14ac:dyDescent="0.25">
      <c r="B9422" t="s">
        <v>10280</v>
      </c>
    </row>
    <row r="9423" spans="2:2" x14ac:dyDescent="0.25">
      <c r="B9423" t="s">
        <v>10281</v>
      </c>
    </row>
    <row r="9424" spans="2:2" x14ac:dyDescent="0.25">
      <c r="B9424" t="s">
        <v>10282</v>
      </c>
    </row>
    <row r="9425" spans="2:2" x14ac:dyDescent="0.25">
      <c r="B9425" t="s">
        <v>10283</v>
      </c>
    </row>
    <row r="9426" spans="2:2" x14ac:dyDescent="0.25">
      <c r="B9426" t="s">
        <v>10284</v>
      </c>
    </row>
    <row r="9427" spans="2:2" x14ac:dyDescent="0.25">
      <c r="B9427" t="s">
        <v>10285</v>
      </c>
    </row>
    <row r="9428" spans="2:2" x14ac:dyDescent="0.25">
      <c r="B9428" t="s">
        <v>10286</v>
      </c>
    </row>
    <row r="9429" spans="2:2" x14ac:dyDescent="0.25">
      <c r="B9429" t="s">
        <v>10287</v>
      </c>
    </row>
    <row r="9430" spans="2:2" x14ac:dyDescent="0.25">
      <c r="B9430" t="s">
        <v>10288</v>
      </c>
    </row>
    <row r="9431" spans="2:2" x14ac:dyDescent="0.25">
      <c r="B9431" t="s">
        <v>10289</v>
      </c>
    </row>
    <row r="9432" spans="2:2" x14ac:dyDescent="0.25">
      <c r="B9432" t="s">
        <v>10290</v>
      </c>
    </row>
    <row r="9433" spans="2:2" x14ac:dyDescent="0.25">
      <c r="B9433" t="s">
        <v>10291</v>
      </c>
    </row>
    <row r="9434" spans="2:2" x14ac:dyDescent="0.25">
      <c r="B9434" t="s">
        <v>10292</v>
      </c>
    </row>
    <row r="9435" spans="2:2" x14ac:dyDescent="0.25">
      <c r="B9435" t="s">
        <v>10293</v>
      </c>
    </row>
    <row r="9436" spans="2:2" x14ac:dyDescent="0.25">
      <c r="B9436" t="s">
        <v>10294</v>
      </c>
    </row>
    <row r="9437" spans="2:2" x14ac:dyDescent="0.25">
      <c r="B9437" t="s">
        <v>10295</v>
      </c>
    </row>
    <row r="9438" spans="2:2" x14ac:dyDescent="0.25">
      <c r="B9438" t="s">
        <v>10296</v>
      </c>
    </row>
    <row r="9439" spans="2:2" x14ac:dyDescent="0.25">
      <c r="B9439" t="s">
        <v>10297</v>
      </c>
    </row>
    <row r="9440" spans="2:2" x14ac:dyDescent="0.25">
      <c r="B9440" t="s">
        <v>10298</v>
      </c>
    </row>
    <row r="9441" spans="2:2" x14ac:dyDescent="0.25">
      <c r="B9441" t="s">
        <v>10299</v>
      </c>
    </row>
    <row r="9442" spans="2:2" x14ac:dyDescent="0.25">
      <c r="B9442" t="s">
        <v>10300</v>
      </c>
    </row>
    <row r="9443" spans="2:2" x14ac:dyDescent="0.25">
      <c r="B9443" t="s">
        <v>10301</v>
      </c>
    </row>
    <row r="9444" spans="2:2" x14ac:dyDescent="0.25">
      <c r="B9444" t="s">
        <v>10302</v>
      </c>
    </row>
    <row r="9445" spans="2:2" x14ac:dyDescent="0.25">
      <c r="B9445" t="s">
        <v>10303</v>
      </c>
    </row>
    <row r="9446" spans="2:2" x14ac:dyDescent="0.25">
      <c r="B9446" t="s">
        <v>10304</v>
      </c>
    </row>
    <row r="9447" spans="2:2" x14ac:dyDescent="0.25">
      <c r="B9447" t="s">
        <v>10305</v>
      </c>
    </row>
    <row r="9448" spans="2:2" x14ac:dyDescent="0.25">
      <c r="B9448" t="s">
        <v>10306</v>
      </c>
    </row>
    <row r="9449" spans="2:2" x14ac:dyDescent="0.25">
      <c r="B9449" t="s">
        <v>10307</v>
      </c>
    </row>
    <row r="9450" spans="2:2" x14ac:dyDescent="0.25">
      <c r="B9450" t="s">
        <v>10308</v>
      </c>
    </row>
    <row r="9451" spans="2:2" x14ac:dyDescent="0.25">
      <c r="B9451" t="s">
        <v>10309</v>
      </c>
    </row>
    <row r="9452" spans="2:2" x14ac:dyDescent="0.25">
      <c r="B9452" t="s">
        <v>10310</v>
      </c>
    </row>
    <row r="9453" spans="2:2" x14ac:dyDescent="0.25">
      <c r="B9453" t="s">
        <v>10311</v>
      </c>
    </row>
    <row r="9454" spans="2:2" x14ac:dyDescent="0.25">
      <c r="B9454" t="s">
        <v>10312</v>
      </c>
    </row>
    <row r="9455" spans="2:2" x14ac:dyDescent="0.25">
      <c r="B9455" t="s">
        <v>10313</v>
      </c>
    </row>
    <row r="9456" spans="2:2" x14ac:dyDescent="0.25">
      <c r="B9456" t="s">
        <v>10314</v>
      </c>
    </row>
    <row r="9457" spans="2:2" x14ac:dyDescent="0.25">
      <c r="B9457" t="s">
        <v>10315</v>
      </c>
    </row>
    <row r="9458" spans="2:2" x14ac:dyDescent="0.25">
      <c r="B9458" t="s">
        <v>10316</v>
      </c>
    </row>
    <row r="9459" spans="2:2" x14ac:dyDescent="0.25">
      <c r="B9459" t="s">
        <v>10317</v>
      </c>
    </row>
    <row r="9460" spans="2:2" x14ac:dyDescent="0.25">
      <c r="B9460" t="s">
        <v>10318</v>
      </c>
    </row>
    <row r="9461" spans="2:2" x14ac:dyDescent="0.25">
      <c r="B9461" t="s">
        <v>10319</v>
      </c>
    </row>
    <row r="9462" spans="2:2" x14ac:dyDescent="0.25">
      <c r="B9462" t="s">
        <v>10320</v>
      </c>
    </row>
    <row r="9463" spans="2:2" x14ac:dyDescent="0.25">
      <c r="B9463" t="s">
        <v>10321</v>
      </c>
    </row>
    <row r="9464" spans="2:2" x14ac:dyDescent="0.25">
      <c r="B9464" t="s">
        <v>10322</v>
      </c>
    </row>
    <row r="9465" spans="2:2" x14ac:dyDescent="0.25">
      <c r="B9465" t="s">
        <v>10323</v>
      </c>
    </row>
    <row r="9466" spans="2:2" x14ac:dyDescent="0.25">
      <c r="B9466" t="s">
        <v>10324</v>
      </c>
    </row>
    <row r="9467" spans="2:2" x14ac:dyDescent="0.25">
      <c r="B9467" t="s">
        <v>10325</v>
      </c>
    </row>
    <row r="9468" spans="2:2" x14ac:dyDescent="0.25">
      <c r="B9468" t="s">
        <v>10326</v>
      </c>
    </row>
    <row r="9469" spans="2:2" x14ac:dyDescent="0.25">
      <c r="B9469" t="s">
        <v>10327</v>
      </c>
    </row>
    <row r="9470" spans="2:2" x14ac:dyDescent="0.25">
      <c r="B9470" t="s">
        <v>10328</v>
      </c>
    </row>
    <row r="9471" spans="2:2" x14ac:dyDescent="0.25">
      <c r="B9471" t="s">
        <v>10329</v>
      </c>
    </row>
    <row r="9472" spans="2:2" x14ac:dyDescent="0.25">
      <c r="B9472" t="s">
        <v>10330</v>
      </c>
    </row>
    <row r="9473" spans="2:2" x14ac:dyDescent="0.25">
      <c r="B9473" t="s">
        <v>10331</v>
      </c>
    </row>
    <row r="9474" spans="2:2" x14ac:dyDescent="0.25">
      <c r="B9474" t="s">
        <v>10332</v>
      </c>
    </row>
    <row r="9475" spans="2:2" x14ac:dyDescent="0.25">
      <c r="B9475" t="s">
        <v>10333</v>
      </c>
    </row>
    <row r="9476" spans="2:2" x14ac:dyDescent="0.25">
      <c r="B9476" t="s">
        <v>10334</v>
      </c>
    </row>
    <row r="9477" spans="2:2" x14ac:dyDescent="0.25">
      <c r="B9477" t="s">
        <v>10335</v>
      </c>
    </row>
    <row r="9478" spans="2:2" x14ac:dyDescent="0.25">
      <c r="B9478" t="s">
        <v>10336</v>
      </c>
    </row>
    <row r="9479" spans="2:2" x14ac:dyDescent="0.25">
      <c r="B9479" t="s">
        <v>10337</v>
      </c>
    </row>
    <row r="9480" spans="2:2" x14ac:dyDescent="0.25">
      <c r="B9480" t="s">
        <v>10338</v>
      </c>
    </row>
    <row r="9481" spans="2:2" x14ac:dyDescent="0.25">
      <c r="B9481" t="s">
        <v>10339</v>
      </c>
    </row>
    <row r="9482" spans="2:2" x14ac:dyDescent="0.25">
      <c r="B9482" t="s">
        <v>10340</v>
      </c>
    </row>
    <row r="9483" spans="2:2" x14ac:dyDescent="0.25">
      <c r="B9483" t="s">
        <v>10341</v>
      </c>
    </row>
    <row r="9484" spans="2:2" x14ac:dyDescent="0.25">
      <c r="B9484" t="s">
        <v>10342</v>
      </c>
    </row>
    <row r="9485" spans="2:2" x14ac:dyDescent="0.25">
      <c r="B9485" t="s">
        <v>10343</v>
      </c>
    </row>
    <row r="9486" spans="2:2" x14ac:dyDescent="0.25">
      <c r="B9486" t="s">
        <v>10344</v>
      </c>
    </row>
    <row r="9487" spans="2:2" x14ac:dyDescent="0.25">
      <c r="B9487" t="s">
        <v>10345</v>
      </c>
    </row>
    <row r="9488" spans="2:2" x14ac:dyDescent="0.25">
      <c r="B9488" t="s">
        <v>10346</v>
      </c>
    </row>
    <row r="9489" spans="2:2" x14ac:dyDescent="0.25">
      <c r="B9489" t="s">
        <v>10347</v>
      </c>
    </row>
    <row r="9490" spans="2:2" x14ac:dyDescent="0.25">
      <c r="B9490" t="s">
        <v>10348</v>
      </c>
    </row>
    <row r="9491" spans="2:2" x14ac:dyDescent="0.25">
      <c r="B9491" t="s">
        <v>10349</v>
      </c>
    </row>
    <row r="9492" spans="2:2" x14ac:dyDescent="0.25">
      <c r="B9492" t="s">
        <v>10350</v>
      </c>
    </row>
    <row r="9493" spans="2:2" x14ac:dyDescent="0.25">
      <c r="B9493" t="s">
        <v>10351</v>
      </c>
    </row>
    <row r="9494" spans="2:2" x14ac:dyDescent="0.25">
      <c r="B9494" t="s">
        <v>10352</v>
      </c>
    </row>
    <row r="9495" spans="2:2" x14ac:dyDescent="0.25">
      <c r="B9495" t="s">
        <v>10353</v>
      </c>
    </row>
    <row r="9496" spans="2:2" x14ac:dyDescent="0.25">
      <c r="B9496" t="s">
        <v>10354</v>
      </c>
    </row>
    <row r="9497" spans="2:2" x14ac:dyDescent="0.25">
      <c r="B9497" t="s">
        <v>10355</v>
      </c>
    </row>
    <row r="9498" spans="2:2" x14ac:dyDescent="0.25">
      <c r="B9498" t="s">
        <v>10356</v>
      </c>
    </row>
    <row r="9499" spans="2:2" x14ac:dyDescent="0.25">
      <c r="B9499" t="s">
        <v>10357</v>
      </c>
    </row>
    <row r="9500" spans="2:2" x14ac:dyDescent="0.25">
      <c r="B9500" t="s">
        <v>10358</v>
      </c>
    </row>
    <row r="9501" spans="2:2" x14ac:dyDescent="0.25">
      <c r="B9501" t="s">
        <v>10359</v>
      </c>
    </row>
    <row r="9502" spans="2:2" x14ac:dyDescent="0.25">
      <c r="B9502" t="s">
        <v>10360</v>
      </c>
    </row>
    <row r="9503" spans="2:2" x14ac:dyDescent="0.25">
      <c r="B9503" t="s">
        <v>10361</v>
      </c>
    </row>
    <row r="9504" spans="2:2" x14ac:dyDescent="0.25">
      <c r="B9504" t="s">
        <v>10362</v>
      </c>
    </row>
    <row r="9505" spans="2:2" x14ac:dyDescent="0.25">
      <c r="B9505" t="s">
        <v>10363</v>
      </c>
    </row>
    <row r="9506" spans="2:2" x14ac:dyDescent="0.25">
      <c r="B9506" t="s">
        <v>10364</v>
      </c>
    </row>
    <row r="9507" spans="2:2" x14ac:dyDescent="0.25">
      <c r="B9507" t="s">
        <v>10365</v>
      </c>
    </row>
    <row r="9508" spans="2:2" x14ac:dyDescent="0.25">
      <c r="B9508" t="s">
        <v>10366</v>
      </c>
    </row>
    <row r="9509" spans="2:2" x14ac:dyDescent="0.25">
      <c r="B9509" t="s">
        <v>10367</v>
      </c>
    </row>
    <row r="9510" spans="2:2" x14ac:dyDescent="0.25">
      <c r="B9510" t="s">
        <v>10368</v>
      </c>
    </row>
    <row r="9511" spans="2:2" x14ac:dyDescent="0.25">
      <c r="B9511" t="s">
        <v>10369</v>
      </c>
    </row>
    <row r="9512" spans="2:2" x14ac:dyDescent="0.25">
      <c r="B9512" t="s">
        <v>10370</v>
      </c>
    </row>
    <row r="9513" spans="2:2" x14ac:dyDescent="0.25">
      <c r="B9513" t="s">
        <v>10371</v>
      </c>
    </row>
    <row r="9514" spans="2:2" x14ac:dyDescent="0.25">
      <c r="B9514" t="s">
        <v>10372</v>
      </c>
    </row>
    <row r="9515" spans="2:2" x14ac:dyDescent="0.25">
      <c r="B9515" t="s">
        <v>10373</v>
      </c>
    </row>
    <row r="9516" spans="2:2" x14ac:dyDescent="0.25">
      <c r="B9516" t="s">
        <v>10374</v>
      </c>
    </row>
    <row r="9517" spans="2:2" x14ac:dyDescent="0.25">
      <c r="B9517" t="s">
        <v>10375</v>
      </c>
    </row>
    <row r="9518" spans="2:2" x14ac:dyDescent="0.25">
      <c r="B9518" t="s">
        <v>10376</v>
      </c>
    </row>
    <row r="9519" spans="2:2" x14ac:dyDescent="0.25">
      <c r="B9519" t="s">
        <v>10377</v>
      </c>
    </row>
    <row r="9520" spans="2:2" x14ac:dyDescent="0.25">
      <c r="B9520" t="s">
        <v>10378</v>
      </c>
    </row>
    <row r="9521" spans="2:2" x14ac:dyDescent="0.25">
      <c r="B9521" t="s">
        <v>10379</v>
      </c>
    </row>
    <row r="9522" spans="2:2" x14ac:dyDescent="0.25">
      <c r="B9522" t="s">
        <v>10380</v>
      </c>
    </row>
    <row r="9523" spans="2:2" x14ac:dyDescent="0.25">
      <c r="B9523" t="s">
        <v>10381</v>
      </c>
    </row>
    <row r="9524" spans="2:2" x14ac:dyDescent="0.25">
      <c r="B9524" t="s">
        <v>10382</v>
      </c>
    </row>
    <row r="9525" spans="2:2" x14ac:dyDescent="0.25">
      <c r="B9525" t="s">
        <v>10383</v>
      </c>
    </row>
    <row r="9526" spans="2:2" x14ac:dyDescent="0.25">
      <c r="B9526" t="s">
        <v>10384</v>
      </c>
    </row>
    <row r="9527" spans="2:2" x14ac:dyDescent="0.25">
      <c r="B9527" t="s">
        <v>10385</v>
      </c>
    </row>
    <row r="9528" spans="2:2" x14ac:dyDescent="0.25">
      <c r="B9528" t="s">
        <v>10386</v>
      </c>
    </row>
    <row r="9529" spans="2:2" x14ac:dyDescent="0.25">
      <c r="B9529" t="s">
        <v>10387</v>
      </c>
    </row>
    <row r="9530" spans="2:2" x14ac:dyDescent="0.25">
      <c r="B9530" t="s">
        <v>10388</v>
      </c>
    </row>
    <row r="9531" spans="2:2" x14ac:dyDescent="0.25">
      <c r="B9531" t="s">
        <v>10389</v>
      </c>
    </row>
    <row r="9532" spans="2:2" x14ac:dyDescent="0.25">
      <c r="B9532" t="s">
        <v>10390</v>
      </c>
    </row>
    <row r="9533" spans="2:2" x14ac:dyDescent="0.25">
      <c r="B9533" t="s">
        <v>10391</v>
      </c>
    </row>
    <row r="9534" spans="2:2" x14ac:dyDescent="0.25">
      <c r="B9534" t="s">
        <v>10392</v>
      </c>
    </row>
    <row r="9535" spans="2:2" x14ac:dyDescent="0.25">
      <c r="B9535" t="s">
        <v>10393</v>
      </c>
    </row>
    <row r="9536" spans="2:2" x14ac:dyDescent="0.25">
      <c r="B9536" t="s">
        <v>10394</v>
      </c>
    </row>
    <row r="9537" spans="2:2" x14ac:dyDescent="0.25">
      <c r="B9537" t="s">
        <v>10395</v>
      </c>
    </row>
    <row r="9538" spans="2:2" x14ac:dyDescent="0.25">
      <c r="B9538" t="s">
        <v>10396</v>
      </c>
    </row>
    <row r="9539" spans="2:2" x14ac:dyDescent="0.25">
      <c r="B9539" t="s">
        <v>10397</v>
      </c>
    </row>
    <row r="9540" spans="2:2" x14ac:dyDescent="0.25">
      <c r="B9540" t="s">
        <v>10398</v>
      </c>
    </row>
    <row r="9541" spans="2:2" x14ac:dyDescent="0.25">
      <c r="B9541" t="s">
        <v>10399</v>
      </c>
    </row>
    <row r="9542" spans="2:2" x14ac:dyDescent="0.25">
      <c r="B9542" t="s">
        <v>10400</v>
      </c>
    </row>
    <row r="9543" spans="2:2" x14ac:dyDescent="0.25">
      <c r="B9543" t="s">
        <v>10401</v>
      </c>
    </row>
    <row r="9544" spans="2:2" x14ac:dyDescent="0.25">
      <c r="B9544" t="s">
        <v>10402</v>
      </c>
    </row>
    <row r="9545" spans="2:2" x14ac:dyDescent="0.25">
      <c r="B9545" t="s">
        <v>10403</v>
      </c>
    </row>
    <row r="9546" spans="2:2" x14ac:dyDescent="0.25">
      <c r="B9546" t="s">
        <v>10404</v>
      </c>
    </row>
    <row r="9547" spans="2:2" x14ac:dyDescent="0.25">
      <c r="B9547" t="s">
        <v>10405</v>
      </c>
    </row>
    <row r="9548" spans="2:2" x14ac:dyDescent="0.25">
      <c r="B9548" t="s">
        <v>10406</v>
      </c>
    </row>
    <row r="9549" spans="2:2" x14ac:dyDescent="0.25">
      <c r="B9549" t="s">
        <v>10407</v>
      </c>
    </row>
    <row r="9550" spans="2:2" x14ac:dyDescent="0.25">
      <c r="B9550" t="s">
        <v>10408</v>
      </c>
    </row>
    <row r="9551" spans="2:2" x14ac:dyDescent="0.25">
      <c r="B9551" t="s">
        <v>10409</v>
      </c>
    </row>
    <row r="9552" spans="2:2" x14ac:dyDescent="0.25">
      <c r="B9552" t="s">
        <v>10410</v>
      </c>
    </row>
    <row r="9553" spans="2:2" x14ac:dyDescent="0.25">
      <c r="B9553" t="s">
        <v>10411</v>
      </c>
    </row>
    <row r="9554" spans="2:2" x14ac:dyDescent="0.25">
      <c r="B9554" t="s">
        <v>10412</v>
      </c>
    </row>
    <row r="9555" spans="2:2" x14ac:dyDescent="0.25">
      <c r="B9555" t="s">
        <v>10413</v>
      </c>
    </row>
    <row r="9556" spans="2:2" x14ac:dyDescent="0.25">
      <c r="B9556" t="s">
        <v>10414</v>
      </c>
    </row>
    <row r="9557" spans="2:2" x14ac:dyDescent="0.25">
      <c r="B9557" t="s">
        <v>10415</v>
      </c>
    </row>
    <row r="9558" spans="2:2" x14ac:dyDescent="0.25">
      <c r="B9558" t="s">
        <v>10416</v>
      </c>
    </row>
    <row r="9559" spans="2:2" x14ac:dyDescent="0.25">
      <c r="B9559" t="s">
        <v>10417</v>
      </c>
    </row>
    <row r="9560" spans="2:2" x14ac:dyDescent="0.25">
      <c r="B9560" t="s">
        <v>10418</v>
      </c>
    </row>
    <row r="9561" spans="2:2" x14ac:dyDescent="0.25">
      <c r="B9561" t="s">
        <v>10419</v>
      </c>
    </row>
    <row r="9562" spans="2:2" x14ac:dyDescent="0.25">
      <c r="B9562" t="s">
        <v>10420</v>
      </c>
    </row>
    <row r="9563" spans="2:2" x14ac:dyDescent="0.25">
      <c r="B9563" t="s">
        <v>10421</v>
      </c>
    </row>
    <row r="9564" spans="2:2" x14ac:dyDescent="0.25">
      <c r="B9564" t="s">
        <v>10422</v>
      </c>
    </row>
    <row r="9565" spans="2:2" x14ac:dyDescent="0.25">
      <c r="B9565" t="s">
        <v>10423</v>
      </c>
    </row>
    <row r="9566" spans="2:2" x14ac:dyDescent="0.25">
      <c r="B9566" t="s">
        <v>10424</v>
      </c>
    </row>
    <row r="9567" spans="2:2" x14ac:dyDescent="0.25">
      <c r="B9567" t="s">
        <v>10425</v>
      </c>
    </row>
    <row r="9568" spans="2:2" x14ac:dyDescent="0.25">
      <c r="B9568" t="s">
        <v>10426</v>
      </c>
    </row>
    <row r="9569" spans="2:2" x14ac:dyDescent="0.25">
      <c r="B9569" t="s">
        <v>10427</v>
      </c>
    </row>
    <row r="9570" spans="2:2" x14ac:dyDescent="0.25">
      <c r="B9570" t="s">
        <v>10428</v>
      </c>
    </row>
    <row r="9571" spans="2:2" x14ac:dyDescent="0.25">
      <c r="B9571" t="s">
        <v>10429</v>
      </c>
    </row>
    <row r="9572" spans="2:2" x14ac:dyDescent="0.25">
      <c r="B9572" t="s">
        <v>10430</v>
      </c>
    </row>
    <row r="9573" spans="2:2" x14ac:dyDescent="0.25">
      <c r="B9573" t="s">
        <v>10431</v>
      </c>
    </row>
    <row r="9574" spans="2:2" x14ac:dyDescent="0.25">
      <c r="B9574" t="s">
        <v>10432</v>
      </c>
    </row>
    <row r="9575" spans="2:2" x14ac:dyDescent="0.25">
      <c r="B9575" t="s">
        <v>10433</v>
      </c>
    </row>
    <row r="9576" spans="2:2" x14ac:dyDescent="0.25">
      <c r="B9576" t="s">
        <v>10434</v>
      </c>
    </row>
    <row r="9577" spans="2:2" x14ac:dyDescent="0.25">
      <c r="B9577" t="s">
        <v>10435</v>
      </c>
    </row>
    <row r="9578" spans="2:2" x14ac:dyDescent="0.25">
      <c r="B9578" t="s">
        <v>10436</v>
      </c>
    </row>
    <row r="9579" spans="2:2" x14ac:dyDescent="0.25">
      <c r="B9579" t="s">
        <v>10437</v>
      </c>
    </row>
    <row r="9580" spans="2:2" x14ac:dyDescent="0.25">
      <c r="B9580" t="s">
        <v>10438</v>
      </c>
    </row>
    <row r="9581" spans="2:2" x14ac:dyDescent="0.25">
      <c r="B9581" t="s">
        <v>10439</v>
      </c>
    </row>
    <row r="9582" spans="2:2" x14ac:dyDescent="0.25">
      <c r="B9582" t="s">
        <v>10440</v>
      </c>
    </row>
    <row r="9583" spans="2:2" x14ac:dyDescent="0.25">
      <c r="B9583" t="s">
        <v>10441</v>
      </c>
    </row>
    <row r="9584" spans="2:2" x14ac:dyDescent="0.25">
      <c r="B9584" t="s">
        <v>10442</v>
      </c>
    </row>
    <row r="9585" spans="2:2" x14ac:dyDescent="0.25">
      <c r="B9585" t="s">
        <v>10443</v>
      </c>
    </row>
    <row r="9586" spans="2:2" x14ac:dyDescent="0.25">
      <c r="B9586" t="s">
        <v>10444</v>
      </c>
    </row>
    <row r="9587" spans="2:2" x14ac:dyDescent="0.25">
      <c r="B9587" t="s">
        <v>10445</v>
      </c>
    </row>
    <row r="9588" spans="2:2" x14ac:dyDescent="0.25">
      <c r="B9588" t="s">
        <v>10446</v>
      </c>
    </row>
    <row r="9589" spans="2:2" x14ac:dyDescent="0.25">
      <c r="B9589" t="s">
        <v>10447</v>
      </c>
    </row>
    <row r="9590" spans="2:2" x14ac:dyDescent="0.25">
      <c r="B9590" t="s">
        <v>10448</v>
      </c>
    </row>
    <row r="9591" spans="2:2" x14ac:dyDescent="0.25">
      <c r="B9591" t="s">
        <v>10449</v>
      </c>
    </row>
    <row r="9592" spans="2:2" x14ac:dyDescent="0.25">
      <c r="B9592" t="s">
        <v>10450</v>
      </c>
    </row>
    <row r="9593" spans="2:2" x14ac:dyDescent="0.25">
      <c r="B9593" t="s">
        <v>10451</v>
      </c>
    </row>
    <row r="9594" spans="2:2" x14ac:dyDescent="0.25">
      <c r="B9594" t="s">
        <v>10452</v>
      </c>
    </row>
    <row r="9595" spans="2:2" x14ac:dyDescent="0.25">
      <c r="B9595" t="s">
        <v>10453</v>
      </c>
    </row>
    <row r="9596" spans="2:2" x14ac:dyDescent="0.25">
      <c r="B9596" t="s">
        <v>10454</v>
      </c>
    </row>
    <row r="9597" spans="2:2" x14ac:dyDescent="0.25">
      <c r="B9597" t="s">
        <v>10455</v>
      </c>
    </row>
    <row r="9598" spans="2:2" x14ac:dyDescent="0.25">
      <c r="B9598" t="s">
        <v>10456</v>
      </c>
    </row>
    <row r="9599" spans="2:2" x14ac:dyDescent="0.25">
      <c r="B9599" t="s">
        <v>10457</v>
      </c>
    </row>
    <row r="9600" spans="2:2" x14ac:dyDescent="0.25">
      <c r="B9600" t="s">
        <v>10458</v>
      </c>
    </row>
    <row r="9601" spans="2:2" x14ac:dyDescent="0.25">
      <c r="B9601" t="s">
        <v>10459</v>
      </c>
    </row>
    <row r="9602" spans="2:2" x14ac:dyDescent="0.25">
      <c r="B9602" t="s">
        <v>10460</v>
      </c>
    </row>
    <row r="9603" spans="2:2" x14ac:dyDescent="0.25">
      <c r="B9603" t="s">
        <v>10461</v>
      </c>
    </row>
    <row r="9604" spans="2:2" x14ac:dyDescent="0.25">
      <c r="B9604" t="s">
        <v>10462</v>
      </c>
    </row>
    <row r="9605" spans="2:2" x14ac:dyDescent="0.25">
      <c r="B9605" t="s">
        <v>10463</v>
      </c>
    </row>
    <row r="9606" spans="2:2" x14ac:dyDescent="0.25">
      <c r="B9606" t="s">
        <v>10464</v>
      </c>
    </row>
    <row r="9607" spans="2:2" x14ac:dyDescent="0.25">
      <c r="B9607" t="s">
        <v>10465</v>
      </c>
    </row>
    <row r="9608" spans="2:2" x14ac:dyDescent="0.25">
      <c r="B9608" t="s">
        <v>10466</v>
      </c>
    </row>
    <row r="9609" spans="2:2" x14ac:dyDescent="0.25">
      <c r="B9609" t="s">
        <v>10467</v>
      </c>
    </row>
    <row r="9610" spans="2:2" x14ac:dyDescent="0.25">
      <c r="B9610" t="s">
        <v>10468</v>
      </c>
    </row>
    <row r="9611" spans="2:2" x14ac:dyDescent="0.25">
      <c r="B9611" t="s">
        <v>10469</v>
      </c>
    </row>
    <row r="9612" spans="2:2" x14ac:dyDescent="0.25">
      <c r="B9612" t="s">
        <v>10470</v>
      </c>
    </row>
    <row r="9613" spans="2:2" x14ac:dyDescent="0.25">
      <c r="B9613" t="s">
        <v>10471</v>
      </c>
    </row>
    <row r="9614" spans="2:2" x14ac:dyDescent="0.25">
      <c r="B9614" t="s">
        <v>10472</v>
      </c>
    </row>
    <row r="9615" spans="2:2" x14ac:dyDescent="0.25">
      <c r="B9615" t="s">
        <v>10473</v>
      </c>
    </row>
    <row r="9616" spans="2:2" x14ac:dyDescent="0.25">
      <c r="B9616" t="s">
        <v>10474</v>
      </c>
    </row>
    <row r="9617" spans="2:2" x14ac:dyDescent="0.25">
      <c r="B9617" t="s">
        <v>10475</v>
      </c>
    </row>
    <row r="9618" spans="2:2" x14ac:dyDescent="0.25">
      <c r="B9618" t="s">
        <v>10476</v>
      </c>
    </row>
    <row r="9619" spans="2:2" x14ac:dyDescent="0.25">
      <c r="B9619" t="s">
        <v>10477</v>
      </c>
    </row>
    <row r="9620" spans="2:2" x14ac:dyDescent="0.25">
      <c r="B9620" t="s">
        <v>10478</v>
      </c>
    </row>
    <row r="9621" spans="2:2" x14ac:dyDescent="0.25">
      <c r="B9621" t="s">
        <v>10479</v>
      </c>
    </row>
    <row r="9622" spans="2:2" x14ac:dyDescent="0.25">
      <c r="B9622" t="s">
        <v>10480</v>
      </c>
    </row>
    <row r="9623" spans="2:2" x14ac:dyDescent="0.25">
      <c r="B9623" t="s">
        <v>10481</v>
      </c>
    </row>
    <row r="9624" spans="2:2" x14ac:dyDescent="0.25">
      <c r="B9624" t="s">
        <v>10482</v>
      </c>
    </row>
    <row r="9625" spans="2:2" x14ac:dyDescent="0.25">
      <c r="B9625" t="s">
        <v>10483</v>
      </c>
    </row>
    <row r="9626" spans="2:2" x14ac:dyDescent="0.25">
      <c r="B9626" t="s">
        <v>10484</v>
      </c>
    </row>
    <row r="9627" spans="2:2" x14ac:dyDescent="0.25">
      <c r="B9627" t="s">
        <v>10485</v>
      </c>
    </row>
    <row r="9628" spans="2:2" x14ac:dyDescent="0.25">
      <c r="B9628" t="s">
        <v>10486</v>
      </c>
    </row>
    <row r="9629" spans="2:2" x14ac:dyDescent="0.25">
      <c r="B9629" t="s">
        <v>10487</v>
      </c>
    </row>
    <row r="9630" spans="2:2" x14ac:dyDescent="0.25">
      <c r="B9630" t="s">
        <v>10488</v>
      </c>
    </row>
    <row r="9631" spans="2:2" x14ac:dyDescent="0.25">
      <c r="B9631" t="s">
        <v>10489</v>
      </c>
    </row>
    <row r="9632" spans="2:2" x14ac:dyDescent="0.25">
      <c r="B9632" t="s">
        <v>10490</v>
      </c>
    </row>
    <row r="9633" spans="2:2" x14ac:dyDescent="0.25">
      <c r="B9633" t="s">
        <v>10491</v>
      </c>
    </row>
    <row r="9634" spans="2:2" x14ac:dyDescent="0.25">
      <c r="B9634" t="s">
        <v>10492</v>
      </c>
    </row>
    <row r="9635" spans="2:2" x14ac:dyDescent="0.25">
      <c r="B9635" t="s">
        <v>10493</v>
      </c>
    </row>
    <row r="9636" spans="2:2" x14ac:dyDescent="0.25">
      <c r="B9636" t="s">
        <v>10494</v>
      </c>
    </row>
    <row r="9637" spans="2:2" x14ac:dyDescent="0.25">
      <c r="B9637" t="s">
        <v>10495</v>
      </c>
    </row>
    <row r="9638" spans="2:2" x14ac:dyDescent="0.25">
      <c r="B9638" t="s">
        <v>10496</v>
      </c>
    </row>
    <row r="9639" spans="2:2" x14ac:dyDescent="0.25">
      <c r="B9639" t="s">
        <v>10497</v>
      </c>
    </row>
    <row r="9640" spans="2:2" x14ac:dyDescent="0.25">
      <c r="B9640" t="s">
        <v>10498</v>
      </c>
    </row>
    <row r="9641" spans="2:2" x14ac:dyDescent="0.25">
      <c r="B9641" t="s">
        <v>10499</v>
      </c>
    </row>
    <row r="9642" spans="2:2" x14ac:dyDescent="0.25">
      <c r="B9642" t="s">
        <v>10500</v>
      </c>
    </row>
    <row r="9643" spans="2:2" x14ac:dyDescent="0.25">
      <c r="B9643" t="s">
        <v>10501</v>
      </c>
    </row>
    <row r="9644" spans="2:2" x14ac:dyDescent="0.25">
      <c r="B9644" t="s">
        <v>10502</v>
      </c>
    </row>
    <row r="9645" spans="2:2" x14ac:dyDescent="0.25">
      <c r="B9645" t="s">
        <v>10503</v>
      </c>
    </row>
    <row r="9646" spans="2:2" x14ac:dyDescent="0.25">
      <c r="B9646" t="s">
        <v>10504</v>
      </c>
    </row>
    <row r="9647" spans="2:2" x14ac:dyDescent="0.25">
      <c r="B9647" t="s">
        <v>10505</v>
      </c>
    </row>
    <row r="9648" spans="2:2" x14ac:dyDescent="0.25">
      <c r="B9648" t="s">
        <v>10506</v>
      </c>
    </row>
    <row r="9649" spans="2:2" x14ac:dyDescent="0.25">
      <c r="B9649" t="s">
        <v>10507</v>
      </c>
    </row>
    <row r="9650" spans="2:2" x14ac:dyDescent="0.25">
      <c r="B9650" t="s">
        <v>10508</v>
      </c>
    </row>
    <row r="9651" spans="2:2" x14ac:dyDescent="0.25">
      <c r="B9651" t="s">
        <v>10509</v>
      </c>
    </row>
    <row r="9652" spans="2:2" x14ac:dyDescent="0.25">
      <c r="B9652" t="s">
        <v>10510</v>
      </c>
    </row>
    <row r="9653" spans="2:2" x14ac:dyDescent="0.25">
      <c r="B9653" t="s">
        <v>10511</v>
      </c>
    </row>
    <row r="9654" spans="2:2" x14ac:dyDescent="0.25">
      <c r="B9654" t="s">
        <v>10512</v>
      </c>
    </row>
    <row r="9655" spans="2:2" x14ac:dyDescent="0.25">
      <c r="B9655" t="s">
        <v>10513</v>
      </c>
    </row>
    <row r="9656" spans="2:2" x14ac:dyDescent="0.25">
      <c r="B9656" t="s">
        <v>10514</v>
      </c>
    </row>
    <row r="9657" spans="2:2" x14ac:dyDescent="0.25">
      <c r="B9657" t="s">
        <v>10515</v>
      </c>
    </row>
    <row r="9658" spans="2:2" x14ac:dyDescent="0.25">
      <c r="B9658" t="s">
        <v>10516</v>
      </c>
    </row>
    <row r="9659" spans="2:2" x14ac:dyDescent="0.25">
      <c r="B9659" t="s">
        <v>10517</v>
      </c>
    </row>
    <row r="9660" spans="2:2" x14ac:dyDescent="0.25">
      <c r="B9660" t="s">
        <v>10518</v>
      </c>
    </row>
    <row r="9661" spans="2:2" x14ac:dyDescent="0.25">
      <c r="B9661" t="s">
        <v>10519</v>
      </c>
    </row>
    <row r="9662" spans="2:2" x14ac:dyDescent="0.25">
      <c r="B9662" t="s">
        <v>10520</v>
      </c>
    </row>
    <row r="9663" spans="2:2" x14ac:dyDescent="0.25">
      <c r="B9663" t="s">
        <v>10521</v>
      </c>
    </row>
    <row r="9664" spans="2:2" x14ac:dyDescent="0.25">
      <c r="B9664" t="s">
        <v>10522</v>
      </c>
    </row>
    <row r="9665" spans="2:2" x14ac:dyDescent="0.25">
      <c r="B9665" t="s">
        <v>10523</v>
      </c>
    </row>
    <row r="9666" spans="2:2" x14ac:dyDescent="0.25">
      <c r="B9666" t="s">
        <v>10524</v>
      </c>
    </row>
    <row r="9667" spans="2:2" x14ac:dyDescent="0.25">
      <c r="B9667" t="s">
        <v>10525</v>
      </c>
    </row>
    <row r="9668" spans="2:2" x14ac:dyDescent="0.25">
      <c r="B9668" t="s">
        <v>10526</v>
      </c>
    </row>
    <row r="9669" spans="2:2" x14ac:dyDescent="0.25">
      <c r="B9669" t="s">
        <v>10527</v>
      </c>
    </row>
    <row r="9670" spans="2:2" x14ac:dyDescent="0.25">
      <c r="B9670" t="s">
        <v>10528</v>
      </c>
    </row>
    <row r="9671" spans="2:2" x14ac:dyDescent="0.25">
      <c r="B9671" t="s">
        <v>10529</v>
      </c>
    </row>
    <row r="9672" spans="2:2" x14ac:dyDescent="0.25">
      <c r="B9672" t="s">
        <v>10530</v>
      </c>
    </row>
    <row r="9673" spans="2:2" x14ac:dyDescent="0.25">
      <c r="B9673" t="s">
        <v>10531</v>
      </c>
    </row>
    <row r="9674" spans="2:2" x14ac:dyDescent="0.25">
      <c r="B9674" t="s">
        <v>10532</v>
      </c>
    </row>
    <row r="9675" spans="2:2" x14ac:dyDescent="0.25">
      <c r="B9675" t="s">
        <v>10533</v>
      </c>
    </row>
    <row r="9676" spans="2:2" x14ac:dyDescent="0.25">
      <c r="B9676" t="s">
        <v>10534</v>
      </c>
    </row>
    <row r="9677" spans="2:2" x14ac:dyDescent="0.25">
      <c r="B9677" t="s">
        <v>10535</v>
      </c>
    </row>
    <row r="9678" spans="2:2" x14ac:dyDescent="0.25">
      <c r="B9678" t="s">
        <v>10536</v>
      </c>
    </row>
    <row r="9679" spans="2:2" x14ac:dyDescent="0.25">
      <c r="B9679" t="s">
        <v>10537</v>
      </c>
    </row>
    <row r="9680" spans="2:2" x14ac:dyDescent="0.25">
      <c r="B9680" t="s">
        <v>10538</v>
      </c>
    </row>
    <row r="9681" spans="2:2" x14ac:dyDescent="0.25">
      <c r="B9681" t="s">
        <v>10539</v>
      </c>
    </row>
    <row r="9682" spans="2:2" x14ac:dyDescent="0.25">
      <c r="B9682" t="s">
        <v>10540</v>
      </c>
    </row>
    <row r="9683" spans="2:2" x14ac:dyDescent="0.25">
      <c r="B9683" t="s">
        <v>10541</v>
      </c>
    </row>
    <row r="9684" spans="2:2" x14ac:dyDescent="0.25">
      <c r="B9684" t="s">
        <v>10542</v>
      </c>
    </row>
    <row r="9685" spans="2:2" x14ac:dyDescent="0.25">
      <c r="B9685" t="s">
        <v>10543</v>
      </c>
    </row>
    <row r="9686" spans="2:2" x14ac:dyDescent="0.25">
      <c r="B9686" t="s">
        <v>10544</v>
      </c>
    </row>
    <row r="9687" spans="2:2" x14ac:dyDescent="0.25">
      <c r="B9687" t="s">
        <v>10545</v>
      </c>
    </row>
    <row r="9688" spans="2:2" x14ac:dyDescent="0.25">
      <c r="B9688" t="s">
        <v>10546</v>
      </c>
    </row>
    <row r="9689" spans="2:2" x14ac:dyDescent="0.25">
      <c r="B9689" t="s">
        <v>10547</v>
      </c>
    </row>
    <row r="9690" spans="2:2" x14ac:dyDescent="0.25">
      <c r="B9690" t="s">
        <v>10548</v>
      </c>
    </row>
    <row r="9691" spans="2:2" x14ac:dyDescent="0.25">
      <c r="B9691" t="s">
        <v>10549</v>
      </c>
    </row>
    <row r="9692" spans="2:2" x14ac:dyDescent="0.25">
      <c r="B9692" t="s">
        <v>10550</v>
      </c>
    </row>
    <row r="9693" spans="2:2" x14ac:dyDescent="0.25">
      <c r="B9693" t="s">
        <v>10551</v>
      </c>
    </row>
    <row r="9694" spans="2:2" x14ac:dyDescent="0.25">
      <c r="B9694" t="s">
        <v>10552</v>
      </c>
    </row>
    <row r="9695" spans="2:2" x14ac:dyDescent="0.25">
      <c r="B9695" t="s">
        <v>10553</v>
      </c>
    </row>
    <row r="9696" spans="2:2" x14ac:dyDescent="0.25">
      <c r="B9696" t="s">
        <v>10554</v>
      </c>
    </row>
    <row r="9697" spans="2:2" x14ac:dyDescent="0.25">
      <c r="B9697" t="s">
        <v>10555</v>
      </c>
    </row>
    <row r="9698" spans="2:2" x14ac:dyDescent="0.25">
      <c r="B9698" t="s">
        <v>10556</v>
      </c>
    </row>
    <row r="9699" spans="2:2" x14ac:dyDescent="0.25">
      <c r="B9699" t="s">
        <v>10557</v>
      </c>
    </row>
    <row r="9700" spans="2:2" x14ac:dyDescent="0.25">
      <c r="B9700" t="s">
        <v>10558</v>
      </c>
    </row>
    <row r="9701" spans="2:2" x14ac:dyDescent="0.25">
      <c r="B9701" t="s">
        <v>10559</v>
      </c>
    </row>
    <row r="9702" spans="2:2" x14ac:dyDescent="0.25">
      <c r="B9702" t="s">
        <v>10560</v>
      </c>
    </row>
    <row r="9703" spans="2:2" x14ac:dyDescent="0.25">
      <c r="B9703" t="s">
        <v>10561</v>
      </c>
    </row>
    <row r="9704" spans="2:2" x14ac:dyDescent="0.25">
      <c r="B9704" t="s">
        <v>10562</v>
      </c>
    </row>
    <row r="9705" spans="2:2" x14ac:dyDescent="0.25">
      <c r="B9705" t="s">
        <v>10563</v>
      </c>
    </row>
    <row r="9706" spans="2:2" x14ac:dyDescent="0.25">
      <c r="B9706" t="s">
        <v>10564</v>
      </c>
    </row>
    <row r="9707" spans="2:2" x14ac:dyDescent="0.25">
      <c r="B9707" t="s">
        <v>10565</v>
      </c>
    </row>
    <row r="9708" spans="2:2" x14ac:dyDescent="0.25">
      <c r="B9708" t="s">
        <v>10566</v>
      </c>
    </row>
    <row r="9709" spans="2:2" x14ac:dyDescent="0.25">
      <c r="B9709" t="s">
        <v>10567</v>
      </c>
    </row>
    <row r="9710" spans="2:2" x14ac:dyDescent="0.25">
      <c r="B9710" t="s">
        <v>10568</v>
      </c>
    </row>
    <row r="9711" spans="2:2" x14ac:dyDescent="0.25">
      <c r="B9711" t="s">
        <v>10569</v>
      </c>
    </row>
    <row r="9712" spans="2:2" x14ac:dyDescent="0.25">
      <c r="B9712" t="s">
        <v>10570</v>
      </c>
    </row>
    <row r="9713" spans="2:2" x14ac:dyDescent="0.25">
      <c r="B9713" t="s">
        <v>10571</v>
      </c>
    </row>
    <row r="9714" spans="2:2" x14ac:dyDescent="0.25">
      <c r="B9714" t="s">
        <v>10572</v>
      </c>
    </row>
    <row r="9715" spans="2:2" x14ac:dyDescent="0.25">
      <c r="B9715" t="s">
        <v>10573</v>
      </c>
    </row>
    <row r="9716" spans="2:2" x14ac:dyDescent="0.25">
      <c r="B9716" t="s">
        <v>10574</v>
      </c>
    </row>
    <row r="9717" spans="2:2" x14ac:dyDescent="0.25">
      <c r="B9717" t="s">
        <v>10575</v>
      </c>
    </row>
    <row r="9718" spans="2:2" x14ac:dyDescent="0.25">
      <c r="B9718" t="s">
        <v>10576</v>
      </c>
    </row>
    <row r="9719" spans="2:2" x14ac:dyDescent="0.25">
      <c r="B9719" t="s">
        <v>10577</v>
      </c>
    </row>
    <row r="9720" spans="2:2" x14ac:dyDescent="0.25">
      <c r="B9720" t="s">
        <v>10578</v>
      </c>
    </row>
    <row r="9721" spans="2:2" x14ac:dyDescent="0.25">
      <c r="B9721" t="s">
        <v>10579</v>
      </c>
    </row>
    <row r="9722" spans="2:2" x14ac:dyDescent="0.25">
      <c r="B9722" t="s">
        <v>10580</v>
      </c>
    </row>
    <row r="9723" spans="2:2" x14ac:dyDescent="0.25">
      <c r="B9723" t="s">
        <v>10581</v>
      </c>
    </row>
    <row r="9724" spans="2:2" x14ac:dyDescent="0.25">
      <c r="B9724" t="s">
        <v>10582</v>
      </c>
    </row>
    <row r="9725" spans="2:2" x14ac:dyDescent="0.25">
      <c r="B9725" t="s">
        <v>10583</v>
      </c>
    </row>
    <row r="9726" spans="2:2" x14ac:dyDescent="0.25">
      <c r="B9726" t="s">
        <v>10584</v>
      </c>
    </row>
    <row r="9727" spans="2:2" x14ac:dyDescent="0.25">
      <c r="B9727" t="s">
        <v>10585</v>
      </c>
    </row>
    <row r="9728" spans="2:2" x14ac:dyDescent="0.25">
      <c r="B9728" t="s">
        <v>10586</v>
      </c>
    </row>
    <row r="9729" spans="2:2" x14ac:dyDescent="0.25">
      <c r="B9729" t="s">
        <v>10587</v>
      </c>
    </row>
    <row r="9730" spans="2:2" x14ac:dyDescent="0.25">
      <c r="B9730" t="s">
        <v>10588</v>
      </c>
    </row>
    <row r="9731" spans="2:2" x14ac:dyDescent="0.25">
      <c r="B9731" t="s">
        <v>10589</v>
      </c>
    </row>
    <row r="9732" spans="2:2" x14ac:dyDescent="0.25">
      <c r="B9732" t="s">
        <v>10590</v>
      </c>
    </row>
    <row r="9733" spans="2:2" x14ac:dyDescent="0.25">
      <c r="B9733" t="s">
        <v>10591</v>
      </c>
    </row>
    <row r="9734" spans="2:2" x14ac:dyDescent="0.25">
      <c r="B9734" t="s">
        <v>10592</v>
      </c>
    </row>
    <row r="9735" spans="2:2" x14ac:dyDescent="0.25">
      <c r="B9735" t="s">
        <v>10593</v>
      </c>
    </row>
    <row r="9736" spans="2:2" x14ac:dyDescent="0.25">
      <c r="B9736" t="s">
        <v>10594</v>
      </c>
    </row>
    <row r="9737" spans="2:2" x14ac:dyDescent="0.25">
      <c r="B9737" t="s">
        <v>10595</v>
      </c>
    </row>
    <row r="9738" spans="2:2" x14ac:dyDescent="0.25">
      <c r="B9738" t="s">
        <v>10596</v>
      </c>
    </row>
    <row r="9739" spans="2:2" x14ac:dyDescent="0.25">
      <c r="B9739" t="s">
        <v>10597</v>
      </c>
    </row>
    <row r="9740" spans="2:2" x14ac:dyDescent="0.25">
      <c r="B9740" t="s">
        <v>10598</v>
      </c>
    </row>
    <row r="9741" spans="2:2" x14ac:dyDescent="0.25">
      <c r="B9741" t="s">
        <v>10599</v>
      </c>
    </row>
    <row r="9742" spans="2:2" x14ac:dyDescent="0.25">
      <c r="B9742" t="s">
        <v>10600</v>
      </c>
    </row>
    <row r="9743" spans="2:2" x14ac:dyDescent="0.25">
      <c r="B9743" t="s">
        <v>10601</v>
      </c>
    </row>
    <row r="9744" spans="2:2" x14ac:dyDescent="0.25">
      <c r="B9744" t="s">
        <v>10602</v>
      </c>
    </row>
    <row r="9745" spans="2:2" x14ac:dyDescent="0.25">
      <c r="B9745" t="s">
        <v>10603</v>
      </c>
    </row>
    <row r="9746" spans="2:2" x14ac:dyDescent="0.25">
      <c r="B9746" t="s">
        <v>10604</v>
      </c>
    </row>
    <row r="9747" spans="2:2" x14ac:dyDescent="0.25">
      <c r="B9747" t="s">
        <v>10605</v>
      </c>
    </row>
    <row r="9748" spans="2:2" x14ac:dyDescent="0.25">
      <c r="B9748" t="s">
        <v>10606</v>
      </c>
    </row>
    <row r="9749" spans="2:2" x14ac:dyDescent="0.25">
      <c r="B9749" t="s">
        <v>10607</v>
      </c>
    </row>
    <row r="9750" spans="2:2" x14ac:dyDescent="0.25">
      <c r="B9750" t="s">
        <v>10608</v>
      </c>
    </row>
    <row r="9751" spans="2:2" x14ac:dyDescent="0.25">
      <c r="B9751" t="s">
        <v>10609</v>
      </c>
    </row>
    <row r="9752" spans="2:2" x14ac:dyDescent="0.25">
      <c r="B9752" t="s">
        <v>10610</v>
      </c>
    </row>
    <row r="9753" spans="2:2" x14ac:dyDescent="0.25">
      <c r="B9753" t="s">
        <v>10611</v>
      </c>
    </row>
    <row r="9754" spans="2:2" x14ac:dyDescent="0.25">
      <c r="B9754" t="s">
        <v>10612</v>
      </c>
    </row>
    <row r="9755" spans="2:2" x14ac:dyDescent="0.25">
      <c r="B9755" t="s">
        <v>10613</v>
      </c>
    </row>
    <row r="9756" spans="2:2" x14ac:dyDescent="0.25">
      <c r="B9756" t="s">
        <v>10614</v>
      </c>
    </row>
    <row r="9757" spans="2:2" x14ac:dyDescent="0.25">
      <c r="B9757" t="s">
        <v>10615</v>
      </c>
    </row>
    <row r="9758" spans="2:2" x14ac:dyDescent="0.25">
      <c r="B9758" t="s">
        <v>10616</v>
      </c>
    </row>
    <row r="9759" spans="2:2" x14ac:dyDescent="0.25">
      <c r="B9759" t="s">
        <v>10617</v>
      </c>
    </row>
    <row r="9760" spans="2:2" x14ac:dyDescent="0.25">
      <c r="B9760" t="s">
        <v>10618</v>
      </c>
    </row>
    <row r="9761" spans="2:2" x14ac:dyDescent="0.25">
      <c r="B9761" t="s">
        <v>10619</v>
      </c>
    </row>
    <row r="9762" spans="2:2" x14ac:dyDescent="0.25">
      <c r="B9762" t="s">
        <v>10620</v>
      </c>
    </row>
    <row r="9763" spans="2:2" x14ac:dyDescent="0.25">
      <c r="B9763" t="s">
        <v>10621</v>
      </c>
    </row>
    <row r="9764" spans="2:2" x14ac:dyDescent="0.25">
      <c r="B9764" t="s">
        <v>10622</v>
      </c>
    </row>
    <row r="9765" spans="2:2" x14ac:dyDescent="0.25">
      <c r="B9765" t="s">
        <v>10623</v>
      </c>
    </row>
    <row r="9766" spans="2:2" x14ac:dyDescent="0.25">
      <c r="B9766" t="s">
        <v>10624</v>
      </c>
    </row>
    <row r="9767" spans="2:2" x14ac:dyDescent="0.25">
      <c r="B9767" t="s">
        <v>10625</v>
      </c>
    </row>
    <row r="9768" spans="2:2" x14ac:dyDescent="0.25">
      <c r="B9768" t="s">
        <v>10626</v>
      </c>
    </row>
    <row r="9769" spans="2:2" x14ac:dyDescent="0.25">
      <c r="B9769" t="s">
        <v>10627</v>
      </c>
    </row>
    <row r="9770" spans="2:2" x14ac:dyDescent="0.25">
      <c r="B9770" t="s">
        <v>10628</v>
      </c>
    </row>
    <row r="9771" spans="2:2" x14ac:dyDescent="0.25">
      <c r="B9771" t="s">
        <v>10629</v>
      </c>
    </row>
    <row r="9772" spans="2:2" x14ac:dyDescent="0.25">
      <c r="B9772" t="s">
        <v>10630</v>
      </c>
    </row>
    <row r="9773" spans="2:2" x14ac:dyDescent="0.25">
      <c r="B9773" t="s">
        <v>10631</v>
      </c>
    </row>
    <row r="9774" spans="2:2" x14ac:dyDescent="0.25">
      <c r="B9774" t="s">
        <v>10632</v>
      </c>
    </row>
    <row r="9775" spans="2:2" x14ac:dyDescent="0.25">
      <c r="B9775" t="s">
        <v>10633</v>
      </c>
    </row>
    <row r="9776" spans="2:2" x14ac:dyDescent="0.25">
      <c r="B9776" t="s">
        <v>10634</v>
      </c>
    </row>
    <row r="9777" spans="2:2" x14ac:dyDescent="0.25">
      <c r="B9777" t="s">
        <v>10635</v>
      </c>
    </row>
    <row r="9778" spans="2:2" x14ac:dyDescent="0.25">
      <c r="B9778" t="s">
        <v>10636</v>
      </c>
    </row>
    <row r="9779" spans="2:2" x14ac:dyDescent="0.25">
      <c r="B9779" t="s">
        <v>10637</v>
      </c>
    </row>
    <row r="9780" spans="2:2" x14ac:dyDescent="0.25">
      <c r="B9780" t="s">
        <v>10638</v>
      </c>
    </row>
    <row r="9781" spans="2:2" x14ac:dyDescent="0.25">
      <c r="B9781" t="s">
        <v>10639</v>
      </c>
    </row>
    <row r="9782" spans="2:2" x14ac:dyDescent="0.25">
      <c r="B9782" t="s">
        <v>10640</v>
      </c>
    </row>
    <row r="9783" spans="2:2" x14ac:dyDescent="0.25">
      <c r="B9783" t="s">
        <v>10641</v>
      </c>
    </row>
    <row r="9784" spans="2:2" x14ac:dyDescent="0.25">
      <c r="B9784" t="s">
        <v>10642</v>
      </c>
    </row>
    <row r="9785" spans="2:2" x14ac:dyDescent="0.25">
      <c r="B9785" t="s">
        <v>10643</v>
      </c>
    </row>
    <row r="9786" spans="2:2" x14ac:dyDescent="0.25">
      <c r="B9786" t="s">
        <v>10644</v>
      </c>
    </row>
    <row r="9787" spans="2:2" x14ac:dyDescent="0.25">
      <c r="B9787" t="s">
        <v>10645</v>
      </c>
    </row>
    <row r="9788" spans="2:2" x14ac:dyDescent="0.25">
      <c r="B9788" t="s">
        <v>10646</v>
      </c>
    </row>
    <row r="9789" spans="2:2" x14ac:dyDescent="0.25">
      <c r="B9789" t="s">
        <v>10647</v>
      </c>
    </row>
    <row r="9790" spans="2:2" x14ac:dyDescent="0.25">
      <c r="B9790" t="s">
        <v>10648</v>
      </c>
    </row>
    <row r="9791" spans="2:2" x14ac:dyDescent="0.25">
      <c r="B9791" t="s">
        <v>10649</v>
      </c>
    </row>
    <row r="9792" spans="2:2" x14ac:dyDescent="0.25">
      <c r="B9792" t="s">
        <v>10650</v>
      </c>
    </row>
    <row r="9793" spans="2:2" x14ac:dyDescent="0.25">
      <c r="B9793" t="s">
        <v>10651</v>
      </c>
    </row>
    <row r="9794" spans="2:2" x14ac:dyDescent="0.25">
      <c r="B9794" t="s">
        <v>10652</v>
      </c>
    </row>
    <row r="9795" spans="2:2" x14ac:dyDescent="0.25">
      <c r="B9795" t="s">
        <v>10653</v>
      </c>
    </row>
    <row r="9796" spans="2:2" x14ac:dyDescent="0.25">
      <c r="B9796" t="s">
        <v>10654</v>
      </c>
    </row>
    <row r="9797" spans="2:2" x14ac:dyDescent="0.25">
      <c r="B9797" t="s">
        <v>10655</v>
      </c>
    </row>
    <row r="9798" spans="2:2" x14ac:dyDescent="0.25">
      <c r="B9798" t="s">
        <v>10656</v>
      </c>
    </row>
    <row r="9799" spans="2:2" x14ac:dyDescent="0.25">
      <c r="B9799" t="s">
        <v>10657</v>
      </c>
    </row>
    <row r="9800" spans="2:2" x14ac:dyDescent="0.25">
      <c r="B9800" t="s">
        <v>10658</v>
      </c>
    </row>
    <row r="9801" spans="2:2" x14ac:dyDescent="0.25">
      <c r="B9801" t="s">
        <v>10659</v>
      </c>
    </row>
    <row r="9802" spans="2:2" x14ac:dyDescent="0.25">
      <c r="B9802" t="s">
        <v>10660</v>
      </c>
    </row>
    <row r="9803" spans="2:2" x14ac:dyDescent="0.25">
      <c r="B9803" t="s">
        <v>10661</v>
      </c>
    </row>
    <row r="9804" spans="2:2" x14ac:dyDescent="0.25">
      <c r="B9804" t="s">
        <v>10662</v>
      </c>
    </row>
    <row r="9805" spans="2:2" x14ac:dyDescent="0.25">
      <c r="B9805" t="s">
        <v>10663</v>
      </c>
    </row>
    <row r="9806" spans="2:2" x14ac:dyDescent="0.25">
      <c r="B9806" t="s">
        <v>10664</v>
      </c>
    </row>
    <row r="9807" spans="2:2" x14ac:dyDescent="0.25">
      <c r="B9807" t="s">
        <v>10665</v>
      </c>
    </row>
    <row r="9808" spans="2:2" x14ac:dyDescent="0.25">
      <c r="B9808" t="s">
        <v>10666</v>
      </c>
    </row>
    <row r="9809" spans="2:2" x14ac:dyDescent="0.25">
      <c r="B9809" t="s">
        <v>10667</v>
      </c>
    </row>
    <row r="9810" spans="2:2" x14ac:dyDescent="0.25">
      <c r="B9810" t="s">
        <v>10668</v>
      </c>
    </row>
    <row r="9811" spans="2:2" x14ac:dyDescent="0.25">
      <c r="B9811" t="s">
        <v>10669</v>
      </c>
    </row>
    <row r="9812" spans="2:2" x14ac:dyDescent="0.25">
      <c r="B9812" t="s">
        <v>10670</v>
      </c>
    </row>
    <row r="9813" spans="2:2" x14ac:dyDescent="0.25">
      <c r="B9813" t="s">
        <v>10671</v>
      </c>
    </row>
    <row r="9814" spans="2:2" x14ac:dyDescent="0.25">
      <c r="B9814" t="s">
        <v>10672</v>
      </c>
    </row>
    <row r="9815" spans="2:2" x14ac:dyDescent="0.25">
      <c r="B9815" t="s">
        <v>10673</v>
      </c>
    </row>
    <row r="9816" spans="2:2" x14ac:dyDescent="0.25">
      <c r="B9816" t="s">
        <v>10674</v>
      </c>
    </row>
    <row r="9817" spans="2:2" x14ac:dyDescent="0.25">
      <c r="B9817" t="s">
        <v>10675</v>
      </c>
    </row>
    <row r="9818" spans="2:2" x14ac:dyDescent="0.25">
      <c r="B9818" t="s">
        <v>10676</v>
      </c>
    </row>
    <row r="9819" spans="2:2" x14ac:dyDescent="0.25">
      <c r="B9819" t="s">
        <v>10677</v>
      </c>
    </row>
    <row r="9820" spans="2:2" x14ac:dyDescent="0.25">
      <c r="B9820" t="s">
        <v>10678</v>
      </c>
    </row>
    <row r="9821" spans="2:2" x14ac:dyDescent="0.25">
      <c r="B9821" t="s">
        <v>10679</v>
      </c>
    </row>
    <row r="9822" spans="2:2" x14ac:dyDescent="0.25">
      <c r="B9822" t="s">
        <v>10680</v>
      </c>
    </row>
    <row r="9823" spans="2:2" x14ac:dyDescent="0.25">
      <c r="B9823" t="s">
        <v>10681</v>
      </c>
    </row>
    <row r="9824" spans="2:2" x14ac:dyDescent="0.25">
      <c r="B9824" t="s">
        <v>10682</v>
      </c>
    </row>
    <row r="9825" spans="2:2" x14ac:dyDescent="0.25">
      <c r="B9825" t="s">
        <v>10683</v>
      </c>
    </row>
    <row r="9826" spans="2:2" x14ac:dyDescent="0.25">
      <c r="B9826" t="s">
        <v>10684</v>
      </c>
    </row>
    <row r="9827" spans="2:2" x14ac:dyDescent="0.25">
      <c r="B9827" t="s">
        <v>10685</v>
      </c>
    </row>
    <row r="9828" spans="2:2" x14ac:dyDescent="0.25">
      <c r="B9828" t="s">
        <v>10686</v>
      </c>
    </row>
    <row r="9829" spans="2:2" x14ac:dyDescent="0.25">
      <c r="B9829" t="s">
        <v>10687</v>
      </c>
    </row>
    <row r="9830" spans="2:2" x14ac:dyDescent="0.25">
      <c r="B9830" t="s">
        <v>10688</v>
      </c>
    </row>
    <row r="9831" spans="2:2" x14ac:dyDescent="0.25">
      <c r="B9831" t="s">
        <v>10689</v>
      </c>
    </row>
    <row r="9832" spans="2:2" x14ac:dyDescent="0.25">
      <c r="B9832" t="s">
        <v>10690</v>
      </c>
    </row>
    <row r="9833" spans="2:2" x14ac:dyDescent="0.25">
      <c r="B9833" t="s">
        <v>10691</v>
      </c>
    </row>
    <row r="9834" spans="2:2" x14ac:dyDescent="0.25">
      <c r="B9834" t="s">
        <v>10692</v>
      </c>
    </row>
    <row r="9835" spans="2:2" x14ac:dyDescent="0.25">
      <c r="B9835" t="s">
        <v>10693</v>
      </c>
    </row>
    <row r="9836" spans="2:2" x14ac:dyDescent="0.25">
      <c r="B9836" t="s">
        <v>10694</v>
      </c>
    </row>
    <row r="9837" spans="2:2" x14ac:dyDescent="0.25">
      <c r="B9837" t="s">
        <v>10695</v>
      </c>
    </row>
    <row r="9838" spans="2:2" x14ac:dyDescent="0.25">
      <c r="B9838" t="s">
        <v>10696</v>
      </c>
    </row>
    <row r="9839" spans="2:2" x14ac:dyDescent="0.25">
      <c r="B9839" t="s">
        <v>10697</v>
      </c>
    </row>
    <row r="9840" spans="2:2" x14ac:dyDescent="0.25">
      <c r="B9840" t="s">
        <v>10698</v>
      </c>
    </row>
    <row r="9841" spans="2:2" x14ac:dyDescent="0.25">
      <c r="B9841" t="s">
        <v>10699</v>
      </c>
    </row>
    <row r="9842" spans="2:2" x14ac:dyDescent="0.25">
      <c r="B9842" t="s">
        <v>10700</v>
      </c>
    </row>
    <row r="9843" spans="2:2" x14ac:dyDescent="0.25">
      <c r="B9843" t="s">
        <v>10701</v>
      </c>
    </row>
    <row r="9844" spans="2:2" x14ac:dyDescent="0.25">
      <c r="B9844" t="s">
        <v>10702</v>
      </c>
    </row>
    <row r="9845" spans="2:2" x14ac:dyDescent="0.25">
      <c r="B9845" t="s">
        <v>10703</v>
      </c>
    </row>
    <row r="9846" spans="2:2" x14ac:dyDescent="0.25">
      <c r="B9846" t="s">
        <v>10704</v>
      </c>
    </row>
    <row r="9847" spans="2:2" x14ac:dyDescent="0.25">
      <c r="B9847" t="s">
        <v>10705</v>
      </c>
    </row>
    <row r="9848" spans="2:2" x14ac:dyDescent="0.25">
      <c r="B9848" t="s">
        <v>10706</v>
      </c>
    </row>
    <row r="9849" spans="2:2" x14ac:dyDescent="0.25">
      <c r="B9849" t="s">
        <v>10707</v>
      </c>
    </row>
    <row r="9850" spans="2:2" x14ac:dyDescent="0.25">
      <c r="B9850" t="s">
        <v>10708</v>
      </c>
    </row>
    <row r="9851" spans="2:2" x14ac:dyDescent="0.25">
      <c r="B9851" t="s">
        <v>10709</v>
      </c>
    </row>
    <row r="9852" spans="2:2" x14ac:dyDescent="0.25">
      <c r="B9852" t="s">
        <v>10710</v>
      </c>
    </row>
    <row r="9853" spans="2:2" x14ac:dyDescent="0.25">
      <c r="B9853" t="s">
        <v>10711</v>
      </c>
    </row>
    <row r="9854" spans="2:2" x14ac:dyDescent="0.25">
      <c r="B9854" t="s">
        <v>10712</v>
      </c>
    </row>
    <row r="9855" spans="2:2" x14ac:dyDescent="0.25">
      <c r="B9855" t="s">
        <v>10713</v>
      </c>
    </row>
    <row r="9856" spans="2:2" x14ac:dyDescent="0.25">
      <c r="B9856" t="s">
        <v>10714</v>
      </c>
    </row>
    <row r="9857" spans="2:2" x14ac:dyDescent="0.25">
      <c r="B9857" t="s">
        <v>10715</v>
      </c>
    </row>
    <row r="9858" spans="2:2" x14ac:dyDescent="0.25">
      <c r="B9858" t="s">
        <v>10716</v>
      </c>
    </row>
    <row r="9859" spans="2:2" x14ac:dyDescent="0.25">
      <c r="B9859" t="s">
        <v>10717</v>
      </c>
    </row>
    <row r="9860" spans="2:2" x14ac:dyDescent="0.25">
      <c r="B9860" t="s">
        <v>10718</v>
      </c>
    </row>
    <row r="9861" spans="2:2" x14ac:dyDescent="0.25">
      <c r="B9861" t="s">
        <v>10719</v>
      </c>
    </row>
    <row r="9862" spans="2:2" x14ac:dyDescent="0.25">
      <c r="B9862" t="s">
        <v>10720</v>
      </c>
    </row>
    <row r="9863" spans="2:2" x14ac:dyDescent="0.25">
      <c r="B9863" t="s">
        <v>10721</v>
      </c>
    </row>
    <row r="9864" spans="2:2" x14ac:dyDescent="0.25">
      <c r="B9864" t="s">
        <v>10722</v>
      </c>
    </row>
    <row r="9865" spans="2:2" x14ac:dyDescent="0.25">
      <c r="B9865" t="s">
        <v>10723</v>
      </c>
    </row>
    <row r="9866" spans="2:2" x14ac:dyDescent="0.25">
      <c r="B9866" t="s">
        <v>10724</v>
      </c>
    </row>
    <row r="9867" spans="2:2" x14ac:dyDescent="0.25">
      <c r="B9867" t="s">
        <v>10725</v>
      </c>
    </row>
    <row r="9868" spans="2:2" x14ac:dyDescent="0.25">
      <c r="B9868" t="s">
        <v>10726</v>
      </c>
    </row>
    <row r="9869" spans="2:2" x14ac:dyDescent="0.25">
      <c r="B9869" t="s">
        <v>10727</v>
      </c>
    </row>
    <row r="9870" spans="2:2" x14ac:dyDescent="0.25">
      <c r="B9870" t="s">
        <v>10728</v>
      </c>
    </row>
    <row r="9871" spans="2:2" x14ac:dyDescent="0.25">
      <c r="B9871" t="s">
        <v>10729</v>
      </c>
    </row>
    <row r="9872" spans="2:2" x14ac:dyDescent="0.25">
      <c r="B9872" t="s">
        <v>10730</v>
      </c>
    </row>
    <row r="9873" spans="2:2" x14ac:dyDescent="0.25">
      <c r="B9873" t="s">
        <v>10731</v>
      </c>
    </row>
    <row r="9874" spans="2:2" x14ac:dyDescent="0.25">
      <c r="B9874" t="s">
        <v>10732</v>
      </c>
    </row>
    <row r="9875" spans="2:2" x14ac:dyDescent="0.25">
      <c r="B9875" t="s">
        <v>10733</v>
      </c>
    </row>
    <row r="9876" spans="2:2" x14ac:dyDescent="0.25">
      <c r="B9876" t="s">
        <v>10734</v>
      </c>
    </row>
    <row r="9877" spans="2:2" x14ac:dyDescent="0.25">
      <c r="B9877" t="s">
        <v>10735</v>
      </c>
    </row>
    <row r="9878" spans="2:2" x14ac:dyDescent="0.25">
      <c r="B9878" t="s">
        <v>10736</v>
      </c>
    </row>
    <row r="9879" spans="2:2" x14ac:dyDescent="0.25">
      <c r="B9879" t="s">
        <v>10737</v>
      </c>
    </row>
    <row r="9880" spans="2:2" x14ac:dyDescent="0.25">
      <c r="B9880" t="s">
        <v>10738</v>
      </c>
    </row>
    <row r="9881" spans="2:2" x14ac:dyDescent="0.25">
      <c r="B9881" t="s">
        <v>10739</v>
      </c>
    </row>
    <row r="9882" spans="2:2" x14ac:dyDescent="0.25">
      <c r="B9882" t="s">
        <v>10740</v>
      </c>
    </row>
    <row r="9883" spans="2:2" x14ac:dyDescent="0.25">
      <c r="B9883" t="s">
        <v>10741</v>
      </c>
    </row>
    <row r="9884" spans="2:2" x14ac:dyDescent="0.25">
      <c r="B9884" t="s">
        <v>10742</v>
      </c>
    </row>
    <row r="9885" spans="2:2" x14ac:dyDescent="0.25">
      <c r="B9885" t="s">
        <v>10743</v>
      </c>
    </row>
    <row r="9886" spans="2:2" x14ac:dyDescent="0.25">
      <c r="B9886" t="s">
        <v>10744</v>
      </c>
    </row>
    <row r="9887" spans="2:2" x14ac:dyDescent="0.25">
      <c r="B9887" t="s">
        <v>10745</v>
      </c>
    </row>
    <row r="9888" spans="2:2" x14ac:dyDescent="0.25">
      <c r="B9888" t="s">
        <v>10746</v>
      </c>
    </row>
    <row r="9889" spans="2:2" x14ac:dyDescent="0.25">
      <c r="B9889" t="s">
        <v>10747</v>
      </c>
    </row>
    <row r="9890" spans="2:2" x14ac:dyDescent="0.25">
      <c r="B9890" t="s">
        <v>10748</v>
      </c>
    </row>
    <row r="9891" spans="2:2" x14ac:dyDescent="0.25">
      <c r="B9891" t="s">
        <v>10749</v>
      </c>
    </row>
    <row r="9892" spans="2:2" x14ac:dyDescent="0.25">
      <c r="B9892" t="s">
        <v>10750</v>
      </c>
    </row>
    <row r="9893" spans="2:2" x14ac:dyDescent="0.25">
      <c r="B9893" t="s">
        <v>10751</v>
      </c>
    </row>
    <row r="9894" spans="2:2" x14ac:dyDescent="0.25">
      <c r="B9894" t="s">
        <v>10752</v>
      </c>
    </row>
    <row r="9895" spans="2:2" x14ac:dyDescent="0.25">
      <c r="B9895" t="s">
        <v>10753</v>
      </c>
    </row>
    <row r="9896" spans="2:2" x14ac:dyDescent="0.25">
      <c r="B9896" t="s">
        <v>10754</v>
      </c>
    </row>
    <row r="9897" spans="2:2" x14ac:dyDescent="0.25">
      <c r="B9897" t="s">
        <v>10755</v>
      </c>
    </row>
    <row r="9898" spans="2:2" x14ac:dyDescent="0.25">
      <c r="B9898" t="s">
        <v>10756</v>
      </c>
    </row>
    <row r="9899" spans="2:2" x14ac:dyDescent="0.25">
      <c r="B9899" t="s">
        <v>10757</v>
      </c>
    </row>
    <row r="9900" spans="2:2" x14ac:dyDescent="0.25">
      <c r="B9900" t="s">
        <v>10758</v>
      </c>
    </row>
    <row r="9901" spans="2:2" x14ac:dyDescent="0.25">
      <c r="B9901" t="s">
        <v>10759</v>
      </c>
    </row>
    <row r="9902" spans="2:2" x14ac:dyDescent="0.25">
      <c r="B9902" t="s">
        <v>10760</v>
      </c>
    </row>
    <row r="9903" spans="2:2" x14ac:dyDescent="0.25">
      <c r="B9903" t="s">
        <v>10761</v>
      </c>
    </row>
    <row r="9904" spans="2:2" x14ac:dyDescent="0.25">
      <c r="B9904" t="s">
        <v>10762</v>
      </c>
    </row>
    <row r="9905" spans="2:2" x14ac:dyDescent="0.25">
      <c r="B9905" t="s">
        <v>10763</v>
      </c>
    </row>
    <row r="9906" spans="2:2" x14ac:dyDescent="0.25">
      <c r="B9906" t="s">
        <v>10764</v>
      </c>
    </row>
    <row r="9907" spans="2:2" x14ac:dyDescent="0.25">
      <c r="B9907" t="s">
        <v>10765</v>
      </c>
    </row>
    <row r="9908" spans="2:2" x14ac:dyDescent="0.25">
      <c r="B9908" t="s">
        <v>10766</v>
      </c>
    </row>
    <row r="9909" spans="2:2" x14ac:dyDescent="0.25">
      <c r="B9909" t="s">
        <v>10767</v>
      </c>
    </row>
    <row r="9910" spans="2:2" x14ac:dyDescent="0.25">
      <c r="B9910" t="s">
        <v>10768</v>
      </c>
    </row>
    <row r="9911" spans="2:2" x14ac:dyDescent="0.25">
      <c r="B9911" t="s">
        <v>10769</v>
      </c>
    </row>
    <row r="9912" spans="2:2" x14ac:dyDescent="0.25">
      <c r="B9912" t="s">
        <v>10770</v>
      </c>
    </row>
    <row r="9913" spans="2:2" x14ac:dyDescent="0.25">
      <c r="B9913" t="s">
        <v>10771</v>
      </c>
    </row>
    <row r="9914" spans="2:2" x14ac:dyDescent="0.25">
      <c r="B9914" t="s">
        <v>10772</v>
      </c>
    </row>
    <row r="9915" spans="2:2" x14ac:dyDescent="0.25">
      <c r="B9915" t="s">
        <v>10773</v>
      </c>
    </row>
    <row r="9916" spans="2:2" x14ac:dyDescent="0.25">
      <c r="B9916" t="s">
        <v>10774</v>
      </c>
    </row>
    <row r="9917" spans="2:2" x14ac:dyDescent="0.25">
      <c r="B9917" t="s">
        <v>10775</v>
      </c>
    </row>
    <row r="9918" spans="2:2" x14ac:dyDescent="0.25">
      <c r="B9918" t="s">
        <v>10776</v>
      </c>
    </row>
    <row r="9919" spans="2:2" x14ac:dyDescent="0.25">
      <c r="B9919" t="s">
        <v>10777</v>
      </c>
    </row>
    <row r="9920" spans="2:2" x14ac:dyDescent="0.25">
      <c r="B9920" t="s">
        <v>10778</v>
      </c>
    </row>
    <row r="9921" spans="2:2" x14ac:dyDescent="0.25">
      <c r="B9921" t="s">
        <v>10779</v>
      </c>
    </row>
    <row r="9922" spans="2:2" x14ac:dyDescent="0.25">
      <c r="B9922" t="s">
        <v>10780</v>
      </c>
    </row>
    <row r="9923" spans="2:2" x14ac:dyDescent="0.25">
      <c r="B9923" t="s">
        <v>10781</v>
      </c>
    </row>
    <row r="9924" spans="2:2" x14ac:dyDescent="0.25">
      <c r="B9924" t="s">
        <v>10782</v>
      </c>
    </row>
    <row r="9925" spans="2:2" x14ac:dyDescent="0.25">
      <c r="B9925" t="s">
        <v>10783</v>
      </c>
    </row>
    <row r="9926" spans="2:2" x14ac:dyDescent="0.25">
      <c r="B9926" t="s">
        <v>10784</v>
      </c>
    </row>
    <row r="9927" spans="2:2" x14ac:dyDescent="0.25">
      <c r="B9927" t="s">
        <v>10785</v>
      </c>
    </row>
    <row r="9928" spans="2:2" x14ac:dyDescent="0.25">
      <c r="B9928" t="s">
        <v>10786</v>
      </c>
    </row>
    <row r="9929" spans="2:2" x14ac:dyDescent="0.25">
      <c r="B9929" t="s">
        <v>10787</v>
      </c>
    </row>
    <row r="9930" spans="2:2" x14ac:dyDescent="0.25">
      <c r="B9930" t="s">
        <v>10788</v>
      </c>
    </row>
    <row r="9931" spans="2:2" x14ac:dyDescent="0.25">
      <c r="B9931" t="s">
        <v>10789</v>
      </c>
    </row>
    <row r="9932" spans="2:2" x14ac:dyDescent="0.25">
      <c r="B9932" t="s">
        <v>10790</v>
      </c>
    </row>
    <row r="9933" spans="2:2" x14ac:dyDescent="0.25">
      <c r="B9933" t="s">
        <v>10791</v>
      </c>
    </row>
    <row r="9934" spans="2:2" x14ac:dyDescent="0.25">
      <c r="B9934" t="s">
        <v>10792</v>
      </c>
    </row>
    <row r="9935" spans="2:2" x14ac:dyDescent="0.25">
      <c r="B9935" t="s">
        <v>10793</v>
      </c>
    </row>
    <row r="9936" spans="2:2" x14ac:dyDescent="0.25">
      <c r="B9936" t="s">
        <v>10794</v>
      </c>
    </row>
    <row r="9937" spans="2:2" x14ac:dyDescent="0.25">
      <c r="B9937" t="s">
        <v>10795</v>
      </c>
    </row>
    <row r="9938" spans="2:2" x14ac:dyDescent="0.25">
      <c r="B9938" t="s">
        <v>10796</v>
      </c>
    </row>
    <row r="9939" spans="2:2" x14ac:dyDescent="0.25">
      <c r="B9939" t="s">
        <v>10797</v>
      </c>
    </row>
    <row r="9940" spans="2:2" x14ac:dyDescent="0.25">
      <c r="B9940" t="s">
        <v>10798</v>
      </c>
    </row>
    <row r="9941" spans="2:2" x14ac:dyDescent="0.25">
      <c r="B9941" t="s">
        <v>10799</v>
      </c>
    </row>
    <row r="9942" spans="2:2" x14ac:dyDescent="0.25">
      <c r="B9942" t="s">
        <v>10800</v>
      </c>
    </row>
    <row r="9943" spans="2:2" x14ac:dyDescent="0.25">
      <c r="B9943" t="s">
        <v>10801</v>
      </c>
    </row>
    <row r="9944" spans="2:2" x14ac:dyDescent="0.25">
      <c r="B9944" t="s">
        <v>10802</v>
      </c>
    </row>
    <row r="9945" spans="2:2" x14ac:dyDescent="0.25">
      <c r="B9945" t="s">
        <v>10803</v>
      </c>
    </row>
    <row r="9946" spans="2:2" x14ac:dyDescent="0.25">
      <c r="B9946" t="s">
        <v>10804</v>
      </c>
    </row>
    <row r="9947" spans="2:2" x14ac:dyDescent="0.25">
      <c r="B9947" t="s">
        <v>10805</v>
      </c>
    </row>
    <row r="9948" spans="2:2" x14ac:dyDescent="0.25">
      <c r="B9948" t="s">
        <v>10806</v>
      </c>
    </row>
    <row r="9949" spans="2:2" x14ac:dyDescent="0.25">
      <c r="B9949" t="s">
        <v>10807</v>
      </c>
    </row>
    <row r="9950" spans="2:2" x14ac:dyDescent="0.25">
      <c r="B9950" t="s">
        <v>10808</v>
      </c>
    </row>
    <row r="9951" spans="2:2" x14ac:dyDescent="0.25">
      <c r="B9951" t="s">
        <v>10809</v>
      </c>
    </row>
    <row r="9952" spans="2:2" x14ac:dyDescent="0.25">
      <c r="B9952" t="s">
        <v>10810</v>
      </c>
    </row>
    <row r="9953" spans="2:2" x14ac:dyDescent="0.25">
      <c r="B9953" t="s">
        <v>10811</v>
      </c>
    </row>
    <row r="9954" spans="2:2" x14ac:dyDescent="0.25">
      <c r="B9954" t="s">
        <v>10812</v>
      </c>
    </row>
    <row r="9955" spans="2:2" x14ac:dyDescent="0.25">
      <c r="B9955" t="s">
        <v>10813</v>
      </c>
    </row>
    <row r="9956" spans="2:2" x14ac:dyDescent="0.25">
      <c r="B9956" t="s">
        <v>10814</v>
      </c>
    </row>
    <row r="9957" spans="2:2" x14ac:dyDescent="0.25">
      <c r="B9957" t="s">
        <v>10815</v>
      </c>
    </row>
    <row r="9958" spans="2:2" x14ac:dyDescent="0.25">
      <c r="B9958" t="s">
        <v>10816</v>
      </c>
    </row>
    <row r="9959" spans="2:2" x14ac:dyDescent="0.25">
      <c r="B9959" t="s">
        <v>10817</v>
      </c>
    </row>
    <row r="9960" spans="2:2" x14ac:dyDescent="0.25">
      <c r="B9960" t="s">
        <v>10818</v>
      </c>
    </row>
    <row r="9961" spans="2:2" x14ac:dyDescent="0.25">
      <c r="B9961" t="s">
        <v>10819</v>
      </c>
    </row>
    <row r="9962" spans="2:2" x14ac:dyDescent="0.25">
      <c r="B9962" t="s">
        <v>10820</v>
      </c>
    </row>
    <row r="9963" spans="2:2" x14ac:dyDescent="0.25">
      <c r="B9963" t="s">
        <v>10821</v>
      </c>
    </row>
    <row r="9964" spans="2:2" x14ac:dyDescent="0.25">
      <c r="B9964" t="s">
        <v>10822</v>
      </c>
    </row>
    <row r="9965" spans="2:2" x14ac:dyDescent="0.25">
      <c r="B9965" t="s">
        <v>10823</v>
      </c>
    </row>
    <row r="9966" spans="2:2" x14ac:dyDescent="0.25">
      <c r="B9966" t="s">
        <v>10824</v>
      </c>
    </row>
    <row r="9967" spans="2:2" x14ac:dyDescent="0.25">
      <c r="B9967" t="s">
        <v>10825</v>
      </c>
    </row>
    <row r="9968" spans="2:2" x14ac:dyDescent="0.25">
      <c r="B9968" t="s">
        <v>10826</v>
      </c>
    </row>
    <row r="9969" spans="2:2" x14ac:dyDescent="0.25">
      <c r="B9969" t="s">
        <v>10827</v>
      </c>
    </row>
    <row r="9970" spans="2:2" x14ac:dyDescent="0.25">
      <c r="B9970" t="s">
        <v>10828</v>
      </c>
    </row>
    <row r="9971" spans="2:2" x14ac:dyDescent="0.25">
      <c r="B9971" t="s">
        <v>10829</v>
      </c>
    </row>
    <row r="9972" spans="2:2" x14ac:dyDescent="0.25">
      <c r="B9972" t="s">
        <v>10830</v>
      </c>
    </row>
    <row r="9973" spans="2:2" x14ac:dyDescent="0.25">
      <c r="B9973" t="s">
        <v>10831</v>
      </c>
    </row>
    <row r="9974" spans="2:2" x14ac:dyDescent="0.25">
      <c r="B9974" t="s">
        <v>10832</v>
      </c>
    </row>
    <row r="9975" spans="2:2" x14ac:dyDescent="0.25">
      <c r="B9975" t="s">
        <v>10833</v>
      </c>
    </row>
    <row r="9976" spans="2:2" x14ac:dyDescent="0.25">
      <c r="B9976" t="s">
        <v>10834</v>
      </c>
    </row>
    <row r="9977" spans="2:2" x14ac:dyDescent="0.25">
      <c r="B9977" t="s">
        <v>10835</v>
      </c>
    </row>
    <row r="9978" spans="2:2" x14ac:dyDescent="0.25">
      <c r="B9978" t="s">
        <v>10836</v>
      </c>
    </row>
    <row r="9979" spans="2:2" x14ac:dyDescent="0.25">
      <c r="B9979" t="s">
        <v>10837</v>
      </c>
    </row>
    <row r="9980" spans="2:2" x14ac:dyDescent="0.25">
      <c r="B9980" t="s">
        <v>10838</v>
      </c>
    </row>
    <row r="9981" spans="2:2" x14ac:dyDescent="0.25">
      <c r="B9981" t="s">
        <v>10839</v>
      </c>
    </row>
    <row r="9982" spans="2:2" x14ac:dyDescent="0.25">
      <c r="B9982" t="s">
        <v>10840</v>
      </c>
    </row>
    <row r="9983" spans="2:2" x14ac:dyDescent="0.25">
      <c r="B9983" t="s">
        <v>10841</v>
      </c>
    </row>
    <row r="9984" spans="2:2" x14ac:dyDescent="0.25">
      <c r="B9984" t="s">
        <v>10842</v>
      </c>
    </row>
    <row r="9985" spans="2:2" x14ac:dyDescent="0.25">
      <c r="B9985" t="s">
        <v>10843</v>
      </c>
    </row>
    <row r="9986" spans="2:2" x14ac:dyDescent="0.25">
      <c r="B9986" t="s">
        <v>10844</v>
      </c>
    </row>
    <row r="9987" spans="2:2" x14ac:dyDescent="0.25">
      <c r="B9987" t="s">
        <v>10845</v>
      </c>
    </row>
    <row r="9988" spans="2:2" x14ac:dyDescent="0.25">
      <c r="B9988" t="s">
        <v>10846</v>
      </c>
    </row>
    <row r="9989" spans="2:2" x14ac:dyDescent="0.25">
      <c r="B9989" t="s">
        <v>10847</v>
      </c>
    </row>
    <row r="9990" spans="2:2" x14ac:dyDescent="0.25">
      <c r="B9990" t="s">
        <v>10848</v>
      </c>
    </row>
    <row r="9991" spans="2:2" x14ac:dyDescent="0.25">
      <c r="B9991" t="s">
        <v>10849</v>
      </c>
    </row>
    <row r="9992" spans="2:2" x14ac:dyDescent="0.25">
      <c r="B9992" t="s">
        <v>10850</v>
      </c>
    </row>
    <row r="9993" spans="2:2" x14ac:dyDescent="0.25">
      <c r="B9993" t="s">
        <v>10851</v>
      </c>
    </row>
    <row r="9994" spans="2:2" x14ac:dyDescent="0.25">
      <c r="B9994" t="s">
        <v>10852</v>
      </c>
    </row>
    <row r="9995" spans="2:2" x14ac:dyDescent="0.25">
      <c r="B9995" t="s">
        <v>10853</v>
      </c>
    </row>
    <row r="9996" spans="2:2" x14ac:dyDescent="0.25">
      <c r="B9996" t="s">
        <v>10854</v>
      </c>
    </row>
    <row r="9997" spans="2:2" x14ac:dyDescent="0.25">
      <c r="B9997" t="s">
        <v>10855</v>
      </c>
    </row>
    <row r="9998" spans="2:2" x14ac:dyDescent="0.25">
      <c r="B9998" t="s">
        <v>10856</v>
      </c>
    </row>
    <row r="9999" spans="2:2" x14ac:dyDescent="0.25">
      <c r="B9999" t="s">
        <v>10857</v>
      </c>
    </row>
    <row r="10000" spans="2:2" x14ac:dyDescent="0.25">
      <c r="B10000" t="s">
        <v>10858</v>
      </c>
    </row>
    <row r="10001" spans="2:2" x14ac:dyDescent="0.25">
      <c r="B10001" t="s">
        <v>10859</v>
      </c>
    </row>
    <row r="10002" spans="2:2" x14ac:dyDescent="0.25">
      <c r="B10002" t="s">
        <v>10860</v>
      </c>
    </row>
    <row r="10003" spans="2:2" x14ac:dyDescent="0.25">
      <c r="B10003" t="s">
        <v>10861</v>
      </c>
    </row>
    <row r="10004" spans="2:2" x14ac:dyDescent="0.25">
      <c r="B10004" t="s">
        <v>10862</v>
      </c>
    </row>
    <row r="10005" spans="2:2" x14ac:dyDescent="0.25">
      <c r="B10005" t="s">
        <v>10863</v>
      </c>
    </row>
    <row r="10006" spans="2:2" x14ac:dyDescent="0.25">
      <c r="B10006" t="s">
        <v>10864</v>
      </c>
    </row>
    <row r="10007" spans="2:2" x14ac:dyDescent="0.25">
      <c r="B10007" t="s">
        <v>10865</v>
      </c>
    </row>
    <row r="10008" spans="2:2" x14ac:dyDescent="0.25">
      <c r="B10008" t="s">
        <v>10866</v>
      </c>
    </row>
    <row r="10009" spans="2:2" x14ac:dyDescent="0.25">
      <c r="B10009" t="s">
        <v>10867</v>
      </c>
    </row>
    <row r="10010" spans="2:2" x14ac:dyDescent="0.25">
      <c r="B10010" t="s">
        <v>10868</v>
      </c>
    </row>
    <row r="10011" spans="2:2" x14ac:dyDescent="0.25">
      <c r="B10011" t="s">
        <v>10869</v>
      </c>
    </row>
    <row r="10012" spans="2:2" x14ac:dyDescent="0.25">
      <c r="B10012" t="s">
        <v>10870</v>
      </c>
    </row>
    <row r="10013" spans="2:2" x14ac:dyDescent="0.25">
      <c r="B10013" t="s">
        <v>10871</v>
      </c>
    </row>
    <row r="10014" spans="2:2" x14ac:dyDescent="0.25">
      <c r="B10014" t="s">
        <v>10872</v>
      </c>
    </row>
    <row r="10015" spans="2:2" x14ac:dyDescent="0.25">
      <c r="B10015" t="s">
        <v>10873</v>
      </c>
    </row>
    <row r="10016" spans="2:2" x14ac:dyDescent="0.25">
      <c r="B10016" t="s">
        <v>10874</v>
      </c>
    </row>
    <row r="10017" spans="2:2" x14ac:dyDescent="0.25">
      <c r="B10017" t="s">
        <v>10875</v>
      </c>
    </row>
    <row r="10018" spans="2:2" x14ac:dyDescent="0.25">
      <c r="B10018" t="s">
        <v>10876</v>
      </c>
    </row>
    <row r="10019" spans="2:2" x14ac:dyDescent="0.25">
      <c r="B10019" t="s">
        <v>10877</v>
      </c>
    </row>
    <row r="10020" spans="2:2" x14ac:dyDescent="0.25">
      <c r="B10020" t="s">
        <v>10878</v>
      </c>
    </row>
    <row r="10021" spans="2:2" x14ac:dyDescent="0.25">
      <c r="B10021" t="s">
        <v>10879</v>
      </c>
    </row>
    <row r="10022" spans="2:2" x14ac:dyDescent="0.25">
      <c r="B10022" t="s">
        <v>10880</v>
      </c>
    </row>
    <row r="10023" spans="2:2" x14ac:dyDescent="0.25">
      <c r="B10023" t="s">
        <v>10881</v>
      </c>
    </row>
    <row r="10024" spans="2:2" x14ac:dyDescent="0.25">
      <c r="B10024" t="s">
        <v>10882</v>
      </c>
    </row>
    <row r="10025" spans="2:2" x14ac:dyDescent="0.25">
      <c r="B10025" t="s">
        <v>10883</v>
      </c>
    </row>
    <row r="10026" spans="2:2" x14ac:dyDescent="0.25">
      <c r="B10026" t="s">
        <v>10884</v>
      </c>
    </row>
    <row r="10027" spans="2:2" x14ac:dyDescent="0.25">
      <c r="B10027" t="s">
        <v>10885</v>
      </c>
    </row>
    <row r="10028" spans="2:2" x14ac:dyDescent="0.25">
      <c r="B10028" t="s">
        <v>10886</v>
      </c>
    </row>
    <row r="10029" spans="2:2" x14ac:dyDescent="0.25">
      <c r="B10029" t="s">
        <v>10887</v>
      </c>
    </row>
    <row r="10030" spans="2:2" x14ac:dyDescent="0.25">
      <c r="B10030" t="s">
        <v>10888</v>
      </c>
    </row>
    <row r="10031" spans="2:2" x14ac:dyDescent="0.25">
      <c r="B10031" t="s">
        <v>10889</v>
      </c>
    </row>
    <row r="10032" spans="2:2" x14ac:dyDescent="0.25">
      <c r="B10032" t="s">
        <v>10890</v>
      </c>
    </row>
    <row r="10033" spans="2:2" x14ac:dyDescent="0.25">
      <c r="B10033" t="s">
        <v>10891</v>
      </c>
    </row>
    <row r="10034" spans="2:2" x14ac:dyDescent="0.25">
      <c r="B10034" t="s">
        <v>10892</v>
      </c>
    </row>
    <row r="10035" spans="2:2" x14ac:dyDescent="0.25">
      <c r="B10035" t="s">
        <v>10893</v>
      </c>
    </row>
    <row r="10036" spans="2:2" x14ac:dyDescent="0.25">
      <c r="B10036" t="s">
        <v>10894</v>
      </c>
    </row>
    <row r="10037" spans="2:2" x14ac:dyDescent="0.25">
      <c r="B10037" t="s">
        <v>10895</v>
      </c>
    </row>
    <row r="10038" spans="2:2" x14ac:dyDescent="0.25">
      <c r="B10038" t="s">
        <v>10896</v>
      </c>
    </row>
    <row r="10039" spans="2:2" x14ac:dyDescent="0.25">
      <c r="B10039" t="s">
        <v>10897</v>
      </c>
    </row>
    <row r="10040" spans="2:2" x14ac:dyDescent="0.25">
      <c r="B10040" t="s">
        <v>10898</v>
      </c>
    </row>
    <row r="10041" spans="2:2" x14ac:dyDescent="0.25">
      <c r="B10041" t="s">
        <v>10899</v>
      </c>
    </row>
    <row r="10042" spans="2:2" x14ac:dyDescent="0.25">
      <c r="B10042" t="s">
        <v>10900</v>
      </c>
    </row>
    <row r="10043" spans="2:2" x14ac:dyDescent="0.25">
      <c r="B10043" t="s">
        <v>10901</v>
      </c>
    </row>
    <row r="10044" spans="2:2" x14ac:dyDescent="0.25">
      <c r="B10044" t="s">
        <v>10902</v>
      </c>
    </row>
    <row r="10045" spans="2:2" x14ac:dyDescent="0.25">
      <c r="B10045" t="s">
        <v>10903</v>
      </c>
    </row>
    <row r="10046" spans="2:2" x14ac:dyDescent="0.25">
      <c r="B10046" t="s">
        <v>10904</v>
      </c>
    </row>
    <row r="10047" spans="2:2" x14ac:dyDescent="0.25">
      <c r="B10047" t="s">
        <v>10905</v>
      </c>
    </row>
    <row r="10048" spans="2:2" x14ac:dyDescent="0.25">
      <c r="B10048" t="s">
        <v>10906</v>
      </c>
    </row>
    <row r="10049" spans="2:2" x14ac:dyDescent="0.25">
      <c r="B10049" t="s">
        <v>10907</v>
      </c>
    </row>
    <row r="10050" spans="2:2" x14ac:dyDescent="0.25">
      <c r="B10050" t="s">
        <v>10908</v>
      </c>
    </row>
    <row r="10051" spans="2:2" x14ac:dyDescent="0.25">
      <c r="B10051" t="s">
        <v>10909</v>
      </c>
    </row>
    <row r="10052" spans="2:2" x14ac:dyDescent="0.25">
      <c r="B10052" t="s">
        <v>10910</v>
      </c>
    </row>
    <row r="10053" spans="2:2" x14ac:dyDescent="0.25">
      <c r="B10053" t="s">
        <v>10911</v>
      </c>
    </row>
    <row r="10054" spans="2:2" x14ac:dyDescent="0.25">
      <c r="B10054" t="s">
        <v>10912</v>
      </c>
    </row>
    <row r="10055" spans="2:2" x14ac:dyDescent="0.25">
      <c r="B10055" t="s">
        <v>10913</v>
      </c>
    </row>
    <row r="10056" spans="2:2" x14ac:dyDescent="0.25">
      <c r="B10056" t="s">
        <v>10914</v>
      </c>
    </row>
    <row r="10057" spans="2:2" x14ac:dyDescent="0.25">
      <c r="B10057" t="s">
        <v>10915</v>
      </c>
    </row>
    <row r="10058" spans="2:2" x14ac:dyDescent="0.25">
      <c r="B10058" t="s">
        <v>10916</v>
      </c>
    </row>
    <row r="10059" spans="2:2" x14ac:dyDescent="0.25">
      <c r="B10059" t="s">
        <v>10917</v>
      </c>
    </row>
    <row r="10060" spans="2:2" x14ac:dyDescent="0.25">
      <c r="B10060" t="s">
        <v>10918</v>
      </c>
    </row>
    <row r="10061" spans="2:2" x14ac:dyDescent="0.25">
      <c r="B10061" t="s">
        <v>10919</v>
      </c>
    </row>
    <row r="10062" spans="2:2" x14ac:dyDescent="0.25">
      <c r="B10062" t="s">
        <v>10920</v>
      </c>
    </row>
    <row r="10063" spans="2:2" x14ac:dyDescent="0.25">
      <c r="B10063" t="s">
        <v>10921</v>
      </c>
    </row>
    <row r="10064" spans="2:2" x14ac:dyDescent="0.25">
      <c r="B10064" t="s">
        <v>10922</v>
      </c>
    </row>
    <row r="10065" spans="2:2" x14ac:dyDescent="0.25">
      <c r="B10065" t="s">
        <v>10923</v>
      </c>
    </row>
    <row r="10066" spans="2:2" x14ac:dyDescent="0.25">
      <c r="B10066" t="s">
        <v>10924</v>
      </c>
    </row>
    <row r="10067" spans="2:2" x14ac:dyDescent="0.25">
      <c r="B10067" t="s">
        <v>10925</v>
      </c>
    </row>
    <row r="10068" spans="2:2" x14ac:dyDescent="0.25">
      <c r="B10068" t="s">
        <v>10926</v>
      </c>
    </row>
    <row r="10069" spans="2:2" x14ac:dyDescent="0.25">
      <c r="B10069" t="s">
        <v>10927</v>
      </c>
    </row>
    <row r="10070" spans="2:2" x14ac:dyDescent="0.25">
      <c r="B10070" t="s">
        <v>10928</v>
      </c>
    </row>
    <row r="10071" spans="2:2" x14ac:dyDescent="0.25">
      <c r="B10071" t="s">
        <v>10929</v>
      </c>
    </row>
    <row r="10072" spans="2:2" x14ac:dyDescent="0.25">
      <c r="B10072" t="s">
        <v>10930</v>
      </c>
    </row>
    <row r="10073" spans="2:2" x14ac:dyDescent="0.25">
      <c r="B10073" t="s">
        <v>10931</v>
      </c>
    </row>
    <row r="10074" spans="2:2" x14ac:dyDescent="0.25">
      <c r="B10074" t="s">
        <v>10932</v>
      </c>
    </row>
    <row r="10075" spans="2:2" x14ac:dyDescent="0.25">
      <c r="B10075" t="s">
        <v>10933</v>
      </c>
    </row>
    <row r="10076" spans="2:2" x14ac:dyDescent="0.25">
      <c r="B10076" t="s">
        <v>10934</v>
      </c>
    </row>
    <row r="10077" spans="2:2" x14ac:dyDescent="0.25">
      <c r="B10077" t="s">
        <v>10935</v>
      </c>
    </row>
    <row r="10078" spans="2:2" x14ac:dyDescent="0.25">
      <c r="B10078" t="s">
        <v>10936</v>
      </c>
    </row>
    <row r="10079" spans="2:2" x14ac:dyDescent="0.25">
      <c r="B10079" t="s">
        <v>10937</v>
      </c>
    </row>
    <row r="10080" spans="2:2" x14ac:dyDescent="0.25">
      <c r="B10080" t="s">
        <v>10938</v>
      </c>
    </row>
    <row r="10081" spans="2:2" x14ac:dyDescent="0.25">
      <c r="B10081" t="s">
        <v>10939</v>
      </c>
    </row>
    <row r="10082" spans="2:2" x14ac:dyDescent="0.25">
      <c r="B10082" t="s">
        <v>10940</v>
      </c>
    </row>
    <row r="10083" spans="2:2" x14ac:dyDescent="0.25">
      <c r="B10083" t="s">
        <v>10941</v>
      </c>
    </row>
    <row r="10084" spans="2:2" x14ac:dyDescent="0.25">
      <c r="B10084" t="s">
        <v>10942</v>
      </c>
    </row>
    <row r="10085" spans="2:2" x14ac:dyDescent="0.25">
      <c r="B10085" t="s">
        <v>10943</v>
      </c>
    </row>
    <row r="10086" spans="2:2" x14ac:dyDescent="0.25">
      <c r="B10086" t="s">
        <v>10944</v>
      </c>
    </row>
    <row r="10087" spans="2:2" x14ac:dyDescent="0.25">
      <c r="B10087" t="s">
        <v>10945</v>
      </c>
    </row>
    <row r="10088" spans="2:2" x14ac:dyDescent="0.25">
      <c r="B10088" t="s">
        <v>10946</v>
      </c>
    </row>
    <row r="10089" spans="2:2" x14ac:dyDescent="0.25">
      <c r="B10089" t="s">
        <v>10947</v>
      </c>
    </row>
    <row r="10090" spans="2:2" x14ac:dyDescent="0.25">
      <c r="B10090" t="s">
        <v>10948</v>
      </c>
    </row>
    <row r="10091" spans="2:2" x14ac:dyDescent="0.25">
      <c r="B10091" t="s">
        <v>10949</v>
      </c>
    </row>
    <row r="10092" spans="2:2" x14ac:dyDescent="0.25">
      <c r="B10092" t="s">
        <v>10950</v>
      </c>
    </row>
    <row r="10093" spans="2:2" x14ac:dyDescent="0.25">
      <c r="B10093" t="s">
        <v>10951</v>
      </c>
    </row>
    <row r="10094" spans="2:2" x14ac:dyDescent="0.25">
      <c r="B10094" t="s">
        <v>10952</v>
      </c>
    </row>
    <row r="10095" spans="2:2" x14ac:dyDescent="0.25">
      <c r="B10095" t="s">
        <v>10953</v>
      </c>
    </row>
    <row r="10096" spans="2:2" x14ac:dyDescent="0.25">
      <c r="B10096" t="s">
        <v>10954</v>
      </c>
    </row>
    <row r="10097" spans="2:2" x14ac:dyDescent="0.25">
      <c r="B10097" t="s">
        <v>10955</v>
      </c>
    </row>
    <row r="10098" spans="2:2" x14ac:dyDescent="0.25">
      <c r="B10098" t="s">
        <v>10956</v>
      </c>
    </row>
    <row r="10099" spans="2:2" x14ac:dyDescent="0.25">
      <c r="B10099" t="s">
        <v>10957</v>
      </c>
    </row>
    <row r="10100" spans="2:2" x14ac:dyDescent="0.25">
      <c r="B10100" t="s">
        <v>10958</v>
      </c>
    </row>
    <row r="10101" spans="2:2" x14ac:dyDescent="0.25">
      <c r="B10101" t="s">
        <v>10959</v>
      </c>
    </row>
    <row r="10102" spans="2:2" x14ac:dyDescent="0.25">
      <c r="B10102" t="s">
        <v>10960</v>
      </c>
    </row>
    <row r="10103" spans="2:2" x14ac:dyDescent="0.25">
      <c r="B10103" t="s">
        <v>10961</v>
      </c>
    </row>
    <row r="10104" spans="2:2" x14ac:dyDescent="0.25">
      <c r="B10104" t="s">
        <v>10962</v>
      </c>
    </row>
    <row r="10105" spans="2:2" x14ac:dyDescent="0.25">
      <c r="B10105" t="s">
        <v>10963</v>
      </c>
    </row>
    <row r="10106" spans="2:2" x14ac:dyDescent="0.25">
      <c r="B10106" t="s">
        <v>10964</v>
      </c>
    </row>
    <row r="10107" spans="2:2" x14ac:dyDescent="0.25">
      <c r="B10107" t="s">
        <v>10965</v>
      </c>
    </row>
    <row r="10108" spans="2:2" x14ac:dyDescent="0.25">
      <c r="B10108" t="s">
        <v>10966</v>
      </c>
    </row>
    <row r="10109" spans="2:2" x14ac:dyDescent="0.25">
      <c r="B10109" t="s">
        <v>10967</v>
      </c>
    </row>
    <row r="10110" spans="2:2" x14ac:dyDescent="0.25">
      <c r="B10110" t="s">
        <v>10968</v>
      </c>
    </row>
    <row r="10111" spans="2:2" x14ac:dyDescent="0.25">
      <c r="B10111" t="s">
        <v>10969</v>
      </c>
    </row>
    <row r="10112" spans="2:2" x14ac:dyDescent="0.25">
      <c r="B10112" t="s">
        <v>10970</v>
      </c>
    </row>
    <row r="10113" spans="2:2" x14ac:dyDescent="0.25">
      <c r="B10113" t="s">
        <v>10971</v>
      </c>
    </row>
    <row r="10114" spans="2:2" x14ac:dyDescent="0.25">
      <c r="B10114" t="s">
        <v>10972</v>
      </c>
    </row>
    <row r="10115" spans="2:2" x14ac:dyDescent="0.25">
      <c r="B10115" t="s">
        <v>10973</v>
      </c>
    </row>
    <row r="10116" spans="2:2" x14ac:dyDescent="0.25">
      <c r="B10116" t="s">
        <v>10974</v>
      </c>
    </row>
    <row r="10117" spans="2:2" x14ac:dyDescent="0.25">
      <c r="B10117" t="s">
        <v>10975</v>
      </c>
    </row>
    <row r="10118" spans="2:2" x14ac:dyDescent="0.25">
      <c r="B10118" t="s">
        <v>10976</v>
      </c>
    </row>
    <row r="10119" spans="2:2" x14ac:dyDescent="0.25">
      <c r="B10119" t="s">
        <v>10977</v>
      </c>
    </row>
    <row r="10120" spans="2:2" x14ac:dyDescent="0.25">
      <c r="B10120" t="s">
        <v>10978</v>
      </c>
    </row>
    <row r="10121" spans="2:2" x14ac:dyDescent="0.25">
      <c r="B10121" t="s">
        <v>10979</v>
      </c>
    </row>
    <row r="10122" spans="2:2" x14ac:dyDescent="0.25">
      <c r="B10122" t="s">
        <v>10980</v>
      </c>
    </row>
    <row r="10123" spans="2:2" x14ac:dyDescent="0.25">
      <c r="B10123" t="s">
        <v>10981</v>
      </c>
    </row>
    <row r="10124" spans="2:2" x14ac:dyDescent="0.25">
      <c r="B10124" t="s">
        <v>10982</v>
      </c>
    </row>
    <row r="10125" spans="2:2" x14ac:dyDescent="0.25">
      <c r="B10125" t="s">
        <v>10983</v>
      </c>
    </row>
    <row r="10126" spans="2:2" x14ac:dyDescent="0.25">
      <c r="B10126" t="s">
        <v>10984</v>
      </c>
    </row>
    <row r="10127" spans="2:2" x14ac:dyDescent="0.25">
      <c r="B10127" t="s">
        <v>10985</v>
      </c>
    </row>
    <row r="10128" spans="2:2" x14ac:dyDescent="0.25">
      <c r="B10128" t="s">
        <v>10986</v>
      </c>
    </row>
    <row r="10129" spans="2:2" x14ac:dyDescent="0.25">
      <c r="B10129" t="s">
        <v>10987</v>
      </c>
    </row>
    <row r="10130" spans="2:2" x14ac:dyDescent="0.25">
      <c r="B10130" t="s">
        <v>10988</v>
      </c>
    </row>
    <row r="10131" spans="2:2" x14ac:dyDescent="0.25">
      <c r="B10131" t="s">
        <v>10989</v>
      </c>
    </row>
    <row r="10132" spans="2:2" x14ac:dyDescent="0.25">
      <c r="B10132" t="s">
        <v>10990</v>
      </c>
    </row>
    <row r="10133" spans="2:2" x14ac:dyDescent="0.25">
      <c r="B10133" t="s">
        <v>10991</v>
      </c>
    </row>
    <row r="10134" spans="2:2" x14ac:dyDescent="0.25">
      <c r="B10134" t="s">
        <v>10992</v>
      </c>
    </row>
    <row r="10135" spans="2:2" x14ac:dyDescent="0.25">
      <c r="B10135" t="s">
        <v>10993</v>
      </c>
    </row>
    <row r="10136" spans="2:2" x14ac:dyDescent="0.25">
      <c r="B10136" t="s">
        <v>10994</v>
      </c>
    </row>
    <row r="10137" spans="2:2" x14ac:dyDescent="0.25">
      <c r="B10137" t="s">
        <v>10995</v>
      </c>
    </row>
    <row r="10138" spans="2:2" x14ac:dyDescent="0.25">
      <c r="B10138" t="s">
        <v>10996</v>
      </c>
    </row>
    <row r="10139" spans="2:2" x14ac:dyDescent="0.25">
      <c r="B10139" t="s">
        <v>10997</v>
      </c>
    </row>
    <row r="10140" spans="2:2" x14ac:dyDescent="0.25">
      <c r="B10140" t="s">
        <v>10998</v>
      </c>
    </row>
    <row r="10141" spans="2:2" x14ac:dyDescent="0.25">
      <c r="B10141" t="s">
        <v>10999</v>
      </c>
    </row>
    <row r="10142" spans="2:2" x14ac:dyDescent="0.25">
      <c r="B10142" t="s">
        <v>11000</v>
      </c>
    </row>
    <row r="10143" spans="2:2" x14ac:dyDescent="0.25">
      <c r="B10143" t="s">
        <v>11001</v>
      </c>
    </row>
    <row r="10144" spans="2:2" x14ac:dyDescent="0.25">
      <c r="B10144" t="s">
        <v>11002</v>
      </c>
    </row>
    <row r="10145" spans="2:2" x14ac:dyDescent="0.25">
      <c r="B10145" t="s">
        <v>11003</v>
      </c>
    </row>
    <row r="10146" spans="2:2" x14ac:dyDescent="0.25">
      <c r="B10146" t="s">
        <v>11004</v>
      </c>
    </row>
    <row r="10147" spans="2:2" x14ac:dyDescent="0.25">
      <c r="B10147" t="s">
        <v>11005</v>
      </c>
    </row>
    <row r="10148" spans="2:2" x14ac:dyDescent="0.25">
      <c r="B10148" t="s">
        <v>11006</v>
      </c>
    </row>
    <row r="10149" spans="2:2" x14ac:dyDescent="0.25">
      <c r="B10149" t="s">
        <v>11007</v>
      </c>
    </row>
    <row r="10150" spans="2:2" x14ac:dyDescent="0.25">
      <c r="B10150" t="s">
        <v>11008</v>
      </c>
    </row>
    <row r="10151" spans="2:2" x14ac:dyDescent="0.25">
      <c r="B10151" t="s">
        <v>11009</v>
      </c>
    </row>
    <row r="10152" spans="2:2" x14ac:dyDescent="0.25">
      <c r="B10152" t="s">
        <v>11010</v>
      </c>
    </row>
    <row r="10153" spans="2:2" x14ac:dyDescent="0.25">
      <c r="B10153" t="s">
        <v>11011</v>
      </c>
    </row>
    <row r="10154" spans="2:2" x14ac:dyDescent="0.25">
      <c r="B10154" t="s">
        <v>11012</v>
      </c>
    </row>
    <row r="10155" spans="2:2" x14ac:dyDescent="0.25">
      <c r="B10155" t="s">
        <v>11013</v>
      </c>
    </row>
    <row r="10156" spans="2:2" x14ac:dyDescent="0.25">
      <c r="B10156" t="s">
        <v>11014</v>
      </c>
    </row>
    <row r="10157" spans="2:2" x14ac:dyDescent="0.25">
      <c r="B10157" t="s">
        <v>11015</v>
      </c>
    </row>
    <row r="10158" spans="2:2" x14ac:dyDescent="0.25">
      <c r="B10158" t="s">
        <v>11016</v>
      </c>
    </row>
    <row r="10159" spans="2:2" x14ac:dyDescent="0.25">
      <c r="B10159" t="s">
        <v>11017</v>
      </c>
    </row>
    <row r="10160" spans="2:2" x14ac:dyDescent="0.25">
      <c r="B10160" t="s">
        <v>11018</v>
      </c>
    </row>
    <row r="10161" spans="2:2" x14ac:dyDescent="0.25">
      <c r="B10161" t="s">
        <v>11019</v>
      </c>
    </row>
    <row r="10162" spans="2:2" x14ac:dyDescent="0.25">
      <c r="B10162" t="s">
        <v>11020</v>
      </c>
    </row>
    <row r="10163" spans="2:2" x14ac:dyDescent="0.25">
      <c r="B10163" t="s">
        <v>11021</v>
      </c>
    </row>
    <row r="10164" spans="2:2" x14ac:dyDescent="0.25">
      <c r="B10164" t="s">
        <v>11022</v>
      </c>
    </row>
    <row r="10165" spans="2:2" x14ac:dyDescent="0.25">
      <c r="B10165" t="s">
        <v>11023</v>
      </c>
    </row>
    <row r="10166" spans="2:2" x14ac:dyDescent="0.25">
      <c r="B10166" t="s">
        <v>11024</v>
      </c>
    </row>
    <row r="10167" spans="2:2" x14ac:dyDescent="0.25">
      <c r="B10167" t="s">
        <v>11025</v>
      </c>
    </row>
    <row r="10168" spans="2:2" x14ac:dyDescent="0.25">
      <c r="B10168" t="s">
        <v>11026</v>
      </c>
    </row>
    <row r="10169" spans="2:2" x14ac:dyDescent="0.25">
      <c r="B10169" t="s">
        <v>11027</v>
      </c>
    </row>
    <row r="10170" spans="2:2" x14ac:dyDescent="0.25">
      <c r="B10170" t="s">
        <v>11028</v>
      </c>
    </row>
    <row r="10171" spans="2:2" x14ac:dyDescent="0.25">
      <c r="B10171" t="s">
        <v>11029</v>
      </c>
    </row>
    <row r="10172" spans="2:2" x14ac:dyDescent="0.25">
      <c r="B10172" t="s">
        <v>11030</v>
      </c>
    </row>
    <row r="10173" spans="2:2" x14ac:dyDescent="0.25">
      <c r="B10173" t="s">
        <v>11031</v>
      </c>
    </row>
    <row r="10174" spans="2:2" x14ac:dyDescent="0.25">
      <c r="B10174" t="s">
        <v>11032</v>
      </c>
    </row>
    <row r="10175" spans="2:2" x14ac:dyDescent="0.25">
      <c r="B10175" t="s">
        <v>11033</v>
      </c>
    </row>
    <row r="10176" spans="2:2" x14ac:dyDescent="0.25">
      <c r="B10176" t="s">
        <v>11034</v>
      </c>
    </row>
    <row r="10177" spans="2:2" x14ac:dyDescent="0.25">
      <c r="B10177" t="s">
        <v>11035</v>
      </c>
    </row>
    <row r="10178" spans="2:2" x14ac:dyDescent="0.25">
      <c r="B10178" t="s">
        <v>11036</v>
      </c>
    </row>
    <row r="10179" spans="2:2" x14ac:dyDescent="0.25">
      <c r="B10179" t="s">
        <v>11037</v>
      </c>
    </row>
    <row r="10180" spans="2:2" x14ac:dyDescent="0.25">
      <c r="B10180" t="s">
        <v>11038</v>
      </c>
    </row>
    <row r="10181" spans="2:2" x14ac:dyDescent="0.25">
      <c r="B10181" t="s">
        <v>11039</v>
      </c>
    </row>
    <row r="10182" spans="2:2" x14ac:dyDescent="0.25">
      <c r="B10182" t="s">
        <v>11040</v>
      </c>
    </row>
    <row r="10183" spans="2:2" x14ac:dyDescent="0.25">
      <c r="B10183" t="s">
        <v>11041</v>
      </c>
    </row>
    <row r="10184" spans="2:2" x14ac:dyDescent="0.25">
      <c r="B10184" t="s">
        <v>11042</v>
      </c>
    </row>
    <row r="10185" spans="2:2" x14ac:dyDescent="0.25">
      <c r="B10185" t="s">
        <v>11043</v>
      </c>
    </row>
    <row r="10186" spans="2:2" x14ac:dyDescent="0.25">
      <c r="B10186" t="s">
        <v>11044</v>
      </c>
    </row>
    <row r="10187" spans="2:2" x14ac:dyDescent="0.25">
      <c r="B10187" t="s">
        <v>11045</v>
      </c>
    </row>
    <row r="10188" spans="2:2" x14ac:dyDescent="0.25">
      <c r="B10188" t="s">
        <v>11046</v>
      </c>
    </row>
    <row r="10189" spans="2:2" x14ac:dyDescent="0.25">
      <c r="B10189" t="s">
        <v>11047</v>
      </c>
    </row>
    <row r="10190" spans="2:2" x14ac:dyDescent="0.25">
      <c r="B10190" t="s">
        <v>11048</v>
      </c>
    </row>
    <row r="10191" spans="2:2" x14ac:dyDescent="0.25">
      <c r="B10191" t="s">
        <v>11049</v>
      </c>
    </row>
    <row r="10192" spans="2:2" x14ac:dyDescent="0.25">
      <c r="B10192" t="s">
        <v>11050</v>
      </c>
    </row>
    <row r="10193" spans="2:2" x14ac:dyDescent="0.25">
      <c r="B10193" t="s">
        <v>11051</v>
      </c>
    </row>
    <row r="10194" spans="2:2" x14ac:dyDescent="0.25">
      <c r="B10194" t="s">
        <v>11052</v>
      </c>
    </row>
    <row r="10195" spans="2:2" x14ac:dyDescent="0.25">
      <c r="B10195" t="s">
        <v>11053</v>
      </c>
    </row>
    <row r="10196" spans="2:2" x14ac:dyDescent="0.25">
      <c r="B10196" t="s">
        <v>11054</v>
      </c>
    </row>
    <row r="10197" spans="2:2" x14ac:dyDescent="0.25">
      <c r="B10197" t="s">
        <v>11055</v>
      </c>
    </row>
    <row r="10198" spans="2:2" x14ac:dyDescent="0.25">
      <c r="B10198" t="s">
        <v>11056</v>
      </c>
    </row>
    <row r="10199" spans="2:2" x14ac:dyDescent="0.25">
      <c r="B10199" t="s">
        <v>11057</v>
      </c>
    </row>
    <row r="10200" spans="2:2" x14ac:dyDescent="0.25">
      <c r="B10200" t="s">
        <v>11058</v>
      </c>
    </row>
    <row r="10201" spans="2:2" x14ac:dyDescent="0.25">
      <c r="B10201" t="s">
        <v>11059</v>
      </c>
    </row>
    <row r="10202" spans="2:2" x14ac:dyDescent="0.25">
      <c r="B10202" t="s">
        <v>11060</v>
      </c>
    </row>
    <row r="10203" spans="2:2" x14ac:dyDescent="0.25">
      <c r="B10203" t="s">
        <v>11061</v>
      </c>
    </row>
    <row r="10204" spans="2:2" x14ac:dyDescent="0.25">
      <c r="B10204" t="s">
        <v>11062</v>
      </c>
    </row>
    <row r="10205" spans="2:2" x14ac:dyDescent="0.25">
      <c r="B10205" t="s">
        <v>11063</v>
      </c>
    </row>
    <row r="10206" spans="2:2" x14ac:dyDescent="0.25">
      <c r="B10206" t="s">
        <v>11064</v>
      </c>
    </row>
    <row r="10207" spans="2:2" x14ac:dyDescent="0.25">
      <c r="B10207" t="s">
        <v>11065</v>
      </c>
    </row>
    <row r="10208" spans="2:2" x14ac:dyDescent="0.25">
      <c r="B10208" t="s">
        <v>11066</v>
      </c>
    </row>
    <row r="10209" spans="2:2" x14ac:dyDescent="0.25">
      <c r="B10209" t="s">
        <v>11067</v>
      </c>
    </row>
    <row r="10210" spans="2:2" x14ac:dyDescent="0.25">
      <c r="B10210" t="s">
        <v>11068</v>
      </c>
    </row>
    <row r="10211" spans="2:2" x14ac:dyDescent="0.25">
      <c r="B10211" t="s">
        <v>11069</v>
      </c>
    </row>
    <row r="10212" spans="2:2" x14ac:dyDescent="0.25">
      <c r="B10212" t="s">
        <v>11070</v>
      </c>
    </row>
    <row r="10213" spans="2:2" x14ac:dyDescent="0.25">
      <c r="B10213" t="s">
        <v>11071</v>
      </c>
    </row>
    <row r="10214" spans="2:2" x14ac:dyDescent="0.25">
      <c r="B10214" t="s">
        <v>11072</v>
      </c>
    </row>
    <row r="10215" spans="2:2" x14ac:dyDescent="0.25">
      <c r="B10215" t="s">
        <v>11073</v>
      </c>
    </row>
    <row r="10216" spans="2:2" x14ac:dyDescent="0.25">
      <c r="B10216" t="s">
        <v>11074</v>
      </c>
    </row>
    <row r="10217" spans="2:2" x14ac:dyDescent="0.25">
      <c r="B10217" t="s">
        <v>11075</v>
      </c>
    </row>
    <row r="10218" spans="2:2" x14ac:dyDescent="0.25">
      <c r="B10218" t="s">
        <v>11076</v>
      </c>
    </row>
    <row r="10219" spans="2:2" x14ac:dyDescent="0.25">
      <c r="B10219" t="s">
        <v>11077</v>
      </c>
    </row>
    <row r="10220" spans="2:2" x14ac:dyDescent="0.25">
      <c r="B10220" t="s">
        <v>11078</v>
      </c>
    </row>
    <row r="10221" spans="2:2" x14ac:dyDescent="0.25">
      <c r="B10221" t="s">
        <v>11079</v>
      </c>
    </row>
    <row r="10222" spans="2:2" x14ac:dyDescent="0.25">
      <c r="B10222" t="s">
        <v>11080</v>
      </c>
    </row>
    <row r="10223" spans="2:2" x14ac:dyDescent="0.25">
      <c r="B10223" t="s">
        <v>11081</v>
      </c>
    </row>
    <row r="10224" spans="2:2" x14ac:dyDescent="0.25">
      <c r="B10224" t="s">
        <v>11082</v>
      </c>
    </row>
    <row r="10225" spans="2:2" x14ac:dyDescent="0.25">
      <c r="B10225" t="s">
        <v>11083</v>
      </c>
    </row>
    <row r="10226" spans="2:2" x14ac:dyDescent="0.25">
      <c r="B10226" t="s">
        <v>11084</v>
      </c>
    </row>
    <row r="10227" spans="2:2" x14ac:dyDescent="0.25">
      <c r="B10227" t="s">
        <v>11085</v>
      </c>
    </row>
    <row r="10228" spans="2:2" x14ac:dyDescent="0.25">
      <c r="B10228" t="s">
        <v>11086</v>
      </c>
    </row>
    <row r="10229" spans="2:2" x14ac:dyDescent="0.25">
      <c r="B10229" t="s">
        <v>11087</v>
      </c>
    </row>
    <row r="10230" spans="2:2" x14ac:dyDescent="0.25">
      <c r="B10230" t="s">
        <v>11088</v>
      </c>
    </row>
    <row r="10231" spans="2:2" x14ac:dyDescent="0.25">
      <c r="B10231" t="s">
        <v>11089</v>
      </c>
    </row>
    <row r="10232" spans="2:2" x14ac:dyDescent="0.25">
      <c r="B10232" t="s">
        <v>11090</v>
      </c>
    </row>
    <row r="10233" spans="2:2" x14ac:dyDescent="0.25">
      <c r="B10233" t="s">
        <v>11091</v>
      </c>
    </row>
    <row r="10234" spans="2:2" x14ac:dyDescent="0.25">
      <c r="B10234" t="s">
        <v>11092</v>
      </c>
    </row>
    <row r="10235" spans="2:2" x14ac:dyDescent="0.25">
      <c r="B10235" t="s">
        <v>11093</v>
      </c>
    </row>
    <row r="10236" spans="2:2" x14ac:dyDescent="0.25">
      <c r="B10236" t="s">
        <v>11094</v>
      </c>
    </row>
    <row r="10237" spans="2:2" x14ac:dyDescent="0.25">
      <c r="B10237" t="s">
        <v>11095</v>
      </c>
    </row>
    <row r="10238" spans="2:2" x14ac:dyDescent="0.25">
      <c r="B10238" t="s">
        <v>11096</v>
      </c>
    </row>
    <row r="10239" spans="2:2" x14ac:dyDescent="0.25">
      <c r="B10239" t="s">
        <v>11097</v>
      </c>
    </row>
    <row r="10240" spans="2:2" x14ac:dyDescent="0.25">
      <c r="B10240" t="s">
        <v>11098</v>
      </c>
    </row>
    <row r="10241" spans="2:2" x14ac:dyDescent="0.25">
      <c r="B10241" t="s">
        <v>11099</v>
      </c>
    </row>
    <row r="10242" spans="2:2" x14ac:dyDescent="0.25">
      <c r="B10242" t="s">
        <v>11100</v>
      </c>
    </row>
    <row r="10243" spans="2:2" x14ac:dyDescent="0.25">
      <c r="B10243" t="s">
        <v>11101</v>
      </c>
    </row>
    <row r="10244" spans="2:2" x14ac:dyDescent="0.25">
      <c r="B10244" t="s">
        <v>11102</v>
      </c>
    </row>
    <row r="10245" spans="2:2" x14ac:dyDescent="0.25">
      <c r="B10245" t="s">
        <v>11103</v>
      </c>
    </row>
    <row r="10246" spans="2:2" x14ac:dyDescent="0.25">
      <c r="B10246" t="s">
        <v>11104</v>
      </c>
    </row>
    <row r="10247" spans="2:2" x14ac:dyDescent="0.25">
      <c r="B10247" t="s">
        <v>11105</v>
      </c>
    </row>
    <row r="10248" spans="2:2" x14ac:dyDescent="0.25">
      <c r="B10248" t="s">
        <v>11106</v>
      </c>
    </row>
    <row r="10249" spans="2:2" x14ac:dyDescent="0.25">
      <c r="B10249" t="s">
        <v>11107</v>
      </c>
    </row>
    <row r="10250" spans="2:2" x14ac:dyDescent="0.25">
      <c r="B10250" t="s">
        <v>11108</v>
      </c>
    </row>
    <row r="10251" spans="2:2" x14ac:dyDescent="0.25">
      <c r="B10251" t="s">
        <v>11109</v>
      </c>
    </row>
    <row r="10252" spans="2:2" x14ac:dyDescent="0.25">
      <c r="B10252" t="s">
        <v>11110</v>
      </c>
    </row>
    <row r="10253" spans="2:2" x14ac:dyDescent="0.25">
      <c r="B10253" t="s">
        <v>11111</v>
      </c>
    </row>
    <row r="10254" spans="2:2" x14ac:dyDescent="0.25">
      <c r="B10254" t="s">
        <v>11112</v>
      </c>
    </row>
    <row r="10255" spans="2:2" x14ac:dyDescent="0.25">
      <c r="B10255" t="s">
        <v>11113</v>
      </c>
    </row>
    <row r="10256" spans="2:2" x14ac:dyDescent="0.25">
      <c r="B10256" t="s">
        <v>11114</v>
      </c>
    </row>
    <row r="10257" spans="2:2" x14ac:dyDescent="0.25">
      <c r="B10257" t="s">
        <v>11115</v>
      </c>
    </row>
    <row r="10258" spans="2:2" x14ac:dyDescent="0.25">
      <c r="B10258" t="s">
        <v>11116</v>
      </c>
    </row>
    <row r="10259" spans="2:2" x14ac:dyDescent="0.25">
      <c r="B10259" t="s">
        <v>11117</v>
      </c>
    </row>
    <row r="10260" spans="2:2" x14ac:dyDescent="0.25">
      <c r="B10260" t="s">
        <v>11118</v>
      </c>
    </row>
    <row r="10261" spans="2:2" x14ac:dyDescent="0.25">
      <c r="B10261" t="s">
        <v>11119</v>
      </c>
    </row>
    <row r="10262" spans="2:2" x14ac:dyDescent="0.25">
      <c r="B10262" t="s">
        <v>11120</v>
      </c>
    </row>
    <row r="10263" spans="2:2" x14ac:dyDescent="0.25">
      <c r="B10263" t="s">
        <v>11121</v>
      </c>
    </row>
    <row r="10264" spans="2:2" x14ac:dyDescent="0.25">
      <c r="B10264" t="s">
        <v>11122</v>
      </c>
    </row>
    <row r="10265" spans="2:2" x14ac:dyDescent="0.25">
      <c r="B10265" t="s">
        <v>11123</v>
      </c>
    </row>
    <row r="10266" spans="2:2" x14ac:dyDescent="0.25">
      <c r="B10266" t="s">
        <v>11124</v>
      </c>
    </row>
    <row r="10267" spans="2:2" x14ac:dyDescent="0.25">
      <c r="B10267" t="s">
        <v>11125</v>
      </c>
    </row>
    <row r="10268" spans="2:2" x14ac:dyDescent="0.25">
      <c r="B10268" t="s">
        <v>11126</v>
      </c>
    </row>
    <row r="10269" spans="2:2" x14ac:dyDescent="0.25">
      <c r="B10269" t="s">
        <v>11127</v>
      </c>
    </row>
    <row r="10270" spans="2:2" x14ac:dyDescent="0.25">
      <c r="B10270" t="s">
        <v>11128</v>
      </c>
    </row>
    <row r="10271" spans="2:2" x14ac:dyDescent="0.25">
      <c r="B10271" t="s">
        <v>11129</v>
      </c>
    </row>
    <row r="10272" spans="2:2" x14ac:dyDescent="0.25">
      <c r="B10272" t="s">
        <v>11130</v>
      </c>
    </row>
    <row r="10273" spans="2:2" x14ac:dyDescent="0.25">
      <c r="B10273" t="s">
        <v>11131</v>
      </c>
    </row>
    <row r="10274" spans="2:2" x14ac:dyDescent="0.25">
      <c r="B10274" t="s">
        <v>11132</v>
      </c>
    </row>
    <row r="10275" spans="2:2" x14ac:dyDescent="0.25">
      <c r="B10275" t="s">
        <v>11133</v>
      </c>
    </row>
    <row r="10276" spans="2:2" x14ac:dyDescent="0.25">
      <c r="B10276" t="s">
        <v>11134</v>
      </c>
    </row>
    <row r="10277" spans="2:2" x14ac:dyDescent="0.25">
      <c r="B10277" t="s">
        <v>11135</v>
      </c>
    </row>
    <row r="10278" spans="2:2" x14ac:dyDescent="0.25">
      <c r="B10278" t="s">
        <v>11136</v>
      </c>
    </row>
    <row r="10279" spans="2:2" x14ac:dyDescent="0.25">
      <c r="B10279" t="s">
        <v>11137</v>
      </c>
    </row>
    <row r="10280" spans="2:2" x14ac:dyDescent="0.25">
      <c r="B10280" t="s">
        <v>11138</v>
      </c>
    </row>
    <row r="10281" spans="2:2" x14ac:dyDescent="0.25">
      <c r="B10281" t="s">
        <v>11139</v>
      </c>
    </row>
    <row r="10282" spans="2:2" x14ac:dyDescent="0.25">
      <c r="B10282" t="s">
        <v>11140</v>
      </c>
    </row>
    <row r="10283" spans="2:2" x14ac:dyDescent="0.25">
      <c r="B10283" t="s">
        <v>11141</v>
      </c>
    </row>
    <row r="10284" spans="2:2" x14ac:dyDescent="0.25">
      <c r="B10284" t="s">
        <v>11142</v>
      </c>
    </row>
    <row r="10285" spans="2:2" x14ac:dyDescent="0.25">
      <c r="B10285" t="s">
        <v>11143</v>
      </c>
    </row>
    <row r="10286" spans="2:2" x14ac:dyDescent="0.25">
      <c r="B10286" t="s">
        <v>11144</v>
      </c>
    </row>
    <row r="10287" spans="2:2" x14ac:dyDescent="0.25">
      <c r="B10287" t="s">
        <v>11145</v>
      </c>
    </row>
    <row r="10288" spans="2:2" x14ac:dyDescent="0.25">
      <c r="B10288" t="s">
        <v>11146</v>
      </c>
    </row>
    <row r="10289" spans="2:2" x14ac:dyDescent="0.25">
      <c r="B10289" t="s">
        <v>11147</v>
      </c>
    </row>
    <row r="10290" spans="2:2" x14ac:dyDescent="0.25">
      <c r="B10290" t="s">
        <v>11148</v>
      </c>
    </row>
    <row r="10291" spans="2:2" x14ac:dyDescent="0.25">
      <c r="B10291" t="s">
        <v>11149</v>
      </c>
    </row>
    <row r="10292" spans="2:2" x14ac:dyDescent="0.25">
      <c r="B10292" t="s">
        <v>11150</v>
      </c>
    </row>
    <row r="10293" spans="2:2" x14ac:dyDescent="0.25">
      <c r="B10293" t="s">
        <v>11151</v>
      </c>
    </row>
    <row r="10294" spans="2:2" x14ac:dyDescent="0.25">
      <c r="B10294" t="s">
        <v>11152</v>
      </c>
    </row>
    <row r="10295" spans="2:2" x14ac:dyDescent="0.25">
      <c r="B10295" t="s">
        <v>11153</v>
      </c>
    </row>
    <row r="10296" spans="2:2" x14ac:dyDescent="0.25">
      <c r="B10296" t="s">
        <v>11154</v>
      </c>
    </row>
    <row r="10297" spans="2:2" x14ac:dyDescent="0.25">
      <c r="B10297" t="s">
        <v>11155</v>
      </c>
    </row>
    <row r="10298" spans="2:2" x14ac:dyDescent="0.25">
      <c r="B10298" t="s">
        <v>11156</v>
      </c>
    </row>
    <row r="10299" spans="2:2" x14ac:dyDescent="0.25">
      <c r="B10299" t="s">
        <v>11157</v>
      </c>
    </row>
    <row r="10300" spans="2:2" x14ac:dyDescent="0.25">
      <c r="B10300" t="s">
        <v>11158</v>
      </c>
    </row>
    <row r="10301" spans="2:2" x14ac:dyDescent="0.25">
      <c r="B10301" t="s">
        <v>11159</v>
      </c>
    </row>
    <row r="10302" spans="2:2" x14ac:dyDescent="0.25">
      <c r="B10302" t="s">
        <v>11160</v>
      </c>
    </row>
    <row r="10303" spans="2:2" x14ac:dyDescent="0.25">
      <c r="B10303" t="s">
        <v>11161</v>
      </c>
    </row>
    <row r="10304" spans="2:2" x14ac:dyDescent="0.25">
      <c r="B10304" t="s">
        <v>11162</v>
      </c>
    </row>
    <row r="10305" spans="2:2" x14ac:dyDescent="0.25">
      <c r="B10305" t="s">
        <v>11163</v>
      </c>
    </row>
    <row r="10306" spans="2:2" x14ac:dyDescent="0.25">
      <c r="B10306" t="s">
        <v>11164</v>
      </c>
    </row>
    <row r="10307" spans="2:2" x14ac:dyDescent="0.25">
      <c r="B10307" t="s">
        <v>11165</v>
      </c>
    </row>
    <row r="10308" spans="2:2" x14ac:dyDescent="0.25">
      <c r="B10308" t="s">
        <v>11166</v>
      </c>
    </row>
    <row r="10309" spans="2:2" x14ac:dyDescent="0.25">
      <c r="B10309" t="s">
        <v>11167</v>
      </c>
    </row>
    <row r="10310" spans="2:2" x14ac:dyDescent="0.25">
      <c r="B10310" t="s">
        <v>11168</v>
      </c>
    </row>
    <row r="10311" spans="2:2" x14ac:dyDescent="0.25">
      <c r="B10311" t="s">
        <v>11169</v>
      </c>
    </row>
    <row r="10312" spans="2:2" x14ac:dyDescent="0.25">
      <c r="B10312" t="s">
        <v>11170</v>
      </c>
    </row>
    <row r="10313" spans="2:2" x14ac:dyDescent="0.25">
      <c r="B10313" t="s">
        <v>11171</v>
      </c>
    </row>
    <row r="10314" spans="2:2" x14ac:dyDescent="0.25">
      <c r="B10314" t="s">
        <v>11172</v>
      </c>
    </row>
    <row r="10315" spans="2:2" x14ac:dyDescent="0.25">
      <c r="B10315" t="s">
        <v>11173</v>
      </c>
    </row>
    <row r="10316" spans="2:2" x14ac:dyDescent="0.25">
      <c r="B10316" t="s">
        <v>11174</v>
      </c>
    </row>
    <row r="10317" spans="2:2" x14ac:dyDescent="0.25">
      <c r="B10317" t="s">
        <v>11175</v>
      </c>
    </row>
    <row r="10318" spans="2:2" x14ac:dyDescent="0.25">
      <c r="B10318" t="s">
        <v>11176</v>
      </c>
    </row>
    <row r="10319" spans="2:2" x14ac:dyDescent="0.25">
      <c r="B10319" t="s">
        <v>11177</v>
      </c>
    </row>
    <row r="10320" spans="2:2" x14ac:dyDescent="0.25">
      <c r="B10320" t="s">
        <v>11178</v>
      </c>
    </row>
    <row r="10321" spans="2:2" x14ac:dyDescent="0.25">
      <c r="B10321" t="s">
        <v>11179</v>
      </c>
    </row>
    <row r="10322" spans="2:2" x14ac:dyDescent="0.25">
      <c r="B10322" t="s">
        <v>11180</v>
      </c>
    </row>
    <row r="10323" spans="2:2" x14ac:dyDescent="0.25">
      <c r="B10323" t="s">
        <v>11181</v>
      </c>
    </row>
    <row r="10324" spans="2:2" x14ac:dyDescent="0.25">
      <c r="B10324" t="s">
        <v>11182</v>
      </c>
    </row>
    <row r="10325" spans="2:2" x14ac:dyDescent="0.25">
      <c r="B10325" t="s">
        <v>11183</v>
      </c>
    </row>
    <row r="10326" spans="2:2" x14ac:dyDescent="0.25">
      <c r="B10326" t="s">
        <v>11184</v>
      </c>
    </row>
    <row r="10327" spans="2:2" x14ac:dyDescent="0.25">
      <c r="B10327" t="s">
        <v>11185</v>
      </c>
    </row>
    <row r="10328" spans="2:2" x14ac:dyDescent="0.25">
      <c r="B10328" t="s">
        <v>11186</v>
      </c>
    </row>
    <row r="10329" spans="2:2" x14ac:dyDescent="0.25">
      <c r="B10329" t="s">
        <v>11187</v>
      </c>
    </row>
    <row r="10330" spans="2:2" x14ac:dyDescent="0.25">
      <c r="B10330" t="s">
        <v>11188</v>
      </c>
    </row>
    <row r="10331" spans="2:2" x14ac:dyDescent="0.25">
      <c r="B10331" t="s">
        <v>11189</v>
      </c>
    </row>
    <row r="10332" spans="2:2" x14ac:dyDescent="0.25">
      <c r="B10332" t="s">
        <v>11190</v>
      </c>
    </row>
    <row r="10333" spans="2:2" x14ac:dyDescent="0.25">
      <c r="B10333" t="s">
        <v>11191</v>
      </c>
    </row>
    <row r="10334" spans="2:2" x14ac:dyDescent="0.25">
      <c r="B10334" t="s">
        <v>11192</v>
      </c>
    </row>
    <row r="10335" spans="2:2" x14ac:dyDescent="0.25">
      <c r="B10335" t="s">
        <v>11193</v>
      </c>
    </row>
    <row r="10336" spans="2:2" x14ac:dyDescent="0.25">
      <c r="B10336" t="s">
        <v>11194</v>
      </c>
    </row>
    <row r="10337" spans="2:2" x14ac:dyDescent="0.25">
      <c r="B10337" t="s">
        <v>11195</v>
      </c>
    </row>
    <row r="10338" spans="2:2" x14ac:dyDescent="0.25">
      <c r="B10338" t="s">
        <v>11196</v>
      </c>
    </row>
    <row r="10339" spans="2:2" x14ac:dyDescent="0.25">
      <c r="B10339" t="s">
        <v>11197</v>
      </c>
    </row>
    <row r="10340" spans="2:2" x14ac:dyDescent="0.25">
      <c r="B10340" t="s">
        <v>11198</v>
      </c>
    </row>
    <row r="10341" spans="2:2" x14ac:dyDescent="0.25">
      <c r="B10341" t="s">
        <v>11199</v>
      </c>
    </row>
    <row r="10342" spans="2:2" x14ac:dyDescent="0.25">
      <c r="B10342" t="s">
        <v>11200</v>
      </c>
    </row>
    <row r="10343" spans="2:2" x14ac:dyDescent="0.25">
      <c r="B10343" t="s">
        <v>11201</v>
      </c>
    </row>
    <row r="10344" spans="2:2" x14ac:dyDescent="0.25">
      <c r="B10344" t="s">
        <v>11202</v>
      </c>
    </row>
    <row r="10345" spans="2:2" x14ac:dyDescent="0.25">
      <c r="B10345" t="s">
        <v>11203</v>
      </c>
    </row>
    <row r="10346" spans="2:2" x14ac:dyDescent="0.25">
      <c r="B10346" t="s">
        <v>11204</v>
      </c>
    </row>
    <row r="10347" spans="2:2" x14ac:dyDescent="0.25">
      <c r="B10347" t="s">
        <v>11205</v>
      </c>
    </row>
    <row r="10348" spans="2:2" x14ac:dyDescent="0.25">
      <c r="B10348" t="s">
        <v>11206</v>
      </c>
    </row>
    <row r="10349" spans="2:2" x14ac:dyDescent="0.25">
      <c r="B10349" t="s">
        <v>11207</v>
      </c>
    </row>
    <row r="10350" spans="2:2" x14ac:dyDescent="0.25">
      <c r="B10350" t="s">
        <v>11208</v>
      </c>
    </row>
    <row r="10351" spans="2:2" x14ac:dyDescent="0.25">
      <c r="B10351" t="s">
        <v>11209</v>
      </c>
    </row>
    <row r="10352" spans="2:2" x14ac:dyDescent="0.25">
      <c r="B10352" t="s">
        <v>11210</v>
      </c>
    </row>
    <row r="10353" spans="2:2" x14ac:dyDescent="0.25">
      <c r="B10353" t="s">
        <v>11211</v>
      </c>
    </row>
    <row r="10354" spans="2:2" x14ac:dyDescent="0.25">
      <c r="B10354" t="s">
        <v>11212</v>
      </c>
    </row>
    <row r="10355" spans="2:2" x14ac:dyDescent="0.25">
      <c r="B10355" t="s">
        <v>11213</v>
      </c>
    </row>
    <row r="10356" spans="2:2" x14ac:dyDescent="0.25">
      <c r="B10356" t="s">
        <v>11214</v>
      </c>
    </row>
    <row r="10357" spans="2:2" x14ac:dyDescent="0.25">
      <c r="B10357" t="s">
        <v>11215</v>
      </c>
    </row>
    <row r="10358" spans="2:2" x14ac:dyDescent="0.25">
      <c r="B10358" t="s">
        <v>11216</v>
      </c>
    </row>
    <row r="10359" spans="2:2" x14ac:dyDescent="0.25">
      <c r="B10359" t="s">
        <v>11217</v>
      </c>
    </row>
    <row r="10360" spans="2:2" x14ac:dyDescent="0.25">
      <c r="B10360" t="s">
        <v>11218</v>
      </c>
    </row>
    <row r="10361" spans="2:2" x14ac:dyDescent="0.25">
      <c r="B10361" t="s">
        <v>11219</v>
      </c>
    </row>
    <row r="10362" spans="2:2" x14ac:dyDescent="0.25">
      <c r="B10362" t="s">
        <v>11220</v>
      </c>
    </row>
    <row r="10363" spans="2:2" x14ac:dyDescent="0.25">
      <c r="B10363" t="s">
        <v>11221</v>
      </c>
    </row>
    <row r="10364" spans="2:2" x14ac:dyDescent="0.25">
      <c r="B10364" t="s">
        <v>11222</v>
      </c>
    </row>
    <row r="10365" spans="2:2" x14ac:dyDescent="0.25">
      <c r="B10365" t="s">
        <v>11223</v>
      </c>
    </row>
    <row r="10366" spans="2:2" x14ac:dyDescent="0.25">
      <c r="B10366" t="s">
        <v>11224</v>
      </c>
    </row>
    <row r="10367" spans="2:2" x14ac:dyDescent="0.25">
      <c r="B10367" t="s">
        <v>11225</v>
      </c>
    </row>
    <row r="10368" spans="2:2" x14ac:dyDescent="0.25">
      <c r="B10368" t="s">
        <v>11226</v>
      </c>
    </row>
    <row r="10369" spans="2:2" x14ac:dyDescent="0.25">
      <c r="B10369" t="s">
        <v>11227</v>
      </c>
    </row>
    <row r="10370" spans="2:2" x14ac:dyDescent="0.25">
      <c r="B10370" t="s">
        <v>11228</v>
      </c>
    </row>
    <row r="10371" spans="2:2" x14ac:dyDescent="0.25">
      <c r="B10371" t="s">
        <v>11229</v>
      </c>
    </row>
    <row r="10372" spans="2:2" x14ac:dyDescent="0.25">
      <c r="B10372" t="s">
        <v>11230</v>
      </c>
    </row>
    <row r="10373" spans="2:2" x14ac:dyDescent="0.25">
      <c r="B10373" t="s">
        <v>11231</v>
      </c>
    </row>
    <row r="10374" spans="2:2" x14ac:dyDescent="0.25">
      <c r="B10374" t="s">
        <v>11232</v>
      </c>
    </row>
    <row r="10375" spans="2:2" x14ac:dyDescent="0.25">
      <c r="B10375" t="s">
        <v>11233</v>
      </c>
    </row>
    <row r="10376" spans="2:2" x14ac:dyDescent="0.25">
      <c r="B10376" t="s">
        <v>11234</v>
      </c>
    </row>
    <row r="10377" spans="2:2" x14ac:dyDescent="0.25">
      <c r="B10377" t="s">
        <v>11235</v>
      </c>
    </row>
    <row r="10378" spans="2:2" x14ac:dyDescent="0.25">
      <c r="B10378" t="s">
        <v>11236</v>
      </c>
    </row>
    <row r="10379" spans="2:2" x14ac:dyDescent="0.25">
      <c r="B10379" t="s">
        <v>11237</v>
      </c>
    </row>
    <row r="10380" spans="2:2" x14ac:dyDescent="0.25">
      <c r="B10380" t="s">
        <v>11238</v>
      </c>
    </row>
    <row r="10381" spans="2:2" x14ac:dyDescent="0.25">
      <c r="B10381" t="s">
        <v>11239</v>
      </c>
    </row>
    <row r="10382" spans="2:2" x14ac:dyDescent="0.25">
      <c r="B10382" t="s">
        <v>11240</v>
      </c>
    </row>
    <row r="10383" spans="2:2" x14ac:dyDescent="0.25">
      <c r="B10383" t="s">
        <v>11241</v>
      </c>
    </row>
    <row r="10384" spans="2:2" x14ac:dyDescent="0.25">
      <c r="B10384" t="s">
        <v>11242</v>
      </c>
    </row>
    <row r="10385" spans="2:2" x14ac:dyDescent="0.25">
      <c r="B10385" t="s">
        <v>11243</v>
      </c>
    </row>
    <row r="10386" spans="2:2" x14ac:dyDescent="0.25">
      <c r="B10386" t="s">
        <v>11244</v>
      </c>
    </row>
    <row r="10387" spans="2:2" x14ac:dyDescent="0.25">
      <c r="B10387" t="s">
        <v>11245</v>
      </c>
    </row>
    <row r="10388" spans="2:2" x14ac:dyDescent="0.25">
      <c r="B10388" t="s">
        <v>11246</v>
      </c>
    </row>
    <row r="10389" spans="2:2" x14ac:dyDescent="0.25">
      <c r="B10389" t="s">
        <v>11247</v>
      </c>
    </row>
    <row r="10390" spans="2:2" x14ac:dyDescent="0.25">
      <c r="B10390" t="s">
        <v>11248</v>
      </c>
    </row>
    <row r="10391" spans="2:2" x14ac:dyDescent="0.25">
      <c r="B10391" t="s">
        <v>11249</v>
      </c>
    </row>
    <row r="10392" spans="2:2" x14ac:dyDescent="0.25">
      <c r="B10392" t="s">
        <v>11250</v>
      </c>
    </row>
    <row r="10393" spans="2:2" x14ac:dyDescent="0.25">
      <c r="B10393" t="s">
        <v>11251</v>
      </c>
    </row>
    <row r="10394" spans="2:2" x14ac:dyDescent="0.25">
      <c r="B10394" t="s">
        <v>11252</v>
      </c>
    </row>
    <row r="10395" spans="2:2" x14ac:dyDescent="0.25">
      <c r="B10395" t="s">
        <v>11253</v>
      </c>
    </row>
    <row r="10396" spans="2:2" x14ac:dyDescent="0.25">
      <c r="B10396" t="s">
        <v>11254</v>
      </c>
    </row>
    <row r="10397" spans="2:2" x14ac:dyDescent="0.25">
      <c r="B10397" t="s">
        <v>11255</v>
      </c>
    </row>
    <row r="10398" spans="2:2" x14ac:dyDescent="0.25">
      <c r="B10398" t="s">
        <v>11256</v>
      </c>
    </row>
    <row r="10399" spans="2:2" x14ac:dyDescent="0.25">
      <c r="B10399" t="s">
        <v>11257</v>
      </c>
    </row>
    <row r="10400" spans="2:2" x14ac:dyDescent="0.25">
      <c r="B10400" t="s">
        <v>11258</v>
      </c>
    </row>
    <row r="10401" spans="2:2" x14ac:dyDescent="0.25">
      <c r="B10401" t="s">
        <v>11259</v>
      </c>
    </row>
    <row r="10402" spans="2:2" x14ac:dyDescent="0.25">
      <c r="B10402" t="s">
        <v>11260</v>
      </c>
    </row>
    <row r="10403" spans="2:2" x14ac:dyDescent="0.25">
      <c r="B10403" t="s">
        <v>11261</v>
      </c>
    </row>
    <row r="10404" spans="2:2" x14ac:dyDescent="0.25">
      <c r="B10404" t="s">
        <v>11262</v>
      </c>
    </row>
    <row r="10405" spans="2:2" x14ac:dyDescent="0.25">
      <c r="B10405" t="s">
        <v>11263</v>
      </c>
    </row>
    <row r="10406" spans="2:2" x14ac:dyDescent="0.25">
      <c r="B10406" t="s">
        <v>11264</v>
      </c>
    </row>
    <row r="10407" spans="2:2" x14ac:dyDescent="0.25">
      <c r="B10407" t="s">
        <v>11265</v>
      </c>
    </row>
    <row r="10408" spans="2:2" x14ac:dyDescent="0.25">
      <c r="B10408" t="s">
        <v>11266</v>
      </c>
    </row>
    <row r="10409" spans="2:2" x14ac:dyDescent="0.25">
      <c r="B10409" t="s">
        <v>11267</v>
      </c>
    </row>
    <row r="10410" spans="2:2" x14ac:dyDescent="0.25">
      <c r="B10410" t="s">
        <v>11268</v>
      </c>
    </row>
    <row r="10411" spans="2:2" x14ac:dyDescent="0.25">
      <c r="B10411" t="s">
        <v>11269</v>
      </c>
    </row>
    <row r="10412" spans="2:2" x14ac:dyDescent="0.25">
      <c r="B10412" t="s">
        <v>11270</v>
      </c>
    </row>
    <row r="10413" spans="2:2" x14ac:dyDescent="0.25">
      <c r="B10413" t="s">
        <v>11271</v>
      </c>
    </row>
    <row r="10414" spans="2:2" x14ac:dyDescent="0.25">
      <c r="B10414" t="s">
        <v>11272</v>
      </c>
    </row>
    <row r="10415" spans="2:2" x14ac:dyDescent="0.25">
      <c r="B10415" t="s">
        <v>11273</v>
      </c>
    </row>
    <row r="10416" spans="2:2" x14ac:dyDescent="0.25">
      <c r="B10416" t="s">
        <v>11274</v>
      </c>
    </row>
    <row r="10417" spans="2:2" x14ac:dyDescent="0.25">
      <c r="B10417" t="s">
        <v>11275</v>
      </c>
    </row>
    <row r="10418" spans="2:2" x14ac:dyDescent="0.25">
      <c r="B10418" t="s">
        <v>11276</v>
      </c>
    </row>
    <row r="10419" spans="2:2" x14ac:dyDescent="0.25">
      <c r="B10419" t="s">
        <v>11277</v>
      </c>
    </row>
    <row r="10420" spans="2:2" x14ac:dyDescent="0.25">
      <c r="B10420" t="s">
        <v>11278</v>
      </c>
    </row>
    <row r="10421" spans="2:2" x14ac:dyDescent="0.25">
      <c r="B10421" t="s">
        <v>11279</v>
      </c>
    </row>
    <row r="10422" spans="2:2" x14ac:dyDescent="0.25">
      <c r="B10422" t="s">
        <v>11280</v>
      </c>
    </row>
    <row r="10423" spans="2:2" x14ac:dyDescent="0.25">
      <c r="B10423" t="s">
        <v>11281</v>
      </c>
    </row>
    <row r="10424" spans="2:2" x14ac:dyDescent="0.25">
      <c r="B10424" t="s">
        <v>11282</v>
      </c>
    </row>
    <row r="10425" spans="2:2" x14ac:dyDescent="0.25">
      <c r="B10425" t="s">
        <v>11283</v>
      </c>
    </row>
    <row r="10426" spans="2:2" x14ac:dyDescent="0.25">
      <c r="B10426" t="s">
        <v>11284</v>
      </c>
    </row>
    <row r="10427" spans="2:2" x14ac:dyDescent="0.25">
      <c r="B10427" t="s">
        <v>11285</v>
      </c>
    </row>
    <row r="10428" spans="2:2" x14ac:dyDescent="0.25">
      <c r="B10428" t="s">
        <v>11286</v>
      </c>
    </row>
    <row r="10429" spans="2:2" x14ac:dyDescent="0.25">
      <c r="B10429" t="s">
        <v>11287</v>
      </c>
    </row>
    <row r="10430" spans="2:2" x14ac:dyDescent="0.25">
      <c r="B10430" t="s">
        <v>11288</v>
      </c>
    </row>
    <row r="10431" spans="2:2" x14ac:dyDescent="0.25">
      <c r="B10431" t="s">
        <v>11289</v>
      </c>
    </row>
    <row r="10432" spans="2:2" x14ac:dyDescent="0.25">
      <c r="B10432" t="s">
        <v>11290</v>
      </c>
    </row>
    <row r="10433" spans="2:2" x14ac:dyDescent="0.25">
      <c r="B10433" t="s">
        <v>11291</v>
      </c>
    </row>
    <row r="10434" spans="2:2" x14ac:dyDescent="0.25">
      <c r="B10434" t="s">
        <v>11292</v>
      </c>
    </row>
    <row r="10435" spans="2:2" x14ac:dyDescent="0.25">
      <c r="B10435" t="s">
        <v>11293</v>
      </c>
    </row>
    <row r="10436" spans="2:2" x14ac:dyDescent="0.25">
      <c r="B10436" t="s">
        <v>11294</v>
      </c>
    </row>
    <row r="10437" spans="2:2" x14ac:dyDescent="0.25">
      <c r="B10437" t="s">
        <v>11295</v>
      </c>
    </row>
    <row r="10438" spans="2:2" x14ac:dyDescent="0.25">
      <c r="B10438" t="s">
        <v>11296</v>
      </c>
    </row>
    <row r="10439" spans="2:2" x14ac:dyDescent="0.25">
      <c r="B10439" t="s">
        <v>11297</v>
      </c>
    </row>
    <row r="10440" spans="2:2" x14ac:dyDescent="0.25">
      <c r="B10440" t="s">
        <v>11298</v>
      </c>
    </row>
    <row r="10441" spans="2:2" x14ac:dyDescent="0.25">
      <c r="B10441" t="s">
        <v>11299</v>
      </c>
    </row>
    <row r="10442" spans="2:2" x14ac:dyDescent="0.25">
      <c r="B10442" t="s">
        <v>11300</v>
      </c>
    </row>
    <row r="10443" spans="2:2" x14ac:dyDescent="0.25">
      <c r="B10443" t="s">
        <v>11301</v>
      </c>
    </row>
    <row r="10444" spans="2:2" x14ac:dyDescent="0.25">
      <c r="B10444" t="s">
        <v>11302</v>
      </c>
    </row>
    <row r="10445" spans="2:2" x14ac:dyDescent="0.25">
      <c r="B10445" t="s">
        <v>11303</v>
      </c>
    </row>
    <row r="10446" spans="2:2" x14ac:dyDescent="0.25">
      <c r="B10446" t="s">
        <v>11304</v>
      </c>
    </row>
    <row r="10447" spans="2:2" x14ac:dyDescent="0.25">
      <c r="B10447" t="s">
        <v>11305</v>
      </c>
    </row>
    <row r="10448" spans="2:2" x14ac:dyDescent="0.25">
      <c r="B10448" t="s">
        <v>11306</v>
      </c>
    </row>
    <row r="10449" spans="2:2" x14ac:dyDescent="0.25">
      <c r="B10449" t="s">
        <v>11307</v>
      </c>
    </row>
    <row r="10450" spans="2:2" x14ac:dyDescent="0.25">
      <c r="B10450" t="s">
        <v>11308</v>
      </c>
    </row>
    <row r="10451" spans="2:2" x14ac:dyDescent="0.25">
      <c r="B10451" t="s">
        <v>11309</v>
      </c>
    </row>
    <row r="10452" spans="2:2" x14ac:dyDescent="0.25">
      <c r="B10452" t="s">
        <v>11310</v>
      </c>
    </row>
    <row r="10453" spans="2:2" x14ac:dyDescent="0.25">
      <c r="B10453" t="s">
        <v>11311</v>
      </c>
    </row>
    <row r="10454" spans="2:2" x14ac:dyDescent="0.25">
      <c r="B10454" t="s">
        <v>11312</v>
      </c>
    </row>
    <row r="10455" spans="2:2" x14ac:dyDescent="0.25">
      <c r="B10455" t="s">
        <v>11313</v>
      </c>
    </row>
    <row r="10456" spans="2:2" x14ac:dyDescent="0.25">
      <c r="B10456" t="s">
        <v>11314</v>
      </c>
    </row>
    <row r="10457" spans="2:2" x14ac:dyDescent="0.25">
      <c r="B10457" t="s">
        <v>11315</v>
      </c>
    </row>
    <row r="10458" spans="2:2" x14ac:dyDescent="0.25">
      <c r="B10458" t="s">
        <v>11316</v>
      </c>
    </row>
    <row r="10459" spans="2:2" x14ac:dyDescent="0.25">
      <c r="B10459" t="s">
        <v>11317</v>
      </c>
    </row>
    <row r="10460" spans="2:2" x14ac:dyDescent="0.25">
      <c r="B10460" t="s">
        <v>11318</v>
      </c>
    </row>
    <row r="10461" spans="2:2" x14ac:dyDescent="0.25">
      <c r="B10461" t="s">
        <v>11319</v>
      </c>
    </row>
    <row r="10462" spans="2:2" x14ac:dyDescent="0.25">
      <c r="B10462" t="s">
        <v>11320</v>
      </c>
    </row>
    <row r="10463" spans="2:2" x14ac:dyDescent="0.25">
      <c r="B10463" t="s">
        <v>11321</v>
      </c>
    </row>
    <row r="10464" spans="2:2" x14ac:dyDescent="0.25">
      <c r="B10464" t="s">
        <v>11322</v>
      </c>
    </row>
    <row r="10465" spans="2:2" x14ac:dyDescent="0.25">
      <c r="B10465" t="s">
        <v>11323</v>
      </c>
    </row>
    <row r="10466" spans="2:2" x14ac:dyDescent="0.25">
      <c r="B10466" t="s">
        <v>11324</v>
      </c>
    </row>
    <row r="10467" spans="2:2" x14ac:dyDescent="0.25">
      <c r="B10467" t="s">
        <v>11325</v>
      </c>
    </row>
    <row r="10468" spans="2:2" x14ac:dyDescent="0.25">
      <c r="B10468" t="s">
        <v>11326</v>
      </c>
    </row>
    <row r="10469" spans="2:2" x14ac:dyDescent="0.25">
      <c r="B10469" t="s">
        <v>11327</v>
      </c>
    </row>
    <row r="10470" spans="2:2" x14ac:dyDescent="0.25">
      <c r="B10470" t="s">
        <v>11328</v>
      </c>
    </row>
    <row r="10471" spans="2:2" x14ac:dyDescent="0.25">
      <c r="B10471" t="s">
        <v>11329</v>
      </c>
    </row>
    <row r="10472" spans="2:2" x14ac:dyDescent="0.25">
      <c r="B10472" t="s">
        <v>11330</v>
      </c>
    </row>
    <row r="10473" spans="2:2" x14ac:dyDescent="0.25">
      <c r="B10473" t="s">
        <v>11331</v>
      </c>
    </row>
    <row r="10474" spans="2:2" x14ac:dyDescent="0.25">
      <c r="B10474" t="s">
        <v>11332</v>
      </c>
    </row>
    <row r="10475" spans="2:2" x14ac:dyDescent="0.25">
      <c r="B10475" t="s">
        <v>11333</v>
      </c>
    </row>
    <row r="10476" spans="2:2" x14ac:dyDescent="0.25">
      <c r="B10476" t="s">
        <v>11334</v>
      </c>
    </row>
    <row r="10477" spans="2:2" x14ac:dyDescent="0.25">
      <c r="B10477" t="s">
        <v>11335</v>
      </c>
    </row>
    <row r="10478" spans="2:2" x14ac:dyDescent="0.25">
      <c r="B10478" t="s">
        <v>11336</v>
      </c>
    </row>
    <row r="10479" spans="2:2" x14ac:dyDescent="0.25">
      <c r="B10479" t="s">
        <v>11337</v>
      </c>
    </row>
    <row r="10480" spans="2:2" x14ac:dyDescent="0.25">
      <c r="B10480" t="s">
        <v>11338</v>
      </c>
    </row>
    <row r="10481" spans="2:2" x14ac:dyDescent="0.25">
      <c r="B10481" t="s">
        <v>11339</v>
      </c>
    </row>
    <row r="10482" spans="2:2" x14ac:dyDescent="0.25">
      <c r="B10482" t="s">
        <v>11340</v>
      </c>
    </row>
    <row r="10483" spans="2:2" x14ac:dyDescent="0.25">
      <c r="B10483" t="s">
        <v>11341</v>
      </c>
    </row>
    <row r="10484" spans="2:2" x14ac:dyDescent="0.25">
      <c r="B10484" t="s">
        <v>11342</v>
      </c>
    </row>
    <row r="10485" spans="2:2" x14ac:dyDescent="0.25">
      <c r="B10485" t="s">
        <v>11343</v>
      </c>
    </row>
    <row r="10486" spans="2:2" x14ac:dyDescent="0.25">
      <c r="B10486" t="s">
        <v>11344</v>
      </c>
    </row>
    <row r="10487" spans="2:2" x14ac:dyDescent="0.25">
      <c r="B10487" t="s">
        <v>11345</v>
      </c>
    </row>
    <row r="10488" spans="2:2" x14ac:dyDescent="0.25">
      <c r="B10488" t="s">
        <v>11346</v>
      </c>
    </row>
    <row r="10489" spans="2:2" x14ac:dyDescent="0.25">
      <c r="B10489" t="s">
        <v>11347</v>
      </c>
    </row>
    <row r="10490" spans="2:2" x14ac:dyDescent="0.25">
      <c r="B10490" t="s">
        <v>11348</v>
      </c>
    </row>
    <row r="10491" spans="2:2" x14ac:dyDescent="0.25">
      <c r="B10491" t="s">
        <v>11349</v>
      </c>
    </row>
    <row r="10492" spans="2:2" x14ac:dyDescent="0.25">
      <c r="B10492" t="s">
        <v>11350</v>
      </c>
    </row>
    <row r="10493" spans="2:2" x14ac:dyDescent="0.25">
      <c r="B10493" t="s">
        <v>11351</v>
      </c>
    </row>
    <row r="10494" spans="2:2" x14ac:dyDescent="0.25">
      <c r="B10494" t="s">
        <v>11352</v>
      </c>
    </row>
    <row r="10495" spans="2:2" x14ac:dyDescent="0.25">
      <c r="B10495" t="s">
        <v>11353</v>
      </c>
    </row>
    <row r="10496" spans="2:2" x14ac:dyDescent="0.25">
      <c r="B10496" t="s">
        <v>11354</v>
      </c>
    </row>
    <row r="10497" spans="2:2" x14ac:dyDescent="0.25">
      <c r="B10497" t="s">
        <v>11355</v>
      </c>
    </row>
    <row r="10498" spans="2:2" x14ac:dyDescent="0.25">
      <c r="B10498" t="s">
        <v>11356</v>
      </c>
    </row>
    <row r="10499" spans="2:2" x14ac:dyDescent="0.25">
      <c r="B10499" t="s">
        <v>11357</v>
      </c>
    </row>
    <row r="10500" spans="2:2" x14ac:dyDescent="0.25">
      <c r="B10500" t="s">
        <v>11358</v>
      </c>
    </row>
    <row r="10501" spans="2:2" x14ac:dyDescent="0.25">
      <c r="B10501" t="s">
        <v>11359</v>
      </c>
    </row>
    <row r="10502" spans="2:2" x14ac:dyDescent="0.25">
      <c r="B10502" t="s">
        <v>11360</v>
      </c>
    </row>
    <row r="10503" spans="2:2" x14ac:dyDescent="0.25">
      <c r="B10503" t="s">
        <v>11361</v>
      </c>
    </row>
    <row r="10504" spans="2:2" x14ac:dyDescent="0.25">
      <c r="B10504" t="s">
        <v>11362</v>
      </c>
    </row>
    <row r="10505" spans="2:2" x14ac:dyDescent="0.25">
      <c r="B10505" t="s">
        <v>11363</v>
      </c>
    </row>
    <row r="10506" spans="2:2" x14ac:dyDescent="0.25">
      <c r="B10506" t="s">
        <v>11364</v>
      </c>
    </row>
    <row r="10507" spans="2:2" x14ac:dyDescent="0.25">
      <c r="B10507" t="s">
        <v>11365</v>
      </c>
    </row>
    <row r="10508" spans="2:2" x14ac:dyDescent="0.25">
      <c r="B10508" t="s">
        <v>11366</v>
      </c>
    </row>
    <row r="10509" spans="2:2" x14ac:dyDescent="0.25">
      <c r="B10509" t="s">
        <v>11367</v>
      </c>
    </row>
    <row r="10510" spans="2:2" x14ac:dyDescent="0.25">
      <c r="B10510" t="s">
        <v>11368</v>
      </c>
    </row>
    <row r="10511" spans="2:2" x14ac:dyDescent="0.25">
      <c r="B10511" t="s">
        <v>11369</v>
      </c>
    </row>
    <row r="10512" spans="2:2" x14ac:dyDescent="0.25">
      <c r="B10512" t="s">
        <v>11370</v>
      </c>
    </row>
    <row r="10513" spans="2:2" x14ac:dyDescent="0.25">
      <c r="B10513" t="s">
        <v>11371</v>
      </c>
    </row>
    <row r="10514" spans="2:2" x14ac:dyDescent="0.25">
      <c r="B10514" t="s">
        <v>11372</v>
      </c>
    </row>
    <row r="10515" spans="2:2" x14ac:dyDescent="0.25">
      <c r="B10515" t="s">
        <v>11373</v>
      </c>
    </row>
    <row r="10516" spans="2:2" x14ac:dyDescent="0.25">
      <c r="B10516" t="s">
        <v>11374</v>
      </c>
    </row>
    <row r="10517" spans="2:2" x14ac:dyDescent="0.25">
      <c r="B10517" t="s">
        <v>11375</v>
      </c>
    </row>
    <row r="10518" spans="2:2" x14ac:dyDescent="0.25">
      <c r="B10518" t="s">
        <v>11376</v>
      </c>
    </row>
    <row r="10519" spans="2:2" x14ac:dyDescent="0.25">
      <c r="B10519" t="s">
        <v>11377</v>
      </c>
    </row>
    <row r="10520" spans="2:2" x14ac:dyDescent="0.25">
      <c r="B10520" t="s">
        <v>11378</v>
      </c>
    </row>
    <row r="10521" spans="2:2" x14ac:dyDescent="0.25">
      <c r="B10521" t="s">
        <v>11379</v>
      </c>
    </row>
    <row r="10522" spans="2:2" x14ac:dyDescent="0.25">
      <c r="B10522" t="s">
        <v>11380</v>
      </c>
    </row>
    <row r="10523" spans="2:2" x14ac:dyDescent="0.25">
      <c r="B10523" t="s">
        <v>11381</v>
      </c>
    </row>
    <row r="10524" spans="2:2" x14ac:dyDescent="0.25">
      <c r="B10524" t="s">
        <v>11382</v>
      </c>
    </row>
    <row r="10525" spans="2:2" x14ac:dyDescent="0.25">
      <c r="B10525" t="s">
        <v>11383</v>
      </c>
    </row>
    <row r="10526" spans="2:2" x14ac:dyDescent="0.25">
      <c r="B10526" t="s">
        <v>11384</v>
      </c>
    </row>
    <row r="10527" spans="2:2" x14ac:dyDescent="0.25">
      <c r="B10527" t="s">
        <v>11385</v>
      </c>
    </row>
    <row r="10528" spans="2:2" x14ac:dyDescent="0.25">
      <c r="B10528" t="s">
        <v>11386</v>
      </c>
    </row>
    <row r="10529" spans="2:2" x14ac:dyDescent="0.25">
      <c r="B10529" t="s">
        <v>11387</v>
      </c>
    </row>
    <row r="10530" spans="2:2" x14ac:dyDescent="0.25">
      <c r="B10530" t="s">
        <v>11388</v>
      </c>
    </row>
    <row r="10531" spans="2:2" x14ac:dyDescent="0.25">
      <c r="B10531" t="s">
        <v>11389</v>
      </c>
    </row>
    <row r="10532" spans="2:2" x14ac:dyDescent="0.25">
      <c r="B10532" t="s">
        <v>11390</v>
      </c>
    </row>
    <row r="10533" spans="2:2" x14ac:dyDescent="0.25">
      <c r="B10533" t="s">
        <v>11391</v>
      </c>
    </row>
    <row r="10534" spans="2:2" x14ac:dyDescent="0.25">
      <c r="B10534" t="s">
        <v>11392</v>
      </c>
    </row>
    <row r="10535" spans="2:2" x14ac:dyDescent="0.25">
      <c r="B10535" t="s">
        <v>11393</v>
      </c>
    </row>
    <row r="10536" spans="2:2" x14ac:dyDescent="0.25">
      <c r="B10536" t="s">
        <v>11394</v>
      </c>
    </row>
    <row r="10537" spans="2:2" x14ac:dyDescent="0.25">
      <c r="B10537" t="s">
        <v>11395</v>
      </c>
    </row>
    <row r="10538" spans="2:2" x14ac:dyDescent="0.25">
      <c r="B10538" t="s">
        <v>11396</v>
      </c>
    </row>
    <row r="10539" spans="2:2" x14ac:dyDescent="0.25">
      <c r="B10539" t="s">
        <v>11397</v>
      </c>
    </row>
    <row r="10540" spans="2:2" x14ac:dyDescent="0.25">
      <c r="B10540" t="s">
        <v>11398</v>
      </c>
    </row>
    <row r="10541" spans="2:2" x14ac:dyDescent="0.25">
      <c r="B10541" t="s">
        <v>11399</v>
      </c>
    </row>
    <row r="10542" spans="2:2" x14ac:dyDescent="0.25">
      <c r="B10542" t="s">
        <v>11400</v>
      </c>
    </row>
    <row r="10543" spans="2:2" x14ac:dyDescent="0.25">
      <c r="B10543" t="s">
        <v>11401</v>
      </c>
    </row>
    <row r="10544" spans="2:2" x14ac:dyDescent="0.25">
      <c r="B10544" t="s">
        <v>11402</v>
      </c>
    </row>
    <row r="10545" spans="2:2" x14ac:dyDescent="0.25">
      <c r="B10545" t="s">
        <v>11403</v>
      </c>
    </row>
    <row r="10546" spans="2:2" x14ac:dyDescent="0.25">
      <c r="B10546" t="s">
        <v>11404</v>
      </c>
    </row>
    <row r="10547" spans="2:2" x14ac:dyDescent="0.25">
      <c r="B10547" t="s">
        <v>11405</v>
      </c>
    </row>
    <row r="10548" spans="2:2" x14ac:dyDescent="0.25">
      <c r="B10548" t="s">
        <v>11406</v>
      </c>
    </row>
    <row r="10549" spans="2:2" x14ac:dyDescent="0.25">
      <c r="B10549" t="s">
        <v>11407</v>
      </c>
    </row>
    <row r="10550" spans="2:2" x14ac:dyDescent="0.25">
      <c r="B10550" t="s">
        <v>11408</v>
      </c>
    </row>
    <row r="10551" spans="2:2" x14ac:dyDescent="0.25">
      <c r="B10551" t="s">
        <v>11409</v>
      </c>
    </row>
    <row r="10552" spans="2:2" x14ac:dyDescent="0.25">
      <c r="B10552" t="s">
        <v>11410</v>
      </c>
    </row>
    <row r="10553" spans="2:2" x14ac:dyDescent="0.25">
      <c r="B10553" t="s">
        <v>11411</v>
      </c>
    </row>
    <row r="10554" spans="2:2" x14ac:dyDescent="0.25">
      <c r="B10554" t="s">
        <v>11412</v>
      </c>
    </row>
    <row r="10555" spans="2:2" x14ac:dyDescent="0.25">
      <c r="B10555" t="s">
        <v>11413</v>
      </c>
    </row>
    <row r="10556" spans="2:2" x14ac:dyDescent="0.25">
      <c r="B10556" t="s">
        <v>11414</v>
      </c>
    </row>
    <row r="10557" spans="2:2" x14ac:dyDescent="0.25">
      <c r="B10557" t="s">
        <v>11415</v>
      </c>
    </row>
    <row r="10558" spans="2:2" x14ac:dyDescent="0.25">
      <c r="B10558" t="s">
        <v>11416</v>
      </c>
    </row>
    <row r="10559" spans="2:2" x14ac:dyDescent="0.25">
      <c r="B10559" t="s">
        <v>11417</v>
      </c>
    </row>
    <row r="10560" spans="2:2" x14ac:dyDescent="0.25">
      <c r="B10560" t="s">
        <v>11418</v>
      </c>
    </row>
    <row r="10561" spans="2:2" x14ac:dyDescent="0.25">
      <c r="B10561" t="s">
        <v>11419</v>
      </c>
    </row>
    <row r="10562" spans="2:2" x14ac:dyDescent="0.25">
      <c r="B10562" t="s">
        <v>11420</v>
      </c>
    </row>
    <row r="10563" spans="2:2" x14ac:dyDescent="0.25">
      <c r="B10563" t="s">
        <v>11421</v>
      </c>
    </row>
    <row r="10564" spans="2:2" x14ac:dyDescent="0.25">
      <c r="B10564" t="s">
        <v>11422</v>
      </c>
    </row>
    <row r="10565" spans="2:2" x14ac:dyDescent="0.25">
      <c r="B10565" t="s">
        <v>11423</v>
      </c>
    </row>
    <row r="10566" spans="2:2" x14ac:dyDescent="0.25">
      <c r="B10566" t="s">
        <v>11424</v>
      </c>
    </row>
    <row r="10567" spans="2:2" x14ac:dyDescent="0.25">
      <c r="B10567" t="s">
        <v>11425</v>
      </c>
    </row>
    <row r="10568" spans="2:2" x14ac:dyDescent="0.25">
      <c r="B10568" t="s">
        <v>11426</v>
      </c>
    </row>
    <row r="10569" spans="2:2" x14ac:dyDescent="0.25">
      <c r="B10569" t="s">
        <v>11427</v>
      </c>
    </row>
    <row r="10570" spans="2:2" x14ac:dyDescent="0.25">
      <c r="B10570" t="s">
        <v>11428</v>
      </c>
    </row>
    <row r="10571" spans="2:2" x14ac:dyDescent="0.25">
      <c r="B10571" t="s">
        <v>11429</v>
      </c>
    </row>
    <row r="10572" spans="2:2" x14ac:dyDescent="0.25">
      <c r="B10572" t="s">
        <v>11430</v>
      </c>
    </row>
    <row r="10573" spans="2:2" x14ac:dyDescent="0.25">
      <c r="B10573" t="s">
        <v>11431</v>
      </c>
    </row>
    <row r="10574" spans="2:2" x14ac:dyDescent="0.25">
      <c r="B10574" t="s">
        <v>11432</v>
      </c>
    </row>
    <row r="10575" spans="2:2" x14ac:dyDescent="0.25">
      <c r="B10575" t="s">
        <v>11433</v>
      </c>
    </row>
    <row r="10576" spans="2:2" x14ac:dyDescent="0.25">
      <c r="B10576" t="s">
        <v>11434</v>
      </c>
    </row>
    <row r="10577" spans="2:2" x14ac:dyDescent="0.25">
      <c r="B10577" t="s">
        <v>11435</v>
      </c>
    </row>
    <row r="10578" spans="2:2" x14ac:dyDescent="0.25">
      <c r="B10578" t="s">
        <v>11436</v>
      </c>
    </row>
    <row r="10579" spans="2:2" x14ac:dyDescent="0.25">
      <c r="B10579" t="s">
        <v>11437</v>
      </c>
    </row>
    <row r="10580" spans="2:2" x14ac:dyDescent="0.25">
      <c r="B10580" t="s">
        <v>11438</v>
      </c>
    </row>
    <row r="10581" spans="2:2" x14ac:dyDescent="0.25">
      <c r="B10581" t="s">
        <v>11439</v>
      </c>
    </row>
    <row r="10582" spans="2:2" x14ac:dyDescent="0.25">
      <c r="B10582" t="s">
        <v>11440</v>
      </c>
    </row>
    <row r="10583" spans="2:2" x14ac:dyDescent="0.25">
      <c r="B10583" t="s">
        <v>11441</v>
      </c>
    </row>
    <row r="10584" spans="2:2" x14ac:dyDescent="0.25">
      <c r="B10584" t="s">
        <v>11442</v>
      </c>
    </row>
    <row r="10585" spans="2:2" x14ac:dyDescent="0.25">
      <c r="B10585" t="s">
        <v>11443</v>
      </c>
    </row>
    <row r="10586" spans="2:2" x14ac:dyDescent="0.25">
      <c r="B10586" t="s">
        <v>11444</v>
      </c>
    </row>
    <row r="10587" spans="2:2" x14ac:dyDescent="0.25">
      <c r="B10587" t="s">
        <v>11445</v>
      </c>
    </row>
    <row r="10588" spans="2:2" x14ac:dyDescent="0.25">
      <c r="B10588" t="s">
        <v>11446</v>
      </c>
    </row>
    <row r="10589" spans="2:2" x14ac:dyDescent="0.25">
      <c r="B10589" t="s">
        <v>11447</v>
      </c>
    </row>
    <row r="10590" spans="2:2" x14ac:dyDescent="0.25">
      <c r="B10590" t="s">
        <v>11448</v>
      </c>
    </row>
    <row r="10591" spans="2:2" x14ac:dyDescent="0.25">
      <c r="B10591" t="s">
        <v>11449</v>
      </c>
    </row>
    <row r="10592" spans="2:2" x14ac:dyDescent="0.25">
      <c r="B10592" t="s">
        <v>11450</v>
      </c>
    </row>
    <row r="10593" spans="2:2" x14ac:dyDescent="0.25">
      <c r="B10593" t="s">
        <v>11451</v>
      </c>
    </row>
    <row r="10594" spans="2:2" x14ac:dyDescent="0.25">
      <c r="B10594" t="s">
        <v>11452</v>
      </c>
    </row>
    <row r="10595" spans="2:2" x14ac:dyDescent="0.25">
      <c r="B10595" t="s">
        <v>11453</v>
      </c>
    </row>
    <row r="10596" spans="2:2" x14ac:dyDescent="0.25">
      <c r="B10596" t="s">
        <v>11454</v>
      </c>
    </row>
    <row r="10597" spans="2:2" x14ac:dyDescent="0.25">
      <c r="B10597" t="s">
        <v>11455</v>
      </c>
    </row>
    <row r="10598" spans="2:2" x14ac:dyDescent="0.25">
      <c r="B10598" t="s">
        <v>11456</v>
      </c>
    </row>
    <row r="10599" spans="2:2" x14ac:dyDescent="0.25">
      <c r="B10599" t="s">
        <v>11457</v>
      </c>
    </row>
    <row r="10600" spans="2:2" x14ac:dyDescent="0.25">
      <c r="B10600" t="s">
        <v>11458</v>
      </c>
    </row>
    <row r="10601" spans="2:2" x14ac:dyDescent="0.25">
      <c r="B10601" t="s">
        <v>11459</v>
      </c>
    </row>
    <row r="10602" spans="2:2" x14ac:dyDescent="0.25">
      <c r="B10602" t="s">
        <v>11460</v>
      </c>
    </row>
    <row r="10603" spans="2:2" x14ac:dyDescent="0.25">
      <c r="B10603" t="s">
        <v>11461</v>
      </c>
    </row>
    <row r="10604" spans="2:2" x14ac:dyDescent="0.25">
      <c r="B10604" t="s">
        <v>11462</v>
      </c>
    </row>
    <row r="10605" spans="2:2" x14ac:dyDescent="0.25">
      <c r="B10605" t="s">
        <v>11463</v>
      </c>
    </row>
    <row r="10606" spans="2:2" x14ac:dyDescent="0.25">
      <c r="B10606" t="s">
        <v>11464</v>
      </c>
    </row>
    <row r="10607" spans="2:2" x14ac:dyDescent="0.25">
      <c r="B10607" t="s">
        <v>11465</v>
      </c>
    </row>
    <row r="10608" spans="2:2" x14ac:dyDescent="0.25">
      <c r="B10608" t="s">
        <v>11466</v>
      </c>
    </row>
    <row r="10609" spans="2:2" x14ac:dyDescent="0.25">
      <c r="B10609" t="s">
        <v>11467</v>
      </c>
    </row>
    <row r="10610" spans="2:2" x14ac:dyDescent="0.25">
      <c r="B10610" t="s">
        <v>11468</v>
      </c>
    </row>
    <row r="10611" spans="2:2" x14ac:dyDescent="0.25">
      <c r="B10611" t="s">
        <v>11469</v>
      </c>
    </row>
    <row r="10612" spans="2:2" x14ac:dyDescent="0.25">
      <c r="B10612" t="s">
        <v>11470</v>
      </c>
    </row>
    <row r="10613" spans="2:2" x14ac:dyDescent="0.25">
      <c r="B10613" t="s">
        <v>11471</v>
      </c>
    </row>
    <row r="10614" spans="2:2" x14ac:dyDescent="0.25">
      <c r="B10614" t="s">
        <v>11472</v>
      </c>
    </row>
    <row r="10615" spans="2:2" x14ac:dyDescent="0.25">
      <c r="B10615" t="s">
        <v>11473</v>
      </c>
    </row>
    <row r="10616" spans="2:2" x14ac:dyDescent="0.25">
      <c r="B10616" t="s">
        <v>11474</v>
      </c>
    </row>
    <row r="10617" spans="2:2" x14ac:dyDescent="0.25">
      <c r="B10617" t="s">
        <v>11475</v>
      </c>
    </row>
    <row r="10618" spans="2:2" x14ac:dyDescent="0.25">
      <c r="B10618" t="s">
        <v>11476</v>
      </c>
    </row>
    <row r="10619" spans="2:2" x14ac:dyDescent="0.25">
      <c r="B10619" t="s">
        <v>11477</v>
      </c>
    </row>
    <row r="10620" spans="2:2" x14ac:dyDescent="0.25">
      <c r="B10620" t="s">
        <v>11478</v>
      </c>
    </row>
    <row r="10621" spans="2:2" x14ac:dyDescent="0.25">
      <c r="B10621" t="s">
        <v>11479</v>
      </c>
    </row>
    <row r="10622" spans="2:2" x14ac:dyDescent="0.25">
      <c r="B10622" t="s">
        <v>11480</v>
      </c>
    </row>
    <row r="10623" spans="2:2" x14ac:dyDescent="0.25">
      <c r="B10623" t="s">
        <v>11481</v>
      </c>
    </row>
    <row r="10624" spans="2:2" x14ac:dyDescent="0.25">
      <c r="B10624" t="s">
        <v>11482</v>
      </c>
    </row>
    <row r="10625" spans="2:2" x14ac:dyDescent="0.25">
      <c r="B10625" t="s">
        <v>11483</v>
      </c>
    </row>
    <row r="10626" spans="2:2" x14ac:dyDescent="0.25">
      <c r="B10626" t="s">
        <v>11484</v>
      </c>
    </row>
    <row r="10627" spans="2:2" x14ac:dyDescent="0.25">
      <c r="B10627" t="s">
        <v>11485</v>
      </c>
    </row>
    <row r="10628" spans="2:2" x14ac:dyDescent="0.25">
      <c r="B10628" t="s">
        <v>11486</v>
      </c>
    </row>
    <row r="10629" spans="2:2" x14ac:dyDescent="0.25">
      <c r="B10629" t="s">
        <v>11487</v>
      </c>
    </row>
    <row r="10630" spans="2:2" x14ac:dyDescent="0.25">
      <c r="B10630" t="s">
        <v>11488</v>
      </c>
    </row>
    <row r="10631" spans="2:2" x14ac:dyDescent="0.25">
      <c r="B10631" t="s">
        <v>11489</v>
      </c>
    </row>
    <row r="10632" spans="2:2" x14ac:dyDescent="0.25">
      <c r="B10632" t="s">
        <v>11490</v>
      </c>
    </row>
    <row r="10633" spans="2:2" x14ac:dyDescent="0.25">
      <c r="B10633" t="s">
        <v>11491</v>
      </c>
    </row>
    <row r="10634" spans="2:2" x14ac:dyDescent="0.25">
      <c r="B10634" t="s">
        <v>11492</v>
      </c>
    </row>
    <row r="10635" spans="2:2" x14ac:dyDescent="0.25">
      <c r="B10635" t="s">
        <v>11493</v>
      </c>
    </row>
    <row r="10636" spans="2:2" x14ac:dyDescent="0.25">
      <c r="B10636" t="s">
        <v>11494</v>
      </c>
    </row>
    <row r="10637" spans="2:2" x14ac:dyDescent="0.25">
      <c r="B10637" t="s">
        <v>11495</v>
      </c>
    </row>
    <row r="10638" spans="2:2" x14ac:dyDescent="0.25">
      <c r="B10638" t="s">
        <v>11496</v>
      </c>
    </row>
    <row r="10639" spans="2:2" x14ac:dyDescent="0.25">
      <c r="B10639" t="s">
        <v>11497</v>
      </c>
    </row>
    <row r="10640" spans="2:2" x14ac:dyDescent="0.25">
      <c r="B10640" t="s">
        <v>11498</v>
      </c>
    </row>
    <row r="10641" spans="2:2" x14ac:dyDescent="0.25">
      <c r="B10641" t="s">
        <v>11499</v>
      </c>
    </row>
    <row r="10642" spans="2:2" x14ac:dyDescent="0.25">
      <c r="B10642" t="s">
        <v>11500</v>
      </c>
    </row>
    <row r="10643" spans="2:2" x14ac:dyDescent="0.25">
      <c r="B10643" t="s">
        <v>11501</v>
      </c>
    </row>
    <row r="10644" spans="2:2" x14ac:dyDescent="0.25">
      <c r="B10644" t="s">
        <v>11502</v>
      </c>
    </row>
    <row r="10645" spans="2:2" x14ac:dyDescent="0.25">
      <c r="B10645" t="s">
        <v>11503</v>
      </c>
    </row>
    <row r="10646" spans="2:2" x14ac:dyDescent="0.25">
      <c r="B10646" t="s">
        <v>11504</v>
      </c>
    </row>
    <row r="10647" spans="2:2" x14ac:dyDescent="0.25">
      <c r="B10647" t="s">
        <v>11505</v>
      </c>
    </row>
    <row r="10648" spans="2:2" x14ac:dyDescent="0.25">
      <c r="B10648" t="s">
        <v>11506</v>
      </c>
    </row>
    <row r="10649" spans="2:2" x14ac:dyDescent="0.25">
      <c r="B10649" t="s">
        <v>11507</v>
      </c>
    </row>
    <row r="10650" spans="2:2" x14ac:dyDescent="0.25">
      <c r="B10650" t="s">
        <v>11508</v>
      </c>
    </row>
    <row r="10651" spans="2:2" x14ac:dyDescent="0.25">
      <c r="B10651" t="s">
        <v>11509</v>
      </c>
    </row>
    <row r="10652" spans="2:2" x14ac:dyDescent="0.25">
      <c r="B10652" t="s">
        <v>11510</v>
      </c>
    </row>
    <row r="10653" spans="2:2" x14ac:dyDescent="0.25">
      <c r="B10653" t="s">
        <v>11511</v>
      </c>
    </row>
    <row r="10654" spans="2:2" x14ac:dyDescent="0.25">
      <c r="B10654" t="s">
        <v>11512</v>
      </c>
    </row>
    <row r="10655" spans="2:2" x14ac:dyDescent="0.25">
      <c r="B10655" t="s">
        <v>11513</v>
      </c>
    </row>
    <row r="10656" spans="2:2" x14ac:dyDescent="0.25">
      <c r="B10656" t="s">
        <v>11514</v>
      </c>
    </row>
    <row r="10657" spans="2:2" x14ac:dyDescent="0.25">
      <c r="B10657" t="s">
        <v>11515</v>
      </c>
    </row>
    <row r="10658" spans="2:2" x14ac:dyDescent="0.25">
      <c r="B10658" t="s">
        <v>11516</v>
      </c>
    </row>
    <row r="10659" spans="2:2" x14ac:dyDescent="0.25">
      <c r="B10659" t="s">
        <v>11517</v>
      </c>
    </row>
    <row r="10660" spans="2:2" x14ac:dyDescent="0.25">
      <c r="B10660" t="s">
        <v>11518</v>
      </c>
    </row>
    <row r="10661" spans="2:2" x14ac:dyDescent="0.25">
      <c r="B10661" t="s">
        <v>11519</v>
      </c>
    </row>
    <row r="10662" spans="2:2" x14ac:dyDescent="0.25">
      <c r="B10662" t="s">
        <v>11520</v>
      </c>
    </row>
    <row r="10663" spans="2:2" x14ac:dyDescent="0.25">
      <c r="B10663" t="s">
        <v>11521</v>
      </c>
    </row>
    <row r="10664" spans="2:2" x14ac:dyDescent="0.25">
      <c r="B10664" t="s">
        <v>11522</v>
      </c>
    </row>
    <row r="10665" spans="2:2" x14ac:dyDescent="0.25">
      <c r="B10665" t="s">
        <v>11523</v>
      </c>
    </row>
    <row r="10666" spans="2:2" x14ac:dyDescent="0.25">
      <c r="B10666" t="s">
        <v>11524</v>
      </c>
    </row>
    <row r="10667" spans="2:2" x14ac:dyDescent="0.25">
      <c r="B10667" t="s">
        <v>11525</v>
      </c>
    </row>
    <row r="10668" spans="2:2" x14ac:dyDescent="0.25">
      <c r="B10668" t="s">
        <v>11526</v>
      </c>
    </row>
    <row r="10669" spans="2:2" x14ac:dyDescent="0.25">
      <c r="B10669" t="s">
        <v>11527</v>
      </c>
    </row>
    <row r="10670" spans="2:2" x14ac:dyDescent="0.25">
      <c r="B10670" t="s">
        <v>11528</v>
      </c>
    </row>
    <row r="10671" spans="2:2" x14ac:dyDescent="0.25">
      <c r="B10671" t="s">
        <v>11529</v>
      </c>
    </row>
    <row r="10672" spans="2:2" x14ac:dyDescent="0.25">
      <c r="B10672" t="s">
        <v>11530</v>
      </c>
    </row>
    <row r="10673" spans="2:2" x14ac:dyDescent="0.25">
      <c r="B10673" t="s">
        <v>11531</v>
      </c>
    </row>
    <row r="10674" spans="2:2" x14ac:dyDescent="0.25">
      <c r="B10674" t="s">
        <v>11532</v>
      </c>
    </row>
    <row r="10675" spans="2:2" x14ac:dyDescent="0.25">
      <c r="B10675" t="s">
        <v>11533</v>
      </c>
    </row>
    <row r="10676" spans="2:2" x14ac:dyDescent="0.25">
      <c r="B10676" t="s">
        <v>11534</v>
      </c>
    </row>
    <row r="10677" spans="2:2" x14ac:dyDescent="0.25">
      <c r="B10677" t="s">
        <v>11535</v>
      </c>
    </row>
    <row r="10678" spans="2:2" x14ac:dyDescent="0.25">
      <c r="B10678" t="s">
        <v>11536</v>
      </c>
    </row>
    <row r="10679" spans="2:2" x14ac:dyDescent="0.25">
      <c r="B10679" t="s">
        <v>11537</v>
      </c>
    </row>
    <row r="10680" spans="2:2" x14ac:dyDescent="0.25">
      <c r="B10680" t="s">
        <v>11538</v>
      </c>
    </row>
    <row r="10681" spans="2:2" x14ac:dyDescent="0.25">
      <c r="B10681" t="s">
        <v>11539</v>
      </c>
    </row>
    <row r="10682" spans="2:2" x14ac:dyDescent="0.25">
      <c r="B10682" t="s">
        <v>11540</v>
      </c>
    </row>
    <row r="10683" spans="2:2" x14ac:dyDescent="0.25">
      <c r="B10683" t="s">
        <v>11541</v>
      </c>
    </row>
    <row r="10684" spans="2:2" x14ac:dyDescent="0.25">
      <c r="B10684" t="s">
        <v>11542</v>
      </c>
    </row>
    <row r="10685" spans="2:2" x14ac:dyDescent="0.25">
      <c r="B10685" t="s">
        <v>11543</v>
      </c>
    </row>
    <row r="10686" spans="2:2" x14ac:dyDescent="0.25">
      <c r="B10686" t="s">
        <v>11544</v>
      </c>
    </row>
    <row r="10687" spans="2:2" x14ac:dyDescent="0.25">
      <c r="B10687" t="s">
        <v>11545</v>
      </c>
    </row>
    <row r="10688" spans="2:2" x14ac:dyDescent="0.25">
      <c r="B10688" t="s">
        <v>11546</v>
      </c>
    </row>
    <row r="10689" spans="2:2" x14ac:dyDescent="0.25">
      <c r="B10689" t="s">
        <v>11547</v>
      </c>
    </row>
    <row r="10690" spans="2:2" x14ac:dyDescent="0.25">
      <c r="B10690" t="s">
        <v>11548</v>
      </c>
    </row>
    <row r="10691" spans="2:2" x14ac:dyDescent="0.25">
      <c r="B10691" t="s">
        <v>11549</v>
      </c>
    </row>
    <row r="10692" spans="2:2" x14ac:dyDescent="0.25">
      <c r="B10692" t="s">
        <v>11550</v>
      </c>
    </row>
    <row r="10693" spans="2:2" x14ac:dyDescent="0.25">
      <c r="B10693" t="s">
        <v>11551</v>
      </c>
    </row>
    <row r="10694" spans="2:2" x14ac:dyDescent="0.25">
      <c r="B10694" t="s">
        <v>11552</v>
      </c>
    </row>
    <row r="10695" spans="2:2" x14ac:dyDescent="0.25">
      <c r="B10695" t="s">
        <v>11553</v>
      </c>
    </row>
    <row r="10696" spans="2:2" x14ac:dyDescent="0.25">
      <c r="B10696" t="s">
        <v>11554</v>
      </c>
    </row>
    <row r="10697" spans="2:2" x14ac:dyDescent="0.25">
      <c r="B10697" t="s">
        <v>11555</v>
      </c>
    </row>
    <row r="10698" spans="2:2" x14ac:dyDescent="0.25">
      <c r="B10698" t="s">
        <v>11556</v>
      </c>
    </row>
    <row r="10699" spans="2:2" x14ac:dyDescent="0.25">
      <c r="B10699" t="s">
        <v>11557</v>
      </c>
    </row>
    <row r="10700" spans="2:2" x14ac:dyDescent="0.25">
      <c r="B10700" t="s">
        <v>11558</v>
      </c>
    </row>
    <row r="10701" spans="2:2" x14ac:dyDescent="0.25">
      <c r="B10701" t="s">
        <v>11559</v>
      </c>
    </row>
    <row r="10702" spans="2:2" x14ac:dyDescent="0.25">
      <c r="B10702" t="s">
        <v>11560</v>
      </c>
    </row>
    <row r="10703" spans="2:2" x14ac:dyDescent="0.25">
      <c r="B10703" t="s">
        <v>11561</v>
      </c>
    </row>
    <row r="10704" spans="2:2" x14ac:dyDescent="0.25">
      <c r="B10704" t="s">
        <v>11562</v>
      </c>
    </row>
    <row r="10705" spans="2:2" x14ac:dyDescent="0.25">
      <c r="B10705" t="s">
        <v>11563</v>
      </c>
    </row>
    <row r="10706" spans="2:2" x14ac:dyDescent="0.25">
      <c r="B10706" t="s">
        <v>11564</v>
      </c>
    </row>
    <row r="10707" spans="2:2" x14ac:dyDescent="0.25">
      <c r="B10707" t="s">
        <v>11565</v>
      </c>
    </row>
    <row r="10708" spans="2:2" x14ac:dyDescent="0.25">
      <c r="B10708" t="s">
        <v>11566</v>
      </c>
    </row>
    <row r="10709" spans="2:2" x14ac:dyDescent="0.25">
      <c r="B10709" t="s">
        <v>11567</v>
      </c>
    </row>
    <row r="10710" spans="2:2" x14ac:dyDescent="0.25">
      <c r="B10710" t="s">
        <v>11568</v>
      </c>
    </row>
    <row r="10711" spans="2:2" x14ac:dyDescent="0.25">
      <c r="B10711" t="s">
        <v>11569</v>
      </c>
    </row>
    <row r="10712" spans="2:2" x14ac:dyDescent="0.25">
      <c r="B10712" t="s">
        <v>11570</v>
      </c>
    </row>
    <row r="10713" spans="2:2" x14ac:dyDescent="0.25">
      <c r="B10713" t="s">
        <v>11571</v>
      </c>
    </row>
    <row r="10714" spans="2:2" x14ac:dyDescent="0.25">
      <c r="B10714" t="s">
        <v>11572</v>
      </c>
    </row>
    <row r="10715" spans="2:2" x14ac:dyDescent="0.25">
      <c r="B10715" t="s">
        <v>11573</v>
      </c>
    </row>
    <row r="10716" spans="2:2" x14ac:dyDescent="0.25">
      <c r="B10716" t="s">
        <v>11574</v>
      </c>
    </row>
    <row r="10717" spans="2:2" x14ac:dyDescent="0.25">
      <c r="B10717" t="s">
        <v>11575</v>
      </c>
    </row>
    <row r="10718" spans="2:2" x14ac:dyDescent="0.25">
      <c r="B10718" t="s">
        <v>11576</v>
      </c>
    </row>
    <row r="10719" spans="2:2" x14ac:dyDescent="0.25">
      <c r="B10719" t="s">
        <v>11577</v>
      </c>
    </row>
    <row r="10720" spans="2:2" x14ac:dyDescent="0.25">
      <c r="B10720" t="s">
        <v>11578</v>
      </c>
    </row>
    <row r="10721" spans="2:2" x14ac:dyDescent="0.25">
      <c r="B10721" t="s">
        <v>11579</v>
      </c>
    </row>
    <row r="10722" spans="2:2" x14ac:dyDescent="0.25">
      <c r="B10722" t="s">
        <v>11580</v>
      </c>
    </row>
    <row r="10723" spans="2:2" x14ac:dyDescent="0.25">
      <c r="B10723" t="s">
        <v>11581</v>
      </c>
    </row>
    <row r="10724" spans="2:2" x14ac:dyDescent="0.25">
      <c r="B10724" t="s">
        <v>11582</v>
      </c>
    </row>
    <row r="10725" spans="2:2" x14ac:dyDescent="0.25">
      <c r="B10725" t="s">
        <v>11583</v>
      </c>
    </row>
    <row r="10726" spans="2:2" x14ac:dyDescent="0.25">
      <c r="B10726" t="s">
        <v>11584</v>
      </c>
    </row>
    <row r="10727" spans="2:2" x14ac:dyDescent="0.25">
      <c r="B10727" t="s">
        <v>11585</v>
      </c>
    </row>
    <row r="10728" spans="2:2" x14ac:dyDescent="0.25">
      <c r="B10728" t="s">
        <v>11586</v>
      </c>
    </row>
    <row r="10729" spans="2:2" x14ac:dyDescent="0.25">
      <c r="B10729" t="s">
        <v>11587</v>
      </c>
    </row>
    <row r="10730" spans="2:2" x14ac:dyDescent="0.25">
      <c r="B10730" t="s">
        <v>11588</v>
      </c>
    </row>
    <row r="10731" spans="2:2" x14ac:dyDescent="0.25">
      <c r="B10731" t="s">
        <v>11589</v>
      </c>
    </row>
    <row r="10732" spans="2:2" x14ac:dyDescent="0.25">
      <c r="B10732" t="s">
        <v>11590</v>
      </c>
    </row>
    <row r="10733" spans="2:2" x14ac:dyDescent="0.25">
      <c r="B10733" t="s">
        <v>11591</v>
      </c>
    </row>
    <row r="10734" spans="2:2" x14ac:dyDescent="0.25">
      <c r="B10734" t="s">
        <v>11592</v>
      </c>
    </row>
    <row r="10735" spans="2:2" x14ac:dyDescent="0.25">
      <c r="B10735" t="s">
        <v>11593</v>
      </c>
    </row>
    <row r="10736" spans="2:2" x14ac:dyDescent="0.25">
      <c r="B10736" t="s">
        <v>11594</v>
      </c>
    </row>
    <row r="10737" spans="2:2" x14ac:dyDescent="0.25">
      <c r="B10737" t="s">
        <v>11595</v>
      </c>
    </row>
    <row r="10738" spans="2:2" x14ac:dyDescent="0.25">
      <c r="B10738" t="s">
        <v>11596</v>
      </c>
    </row>
    <row r="10739" spans="2:2" x14ac:dyDescent="0.25">
      <c r="B10739" t="s">
        <v>11597</v>
      </c>
    </row>
    <row r="10740" spans="2:2" x14ac:dyDescent="0.25">
      <c r="B10740" t="s">
        <v>11598</v>
      </c>
    </row>
    <row r="10741" spans="2:2" x14ac:dyDescent="0.25">
      <c r="B10741" t="s">
        <v>11599</v>
      </c>
    </row>
    <row r="10742" spans="2:2" x14ac:dyDescent="0.25">
      <c r="B10742" t="s">
        <v>11600</v>
      </c>
    </row>
    <row r="10743" spans="2:2" x14ac:dyDescent="0.25">
      <c r="B10743" t="s">
        <v>11601</v>
      </c>
    </row>
    <row r="10744" spans="2:2" x14ac:dyDescent="0.25">
      <c r="B10744" t="s">
        <v>11602</v>
      </c>
    </row>
    <row r="10745" spans="2:2" x14ac:dyDescent="0.25">
      <c r="B10745" t="s">
        <v>11603</v>
      </c>
    </row>
    <row r="10746" spans="2:2" x14ac:dyDescent="0.25">
      <c r="B10746" t="s">
        <v>11604</v>
      </c>
    </row>
    <row r="10747" spans="2:2" x14ac:dyDescent="0.25">
      <c r="B10747" t="s">
        <v>11605</v>
      </c>
    </row>
    <row r="10748" spans="2:2" x14ac:dyDescent="0.25">
      <c r="B10748" t="s">
        <v>11606</v>
      </c>
    </row>
    <row r="10749" spans="2:2" x14ac:dyDescent="0.25">
      <c r="B10749" t="s">
        <v>11607</v>
      </c>
    </row>
    <row r="10750" spans="2:2" x14ac:dyDescent="0.25">
      <c r="B10750" t="s">
        <v>11608</v>
      </c>
    </row>
    <row r="10751" spans="2:2" x14ac:dyDescent="0.25">
      <c r="B10751" t="s">
        <v>11609</v>
      </c>
    </row>
    <row r="10752" spans="2:2" x14ac:dyDescent="0.25">
      <c r="B10752" t="s">
        <v>11610</v>
      </c>
    </row>
    <row r="10753" spans="2:2" x14ac:dyDescent="0.25">
      <c r="B10753" t="s">
        <v>11611</v>
      </c>
    </row>
    <row r="10754" spans="2:2" x14ac:dyDescent="0.25">
      <c r="B10754" t="s">
        <v>11612</v>
      </c>
    </row>
    <row r="10755" spans="2:2" x14ac:dyDescent="0.25">
      <c r="B10755" t="s">
        <v>11613</v>
      </c>
    </row>
    <row r="10756" spans="2:2" x14ac:dyDescent="0.25">
      <c r="B10756" t="s">
        <v>11614</v>
      </c>
    </row>
    <row r="10757" spans="2:2" x14ac:dyDescent="0.25">
      <c r="B10757" t="s">
        <v>11615</v>
      </c>
    </row>
    <row r="10758" spans="2:2" x14ac:dyDescent="0.25">
      <c r="B10758" t="s">
        <v>11616</v>
      </c>
    </row>
    <row r="10759" spans="2:2" x14ac:dyDescent="0.25">
      <c r="B10759" t="s">
        <v>11617</v>
      </c>
    </row>
    <row r="10760" spans="2:2" x14ac:dyDescent="0.25">
      <c r="B10760" t="s">
        <v>11618</v>
      </c>
    </row>
    <row r="10761" spans="2:2" x14ac:dyDescent="0.25">
      <c r="B10761" t="s">
        <v>11619</v>
      </c>
    </row>
    <row r="10762" spans="2:2" x14ac:dyDescent="0.25">
      <c r="B10762" t="s">
        <v>11620</v>
      </c>
    </row>
    <row r="10763" spans="2:2" x14ac:dyDescent="0.25">
      <c r="B10763" t="s">
        <v>11621</v>
      </c>
    </row>
    <row r="10764" spans="2:2" x14ac:dyDescent="0.25">
      <c r="B10764" t="s">
        <v>11622</v>
      </c>
    </row>
    <row r="10765" spans="2:2" x14ac:dyDescent="0.25">
      <c r="B10765" t="s">
        <v>11623</v>
      </c>
    </row>
    <row r="10766" spans="2:2" x14ac:dyDescent="0.25">
      <c r="B10766" t="s">
        <v>11624</v>
      </c>
    </row>
    <row r="10767" spans="2:2" x14ac:dyDescent="0.25">
      <c r="B10767" t="s">
        <v>11625</v>
      </c>
    </row>
    <row r="10768" spans="2:2" x14ac:dyDescent="0.25">
      <c r="B10768" t="s">
        <v>11626</v>
      </c>
    </row>
    <row r="10769" spans="2:2" x14ac:dyDescent="0.25">
      <c r="B10769" t="s">
        <v>11627</v>
      </c>
    </row>
    <row r="10770" spans="2:2" x14ac:dyDescent="0.25">
      <c r="B10770" t="s">
        <v>11628</v>
      </c>
    </row>
    <row r="10771" spans="2:2" x14ac:dyDescent="0.25">
      <c r="B10771" t="s">
        <v>11629</v>
      </c>
    </row>
    <row r="10772" spans="2:2" x14ac:dyDescent="0.25">
      <c r="B10772" t="s">
        <v>11630</v>
      </c>
    </row>
    <row r="10773" spans="2:2" x14ac:dyDescent="0.25">
      <c r="B10773" t="s">
        <v>11631</v>
      </c>
    </row>
    <row r="10774" spans="2:2" x14ac:dyDescent="0.25">
      <c r="B10774" t="s">
        <v>11632</v>
      </c>
    </row>
    <row r="10775" spans="2:2" x14ac:dyDescent="0.25">
      <c r="B10775" t="s">
        <v>11633</v>
      </c>
    </row>
    <row r="10776" spans="2:2" x14ac:dyDescent="0.25">
      <c r="B10776" t="s">
        <v>11634</v>
      </c>
    </row>
    <row r="10777" spans="2:2" x14ac:dyDescent="0.25">
      <c r="B10777" t="s">
        <v>11635</v>
      </c>
    </row>
    <row r="10778" spans="2:2" x14ac:dyDescent="0.25">
      <c r="B10778" t="s">
        <v>11636</v>
      </c>
    </row>
    <row r="10779" spans="2:2" x14ac:dyDescent="0.25">
      <c r="B10779" t="s">
        <v>11637</v>
      </c>
    </row>
    <row r="10780" spans="2:2" x14ac:dyDescent="0.25">
      <c r="B10780" t="s">
        <v>11638</v>
      </c>
    </row>
    <row r="10781" spans="2:2" x14ac:dyDescent="0.25">
      <c r="B10781" t="s">
        <v>11639</v>
      </c>
    </row>
    <row r="10782" spans="2:2" x14ac:dyDescent="0.25">
      <c r="B10782" t="s">
        <v>11640</v>
      </c>
    </row>
    <row r="10783" spans="2:2" x14ac:dyDescent="0.25">
      <c r="B10783" t="s">
        <v>11641</v>
      </c>
    </row>
    <row r="10784" spans="2:2" x14ac:dyDescent="0.25">
      <c r="B10784" t="s">
        <v>11642</v>
      </c>
    </row>
    <row r="10785" spans="2:2" x14ac:dyDescent="0.25">
      <c r="B10785" t="s">
        <v>11643</v>
      </c>
    </row>
    <row r="10786" spans="2:2" x14ac:dyDescent="0.25">
      <c r="B10786" t="s">
        <v>11644</v>
      </c>
    </row>
    <row r="10787" spans="2:2" x14ac:dyDescent="0.25">
      <c r="B10787" t="s">
        <v>11645</v>
      </c>
    </row>
    <row r="10788" spans="2:2" x14ac:dyDescent="0.25">
      <c r="B10788" t="s">
        <v>11646</v>
      </c>
    </row>
    <row r="10789" spans="2:2" x14ac:dyDescent="0.25">
      <c r="B10789" t="s">
        <v>11647</v>
      </c>
    </row>
    <row r="10790" spans="2:2" x14ac:dyDescent="0.25">
      <c r="B10790" t="s">
        <v>11648</v>
      </c>
    </row>
    <row r="10791" spans="2:2" x14ac:dyDescent="0.25">
      <c r="B10791" t="s">
        <v>11649</v>
      </c>
    </row>
    <row r="10792" spans="2:2" x14ac:dyDescent="0.25">
      <c r="B10792" t="s">
        <v>11650</v>
      </c>
    </row>
    <row r="10793" spans="2:2" x14ac:dyDescent="0.25">
      <c r="B10793" t="s">
        <v>11651</v>
      </c>
    </row>
    <row r="10794" spans="2:2" x14ac:dyDescent="0.25">
      <c r="B10794" t="s">
        <v>11652</v>
      </c>
    </row>
    <row r="10795" spans="2:2" x14ac:dyDescent="0.25">
      <c r="B10795" t="s">
        <v>11653</v>
      </c>
    </row>
    <row r="10796" spans="2:2" x14ac:dyDescent="0.25">
      <c r="B10796" t="s">
        <v>11654</v>
      </c>
    </row>
    <row r="10797" spans="2:2" x14ac:dyDescent="0.25">
      <c r="B10797" t="s">
        <v>11655</v>
      </c>
    </row>
    <row r="10798" spans="2:2" x14ac:dyDescent="0.25">
      <c r="B10798" t="s">
        <v>11656</v>
      </c>
    </row>
    <row r="10799" spans="2:2" x14ac:dyDescent="0.25">
      <c r="B10799" t="s">
        <v>11657</v>
      </c>
    </row>
    <row r="10800" spans="2:2" x14ac:dyDescent="0.25">
      <c r="B10800" t="s">
        <v>11658</v>
      </c>
    </row>
    <row r="10801" spans="2:2" x14ac:dyDescent="0.25">
      <c r="B10801" t="s">
        <v>11659</v>
      </c>
    </row>
    <row r="10802" spans="2:2" x14ac:dyDescent="0.25">
      <c r="B10802" t="s">
        <v>11660</v>
      </c>
    </row>
    <row r="10803" spans="2:2" x14ac:dyDescent="0.25">
      <c r="B10803" t="s">
        <v>11661</v>
      </c>
    </row>
    <row r="10804" spans="2:2" x14ac:dyDescent="0.25">
      <c r="B10804" t="s">
        <v>11662</v>
      </c>
    </row>
    <row r="10805" spans="2:2" x14ac:dyDescent="0.25">
      <c r="B10805" t="s">
        <v>11663</v>
      </c>
    </row>
    <row r="10806" spans="2:2" x14ac:dyDescent="0.25">
      <c r="B10806" t="s">
        <v>11664</v>
      </c>
    </row>
    <row r="10807" spans="2:2" x14ac:dyDescent="0.25">
      <c r="B10807" t="s">
        <v>11665</v>
      </c>
    </row>
    <row r="10808" spans="2:2" x14ac:dyDescent="0.25">
      <c r="B10808" t="s">
        <v>11666</v>
      </c>
    </row>
    <row r="10809" spans="2:2" x14ac:dyDescent="0.25">
      <c r="B10809" t="s">
        <v>11667</v>
      </c>
    </row>
    <row r="10810" spans="2:2" x14ac:dyDescent="0.25">
      <c r="B10810" t="s">
        <v>11668</v>
      </c>
    </row>
    <row r="10811" spans="2:2" x14ac:dyDescent="0.25">
      <c r="B10811" t="s">
        <v>11669</v>
      </c>
    </row>
    <row r="10812" spans="2:2" x14ac:dyDescent="0.25">
      <c r="B10812" t="s">
        <v>11670</v>
      </c>
    </row>
    <row r="10813" spans="2:2" x14ac:dyDescent="0.25">
      <c r="B10813" t="s">
        <v>11671</v>
      </c>
    </row>
    <row r="10814" spans="2:2" x14ac:dyDescent="0.25">
      <c r="B10814" t="s">
        <v>11672</v>
      </c>
    </row>
    <row r="10815" spans="2:2" x14ac:dyDescent="0.25">
      <c r="B10815" t="s">
        <v>11673</v>
      </c>
    </row>
    <row r="10816" spans="2:2" x14ac:dyDescent="0.25">
      <c r="B10816" t="s">
        <v>11674</v>
      </c>
    </row>
    <row r="10817" spans="2:2" x14ac:dyDescent="0.25">
      <c r="B10817" t="s">
        <v>11675</v>
      </c>
    </row>
    <row r="10818" spans="2:2" x14ac:dyDescent="0.25">
      <c r="B10818" t="s">
        <v>11676</v>
      </c>
    </row>
    <row r="10819" spans="2:2" x14ac:dyDescent="0.25">
      <c r="B10819" t="s">
        <v>11677</v>
      </c>
    </row>
    <row r="10820" spans="2:2" x14ac:dyDescent="0.25">
      <c r="B10820" t="s">
        <v>11678</v>
      </c>
    </row>
    <row r="10821" spans="2:2" x14ac:dyDescent="0.25">
      <c r="B10821" t="s">
        <v>11679</v>
      </c>
    </row>
    <row r="10822" spans="2:2" x14ac:dyDescent="0.25">
      <c r="B10822" t="s">
        <v>11680</v>
      </c>
    </row>
    <row r="10823" spans="2:2" x14ac:dyDescent="0.25">
      <c r="B10823" t="s">
        <v>11681</v>
      </c>
    </row>
    <row r="10824" spans="2:2" x14ac:dyDescent="0.25">
      <c r="B10824" t="s">
        <v>11682</v>
      </c>
    </row>
    <row r="10825" spans="2:2" x14ac:dyDescent="0.25">
      <c r="B10825" t="s">
        <v>11683</v>
      </c>
    </row>
    <row r="10826" spans="2:2" x14ac:dyDescent="0.25">
      <c r="B10826" t="s">
        <v>11684</v>
      </c>
    </row>
    <row r="10827" spans="2:2" x14ac:dyDescent="0.25">
      <c r="B10827" t="s">
        <v>11685</v>
      </c>
    </row>
    <row r="10828" spans="2:2" x14ac:dyDescent="0.25">
      <c r="B10828" t="s">
        <v>11686</v>
      </c>
    </row>
    <row r="10829" spans="2:2" x14ac:dyDescent="0.25">
      <c r="B10829" t="s">
        <v>11687</v>
      </c>
    </row>
    <row r="10830" spans="2:2" x14ac:dyDescent="0.25">
      <c r="B10830" t="s">
        <v>11688</v>
      </c>
    </row>
    <row r="10831" spans="2:2" x14ac:dyDescent="0.25">
      <c r="B10831" t="s">
        <v>11689</v>
      </c>
    </row>
    <row r="10832" spans="2:2" x14ac:dyDescent="0.25">
      <c r="B10832" t="s">
        <v>11690</v>
      </c>
    </row>
    <row r="10833" spans="2:2" x14ac:dyDescent="0.25">
      <c r="B10833" t="s">
        <v>11691</v>
      </c>
    </row>
    <row r="10834" spans="2:2" x14ac:dyDescent="0.25">
      <c r="B10834" t="s">
        <v>11692</v>
      </c>
    </row>
    <row r="10835" spans="2:2" x14ac:dyDescent="0.25">
      <c r="B10835" t="s">
        <v>11693</v>
      </c>
    </row>
    <row r="10836" spans="2:2" x14ac:dyDescent="0.25">
      <c r="B10836" t="s">
        <v>11694</v>
      </c>
    </row>
    <row r="10837" spans="2:2" x14ac:dyDescent="0.25">
      <c r="B10837" t="s">
        <v>11695</v>
      </c>
    </row>
    <row r="10838" spans="2:2" x14ac:dyDescent="0.25">
      <c r="B10838" t="s">
        <v>11696</v>
      </c>
    </row>
    <row r="10839" spans="2:2" x14ac:dyDescent="0.25">
      <c r="B10839" t="s">
        <v>11697</v>
      </c>
    </row>
    <row r="10840" spans="2:2" x14ac:dyDescent="0.25">
      <c r="B10840" t="s">
        <v>11698</v>
      </c>
    </row>
    <row r="10841" spans="2:2" x14ac:dyDescent="0.25">
      <c r="B10841" t="s">
        <v>11699</v>
      </c>
    </row>
    <row r="10842" spans="2:2" x14ac:dyDescent="0.25">
      <c r="B10842" t="s">
        <v>11700</v>
      </c>
    </row>
    <row r="10843" spans="2:2" x14ac:dyDescent="0.25">
      <c r="B10843" t="s">
        <v>11701</v>
      </c>
    </row>
    <row r="10844" spans="2:2" x14ac:dyDescent="0.25">
      <c r="B10844" t="s">
        <v>11702</v>
      </c>
    </row>
    <row r="10845" spans="2:2" x14ac:dyDescent="0.25">
      <c r="B10845" t="s">
        <v>11703</v>
      </c>
    </row>
    <row r="10846" spans="2:2" x14ac:dyDescent="0.25">
      <c r="B10846" t="s">
        <v>11704</v>
      </c>
    </row>
    <row r="10847" spans="2:2" x14ac:dyDescent="0.25">
      <c r="B10847" t="s">
        <v>11705</v>
      </c>
    </row>
    <row r="10848" spans="2:2" x14ac:dyDescent="0.25">
      <c r="B10848" t="s">
        <v>11706</v>
      </c>
    </row>
    <row r="10849" spans="2:2" x14ac:dyDescent="0.25">
      <c r="B10849" t="s">
        <v>11707</v>
      </c>
    </row>
    <row r="10850" spans="2:2" x14ac:dyDescent="0.25">
      <c r="B10850" t="s">
        <v>11708</v>
      </c>
    </row>
    <row r="10851" spans="2:2" x14ac:dyDescent="0.25">
      <c r="B10851" t="s">
        <v>11709</v>
      </c>
    </row>
    <row r="10852" spans="2:2" x14ac:dyDescent="0.25">
      <c r="B10852" t="s">
        <v>11710</v>
      </c>
    </row>
    <row r="10853" spans="2:2" x14ac:dyDescent="0.25">
      <c r="B10853" t="s">
        <v>11711</v>
      </c>
    </row>
    <row r="10854" spans="2:2" x14ac:dyDescent="0.25">
      <c r="B10854" t="s">
        <v>11712</v>
      </c>
    </row>
    <row r="10855" spans="2:2" x14ac:dyDescent="0.25">
      <c r="B10855" t="s">
        <v>6699</v>
      </c>
    </row>
    <row r="10856" spans="2:2" x14ac:dyDescent="0.25">
      <c r="B10856" t="s">
        <v>11713</v>
      </c>
    </row>
    <row r="10857" spans="2:2" x14ac:dyDescent="0.25">
      <c r="B10857" t="s">
        <v>11714</v>
      </c>
    </row>
    <row r="10858" spans="2:2" x14ac:dyDescent="0.25">
      <c r="B10858" t="s">
        <v>6960</v>
      </c>
    </row>
    <row r="10859" spans="2:2" x14ac:dyDescent="0.25">
      <c r="B10859" t="s">
        <v>11715</v>
      </c>
    </row>
    <row r="10860" spans="2:2" x14ac:dyDescent="0.25">
      <c r="B10860" t="s">
        <v>11716</v>
      </c>
    </row>
    <row r="10861" spans="2:2" x14ac:dyDescent="0.25">
      <c r="B10861" t="s">
        <v>11717</v>
      </c>
    </row>
    <row r="10862" spans="2:2" x14ac:dyDescent="0.25">
      <c r="B10862" t="s">
        <v>11718</v>
      </c>
    </row>
    <row r="10863" spans="2:2" x14ac:dyDescent="0.25">
      <c r="B10863" t="s">
        <v>11719</v>
      </c>
    </row>
    <row r="10864" spans="2:2" x14ac:dyDescent="0.25">
      <c r="B10864" t="s">
        <v>11720</v>
      </c>
    </row>
    <row r="10865" spans="2:2" x14ac:dyDescent="0.25">
      <c r="B10865" t="s">
        <v>11721</v>
      </c>
    </row>
    <row r="10866" spans="2:2" x14ac:dyDescent="0.25">
      <c r="B10866" t="s">
        <v>11722</v>
      </c>
    </row>
    <row r="10867" spans="2:2" x14ac:dyDescent="0.25">
      <c r="B10867" t="s">
        <v>11723</v>
      </c>
    </row>
    <row r="10868" spans="2:2" x14ac:dyDescent="0.25">
      <c r="B10868" t="s">
        <v>11724</v>
      </c>
    </row>
    <row r="10869" spans="2:2" x14ac:dyDescent="0.25">
      <c r="B10869" t="s">
        <v>11725</v>
      </c>
    </row>
    <row r="10870" spans="2:2" x14ac:dyDescent="0.25">
      <c r="B10870" t="s">
        <v>11726</v>
      </c>
    </row>
    <row r="10871" spans="2:2" x14ac:dyDescent="0.25">
      <c r="B10871" t="s">
        <v>11727</v>
      </c>
    </row>
    <row r="10872" spans="2:2" x14ac:dyDescent="0.25">
      <c r="B10872" t="s">
        <v>11728</v>
      </c>
    </row>
    <row r="10873" spans="2:2" x14ac:dyDescent="0.25">
      <c r="B10873" t="s">
        <v>11729</v>
      </c>
    </row>
    <row r="10874" spans="2:2" x14ac:dyDescent="0.25">
      <c r="B10874" t="s">
        <v>6093</v>
      </c>
    </row>
    <row r="10875" spans="2:2" x14ac:dyDescent="0.25">
      <c r="B10875" t="s">
        <v>11730</v>
      </c>
    </row>
    <row r="10876" spans="2:2" x14ac:dyDescent="0.25">
      <c r="B10876" t="s">
        <v>11731</v>
      </c>
    </row>
    <row r="10877" spans="2:2" x14ac:dyDescent="0.25">
      <c r="B10877" t="s">
        <v>11732</v>
      </c>
    </row>
    <row r="10878" spans="2:2" x14ac:dyDescent="0.25">
      <c r="B10878" t="s">
        <v>11733</v>
      </c>
    </row>
    <row r="10879" spans="2:2" x14ac:dyDescent="0.25">
      <c r="B10879" t="s">
        <v>11734</v>
      </c>
    </row>
    <row r="10880" spans="2:2" x14ac:dyDescent="0.25">
      <c r="B10880" t="s">
        <v>11735</v>
      </c>
    </row>
    <row r="10881" spans="2:2" x14ac:dyDescent="0.25">
      <c r="B10881" t="s">
        <v>11736</v>
      </c>
    </row>
    <row r="10882" spans="2:2" x14ac:dyDescent="0.25">
      <c r="B10882" t="s">
        <v>11737</v>
      </c>
    </row>
    <row r="10883" spans="2:2" x14ac:dyDescent="0.25">
      <c r="B10883" t="s">
        <v>11738</v>
      </c>
    </row>
    <row r="10884" spans="2:2" x14ac:dyDescent="0.25">
      <c r="B10884" t="s">
        <v>11739</v>
      </c>
    </row>
    <row r="10885" spans="2:2" x14ac:dyDescent="0.25">
      <c r="B10885" t="s">
        <v>11740</v>
      </c>
    </row>
    <row r="10886" spans="2:2" x14ac:dyDescent="0.25">
      <c r="B10886" t="s">
        <v>11741</v>
      </c>
    </row>
    <row r="10887" spans="2:2" x14ac:dyDescent="0.25">
      <c r="B10887" t="s">
        <v>11742</v>
      </c>
    </row>
    <row r="10888" spans="2:2" x14ac:dyDescent="0.25">
      <c r="B10888" t="s">
        <v>11743</v>
      </c>
    </row>
    <row r="10889" spans="2:2" x14ac:dyDescent="0.25">
      <c r="B10889" t="s">
        <v>11744</v>
      </c>
    </row>
    <row r="10890" spans="2:2" x14ac:dyDescent="0.25">
      <c r="B10890" t="s">
        <v>11745</v>
      </c>
    </row>
    <row r="10891" spans="2:2" x14ac:dyDescent="0.25">
      <c r="B10891" t="s">
        <v>11746</v>
      </c>
    </row>
    <row r="10892" spans="2:2" x14ac:dyDescent="0.25">
      <c r="B10892" t="s">
        <v>11747</v>
      </c>
    </row>
    <row r="10893" spans="2:2" x14ac:dyDescent="0.25">
      <c r="B10893" t="s">
        <v>11748</v>
      </c>
    </row>
    <row r="10894" spans="2:2" x14ac:dyDescent="0.25">
      <c r="B10894" t="s">
        <v>11749</v>
      </c>
    </row>
    <row r="10895" spans="2:2" x14ac:dyDescent="0.25">
      <c r="B10895" t="s">
        <v>11750</v>
      </c>
    </row>
    <row r="10896" spans="2:2" x14ac:dyDescent="0.25">
      <c r="B10896" t="s">
        <v>11751</v>
      </c>
    </row>
    <row r="10897" spans="2:2" x14ac:dyDescent="0.25">
      <c r="B10897" t="s">
        <v>11752</v>
      </c>
    </row>
    <row r="10898" spans="2:2" x14ac:dyDescent="0.25">
      <c r="B10898" t="s">
        <v>11753</v>
      </c>
    </row>
    <row r="10899" spans="2:2" x14ac:dyDescent="0.25">
      <c r="B10899" t="s">
        <v>11754</v>
      </c>
    </row>
    <row r="10900" spans="2:2" x14ac:dyDescent="0.25">
      <c r="B10900" t="s">
        <v>11755</v>
      </c>
    </row>
    <row r="10901" spans="2:2" x14ac:dyDescent="0.25">
      <c r="B10901" t="s">
        <v>11756</v>
      </c>
    </row>
    <row r="10902" spans="2:2" x14ac:dyDescent="0.25">
      <c r="B10902" t="s">
        <v>11757</v>
      </c>
    </row>
    <row r="10903" spans="2:2" x14ac:dyDescent="0.25">
      <c r="B10903" t="s">
        <v>11758</v>
      </c>
    </row>
    <row r="10904" spans="2:2" x14ac:dyDescent="0.25">
      <c r="B10904" t="s">
        <v>11759</v>
      </c>
    </row>
    <row r="10905" spans="2:2" x14ac:dyDescent="0.25">
      <c r="B10905" t="s">
        <v>11760</v>
      </c>
    </row>
    <row r="10906" spans="2:2" x14ac:dyDescent="0.25">
      <c r="B10906" t="s">
        <v>11761</v>
      </c>
    </row>
    <row r="10907" spans="2:2" x14ac:dyDescent="0.25">
      <c r="B10907" t="s">
        <v>11762</v>
      </c>
    </row>
    <row r="10908" spans="2:2" x14ac:dyDescent="0.25">
      <c r="B10908" t="s">
        <v>11763</v>
      </c>
    </row>
    <row r="10909" spans="2:2" x14ac:dyDescent="0.25">
      <c r="B10909" t="s">
        <v>11764</v>
      </c>
    </row>
    <row r="10910" spans="2:2" x14ac:dyDescent="0.25">
      <c r="B10910" t="s">
        <v>11765</v>
      </c>
    </row>
    <row r="10911" spans="2:2" x14ac:dyDescent="0.25">
      <c r="B10911" t="s">
        <v>11766</v>
      </c>
    </row>
    <row r="10912" spans="2:2" x14ac:dyDescent="0.25">
      <c r="B10912" t="s">
        <v>11767</v>
      </c>
    </row>
    <row r="10913" spans="2:2" x14ac:dyDescent="0.25">
      <c r="B10913" t="s">
        <v>11768</v>
      </c>
    </row>
    <row r="10914" spans="2:2" x14ac:dyDescent="0.25">
      <c r="B10914" t="s">
        <v>11769</v>
      </c>
    </row>
    <row r="10915" spans="2:2" x14ac:dyDescent="0.25">
      <c r="B10915" t="s">
        <v>6859</v>
      </c>
    </row>
    <row r="10916" spans="2:2" x14ac:dyDescent="0.25">
      <c r="B10916" t="s">
        <v>11770</v>
      </c>
    </row>
    <row r="10917" spans="2:2" x14ac:dyDescent="0.25">
      <c r="B10917" t="s">
        <v>11771</v>
      </c>
    </row>
    <row r="10918" spans="2:2" x14ac:dyDescent="0.25">
      <c r="B10918" t="s">
        <v>11772</v>
      </c>
    </row>
    <row r="10919" spans="2:2" x14ac:dyDescent="0.25">
      <c r="B10919" t="s">
        <v>11773</v>
      </c>
    </row>
    <row r="10920" spans="2:2" x14ac:dyDescent="0.25">
      <c r="B10920" t="s">
        <v>11774</v>
      </c>
    </row>
    <row r="10921" spans="2:2" x14ac:dyDescent="0.25">
      <c r="B10921" t="s">
        <v>11775</v>
      </c>
    </row>
    <row r="10922" spans="2:2" x14ac:dyDescent="0.25">
      <c r="B10922" t="s">
        <v>11776</v>
      </c>
    </row>
    <row r="10923" spans="2:2" x14ac:dyDescent="0.25">
      <c r="B10923" t="s">
        <v>11777</v>
      </c>
    </row>
    <row r="10924" spans="2:2" x14ac:dyDescent="0.25">
      <c r="B10924" t="s">
        <v>11778</v>
      </c>
    </row>
    <row r="10925" spans="2:2" x14ac:dyDescent="0.25">
      <c r="B10925" t="s">
        <v>11779</v>
      </c>
    </row>
    <row r="10926" spans="2:2" x14ac:dyDescent="0.25">
      <c r="B10926" t="s">
        <v>11780</v>
      </c>
    </row>
    <row r="10927" spans="2:2" x14ac:dyDescent="0.25">
      <c r="B10927" t="s">
        <v>11781</v>
      </c>
    </row>
    <row r="10928" spans="2:2" x14ac:dyDescent="0.25">
      <c r="B10928" t="s">
        <v>11782</v>
      </c>
    </row>
    <row r="10929" spans="2:2" x14ac:dyDescent="0.25">
      <c r="B10929" t="s">
        <v>11783</v>
      </c>
    </row>
    <row r="10930" spans="2:2" x14ac:dyDescent="0.25">
      <c r="B10930" t="s">
        <v>11784</v>
      </c>
    </row>
    <row r="10931" spans="2:2" x14ac:dyDescent="0.25">
      <c r="B10931" t="s">
        <v>11785</v>
      </c>
    </row>
    <row r="10932" spans="2:2" x14ac:dyDescent="0.25">
      <c r="B10932" t="s">
        <v>11786</v>
      </c>
    </row>
    <row r="10933" spans="2:2" x14ac:dyDescent="0.25">
      <c r="B10933" t="s">
        <v>11787</v>
      </c>
    </row>
    <row r="10934" spans="2:2" x14ac:dyDescent="0.25">
      <c r="B10934" t="s">
        <v>7065</v>
      </c>
    </row>
    <row r="10935" spans="2:2" x14ac:dyDescent="0.25">
      <c r="B10935" t="s">
        <v>11788</v>
      </c>
    </row>
    <row r="10936" spans="2:2" x14ac:dyDescent="0.25">
      <c r="B10936" t="s">
        <v>6181</v>
      </c>
    </row>
    <row r="10937" spans="2:2" x14ac:dyDescent="0.25">
      <c r="B10937" t="s">
        <v>11789</v>
      </c>
    </row>
    <row r="10938" spans="2:2" x14ac:dyDescent="0.25">
      <c r="B10938" t="s">
        <v>11790</v>
      </c>
    </row>
    <row r="10939" spans="2:2" x14ac:dyDescent="0.25">
      <c r="B10939" t="s">
        <v>11791</v>
      </c>
    </row>
    <row r="10940" spans="2:2" x14ac:dyDescent="0.25">
      <c r="B10940" t="s">
        <v>11792</v>
      </c>
    </row>
    <row r="10941" spans="2:2" x14ac:dyDescent="0.25">
      <c r="B10941" t="s">
        <v>11793</v>
      </c>
    </row>
    <row r="10942" spans="2:2" x14ac:dyDescent="0.25">
      <c r="B10942" t="s">
        <v>11794</v>
      </c>
    </row>
    <row r="10943" spans="2:2" x14ac:dyDescent="0.25">
      <c r="B10943" t="s">
        <v>11795</v>
      </c>
    </row>
    <row r="10944" spans="2:2" x14ac:dyDescent="0.25">
      <c r="B10944" t="s">
        <v>11796</v>
      </c>
    </row>
    <row r="10945" spans="2:2" x14ac:dyDescent="0.25">
      <c r="B10945" t="s">
        <v>11797</v>
      </c>
    </row>
    <row r="10946" spans="2:2" x14ac:dyDescent="0.25">
      <c r="B10946" t="s">
        <v>11798</v>
      </c>
    </row>
    <row r="10947" spans="2:2" x14ac:dyDescent="0.25">
      <c r="B10947" t="s">
        <v>11799</v>
      </c>
    </row>
    <row r="10948" spans="2:2" x14ac:dyDescent="0.25">
      <c r="B10948" t="s">
        <v>11800</v>
      </c>
    </row>
    <row r="10949" spans="2:2" x14ac:dyDescent="0.25">
      <c r="B10949" t="s">
        <v>11801</v>
      </c>
    </row>
    <row r="10950" spans="2:2" x14ac:dyDescent="0.25">
      <c r="B10950" t="s">
        <v>11802</v>
      </c>
    </row>
    <row r="10951" spans="2:2" x14ac:dyDescent="0.25">
      <c r="B10951" t="s">
        <v>11803</v>
      </c>
    </row>
    <row r="10952" spans="2:2" x14ac:dyDescent="0.25">
      <c r="B10952" t="s">
        <v>11804</v>
      </c>
    </row>
    <row r="10953" spans="2:2" x14ac:dyDescent="0.25">
      <c r="B10953" t="s">
        <v>11805</v>
      </c>
    </row>
    <row r="10954" spans="2:2" x14ac:dyDescent="0.25">
      <c r="B10954" t="s">
        <v>11806</v>
      </c>
    </row>
    <row r="10955" spans="2:2" x14ac:dyDescent="0.25">
      <c r="B10955" t="s">
        <v>11807</v>
      </c>
    </row>
    <row r="10956" spans="2:2" x14ac:dyDescent="0.25">
      <c r="B10956" t="s">
        <v>11808</v>
      </c>
    </row>
    <row r="10957" spans="2:2" x14ac:dyDescent="0.25">
      <c r="B10957" t="s">
        <v>11809</v>
      </c>
    </row>
    <row r="10958" spans="2:2" x14ac:dyDescent="0.25">
      <c r="B10958" t="s">
        <v>11810</v>
      </c>
    </row>
    <row r="10959" spans="2:2" x14ac:dyDescent="0.25">
      <c r="B10959" t="s">
        <v>11811</v>
      </c>
    </row>
    <row r="10960" spans="2:2" x14ac:dyDescent="0.25">
      <c r="B10960" t="s">
        <v>11812</v>
      </c>
    </row>
    <row r="10961" spans="2:2" x14ac:dyDescent="0.25">
      <c r="B10961" t="s">
        <v>11813</v>
      </c>
    </row>
    <row r="10962" spans="2:2" x14ac:dyDescent="0.25">
      <c r="B10962" t="s">
        <v>11814</v>
      </c>
    </row>
    <row r="10963" spans="2:2" x14ac:dyDescent="0.25">
      <c r="B10963" t="s">
        <v>11815</v>
      </c>
    </row>
    <row r="10964" spans="2:2" x14ac:dyDescent="0.25">
      <c r="B10964" t="s">
        <v>11816</v>
      </c>
    </row>
    <row r="10965" spans="2:2" x14ac:dyDescent="0.25">
      <c r="B10965" t="s">
        <v>11817</v>
      </c>
    </row>
    <row r="10966" spans="2:2" x14ac:dyDescent="0.25">
      <c r="B10966" t="s">
        <v>11818</v>
      </c>
    </row>
    <row r="10967" spans="2:2" x14ac:dyDescent="0.25">
      <c r="B10967" t="s">
        <v>11819</v>
      </c>
    </row>
    <row r="10968" spans="2:2" x14ac:dyDescent="0.25">
      <c r="B10968" t="s">
        <v>11820</v>
      </c>
    </row>
    <row r="10969" spans="2:2" x14ac:dyDescent="0.25">
      <c r="B10969" t="s">
        <v>11821</v>
      </c>
    </row>
    <row r="10970" spans="2:2" x14ac:dyDescent="0.25">
      <c r="B10970" t="s">
        <v>11822</v>
      </c>
    </row>
    <row r="10971" spans="2:2" x14ac:dyDescent="0.25">
      <c r="B10971" t="s">
        <v>11823</v>
      </c>
    </row>
    <row r="10972" spans="2:2" x14ac:dyDescent="0.25">
      <c r="B10972" t="s">
        <v>11824</v>
      </c>
    </row>
    <row r="10973" spans="2:2" x14ac:dyDescent="0.25">
      <c r="B10973" t="s">
        <v>11825</v>
      </c>
    </row>
    <row r="10974" spans="2:2" x14ac:dyDescent="0.25">
      <c r="B10974" t="s">
        <v>11826</v>
      </c>
    </row>
    <row r="10975" spans="2:2" x14ac:dyDescent="0.25">
      <c r="B10975" t="s">
        <v>11827</v>
      </c>
    </row>
    <row r="10976" spans="2:2" x14ac:dyDescent="0.25">
      <c r="B10976" t="s">
        <v>11828</v>
      </c>
    </row>
    <row r="10977" spans="2:2" x14ac:dyDescent="0.25">
      <c r="B10977" t="s">
        <v>11829</v>
      </c>
    </row>
    <row r="10978" spans="2:2" x14ac:dyDescent="0.25">
      <c r="B10978" t="s">
        <v>11830</v>
      </c>
    </row>
    <row r="10979" spans="2:2" x14ac:dyDescent="0.25">
      <c r="B10979" t="s">
        <v>11831</v>
      </c>
    </row>
    <row r="10980" spans="2:2" x14ac:dyDescent="0.25">
      <c r="B10980" t="s">
        <v>11832</v>
      </c>
    </row>
    <row r="10981" spans="2:2" x14ac:dyDescent="0.25">
      <c r="B10981" t="s">
        <v>11833</v>
      </c>
    </row>
    <row r="10982" spans="2:2" x14ac:dyDescent="0.25">
      <c r="B10982" t="s">
        <v>11834</v>
      </c>
    </row>
    <row r="10983" spans="2:2" x14ac:dyDescent="0.25">
      <c r="B10983" t="s">
        <v>11835</v>
      </c>
    </row>
    <row r="10984" spans="2:2" x14ac:dyDescent="0.25">
      <c r="B10984" t="s">
        <v>11836</v>
      </c>
    </row>
    <row r="10985" spans="2:2" x14ac:dyDescent="0.25">
      <c r="B10985" t="s">
        <v>11837</v>
      </c>
    </row>
    <row r="10986" spans="2:2" x14ac:dyDescent="0.25">
      <c r="B10986" t="s">
        <v>11838</v>
      </c>
    </row>
    <row r="10987" spans="2:2" x14ac:dyDescent="0.25">
      <c r="B10987" t="s">
        <v>11839</v>
      </c>
    </row>
    <row r="10988" spans="2:2" x14ac:dyDescent="0.25">
      <c r="B10988" t="s">
        <v>6203</v>
      </c>
    </row>
    <row r="10989" spans="2:2" x14ac:dyDescent="0.25">
      <c r="B10989" t="s">
        <v>11840</v>
      </c>
    </row>
    <row r="10990" spans="2:2" x14ac:dyDescent="0.25">
      <c r="B10990" t="s">
        <v>11841</v>
      </c>
    </row>
    <row r="10991" spans="2:2" x14ac:dyDescent="0.25">
      <c r="B10991" t="s">
        <v>11842</v>
      </c>
    </row>
    <row r="10992" spans="2:2" x14ac:dyDescent="0.25">
      <c r="B10992" t="s">
        <v>11843</v>
      </c>
    </row>
    <row r="10993" spans="2:2" x14ac:dyDescent="0.25">
      <c r="B10993" t="s">
        <v>11844</v>
      </c>
    </row>
    <row r="10994" spans="2:2" x14ac:dyDescent="0.25">
      <c r="B10994" t="s">
        <v>1719</v>
      </c>
    </row>
    <row r="10995" spans="2:2" x14ac:dyDescent="0.25">
      <c r="B10995" t="s">
        <v>1720</v>
      </c>
    </row>
    <row r="10996" spans="2:2" x14ac:dyDescent="0.25">
      <c r="B10996" t="s">
        <v>11845</v>
      </c>
    </row>
    <row r="10997" spans="2:2" x14ac:dyDescent="0.25">
      <c r="B10997" t="s">
        <v>1721</v>
      </c>
    </row>
    <row r="10998" spans="2:2" x14ac:dyDescent="0.25">
      <c r="B10998" t="s">
        <v>1722</v>
      </c>
    </row>
    <row r="10999" spans="2:2" x14ac:dyDescent="0.25">
      <c r="B10999" t="s">
        <v>11846</v>
      </c>
    </row>
    <row r="11000" spans="2:2" x14ac:dyDescent="0.25">
      <c r="B11000" t="s">
        <v>1723</v>
      </c>
    </row>
    <row r="11001" spans="2:2" x14ac:dyDescent="0.25">
      <c r="B11001" t="s">
        <v>1724</v>
      </c>
    </row>
    <row r="11002" spans="2:2" x14ac:dyDescent="0.25">
      <c r="B11002" t="s">
        <v>11847</v>
      </c>
    </row>
    <row r="11003" spans="2:2" x14ac:dyDescent="0.25">
      <c r="B11003" t="s">
        <v>1725</v>
      </c>
    </row>
    <row r="11004" spans="2:2" x14ac:dyDescent="0.25">
      <c r="B11004" t="s">
        <v>1726</v>
      </c>
    </row>
    <row r="11005" spans="2:2" x14ac:dyDescent="0.25">
      <c r="B11005" t="s">
        <v>11848</v>
      </c>
    </row>
    <row r="11006" spans="2:2" x14ac:dyDescent="0.25">
      <c r="B11006" t="s">
        <v>1727</v>
      </c>
    </row>
    <row r="11007" spans="2:2" x14ac:dyDescent="0.25">
      <c r="B11007" t="s">
        <v>1728</v>
      </c>
    </row>
    <row r="11008" spans="2:2" x14ac:dyDescent="0.25">
      <c r="B11008" t="s">
        <v>11849</v>
      </c>
    </row>
    <row r="11009" spans="2:2" x14ac:dyDescent="0.25">
      <c r="B11009" t="s">
        <v>1729</v>
      </c>
    </row>
    <row r="11010" spans="2:2" x14ac:dyDescent="0.25">
      <c r="B11010" t="s">
        <v>1730</v>
      </c>
    </row>
    <row r="11011" spans="2:2" x14ac:dyDescent="0.25">
      <c r="B11011" t="s">
        <v>11850</v>
      </c>
    </row>
    <row r="11012" spans="2:2" x14ac:dyDescent="0.25">
      <c r="B11012" t="s">
        <v>1731</v>
      </c>
    </row>
    <row r="11013" spans="2:2" x14ac:dyDescent="0.25">
      <c r="B11013" t="s">
        <v>1732</v>
      </c>
    </row>
    <row r="11014" spans="2:2" x14ac:dyDescent="0.25">
      <c r="B11014" t="s">
        <v>1733</v>
      </c>
    </row>
    <row r="11015" spans="2:2" x14ac:dyDescent="0.25">
      <c r="B11015" t="s">
        <v>1734</v>
      </c>
    </row>
    <row r="11016" spans="2:2" x14ac:dyDescent="0.25">
      <c r="B11016" t="s">
        <v>1735</v>
      </c>
    </row>
    <row r="11017" spans="2:2" x14ac:dyDescent="0.25">
      <c r="B11017" t="s">
        <v>1736</v>
      </c>
    </row>
    <row r="11018" spans="2:2" x14ac:dyDescent="0.25">
      <c r="B11018" t="s">
        <v>1737</v>
      </c>
    </row>
    <row r="11019" spans="2:2" x14ac:dyDescent="0.25">
      <c r="B11019" t="s">
        <v>1738</v>
      </c>
    </row>
    <row r="11020" spans="2:2" x14ac:dyDescent="0.25">
      <c r="B11020" t="s">
        <v>11851</v>
      </c>
    </row>
    <row r="11021" spans="2:2" x14ac:dyDescent="0.25">
      <c r="B11021" t="s">
        <v>11852</v>
      </c>
    </row>
    <row r="11022" spans="2:2" x14ac:dyDescent="0.25">
      <c r="B11022" t="s">
        <v>11853</v>
      </c>
    </row>
    <row r="11023" spans="2:2" x14ac:dyDescent="0.25">
      <c r="B11023" t="s">
        <v>11854</v>
      </c>
    </row>
    <row r="11024" spans="2:2" x14ac:dyDescent="0.25">
      <c r="B11024" t="s">
        <v>11855</v>
      </c>
    </row>
    <row r="11025" spans="2:2" x14ac:dyDescent="0.25">
      <c r="B11025" t="s">
        <v>1739</v>
      </c>
    </row>
    <row r="11026" spans="2:2" x14ac:dyDescent="0.25">
      <c r="B11026" t="s">
        <v>11856</v>
      </c>
    </row>
    <row r="11027" spans="2:2" x14ac:dyDescent="0.25">
      <c r="B11027" t="s">
        <v>11857</v>
      </c>
    </row>
    <row r="11028" spans="2:2" x14ac:dyDescent="0.25">
      <c r="B11028" t="s">
        <v>11858</v>
      </c>
    </row>
    <row r="11029" spans="2:2" x14ac:dyDescent="0.25">
      <c r="B11029" t="s">
        <v>11859</v>
      </c>
    </row>
    <row r="11030" spans="2:2" x14ac:dyDescent="0.25">
      <c r="B11030" t="s">
        <v>11860</v>
      </c>
    </row>
    <row r="11031" spans="2:2" x14ac:dyDescent="0.25">
      <c r="B11031" t="s">
        <v>11861</v>
      </c>
    </row>
    <row r="11032" spans="2:2" x14ac:dyDescent="0.25">
      <c r="B11032" t="s">
        <v>11862</v>
      </c>
    </row>
    <row r="11033" spans="2:2" x14ac:dyDescent="0.25">
      <c r="B11033" t="s">
        <v>11863</v>
      </c>
    </row>
    <row r="11034" spans="2:2" x14ac:dyDescent="0.25">
      <c r="B11034" t="s">
        <v>1740</v>
      </c>
    </row>
    <row r="11035" spans="2:2" x14ac:dyDescent="0.25">
      <c r="B11035" t="s">
        <v>1741</v>
      </c>
    </row>
    <row r="11036" spans="2:2" x14ac:dyDescent="0.25">
      <c r="B11036" t="s">
        <v>11864</v>
      </c>
    </row>
    <row r="11037" spans="2:2" x14ac:dyDescent="0.25">
      <c r="B11037" t="s">
        <v>11865</v>
      </c>
    </row>
    <row r="11038" spans="2:2" x14ac:dyDescent="0.25">
      <c r="B11038" t="s">
        <v>1742</v>
      </c>
    </row>
    <row r="11039" spans="2:2" x14ac:dyDescent="0.25">
      <c r="B11039" t="s">
        <v>1743</v>
      </c>
    </row>
    <row r="11040" spans="2:2" x14ac:dyDescent="0.25">
      <c r="B11040" t="s">
        <v>1744</v>
      </c>
    </row>
    <row r="11041" spans="2:2" x14ac:dyDescent="0.25">
      <c r="B11041" t="s">
        <v>1745</v>
      </c>
    </row>
    <row r="11042" spans="2:2" x14ac:dyDescent="0.25">
      <c r="B11042" t="s">
        <v>11866</v>
      </c>
    </row>
    <row r="11043" spans="2:2" x14ac:dyDescent="0.25">
      <c r="B11043" t="s">
        <v>11867</v>
      </c>
    </row>
    <row r="11044" spans="2:2" x14ac:dyDescent="0.25">
      <c r="B11044" t="s">
        <v>11868</v>
      </c>
    </row>
    <row r="11045" spans="2:2" x14ac:dyDescent="0.25">
      <c r="B11045" t="s">
        <v>11869</v>
      </c>
    </row>
    <row r="11046" spans="2:2" x14ac:dyDescent="0.25">
      <c r="B11046" t="s">
        <v>1746</v>
      </c>
    </row>
    <row r="11047" spans="2:2" x14ac:dyDescent="0.25">
      <c r="B11047" t="s">
        <v>1747</v>
      </c>
    </row>
    <row r="11048" spans="2:2" x14ac:dyDescent="0.25">
      <c r="B11048" t="s">
        <v>1748</v>
      </c>
    </row>
    <row r="11049" spans="2:2" x14ac:dyDescent="0.25">
      <c r="B11049" t="s">
        <v>1749</v>
      </c>
    </row>
    <row r="11050" spans="2:2" x14ac:dyDescent="0.25">
      <c r="B11050" t="s">
        <v>1750</v>
      </c>
    </row>
    <row r="11051" spans="2:2" x14ac:dyDescent="0.25">
      <c r="B11051" t="s">
        <v>1751</v>
      </c>
    </row>
    <row r="11052" spans="2:2" x14ac:dyDescent="0.25">
      <c r="B11052" t="s">
        <v>1752</v>
      </c>
    </row>
    <row r="11053" spans="2:2" x14ac:dyDescent="0.25">
      <c r="B11053" t="s">
        <v>1753</v>
      </c>
    </row>
    <row r="11054" spans="2:2" x14ac:dyDescent="0.25">
      <c r="B11054" t="s">
        <v>11870</v>
      </c>
    </row>
    <row r="11055" spans="2:2" x14ac:dyDescent="0.25">
      <c r="B11055" t="s">
        <v>11871</v>
      </c>
    </row>
    <row r="11056" spans="2:2" x14ac:dyDescent="0.25">
      <c r="B11056" t="s">
        <v>11872</v>
      </c>
    </row>
    <row r="11057" spans="2:2" x14ac:dyDescent="0.25">
      <c r="B11057" t="s">
        <v>11873</v>
      </c>
    </row>
    <row r="11058" spans="2:2" x14ac:dyDescent="0.25">
      <c r="B11058" t="s">
        <v>1754</v>
      </c>
    </row>
    <row r="11059" spans="2:2" x14ac:dyDescent="0.25">
      <c r="B11059" t="s">
        <v>1755</v>
      </c>
    </row>
    <row r="11060" spans="2:2" x14ac:dyDescent="0.25">
      <c r="B11060" t="s">
        <v>1756</v>
      </c>
    </row>
    <row r="11061" spans="2:2" x14ac:dyDescent="0.25">
      <c r="B11061" t="s">
        <v>1757</v>
      </c>
    </row>
    <row r="11062" spans="2:2" x14ac:dyDescent="0.25">
      <c r="B11062" t="s">
        <v>1040</v>
      </c>
    </row>
    <row r="11065" spans="2:2" x14ac:dyDescent="0.25">
      <c r="B11065" t="s">
        <v>11874</v>
      </c>
    </row>
    <row r="11066" spans="2:2" x14ac:dyDescent="0.25">
      <c r="B11066" t="s">
        <v>11875</v>
      </c>
    </row>
    <row r="11067" spans="2:2" x14ac:dyDescent="0.25">
      <c r="B11067" t="s">
        <v>11876</v>
      </c>
    </row>
    <row r="11068" spans="2:2" x14ac:dyDescent="0.25">
      <c r="B11068" t="s">
        <v>11877</v>
      </c>
    </row>
    <row r="11069" spans="2:2" x14ac:dyDescent="0.25">
      <c r="B11069" t="s">
        <v>11878</v>
      </c>
    </row>
    <row r="11070" spans="2:2" x14ac:dyDescent="0.25">
      <c r="B11070" t="s">
        <v>11879</v>
      </c>
    </row>
    <row r="11071" spans="2:2" x14ac:dyDescent="0.25">
      <c r="B11071" t="s">
        <v>11880</v>
      </c>
    </row>
    <row r="11072" spans="2:2" x14ac:dyDescent="0.25">
      <c r="B11072" t="s">
        <v>11881</v>
      </c>
    </row>
    <row r="11073" spans="2:2" x14ac:dyDescent="0.25">
      <c r="B11073" t="s">
        <v>11882</v>
      </c>
    </row>
    <row r="11074" spans="2:2" x14ac:dyDescent="0.25">
      <c r="B11074" t="s">
        <v>11883</v>
      </c>
    </row>
    <row r="11075" spans="2:2" x14ac:dyDescent="0.25">
      <c r="B11075" t="s">
        <v>11884</v>
      </c>
    </row>
    <row r="11076" spans="2:2" x14ac:dyDescent="0.25">
      <c r="B11076" t="s">
        <v>11885</v>
      </c>
    </row>
    <row r="11077" spans="2:2" x14ac:dyDescent="0.25">
      <c r="B11077" t="s">
        <v>11886</v>
      </c>
    </row>
    <row r="11078" spans="2:2" x14ac:dyDescent="0.25">
      <c r="B11078" t="s">
        <v>11887</v>
      </c>
    </row>
    <row r="11079" spans="2:2" x14ac:dyDescent="0.25">
      <c r="B11079" t="s">
        <v>11888</v>
      </c>
    </row>
    <row r="11080" spans="2:2" x14ac:dyDescent="0.25">
      <c r="B11080" t="s">
        <v>11889</v>
      </c>
    </row>
    <row r="11081" spans="2:2" x14ac:dyDescent="0.25">
      <c r="B11081" t="s">
        <v>11890</v>
      </c>
    </row>
    <row r="11082" spans="2:2" x14ac:dyDescent="0.25">
      <c r="B11082" t="s">
        <v>11891</v>
      </c>
    </row>
    <row r="11083" spans="2:2" x14ac:dyDescent="0.25">
      <c r="B11083" t="s">
        <v>11892</v>
      </c>
    </row>
    <row r="11084" spans="2:2" x14ac:dyDescent="0.25">
      <c r="B11084" t="s">
        <v>11893</v>
      </c>
    </row>
    <row r="11085" spans="2:2" x14ac:dyDescent="0.25">
      <c r="B11085" t="s">
        <v>11894</v>
      </c>
    </row>
    <row r="11086" spans="2:2" x14ac:dyDescent="0.25">
      <c r="B11086" t="s">
        <v>11895</v>
      </c>
    </row>
    <row r="11087" spans="2:2" x14ac:dyDescent="0.25">
      <c r="B11087" t="s">
        <v>11896</v>
      </c>
    </row>
    <row r="11088" spans="2:2" x14ac:dyDescent="0.25">
      <c r="B11088" t="s">
        <v>11897</v>
      </c>
    </row>
    <row r="11089" spans="2:2" x14ac:dyDescent="0.25">
      <c r="B11089" t="s">
        <v>11898</v>
      </c>
    </row>
    <row r="11090" spans="2:2" x14ac:dyDescent="0.25">
      <c r="B11090" t="s">
        <v>11899</v>
      </c>
    </row>
    <row r="11091" spans="2:2" x14ac:dyDescent="0.25">
      <c r="B11091" t="s">
        <v>11900</v>
      </c>
    </row>
    <row r="11092" spans="2:2" x14ac:dyDescent="0.25">
      <c r="B11092" t="s">
        <v>11901</v>
      </c>
    </row>
    <row r="11093" spans="2:2" x14ac:dyDescent="0.25">
      <c r="B11093" t="s">
        <v>11902</v>
      </c>
    </row>
    <row r="11094" spans="2:2" x14ac:dyDescent="0.25">
      <c r="B11094" t="s">
        <v>11903</v>
      </c>
    </row>
    <row r="11095" spans="2:2" x14ac:dyDescent="0.25">
      <c r="B11095" t="s">
        <v>11904</v>
      </c>
    </row>
    <row r="11096" spans="2:2" x14ac:dyDescent="0.25">
      <c r="B11096" t="s">
        <v>11905</v>
      </c>
    </row>
    <row r="11097" spans="2:2" x14ac:dyDescent="0.25">
      <c r="B11097" t="s">
        <v>11906</v>
      </c>
    </row>
    <row r="11098" spans="2:2" x14ac:dyDescent="0.25">
      <c r="B11098" t="s">
        <v>11907</v>
      </c>
    </row>
    <row r="11099" spans="2:2" x14ac:dyDescent="0.25">
      <c r="B11099" t="s">
        <v>11908</v>
      </c>
    </row>
    <row r="11100" spans="2:2" x14ac:dyDescent="0.25">
      <c r="B11100" t="s">
        <v>11909</v>
      </c>
    </row>
    <row r="11101" spans="2:2" x14ac:dyDescent="0.25">
      <c r="B11101" t="s">
        <v>11910</v>
      </c>
    </row>
    <row r="11102" spans="2:2" x14ac:dyDescent="0.25">
      <c r="B11102" t="s">
        <v>11911</v>
      </c>
    </row>
    <row r="11103" spans="2:2" x14ac:dyDescent="0.25">
      <c r="B11103" t="s">
        <v>11912</v>
      </c>
    </row>
    <row r="11104" spans="2:2" x14ac:dyDescent="0.25">
      <c r="B11104" t="s">
        <v>11913</v>
      </c>
    </row>
    <row r="11105" spans="2:2" x14ac:dyDescent="0.25">
      <c r="B11105" t="s">
        <v>11914</v>
      </c>
    </row>
    <row r="11106" spans="2:2" x14ac:dyDescent="0.25">
      <c r="B11106" t="s">
        <v>11915</v>
      </c>
    </row>
    <row r="11107" spans="2:2" x14ac:dyDescent="0.25">
      <c r="B11107" t="s">
        <v>11916</v>
      </c>
    </row>
    <row r="11108" spans="2:2" x14ac:dyDescent="0.25">
      <c r="B11108" t="s">
        <v>11917</v>
      </c>
    </row>
    <row r="11109" spans="2:2" x14ac:dyDescent="0.25">
      <c r="B11109" t="s">
        <v>11918</v>
      </c>
    </row>
    <row r="11110" spans="2:2" x14ac:dyDescent="0.25">
      <c r="B11110" t="s">
        <v>11919</v>
      </c>
    </row>
    <row r="11111" spans="2:2" x14ac:dyDescent="0.25">
      <c r="B11111" t="s">
        <v>11920</v>
      </c>
    </row>
    <row r="11112" spans="2:2" x14ac:dyDescent="0.25">
      <c r="B11112" t="s">
        <v>11921</v>
      </c>
    </row>
    <row r="11113" spans="2:2" x14ac:dyDescent="0.25">
      <c r="B11113" t="s">
        <v>11922</v>
      </c>
    </row>
    <row r="11114" spans="2:2" x14ac:dyDescent="0.25">
      <c r="B11114" t="s">
        <v>11923</v>
      </c>
    </row>
    <row r="11115" spans="2:2" x14ac:dyDescent="0.25">
      <c r="B11115" t="s">
        <v>11924</v>
      </c>
    </row>
    <row r="11116" spans="2:2" x14ac:dyDescent="0.25">
      <c r="B11116" t="s">
        <v>1041</v>
      </c>
    </row>
    <row r="11119" spans="2:2" x14ac:dyDescent="0.25">
      <c r="B11119" t="s">
        <v>11925</v>
      </c>
    </row>
    <row r="11120" spans="2:2" x14ac:dyDescent="0.25">
      <c r="B11120" t="s">
        <v>11926</v>
      </c>
    </row>
    <row r="11121" spans="2:2" x14ac:dyDescent="0.25">
      <c r="B11121" t="s">
        <v>11927</v>
      </c>
    </row>
    <row r="11122" spans="2:2" x14ac:dyDescent="0.25">
      <c r="B11122" t="s">
        <v>11928</v>
      </c>
    </row>
    <row r="11123" spans="2:2" x14ac:dyDescent="0.25">
      <c r="B11123" t="s">
        <v>11929</v>
      </c>
    </row>
    <row r="11124" spans="2:2" x14ac:dyDescent="0.25">
      <c r="B11124" t="s">
        <v>11930</v>
      </c>
    </row>
    <row r="11125" spans="2:2" x14ac:dyDescent="0.25">
      <c r="B11125" t="s">
        <v>11931</v>
      </c>
    </row>
    <row r="11126" spans="2:2" x14ac:dyDescent="0.25">
      <c r="B11126" t="s">
        <v>11932</v>
      </c>
    </row>
    <row r="11127" spans="2:2" x14ac:dyDescent="0.25">
      <c r="B11127" t="s">
        <v>11933</v>
      </c>
    </row>
    <row r="11128" spans="2:2" x14ac:dyDescent="0.25">
      <c r="B11128" t="s">
        <v>11934</v>
      </c>
    </row>
    <row r="11129" spans="2:2" x14ac:dyDescent="0.25">
      <c r="B11129" t="s">
        <v>11935</v>
      </c>
    </row>
    <row r="11130" spans="2:2" x14ac:dyDescent="0.25">
      <c r="B11130" t="s">
        <v>11936</v>
      </c>
    </row>
    <row r="11131" spans="2:2" x14ac:dyDescent="0.25">
      <c r="B11131" t="s">
        <v>11937</v>
      </c>
    </row>
    <row r="11132" spans="2:2" x14ac:dyDescent="0.25">
      <c r="B11132" t="s">
        <v>11938</v>
      </c>
    </row>
    <row r="11133" spans="2:2" x14ac:dyDescent="0.25">
      <c r="B11133" t="s">
        <v>11939</v>
      </c>
    </row>
    <row r="11134" spans="2:2" x14ac:dyDescent="0.25">
      <c r="B11134" t="s">
        <v>11940</v>
      </c>
    </row>
    <row r="11135" spans="2:2" x14ac:dyDescent="0.25">
      <c r="B11135" t="s">
        <v>11941</v>
      </c>
    </row>
    <row r="11136" spans="2:2" x14ac:dyDescent="0.25">
      <c r="B11136" t="s">
        <v>11942</v>
      </c>
    </row>
    <row r="11137" spans="2:2" x14ac:dyDescent="0.25">
      <c r="B11137" t="s">
        <v>11943</v>
      </c>
    </row>
    <row r="11138" spans="2:2" x14ac:dyDescent="0.25">
      <c r="B11138" t="s">
        <v>11944</v>
      </c>
    </row>
    <row r="11139" spans="2:2" x14ac:dyDescent="0.25">
      <c r="B11139" t="s">
        <v>11945</v>
      </c>
    </row>
    <row r="11140" spans="2:2" x14ac:dyDescent="0.25">
      <c r="B11140" t="s">
        <v>11946</v>
      </c>
    </row>
    <row r="11141" spans="2:2" x14ac:dyDescent="0.25">
      <c r="B11141" t="s">
        <v>11947</v>
      </c>
    </row>
    <row r="11142" spans="2:2" x14ac:dyDescent="0.25">
      <c r="B11142" t="s">
        <v>11948</v>
      </c>
    </row>
    <row r="11143" spans="2:2" x14ac:dyDescent="0.25">
      <c r="B11143" t="s">
        <v>11949</v>
      </c>
    </row>
    <row r="11144" spans="2:2" x14ac:dyDescent="0.25">
      <c r="B11144" t="s">
        <v>11950</v>
      </c>
    </row>
    <row r="11145" spans="2:2" x14ac:dyDescent="0.25">
      <c r="B11145" t="s">
        <v>11951</v>
      </c>
    </row>
    <row r="11146" spans="2:2" x14ac:dyDescent="0.25">
      <c r="B11146" t="s">
        <v>11952</v>
      </c>
    </row>
    <row r="11147" spans="2:2" x14ac:dyDescent="0.25">
      <c r="B11147" t="s">
        <v>11953</v>
      </c>
    </row>
    <row r="11148" spans="2:2" x14ac:dyDescent="0.25">
      <c r="B11148" t="s">
        <v>11954</v>
      </c>
    </row>
    <row r="11149" spans="2:2" x14ac:dyDescent="0.25">
      <c r="B11149" t="s">
        <v>11955</v>
      </c>
    </row>
    <row r="11150" spans="2:2" x14ac:dyDescent="0.25">
      <c r="B11150" t="s">
        <v>11956</v>
      </c>
    </row>
    <row r="11151" spans="2:2" x14ac:dyDescent="0.25">
      <c r="B11151" t="s">
        <v>11957</v>
      </c>
    </row>
    <row r="11152" spans="2:2" x14ac:dyDescent="0.25">
      <c r="B11152" t="s">
        <v>11958</v>
      </c>
    </row>
    <row r="11153" spans="2:2" x14ac:dyDescent="0.25">
      <c r="B11153" t="s">
        <v>11959</v>
      </c>
    </row>
    <row r="11154" spans="2:2" x14ac:dyDescent="0.25">
      <c r="B11154" t="s">
        <v>11960</v>
      </c>
    </row>
    <row r="11155" spans="2:2" x14ac:dyDescent="0.25">
      <c r="B11155" t="s">
        <v>11961</v>
      </c>
    </row>
    <row r="11156" spans="2:2" x14ac:dyDescent="0.25">
      <c r="B11156" t="s">
        <v>11962</v>
      </c>
    </row>
    <row r="11157" spans="2:2" x14ac:dyDescent="0.25">
      <c r="B11157" t="s">
        <v>11963</v>
      </c>
    </row>
    <row r="11158" spans="2:2" x14ac:dyDescent="0.25">
      <c r="B11158" t="s">
        <v>11964</v>
      </c>
    </row>
    <row r="11159" spans="2:2" x14ac:dyDescent="0.25">
      <c r="B11159" t="s">
        <v>11965</v>
      </c>
    </row>
    <row r="11160" spans="2:2" x14ac:dyDescent="0.25">
      <c r="B11160" t="s">
        <v>11966</v>
      </c>
    </row>
    <row r="11161" spans="2:2" x14ac:dyDescent="0.25">
      <c r="B11161" t="s">
        <v>11967</v>
      </c>
    </row>
    <row r="11162" spans="2:2" x14ac:dyDescent="0.25">
      <c r="B11162" t="s">
        <v>11968</v>
      </c>
    </row>
    <row r="11163" spans="2:2" x14ac:dyDescent="0.25">
      <c r="B11163" t="s">
        <v>11969</v>
      </c>
    </row>
    <row r="11164" spans="2:2" x14ac:dyDescent="0.25">
      <c r="B11164" t="s">
        <v>11970</v>
      </c>
    </row>
    <row r="11165" spans="2:2" x14ac:dyDescent="0.25">
      <c r="B11165" t="s">
        <v>11971</v>
      </c>
    </row>
    <row r="11166" spans="2:2" x14ac:dyDescent="0.25">
      <c r="B11166" t="s">
        <v>11972</v>
      </c>
    </row>
    <row r="11167" spans="2:2" x14ac:dyDescent="0.25">
      <c r="B11167" t="s">
        <v>11973</v>
      </c>
    </row>
    <row r="11168" spans="2:2" x14ac:dyDescent="0.25">
      <c r="B11168" t="s">
        <v>11974</v>
      </c>
    </row>
    <row r="11169" spans="2:2" x14ac:dyDescent="0.25">
      <c r="B11169" t="s">
        <v>11975</v>
      </c>
    </row>
    <row r="11170" spans="2:2" x14ac:dyDescent="0.25">
      <c r="B11170" t="s">
        <v>11976</v>
      </c>
    </row>
    <row r="11171" spans="2:2" x14ac:dyDescent="0.25">
      <c r="B11171" t="s">
        <v>11977</v>
      </c>
    </row>
    <row r="11172" spans="2:2" x14ac:dyDescent="0.25">
      <c r="B11172" t="s">
        <v>11978</v>
      </c>
    </row>
    <row r="11173" spans="2:2" x14ac:dyDescent="0.25">
      <c r="B11173" t="s">
        <v>11979</v>
      </c>
    </row>
    <row r="11174" spans="2:2" x14ac:dyDescent="0.25">
      <c r="B11174" t="s">
        <v>11980</v>
      </c>
    </row>
    <row r="11175" spans="2:2" x14ac:dyDescent="0.25">
      <c r="B11175" t="s">
        <v>11981</v>
      </c>
    </row>
    <row r="11176" spans="2:2" x14ac:dyDescent="0.25">
      <c r="B11176" t="s">
        <v>11982</v>
      </c>
    </row>
    <row r="11177" spans="2:2" x14ac:dyDescent="0.25">
      <c r="B11177" t="s">
        <v>11983</v>
      </c>
    </row>
    <row r="11178" spans="2:2" x14ac:dyDescent="0.25">
      <c r="B11178" t="s">
        <v>11984</v>
      </c>
    </row>
    <row r="11179" spans="2:2" x14ac:dyDescent="0.25">
      <c r="B11179" t="s">
        <v>11985</v>
      </c>
    </row>
    <row r="11180" spans="2:2" x14ac:dyDescent="0.25">
      <c r="B11180" t="s">
        <v>11986</v>
      </c>
    </row>
    <row r="11181" spans="2:2" x14ac:dyDescent="0.25">
      <c r="B11181" t="s">
        <v>11987</v>
      </c>
    </row>
    <row r="11182" spans="2:2" x14ac:dyDescent="0.25">
      <c r="B11182" t="s">
        <v>11988</v>
      </c>
    </row>
    <row r="11183" spans="2:2" x14ac:dyDescent="0.25">
      <c r="B11183" t="s">
        <v>11989</v>
      </c>
    </row>
    <row r="11184" spans="2:2" x14ac:dyDescent="0.25">
      <c r="B11184" t="s">
        <v>11990</v>
      </c>
    </row>
    <row r="11185" spans="2:2" x14ac:dyDescent="0.25">
      <c r="B11185" t="s">
        <v>11991</v>
      </c>
    </row>
    <row r="11186" spans="2:2" x14ac:dyDescent="0.25">
      <c r="B11186" t="s">
        <v>11992</v>
      </c>
    </row>
    <row r="11187" spans="2:2" x14ac:dyDescent="0.25">
      <c r="B11187" t="s">
        <v>11993</v>
      </c>
    </row>
    <row r="11188" spans="2:2" x14ac:dyDescent="0.25">
      <c r="B11188" t="s">
        <v>11994</v>
      </c>
    </row>
    <row r="11189" spans="2:2" x14ac:dyDescent="0.25">
      <c r="B11189" t="s">
        <v>11995</v>
      </c>
    </row>
    <row r="11190" spans="2:2" x14ac:dyDescent="0.25">
      <c r="B11190" t="s">
        <v>11996</v>
      </c>
    </row>
    <row r="11191" spans="2:2" x14ac:dyDescent="0.25">
      <c r="B11191" t="s">
        <v>11997</v>
      </c>
    </row>
    <row r="11192" spans="2:2" x14ac:dyDescent="0.25">
      <c r="B11192" t="s">
        <v>11998</v>
      </c>
    </row>
    <row r="11193" spans="2:2" x14ac:dyDescent="0.25">
      <c r="B11193" t="s">
        <v>11999</v>
      </c>
    </row>
    <row r="11194" spans="2:2" x14ac:dyDescent="0.25">
      <c r="B11194" t="s">
        <v>12000</v>
      </c>
    </row>
    <row r="11195" spans="2:2" x14ac:dyDescent="0.25">
      <c r="B11195" t="s">
        <v>12001</v>
      </c>
    </row>
    <row r="11196" spans="2:2" x14ac:dyDescent="0.25">
      <c r="B11196" t="s">
        <v>12002</v>
      </c>
    </row>
    <row r="11197" spans="2:2" x14ac:dyDescent="0.25">
      <c r="B11197" t="s">
        <v>12003</v>
      </c>
    </row>
    <row r="11198" spans="2:2" x14ac:dyDescent="0.25">
      <c r="B11198" t="s">
        <v>12004</v>
      </c>
    </row>
    <row r="11199" spans="2:2" x14ac:dyDescent="0.25">
      <c r="B11199" t="s">
        <v>12005</v>
      </c>
    </row>
    <row r="11200" spans="2:2" x14ac:dyDescent="0.25">
      <c r="B11200" t="s">
        <v>12006</v>
      </c>
    </row>
    <row r="11201" spans="2:2" x14ac:dyDescent="0.25">
      <c r="B11201" t="s">
        <v>12007</v>
      </c>
    </row>
    <row r="11202" spans="2:2" x14ac:dyDescent="0.25">
      <c r="B11202" t="s">
        <v>12008</v>
      </c>
    </row>
    <row r="11203" spans="2:2" x14ac:dyDescent="0.25">
      <c r="B11203" t="s">
        <v>12009</v>
      </c>
    </row>
    <row r="11204" spans="2:2" x14ac:dyDescent="0.25">
      <c r="B11204" t="s">
        <v>12010</v>
      </c>
    </row>
    <row r="11205" spans="2:2" x14ac:dyDescent="0.25">
      <c r="B11205" t="s">
        <v>12011</v>
      </c>
    </row>
    <row r="11206" spans="2:2" x14ac:dyDescent="0.25">
      <c r="B11206" t="s">
        <v>12012</v>
      </c>
    </row>
    <row r="11207" spans="2:2" x14ac:dyDescent="0.25">
      <c r="B11207" t="s">
        <v>12013</v>
      </c>
    </row>
    <row r="11208" spans="2:2" x14ac:dyDescent="0.25">
      <c r="B11208" t="s">
        <v>12014</v>
      </c>
    </row>
    <row r="11209" spans="2:2" x14ac:dyDescent="0.25">
      <c r="B11209" t="s">
        <v>12015</v>
      </c>
    </row>
    <row r="11210" spans="2:2" x14ac:dyDescent="0.25">
      <c r="B11210" t="s">
        <v>12016</v>
      </c>
    </row>
    <row r="11211" spans="2:2" x14ac:dyDescent="0.25">
      <c r="B11211" t="s">
        <v>12017</v>
      </c>
    </row>
    <row r="11212" spans="2:2" x14ac:dyDescent="0.25">
      <c r="B11212" t="s">
        <v>12018</v>
      </c>
    </row>
    <row r="11213" spans="2:2" x14ac:dyDescent="0.25">
      <c r="B11213" t="s">
        <v>12019</v>
      </c>
    </row>
    <row r="11214" spans="2:2" x14ac:dyDescent="0.25">
      <c r="B11214" t="s">
        <v>12020</v>
      </c>
    </row>
    <row r="11215" spans="2:2" x14ac:dyDescent="0.25">
      <c r="B11215" t="s">
        <v>12021</v>
      </c>
    </row>
    <row r="11216" spans="2:2" x14ac:dyDescent="0.25">
      <c r="B11216" t="s">
        <v>12022</v>
      </c>
    </row>
    <row r="11217" spans="2:2" x14ac:dyDescent="0.25">
      <c r="B11217" t="s">
        <v>12023</v>
      </c>
    </row>
    <row r="11218" spans="2:2" x14ac:dyDescent="0.25">
      <c r="B11218" t="s">
        <v>12024</v>
      </c>
    </row>
    <row r="11219" spans="2:2" x14ac:dyDescent="0.25">
      <c r="B11219" t="s">
        <v>12025</v>
      </c>
    </row>
    <row r="11220" spans="2:2" x14ac:dyDescent="0.25">
      <c r="B11220" t="s">
        <v>11936</v>
      </c>
    </row>
    <row r="11221" spans="2:2" x14ac:dyDescent="0.25">
      <c r="B11221" t="s">
        <v>11937</v>
      </c>
    </row>
    <row r="11222" spans="2:2" x14ac:dyDescent="0.25">
      <c r="B11222" t="s">
        <v>11938</v>
      </c>
    </row>
    <row r="11223" spans="2:2" x14ac:dyDescent="0.25">
      <c r="B11223" t="s">
        <v>11939</v>
      </c>
    </row>
    <row r="11224" spans="2:2" x14ac:dyDescent="0.25">
      <c r="B11224" t="s">
        <v>11940</v>
      </c>
    </row>
    <row r="11225" spans="2:2" x14ac:dyDescent="0.25">
      <c r="B11225" t="s">
        <v>11941</v>
      </c>
    </row>
    <row r="11226" spans="2:2" x14ac:dyDescent="0.25">
      <c r="B11226" t="s">
        <v>11942</v>
      </c>
    </row>
    <row r="11227" spans="2:2" x14ac:dyDescent="0.25">
      <c r="B11227" t="s">
        <v>11943</v>
      </c>
    </row>
    <row r="11228" spans="2:2" x14ac:dyDescent="0.25">
      <c r="B11228" t="s">
        <v>11944</v>
      </c>
    </row>
    <row r="11229" spans="2:2" x14ac:dyDescent="0.25">
      <c r="B11229" t="s">
        <v>11945</v>
      </c>
    </row>
    <row r="11230" spans="2:2" x14ac:dyDescent="0.25">
      <c r="B11230" t="s">
        <v>11946</v>
      </c>
    </row>
    <row r="11231" spans="2:2" x14ac:dyDescent="0.25">
      <c r="B11231" t="s">
        <v>11947</v>
      </c>
    </row>
    <row r="11232" spans="2:2" x14ac:dyDescent="0.25">
      <c r="B11232" t="s">
        <v>11948</v>
      </c>
    </row>
    <row r="11233" spans="2:2" x14ac:dyDescent="0.25">
      <c r="B11233" t="s">
        <v>11949</v>
      </c>
    </row>
    <row r="11234" spans="2:2" x14ac:dyDescent="0.25">
      <c r="B11234" t="s">
        <v>11950</v>
      </c>
    </row>
    <row r="11235" spans="2:2" x14ac:dyDescent="0.25">
      <c r="B11235" t="s">
        <v>11951</v>
      </c>
    </row>
    <row r="11236" spans="2:2" x14ac:dyDescent="0.25">
      <c r="B11236" t="s">
        <v>11952</v>
      </c>
    </row>
    <row r="11237" spans="2:2" x14ac:dyDescent="0.25">
      <c r="B11237" t="s">
        <v>11953</v>
      </c>
    </row>
    <row r="11238" spans="2:2" x14ac:dyDescent="0.25">
      <c r="B11238" t="s">
        <v>11954</v>
      </c>
    </row>
    <row r="11239" spans="2:2" x14ac:dyDescent="0.25">
      <c r="B11239" t="s">
        <v>11955</v>
      </c>
    </row>
    <row r="11240" spans="2:2" x14ac:dyDescent="0.25">
      <c r="B11240" t="s">
        <v>11956</v>
      </c>
    </row>
    <row r="11241" spans="2:2" x14ac:dyDescent="0.25">
      <c r="B11241" t="s">
        <v>11957</v>
      </c>
    </row>
    <row r="11242" spans="2:2" x14ac:dyDescent="0.25">
      <c r="B11242" t="s">
        <v>11958</v>
      </c>
    </row>
    <row r="11243" spans="2:2" x14ac:dyDescent="0.25">
      <c r="B11243" t="s">
        <v>11959</v>
      </c>
    </row>
    <row r="11244" spans="2:2" x14ac:dyDescent="0.25">
      <c r="B11244" t="s">
        <v>11960</v>
      </c>
    </row>
    <row r="11245" spans="2:2" x14ac:dyDescent="0.25">
      <c r="B11245" t="s">
        <v>11961</v>
      </c>
    </row>
    <row r="11246" spans="2:2" x14ac:dyDescent="0.25">
      <c r="B11246" t="s">
        <v>11962</v>
      </c>
    </row>
    <row r="11247" spans="2:2" x14ac:dyDescent="0.25">
      <c r="B11247" t="s">
        <v>11963</v>
      </c>
    </row>
    <row r="11248" spans="2:2" x14ac:dyDescent="0.25">
      <c r="B11248" t="s">
        <v>11964</v>
      </c>
    </row>
    <row r="11249" spans="2:2" x14ac:dyDescent="0.25">
      <c r="B11249" t="s">
        <v>12026</v>
      </c>
    </row>
    <row r="11250" spans="2:2" x14ac:dyDescent="0.25">
      <c r="B11250" t="s">
        <v>12027</v>
      </c>
    </row>
    <row r="11251" spans="2:2" x14ac:dyDescent="0.25">
      <c r="B11251" t="s">
        <v>12028</v>
      </c>
    </row>
    <row r="11252" spans="2:2" x14ac:dyDescent="0.25">
      <c r="B11252" t="s">
        <v>12029</v>
      </c>
    </row>
    <row r="11253" spans="2:2" x14ac:dyDescent="0.25">
      <c r="B11253" t="s">
        <v>12030</v>
      </c>
    </row>
    <row r="11254" spans="2:2" x14ac:dyDescent="0.25">
      <c r="B11254" t="s">
        <v>12031</v>
      </c>
    </row>
    <row r="11255" spans="2:2" x14ac:dyDescent="0.25">
      <c r="B11255" t="s">
        <v>12032</v>
      </c>
    </row>
    <row r="11256" spans="2:2" x14ac:dyDescent="0.25">
      <c r="B11256" t="s">
        <v>12033</v>
      </c>
    </row>
    <row r="11257" spans="2:2" x14ac:dyDescent="0.25">
      <c r="B11257" t="s">
        <v>12034</v>
      </c>
    </row>
    <row r="11258" spans="2:2" x14ac:dyDescent="0.25">
      <c r="B11258" t="s">
        <v>12035</v>
      </c>
    </row>
    <row r="11259" spans="2:2" x14ac:dyDescent="0.25">
      <c r="B11259" t="s">
        <v>12036</v>
      </c>
    </row>
    <row r="11260" spans="2:2" x14ac:dyDescent="0.25">
      <c r="B11260" t="s">
        <v>12037</v>
      </c>
    </row>
    <row r="11261" spans="2:2" x14ac:dyDescent="0.25">
      <c r="B11261" t="s">
        <v>12038</v>
      </c>
    </row>
    <row r="11262" spans="2:2" x14ac:dyDescent="0.25">
      <c r="B11262" t="s">
        <v>12039</v>
      </c>
    </row>
    <row r="11263" spans="2:2" x14ac:dyDescent="0.25">
      <c r="B11263" t="s">
        <v>12040</v>
      </c>
    </row>
    <row r="11264" spans="2:2" x14ac:dyDescent="0.25">
      <c r="B11264" t="s">
        <v>12041</v>
      </c>
    </row>
    <row r="11265" spans="2:2" x14ac:dyDescent="0.25">
      <c r="B11265" t="s">
        <v>12042</v>
      </c>
    </row>
    <row r="11266" spans="2:2" x14ac:dyDescent="0.25">
      <c r="B11266" t="s">
        <v>12043</v>
      </c>
    </row>
    <row r="11267" spans="2:2" x14ac:dyDescent="0.25">
      <c r="B11267" t="s">
        <v>12044</v>
      </c>
    </row>
    <row r="11268" spans="2:2" x14ac:dyDescent="0.25">
      <c r="B11268" t="s">
        <v>12045</v>
      </c>
    </row>
    <row r="11269" spans="2:2" x14ac:dyDescent="0.25">
      <c r="B11269" t="s">
        <v>12046</v>
      </c>
    </row>
    <row r="11270" spans="2:2" x14ac:dyDescent="0.25">
      <c r="B11270" t="s">
        <v>12047</v>
      </c>
    </row>
    <row r="11271" spans="2:2" x14ac:dyDescent="0.25">
      <c r="B11271" t="s">
        <v>12048</v>
      </c>
    </row>
    <row r="11272" spans="2:2" x14ac:dyDescent="0.25">
      <c r="B11272" t="s">
        <v>12049</v>
      </c>
    </row>
    <row r="11273" spans="2:2" x14ac:dyDescent="0.25">
      <c r="B11273" t="s">
        <v>12050</v>
      </c>
    </row>
    <row r="11274" spans="2:2" x14ac:dyDescent="0.25">
      <c r="B11274" t="s">
        <v>12051</v>
      </c>
    </row>
    <row r="11275" spans="2:2" x14ac:dyDescent="0.25">
      <c r="B11275" t="s">
        <v>12052</v>
      </c>
    </row>
    <row r="11276" spans="2:2" x14ac:dyDescent="0.25">
      <c r="B11276" t="s">
        <v>12053</v>
      </c>
    </row>
    <row r="11277" spans="2:2" x14ac:dyDescent="0.25">
      <c r="B11277" t="s">
        <v>12054</v>
      </c>
    </row>
    <row r="11278" spans="2:2" x14ac:dyDescent="0.25">
      <c r="B11278" t="s">
        <v>12055</v>
      </c>
    </row>
    <row r="11279" spans="2:2" x14ac:dyDescent="0.25">
      <c r="B11279" t="s">
        <v>12056</v>
      </c>
    </row>
    <row r="11280" spans="2:2" x14ac:dyDescent="0.25">
      <c r="B11280" t="s">
        <v>12057</v>
      </c>
    </row>
    <row r="11281" spans="2:2" x14ac:dyDescent="0.25">
      <c r="B11281" t="s">
        <v>12058</v>
      </c>
    </row>
    <row r="11282" spans="2:2" x14ac:dyDescent="0.25">
      <c r="B11282" t="s">
        <v>12059</v>
      </c>
    </row>
    <row r="11283" spans="2:2" x14ac:dyDescent="0.25">
      <c r="B11283" t="s">
        <v>12060</v>
      </c>
    </row>
    <row r="11284" spans="2:2" x14ac:dyDescent="0.25">
      <c r="B11284" t="s">
        <v>12061</v>
      </c>
    </row>
    <row r="11285" spans="2:2" x14ac:dyDescent="0.25">
      <c r="B11285" t="s">
        <v>12062</v>
      </c>
    </row>
    <row r="11286" spans="2:2" x14ac:dyDescent="0.25">
      <c r="B11286" t="s">
        <v>12063</v>
      </c>
    </row>
    <row r="11287" spans="2:2" x14ac:dyDescent="0.25">
      <c r="B11287" t="s">
        <v>12064</v>
      </c>
    </row>
    <row r="11288" spans="2:2" x14ac:dyDescent="0.25">
      <c r="B11288" t="s">
        <v>12065</v>
      </c>
    </row>
    <row r="11289" spans="2:2" x14ac:dyDescent="0.25">
      <c r="B11289" t="s">
        <v>12066</v>
      </c>
    </row>
    <row r="11290" spans="2:2" x14ac:dyDescent="0.25">
      <c r="B11290" t="s">
        <v>12067</v>
      </c>
    </row>
    <row r="11291" spans="2:2" x14ac:dyDescent="0.25">
      <c r="B11291" t="s">
        <v>12068</v>
      </c>
    </row>
    <row r="11292" spans="2:2" x14ac:dyDescent="0.25">
      <c r="B11292" t="s">
        <v>12069</v>
      </c>
    </row>
    <row r="11293" spans="2:2" x14ac:dyDescent="0.25">
      <c r="B11293" t="s">
        <v>12070</v>
      </c>
    </row>
    <row r="11294" spans="2:2" x14ac:dyDescent="0.25">
      <c r="B11294" t="s">
        <v>12071</v>
      </c>
    </row>
    <row r="11295" spans="2:2" x14ac:dyDescent="0.25">
      <c r="B11295" t="s">
        <v>12072</v>
      </c>
    </row>
    <row r="11296" spans="2:2" x14ac:dyDescent="0.25">
      <c r="B11296" t="s">
        <v>12073</v>
      </c>
    </row>
    <row r="11297" spans="2:2" x14ac:dyDescent="0.25">
      <c r="B11297" t="s">
        <v>12074</v>
      </c>
    </row>
    <row r="11298" spans="2:2" x14ac:dyDescent="0.25">
      <c r="B11298" t="s">
        <v>12075</v>
      </c>
    </row>
    <row r="11299" spans="2:2" x14ac:dyDescent="0.25">
      <c r="B11299" t="s">
        <v>12076</v>
      </c>
    </row>
    <row r="11300" spans="2:2" x14ac:dyDescent="0.25">
      <c r="B11300" t="s">
        <v>12077</v>
      </c>
    </row>
    <row r="11301" spans="2:2" x14ac:dyDescent="0.25">
      <c r="B11301" t="s">
        <v>12078</v>
      </c>
    </row>
    <row r="11302" spans="2:2" x14ac:dyDescent="0.25">
      <c r="B11302" t="s">
        <v>12079</v>
      </c>
    </row>
    <row r="11303" spans="2:2" x14ac:dyDescent="0.25">
      <c r="B11303" t="s">
        <v>12080</v>
      </c>
    </row>
    <row r="11304" spans="2:2" x14ac:dyDescent="0.25">
      <c r="B11304" t="s">
        <v>12081</v>
      </c>
    </row>
    <row r="11305" spans="2:2" x14ac:dyDescent="0.25">
      <c r="B11305" t="s">
        <v>12082</v>
      </c>
    </row>
    <row r="11306" spans="2:2" x14ac:dyDescent="0.25">
      <c r="B11306" t="s">
        <v>12083</v>
      </c>
    </row>
    <row r="11307" spans="2:2" x14ac:dyDescent="0.25">
      <c r="B11307" t="s">
        <v>12084</v>
      </c>
    </row>
    <row r="11308" spans="2:2" x14ac:dyDescent="0.25">
      <c r="B11308" t="s">
        <v>12085</v>
      </c>
    </row>
    <row r="11309" spans="2:2" x14ac:dyDescent="0.25">
      <c r="B11309" t="s">
        <v>12086</v>
      </c>
    </row>
    <row r="11310" spans="2:2" x14ac:dyDescent="0.25">
      <c r="B11310" t="s">
        <v>12087</v>
      </c>
    </row>
    <row r="11311" spans="2:2" x14ac:dyDescent="0.25">
      <c r="B11311" t="s">
        <v>12088</v>
      </c>
    </row>
    <row r="11312" spans="2:2" x14ac:dyDescent="0.25">
      <c r="B11312" t="s">
        <v>12089</v>
      </c>
    </row>
    <row r="11313" spans="2:2" x14ac:dyDescent="0.25">
      <c r="B11313" t="s">
        <v>12090</v>
      </c>
    </row>
    <row r="11314" spans="2:2" x14ac:dyDescent="0.25">
      <c r="B11314" t="s">
        <v>12091</v>
      </c>
    </row>
    <row r="11315" spans="2:2" x14ac:dyDescent="0.25">
      <c r="B11315" t="s">
        <v>12092</v>
      </c>
    </row>
    <row r="11316" spans="2:2" x14ac:dyDescent="0.25">
      <c r="B11316" t="s">
        <v>12093</v>
      </c>
    </row>
    <row r="11317" spans="2:2" x14ac:dyDescent="0.25">
      <c r="B11317" t="s">
        <v>12094</v>
      </c>
    </row>
    <row r="11318" spans="2:2" x14ac:dyDescent="0.25">
      <c r="B11318" t="s">
        <v>12095</v>
      </c>
    </row>
    <row r="11319" spans="2:2" x14ac:dyDescent="0.25">
      <c r="B11319" t="s">
        <v>12096</v>
      </c>
    </row>
    <row r="11320" spans="2:2" x14ac:dyDescent="0.25">
      <c r="B11320" t="s">
        <v>12097</v>
      </c>
    </row>
    <row r="11321" spans="2:2" x14ac:dyDescent="0.25">
      <c r="B11321" t="s">
        <v>12098</v>
      </c>
    </row>
    <row r="11322" spans="2:2" x14ac:dyDescent="0.25">
      <c r="B11322" t="s">
        <v>12099</v>
      </c>
    </row>
    <row r="11323" spans="2:2" x14ac:dyDescent="0.25">
      <c r="B11323" t="s">
        <v>12100</v>
      </c>
    </row>
    <row r="11324" spans="2:2" x14ac:dyDescent="0.25">
      <c r="B11324" t="s">
        <v>12101</v>
      </c>
    </row>
    <row r="11325" spans="2:2" x14ac:dyDescent="0.25">
      <c r="B11325" t="s">
        <v>12102</v>
      </c>
    </row>
    <row r="11326" spans="2:2" x14ac:dyDescent="0.25">
      <c r="B11326" t="s">
        <v>12103</v>
      </c>
    </row>
    <row r="11327" spans="2:2" x14ac:dyDescent="0.25">
      <c r="B11327" t="s">
        <v>12104</v>
      </c>
    </row>
    <row r="11328" spans="2:2" x14ac:dyDescent="0.25">
      <c r="B11328" t="s">
        <v>12105</v>
      </c>
    </row>
    <row r="11329" spans="2:2" x14ac:dyDescent="0.25">
      <c r="B11329" t="s">
        <v>12106</v>
      </c>
    </row>
    <row r="11330" spans="2:2" x14ac:dyDescent="0.25">
      <c r="B11330" t="s">
        <v>12107</v>
      </c>
    </row>
    <row r="11331" spans="2:2" x14ac:dyDescent="0.25">
      <c r="B11331" t="s">
        <v>12108</v>
      </c>
    </row>
    <row r="11332" spans="2:2" x14ac:dyDescent="0.25">
      <c r="B11332" t="s">
        <v>12109</v>
      </c>
    </row>
    <row r="11333" spans="2:2" x14ac:dyDescent="0.25">
      <c r="B11333" t="s">
        <v>12110</v>
      </c>
    </row>
    <row r="11334" spans="2:2" x14ac:dyDescent="0.25">
      <c r="B11334" t="s">
        <v>12111</v>
      </c>
    </row>
    <row r="11335" spans="2:2" x14ac:dyDescent="0.25">
      <c r="B11335" t="s">
        <v>12112</v>
      </c>
    </row>
    <row r="11336" spans="2:2" x14ac:dyDescent="0.25">
      <c r="B11336" t="s">
        <v>12113</v>
      </c>
    </row>
    <row r="11337" spans="2:2" x14ac:dyDescent="0.25">
      <c r="B11337" t="s">
        <v>12114</v>
      </c>
    </row>
    <row r="11338" spans="2:2" x14ac:dyDescent="0.25">
      <c r="B11338" t="s">
        <v>12115</v>
      </c>
    </row>
    <row r="11339" spans="2:2" x14ac:dyDescent="0.25">
      <c r="B11339" t="s">
        <v>12116</v>
      </c>
    </row>
    <row r="11340" spans="2:2" x14ac:dyDescent="0.25">
      <c r="B11340" t="s">
        <v>12117</v>
      </c>
    </row>
    <row r="11341" spans="2:2" x14ac:dyDescent="0.25">
      <c r="B11341" t="s">
        <v>12118</v>
      </c>
    </row>
    <row r="11342" spans="2:2" x14ac:dyDescent="0.25">
      <c r="B11342" t="s">
        <v>12119</v>
      </c>
    </row>
    <row r="11343" spans="2:2" x14ac:dyDescent="0.25">
      <c r="B11343" t="s">
        <v>12120</v>
      </c>
    </row>
    <row r="11344" spans="2:2" x14ac:dyDescent="0.25">
      <c r="B11344" t="s">
        <v>12121</v>
      </c>
    </row>
    <row r="11345" spans="2:2" x14ac:dyDescent="0.25">
      <c r="B11345" t="s">
        <v>12122</v>
      </c>
    </row>
    <row r="11346" spans="2:2" x14ac:dyDescent="0.25">
      <c r="B11346" t="s">
        <v>12123</v>
      </c>
    </row>
    <row r="11347" spans="2:2" x14ac:dyDescent="0.25">
      <c r="B11347" t="s">
        <v>12124</v>
      </c>
    </row>
    <row r="11348" spans="2:2" x14ac:dyDescent="0.25">
      <c r="B11348" t="s">
        <v>12125</v>
      </c>
    </row>
    <row r="11349" spans="2:2" x14ac:dyDescent="0.25">
      <c r="B11349" t="s">
        <v>12126</v>
      </c>
    </row>
    <row r="11350" spans="2:2" x14ac:dyDescent="0.25">
      <c r="B11350" t="s">
        <v>12127</v>
      </c>
    </row>
    <row r="11351" spans="2:2" x14ac:dyDescent="0.25">
      <c r="B11351" t="s">
        <v>12128</v>
      </c>
    </row>
    <row r="11352" spans="2:2" x14ac:dyDescent="0.25">
      <c r="B11352" t="s">
        <v>12129</v>
      </c>
    </row>
    <row r="11353" spans="2:2" x14ac:dyDescent="0.25">
      <c r="B11353" t="s">
        <v>12130</v>
      </c>
    </row>
    <row r="11354" spans="2:2" x14ac:dyDescent="0.25">
      <c r="B11354" t="s">
        <v>12131</v>
      </c>
    </row>
    <row r="11355" spans="2:2" x14ac:dyDescent="0.25">
      <c r="B11355" t="s">
        <v>12132</v>
      </c>
    </row>
    <row r="11356" spans="2:2" x14ac:dyDescent="0.25">
      <c r="B11356" t="s">
        <v>12133</v>
      </c>
    </row>
    <row r="11357" spans="2:2" x14ac:dyDescent="0.25">
      <c r="B11357" t="s">
        <v>12134</v>
      </c>
    </row>
    <row r="11358" spans="2:2" x14ac:dyDescent="0.25">
      <c r="B11358" t="s">
        <v>12135</v>
      </c>
    </row>
    <row r="11359" spans="2:2" x14ac:dyDescent="0.25">
      <c r="B11359" t="s">
        <v>12136</v>
      </c>
    </row>
    <row r="11360" spans="2:2" x14ac:dyDescent="0.25">
      <c r="B11360" t="s">
        <v>12137</v>
      </c>
    </row>
    <row r="11361" spans="2:2" x14ac:dyDescent="0.25">
      <c r="B11361" t="s">
        <v>12138</v>
      </c>
    </row>
    <row r="11362" spans="2:2" x14ac:dyDescent="0.25">
      <c r="B11362" t="s">
        <v>12139</v>
      </c>
    </row>
    <row r="11363" spans="2:2" x14ac:dyDescent="0.25">
      <c r="B11363" t="s">
        <v>12140</v>
      </c>
    </row>
    <row r="11364" spans="2:2" x14ac:dyDescent="0.25">
      <c r="B11364" t="s">
        <v>12141</v>
      </c>
    </row>
    <row r="11365" spans="2:2" x14ac:dyDescent="0.25">
      <c r="B11365" t="s">
        <v>12142</v>
      </c>
    </row>
    <row r="11366" spans="2:2" x14ac:dyDescent="0.25">
      <c r="B11366" t="s">
        <v>12143</v>
      </c>
    </row>
    <row r="11367" spans="2:2" x14ac:dyDescent="0.25">
      <c r="B11367" t="s">
        <v>12144</v>
      </c>
    </row>
    <row r="11368" spans="2:2" x14ac:dyDescent="0.25">
      <c r="B11368" t="s">
        <v>12145</v>
      </c>
    </row>
    <row r="11369" spans="2:2" x14ac:dyDescent="0.25">
      <c r="B11369" t="s">
        <v>12146</v>
      </c>
    </row>
    <row r="11370" spans="2:2" x14ac:dyDescent="0.25">
      <c r="B11370" t="s">
        <v>12147</v>
      </c>
    </row>
    <row r="11371" spans="2:2" x14ac:dyDescent="0.25">
      <c r="B11371" t="s">
        <v>12148</v>
      </c>
    </row>
    <row r="11372" spans="2:2" x14ac:dyDescent="0.25">
      <c r="B11372" t="s">
        <v>12149</v>
      </c>
    </row>
    <row r="11373" spans="2:2" x14ac:dyDescent="0.25">
      <c r="B11373" t="s">
        <v>12150</v>
      </c>
    </row>
    <row r="11374" spans="2:2" x14ac:dyDescent="0.25">
      <c r="B11374" t="s">
        <v>12151</v>
      </c>
    </row>
    <row r="11375" spans="2:2" x14ac:dyDescent="0.25">
      <c r="B11375" t="s">
        <v>12152</v>
      </c>
    </row>
    <row r="11376" spans="2:2" x14ac:dyDescent="0.25">
      <c r="B11376" t="s">
        <v>12153</v>
      </c>
    </row>
    <row r="11377" spans="2:2" x14ac:dyDescent="0.25">
      <c r="B11377" t="s">
        <v>12154</v>
      </c>
    </row>
    <row r="11378" spans="2:2" x14ac:dyDescent="0.25">
      <c r="B11378" t="s">
        <v>12155</v>
      </c>
    </row>
    <row r="11379" spans="2:2" x14ac:dyDescent="0.25">
      <c r="B11379" t="s">
        <v>12156</v>
      </c>
    </row>
    <row r="11380" spans="2:2" x14ac:dyDescent="0.25">
      <c r="B11380" t="s">
        <v>12157</v>
      </c>
    </row>
    <row r="11381" spans="2:2" x14ac:dyDescent="0.25">
      <c r="B11381" t="s">
        <v>12158</v>
      </c>
    </row>
    <row r="11382" spans="2:2" x14ac:dyDescent="0.25">
      <c r="B11382" t="s">
        <v>12159</v>
      </c>
    </row>
    <row r="11383" spans="2:2" x14ac:dyDescent="0.25">
      <c r="B11383" t="s">
        <v>12160</v>
      </c>
    </row>
    <row r="11384" spans="2:2" x14ac:dyDescent="0.25">
      <c r="B11384" t="s">
        <v>12161</v>
      </c>
    </row>
    <row r="11385" spans="2:2" x14ac:dyDescent="0.25">
      <c r="B11385" t="s">
        <v>12162</v>
      </c>
    </row>
    <row r="11386" spans="2:2" x14ac:dyDescent="0.25">
      <c r="B11386" t="s">
        <v>12163</v>
      </c>
    </row>
    <row r="11387" spans="2:2" x14ac:dyDescent="0.25">
      <c r="B11387" t="s">
        <v>12164</v>
      </c>
    </row>
    <row r="11388" spans="2:2" x14ac:dyDescent="0.25">
      <c r="B11388" t="s">
        <v>12165</v>
      </c>
    </row>
    <row r="11389" spans="2:2" x14ac:dyDescent="0.25">
      <c r="B11389" t="s">
        <v>12166</v>
      </c>
    </row>
    <row r="11390" spans="2:2" x14ac:dyDescent="0.25">
      <c r="B11390" t="s">
        <v>12167</v>
      </c>
    </row>
    <row r="11391" spans="2:2" x14ac:dyDescent="0.25">
      <c r="B11391" t="s">
        <v>12168</v>
      </c>
    </row>
    <row r="11392" spans="2:2" x14ac:dyDescent="0.25">
      <c r="B11392" t="s">
        <v>12169</v>
      </c>
    </row>
    <row r="11393" spans="2:2" x14ac:dyDescent="0.25">
      <c r="B11393" t="s">
        <v>12170</v>
      </c>
    </row>
    <row r="11394" spans="2:2" x14ac:dyDescent="0.25">
      <c r="B11394" t="s">
        <v>12171</v>
      </c>
    </row>
    <row r="11395" spans="2:2" x14ac:dyDescent="0.25">
      <c r="B11395" t="s">
        <v>12172</v>
      </c>
    </row>
    <row r="11396" spans="2:2" x14ac:dyDescent="0.25">
      <c r="B11396" t="s">
        <v>12173</v>
      </c>
    </row>
    <row r="11397" spans="2:2" x14ac:dyDescent="0.25">
      <c r="B11397" t="s">
        <v>12174</v>
      </c>
    </row>
    <row r="11398" spans="2:2" x14ac:dyDescent="0.25">
      <c r="B11398" t="s">
        <v>12175</v>
      </c>
    </row>
    <row r="11399" spans="2:2" x14ac:dyDescent="0.25">
      <c r="B11399" t="s">
        <v>12176</v>
      </c>
    </row>
    <row r="11400" spans="2:2" x14ac:dyDescent="0.25">
      <c r="B11400" t="s">
        <v>12177</v>
      </c>
    </row>
    <row r="11401" spans="2:2" x14ac:dyDescent="0.25">
      <c r="B11401" t="s">
        <v>12178</v>
      </c>
    </row>
    <row r="11402" spans="2:2" x14ac:dyDescent="0.25">
      <c r="B11402" t="s">
        <v>12179</v>
      </c>
    </row>
    <row r="11403" spans="2:2" x14ac:dyDescent="0.25">
      <c r="B11403" t="s">
        <v>12180</v>
      </c>
    </row>
    <row r="11404" spans="2:2" x14ac:dyDescent="0.25">
      <c r="B11404" t="s">
        <v>12181</v>
      </c>
    </row>
    <row r="11405" spans="2:2" x14ac:dyDescent="0.25">
      <c r="B11405" t="s">
        <v>12182</v>
      </c>
    </row>
    <row r="11406" spans="2:2" x14ac:dyDescent="0.25">
      <c r="B11406" t="s">
        <v>12183</v>
      </c>
    </row>
    <row r="11407" spans="2:2" x14ac:dyDescent="0.25">
      <c r="B11407" t="s">
        <v>12184</v>
      </c>
    </row>
    <row r="11408" spans="2:2" x14ac:dyDescent="0.25">
      <c r="B11408" t="s">
        <v>12185</v>
      </c>
    </row>
    <row r="11409" spans="2:2" x14ac:dyDescent="0.25">
      <c r="B11409" t="s">
        <v>12186</v>
      </c>
    </row>
    <row r="11410" spans="2:2" x14ac:dyDescent="0.25">
      <c r="B11410" t="s">
        <v>12187</v>
      </c>
    </row>
    <row r="11411" spans="2:2" x14ac:dyDescent="0.25">
      <c r="B11411" t="s">
        <v>12188</v>
      </c>
    </row>
    <row r="11412" spans="2:2" x14ac:dyDescent="0.25">
      <c r="B11412" t="s">
        <v>12189</v>
      </c>
    </row>
    <row r="11413" spans="2:2" x14ac:dyDescent="0.25">
      <c r="B11413" t="s">
        <v>12190</v>
      </c>
    </row>
    <row r="11414" spans="2:2" x14ac:dyDescent="0.25">
      <c r="B11414" t="s">
        <v>12191</v>
      </c>
    </row>
    <row r="11415" spans="2:2" x14ac:dyDescent="0.25">
      <c r="B11415" t="s">
        <v>12192</v>
      </c>
    </row>
    <row r="11416" spans="2:2" x14ac:dyDescent="0.25">
      <c r="B11416" t="s">
        <v>12193</v>
      </c>
    </row>
    <row r="11417" spans="2:2" x14ac:dyDescent="0.25">
      <c r="B11417" t="s">
        <v>12194</v>
      </c>
    </row>
    <row r="11418" spans="2:2" x14ac:dyDescent="0.25">
      <c r="B11418" t="s">
        <v>12195</v>
      </c>
    </row>
    <row r="11419" spans="2:2" x14ac:dyDescent="0.25">
      <c r="B11419" t="s">
        <v>12196</v>
      </c>
    </row>
    <row r="11420" spans="2:2" x14ac:dyDescent="0.25">
      <c r="B11420" t="s">
        <v>12197</v>
      </c>
    </row>
    <row r="11421" spans="2:2" x14ac:dyDescent="0.25">
      <c r="B11421" t="s">
        <v>12198</v>
      </c>
    </row>
    <row r="11422" spans="2:2" x14ac:dyDescent="0.25">
      <c r="B11422" t="s">
        <v>12199</v>
      </c>
    </row>
    <row r="11423" spans="2:2" x14ac:dyDescent="0.25">
      <c r="B11423" t="s">
        <v>12200</v>
      </c>
    </row>
    <row r="11424" spans="2:2" x14ac:dyDescent="0.25">
      <c r="B11424" t="s">
        <v>12201</v>
      </c>
    </row>
    <row r="11425" spans="2:2" x14ac:dyDescent="0.25">
      <c r="B11425" t="s">
        <v>12202</v>
      </c>
    </row>
    <row r="11426" spans="2:2" x14ac:dyDescent="0.25">
      <c r="B11426" t="s">
        <v>12203</v>
      </c>
    </row>
    <row r="11427" spans="2:2" x14ac:dyDescent="0.25">
      <c r="B11427" t="s">
        <v>12204</v>
      </c>
    </row>
    <row r="11428" spans="2:2" x14ac:dyDescent="0.25">
      <c r="B11428" t="s">
        <v>12205</v>
      </c>
    </row>
    <row r="11429" spans="2:2" x14ac:dyDescent="0.25">
      <c r="B11429" t="s">
        <v>12206</v>
      </c>
    </row>
    <row r="11430" spans="2:2" x14ac:dyDescent="0.25">
      <c r="B11430" t="s">
        <v>12207</v>
      </c>
    </row>
    <row r="11431" spans="2:2" x14ac:dyDescent="0.25">
      <c r="B11431" t="s">
        <v>12208</v>
      </c>
    </row>
    <row r="11432" spans="2:2" x14ac:dyDescent="0.25">
      <c r="B11432" t="s">
        <v>12209</v>
      </c>
    </row>
    <row r="11433" spans="2:2" x14ac:dyDescent="0.25">
      <c r="B11433" t="s">
        <v>12210</v>
      </c>
    </row>
    <row r="11434" spans="2:2" x14ac:dyDescent="0.25">
      <c r="B11434" t="s">
        <v>12211</v>
      </c>
    </row>
    <row r="11435" spans="2:2" x14ac:dyDescent="0.25">
      <c r="B11435" t="s">
        <v>12212</v>
      </c>
    </row>
    <row r="11436" spans="2:2" x14ac:dyDescent="0.25">
      <c r="B11436" t="s">
        <v>12213</v>
      </c>
    </row>
    <row r="11437" spans="2:2" x14ac:dyDescent="0.25">
      <c r="B11437" t="s">
        <v>12214</v>
      </c>
    </row>
    <row r="11438" spans="2:2" x14ac:dyDescent="0.25">
      <c r="B11438" t="s">
        <v>12215</v>
      </c>
    </row>
    <row r="11439" spans="2:2" x14ac:dyDescent="0.25">
      <c r="B11439" t="s">
        <v>12216</v>
      </c>
    </row>
    <row r="11440" spans="2:2" x14ac:dyDescent="0.25">
      <c r="B11440" t="s">
        <v>12217</v>
      </c>
    </row>
    <row r="11441" spans="2:2" x14ac:dyDescent="0.25">
      <c r="B11441" t="s">
        <v>12218</v>
      </c>
    </row>
    <row r="11442" spans="2:2" x14ac:dyDescent="0.25">
      <c r="B11442" t="s">
        <v>12219</v>
      </c>
    </row>
    <row r="11443" spans="2:2" x14ac:dyDescent="0.25">
      <c r="B11443" t="s">
        <v>12220</v>
      </c>
    </row>
    <row r="11444" spans="2:2" x14ac:dyDescent="0.25">
      <c r="B11444" t="s">
        <v>12221</v>
      </c>
    </row>
    <row r="11445" spans="2:2" x14ac:dyDescent="0.25">
      <c r="B11445" t="s">
        <v>12222</v>
      </c>
    </row>
    <row r="11446" spans="2:2" x14ac:dyDescent="0.25">
      <c r="B11446" t="s">
        <v>12223</v>
      </c>
    </row>
    <row r="11447" spans="2:2" x14ac:dyDescent="0.25">
      <c r="B11447" t="s">
        <v>12224</v>
      </c>
    </row>
    <row r="11448" spans="2:2" x14ac:dyDescent="0.25">
      <c r="B11448" t="s">
        <v>12225</v>
      </c>
    </row>
    <row r="11449" spans="2:2" x14ac:dyDescent="0.25">
      <c r="B11449" t="s">
        <v>12226</v>
      </c>
    </row>
    <row r="11450" spans="2:2" x14ac:dyDescent="0.25">
      <c r="B11450" t="s">
        <v>12227</v>
      </c>
    </row>
    <row r="11451" spans="2:2" x14ac:dyDescent="0.25">
      <c r="B11451" t="s">
        <v>12228</v>
      </c>
    </row>
    <row r="11452" spans="2:2" x14ac:dyDescent="0.25">
      <c r="B11452" t="s">
        <v>12229</v>
      </c>
    </row>
    <row r="11453" spans="2:2" x14ac:dyDescent="0.25">
      <c r="B11453" t="s">
        <v>12230</v>
      </c>
    </row>
    <row r="11454" spans="2:2" x14ac:dyDescent="0.25">
      <c r="B11454" t="s">
        <v>12231</v>
      </c>
    </row>
    <row r="11455" spans="2:2" x14ac:dyDescent="0.25">
      <c r="B11455" t="s">
        <v>12232</v>
      </c>
    </row>
    <row r="11456" spans="2:2" x14ac:dyDescent="0.25">
      <c r="B11456" t="s">
        <v>12233</v>
      </c>
    </row>
    <row r="11457" spans="2:2" x14ac:dyDescent="0.25">
      <c r="B11457" t="s">
        <v>12234</v>
      </c>
    </row>
    <row r="11458" spans="2:2" x14ac:dyDescent="0.25">
      <c r="B11458" t="s">
        <v>12235</v>
      </c>
    </row>
    <row r="11459" spans="2:2" x14ac:dyDescent="0.25">
      <c r="B11459" t="s">
        <v>12236</v>
      </c>
    </row>
    <row r="11460" spans="2:2" x14ac:dyDescent="0.25">
      <c r="B11460" t="s">
        <v>12237</v>
      </c>
    </row>
    <row r="11461" spans="2:2" x14ac:dyDescent="0.25">
      <c r="B11461" t="s">
        <v>12238</v>
      </c>
    </row>
    <row r="11462" spans="2:2" x14ac:dyDescent="0.25">
      <c r="B11462" t="s">
        <v>12239</v>
      </c>
    </row>
    <row r="11463" spans="2:2" x14ac:dyDescent="0.25">
      <c r="B11463" t="s">
        <v>12240</v>
      </c>
    </row>
    <row r="11464" spans="2:2" x14ac:dyDescent="0.25">
      <c r="B11464" t="s">
        <v>12241</v>
      </c>
    </row>
    <row r="11465" spans="2:2" x14ac:dyDescent="0.25">
      <c r="B11465" t="s">
        <v>12242</v>
      </c>
    </row>
    <row r="11466" spans="2:2" x14ac:dyDescent="0.25">
      <c r="B11466" t="s">
        <v>12243</v>
      </c>
    </row>
    <row r="11467" spans="2:2" x14ac:dyDescent="0.25">
      <c r="B11467" t="s">
        <v>12244</v>
      </c>
    </row>
    <row r="11468" spans="2:2" x14ac:dyDescent="0.25">
      <c r="B11468" t="s">
        <v>12245</v>
      </c>
    </row>
    <row r="11469" spans="2:2" x14ac:dyDescent="0.25">
      <c r="B11469" t="s">
        <v>12246</v>
      </c>
    </row>
    <row r="11470" spans="2:2" x14ac:dyDescent="0.25">
      <c r="B11470" t="s">
        <v>12247</v>
      </c>
    </row>
    <row r="11471" spans="2:2" x14ac:dyDescent="0.25">
      <c r="B11471" t="s">
        <v>12248</v>
      </c>
    </row>
    <row r="11472" spans="2:2" x14ac:dyDescent="0.25">
      <c r="B11472" t="s">
        <v>12249</v>
      </c>
    </row>
    <row r="11473" spans="2:2" x14ac:dyDescent="0.25">
      <c r="B11473" t="s">
        <v>12250</v>
      </c>
    </row>
    <row r="11474" spans="2:2" x14ac:dyDescent="0.25">
      <c r="B11474" t="s">
        <v>12251</v>
      </c>
    </row>
    <row r="11475" spans="2:2" x14ac:dyDescent="0.25">
      <c r="B11475" t="s">
        <v>12252</v>
      </c>
    </row>
    <row r="11476" spans="2:2" x14ac:dyDescent="0.25">
      <c r="B11476" t="s">
        <v>12253</v>
      </c>
    </row>
    <row r="11477" spans="2:2" x14ac:dyDescent="0.25">
      <c r="B11477" t="s">
        <v>12254</v>
      </c>
    </row>
    <row r="11478" spans="2:2" x14ac:dyDescent="0.25">
      <c r="B11478" t="s">
        <v>12255</v>
      </c>
    </row>
    <row r="11479" spans="2:2" x14ac:dyDescent="0.25">
      <c r="B11479" t="s">
        <v>12256</v>
      </c>
    </row>
    <row r="11480" spans="2:2" x14ac:dyDescent="0.25">
      <c r="B11480" t="s">
        <v>12257</v>
      </c>
    </row>
    <row r="11481" spans="2:2" x14ac:dyDescent="0.25">
      <c r="B11481" t="s">
        <v>12258</v>
      </c>
    </row>
    <row r="11482" spans="2:2" x14ac:dyDescent="0.25">
      <c r="B11482" t="s">
        <v>12259</v>
      </c>
    </row>
    <row r="11483" spans="2:2" x14ac:dyDescent="0.25">
      <c r="B11483" t="s">
        <v>12260</v>
      </c>
    </row>
    <row r="11484" spans="2:2" x14ac:dyDescent="0.25">
      <c r="B11484" t="s">
        <v>12261</v>
      </c>
    </row>
    <row r="11485" spans="2:2" x14ac:dyDescent="0.25">
      <c r="B11485" t="s">
        <v>12262</v>
      </c>
    </row>
    <row r="11486" spans="2:2" x14ac:dyDescent="0.25">
      <c r="B11486" t="s">
        <v>12263</v>
      </c>
    </row>
    <row r="11487" spans="2:2" x14ac:dyDescent="0.25">
      <c r="B11487" t="s">
        <v>12264</v>
      </c>
    </row>
    <row r="11488" spans="2:2" x14ac:dyDescent="0.25">
      <c r="B11488" t="s">
        <v>12265</v>
      </c>
    </row>
    <row r="11489" spans="2:2" x14ac:dyDescent="0.25">
      <c r="B11489" t="s">
        <v>12266</v>
      </c>
    </row>
    <row r="11490" spans="2:2" x14ac:dyDescent="0.25">
      <c r="B11490" t="s">
        <v>12267</v>
      </c>
    </row>
    <row r="11491" spans="2:2" x14ac:dyDescent="0.25">
      <c r="B11491" t="s">
        <v>12268</v>
      </c>
    </row>
    <row r="11492" spans="2:2" x14ac:dyDescent="0.25">
      <c r="B11492" t="s">
        <v>12269</v>
      </c>
    </row>
    <row r="11493" spans="2:2" x14ac:dyDescent="0.25">
      <c r="B11493" t="s">
        <v>12270</v>
      </c>
    </row>
    <row r="11494" spans="2:2" x14ac:dyDescent="0.25">
      <c r="B11494" t="s">
        <v>12271</v>
      </c>
    </row>
    <row r="11495" spans="2:2" x14ac:dyDescent="0.25">
      <c r="B11495" t="s">
        <v>12272</v>
      </c>
    </row>
    <row r="11496" spans="2:2" x14ac:dyDescent="0.25">
      <c r="B11496" t="s">
        <v>12273</v>
      </c>
    </row>
    <row r="11497" spans="2:2" x14ac:dyDescent="0.25">
      <c r="B11497" t="s">
        <v>12274</v>
      </c>
    </row>
    <row r="11498" spans="2:2" x14ac:dyDescent="0.25">
      <c r="B11498" t="s">
        <v>12275</v>
      </c>
    </row>
    <row r="11499" spans="2:2" x14ac:dyDescent="0.25">
      <c r="B11499" t="s">
        <v>12276</v>
      </c>
    </row>
    <row r="11500" spans="2:2" x14ac:dyDescent="0.25">
      <c r="B11500" t="s">
        <v>12277</v>
      </c>
    </row>
    <row r="11501" spans="2:2" x14ac:dyDescent="0.25">
      <c r="B11501" t="s">
        <v>12278</v>
      </c>
    </row>
    <row r="11502" spans="2:2" x14ac:dyDescent="0.25">
      <c r="B11502" t="s">
        <v>12279</v>
      </c>
    </row>
    <row r="11503" spans="2:2" x14ac:dyDescent="0.25">
      <c r="B11503" t="s">
        <v>12280</v>
      </c>
    </row>
    <row r="11504" spans="2:2" x14ac:dyDescent="0.25">
      <c r="B11504" t="s">
        <v>12281</v>
      </c>
    </row>
    <row r="11505" spans="2:2" x14ac:dyDescent="0.25">
      <c r="B11505" t="s">
        <v>12282</v>
      </c>
    </row>
    <row r="11506" spans="2:2" x14ac:dyDescent="0.25">
      <c r="B11506" t="s">
        <v>12283</v>
      </c>
    </row>
    <row r="11507" spans="2:2" x14ac:dyDescent="0.25">
      <c r="B11507" t="s">
        <v>12284</v>
      </c>
    </row>
    <row r="11508" spans="2:2" x14ac:dyDescent="0.25">
      <c r="B11508" t="s">
        <v>12285</v>
      </c>
    </row>
    <row r="11509" spans="2:2" x14ac:dyDescent="0.25">
      <c r="B11509" t="s">
        <v>12286</v>
      </c>
    </row>
    <row r="11510" spans="2:2" x14ac:dyDescent="0.25">
      <c r="B11510" t="s">
        <v>12287</v>
      </c>
    </row>
    <row r="11511" spans="2:2" x14ac:dyDescent="0.25">
      <c r="B11511" t="s">
        <v>12288</v>
      </c>
    </row>
    <row r="11512" spans="2:2" x14ac:dyDescent="0.25">
      <c r="B11512" t="s">
        <v>12289</v>
      </c>
    </row>
    <row r="11513" spans="2:2" x14ac:dyDescent="0.25">
      <c r="B11513" t="s">
        <v>12290</v>
      </c>
    </row>
    <row r="11514" spans="2:2" x14ac:dyDescent="0.25">
      <c r="B11514" t="s">
        <v>12291</v>
      </c>
    </row>
    <row r="11515" spans="2:2" x14ac:dyDescent="0.25">
      <c r="B11515" t="s">
        <v>12292</v>
      </c>
    </row>
    <row r="11516" spans="2:2" x14ac:dyDescent="0.25">
      <c r="B11516" t="s">
        <v>12293</v>
      </c>
    </row>
    <row r="11517" spans="2:2" x14ac:dyDescent="0.25">
      <c r="B11517" t="s">
        <v>12294</v>
      </c>
    </row>
    <row r="11518" spans="2:2" x14ac:dyDescent="0.25">
      <c r="B11518" t="s">
        <v>12295</v>
      </c>
    </row>
    <row r="11519" spans="2:2" x14ac:dyDescent="0.25">
      <c r="B11519" t="s">
        <v>12296</v>
      </c>
    </row>
    <row r="11520" spans="2:2" x14ac:dyDescent="0.25">
      <c r="B11520" t="s">
        <v>12297</v>
      </c>
    </row>
    <row r="11521" spans="2:2" x14ac:dyDescent="0.25">
      <c r="B11521" t="s">
        <v>12298</v>
      </c>
    </row>
    <row r="11522" spans="2:2" x14ac:dyDescent="0.25">
      <c r="B11522" t="s">
        <v>12299</v>
      </c>
    </row>
    <row r="11523" spans="2:2" x14ac:dyDescent="0.25">
      <c r="B11523" t="s">
        <v>12300</v>
      </c>
    </row>
    <row r="11524" spans="2:2" x14ac:dyDescent="0.25">
      <c r="B11524" t="s">
        <v>12301</v>
      </c>
    </row>
    <row r="11525" spans="2:2" x14ac:dyDescent="0.25">
      <c r="B11525" t="s">
        <v>12302</v>
      </c>
    </row>
    <row r="11526" spans="2:2" x14ac:dyDescent="0.25">
      <c r="B11526" t="s">
        <v>12303</v>
      </c>
    </row>
    <row r="11527" spans="2:2" x14ac:dyDescent="0.25">
      <c r="B11527" t="s">
        <v>12304</v>
      </c>
    </row>
    <row r="11528" spans="2:2" x14ac:dyDescent="0.25">
      <c r="B11528" t="s">
        <v>12305</v>
      </c>
    </row>
    <row r="11529" spans="2:2" x14ac:dyDescent="0.25">
      <c r="B11529" t="s">
        <v>12306</v>
      </c>
    </row>
    <row r="11530" spans="2:2" x14ac:dyDescent="0.25">
      <c r="B11530" t="s">
        <v>12307</v>
      </c>
    </row>
    <row r="11531" spans="2:2" x14ac:dyDescent="0.25">
      <c r="B11531" t="s">
        <v>12308</v>
      </c>
    </row>
    <row r="11532" spans="2:2" x14ac:dyDescent="0.25">
      <c r="B11532" t="s">
        <v>12309</v>
      </c>
    </row>
    <row r="11533" spans="2:2" x14ac:dyDescent="0.25">
      <c r="B11533" t="s">
        <v>12310</v>
      </c>
    </row>
    <row r="11534" spans="2:2" x14ac:dyDescent="0.25">
      <c r="B11534" t="s">
        <v>12311</v>
      </c>
    </row>
    <row r="11535" spans="2:2" x14ac:dyDescent="0.25">
      <c r="B11535" t="s">
        <v>12312</v>
      </c>
    </row>
    <row r="11536" spans="2:2" x14ac:dyDescent="0.25">
      <c r="B11536" t="s">
        <v>12313</v>
      </c>
    </row>
    <row r="11537" spans="2:2" x14ac:dyDescent="0.25">
      <c r="B11537" t="s">
        <v>12314</v>
      </c>
    </row>
    <row r="11538" spans="2:2" x14ac:dyDescent="0.25">
      <c r="B11538" t="s">
        <v>12315</v>
      </c>
    </row>
    <row r="11539" spans="2:2" x14ac:dyDescent="0.25">
      <c r="B11539" t="s">
        <v>12316</v>
      </c>
    </row>
    <row r="11540" spans="2:2" x14ac:dyDescent="0.25">
      <c r="B11540" t="s">
        <v>12317</v>
      </c>
    </row>
    <row r="11541" spans="2:2" x14ac:dyDescent="0.25">
      <c r="B11541" t="s">
        <v>12318</v>
      </c>
    </row>
    <row r="11542" spans="2:2" x14ac:dyDescent="0.25">
      <c r="B11542" t="s">
        <v>12319</v>
      </c>
    </row>
    <row r="11543" spans="2:2" x14ac:dyDescent="0.25">
      <c r="B11543" t="s">
        <v>12320</v>
      </c>
    </row>
    <row r="11544" spans="2:2" x14ac:dyDescent="0.25">
      <c r="B11544" t="s">
        <v>12321</v>
      </c>
    </row>
    <row r="11545" spans="2:2" x14ac:dyDescent="0.25">
      <c r="B11545" t="s">
        <v>12322</v>
      </c>
    </row>
    <row r="11546" spans="2:2" x14ac:dyDescent="0.25">
      <c r="B11546" t="s">
        <v>12323</v>
      </c>
    </row>
    <row r="11547" spans="2:2" x14ac:dyDescent="0.25">
      <c r="B11547" t="s">
        <v>12324</v>
      </c>
    </row>
    <row r="11548" spans="2:2" x14ac:dyDescent="0.25">
      <c r="B11548" t="s">
        <v>12325</v>
      </c>
    </row>
    <row r="11549" spans="2:2" x14ac:dyDescent="0.25">
      <c r="B11549" t="s">
        <v>12326</v>
      </c>
    </row>
    <row r="11550" spans="2:2" x14ac:dyDescent="0.25">
      <c r="B11550" t="s">
        <v>12327</v>
      </c>
    </row>
    <row r="11551" spans="2:2" x14ac:dyDescent="0.25">
      <c r="B11551" t="s">
        <v>12328</v>
      </c>
    </row>
    <row r="11552" spans="2:2" x14ac:dyDescent="0.25">
      <c r="B11552" t="s">
        <v>12329</v>
      </c>
    </row>
    <row r="11553" spans="2:2" x14ac:dyDescent="0.25">
      <c r="B11553" t="s">
        <v>12330</v>
      </c>
    </row>
    <row r="11554" spans="2:2" x14ac:dyDescent="0.25">
      <c r="B11554" t="s">
        <v>12331</v>
      </c>
    </row>
    <row r="11555" spans="2:2" x14ac:dyDescent="0.25">
      <c r="B11555" t="s">
        <v>12332</v>
      </c>
    </row>
    <row r="11556" spans="2:2" x14ac:dyDescent="0.25">
      <c r="B11556" t="s">
        <v>12333</v>
      </c>
    </row>
    <row r="11557" spans="2:2" x14ac:dyDescent="0.25">
      <c r="B11557" t="s">
        <v>12334</v>
      </c>
    </row>
    <row r="11558" spans="2:2" x14ac:dyDescent="0.25">
      <c r="B11558" t="s">
        <v>12335</v>
      </c>
    </row>
    <row r="11559" spans="2:2" x14ac:dyDescent="0.25">
      <c r="B11559" t="s">
        <v>12336</v>
      </c>
    </row>
    <row r="11560" spans="2:2" x14ac:dyDescent="0.25">
      <c r="B11560" t="s">
        <v>12337</v>
      </c>
    </row>
    <row r="11561" spans="2:2" x14ac:dyDescent="0.25">
      <c r="B11561" t="s">
        <v>12338</v>
      </c>
    </row>
    <row r="11562" spans="2:2" x14ac:dyDescent="0.25">
      <c r="B11562" t="s">
        <v>12339</v>
      </c>
    </row>
    <row r="11563" spans="2:2" x14ac:dyDescent="0.25">
      <c r="B11563" t="s">
        <v>12340</v>
      </c>
    </row>
    <row r="11564" spans="2:2" x14ac:dyDescent="0.25">
      <c r="B11564" t="s">
        <v>12341</v>
      </c>
    </row>
    <row r="11565" spans="2:2" x14ac:dyDescent="0.25">
      <c r="B11565" t="s">
        <v>12342</v>
      </c>
    </row>
    <row r="11566" spans="2:2" x14ac:dyDescent="0.25">
      <c r="B11566" t="s">
        <v>12343</v>
      </c>
    </row>
    <row r="11567" spans="2:2" x14ac:dyDescent="0.25">
      <c r="B11567" t="s">
        <v>12344</v>
      </c>
    </row>
    <row r="11568" spans="2:2" x14ac:dyDescent="0.25">
      <c r="B11568" t="s">
        <v>12345</v>
      </c>
    </row>
    <row r="11569" spans="2:2" x14ac:dyDescent="0.25">
      <c r="B11569" t="s">
        <v>12346</v>
      </c>
    </row>
    <row r="11570" spans="2:2" x14ac:dyDescent="0.25">
      <c r="B11570" t="s">
        <v>12347</v>
      </c>
    </row>
    <row r="11571" spans="2:2" x14ac:dyDescent="0.25">
      <c r="B11571" t="s">
        <v>12348</v>
      </c>
    </row>
    <row r="11572" spans="2:2" x14ac:dyDescent="0.25">
      <c r="B11572" t="s">
        <v>12349</v>
      </c>
    </row>
    <row r="11573" spans="2:2" x14ac:dyDescent="0.25">
      <c r="B11573" t="s">
        <v>12350</v>
      </c>
    </row>
    <row r="11574" spans="2:2" x14ac:dyDescent="0.25">
      <c r="B11574" t="s">
        <v>12351</v>
      </c>
    </row>
    <row r="11575" spans="2:2" x14ac:dyDescent="0.25">
      <c r="B11575" t="s">
        <v>12352</v>
      </c>
    </row>
    <row r="11576" spans="2:2" x14ac:dyDescent="0.25">
      <c r="B11576" t="s">
        <v>12353</v>
      </c>
    </row>
    <row r="11577" spans="2:2" x14ac:dyDescent="0.25">
      <c r="B11577" t="s">
        <v>12354</v>
      </c>
    </row>
    <row r="11578" spans="2:2" x14ac:dyDescent="0.25">
      <c r="B11578" t="s">
        <v>12355</v>
      </c>
    </row>
    <row r="11579" spans="2:2" x14ac:dyDescent="0.25">
      <c r="B11579" t="s">
        <v>12356</v>
      </c>
    </row>
    <row r="11580" spans="2:2" x14ac:dyDescent="0.25">
      <c r="B11580" t="s">
        <v>12357</v>
      </c>
    </row>
    <row r="11581" spans="2:2" x14ac:dyDescent="0.25">
      <c r="B11581" t="s">
        <v>12358</v>
      </c>
    </row>
    <row r="11582" spans="2:2" x14ac:dyDescent="0.25">
      <c r="B11582" t="s">
        <v>12359</v>
      </c>
    </row>
    <row r="11583" spans="2:2" x14ac:dyDescent="0.25">
      <c r="B11583" t="s">
        <v>12360</v>
      </c>
    </row>
    <row r="11584" spans="2:2" x14ac:dyDescent="0.25">
      <c r="B11584" t="s">
        <v>12361</v>
      </c>
    </row>
    <row r="11585" spans="2:2" x14ac:dyDescent="0.25">
      <c r="B11585" t="s">
        <v>12362</v>
      </c>
    </row>
    <row r="11586" spans="2:2" x14ac:dyDescent="0.25">
      <c r="B11586" t="s">
        <v>12363</v>
      </c>
    </row>
    <row r="11587" spans="2:2" x14ac:dyDescent="0.25">
      <c r="B11587" t="s">
        <v>12364</v>
      </c>
    </row>
    <row r="11588" spans="2:2" x14ac:dyDescent="0.25">
      <c r="B11588" t="s">
        <v>12365</v>
      </c>
    </row>
    <row r="11589" spans="2:2" x14ac:dyDescent="0.25">
      <c r="B11589" t="s">
        <v>12366</v>
      </c>
    </row>
    <row r="11590" spans="2:2" x14ac:dyDescent="0.25">
      <c r="B11590" t="s">
        <v>12367</v>
      </c>
    </row>
    <row r="11591" spans="2:2" x14ac:dyDescent="0.25">
      <c r="B11591" t="s">
        <v>12368</v>
      </c>
    </row>
    <row r="11592" spans="2:2" x14ac:dyDescent="0.25">
      <c r="B11592" t="s">
        <v>12369</v>
      </c>
    </row>
    <row r="11593" spans="2:2" x14ac:dyDescent="0.25">
      <c r="B11593" t="s">
        <v>12370</v>
      </c>
    </row>
    <row r="11594" spans="2:2" x14ac:dyDescent="0.25">
      <c r="B11594" t="s">
        <v>12371</v>
      </c>
    </row>
    <row r="11595" spans="2:2" x14ac:dyDescent="0.25">
      <c r="B11595" t="s">
        <v>12372</v>
      </c>
    </row>
    <row r="11596" spans="2:2" x14ac:dyDescent="0.25">
      <c r="B11596" t="s">
        <v>12373</v>
      </c>
    </row>
    <row r="11597" spans="2:2" x14ac:dyDescent="0.25">
      <c r="B11597" t="s">
        <v>12374</v>
      </c>
    </row>
    <row r="11598" spans="2:2" x14ac:dyDescent="0.25">
      <c r="B11598" t="s">
        <v>12375</v>
      </c>
    </row>
    <row r="11599" spans="2:2" x14ac:dyDescent="0.25">
      <c r="B11599" t="s">
        <v>12376</v>
      </c>
    </row>
    <row r="11600" spans="2:2" x14ac:dyDescent="0.25">
      <c r="B11600" t="s">
        <v>12377</v>
      </c>
    </row>
    <row r="11601" spans="2:2" x14ac:dyDescent="0.25">
      <c r="B11601" t="s">
        <v>12378</v>
      </c>
    </row>
    <row r="11602" spans="2:2" x14ac:dyDescent="0.25">
      <c r="B11602" t="s">
        <v>12379</v>
      </c>
    </row>
    <row r="11603" spans="2:2" x14ac:dyDescent="0.25">
      <c r="B11603" t="s">
        <v>12380</v>
      </c>
    </row>
    <row r="11604" spans="2:2" x14ac:dyDescent="0.25">
      <c r="B11604" t="s">
        <v>12381</v>
      </c>
    </row>
    <row r="11605" spans="2:2" x14ac:dyDescent="0.25">
      <c r="B11605" t="s">
        <v>12382</v>
      </c>
    </row>
    <row r="11606" spans="2:2" x14ac:dyDescent="0.25">
      <c r="B11606" t="s">
        <v>12383</v>
      </c>
    </row>
    <row r="11607" spans="2:2" x14ac:dyDescent="0.25">
      <c r="B11607" t="s">
        <v>12384</v>
      </c>
    </row>
    <row r="11608" spans="2:2" x14ac:dyDescent="0.25">
      <c r="B11608" t="s">
        <v>12385</v>
      </c>
    </row>
    <row r="11609" spans="2:2" x14ac:dyDescent="0.25">
      <c r="B11609" t="s">
        <v>12386</v>
      </c>
    </row>
    <row r="11610" spans="2:2" x14ac:dyDescent="0.25">
      <c r="B11610" t="s">
        <v>12387</v>
      </c>
    </row>
    <row r="11611" spans="2:2" x14ac:dyDescent="0.25">
      <c r="B11611" t="s">
        <v>12388</v>
      </c>
    </row>
    <row r="11612" spans="2:2" x14ac:dyDescent="0.25">
      <c r="B11612" t="s">
        <v>12389</v>
      </c>
    </row>
    <row r="11613" spans="2:2" x14ac:dyDescent="0.25">
      <c r="B11613" t="s">
        <v>12390</v>
      </c>
    </row>
    <row r="11614" spans="2:2" x14ac:dyDescent="0.25">
      <c r="B11614" t="s">
        <v>12391</v>
      </c>
    </row>
    <row r="11615" spans="2:2" x14ac:dyDescent="0.25">
      <c r="B11615" t="s">
        <v>12392</v>
      </c>
    </row>
    <row r="11616" spans="2:2" x14ac:dyDescent="0.25">
      <c r="B11616" t="s">
        <v>12393</v>
      </c>
    </row>
    <row r="11617" spans="2:2" x14ac:dyDescent="0.25">
      <c r="B11617" t="s">
        <v>12394</v>
      </c>
    </row>
    <row r="11618" spans="2:2" x14ac:dyDescent="0.25">
      <c r="B11618" t="s">
        <v>12395</v>
      </c>
    </row>
    <row r="11619" spans="2:2" x14ac:dyDescent="0.25">
      <c r="B11619" t="s">
        <v>12396</v>
      </c>
    </row>
    <row r="11620" spans="2:2" x14ac:dyDescent="0.25">
      <c r="B11620" t="s">
        <v>12397</v>
      </c>
    </row>
    <row r="11621" spans="2:2" x14ac:dyDescent="0.25">
      <c r="B11621" t="s">
        <v>12398</v>
      </c>
    </row>
    <row r="11622" spans="2:2" x14ac:dyDescent="0.25">
      <c r="B11622" t="s">
        <v>12399</v>
      </c>
    </row>
    <row r="11623" spans="2:2" x14ac:dyDescent="0.25">
      <c r="B11623" t="s">
        <v>12400</v>
      </c>
    </row>
    <row r="11624" spans="2:2" x14ac:dyDescent="0.25">
      <c r="B11624" t="s">
        <v>12401</v>
      </c>
    </row>
    <row r="11625" spans="2:2" x14ac:dyDescent="0.25">
      <c r="B11625" t="s">
        <v>12402</v>
      </c>
    </row>
    <row r="11626" spans="2:2" x14ac:dyDescent="0.25">
      <c r="B11626" t="s">
        <v>12403</v>
      </c>
    </row>
    <row r="11627" spans="2:2" x14ac:dyDescent="0.25">
      <c r="B11627" t="s">
        <v>12404</v>
      </c>
    </row>
    <row r="11628" spans="2:2" x14ac:dyDescent="0.25">
      <c r="B11628" t="s">
        <v>12405</v>
      </c>
    </row>
    <row r="11629" spans="2:2" x14ac:dyDescent="0.25">
      <c r="B11629" t="s">
        <v>12406</v>
      </c>
    </row>
    <row r="11630" spans="2:2" x14ac:dyDescent="0.25">
      <c r="B11630" t="s">
        <v>12407</v>
      </c>
    </row>
    <row r="11631" spans="2:2" x14ac:dyDescent="0.25">
      <c r="B11631" t="s">
        <v>12408</v>
      </c>
    </row>
    <row r="11632" spans="2:2" x14ac:dyDescent="0.25">
      <c r="B11632" t="s">
        <v>12409</v>
      </c>
    </row>
    <row r="11633" spans="2:2" x14ac:dyDescent="0.25">
      <c r="B11633" t="s">
        <v>12410</v>
      </c>
    </row>
    <row r="11634" spans="2:2" x14ac:dyDescent="0.25">
      <c r="B11634" t="s">
        <v>12411</v>
      </c>
    </row>
    <row r="11635" spans="2:2" x14ac:dyDescent="0.25">
      <c r="B11635" t="s">
        <v>12412</v>
      </c>
    </row>
    <row r="11636" spans="2:2" x14ac:dyDescent="0.25">
      <c r="B11636" t="s">
        <v>12413</v>
      </c>
    </row>
    <row r="11637" spans="2:2" x14ac:dyDescent="0.25">
      <c r="B11637" t="s">
        <v>12414</v>
      </c>
    </row>
    <row r="11638" spans="2:2" x14ac:dyDescent="0.25">
      <c r="B11638" t="s">
        <v>12415</v>
      </c>
    </row>
    <row r="11639" spans="2:2" x14ac:dyDescent="0.25">
      <c r="B11639" t="s">
        <v>12416</v>
      </c>
    </row>
    <row r="11640" spans="2:2" x14ac:dyDescent="0.25">
      <c r="B11640" t="s">
        <v>12417</v>
      </c>
    </row>
    <row r="11641" spans="2:2" x14ac:dyDescent="0.25">
      <c r="B11641" t="s">
        <v>12418</v>
      </c>
    </row>
    <row r="11642" spans="2:2" x14ac:dyDescent="0.25">
      <c r="B11642" t="s">
        <v>12419</v>
      </c>
    </row>
    <row r="11643" spans="2:2" x14ac:dyDescent="0.25">
      <c r="B11643" t="s">
        <v>12420</v>
      </c>
    </row>
    <row r="11644" spans="2:2" x14ac:dyDescent="0.25">
      <c r="B11644" t="s">
        <v>12421</v>
      </c>
    </row>
    <row r="11645" spans="2:2" x14ac:dyDescent="0.25">
      <c r="B11645" t="s">
        <v>12422</v>
      </c>
    </row>
    <row r="11646" spans="2:2" x14ac:dyDescent="0.25">
      <c r="B11646" t="s">
        <v>12423</v>
      </c>
    </row>
    <row r="11647" spans="2:2" x14ac:dyDescent="0.25">
      <c r="B11647" t="s">
        <v>12424</v>
      </c>
    </row>
    <row r="11648" spans="2:2" x14ac:dyDescent="0.25">
      <c r="B11648" t="s">
        <v>12425</v>
      </c>
    </row>
    <row r="11649" spans="2:2" x14ac:dyDescent="0.25">
      <c r="B11649" t="s">
        <v>12426</v>
      </c>
    </row>
    <row r="11650" spans="2:2" x14ac:dyDescent="0.25">
      <c r="B11650" t="s">
        <v>12427</v>
      </c>
    </row>
    <row r="11651" spans="2:2" x14ac:dyDescent="0.25">
      <c r="B11651" t="s">
        <v>12428</v>
      </c>
    </row>
    <row r="11652" spans="2:2" x14ac:dyDescent="0.25">
      <c r="B11652" t="s">
        <v>12429</v>
      </c>
    </row>
    <row r="11653" spans="2:2" x14ac:dyDescent="0.25">
      <c r="B11653" t="s">
        <v>12430</v>
      </c>
    </row>
    <row r="11654" spans="2:2" x14ac:dyDescent="0.25">
      <c r="B11654" t="s">
        <v>12431</v>
      </c>
    </row>
    <row r="11655" spans="2:2" x14ac:dyDescent="0.25">
      <c r="B11655" t="s">
        <v>12432</v>
      </c>
    </row>
    <row r="11656" spans="2:2" x14ac:dyDescent="0.25">
      <c r="B11656" t="s">
        <v>12433</v>
      </c>
    </row>
    <row r="11657" spans="2:2" x14ac:dyDescent="0.25">
      <c r="B11657" t="s">
        <v>12434</v>
      </c>
    </row>
    <row r="11658" spans="2:2" x14ac:dyDescent="0.25">
      <c r="B11658" t="s">
        <v>12435</v>
      </c>
    </row>
    <row r="11659" spans="2:2" x14ac:dyDescent="0.25">
      <c r="B11659" t="s">
        <v>12436</v>
      </c>
    </row>
    <row r="11660" spans="2:2" x14ac:dyDescent="0.25">
      <c r="B11660" t="s">
        <v>12437</v>
      </c>
    </row>
    <row r="11661" spans="2:2" x14ac:dyDescent="0.25">
      <c r="B11661" t="s">
        <v>12438</v>
      </c>
    </row>
    <row r="11662" spans="2:2" x14ac:dyDescent="0.25">
      <c r="B11662" t="s">
        <v>12439</v>
      </c>
    </row>
    <row r="11663" spans="2:2" x14ac:dyDescent="0.25">
      <c r="B11663" t="s">
        <v>12440</v>
      </c>
    </row>
    <row r="11664" spans="2:2" x14ac:dyDescent="0.25">
      <c r="B11664" t="s">
        <v>12441</v>
      </c>
    </row>
    <row r="11665" spans="2:2" x14ac:dyDescent="0.25">
      <c r="B11665" t="s">
        <v>12442</v>
      </c>
    </row>
    <row r="11666" spans="2:2" x14ac:dyDescent="0.25">
      <c r="B11666" t="s">
        <v>12443</v>
      </c>
    </row>
    <row r="11667" spans="2:2" x14ac:dyDescent="0.25">
      <c r="B11667" t="s">
        <v>12444</v>
      </c>
    </row>
    <row r="11668" spans="2:2" x14ac:dyDescent="0.25">
      <c r="B11668" t="s">
        <v>12445</v>
      </c>
    </row>
    <row r="11669" spans="2:2" x14ac:dyDescent="0.25">
      <c r="B11669" t="s">
        <v>12446</v>
      </c>
    </row>
    <row r="11670" spans="2:2" x14ac:dyDescent="0.25">
      <c r="B11670" t="s">
        <v>12447</v>
      </c>
    </row>
    <row r="11671" spans="2:2" x14ac:dyDescent="0.25">
      <c r="B11671" t="s">
        <v>12448</v>
      </c>
    </row>
    <row r="11672" spans="2:2" x14ac:dyDescent="0.25">
      <c r="B11672" t="s">
        <v>12449</v>
      </c>
    </row>
    <row r="11673" spans="2:2" x14ac:dyDescent="0.25">
      <c r="B11673" t="s">
        <v>12450</v>
      </c>
    </row>
    <row r="11674" spans="2:2" x14ac:dyDescent="0.25">
      <c r="B11674" t="s">
        <v>12451</v>
      </c>
    </row>
    <row r="11675" spans="2:2" x14ac:dyDescent="0.25">
      <c r="B11675" t="s">
        <v>12452</v>
      </c>
    </row>
    <row r="11676" spans="2:2" x14ac:dyDescent="0.25">
      <c r="B11676" t="s">
        <v>12453</v>
      </c>
    </row>
    <row r="11677" spans="2:2" x14ac:dyDescent="0.25">
      <c r="B11677" t="s">
        <v>12454</v>
      </c>
    </row>
    <row r="11678" spans="2:2" x14ac:dyDescent="0.25">
      <c r="B11678" t="s">
        <v>12455</v>
      </c>
    </row>
    <row r="11679" spans="2:2" x14ac:dyDescent="0.25">
      <c r="B11679" t="s">
        <v>12456</v>
      </c>
    </row>
    <row r="11680" spans="2:2" x14ac:dyDescent="0.25">
      <c r="B11680" t="s">
        <v>12457</v>
      </c>
    </row>
    <row r="11681" spans="2:2" x14ac:dyDescent="0.25">
      <c r="B11681" t="s">
        <v>12458</v>
      </c>
    </row>
    <row r="11682" spans="2:2" x14ac:dyDescent="0.25">
      <c r="B11682" t="s">
        <v>12459</v>
      </c>
    </row>
    <row r="11683" spans="2:2" x14ac:dyDescent="0.25">
      <c r="B11683" t="s">
        <v>12460</v>
      </c>
    </row>
    <row r="11684" spans="2:2" x14ac:dyDescent="0.25">
      <c r="B11684" t="s">
        <v>12461</v>
      </c>
    </row>
    <row r="11685" spans="2:2" x14ac:dyDescent="0.25">
      <c r="B11685" t="s">
        <v>12462</v>
      </c>
    </row>
    <row r="11686" spans="2:2" x14ac:dyDescent="0.25">
      <c r="B11686" t="s">
        <v>12463</v>
      </c>
    </row>
    <row r="11687" spans="2:2" x14ac:dyDescent="0.25">
      <c r="B11687" t="s">
        <v>12464</v>
      </c>
    </row>
    <row r="11688" spans="2:2" x14ac:dyDescent="0.25">
      <c r="B11688" t="s">
        <v>12465</v>
      </c>
    </row>
    <row r="11689" spans="2:2" x14ac:dyDescent="0.25">
      <c r="B11689" t="s">
        <v>12466</v>
      </c>
    </row>
    <row r="11690" spans="2:2" x14ac:dyDescent="0.25">
      <c r="B11690" t="s">
        <v>12467</v>
      </c>
    </row>
    <row r="11691" spans="2:2" x14ac:dyDescent="0.25">
      <c r="B11691" t="s">
        <v>12468</v>
      </c>
    </row>
    <row r="11692" spans="2:2" x14ac:dyDescent="0.25">
      <c r="B11692" t="s">
        <v>12469</v>
      </c>
    </row>
    <row r="11693" spans="2:2" x14ac:dyDescent="0.25">
      <c r="B11693" t="s">
        <v>12470</v>
      </c>
    </row>
    <row r="11694" spans="2:2" x14ac:dyDescent="0.25">
      <c r="B11694" t="s">
        <v>12471</v>
      </c>
    </row>
    <row r="11695" spans="2:2" x14ac:dyDescent="0.25">
      <c r="B11695" t="s">
        <v>12472</v>
      </c>
    </row>
    <row r="11696" spans="2:2" x14ac:dyDescent="0.25">
      <c r="B11696" t="s">
        <v>12473</v>
      </c>
    </row>
    <row r="11697" spans="2:2" x14ac:dyDescent="0.25">
      <c r="B11697" t="s">
        <v>12474</v>
      </c>
    </row>
    <row r="11698" spans="2:2" x14ac:dyDescent="0.25">
      <c r="B11698" t="s">
        <v>12475</v>
      </c>
    </row>
    <row r="11699" spans="2:2" x14ac:dyDescent="0.25">
      <c r="B11699" t="s">
        <v>12476</v>
      </c>
    </row>
    <row r="11700" spans="2:2" x14ac:dyDescent="0.25">
      <c r="B11700" t="s">
        <v>12477</v>
      </c>
    </row>
    <row r="11701" spans="2:2" x14ac:dyDescent="0.25">
      <c r="B11701" t="s">
        <v>12478</v>
      </c>
    </row>
    <row r="11702" spans="2:2" x14ac:dyDescent="0.25">
      <c r="B11702" t="s">
        <v>12479</v>
      </c>
    </row>
    <row r="11703" spans="2:2" x14ac:dyDescent="0.25">
      <c r="B11703" t="s">
        <v>12480</v>
      </c>
    </row>
    <row r="11704" spans="2:2" x14ac:dyDescent="0.25">
      <c r="B11704" t="s">
        <v>12481</v>
      </c>
    </row>
    <row r="11705" spans="2:2" x14ac:dyDescent="0.25">
      <c r="B11705" t="s">
        <v>12482</v>
      </c>
    </row>
    <row r="11706" spans="2:2" x14ac:dyDescent="0.25">
      <c r="B11706" t="s">
        <v>12483</v>
      </c>
    </row>
    <row r="11707" spans="2:2" x14ac:dyDescent="0.25">
      <c r="B11707" t="s">
        <v>12484</v>
      </c>
    </row>
    <row r="11708" spans="2:2" x14ac:dyDescent="0.25">
      <c r="B11708" t="s">
        <v>12485</v>
      </c>
    </row>
    <row r="11709" spans="2:2" x14ac:dyDescent="0.25">
      <c r="B11709" t="s">
        <v>12486</v>
      </c>
    </row>
    <row r="11710" spans="2:2" x14ac:dyDescent="0.25">
      <c r="B11710" t="s">
        <v>12487</v>
      </c>
    </row>
    <row r="11711" spans="2:2" x14ac:dyDescent="0.25">
      <c r="B11711" t="s">
        <v>12488</v>
      </c>
    </row>
    <row r="11712" spans="2:2" x14ac:dyDescent="0.25">
      <c r="B11712" t="s">
        <v>12489</v>
      </c>
    </row>
    <row r="11713" spans="2:2" x14ac:dyDescent="0.25">
      <c r="B11713" t="s">
        <v>12490</v>
      </c>
    </row>
    <row r="11714" spans="2:2" x14ac:dyDescent="0.25">
      <c r="B11714" t="s">
        <v>12491</v>
      </c>
    </row>
    <row r="11715" spans="2:2" x14ac:dyDescent="0.25">
      <c r="B11715" t="s">
        <v>12492</v>
      </c>
    </row>
    <row r="11716" spans="2:2" x14ac:dyDescent="0.25">
      <c r="B11716" t="s">
        <v>12493</v>
      </c>
    </row>
    <row r="11717" spans="2:2" x14ac:dyDescent="0.25">
      <c r="B11717" t="s">
        <v>12494</v>
      </c>
    </row>
    <row r="11718" spans="2:2" x14ac:dyDescent="0.25">
      <c r="B11718" t="s">
        <v>12495</v>
      </c>
    </row>
    <row r="11719" spans="2:2" x14ac:dyDescent="0.25">
      <c r="B11719" t="s">
        <v>12496</v>
      </c>
    </row>
    <row r="11720" spans="2:2" x14ac:dyDescent="0.25">
      <c r="B11720" t="s">
        <v>12497</v>
      </c>
    </row>
    <row r="11721" spans="2:2" x14ac:dyDescent="0.25">
      <c r="B11721" t="s">
        <v>12498</v>
      </c>
    </row>
    <row r="11722" spans="2:2" x14ac:dyDescent="0.25">
      <c r="B11722" t="s">
        <v>12499</v>
      </c>
    </row>
    <row r="11723" spans="2:2" x14ac:dyDescent="0.25">
      <c r="B11723" t="s">
        <v>12500</v>
      </c>
    </row>
    <row r="11724" spans="2:2" x14ac:dyDescent="0.25">
      <c r="B11724" t="s">
        <v>12501</v>
      </c>
    </row>
    <row r="11725" spans="2:2" x14ac:dyDescent="0.25">
      <c r="B11725" t="s">
        <v>12502</v>
      </c>
    </row>
    <row r="11726" spans="2:2" x14ac:dyDescent="0.25">
      <c r="B11726" t="s">
        <v>12503</v>
      </c>
    </row>
    <row r="11727" spans="2:2" x14ac:dyDescent="0.25">
      <c r="B11727" t="s">
        <v>12504</v>
      </c>
    </row>
    <row r="11728" spans="2:2" x14ac:dyDescent="0.25">
      <c r="B11728" t="s">
        <v>12505</v>
      </c>
    </row>
    <row r="11729" spans="2:2" x14ac:dyDescent="0.25">
      <c r="B11729" t="s">
        <v>12506</v>
      </c>
    </row>
    <row r="11730" spans="2:2" x14ac:dyDescent="0.25">
      <c r="B11730" t="s">
        <v>12507</v>
      </c>
    </row>
    <row r="11731" spans="2:2" x14ac:dyDescent="0.25">
      <c r="B11731" t="s">
        <v>12508</v>
      </c>
    </row>
    <row r="11732" spans="2:2" x14ac:dyDescent="0.25">
      <c r="B11732" t="s">
        <v>12509</v>
      </c>
    </row>
    <row r="11733" spans="2:2" x14ac:dyDescent="0.25">
      <c r="B11733" t="s">
        <v>12510</v>
      </c>
    </row>
    <row r="11734" spans="2:2" x14ac:dyDescent="0.25">
      <c r="B11734" t="s">
        <v>12511</v>
      </c>
    </row>
    <row r="11735" spans="2:2" x14ac:dyDescent="0.25">
      <c r="B11735" t="s">
        <v>12512</v>
      </c>
    </row>
    <row r="11736" spans="2:2" x14ac:dyDescent="0.25">
      <c r="B11736" t="s">
        <v>12513</v>
      </c>
    </row>
    <row r="11737" spans="2:2" x14ac:dyDescent="0.25">
      <c r="B11737" t="s">
        <v>12514</v>
      </c>
    </row>
    <row r="11738" spans="2:2" x14ac:dyDescent="0.25">
      <c r="B11738" t="s">
        <v>12515</v>
      </c>
    </row>
    <row r="11739" spans="2:2" x14ac:dyDescent="0.25">
      <c r="B11739" t="s">
        <v>12516</v>
      </c>
    </row>
    <row r="11740" spans="2:2" x14ac:dyDescent="0.25">
      <c r="B11740" t="s">
        <v>12517</v>
      </c>
    </row>
    <row r="11741" spans="2:2" x14ac:dyDescent="0.25">
      <c r="B11741" t="s">
        <v>12518</v>
      </c>
    </row>
    <row r="11742" spans="2:2" x14ac:dyDescent="0.25">
      <c r="B11742" t="s">
        <v>12519</v>
      </c>
    </row>
    <row r="11743" spans="2:2" x14ac:dyDescent="0.25">
      <c r="B11743" t="s">
        <v>12520</v>
      </c>
    </row>
    <row r="11744" spans="2:2" x14ac:dyDescent="0.25">
      <c r="B11744" t="s">
        <v>12521</v>
      </c>
    </row>
    <row r="11745" spans="2:2" x14ac:dyDescent="0.25">
      <c r="B11745" t="s">
        <v>12522</v>
      </c>
    </row>
    <row r="11746" spans="2:2" x14ac:dyDescent="0.25">
      <c r="B11746" t="s">
        <v>12523</v>
      </c>
    </row>
    <row r="11747" spans="2:2" x14ac:dyDescent="0.25">
      <c r="B11747" t="s">
        <v>12524</v>
      </c>
    </row>
    <row r="11748" spans="2:2" x14ac:dyDescent="0.25">
      <c r="B11748" t="s">
        <v>12525</v>
      </c>
    </row>
    <row r="11749" spans="2:2" x14ac:dyDescent="0.25">
      <c r="B11749" t="s">
        <v>12526</v>
      </c>
    </row>
    <row r="11750" spans="2:2" x14ac:dyDescent="0.25">
      <c r="B11750" t="s">
        <v>12527</v>
      </c>
    </row>
    <row r="11751" spans="2:2" x14ac:dyDescent="0.25">
      <c r="B11751" t="s">
        <v>12528</v>
      </c>
    </row>
    <row r="11752" spans="2:2" x14ac:dyDescent="0.25">
      <c r="B11752" t="s">
        <v>12529</v>
      </c>
    </row>
    <row r="11753" spans="2:2" x14ac:dyDescent="0.25">
      <c r="B11753" t="s">
        <v>12530</v>
      </c>
    </row>
    <row r="11754" spans="2:2" x14ac:dyDescent="0.25">
      <c r="B11754" t="s">
        <v>12531</v>
      </c>
    </row>
    <row r="11755" spans="2:2" x14ac:dyDescent="0.25">
      <c r="B11755" t="s">
        <v>12532</v>
      </c>
    </row>
    <row r="11756" spans="2:2" x14ac:dyDescent="0.25">
      <c r="B11756" t="s">
        <v>12533</v>
      </c>
    </row>
    <row r="11757" spans="2:2" x14ac:dyDescent="0.25">
      <c r="B11757" t="s">
        <v>12534</v>
      </c>
    </row>
    <row r="11758" spans="2:2" x14ac:dyDescent="0.25">
      <c r="B11758" t="s">
        <v>12535</v>
      </c>
    </row>
    <row r="11759" spans="2:2" x14ac:dyDescent="0.25">
      <c r="B11759" t="s">
        <v>12536</v>
      </c>
    </row>
    <row r="11760" spans="2:2" x14ac:dyDescent="0.25">
      <c r="B11760" t="s">
        <v>12537</v>
      </c>
    </row>
    <row r="11761" spans="2:2" x14ac:dyDescent="0.25">
      <c r="B11761" t="s">
        <v>12538</v>
      </c>
    </row>
    <row r="11762" spans="2:2" x14ac:dyDescent="0.25">
      <c r="B11762" t="s">
        <v>12539</v>
      </c>
    </row>
    <row r="11763" spans="2:2" x14ac:dyDescent="0.25">
      <c r="B11763" t="s">
        <v>12540</v>
      </c>
    </row>
    <row r="11764" spans="2:2" x14ac:dyDescent="0.25">
      <c r="B11764" t="s">
        <v>12541</v>
      </c>
    </row>
    <row r="11765" spans="2:2" x14ac:dyDescent="0.25">
      <c r="B11765" t="s">
        <v>12542</v>
      </c>
    </row>
    <row r="11766" spans="2:2" x14ac:dyDescent="0.25">
      <c r="B11766" t="s">
        <v>12543</v>
      </c>
    </row>
    <row r="11767" spans="2:2" x14ac:dyDescent="0.25">
      <c r="B11767" t="s">
        <v>12544</v>
      </c>
    </row>
    <row r="11768" spans="2:2" x14ac:dyDescent="0.25">
      <c r="B11768" t="s">
        <v>12545</v>
      </c>
    </row>
    <row r="11769" spans="2:2" x14ac:dyDescent="0.25">
      <c r="B11769" t="s">
        <v>12546</v>
      </c>
    </row>
    <row r="11770" spans="2:2" x14ac:dyDescent="0.25">
      <c r="B11770" t="s">
        <v>12547</v>
      </c>
    </row>
    <row r="11771" spans="2:2" x14ac:dyDescent="0.25">
      <c r="B11771" t="s">
        <v>12548</v>
      </c>
    </row>
    <row r="11772" spans="2:2" x14ac:dyDescent="0.25">
      <c r="B11772" t="s">
        <v>12549</v>
      </c>
    </row>
    <row r="11773" spans="2:2" x14ac:dyDescent="0.25">
      <c r="B11773" t="s">
        <v>12550</v>
      </c>
    </row>
    <row r="11774" spans="2:2" x14ac:dyDescent="0.25">
      <c r="B11774" t="s">
        <v>12551</v>
      </c>
    </row>
    <row r="11775" spans="2:2" x14ac:dyDescent="0.25">
      <c r="B11775" t="s">
        <v>12552</v>
      </c>
    </row>
    <row r="11776" spans="2:2" x14ac:dyDescent="0.25">
      <c r="B11776" t="s">
        <v>12553</v>
      </c>
    </row>
    <row r="11777" spans="2:2" x14ac:dyDescent="0.25">
      <c r="B11777" t="s">
        <v>12554</v>
      </c>
    </row>
    <row r="11778" spans="2:2" x14ac:dyDescent="0.25">
      <c r="B11778" t="s">
        <v>12555</v>
      </c>
    </row>
    <row r="11779" spans="2:2" x14ac:dyDescent="0.25">
      <c r="B11779" t="s">
        <v>12556</v>
      </c>
    </row>
    <row r="11780" spans="2:2" x14ac:dyDescent="0.25">
      <c r="B11780" t="s">
        <v>12557</v>
      </c>
    </row>
    <row r="11781" spans="2:2" x14ac:dyDescent="0.25">
      <c r="B11781" t="s">
        <v>12558</v>
      </c>
    </row>
    <row r="11782" spans="2:2" x14ac:dyDescent="0.25">
      <c r="B11782" t="s">
        <v>12559</v>
      </c>
    </row>
    <row r="11783" spans="2:2" x14ac:dyDescent="0.25">
      <c r="B11783" t="s">
        <v>12560</v>
      </c>
    </row>
    <row r="11784" spans="2:2" x14ac:dyDescent="0.25">
      <c r="B11784" t="s">
        <v>12561</v>
      </c>
    </row>
    <row r="11785" spans="2:2" x14ac:dyDescent="0.25">
      <c r="B11785" t="s">
        <v>12562</v>
      </c>
    </row>
    <row r="11786" spans="2:2" x14ac:dyDescent="0.25">
      <c r="B11786" t="s">
        <v>12563</v>
      </c>
    </row>
    <row r="11787" spans="2:2" x14ac:dyDescent="0.25">
      <c r="B11787" t="s">
        <v>12564</v>
      </c>
    </row>
    <row r="11788" spans="2:2" x14ac:dyDescent="0.25">
      <c r="B11788" t="s">
        <v>12565</v>
      </c>
    </row>
    <row r="11789" spans="2:2" x14ac:dyDescent="0.25">
      <c r="B11789" t="s">
        <v>12566</v>
      </c>
    </row>
    <row r="11790" spans="2:2" x14ac:dyDescent="0.25">
      <c r="B11790" t="s">
        <v>12567</v>
      </c>
    </row>
    <row r="11791" spans="2:2" x14ac:dyDescent="0.25">
      <c r="B11791" t="s">
        <v>12568</v>
      </c>
    </row>
    <row r="11792" spans="2:2" x14ac:dyDescent="0.25">
      <c r="B11792" t="s">
        <v>12569</v>
      </c>
    </row>
    <row r="11793" spans="2:2" x14ac:dyDescent="0.25">
      <c r="B11793" t="s">
        <v>12570</v>
      </c>
    </row>
    <row r="11794" spans="2:2" x14ac:dyDescent="0.25">
      <c r="B11794" t="s">
        <v>12571</v>
      </c>
    </row>
    <row r="11795" spans="2:2" x14ac:dyDescent="0.25">
      <c r="B11795" t="s">
        <v>12572</v>
      </c>
    </row>
    <row r="11796" spans="2:2" x14ac:dyDescent="0.25">
      <c r="B11796" t="s">
        <v>12573</v>
      </c>
    </row>
    <row r="11797" spans="2:2" x14ac:dyDescent="0.25">
      <c r="B11797" t="s">
        <v>12574</v>
      </c>
    </row>
    <row r="11798" spans="2:2" x14ac:dyDescent="0.25">
      <c r="B11798" t="s">
        <v>12575</v>
      </c>
    </row>
    <row r="11799" spans="2:2" x14ac:dyDescent="0.25">
      <c r="B11799" t="s">
        <v>12576</v>
      </c>
    </row>
    <row r="11800" spans="2:2" x14ac:dyDescent="0.25">
      <c r="B11800" t="s">
        <v>12577</v>
      </c>
    </row>
    <row r="11801" spans="2:2" x14ac:dyDescent="0.25">
      <c r="B11801" t="s">
        <v>12578</v>
      </c>
    </row>
    <row r="11802" spans="2:2" x14ac:dyDescent="0.25">
      <c r="B11802" t="s">
        <v>12579</v>
      </c>
    </row>
    <row r="11803" spans="2:2" x14ac:dyDescent="0.25">
      <c r="B11803" t="s">
        <v>12580</v>
      </c>
    </row>
    <row r="11804" spans="2:2" x14ac:dyDescent="0.25">
      <c r="B11804" t="s">
        <v>12581</v>
      </c>
    </row>
    <row r="11805" spans="2:2" x14ac:dyDescent="0.25">
      <c r="B11805" t="s">
        <v>12582</v>
      </c>
    </row>
    <row r="11806" spans="2:2" x14ac:dyDescent="0.25">
      <c r="B11806" t="s">
        <v>12583</v>
      </c>
    </row>
    <row r="11807" spans="2:2" x14ac:dyDescent="0.25">
      <c r="B11807" t="s">
        <v>12584</v>
      </c>
    </row>
    <row r="11808" spans="2:2" x14ac:dyDescent="0.25">
      <c r="B11808" t="s">
        <v>12585</v>
      </c>
    </row>
    <row r="11809" spans="2:2" x14ac:dyDescent="0.25">
      <c r="B11809" t="s">
        <v>12586</v>
      </c>
    </row>
    <row r="11810" spans="2:2" x14ac:dyDescent="0.25">
      <c r="B11810" t="s">
        <v>12587</v>
      </c>
    </row>
    <row r="11811" spans="2:2" x14ac:dyDescent="0.25">
      <c r="B11811" t="s">
        <v>12588</v>
      </c>
    </row>
    <row r="11812" spans="2:2" x14ac:dyDescent="0.25">
      <c r="B11812" t="s">
        <v>12589</v>
      </c>
    </row>
    <row r="11813" spans="2:2" x14ac:dyDescent="0.25">
      <c r="B11813" t="s">
        <v>12590</v>
      </c>
    </row>
    <row r="11814" spans="2:2" x14ac:dyDescent="0.25">
      <c r="B11814" t="s">
        <v>12591</v>
      </c>
    </row>
    <row r="11815" spans="2:2" x14ac:dyDescent="0.25">
      <c r="B11815" t="s">
        <v>12592</v>
      </c>
    </row>
    <row r="11816" spans="2:2" x14ac:dyDescent="0.25">
      <c r="B11816" t="s">
        <v>12593</v>
      </c>
    </row>
    <row r="11817" spans="2:2" x14ac:dyDescent="0.25">
      <c r="B11817" t="s">
        <v>12594</v>
      </c>
    </row>
    <row r="11818" spans="2:2" x14ac:dyDescent="0.25">
      <c r="B11818" t="s">
        <v>12595</v>
      </c>
    </row>
    <row r="11819" spans="2:2" x14ac:dyDescent="0.25">
      <c r="B11819" t="s">
        <v>12596</v>
      </c>
    </row>
    <row r="11820" spans="2:2" x14ac:dyDescent="0.25">
      <c r="B11820" t="s">
        <v>12597</v>
      </c>
    </row>
    <row r="11821" spans="2:2" x14ac:dyDescent="0.25">
      <c r="B11821" t="s">
        <v>12598</v>
      </c>
    </row>
    <row r="11822" spans="2:2" x14ac:dyDescent="0.25">
      <c r="B11822" t="s">
        <v>12599</v>
      </c>
    </row>
    <row r="11823" spans="2:2" x14ac:dyDescent="0.25">
      <c r="B11823" t="s">
        <v>12600</v>
      </c>
    </row>
    <row r="11824" spans="2:2" x14ac:dyDescent="0.25">
      <c r="B11824" t="s">
        <v>12601</v>
      </c>
    </row>
    <row r="11825" spans="2:2" x14ac:dyDescent="0.25">
      <c r="B11825" t="s">
        <v>12602</v>
      </c>
    </row>
    <row r="11826" spans="2:2" x14ac:dyDescent="0.25">
      <c r="B11826" t="s">
        <v>12603</v>
      </c>
    </row>
    <row r="11827" spans="2:2" x14ac:dyDescent="0.25">
      <c r="B11827" t="s">
        <v>12604</v>
      </c>
    </row>
    <row r="11828" spans="2:2" x14ac:dyDescent="0.25">
      <c r="B11828" t="s">
        <v>12605</v>
      </c>
    </row>
    <row r="11829" spans="2:2" x14ac:dyDescent="0.25">
      <c r="B11829" t="s">
        <v>12606</v>
      </c>
    </row>
    <row r="11830" spans="2:2" x14ac:dyDescent="0.25">
      <c r="B11830" t="s">
        <v>12607</v>
      </c>
    </row>
    <row r="11831" spans="2:2" x14ac:dyDescent="0.25">
      <c r="B11831" t="s">
        <v>12608</v>
      </c>
    </row>
    <row r="11832" spans="2:2" x14ac:dyDescent="0.25">
      <c r="B11832" t="s">
        <v>12609</v>
      </c>
    </row>
    <row r="11833" spans="2:2" x14ac:dyDescent="0.25">
      <c r="B11833" t="s">
        <v>12610</v>
      </c>
    </row>
    <row r="11834" spans="2:2" x14ac:dyDescent="0.25">
      <c r="B11834" t="s">
        <v>12611</v>
      </c>
    </row>
    <row r="11835" spans="2:2" x14ac:dyDescent="0.25">
      <c r="B11835" t="s">
        <v>12612</v>
      </c>
    </row>
    <row r="11836" spans="2:2" x14ac:dyDescent="0.25">
      <c r="B11836" t="s">
        <v>12613</v>
      </c>
    </row>
    <row r="11837" spans="2:2" x14ac:dyDescent="0.25">
      <c r="B11837" t="s">
        <v>12614</v>
      </c>
    </row>
    <row r="11838" spans="2:2" x14ac:dyDescent="0.25">
      <c r="B11838" t="s">
        <v>12615</v>
      </c>
    </row>
    <row r="11839" spans="2:2" x14ac:dyDescent="0.25">
      <c r="B11839" t="s">
        <v>12616</v>
      </c>
    </row>
    <row r="11840" spans="2:2" x14ac:dyDescent="0.25">
      <c r="B11840" t="s">
        <v>12617</v>
      </c>
    </row>
    <row r="11841" spans="2:2" x14ac:dyDescent="0.25">
      <c r="B11841" t="s">
        <v>12618</v>
      </c>
    </row>
    <row r="11842" spans="2:2" x14ac:dyDescent="0.25">
      <c r="B11842" t="s">
        <v>12619</v>
      </c>
    </row>
    <row r="11843" spans="2:2" x14ac:dyDescent="0.25">
      <c r="B11843" t="s">
        <v>12620</v>
      </c>
    </row>
    <row r="11844" spans="2:2" x14ac:dyDescent="0.25">
      <c r="B11844" t="s">
        <v>12621</v>
      </c>
    </row>
    <row r="11845" spans="2:2" x14ac:dyDescent="0.25">
      <c r="B11845" t="s">
        <v>12622</v>
      </c>
    </row>
    <row r="11846" spans="2:2" x14ac:dyDescent="0.25">
      <c r="B11846" t="s">
        <v>12623</v>
      </c>
    </row>
    <row r="11847" spans="2:2" x14ac:dyDescent="0.25">
      <c r="B11847" t="s">
        <v>12624</v>
      </c>
    </row>
    <row r="11848" spans="2:2" x14ac:dyDescent="0.25">
      <c r="B11848" t="s">
        <v>12625</v>
      </c>
    </row>
    <row r="11849" spans="2:2" x14ac:dyDescent="0.25">
      <c r="B11849" t="s">
        <v>12626</v>
      </c>
    </row>
    <row r="11850" spans="2:2" x14ac:dyDescent="0.25">
      <c r="B11850" t="s">
        <v>12627</v>
      </c>
    </row>
    <row r="11851" spans="2:2" x14ac:dyDescent="0.25">
      <c r="B11851" t="s">
        <v>12628</v>
      </c>
    </row>
    <row r="11852" spans="2:2" x14ac:dyDescent="0.25">
      <c r="B11852" t="s">
        <v>12629</v>
      </c>
    </row>
    <row r="11853" spans="2:2" x14ac:dyDescent="0.25">
      <c r="B11853" t="s">
        <v>12630</v>
      </c>
    </row>
    <row r="11854" spans="2:2" x14ac:dyDescent="0.25">
      <c r="B11854" t="s">
        <v>12631</v>
      </c>
    </row>
    <row r="11855" spans="2:2" x14ac:dyDescent="0.25">
      <c r="B11855" t="s">
        <v>12632</v>
      </c>
    </row>
    <row r="11856" spans="2:2" x14ac:dyDescent="0.25">
      <c r="B11856" t="s">
        <v>12633</v>
      </c>
    </row>
    <row r="11857" spans="2:2" x14ac:dyDescent="0.25">
      <c r="B11857" t="s">
        <v>12634</v>
      </c>
    </row>
    <row r="11858" spans="2:2" x14ac:dyDescent="0.25">
      <c r="B11858" t="s">
        <v>12635</v>
      </c>
    </row>
    <row r="11859" spans="2:2" x14ac:dyDescent="0.25">
      <c r="B11859" t="s">
        <v>12636</v>
      </c>
    </row>
    <row r="11860" spans="2:2" x14ac:dyDescent="0.25">
      <c r="B11860" t="s">
        <v>12637</v>
      </c>
    </row>
    <row r="11861" spans="2:2" x14ac:dyDescent="0.25">
      <c r="B11861" t="s">
        <v>12638</v>
      </c>
    </row>
    <row r="11862" spans="2:2" x14ac:dyDescent="0.25">
      <c r="B11862" t="s">
        <v>12639</v>
      </c>
    </row>
    <row r="11863" spans="2:2" x14ac:dyDescent="0.25">
      <c r="B11863" t="s">
        <v>12640</v>
      </c>
    </row>
    <row r="11864" spans="2:2" x14ac:dyDescent="0.25">
      <c r="B11864" t="s">
        <v>12641</v>
      </c>
    </row>
    <row r="11865" spans="2:2" x14ac:dyDescent="0.25">
      <c r="B11865" t="s">
        <v>12642</v>
      </c>
    </row>
    <row r="11866" spans="2:2" x14ac:dyDescent="0.25">
      <c r="B11866" t="s">
        <v>12643</v>
      </c>
    </row>
    <row r="11867" spans="2:2" x14ac:dyDescent="0.25">
      <c r="B11867" t="s">
        <v>12644</v>
      </c>
    </row>
    <row r="11868" spans="2:2" x14ac:dyDescent="0.25">
      <c r="B11868" t="s">
        <v>12645</v>
      </c>
    </row>
    <row r="11869" spans="2:2" x14ac:dyDescent="0.25">
      <c r="B11869" t="s">
        <v>12646</v>
      </c>
    </row>
    <row r="11870" spans="2:2" x14ac:dyDescent="0.25">
      <c r="B11870" t="s">
        <v>12647</v>
      </c>
    </row>
    <row r="11871" spans="2:2" x14ac:dyDescent="0.25">
      <c r="B11871" t="s">
        <v>12648</v>
      </c>
    </row>
    <row r="11872" spans="2:2" x14ac:dyDescent="0.25">
      <c r="B11872" t="s">
        <v>12649</v>
      </c>
    </row>
    <row r="11873" spans="2:2" x14ac:dyDescent="0.25">
      <c r="B11873" t="s">
        <v>12650</v>
      </c>
    </row>
    <row r="11874" spans="2:2" x14ac:dyDescent="0.25">
      <c r="B11874" t="s">
        <v>12651</v>
      </c>
    </row>
    <row r="11875" spans="2:2" x14ac:dyDescent="0.25">
      <c r="B11875" t="s">
        <v>12652</v>
      </c>
    </row>
    <row r="11876" spans="2:2" x14ac:dyDescent="0.25">
      <c r="B11876" t="s">
        <v>12653</v>
      </c>
    </row>
    <row r="11877" spans="2:2" x14ac:dyDescent="0.25">
      <c r="B11877" t="s">
        <v>12654</v>
      </c>
    </row>
    <row r="11878" spans="2:2" x14ac:dyDescent="0.25">
      <c r="B11878" t="s">
        <v>12655</v>
      </c>
    </row>
    <row r="11879" spans="2:2" x14ac:dyDescent="0.25">
      <c r="B11879" t="s">
        <v>12656</v>
      </c>
    </row>
    <row r="11880" spans="2:2" x14ac:dyDescent="0.25">
      <c r="B11880" t="s">
        <v>12657</v>
      </c>
    </row>
    <row r="11881" spans="2:2" x14ac:dyDescent="0.25">
      <c r="B11881" t="s">
        <v>12658</v>
      </c>
    </row>
    <row r="11882" spans="2:2" x14ac:dyDescent="0.25">
      <c r="B11882" t="s">
        <v>12659</v>
      </c>
    </row>
    <row r="11883" spans="2:2" x14ac:dyDescent="0.25">
      <c r="B11883" t="s">
        <v>12660</v>
      </c>
    </row>
    <row r="11884" spans="2:2" x14ac:dyDescent="0.25">
      <c r="B11884" t="s">
        <v>12661</v>
      </c>
    </row>
    <row r="11885" spans="2:2" x14ac:dyDescent="0.25">
      <c r="B11885" t="s">
        <v>12662</v>
      </c>
    </row>
    <row r="11886" spans="2:2" x14ac:dyDescent="0.25">
      <c r="B11886" t="s">
        <v>12663</v>
      </c>
    </row>
    <row r="11887" spans="2:2" x14ac:dyDescent="0.25">
      <c r="B11887" t="s">
        <v>12664</v>
      </c>
    </row>
    <row r="11888" spans="2:2" x14ac:dyDescent="0.25">
      <c r="B11888" t="s">
        <v>12665</v>
      </c>
    </row>
    <row r="11889" spans="2:2" x14ac:dyDescent="0.25">
      <c r="B11889" t="s">
        <v>12666</v>
      </c>
    </row>
    <row r="11890" spans="2:2" x14ac:dyDescent="0.25">
      <c r="B11890" t="s">
        <v>12667</v>
      </c>
    </row>
    <row r="11891" spans="2:2" x14ac:dyDescent="0.25">
      <c r="B11891" t="s">
        <v>12668</v>
      </c>
    </row>
    <row r="11892" spans="2:2" x14ac:dyDescent="0.25">
      <c r="B11892" t="s">
        <v>12669</v>
      </c>
    </row>
    <row r="11893" spans="2:2" x14ac:dyDescent="0.25">
      <c r="B11893" t="s">
        <v>12670</v>
      </c>
    </row>
    <row r="11894" spans="2:2" x14ac:dyDescent="0.25">
      <c r="B11894" t="s">
        <v>12671</v>
      </c>
    </row>
    <row r="11895" spans="2:2" x14ac:dyDescent="0.25">
      <c r="B11895" t="s">
        <v>12672</v>
      </c>
    </row>
    <row r="11896" spans="2:2" x14ac:dyDescent="0.25">
      <c r="B11896" t="s">
        <v>12673</v>
      </c>
    </row>
    <row r="11897" spans="2:2" x14ac:dyDescent="0.25">
      <c r="B11897" t="s">
        <v>12674</v>
      </c>
    </row>
    <row r="11898" spans="2:2" x14ac:dyDescent="0.25">
      <c r="B11898" t="s">
        <v>12675</v>
      </c>
    </row>
    <row r="11899" spans="2:2" x14ac:dyDescent="0.25">
      <c r="B11899" t="s">
        <v>12676</v>
      </c>
    </row>
    <row r="11900" spans="2:2" x14ac:dyDescent="0.25">
      <c r="B11900" t="s">
        <v>12677</v>
      </c>
    </row>
    <row r="11901" spans="2:2" x14ac:dyDescent="0.25">
      <c r="B11901" t="s">
        <v>12678</v>
      </c>
    </row>
    <row r="11902" spans="2:2" x14ac:dyDescent="0.25">
      <c r="B11902" t="s">
        <v>12679</v>
      </c>
    </row>
    <row r="11903" spans="2:2" x14ac:dyDescent="0.25">
      <c r="B11903" t="s">
        <v>12680</v>
      </c>
    </row>
    <row r="11904" spans="2:2" x14ac:dyDescent="0.25">
      <c r="B11904" t="s">
        <v>12681</v>
      </c>
    </row>
    <row r="11905" spans="2:2" x14ac:dyDescent="0.25">
      <c r="B11905" t="s">
        <v>12682</v>
      </c>
    </row>
    <row r="11906" spans="2:2" x14ac:dyDescent="0.25">
      <c r="B11906" t="s">
        <v>12683</v>
      </c>
    </row>
    <row r="11907" spans="2:2" x14ac:dyDescent="0.25">
      <c r="B11907" t="s">
        <v>12684</v>
      </c>
    </row>
    <row r="11908" spans="2:2" x14ac:dyDescent="0.25">
      <c r="B11908" t="s">
        <v>12685</v>
      </c>
    </row>
    <row r="11909" spans="2:2" x14ac:dyDescent="0.25">
      <c r="B11909" t="s">
        <v>12686</v>
      </c>
    </row>
    <row r="11910" spans="2:2" x14ac:dyDescent="0.25">
      <c r="B11910" t="s">
        <v>12687</v>
      </c>
    </row>
    <row r="11911" spans="2:2" x14ac:dyDescent="0.25">
      <c r="B11911" t="s">
        <v>12688</v>
      </c>
    </row>
    <row r="11912" spans="2:2" x14ac:dyDescent="0.25">
      <c r="B11912" t="s">
        <v>12689</v>
      </c>
    </row>
    <row r="11913" spans="2:2" x14ac:dyDescent="0.25">
      <c r="B11913" t="s">
        <v>12690</v>
      </c>
    </row>
    <row r="11914" spans="2:2" x14ac:dyDescent="0.25">
      <c r="B11914" t="s">
        <v>12691</v>
      </c>
    </row>
    <row r="11915" spans="2:2" x14ac:dyDescent="0.25">
      <c r="B11915" t="s">
        <v>12692</v>
      </c>
    </row>
    <row r="11916" spans="2:2" x14ac:dyDescent="0.25">
      <c r="B11916" t="s">
        <v>12693</v>
      </c>
    </row>
    <row r="11917" spans="2:2" x14ac:dyDescent="0.25">
      <c r="B11917" t="s">
        <v>12694</v>
      </c>
    </row>
    <row r="11918" spans="2:2" x14ac:dyDescent="0.25">
      <c r="B11918" t="s">
        <v>12695</v>
      </c>
    </row>
    <row r="11919" spans="2:2" x14ac:dyDescent="0.25">
      <c r="B11919" t="s">
        <v>12696</v>
      </c>
    </row>
    <row r="11920" spans="2:2" x14ac:dyDescent="0.25">
      <c r="B11920" t="s">
        <v>12697</v>
      </c>
    </row>
    <row r="11921" spans="2:2" x14ac:dyDescent="0.25">
      <c r="B11921" t="s">
        <v>12698</v>
      </c>
    </row>
    <row r="11922" spans="2:2" x14ac:dyDescent="0.25">
      <c r="B11922" t="s">
        <v>12698</v>
      </c>
    </row>
    <row r="11923" spans="2:2" x14ac:dyDescent="0.25">
      <c r="B11923" t="s">
        <v>12698</v>
      </c>
    </row>
    <row r="11924" spans="2:2" x14ac:dyDescent="0.25">
      <c r="B11924" t="s">
        <v>12699</v>
      </c>
    </row>
    <row r="11925" spans="2:2" x14ac:dyDescent="0.25">
      <c r="B11925" t="s">
        <v>12700</v>
      </c>
    </row>
    <row r="11926" spans="2:2" x14ac:dyDescent="0.25">
      <c r="B11926" t="s">
        <v>12701</v>
      </c>
    </row>
    <row r="11927" spans="2:2" x14ac:dyDescent="0.25">
      <c r="B11927" t="s">
        <v>12702</v>
      </c>
    </row>
    <row r="11928" spans="2:2" x14ac:dyDescent="0.25">
      <c r="B11928" t="s">
        <v>12703</v>
      </c>
    </row>
    <row r="11929" spans="2:2" x14ac:dyDescent="0.25">
      <c r="B11929" t="s">
        <v>12704</v>
      </c>
    </row>
    <row r="11930" spans="2:2" x14ac:dyDescent="0.25">
      <c r="B11930" t="s">
        <v>12705</v>
      </c>
    </row>
    <row r="11931" spans="2:2" x14ac:dyDescent="0.25">
      <c r="B11931" t="s">
        <v>12706</v>
      </c>
    </row>
    <row r="11932" spans="2:2" x14ac:dyDescent="0.25">
      <c r="B11932" t="s">
        <v>12707</v>
      </c>
    </row>
    <row r="11933" spans="2:2" x14ac:dyDescent="0.25">
      <c r="B11933" t="s">
        <v>12708</v>
      </c>
    </row>
    <row r="11934" spans="2:2" x14ac:dyDescent="0.25">
      <c r="B11934" t="s">
        <v>12709</v>
      </c>
    </row>
    <row r="11935" spans="2:2" x14ac:dyDescent="0.25">
      <c r="B11935" t="s">
        <v>12710</v>
      </c>
    </row>
    <row r="11936" spans="2:2" x14ac:dyDescent="0.25">
      <c r="B11936" t="s">
        <v>12711</v>
      </c>
    </row>
    <row r="11937" spans="2:2" x14ac:dyDescent="0.25">
      <c r="B11937" t="s">
        <v>12712</v>
      </c>
    </row>
    <row r="11938" spans="2:2" x14ac:dyDescent="0.25">
      <c r="B11938" t="s">
        <v>12713</v>
      </c>
    </row>
    <row r="11939" spans="2:2" x14ac:dyDescent="0.25">
      <c r="B11939" t="s">
        <v>12714</v>
      </c>
    </row>
    <row r="11940" spans="2:2" x14ac:dyDescent="0.25">
      <c r="B11940" t="s">
        <v>12715</v>
      </c>
    </row>
    <row r="11941" spans="2:2" x14ac:dyDescent="0.25">
      <c r="B11941" t="s">
        <v>12716</v>
      </c>
    </row>
    <row r="11942" spans="2:2" x14ac:dyDescent="0.25">
      <c r="B11942" t="s">
        <v>12717</v>
      </c>
    </row>
    <row r="11943" spans="2:2" x14ac:dyDescent="0.25">
      <c r="B11943" t="s">
        <v>12718</v>
      </c>
    </row>
    <row r="11944" spans="2:2" x14ac:dyDescent="0.25">
      <c r="B11944" t="s">
        <v>12719</v>
      </c>
    </row>
    <row r="11945" spans="2:2" x14ac:dyDescent="0.25">
      <c r="B11945" t="s">
        <v>12720</v>
      </c>
    </row>
    <row r="11946" spans="2:2" x14ac:dyDescent="0.25">
      <c r="B11946" t="s">
        <v>12721</v>
      </c>
    </row>
    <row r="11947" spans="2:2" x14ac:dyDescent="0.25">
      <c r="B11947" t="s">
        <v>12722</v>
      </c>
    </row>
    <row r="11948" spans="2:2" x14ac:dyDescent="0.25">
      <c r="B11948" t="s">
        <v>12723</v>
      </c>
    </row>
    <row r="11949" spans="2:2" x14ac:dyDescent="0.25">
      <c r="B11949" t="s">
        <v>12724</v>
      </c>
    </row>
    <row r="11950" spans="2:2" x14ac:dyDescent="0.25">
      <c r="B11950" t="s">
        <v>12725</v>
      </c>
    </row>
    <row r="11951" spans="2:2" x14ac:dyDescent="0.25">
      <c r="B11951" t="s">
        <v>12726</v>
      </c>
    </row>
    <row r="11952" spans="2:2" x14ac:dyDescent="0.25">
      <c r="B11952" t="s">
        <v>12727</v>
      </c>
    </row>
    <row r="11953" spans="2:2" x14ac:dyDescent="0.25">
      <c r="B11953" t="s">
        <v>12728</v>
      </c>
    </row>
    <row r="11954" spans="2:2" x14ac:dyDescent="0.25">
      <c r="B11954" t="s">
        <v>12729</v>
      </c>
    </row>
    <row r="11955" spans="2:2" x14ac:dyDescent="0.25">
      <c r="B11955" t="s">
        <v>12730</v>
      </c>
    </row>
    <row r="11956" spans="2:2" x14ac:dyDescent="0.25">
      <c r="B11956" t="s">
        <v>12731</v>
      </c>
    </row>
    <row r="11957" spans="2:2" x14ac:dyDescent="0.25">
      <c r="B11957" t="s">
        <v>12732</v>
      </c>
    </row>
    <row r="11958" spans="2:2" x14ac:dyDescent="0.25">
      <c r="B11958" t="s">
        <v>12733</v>
      </c>
    </row>
    <row r="11959" spans="2:2" x14ac:dyDescent="0.25">
      <c r="B11959" t="s">
        <v>12734</v>
      </c>
    </row>
    <row r="11960" spans="2:2" x14ac:dyDescent="0.25">
      <c r="B11960" t="s">
        <v>12735</v>
      </c>
    </row>
    <row r="11961" spans="2:2" x14ac:dyDescent="0.25">
      <c r="B11961" t="s">
        <v>12736</v>
      </c>
    </row>
    <row r="11962" spans="2:2" x14ac:dyDescent="0.25">
      <c r="B11962" t="s">
        <v>12737</v>
      </c>
    </row>
    <row r="11963" spans="2:2" x14ac:dyDescent="0.25">
      <c r="B11963" t="s">
        <v>12738</v>
      </c>
    </row>
    <row r="11964" spans="2:2" x14ac:dyDescent="0.25">
      <c r="B11964" t="s">
        <v>12739</v>
      </c>
    </row>
    <row r="11965" spans="2:2" x14ac:dyDescent="0.25">
      <c r="B11965" t="s">
        <v>12740</v>
      </c>
    </row>
    <row r="11966" spans="2:2" x14ac:dyDescent="0.25">
      <c r="B11966" t="s">
        <v>12741</v>
      </c>
    </row>
    <row r="11967" spans="2:2" x14ac:dyDescent="0.25">
      <c r="B11967" t="s">
        <v>12742</v>
      </c>
    </row>
    <row r="11968" spans="2:2" x14ac:dyDescent="0.25">
      <c r="B11968" t="s">
        <v>12743</v>
      </c>
    </row>
    <row r="11969" spans="2:2" x14ac:dyDescent="0.25">
      <c r="B11969" t="s">
        <v>12744</v>
      </c>
    </row>
    <row r="11970" spans="2:2" x14ac:dyDescent="0.25">
      <c r="B11970" t="s">
        <v>12745</v>
      </c>
    </row>
    <row r="11971" spans="2:2" x14ac:dyDescent="0.25">
      <c r="B11971" t="s">
        <v>12746</v>
      </c>
    </row>
    <row r="11972" spans="2:2" x14ac:dyDescent="0.25">
      <c r="B11972" t="s">
        <v>12747</v>
      </c>
    </row>
    <row r="11973" spans="2:2" x14ac:dyDescent="0.25">
      <c r="B11973" t="s">
        <v>12748</v>
      </c>
    </row>
    <row r="11974" spans="2:2" x14ac:dyDescent="0.25">
      <c r="B11974" t="s">
        <v>12749</v>
      </c>
    </row>
    <row r="11975" spans="2:2" x14ac:dyDescent="0.25">
      <c r="B11975" t="s">
        <v>12750</v>
      </c>
    </row>
    <row r="11976" spans="2:2" x14ac:dyDescent="0.25">
      <c r="B11976" t="s">
        <v>12751</v>
      </c>
    </row>
    <row r="11977" spans="2:2" x14ac:dyDescent="0.25">
      <c r="B11977" t="s">
        <v>12752</v>
      </c>
    </row>
    <row r="11978" spans="2:2" x14ac:dyDescent="0.25">
      <c r="B11978" t="s">
        <v>12753</v>
      </c>
    </row>
    <row r="11979" spans="2:2" x14ac:dyDescent="0.25">
      <c r="B11979" t="s">
        <v>12754</v>
      </c>
    </row>
    <row r="11980" spans="2:2" x14ac:dyDescent="0.25">
      <c r="B11980" t="s">
        <v>12755</v>
      </c>
    </row>
    <row r="11981" spans="2:2" x14ac:dyDescent="0.25">
      <c r="B11981" t="s">
        <v>12756</v>
      </c>
    </row>
    <row r="11982" spans="2:2" x14ac:dyDescent="0.25">
      <c r="B11982" t="s">
        <v>12757</v>
      </c>
    </row>
    <row r="11983" spans="2:2" x14ac:dyDescent="0.25">
      <c r="B11983" t="s">
        <v>12758</v>
      </c>
    </row>
    <row r="11984" spans="2:2" x14ac:dyDescent="0.25">
      <c r="B11984" t="s">
        <v>12759</v>
      </c>
    </row>
    <row r="11985" spans="2:2" x14ac:dyDescent="0.25">
      <c r="B11985" t="s">
        <v>12760</v>
      </c>
    </row>
    <row r="11986" spans="2:2" x14ac:dyDescent="0.25">
      <c r="B11986" t="s">
        <v>12761</v>
      </c>
    </row>
    <row r="11987" spans="2:2" x14ac:dyDescent="0.25">
      <c r="B11987" t="s">
        <v>12762</v>
      </c>
    </row>
    <row r="11988" spans="2:2" x14ac:dyDescent="0.25">
      <c r="B11988" t="s">
        <v>12763</v>
      </c>
    </row>
    <row r="11989" spans="2:2" x14ac:dyDescent="0.25">
      <c r="B11989" t="s">
        <v>12764</v>
      </c>
    </row>
    <row r="11990" spans="2:2" x14ac:dyDescent="0.25">
      <c r="B11990" t="s">
        <v>12765</v>
      </c>
    </row>
    <row r="11991" spans="2:2" x14ac:dyDescent="0.25">
      <c r="B11991" t="s">
        <v>12766</v>
      </c>
    </row>
    <row r="11992" spans="2:2" x14ac:dyDescent="0.25">
      <c r="B11992" t="s">
        <v>12767</v>
      </c>
    </row>
    <row r="11993" spans="2:2" x14ac:dyDescent="0.25">
      <c r="B11993" t="s">
        <v>12768</v>
      </c>
    </row>
    <row r="11994" spans="2:2" x14ac:dyDescent="0.25">
      <c r="B11994" t="s">
        <v>12769</v>
      </c>
    </row>
    <row r="11995" spans="2:2" x14ac:dyDescent="0.25">
      <c r="B11995" t="s">
        <v>12770</v>
      </c>
    </row>
    <row r="11996" spans="2:2" x14ac:dyDescent="0.25">
      <c r="B11996" t="s">
        <v>12771</v>
      </c>
    </row>
    <row r="11997" spans="2:2" x14ac:dyDescent="0.25">
      <c r="B11997" t="s">
        <v>12772</v>
      </c>
    </row>
    <row r="11998" spans="2:2" x14ac:dyDescent="0.25">
      <c r="B11998" t="s">
        <v>12773</v>
      </c>
    </row>
    <row r="11999" spans="2:2" x14ac:dyDescent="0.25">
      <c r="B11999" t="s">
        <v>12774</v>
      </c>
    </row>
    <row r="12000" spans="2:2" x14ac:dyDescent="0.25">
      <c r="B12000" t="s">
        <v>12775</v>
      </c>
    </row>
    <row r="12001" spans="2:2" x14ac:dyDescent="0.25">
      <c r="B12001" t="s">
        <v>12776</v>
      </c>
    </row>
    <row r="12002" spans="2:2" x14ac:dyDescent="0.25">
      <c r="B12002" t="s">
        <v>12777</v>
      </c>
    </row>
    <row r="12003" spans="2:2" x14ac:dyDescent="0.25">
      <c r="B12003" t="s">
        <v>12778</v>
      </c>
    </row>
    <row r="12004" spans="2:2" x14ac:dyDescent="0.25">
      <c r="B12004" t="s">
        <v>12779</v>
      </c>
    </row>
    <row r="12005" spans="2:2" x14ac:dyDescent="0.25">
      <c r="B12005" t="s">
        <v>12780</v>
      </c>
    </row>
    <row r="12006" spans="2:2" x14ac:dyDescent="0.25">
      <c r="B12006" t="s">
        <v>12781</v>
      </c>
    </row>
    <row r="12007" spans="2:2" x14ac:dyDescent="0.25">
      <c r="B12007" t="s">
        <v>12782</v>
      </c>
    </row>
    <row r="12008" spans="2:2" x14ac:dyDescent="0.25">
      <c r="B12008" t="s">
        <v>12783</v>
      </c>
    </row>
    <row r="12009" spans="2:2" x14ac:dyDescent="0.25">
      <c r="B12009" t="s">
        <v>12784</v>
      </c>
    </row>
    <row r="12010" spans="2:2" x14ac:dyDescent="0.25">
      <c r="B12010" t="s">
        <v>12785</v>
      </c>
    </row>
    <row r="12011" spans="2:2" x14ac:dyDescent="0.25">
      <c r="B12011" t="s">
        <v>12786</v>
      </c>
    </row>
    <row r="12012" spans="2:2" x14ac:dyDescent="0.25">
      <c r="B12012" t="s">
        <v>12787</v>
      </c>
    </row>
    <row r="12013" spans="2:2" x14ac:dyDescent="0.25">
      <c r="B12013" t="s">
        <v>12788</v>
      </c>
    </row>
    <row r="12014" spans="2:2" x14ac:dyDescent="0.25">
      <c r="B12014" t="s">
        <v>12789</v>
      </c>
    </row>
    <row r="12015" spans="2:2" x14ac:dyDescent="0.25">
      <c r="B12015" t="s">
        <v>12790</v>
      </c>
    </row>
    <row r="12016" spans="2:2" x14ac:dyDescent="0.25">
      <c r="B12016" t="s">
        <v>12791</v>
      </c>
    </row>
    <row r="12017" spans="2:2" x14ac:dyDescent="0.25">
      <c r="B12017" t="s">
        <v>12792</v>
      </c>
    </row>
    <row r="12018" spans="2:2" x14ac:dyDescent="0.25">
      <c r="B12018" t="s">
        <v>12793</v>
      </c>
    </row>
    <row r="12019" spans="2:2" x14ac:dyDescent="0.25">
      <c r="B12019" t="s">
        <v>12794</v>
      </c>
    </row>
    <row r="12020" spans="2:2" x14ac:dyDescent="0.25">
      <c r="B12020" t="s">
        <v>12795</v>
      </c>
    </row>
    <row r="12021" spans="2:2" x14ac:dyDescent="0.25">
      <c r="B12021" t="s">
        <v>12796</v>
      </c>
    </row>
    <row r="12022" spans="2:2" x14ac:dyDescent="0.25">
      <c r="B12022" t="s">
        <v>12797</v>
      </c>
    </row>
    <row r="12023" spans="2:2" x14ac:dyDescent="0.25">
      <c r="B12023" t="s">
        <v>12798</v>
      </c>
    </row>
    <row r="12024" spans="2:2" x14ac:dyDescent="0.25">
      <c r="B12024" t="s">
        <v>12799</v>
      </c>
    </row>
    <row r="12025" spans="2:2" x14ac:dyDescent="0.25">
      <c r="B12025" t="s">
        <v>12800</v>
      </c>
    </row>
    <row r="12026" spans="2:2" x14ac:dyDescent="0.25">
      <c r="B12026" t="s">
        <v>12801</v>
      </c>
    </row>
    <row r="12027" spans="2:2" x14ac:dyDescent="0.25">
      <c r="B12027" t="s">
        <v>12802</v>
      </c>
    </row>
    <row r="12028" spans="2:2" x14ac:dyDescent="0.25">
      <c r="B12028" t="s">
        <v>12803</v>
      </c>
    </row>
    <row r="12029" spans="2:2" x14ac:dyDescent="0.25">
      <c r="B12029" t="s">
        <v>12804</v>
      </c>
    </row>
    <row r="12030" spans="2:2" x14ac:dyDescent="0.25">
      <c r="B12030" t="s">
        <v>12805</v>
      </c>
    </row>
    <row r="12031" spans="2:2" x14ac:dyDescent="0.25">
      <c r="B12031" t="s">
        <v>12806</v>
      </c>
    </row>
    <row r="12032" spans="2:2" x14ac:dyDescent="0.25">
      <c r="B12032" t="s">
        <v>12807</v>
      </c>
    </row>
    <row r="12033" spans="2:2" x14ac:dyDescent="0.25">
      <c r="B12033" t="s">
        <v>12808</v>
      </c>
    </row>
    <row r="12034" spans="2:2" x14ac:dyDescent="0.25">
      <c r="B12034" t="s">
        <v>12809</v>
      </c>
    </row>
    <row r="12035" spans="2:2" x14ac:dyDescent="0.25">
      <c r="B12035" t="s">
        <v>12810</v>
      </c>
    </row>
    <row r="12036" spans="2:2" x14ac:dyDescent="0.25">
      <c r="B12036" t="s">
        <v>12811</v>
      </c>
    </row>
    <row r="12037" spans="2:2" x14ac:dyDescent="0.25">
      <c r="B12037" t="s">
        <v>12812</v>
      </c>
    </row>
    <row r="12038" spans="2:2" x14ac:dyDescent="0.25">
      <c r="B12038" t="s">
        <v>12813</v>
      </c>
    </row>
    <row r="12039" spans="2:2" x14ac:dyDescent="0.25">
      <c r="B12039" t="s">
        <v>12814</v>
      </c>
    </row>
    <row r="12040" spans="2:2" x14ac:dyDescent="0.25">
      <c r="B12040" t="s">
        <v>12815</v>
      </c>
    </row>
    <row r="12041" spans="2:2" x14ac:dyDescent="0.25">
      <c r="B12041" t="s">
        <v>12816</v>
      </c>
    </row>
    <row r="12042" spans="2:2" x14ac:dyDescent="0.25">
      <c r="B12042" t="s">
        <v>12817</v>
      </c>
    </row>
    <row r="12043" spans="2:2" x14ac:dyDescent="0.25">
      <c r="B12043" t="s">
        <v>12818</v>
      </c>
    </row>
    <row r="12044" spans="2:2" x14ac:dyDescent="0.25">
      <c r="B12044" t="s">
        <v>12819</v>
      </c>
    </row>
    <row r="12045" spans="2:2" x14ac:dyDescent="0.25">
      <c r="B12045" t="s">
        <v>12820</v>
      </c>
    </row>
    <row r="12046" spans="2:2" x14ac:dyDescent="0.25">
      <c r="B12046" t="s">
        <v>12821</v>
      </c>
    </row>
    <row r="12047" spans="2:2" x14ac:dyDescent="0.25">
      <c r="B12047" t="s">
        <v>12822</v>
      </c>
    </row>
    <row r="12048" spans="2:2" x14ac:dyDescent="0.25">
      <c r="B12048" t="s">
        <v>12823</v>
      </c>
    </row>
    <row r="12049" spans="2:2" x14ac:dyDescent="0.25">
      <c r="B12049" t="s">
        <v>12824</v>
      </c>
    </row>
    <row r="12050" spans="2:2" x14ac:dyDescent="0.25">
      <c r="B12050" t="s">
        <v>12825</v>
      </c>
    </row>
    <row r="12051" spans="2:2" x14ac:dyDescent="0.25">
      <c r="B12051" t="s">
        <v>12826</v>
      </c>
    </row>
    <row r="12052" spans="2:2" x14ac:dyDescent="0.25">
      <c r="B12052" t="s">
        <v>12827</v>
      </c>
    </row>
    <row r="12053" spans="2:2" x14ac:dyDescent="0.25">
      <c r="B12053" t="s">
        <v>12828</v>
      </c>
    </row>
    <row r="12054" spans="2:2" x14ac:dyDescent="0.25">
      <c r="B12054" t="s">
        <v>12829</v>
      </c>
    </row>
    <row r="12055" spans="2:2" x14ac:dyDescent="0.25">
      <c r="B12055" t="s">
        <v>12830</v>
      </c>
    </row>
    <row r="12056" spans="2:2" x14ac:dyDescent="0.25">
      <c r="B12056" t="s">
        <v>12831</v>
      </c>
    </row>
    <row r="12057" spans="2:2" x14ac:dyDescent="0.25">
      <c r="B12057" t="s">
        <v>12832</v>
      </c>
    </row>
    <row r="12058" spans="2:2" x14ac:dyDescent="0.25">
      <c r="B12058" t="s">
        <v>12833</v>
      </c>
    </row>
    <row r="12059" spans="2:2" x14ac:dyDescent="0.25">
      <c r="B12059" t="s">
        <v>12834</v>
      </c>
    </row>
    <row r="12060" spans="2:2" x14ac:dyDescent="0.25">
      <c r="B12060" t="s">
        <v>12835</v>
      </c>
    </row>
    <row r="12061" spans="2:2" x14ac:dyDescent="0.25">
      <c r="B12061" t="s">
        <v>12836</v>
      </c>
    </row>
    <row r="12062" spans="2:2" x14ac:dyDescent="0.25">
      <c r="B12062" t="s">
        <v>12837</v>
      </c>
    </row>
    <row r="12063" spans="2:2" x14ac:dyDescent="0.25">
      <c r="B12063" t="s">
        <v>12838</v>
      </c>
    </row>
    <row r="12064" spans="2:2" x14ac:dyDescent="0.25">
      <c r="B12064" t="s">
        <v>12839</v>
      </c>
    </row>
    <row r="12065" spans="2:2" x14ac:dyDescent="0.25">
      <c r="B12065" t="s">
        <v>12840</v>
      </c>
    </row>
    <row r="12066" spans="2:2" x14ac:dyDescent="0.25">
      <c r="B12066" t="s">
        <v>12841</v>
      </c>
    </row>
    <row r="12067" spans="2:2" x14ac:dyDescent="0.25">
      <c r="B12067" t="s">
        <v>12842</v>
      </c>
    </row>
    <row r="12068" spans="2:2" x14ac:dyDescent="0.25">
      <c r="B12068" t="s">
        <v>12843</v>
      </c>
    </row>
    <row r="12069" spans="2:2" x14ac:dyDescent="0.25">
      <c r="B12069" t="s">
        <v>12844</v>
      </c>
    </row>
    <row r="12070" spans="2:2" x14ac:dyDescent="0.25">
      <c r="B12070" t="s">
        <v>12845</v>
      </c>
    </row>
    <row r="12071" spans="2:2" x14ac:dyDescent="0.25">
      <c r="B12071" t="s">
        <v>12846</v>
      </c>
    </row>
    <row r="12072" spans="2:2" x14ac:dyDescent="0.25">
      <c r="B12072" t="s">
        <v>12847</v>
      </c>
    </row>
    <row r="12073" spans="2:2" x14ac:dyDescent="0.25">
      <c r="B12073" t="s">
        <v>12848</v>
      </c>
    </row>
    <row r="12074" spans="2:2" x14ac:dyDescent="0.25">
      <c r="B12074" t="s">
        <v>12849</v>
      </c>
    </row>
    <row r="12075" spans="2:2" x14ac:dyDescent="0.25">
      <c r="B12075" t="s">
        <v>12850</v>
      </c>
    </row>
    <row r="12076" spans="2:2" x14ac:dyDescent="0.25">
      <c r="B12076" t="s">
        <v>12851</v>
      </c>
    </row>
    <row r="12077" spans="2:2" x14ac:dyDescent="0.25">
      <c r="B12077" t="s">
        <v>12852</v>
      </c>
    </row>
    <row r="12078" spans="2:2" x14ac:dyDescent="0.25">
      <c r="B12078" t="s">
        <v>12853</v>
      </c>
    </row>
    <row r="12079" spans="2:2" x14ac:dyDescent="0.25">
      <c r="B12079" t="s">
        <v>12854</v>
      </c>
    </row>
    <row r="12080" spans="2:2" x14ac:dyDescent="0.25">
      <c r="B12080" t="s">
        <v>12855</v>
      </c>
    </row>
    <row r="12081" spans="2:2" x14ac:dyDescent="0.25">
      <c r="B12081" t="s">
        <v>12856</v>
      </c>
    </row>
    <row r="12082" spans="2:2" x14ac:dyDescent="0.25">
      <c r="B12082" t="s">
        <v>12857</v>
      </c>
    </row>
    <row r="12083" spans="2:2" x14ac:dyDescent="0.25">
      <c r="B12083" t="s">
        <v>12858</v>
      </c>
    </row>
    <row r="12084" spans="2:2" x14ac:dyDescent="0.25">
      <c r="B12084" t="s">
        <v>12859</v>
      </c>
    </row>
    <row r="12085" spans="2:2" x14ac:dyDescent="0.25">
      <c r="B12085" t="s">
        <v>12860</v>
      </c>
    </row>
    <row r="12086" spans="2:2" x14ac:dyDescent="0.25">
      <c r="B12086" t="s">
        <v>12861</v>
      </c>
    </row>
    <row r="12087" spans="2:2" x14ac:dyDescent="0.25">
      <c r="B12087" t="s">
        <v>12862</v>
      </c>
    </row>
    <row r="12088" spans="2:2" x14ac:dyDescent="0.25">
      <c r="B12088" t="s">
        <v>12863</v>
      </c>
    </row>
    <row r="12089" spans="2:2" x14ac:dyDescent="0.25">
      <c r="B12089" t="s">
        <v>12864</v>
      </c>
    </row>
    <row r="12090" spans="2:2" x14ac:dyDescent="0.25">
      <c r="B12090" t="s">
        <v>12865</v>
      </c>
    </row>
    <row r="12091" spans="2:2" x14ac:dyDescent="0.25">
      <c r="B12091" t="s">
        <v>12866</v>
      </c>
    </row>
    <row r="12092" spans="2:2" x14ac:dyDescent="0.25">
      <c r="B12092" t="s">
        <v>12867</v>
      </c>
    </row>
    <row r="12093" spans="2:2" x14ac:dyDescent="0.25">
      <c r="B12093" t="s">
        <v>12868</v>
      </c>
    </row>
    <row r="12094" spans="2:2" x14ac:dyDescent="0.25">
      <c r="B12094" t="s">
        <v>12869</v>
      </c>
    </row>
    <row r="12095" spans="2:2" x14ac:dyDescent="0.25">
      <c r="B12095" t="s">
        <v>12870</v>
      </c>
    </row>
    <row r="12096" spans="2:2" x14ac:dyDescent="0.25">
      <c r="B12096" t="s">
        <v>12871</v>
      </c>
    </row>
    <row r="12097" spans="2:2" x14ac:dyDescent="0.25">
      <c r="B12097" t="s">
        <v>12872</v>
      </c>
    </row>
    <row r="12098" spans="2:2" x14ac:dyDescent="0.25">
      <c r="B12098" t="s">
        <v>12873</v>
      </c>
    </row>
    <row r="12099" spans="2:2" x14ac:dyDescent="0.25">
      <c r="B12099" t="s">
        <v>12874</v>
      </c>
    </row>
    <row r="12100" spans="2:2" x14ac:dyDescent="0.25">
      <c r="B12100" t="s">
        <v>12875</v>
      </c>
    </row>
    <row r="12101" spans="2:2" x14ac:dyDescent="0.25">
      <c r="B12101" t="s">
        <v>12876</v>
      </c>
    </row>
    <row r="12102" spans="2:2" x14ac:dyDescent="0.25">
      <c r="B12102" t="s">
        <v>12877</v>
      </c>
    </row>
    <row r="12103" spans="2:2" x14ac:dyDescent="0.25">
      <c r="B12103" t="s">
        <v>12878</v>
      </c>
    </row>
    <row r="12104" spans="2:2" x14ac:dyDescent="0.25">
      <c r="B12104" t="s">
        <v>12879</v>
      </c>
    </row>
    <row r="12105" spans="2:2" x14ac:dyDescent="0.25">
      <c r="B12105" t="s">
        <v>12880</v>
      </c>
    </row>
    <row r="12106" spans="2:2" x14ac:dyDescent="0.25">
      <c r="B12106" t="s">
        <v>12881</v>
      </c>
    </row>
    <row r="12107" spans="2:2" x14ac:dyDescent="0.25">
      <c r="B12107" t="s">
        <v>12882</v>
      </c>
    </row>
    <row r="12108" spans="2:2" x14ac:dyDescent="0.25">
      <c r="B12108" t="s">
        <v>12883</v>
      </c>
    </row>
    <row r="12109" spans="2:2" x14ac:dyDescent="0.25">
      <c r="B12109" t="s">
        <v>12884</v>
      </c>
    </row>
    <row r="12110" spans="2:2" x14ac:dyDescent="0.25">
      <c r="B12110" t="s">
        <v>12885</v>
      </c>
    </row>
    <row r="12111" spans="2:2" x14ac:dyDescent="0.25">
      <c r="B12111" t="s">
        <v>12886</v>
      </c>
    </row>
    <row r="12112" spans="2:2" x14ac:dyDescent="0.25">
      <c r="B12112" t="s">
        <v>12887</v>
      </c>
    </row>
    <row r="12113" spans="2:2" x14ac:dyDescent="0.25">
      <c r="B12113" t="s">
        <v>12888</v>
      </c>
    </row>
    <row r="12114" spans="2:2" x14ac:dyDescent="0.25">
      <c r="B12114" t="s">
        <v>12889</v>
      </c>
    </row>
    <row r="12115" spans="2:2" x14ac:dyDescent="0.25">
      <c r="B12115" t="s">
        <v>12890</v>
      </c>
    </row>
    <row r="12116" spans="2:2" x14ac:dyDescent="0.25">
      <c r="B12116" t="s">
        <v>12891</v>
      </c>
    </row>
    <row r="12117" spans="2:2" x14ac:dyDescent="0.25">
      <c r="B12117" t="s">
        <v>12892</v>
      </c>
    </row>
    <row r="12118" spans="2:2" x14ac:dyDescent="0.25">
      <c r="B12118" t="s">
        <v>12893</v>
      </c>
    </row>
    <row r="12119" spans="2:2" x14ac:dyDescent="0.25">
      <c r="B12119" t="s">
        <v>12894</v>
      </c>
    </row>
    <row r="12120" spans="2:2" x14ac:dyDescent="0.25">
      <c r="B12120" t="s">
        <v>12895</v>
      </c>
    </row>
    <row r="12121" spans="2:2" x14ac:dyDescent="0.25">
      <c r="B12121" t="s">
        <v>12896</v>
      </c>
    </row>
    <row r="12122" spans="2:2" x14ac:dyDescent="0.25">
      <c r="B12122" t="s">
        <v>12897</v>
      </c>
    </row>
    <row r="12123" spans="2:2" x14ac:dyDescent="0.25">
      <c r="B12123" t="s">
        <v>12898</v>
      </c>
    </row>
    <row r="12124" spans="2:2" x14ac:dyDescent="0.25">
      <c r="B12124" t="s">
        <v>12899</v>
      </c>
    </row>
    <row r="12125" spans="2:2" x14ac:dyDescent="0.25">
      <c r="B12125" t="s">
        <v>12900</v>
      </c>
    </row>
    <row r="12126" spans="2:2" x14ac:dyDescent="0.25">
      <c r="B12126" t="s">
        <v>12901</v>
      </c>
    </row>
    <row r="12127" spans="2:2" x14ac:dyDescent="0.25">
      <c r="B12127" t="s">
        <v>12902</v>
      </c>
    </row>
    <row r="12128" spans="2:2" x14ac:dyDescent="0.25">
      <c r="B12128" t="s">
        <v>12903</v>
      </c>
    </row>
    <row r="12129" spans="2:2" x14ac:dyDescent="0.25">
      <c r="B12129" t="s">
        <v>12904</v>
      </c>
    </row>
    <row r="12130" spans="2:2" x14ac:dyDescent="0.25">
      <c r="B12130" t="s">
        <v>12905</v>
      </c>
    </row>
    <row r="12131" spans="2:2" x14ac:dyDescent="0.25">
      <c r="B12131" t="s">
        <v>12906</v>
      </c>
    </row>
    <row r="12132" spans="2:2" x14ac:dyDescent="0.25">
      <c r="B12132" t="s">
        <v>12907</v>
      </c>
    </row>
    <row r="12133" spans="2:2" x14ac:dyDescent="0.25">
      <c r="B12133" t="s">
        <v>12908</v>
      </c>
    </row>
    <row r="12134" spans="2:2" x14ac:dyDescent="0.25">
      <c r="B12134" t="s">
        <v>12909</v>
      </c>
    </row>
    <row r="12135" spans="2:2" x14ac:dyDescent="0.25">
      <c r="B12135" t="s">
        <v>12910</v>
      </c>
    </row>
    <row r="12136" spans="2:2" x14ac:dyDescent="0.25">
      <c r="B12136" t="s">
        <v>12911</v>
      </c>
    </row>
    <row r="12137" spans="2:2" x14ac:dyDescent="0.25">
      <c r="B12137" t="s">
        <v>12912</v>
      </c>
    </row>
    <row r="12138" spans="2:2" x14ac:dyDescent="0.25">
      <c r="B12138" t="s">
        <v>12913</v>
      </c>
    </row>
    <row r="12139" spans="2:2" x14ac:dyDescent="0.25">
      <c r="B12139" t="s">
        <v>12914</v>
      </c>
    </row>
    <row r="12140" spans="2:2" x14ac:dyDescent="0.25">
      <c r="B12140" t="s">
        <v>12915</v>
      </c>
    </row>
    <row r="12141" spans="2:2" x14ac:dyDescent="0.25">
      <c r="B12141" t="s">
        <v>12916</v>
      </c>
    </row>
    <row r="12142" spans="2:2" x14ac:dyDescent="0.25">
      <c r="B12142" t="s">
        <v>12917</v>
      </c>
    </row>
    <row r="12143" spans="2:2" x14ac:dyDescent="0.25">
      <c r="B12143" t="s">
        <v>12918</v>
      </c>
    </row>
    <row r="12144" spans="2:2" x14ac:dyDescent="0.25">
      <c r="B12144" t="s">
        <v>12919</v>
      </c>
    </row>
    <row r="12145" spans="2:2" x14ac:dyDescent="0.25">
      <c r="B12145" t="s">
        <v>12920</v>
      </c>
    </row>
    <row r="12146" spans="2:2" x14ac:dyDescent="0.25">
      <c r="B12146" t="s">
        <v>12921</v>
      </c>
    </row>
    <row r="12147" spans="2:2" x14ac:dyDescent="0.25">
      <c r="B12147" t="s">
        <v>12922</v>
      </c>
    </row>
    <row r="12148" spans="2:2" x14ac:dyDescent="0.25">
      <c r="B12148" t="s">
        <v>12923</v>
      </c>
    </row>
    <row r="12149" spans="2:2" x14ac:dyDescent="0.25">
      <c r="B12149" t="s">
        <v>12924</v>
      </c>
    </row>
    <row r="12150" spans="2:2" x14ac:dyDescent="0.25">
      <c r="B12150" t="s">
        <v>12925</v>
      </c>
    </row>
    <row r="12151" spans="2:2" x14ac:dyDescent="0.25">
      <c r="B12151" t="s">
        <v>12926</v>
      </c>
    </row>
    <row r="12152" spans="2:2" x14ac:dyDescent="0.25">
      <c r="B12152" t="s">
        <v>12927</v>
      </c>
    </row>
    <row r="12153" spans="2:2" x14ac:dyDescent="0.25">
      <c r="B12153" t="s">
        <v>12928</v>
      </c>
    </row>
    <row r="12154" spans="2:2" x14ac:dyDescent="0.25">
      <c r="B12154" t="s">
        <v>12929</v>
      </c>
    </row>
    <row r="12155" spans="2:2" x14ac:dyDescent="0.25">
      <c r="B12155" t="s">
        <v>12930</v>
      </c>
    </row>
    <row r="12156" spans="2:2" x14ac:dyDescent="0.25">
      <c r="B12156" t="s">
        <v>12931</v>
      </c>
    </row>
    <row r="12157" spans="2:2" x14ac:dyDescent="0.25">
      <c r="B12157" t="s">
        <v>12932</v>
      </c>
    </row>
    <row r="12158" spans="2:2" x14ac:dyDescent="0.25">
      <c r="B12158" t="s">
        <v>12933</v>
      </c>
    </row>
    <row r="12159" spans="2:2" x14ac:dyDescent="0.25">
      <c r="B12159" t="s">
        <v>12934</v>
      </c>
    </row>
    <row r="12160" spans="2:2" x14ac:dyDescent="0.25">
      <c r="B12160" t="s">
        <v>12935</v>
      </c>
    </row>
    <row r="12161" spans="2:2" x14ac:dyDescent="0.25">
      <c r="B12161" t="s">
        <v>12936</v>
      </c>
    </row>
    <row r="12162" spans="2:2" x14ac:dyDescent="0.25">
      <c r="B12162" t="s">
        <v>12937</v>
      </c>
    </row>
    <row r="12163" spans="2:2" x14ac:dyDescent="0.25">
      <c r="B12163" t="s">
        <v>12938</v>
      </c>
    </row>
    <row r="12164" spans="2:2" x14ac:dyDescent="0.25">
      <c r="B12164" t="s">
        <v>12939</v>
      </c>
    </row>
    <row r="12165" spans="2:2" x14ac:dyDescent="0.25">
      <c r="B12165" t="s">
        <v>12940</v>
      </c>
    </row>
    <row r="12166" spans="2:2" x14ac:dyDescent="0.25">
      <c r="B12166" t="s">
        <v>12941</v>
      </c>
    </row>
    <row r="12167" spans="2:2" x14ac:dyDescent="0.25">
      <c r="B12167" t="s">
        <v>12942</v>
      </c>
    </row>
    <row r="12168" spans="2:2" x14ac:dyDescent="0.25">
      <c r="B12168" t="s">
        <v>12943</v>
      </c>
    </row>
    <row r="12169" spans="2:2" x14ac:dyDescent="0.25">
      <c r="B12169" t="s">
        <v>12944</v>
      </c>
    </row>
    <row r="12170" spans="2:2" x14ac:dyDescent="0.25">
      <c r="B12170" t="s">
        <v>12945</v>
      </c>
    </row>
    <row r="12171" spans="2:2" x14ac:dyDescent="0.25">
      <c r="B12171" t="s">
        <v>12946</v>
      </c>
    </row>
    <row r="12172" spans="2:2" x14ac:dyDescent="0.25">
      <c r="B12172" t="s">
        <v>12947</v>
      </c>
    </row>
    <row r="12173" spans="2:2" x14ac:dyDescent="0.25">
      <c r="B12173" t="s">
        <v>12948</v>
      </c>
    </row>
    <row r="12174" spans="2:2" x14ac:dyDescent="0.25">
      <c r="B12174" t="s">
        <v>12949</v>
      </c>
    </row>
    <row r="12175" spans="2:2" x14ac:dyDescent="0.25">
      <c r="B12175" t="s">
        <v>12950</v>
      </c>
    </row>
    <row r="12176" spans="2:2" x14ac:dyDescent="0.25">
      <c r="B12176" t="s">
        <v>12951</v>
      </c>
    </row>
    <row r="12177" spans="2:2" x14ac:dyDescent="0.25">
      <c r="B12177" t="s">
        <v>12952</v>
      </c>
    </row>
    <row r="12178" spans="2:2" x14ac:dyDescent="0.25">
      <c r="B12178" t="s">
        <v>12953</v>
      </c>
    </row>
    <row r="12179" spans="2:2" x14ac:dyDescent="0.25">
      <c r="B12179" t="s">
        <v>12954</v>
      </c>
    </row>
    <row r="12180" spans="2:2" x14ac:dyDescent="0.25">
      <c r="B12180" t="s">
        <v>12955</v>
      </c>
    </row>
    <row r="12181" spans="2:2" x14ac:dyDescent="0.25">
      <c r="B12181" t="s">
        <v>12956</v>
      </c>
    </row>
    <row r="12182" spans="2:2" x14ac:dyDescent="0.25">
      <c r="B12182" t="s">
        <v>12957</v>
      </c>
    </row>
    <row r="12183" spans="2:2" x14ac:dyDescent="0.25">
      <c r="B12183" t="s">
        <v>12958</v>
      </c>
    </row>
    <row r="12184" spans="2:2" x14ac:dyDescent="0.25">
      <c r="B12184" t="s">
        <v>12959</v>
      </c>
    </row>
    <row r="12185" spans="2:2" x14ac:dyDescent="0.25">
      <c r="B12185" t="s">
        <v>12960</v>
      </c>
    </row>
    <row r="12186" spans="2:2" x14ac:dyDescent="0.25">
      <c r="B12186" t="s">
        <v>12961</v>
      </c>
    </row>
    <row r="12187" spans="2:2" x14ac:dyDescent="0.25">
      <c r="B12187" t="s">
        <v>12962</v>
      </c>
    </row>
    <row r="12188" spans="2:2" x14ac:dyDescent="0.25">
      <c r="B12188" t="s">
        <v>12963</v>
      </c>
    </row>
    <row r="12189" spans="2:2" x14ac:dyDescent="0.25">
      <c r="B12189" t="s">
        <v>12964</v>
      </c>
    </row>
    <row r="12190" spans="2:2" x14ac:dyDescent="0.25">
      <c r="B12190" t="s">
        <v>12965</v>
      </c>
    </row>
    <row r="12191" spans="2:2" x14ac:dyDescent="0.25">
      <c r="B12191" t="s">
        <v>12966</v>
      </c>
    </row>
    <row r="12192" spans="2:2" x14ac:dyDescent="0.25">
      <c r="B12192" t="s">
        <v>12967</v>
      </c>
    </row>
    <row r="12193" spans="2:2" x14ac:dyDescent="0.25">
      <c r="B12193" t="s">
        <v>12968</v>
      </c>
    </row>
    <row r="12194" spans="2:2" x14ac:dyDescent="0.25">
      <c r="B12194" t="s">
        <v>12969</v>
      </c>
    </row>
    <row r="12195" spans="2:2" x14ac:dyDescent="0.25">
      <c r="B12195" t="s">
        <v>12970</v>
      </c>
    </row>
    <row r="12196" spans="2:2" x14ac:dyDescent="0.25">
      <c r="B12196" t="s">
        <v>12971</v>
      </c>
    </row>
    <row r="12197" spans="2:2" x14ac:dyDescent="0.25">
      <c r="B12197" t="s">
        <v>12972</v>
      </c>
    </row>
    <row r="12198" spans="2:2" x14ac:dyDescent="0.25">
      <c r="B12198" t="s">
        <v>12973</v>
      </c>
    </row>
    <row r="12199" spans="2:2" x14ac:dyDescent="0.25">
      <c r="B12199" t="s">
        <v>12974</v>
      </c>
    </row>
    <row r="12200" spans="2:2" x14ac:dyDescent="0.25">
      <c r="B12200" t="s">
        <v>12975</v>
      </c>
    </row>
    <row r="12201" spans="2:2" x14ac:dyDescent="0.25">
      <c r="B12201" t="s">
        <v>12976</v>
      </c>
    </row>
    <row r="12202" spans="2:2" x14ac:dyDescent="0.25">
      <c r="B12202" t="s">
        <v>12977</v>
      </c>
    </row>
    <row r="12203" spans="2:2" x14ac:dyDescent="0.25">
      <c r="B12203" t="s">
        <v>12978</v>
      </c>
    </row>
    <row r="12204" spans="2:2" x14ac:dyDescent="0.25">
      <c r="B12204" t="s">
        <v>12979</v>
      </c>
    </row>
    <row r="12205" spans="2:2" x14ac:dyDescent="0.25">
      <c r="B12205" t="s">
        <v>12980</v>
      </c>
    </row>
    <row r="12206" spans="2:2" x14ac:dyDescent="0.25">
      <c r="B12206" t="s">
        <v>12981</v>
      </c>
    </row>
    <row r="12207" spans="2:2" x14ac:dyDescent="0.25">
      <c r="B12207" t="s">
        <v>12982</v>
      </c>
    </row>
    <row r="12208" spans="2:2" x14ac:dyDescent="0.25">
      <c r="B12208" t="s">
        <v>12983</v>
      </c>
    </row>
    <row r="12209" spans="2:2" x14ac:dyDescent="0.25">
      <c r="B12209" t="s">
        <v>12984</v>
      </c>
    </row>
    <row r="12210" spans="2:2" x14ac:dyDescent="0.25">
      <c r="B12210" t="s">
        <v>12985</v>
      </c>
    </row>
    <row r="12211" spans="2:2" x14ac:dyDescent="0.25">
      <c r="B12211" t="s">
        <v>12986</v>
      </c>
    </row>
    <row r="12212" spans="2:2" x14ac:dyDescent="0.25">
      <c r="B12212" t="s">
        <v>12987</v>
      </c>
    </row>
    <row r="12213" spans="2:2" x14ac:dyDescent="0.25">
      <c r="B12213" t="s">
        <v>12988</v>
      </c>
    </row>
    <row r="12214" spans="2:2" x14ac:dyDescent="0.25">
      <c r="B12214" t="s">
        <v>12989</v>
      </c>
    </row>
    <row r="12215" spans="2:2" x14ac:dyDescent="0.25">
      <c r="B12215" t="s">
        <v>12990</v>
      </c>
    </row>
    <row r="12216" spans="2:2" x14ac:dyDescent="0.25">
      <c r="B12216" t="s">
        <v>12991</v>
      </c>
    </row>
    <row r="12217" spans="2:2" x14ac:dyDescent="0.25">
      <c r="B12217" t="s">
        <v>12992</v>
      </c>
    </row>
    <row r="12218" spans="2:2" x14ac:dyDescent="0.25">
      <c r="B12218" t="s">
        <v>12993</v>
      </c>
    </row>
    <row r="12219" spans="2:2" x14ac:dyDescent="0.25">
      <c r="B12219" t="s">
        <v>12994</v>
      </c>
    </row>
    <row r="12220" spans="2:2" x14ac:dyDescent="0.25">
      <c r="B12220" t="s">
        <v>12995</v>
      </c>
    </row>
    <row r="12221" spans="2:2" x14ac:dyDescent="0.25">
      <c r="B12221" t="s">
        <v>12996</v>
      </c>
    </row>
    <row r="12222" spans="2:2" x14ac:dyDescent="0.25">
      <c r="B12222" t="s">
        <v>12997</v>
      </c>
    </row>
    <row r="12223" spans="2:2" x14ac:dyDescent="0.25">
      <c r="B12223" t="s">
        <v>12998</v>
      </c>
    </row>
    <row r="12224" spans="2:2" x14ac:dyDescent="0.25">
      <c r="B12224" t="s">
        <v>12999</v>
      </c>
    </row>
    <row r="12225" spans="2:2" x14ac:dyDescent="0.25">
      <c r="B12225" t="s">
        <v>13000</v>
      </c>
    </row>
    <row r="12226" spans="2:2" x14ac:dyDescent="0.25">
      <c r="B12226" t="s">
        <v>13001</v>
      </c>
    </row>
    <row r="12227" spans="2:2" x14ac:dyDescent="0.25">
      <c r="B12227" t="s">
        <v>13002</v>
      </c>
    </row>
    <row r="12228" spans="2:2" x14ac:dyDescent="0.25">
      <c r="B12228" t="s">
        <v>13003</v>
      </c>
    </row>
    <row r="12229" spans="2:2" x14ac:dyDescent="0.25">
      <c r="B12229" t="s">
        <v>13004</v>
      </c>
    </row>
    <row r="12230" spans="2:2" x14ac:dyDescent="0.25">
      <c r="B12230" t="s">
        <v>13005</v>
      </c>
    </row>
    <row r="12231" spans="2:2" x14ac:dyDescent="0.25">
      <c r="B12231" t="s">
        <v>13006</v>
      </c>
    </row>
    <row r="12232" spans="2:2" x14ac:dyDescent="0.25">
      <c r="B12232" t="s">
        <v>13007</v>
      </c>
    </row>
    <row r="12233" spans="2:2" x14ac:dyDescent="0.25">
      <c r="B12233" t="s">
        <v>13008</v>
      </c>
    </row>
    <row r="12234" spans="2:2" x14ac:dyDescent="0.25">
      <c r="B12234" t="s">
        <v>13009</v>
      </c>
    </row>
    <row r="12235" spans="2:2" x14ac:dyDescent="0.25">
      <c r="B12235" t="s">
        <v>13010</v>
      </c>
    </row>
    <row r="12236" spans="2:2" x14ac:dyDescent="0.25">
      <c r="B12236" t="s">
        <v>13011</v>
      </c>
    </row>
    <row r="12237" spans="2:2" x14ac:dyDescent="0.25">
      <c r="B12237" t="s">
        <v>13012</v>
      </c>
    </row>
    <row r="12238" spans="2:2" x14ac:dyDescent="0.25">
      <c r="B12238" t="s">
        <v>13013</v>
      </c>
    </row>
    <row r="12239" spans="2:2" x14ac:dyDescent="0.25">
      <c r="B12239" t="s">
        <v>13014</v>
      </c>
    </row>
    <row r="12240" spans="2:2" x14ac:dyDescent="0.25">
      <c r="B12240" t="s">
        <v>13015</v>
      </c>
    </row>
    <row r="12241" spans="2:2" x14ac:dyDescent="0.25">
      <c r="B12241" t="s">
        <v>13016</v>
      </c>
    </row>
    <row r="12242" spans="2:2" x14ac:dyDescent="0.25">
      <c r="B12242" t="s">
        <v>13017</v>
      </c>
    </row>
    <row r="12243" spans="2:2" x14ac:dyDescent="0.25">
      <c r="B12243" t="s">
        <v>13018</v>
      </c>
    </row>
    <row r="12244" spans="2:2" x14ac:dyDescent="0.25">
      <c r="B12244" t="s">
        <v>13019</v>
      </c>
    </row>
    <row r="12245" spans="2:2" x14ac:dyDescent="0.25">
      <c r="B12245" t="s">
        <v>13020</v>
      </c>
    </row>
    <row r="12246" spans="2:2" x14ac:dyDescent="0.25">
      <c r="B12246" t="s">
        <v>13021</v>
      </c>
    </row>
    <row r="12247" spans="2:2" x14ac:dyDescent="0.25">
      <c r="B12247" t="s">
        <v>13022</v>
      </c>
    </row>
    <row r="12248" spans="2:2" x14ac:dyDescent="0.25">
      <c r="B12248" t="s">
        <v>13023</v>
      </c>
    </row>
    <row r="12249" spans="2:2" x14ac:dyDescent="0.25">
      <c r="B12249" t="s">
        <v>13024</v>
      </c>
    </row>
    <row r="12250" spans="2:2" x14ac:dyDescent="0.25">
      <c r="B12250" t="s">
        <v>13025</v>
      </c>
    </row>
    <row r="12251" spans="2:2" x14ac:dyDescent="0.25">
      <c r="B12251" t="s">
        <v>13026</v>
      </c>
    </row>
    <row r="12252" spans="2:2" x14ac:dyDescent="0.25">
      <c r="B12252" t="s">
        <v>13027</v>
      </c>
    </row>
    <row r="12253" spans="2:2" x14ac:dyDescent="0.25">
      <c r="B12253" t="s">
        <v>13028</v>
      </c>
    </row>
    <row r="12254" spans="2:2" x14ac:dyDescent="0.25">
      <c r="B12254" t="s">
        <v>13029</v>
      </c>
    </row>
    <row r="12255" spans="2:2" x14ac:dyDescent="0.25">
      <c r="B12255" t="s">
        <v>13030</v>
      </c>
    </row>
    <row r="12256" spans="2:2" x14ac:dyDescent="0.25">
      <c r="B12256" t="s">
        <v>13031</v>
      </c>
    </row>
    <row r="12257" spans="2:2" x14ac:dyDescent="0.25">
      <c r="B12257" t="s">
        <v>13032</v>
      </c>
    </row>
    <row r="12258" spans="2:2" x14ac:dyDescent="0.25">
      <c r="B12258" t="s">
        <v>13033</v>
      </c>
    </row>
    <row r="12259" spans="2:2" x14ac:dyDescent="0.25">
      <c r="B12259" t="s">
        <v>13034</v>
      </c>
    </row>
    <row r="12260" spans="2:2" x14ac:dyDescent="0.25">
      <c r="B12260" t="s">
        <v>13035</v>
      </c>
    </row>
    <row r="12261" spans="2:2" x14ac:dyDescent="0.25">
      <c r="B12261" t="s">
        <v>13036</v>
      </c>
    </row>
    <row r="12262" spans="2:2" x14ac:dyDescent="0.25">
      <c r="B12262" t="s">
        <v>13037</v>
      </c>
    </row>
    <row r="12263" spans="2:2" x14ac:dyDescent="0.25">
      <c r="B12263" t="s">
        <v>13038</v>
      </c>
    </row>
    <row r="12264" spans="2:2" x14ac:dyDescent="0.25">
      <c r="B12264" t="s">
        <v>13039</v>
      </c>
    </row>
    <row r="12265" spans="2:2" x14ac:dyDescent="0.25">
      <c r="B12265" t="s">
        <v>13040</v>
      </c>
    </row>
    <row r="12266" spans="2:2" x14ac:dyDescent="0.25">
      <c r="B12266" t="s">
        <v>13041</v>
      </c>
    </row>
    <row r="12267" spans="2:2" x14ac:dyDescent="0.25">
      <c r="B12267" t="s">
        <v>13042</v>
      </c>
    </row>
    <row r="12268" spans="2:2" x14ac:dyDescent="0.25">
      <c r="B12268" t="s">
        <v>13043</v>
      </c>
    </row>
    <row r="12269" spans="2:2" x14ac:dyDescent="0.25">
      <c r="B12269" t="s">
        <v>13044</v>
      </c>
    </row>
    <row r="12270" spans="2:2" x14ac:dyDescent="0.25">
      <c r="B12270" t="s">
        <v>13045</v>
      </c>
    </row>
    <row r="12271" spans="2:2" x14ac:dyDescent="0.25">
      <c r="B12271" t="s">
        <v>13046</v>
      </c>
    </row>
    <row r="12272" spans="2:2" x14ac:dyDescent="0.25">
      <c r="B12272" t="s">
        <v>13047</v>
      </c>
    </row>
    <row r="12273" spans="2:2" x14ac:dyDescent="0.25">
      <c r="B12273" t="s">
        <v>13048</v>
      </c>
    </row>
    <row r="12274" spans="2:2" x14ac:dyDescent="0.25">
      <c r="B12274" t="s">
        <v>13049</v>
      </c>
    </row>
    <row r="12275" spans="2:2" x14ac:dyDescent="0.25">
      <c r="B12275" t="s">
        <v>13050</v>
      </c>
    </row>
    <row r="12276" spans="2:2" x14ac:dyDescent="0.25">
      <c r="B12276" t="s">
        <v>13051</v>
      </c>
    </row>
    <row r="12277" spans="2:2" x14ac:dyDescent="0.25">
      <c r="B12277" t="s">
        <v>13052</v>
      </c>
    </row>
    <row r="12278" spans="2:2" x14ac:dyDescent="0.25">
      <c r="B12278" t="s">
        <v>13053</v>
      </c>
    </row>
    <row r="12279" spans="2:2" x14ac:dyDescent="0.25">
      <c r="B12279" t="s">
        <v>13054</v>
      </c>
    </row>
    <row r="12280" spans="2:2" x14ac:dyDescent="0.25">
      <c r="B12280" t="s">
        <v>13055</v>
      </c>
    </row>
    <row r="12281" spans="2:2" x14ac:dyDescent="0.25">
      <c r="B12281" t="s">
        <v>13056</v>
      </c>
    </row>
    <row r="12282" spans="2:2" x14ac:dyDescent="0.25">
      <c r="B12282" t="s">
        <v>13057</v>
      </c>
    </row>
    <row r="12283" spans="2:2" x14ac:dyDescent="0.25">
      <c r="B12283" t="s">
        <v>13058</v>
      </c>
    </row>
    <row r="12284" spans="2:2" x14ac:dyDescent="0.25">
      <c r="B12284" t="s">
        <v>13059</v>
      </c>
    </row>
    <row r="12285" spans="2:2" x14ac:dyDescent="0.25">
      <c r="B12285" t="s">
        <v>13060</v>
      </c>
    </row>
    <row r="12286" spans="2:2" x14ac:dyDescent="0.25">
      <c r="B12286" t="s">
        <v>13061</v>
      </c>
    </row>
    <row r="12287" spans="2:2" x14ac:dyDescent="0.25">
      <c r="B12287" t="s">
        <v>13062</v>
      </c>
    </row>
    <row r="12288" spans="2:2" x14ac:dyDescent="0.25">
      <c r="B12288" t="s">
        <v>13063</v>
      </c>
    </row>
    <row r="12289" spans="2:2" x14ac:dyDescent="0.25">
      <c r="B12289" t="s">
        <v>13064</v>
      </c>
    </row>
    <row r="12290" spans="2:2" x14ac:dyDescent="0.25">
      <c r="B12290" t="s">
        <v>13065</v>
      </c>
    </row>
    <row r="12291" spans="2:2" x14ac:dyDescent="0.25">
      <c r="B12291" t="s">
        <v>13066</v>
      </c>
    </row>
    <row r="12292" spans="2:2" x14ac:dyDescent="0.25">
      <c r="B12292" t="s">
        <v>13067</v>
      </c>
    </row>
    <row r="12293" spans="2:2" x14ac:dyDescent="0.25">
      <c r="B12293" t="s">
        <v>13068</v>
      </c>
    </row>
    <row r="12294" spans="2:2" x14ac:dyDescent="0.25">
      <c r="B12294" t="s">
        <v>13069</v>
      </c>
    </row>
    <row r="12295" spans="2:2" x14ac:dyDescent="0.25">
      <c r="B12295" t="s">
        <v>13070</v>
      </c>
    </row>
    <row r="12296" spans="2:2" x14ac:dyDescent="0.25">
      <c r="B12296" t="s">
        <v>13071</v>
      </c>
    </row>
    <row r="12297" spans="2:2" x14ac:dyDescent="0.25">
      <c r="B12297" t="s">
        <v>13072</v>
      </c>
    </row>
    <row r="12298" spans="2:2" x14ac:dyDescent="0.25">
      <c r="B12298" t="s">
        <v>13073</v>
      </c>
    </row>
    <row r="12299" spans="2:2" x14ac:dyDescent="0.25">
      <c r="B12299" t="s">
        <v>13074</v>
      </c>
    </row>
    <row r="12300" spans="2:2" x14ac:dyDescent="0.25">
      <c r="B12300" t="s">
        <v>13075</v>
      </c>
    </row>
    <row r="12301" spans="2:2" x14ac:dyDescent="0.25">
      <c r="B12301" t="s">
        <v>13076</v>
      </c>
    </row>
    <row r="12302" spans="2:2" x14ac:dyDescent="0.25">
      <c r="B12302" t="s">
        <v>13077</v>
      </c>
    </row>
    <row r="12303" spans="2:2" x14ac:dyDescent="0.25">
      <c r="B12303" t="s">
        <v>13078</v>
      </c>
    </row>
    <row r="12304" spans="2:2" x14ac:dyDescent="0.25">
      <c r="B12304" t="s">
        <v>13079</v>
      </c>
    </row>
    <row r="12305" spans="2:2" x14ac:dyDescent="0.25">
      <c r="B12305" t="s">
        <v>13080</v>
      </c>
    </row>
    <row r="12306" spans="2:2" x14ac:dyDescent="0.25">
      <c r="B12306" t="s">
        <v>13081</v>
      </c>
    </row>
    <row r="12307" spans="2:2" x14ac:dyDescent="0.25">
      <c r="B12307" t="s">
        <v>13082</v>
      </c>
    </row>
    <row r="12308" spans="2:2" x14ac:dyDescent="0.25">
      <c r="B12308" t="s">
        <v>13083</v>
      </c>
    </row>
    <row r="12309" spans="2:2" x14ac:dyDescent="0.25">
      <c r="B12309" t="s">
        <v>13084</v>
      </c>
    </row>
    <row r="12310" spans="2:2" x14ac:dyDescent="0.25">
      <c r="B12310" t="s">
        <v>13085</v>
      </c>
    </row>
    <row r="12311" spans="2:2" x14ac:dyDescent="0.25">
      <c r="B12311" t="s">
        <v>13086</v>
      </c>
    </row>
    <row r="12312" spans="2:2" x14ac:dyDescent="0.25">
      <c r="B12312" t="s">
        <v>13087</v>
      </c>
    </row>
    <row r="12313" spans="2:2" x14ac:dyDescent="0.25">
      <c r="B12313" t="s">
        <v>13088</v>
      </c>
    </row>
    <row r="12314" spans="2:2" x14ac:dyDescent="0.25">
      <c r="B12314" t="s">
        <v>13089</v>
      </c>
    </row>
    <row r="12315" spans="2:2" x14ac:dyDescent="0.25">
      <c r="B12315" t="s">
        <v>13090</v>
      </c>
    </row>
    <row r="12316" spans="2:2" x14ac:dyDescent="0.25">
      <c r="B12316" t="s">
        <v>13091</v>
      </c>
    </row>
    <row r="12317" spans="2:2" x14ac:dyDescent="0.25">
      <c r="B12317" t="s">
        <v>13092</v>
      </c>
    </row>
    <row r="12318" spans="2:2" x14ac:dyDescent="0.25">
      <c r="B12318" t="s">
        <v>13093</v>
      </c>
    </row>
    <row r="12319" spans="2:2" x14ac:dyDescent="0.25">
      <c r="B12319" t="s">
        <v>13094</v>
      </c>
    </row>
    <row r="12320" spans="2:2" x14ac:dyDescent="0.25">
      <c r="B12320" t="s">
        <v>13095</v>
      </c>
    </row>
    <row r="12321" spans="2:2" x14ac:dyDescent="0.25">
      <c r="B12321" t="s">
        <v>13096</v>
      </c>
    </row>
    <row r="12322" spans="2:2" x14ac:dyDescent="0.25">
      <c r="B12322" t="s">
        <v>13097</v>
      </c>
    </row>
    <row r="12323" spans="2:2" x14ac:dyDescent="0.25">
      <c r="B12323" t="s">
        <v>13098</v>
      </c>
    </row>
    <row r="12324" spans="2:2" x14ac:dyDescent="0.25">
      <c r="B12324" t="s">
        <v>13099</v>
      </c>
    </row>
    <row r="12325" spans="2:2" x14ac:dyDescent="0.25">
      <c r="B12325" t="s">
        <v>13100</v>
      </c>
    </row>
    <row r="12326" spans="2:2" x14ac:dyDescent="0.25">
      <c r="B12326" t="s">
        <v>13101</v>
      </c>
    </row>
    <row r="12327" spans="2:2" x14ac:dyDescent="0.25">
      <c r="B12327" t="s">
        <v>13102</v>
      </c>
    </row>
    <row r="12328" spans="2:2" x14ac:dyDescent="0.25">
      <c r="B12328" t="s">
        <v>13103</v>
      </c>
    </row>
    <row r="12329" spans="2:2" x14ac:dyDescent="0.25">
      <c r="B12329" t="s">
        <v>13104</v>
      </c>
    </row>
    <row r="12330" spans="2:2" x14ac:dyDescent="0.25">
      <c r="B12330" t="s">
        <v>13105</v>
      </c>
    </row>
    <row r="12331" spans="2:2" x14ac:dyDescent="0.25">
      <c r="B12331" t="s">
        <v>13106</v>
      </c>
    </row>
    <row r="12332" spans="2:2" x14ac:dyDescent="0.25">
      <c r="B12332" t="s">
        <v>13107</v>
      </c>
    </row>
    <row r="12333" spans="2:2" x14ac:dyDescent="0.25">
      <c r="B12333" t="s">
        <v>13108</v>
      </c>
    </row>
    <row r="12334" spans="2:2" x14ac:dyDescent="0.25">
      <c r="B12334" t="s">
        <v>13109</v>
      </c>
    </row>
    <row r="12335" spans="2:2" x14ac:dyDescent="0.25">
      <c r="B12335" t="s">
        <v>13110</v>
      </c>
    </row>
    <row r="12336" spans="2:2" x14ac:dyDescent="0.25">
      <c r="B12336" t="s">
        <v>13111</v>
      </c>
    </row>
    <row r="12337" spans="2:2" x14ac:dyDescent="0.25">
      <c r="B12337" t="s">
        <v>13112</v>
      </c>
    </row>
    <row r="12338" spans="2:2" x14ac:dyDescent="0.25">
      <c r="B12338" t="s">
        <v>13113</v>
      </c>
    </row>
    <row r="12339" spans="2:2" x14ac:dyDescent="0.25">
      <c r="B12339" t="s">
        <v>13114</v>
      </c>
    </row>
    <row r="12340" spans="2:2" x14ac:dyDescent="0.25">
      <c r="B12340" t="s">
        <v>13115</v>
      </c>
    </row>
    <row r="12341" spans="2:2" x14ac:dyDescent="0.25">
      <c r="B12341" t="s">
        <v>13116</v>
      </c>
    </row>
    <row r="12342" spans="2:2" x14ac:dyDescent="0.25">
      <c r="B12342" t="s">
        <v>13117</v>
      </c>
    </row>
    <row r="12343" spans="2:2" x14ac:dyDescent="0.25">
      <c r="B12343" t="s">
        <v>13118</v>
      </c>
    </row>
    <row r="12344" spans="2:2" x14ac:dyDescent="0.25">
      <c r="B12344" t="s">
        <v>13119</v>
      </c>
    </row>
    <row r="12345" spans="2:2" x14ac:dyDescent="0.25">
      <c r="B12345" t="s">
        <v>13120</v>
      </c>
    </row>
    <row r="12346" spans="2:2" x14ac:dyDescent="0.25">
      <c r="B12346" t="s">
        <v>13121</v>
      </c>
    </row>
    <row r="12347" spans="2:2" x14ac:dyDescent="0.25">
      <c r="B12347" t="s">
        <v>13122</v>
      </c>
    </row>
    <row r="12348" spans="2:2" x14ac:dyDescent="0.25">
      <c r="B12348" t="s">
        <v>13123</v>
      </c>
    </row>
    <row r="12349" spans="2:2" x14ac:dyDescent="0.25">
      <c r="B12349" t="s">
        <v>13124</v>
      </c>
    </row>
    <row r="12350" spans="2:2" x14ac:dyDescent="0.25">
      <c r="B12350" t="s">
        <v>13125</v>
      </c>
    </row>
    <row r="12351" spans="2:2" x14ac:dyDescent="0.25">
      <c r="B12351" t="s">
        <v>13126</v>
      </c>
    </row>
    <row r="12352" spans="2:2" x14ac:dyDescent="0.25">
      <c r="B12352" t="s">
        <v>13127</v>
      </c>
    </row>
    <row r="12353" spans="2:2" x14ac:dyDescent="0.25">
      <c r="B12353" t="s">
        <v>13128</v>
      </c>
    </row>
    <row r="12354" spans="2:2" x14ac:dyDescent="0.25">
      <c r="B12354" t="s">
        <v>13129</v>
      </c>
    </row>
    <row r="12355" spans="2:2" x14ac:dyDescent="0.25">
      <c r="B12355" t="s">
        <v>13130</v>
      </c>
    </row>
    <row r="12356" spans="2:2" x14ac:dyDescent="0.25">
      <c r="B12356" t="s">
        <v>13131</v>
      </c>
    </row>
    <row r="12357" spans="2:2" x14ac:dyDescent="0.25">
      <c r="B12357" t="s">
        <v>13132</v>
      </c>
    </row>
    <row r="12358" spans="2:2" x14ac:dyDescent="0.25">
      <c r="B12358" t="s">
        <v>13133</v>
      </c>
    </row>
    <row r="12359" spans="2:2" x14ac:dyDescent="0.25">
      <c r="B12359" t="s">
        <v>13134</v>
      </c>
    </row>
    <row r="12360" spans="2:2" x14ac:dyDescent="0.25">
      <c r="B12360" t="s">
        <v>13135</v>
      </c>
    </row>
    <row r="12361" spans="2:2" x14ac:dyDescent="0.25">
      <c r="B12361" t="s">
        <v>13136</v>
      </c>
    </row>
    <row r="12362" spans="2:2" x14ac:dyDescent="0.25">
      <c r="B12362" t="s">
        <v>13137</v>
      </c>
    </row>
    <row r="12363" spans="2:2" x14ac:dyDescent="0.25">
      <c r="B12363" t="s">
        <v>13138</v>
      </c>
    </row>
    <row r="12364" spans="2:2" x14ac:dyDescent="0.25">
      <c r="B12364" t="s">
        <v>13139</v>
      </c>
    </row>
    <row r="12365" spans="2:2" x14ac:dyDescent="0.25">
      <c r="B12365" t="s">
        <v>13140</v>
      </c>
    </row>
    <row r="12366" spans="2:2" x14ac:dyDescent="0.25">
      <c r="B12366" t="s">
        <v>13141</v>
      </c>
    </row>
    <row r="12367" spans="2:2" x14ac:dyDescent="0.25">
      <c r="B12367" t="s">
        <v>13142</v>
      </c>
    </row>
    <row r="12368" spans="2:2" x14ac:dyDescent="0.25">
      <c r="B12368" t="s">
        <v>13143</v>
      </c>
    </row>
    <row r="12369" spans="2:2" x14ac:dyDescent="0.25">
      <c r="B12369" t="s">
        <v>13144</v>
      </c>
    </row>
    <row r="12370" spans="2:2" x14ac:dyDescent="0.25">
      <c r="B12370" t="s">
        <v>13145</v>
      </c>
    </row>
    <row r="12371" spans="2:2" x14ac:dyDescent="0.25">
      <c r="B12371" t="s">
        <v>13146</v>
      </c>
    </row>
    <row r="12372" spans="2:2" x14ac:dyDescent="0.25">
      <c r="B12372" t="s">
        <v>13147</v>
      </c>
    </row>
    <row r="12373" spans="2:2" x14ac:dyDescent="0.25">
      <c r="B12373" t="s">
        <v>13148</v>
      </c>
    </row>
    <row r="12374" spans="2:2" x14ac:dyDescent="0.25">
      <c r="B12374" t="s">
        <v>13149</v>
      </c>
    </row>
    <row r="12375" spans="2:2" x14ac:dyDescent="0.25">
      <c r="B12375" t="s">
        <v>13150</v>
      </c>
    </row>
    <row r="12376" spans="2:2" x14ac:dyDescent="0.25">
      <c r="B12376" t="s">
        <v>13151</v>
      </c>
    </row>
    <row r="12377" spans="2:2" x14ac:dyDescent="0.25">
      <c r="B12377" t="s">
        <v>13152</v>
      </c>
    </row>
    <row r="12378" spans="2:2" x14ac:dyDescent="0.25">
      <c r="B12378" t="s">
        <v>13153</v>
      </c>
    </row>
    <row r="12379" spans="2:2" x14ac:dyDescent="0.25">
      <c r="B12379" t="s">
        <v>13154</v>
      </c>
    </row>
    <row r="12380" spans="2:2" x14ac:dyDescent="0.25">
      <c r="B12380" t="s">
        <v>13155</v>
      </c>
    </row>
    <row r="12381" spans="2:2" x14ac:dyDescent="0.25">
      <c r="B12381" t="s">
        <v>13156</v>
      </c>
    </row>
    <row r="12382" spans="2:2" x14ac:dyDescent="0.25">
      <c r="B12382" t="s">
        <v>13157</v>
      </c>
    </row>
    <row r="12383" spans="2:2" x14ac:dyDescent="0.25">
      <c r="B12383" t="s">
        <v>13158</v>
      </c>
    </row>
    <row r="12384" spans="2:2" x14ac:dyDescent="0.25">
      <c r="B12384" t="s">
        <v>13159</v>
      </c>
    </row>
    <row r="12385" spans="2:2" x14ac:dyDescent="0.25">
      <c r="B12385" t="s">
        <v>13160</v>
      </c>
    </row>
    <row r="12386" spans="2:2" x14ac:dyDescent="0.25">
      <c r="B12386" t="s">
        <v>13161</v>
      </c>
    </row>
    <row r="12387" spans="2:2" x14ac:dyDescent="0.25">
      <c r="B12387" t="s">
        <v>13162</v>
      </c>
    </row>
    <row r="12388" spans="2:2" x14ac:dyDescent="0.25">
      <c r="B12388" t="s">
        <v>13163</v>
      </c>
    </row>
    <row r="12389" spans="2:2" x14ac:dyDescent="0.25">
      <c r="B12389" t="s">
        <v>13164</v>
      </c>
    </row>
    <row r="12390" spans="2:2" x14ac:dyDescent="0.25">
      <c r="B12390" t="s">
        <v>13165</v>
      </c>
    </row>
    <row r="12391" spans="2:2" x14ac:dyDescent="0.25">
      <c r="B12391" t="s">
        <v>13166</v>
      </c>
    </row>
    <row r="12392" spans="2:2" x14ac:dyDescent="0.25">
      <c r="B12392" t="s">
        <v>13167</v>
      </c>
    </row>
    <row r="12393" spans="2:2" x14ac:dyDescent="0.25">
      <c r="B12393" t="s">
        <v>13168</v>
      </c>
    </row>
    <row r="12394" spans="2:2" x14ac:dyDescent="0.25">
      <c r="B12394" t="s">
        <v>13169</v>
      </c>
    </row>
    <row r="12395" spans="2:2" x14ac:dyDescent="0.25">
      <c r="B12395" t="s">
        <v>13170</v>
      </c>
    </row>
    <row r="12396" spans="2:2" x14ac:dyDescent="0.25">
      <c r="B12396" t="s">
        <v>13171</v>
      </c>
    </row>
    <row r="12397" spans="2:2" x14ac:dyDescent="0.25">
      <c r="B12397" t="s">
        <v>13172</v>
      </c>
    </row>
    <row r="12398" spans="2:2" x14ac:dyDescent="0.25">
      <c r="B12398" t="s">
        <v>13173</v>
      </c>
    </row>
    <row r="12399" spans="2:2" x14ac:dyDescent="0.25">
      <c r="B12399" t="s">
        <v>13174</v>
      </c>
    </row>
    <row r="12400" spans="2:2" x14ac:dyDescent="0.25">
      <c r="B12400" t="s">
        <v>13175</v>
      </c>
    </row>
    <row r="12401" spans="2:2" x14ac:dyDescent="0.25">
      <c r="B12401" t="s">
        <v>13176</v>
      </c>
    </row>
    <row r="12402" spans="2:2" x14ac:dyDescent="0.25">
      <c r="B12402" t="s">
        <v>13177</v>
      </c>
    </row>
    <row r="12403" spans="2:2" x14ac:dyDescent="0.25">
      <c r="B12403" t="s">
        <v>13178</v>
      </c>
    </row>
    <row r="12404" spans="2:2" x14ac:dyDescent="0.25">
      <c r="B12404" t="s">
        <v>13179</v>
      </c>
    </row>
    <row r="12405" spans="2:2" x14ac:dyDescent="0.25">
      <c r="B12405" t="s">
        <v>13180</v>
      </c>
    </row>
    <row r="12406" spans="2:2" x14ac:dyDescent="0.25">
      <c r="B12406" t="s">
        <v>13181</v>
      </c>
    </row>
    <row r="12407" spans="2:2" x14ac:dyDescent="0.25">
      <c r="B12407" t="s">
        <v>13182</v>
      </c>
    </row>
    <row r="12408" spans="2:2" x14ac:dyDescent="0.25">
      <c r="B12408" t="s">
        <v>13183</v>
      </c>
    </row>
    <row r="12409" spans="2:2" x14ac:dyDescent="0.25">
      <c r="B12409" t="s">
        <v>13184</v>
      </c>
    </row>
    <row r="12410" spans="2:2" x14ac:dyDescent="0.25">
      <c r="B12410" t="s">
        <v>13185</v>
      </c>
    </row>
    <row r="12411" spans="2:2" x14ac:dyDescent="0.25">
      <c r="B12411" t="s">
        <v>13186</v>
      </c>
    </row>
    <row r="12412" spans="2:2" x14ac:dyDescent="0.25">
      <c r="B12412" t="s">
        <v>13187</v>
      </c>
    </row>
    <row r="12413" spans="2:2" x14ac:dyDescent="0.25">
      <c r="B12413" t="s">
        <v>13188</v>
      </c>
    </row>
    <row r="12414" spans="2:2" x14ac:dyDescent="0.25">
      <c r="B12414" t="s">
        <v>13189</v>
      </c>
    </row>
    <row r="12415" spans="2:2" x14ac:dyDescent="0.25">
      <c r="B12415" t="s">
        <v>13190</v>
      </c>
    </row>
    <row r="12416" spans="2:2" x14ac:dyDescent="0.25">
      <c r="B12416" t="s">
        <v>13191</v>
      </c>
    </row>
    <row r="12417" spans="2:2" x14ac:dyDescent="0.25">
      <c r="B12417" t="s">
        <v>13192</v>
      </c>
    </row>
    <row r="12418" spans="2:2" x14ac:dyDescent="0.25">
      <c r="B12418" t="s">
        <v>13193</v>
      </c>
    </row>
    <row r="12419" spans="2:2" x14ac:dyDescent="0.25">
      <c r="B12419" t="s">
        <v>13194</v>
      </c>
    </row>
    <row r="12420" spans="2:2" x14ac:dyDescent="0.25">
      <c r="B12420" t="s">
        <v>13195</v>
      </c>
    </row>
    <row r="12421" spans="2:2" x14ac:dyDescent="0.25">
      <c r="B12421" t="s">
        <v>13196</v>
      </c>
    </row>
    <row r="12422" spans="2:2" x14ac:dyDescent="0.25">
      <c r="B12422" t="s">
        <v>13197</v>
      </c>
    </row>
    <row r="12423" spans="2:2" x14ac:dyDescent="0.25">
      <c r="B12423" t="s">
        <v>13198</v>
      </c>
    </row>
    <row r="12424" spans="2:2" x14ac:dyDescent="0.25">
      <c r="B12424" t="s">
        <v>13199</v>
      </c>
    </row>
    <row r="12425" spans="2:2" x14ac:dyDescent="0.25">
      <c r="B12425" t="s">
        <v>13200</v>
      </c>
    </row>
    <row r="12426" spans="2:2" x14ac:dyDescent="0.25">
      <c r="B12426" t="s">
        <v>13201</v>
      </c>
    </row>
    <row r="12427" spans="2:2" x14ac:dyDescent="0.25">
      <c r="B12427" t="s">
        <v>13202</v>
      </c>
    </row>
    <row r="12428" spans="2:2" x14ac:dyDescent="0.25">
      <c r="B12428" t="s">
        <v>13203</v>
      </c>
    </row>
    <row r="12429" spans="2:2" x14ac:dyDescent="0.25">
      <c r="B12429" t="s">
        <v>13204</v>
      </c>
    </row>
    <row r="12430" spans="2:2" x14ac:dyDescent="0.25">
      <c r="B12430" t="s">
        <v>13205</v>
      </c>
    </row>
    <row r="12431" spans="2:2" x14ac:dyDescent="0.25">
      <c r="B12431" t="s">
        <v>13206</v>
      </c>
    </row>
    <row r="12432" spans="2:2" x14ac:dyDescent="0.25">
      <c r="B12432" t="s">
        <v>13207</v>
      </c>
    </row>
    <row r="12433" spans="2:2" x14ac:dyDescent="0.25">
      <c r="B12433" t="s">
        <v>13208</v>
      </c>
    </row>
    <row r="12434" spans="2:2" x14ac:dyDescent="0.25">
      <c r="B12434" t="s">
        <v>13209</v>
      </c>
    </row>
    <row r="12435" spans="2:2" x14ac:dyDescent="0.25">
      <c r="B12435" t="s">
        <v>13210</v>
      </c>
    </row>
    <row r="12436" spans="2:2" x14ac:dyDescent="0.25">
      <c r="B12436" t="s">
        <v>13211</v>
      </c>
    </row>
    <row r="12437" spans="2:2" x14ac:dyDescent="0.25">
      <c r="B12437" t="s">
        <v>13212</v>
      </c>
    </row>
    <row r="12438" spans="2:2" x14ac:dyDescent="0.25">
      <c r="B12438" t="s">
        <v>13213</v>
      </c>
    </row>
    <row r="12439" spans="2:2" x14ac:dyDescent="0.25">
      <c r="B12439" t="s">
        <v>13214</v>
      </c>
    </row>
    <row r="12440" spans="2:2" x14ac:dyDescent="0.25">
      <c r="B12440" t="s">
        <v>13215</v>
      </c>
    </row>
    <row r="12441" spans="2:2" x14ac:dyDescent="0.25">
      <c r="B12441" t="s">
        <v>13216</v>
      </c>
    </row>
    <row r="12442" spans="2:2" x14ac:dyDescent="0.25">
      <c r="B12442" t="s">
        <v>13217</v>
      </c>
    </row>
    <row r="12443" spans="2:2" x14ac:dyDescent="0.25">
      <c r="B12443" t="s">
        <v>13218</v>
      </c>
    </row>
    <row r="12444" spans="2:2" x14ac:dyDescent="0.25">
      <c r="B12444" t="s">
        <v>13219</v>
      </c>
    </row>
    <row r="12445" spans="2:2" x14ac:dyDescent="0.25">
      <c r="B12445" t="s">
        <v>13220</v>
      </c>
    </row>
    <row r="12446" spans="2:2" x14ac:dyDescent="0.25">
      <c r="B12446" t="s">
        <v>13221</v>
      </c>
    </row>
    <row r="12447" spans="2:2" x14ac:dyDescent="0.25">
      <c r="B12447" t="s">
        <v>13222</v>
      </c>
    </row>
    <row r="12448" spans="2:2" x14ac:dyDescent="0.25">
      <c r="B12448" t="s">
        <v>13223</v>
      </c>
    </row>
    <row r="12449" spans="2:2" x14ac:dyDescent="0.25">
      <c r="B12449" t="s">
        <v>13224</v>
      </c>
    </row>
    <row r="12450" spans="2:2" x14ac:dyDescent="0.25">
      <c r="B12450" t="s">
        <v>13225</v>
      </c>
    </row>
    <row r="12451" spans="2:2" x14ac:dyDescent="0.25">
      <c r="B12451" t="s">
        <v>13226</v>
      </c>
    </row>
    <row r="12452" spans="2:2" x14ac:dyDescent="0.25">
      <c r="B12452" t="s">
        <v>13227</v>
      </c>
    </row>
    <row r="12453" spans="2:2" x14ac:dyDescent="0.25">
      <c r="B12453" t="s">
        <v>13228</v>
      </c>
    </row>
    <row r="12454" spans="2:2" x14ac:dyDescent="0.25">
      <c r="B12454" t="s">
        <v>13229</v>
      </c>
    </row>
    <row r="12455" spans="2:2" x14ac:dyDescent="0.25">
      <c r="B12455" t="s">
        <v>13230</v>
      </c>
    </row>
    <row r="12456" spans="2:2" x14ac:dyDescent="0.25">
      <c r="B12456" t="s">
        <v>13231</v>
      </c>
    </row>
    <row r="12457" spans="2:2" x14ac:dyDescent="0.25">
      <c r="B12457" t="s">
        <v>13232</v>
      </c>
    </row>
    <row r="12458" spans="2:2" x14ac:dyDescent="0.25">
      <c r="B12458" t="s">
        <v>13233</v>
      </c>
    </row>
    <row r="12459" spans="2:2" x14ac:dyDescent="0.25">
      <c r="B12459" t="s">
        <v>13234</v>
      </c>
    </row>
    <row r="12460" spans="2:2" x14ac:dyDescent="0.25">
      <c r="B12460" t="s">
        <v>13235</v>
      </c>
    </row>
    <row r="12461" spans="2:2" x14ac:dyDescent="0.25">
      <c r="B12461" t="s">
        <v>13236</v>
      </c>
    </row>
    <row r="12462" spans="2:2" x14ac:dyDescent="0.25">
      <c r="B12462" t="s">
        <v>13237</v>
      </c>
    </row>
    <row r="12463" spans="2:2" x14ac:dyDescent="0.25">
      <c r="B12463" t="s">
        <v>13238</v>
      </c>
    </row>
    <row r="12464" spans="2:2" x14ac:dyDescent="0.25">
      <c r="B12464" t="s">
        <v>13239</v>
      </c>
    </row>
    <row r="12465" spans="2:2" x14ac:dyDescent="0.25">
      <c r="B12465" t="s">
        <v>13240</v>
      </c>
    </row>
    <row r="12466" spans="2:2" x14ac:dyDescent="0.25">
      <c r="B12466" t="s">
        <v>13241</v>
      </c>
    </row>
    <row r="12467" spans="2:2" x14ac:dyDescent="0.25">
      <c r="B12467" t="s">
        <v>13242</v>
      </c>
    </row>
    <row r="12468" spans="2:2" x14ac:dyDescent="0.25">
      <c r="B12468" t="s">
        <v>13243</v>
      </c>
    </row>
    <row r="12469" spans="2:2" x14ac:dyDescent="0.25">
      <c r="B12469" t="s">
        <v>13244</v>
      </c>
    </row>
    <row r="12470" spans="2:2" x14ac:dyDescent="0.25">
      <c r="B12470" t="s">
        <v>13245</v>
      </c>
    </row>
    <row r="12471" spans="2:2" x14ac:dyDescent="0.25">
      <c r="B12471" t="s">
        <v>13246</v>
      </c>
    </row>
    <row r="12472" spans="2:2" x14ac:dyDescent="0.25">
      <c r="B12472" t="s">
        <v>13247</v>
      </c>
    </row>
    <row r="12473" spans="2:2" x14ac:dyDescent="0.25">
      <c r="B12473" t="s">
        <v>13248</v>
      </c>
    </row>
    <row r="12474" spans="2:2" x14ac:dyDescent="0.25">
      <c r="B12474" t="s">
        <v>13249</v>
      </c>
    </row>
    <row r="12475" spans="2:2" x14ac:dyDescent="0.25">
      <c r="B12475" t="s">
        <v>13250</v>
      </c>
    </row>
    <row r="12476" spans="2:2" x14ac:dyDescent="0.25">
      <c r="B12476" t="s">
        <v>13251</v>
      </c>
    </row>
    <row r="12477" spans="2:2" x14ac:dyDescent="0.25">
      <c r="B12477" t="s">
        <v>13252</v>
      </c>
    </row>
    <row r="12478" spans="2:2" x14ac:dyDescent="0.25">
      <c r="B12478" t="s">
        <v>13253</v>
      </c>
    </row>
    <row r="12479" spans="2:2" x14ac:dyDescent="0.25">
      <c r="B12479" t="s">
        <v>13254</v>
      </c>
    </row>
    <row r="12480" spans="2:2" x14ac:dyDescent="0.25">
      <c r="B12480" t="s">
        <v>13255</v>
      </c>
    </row>
    <row r="12481" spans="2:2" x14ac:dyDescent="0.25">
      <c r="B12481" t="s">
        <v>13256</v>
      </c>
    </row>
    <row r="12482" spans="2:2" x14ac:dyDescent="0.25">
      <c r="B12482" t="s">
        <v>13257</v>
      </c>
    </row>
    <row r="12483" spans="2:2" x14ac:dyDescent="0.25">
      <c r="B12483" t="s">
        <v>13258</v>
      </c>
    </row>
    <row r="12484" spans="2:2" x14ac:dyDescent="0.25">
      <c r="B12484" t="s">
        <v>13259</v>
      </c>
    </row>
    <row r="12485" spans="2:2" x14ac:dyDescent="0.25">
      <c r="B12485" t="s">
        <v>13260</v>
      </c>
    </row>
    <row r="12486" spans="2:2" x14ac:dyDescent="0.25">
      <c r="B12486" t="s">
        <v>13261</v>
      </c>
    </row>
    <row r="12487" spans="2:2" x14ac:dyDescent="0.25">
      <c r="B12487" t="s">
        <v>13262</v>
      </c>
    </row>
    <row r="12488" spans="2:2" x14ac:dyDescent="0.25">
      <c r="B12488" t="s">
        <v>13263</v>
      </c>
    </row>
    <row r="12489" spans="2:2" x14ac:dyDescent="0.25">
      <c r="B12489" t="s">
        <v>13264</v>
      </c>
    </row>
    <row r="12490" spans="2:2" x14ac:dyDescent="0.25">
      <c r="B12490" t="s">
        <v>13265</v>
      </c>
    </row>
    <row r="12491" spans="2:2" x14ac:dyDescent="0.25">
      <c r="B12491" t="s">
        <v>13266</v>
      </c>
    </row>
    <row r="12492" spans="2:2" x14ac:dyDescent="0.25">
      <c r="B12492" t="s">
        <v>13267</v>
      </c>
    </row>
    <row r="12493" spans="2:2" x14ac:dyDescent="0.25">
      <c r="B12493" t="s">
        <v>13268</v>
      </c>
    </row>
    <row r="12494" spans="2:2" x14ac:dyDescent="0.25">
      <c r="B12494" t="s">
        <v>13269</v>
      </c>
    </row>
    <row r="12495" spans="2:2" x14ac:dyDescent="0.25">
      <c r="B12495" t="s">
        <v>13270</v>
      </c>
    </row>
    <row r="12496" spans="2:2" x14ac:dyDescent="0.25">
      <c r="B12496" t="s">
        <v>13271</v>
      </c>
    </row>
    <row r="12497" spans="2:2" x14ac:dyDescent="0.25">
      <c r="B12497" t="s">
        <v>13272</v>
      </c>
    </row>
    <row r="12498" spans="2:2" x14ac:dyDescent="0.25">
      <c r="B12498" t="s">
        <v>13273</v>
      </c>
    </row>
    <row r="12499" spans="2:2" x14ac:dyDescent="0.25">
      <c r="B12499" t="s">
        <v>13274</v>
      </c>
    </row>
    <row r="12500" spans="2:2" x14ac:dyDescent="0.25">
      <c r="B12500" t="s">
        <v>13275</v>
      </c>
    </row>
    <row r="12501" spans="2:2" x14ac:dyDescent="0.25">
      <c r="B12501" t="s">
        <v>13276</v>
      </c>
    </row>
    <row r="12502" spans="2:2" x14ac:dyDescent="0.25">
      <c r="B12502" t="s">
        <v>13277</v>
      </c>
    </row>
    <row r="12503" spans="2:2" x14ac:dyDescent="0.25">
      <c r="B12503" t="s">
        <v>13278</v>
      </c>
    </row>
    <row r="12504" spans="2:2" x14ac:dyDescent="0.25">
      <c r="B12504" t="s">
        <v>13279</v>
      </c>
    </row>
    <row r="12505" spans="2:2" x14ac:dyDescent="0.25">
      <c r="B12505" t="s">
        <v>13280</v>
      </c>
    </row>
    <row r="12506" spans="2:2" x14ac:dyDescent="0.25">
      <c r="B12506" t="s">
        <v>13281</v>
      </c>
    </row>
    <row r="12507" spans="2:2" x14ac:dyDescent="0.25">
      <c r="B12507" t="s">
        <v>13282</v>
      </c>
    </row>
    <row r="12508" spans="2:2" x14ac:dyDescent="0.25">
      <c r="B12508" t="s">
        <v>13283</v>
      </c>
    </row>
    <row r="12509" spans="2:2" x14ac:dyDescent="0.25">
      <c r="B12509" t="s">
        <v>13284</v>
      </c>
    </row>
    <row r="12510" spans="2:2" x14ac:dyDescent="0.25">
      <c r="B12510" t="s">
        <v>13285</v>
      </c>
    </row>
    <row r="12511" spans="2:2" x14ac:dyDescent="0.25">
      <c r="B12511" t="s">
        <v>13286</v>
      </c>
    </row>
    <row r="12512" spans="2:2" x14ac:dyDescent="0.25">
      <c r="B12512" t="s">
        <v>13287</v>
      </c>
    </row>
    <row r="12513" spans="2:2" x14ac:dyDescent="0.25">
      <c r="B12513" t="s">
        <v>13288</v>
      </c>
    </row>
    <row r="12514" spans="2:2" x14ac:dyDescent="0.25">
      <c r="B12514" t="s">
        <v>13289</v>
      </c>
    </row>
    <row r="12515" spans="2:2" x14ac:dyDescent="0.25">
      <c r="B12515" t="s">
        <v>13290</v>
      </c>
    </row>
    <row r="12516" spans="2:2" x14ac:dyDescent="0.25">
      <c r="B12516" t="s">
        <v>13291</v>
      </c>
    </row>
    <row r="12517" spans="2:2" x14ac:dyDescent="0.25">
      <c r="B12517" t="s">
        <v>13292</v>
      </c>
    </row>
    <row r="12518" spans="2:2" x14ac:dyDescent="0.25">
      <c r="B12518" t="s">
        <v>13293</v>
      </c>
    </row>
    <row r="12519" spans="2:2" x14ac:dyDescent="0.25">
      <c r="B12519" t="s">
        <v>13294</v>
      </c>
    </row>
    <row r="12520" spans="2:2" x14ac:dyDescent="0.25">
      <c r="B12520" t="s">
        <v>13295</v>
      </c>
    </row>
    <row r="12521" spans="2:2" x14ac:dyDescent="0.25">
      <c r="B12521" t="s">
        <v>13296</v>
      </c>
    </row>
    <row r="12522" spans="2:2" x14ac:dyDescent="0.25">
      <c r="B12522" t="s">
        <v>13297</v>
      </c>
    </row>
    <row r="12523" spans="2:2" x14ac:dyDescent="0.25">
      <c r="B12523" t="s">
        <v>13298</v>
      </c>
    </row>
    <row r="12524" spans="2:2" x14ac:dyDescent="0.25">
      <c r="B12524" t="s">
        <v>13299</v>
      </c>
    </row>
    <row r="12525" spans="2:2" x14ac:dyDescent="0.25">
      <c r="B12525" t="s">
        <v>13300</v>
      </c>
    </row>
    <row r="12526" spans="2:2" x14ac:dyDescent="0.25">
      <c r="B12526" t="s">
        <v>13301</v>
      </c>
    </row>
    <row r="12527" spans="2:2" x14ac:dyDescent="0.25">
      <c r="B12527" t="s">
        <v>13302</v>
      </c>
    </row>
    <row r="12528" spans="2:2" x14ac:dyDescent="0.25">
      <c r="B12528" t="s">
        <v>13303</v>
      </c>
    </row>
    <row r="12529" spans="2:2" x14ac:dyDescent="0.25">
      <c r="B12529" t="s">
        <v>13304</v>
      </c>
    </row>
    <row r="12530" spans="2:2" x14ac:dyDescent="0.25">
      <c r="B12530" t="s">
        <v>13305</v>
      </c>
    </row>
    <row r="12531" spans="2:2" x14ac:dyDescent="0.25">
      <c r="B12531" t="s">
        <v>13306</v>
      </c>
    </row>
    <row r="12532" spans="2:2" x14ac:dyDescent="0.25">
      <c r="B12532" t="s">
        <v>13307</v>
      </c>
    </row>
    <row r="12533" spans="2:2" x14ac:dyDescent="0.25">
      <c r="B12533" t="s">
        <v>13308</v>
      </c>
    </row>
    <row r="12534" spans="2:2" x14ac:dyDescent="0.25">
      <c r="B12534" t="s">
        <v>13309</v>
      </c>
    </row>
    <row r="12535" spans="2:2" x14ac:dyDescent="0.25">
      <c r="B12535" t="s">
        <v>13310</v>
      </c>
    </row>
    <row r="12536" spans="2:2" x14ac:dyDescent="0.25">
      <c r="B12536" t="s">
        <v>13311</v>
      </c>
    </row>
    <row r="12537" spans="2:2" x14ac:dyDescent="0.25">
      <c r="B12537" t="s">
        <v>13312</v>
      </c>
    </row>
    <row r="12538" spans="2:2" x14ac:dyDescent="0.25">
      <c r="B12538" t="s">
        <v>13313</v>
      </c>
    </row>
    <row r="12539" spans="2:2" x14ac:dyDescent="0.25">
      <c r="B12539" t="s">
        <v>13314</v>
      </c>
    </row>
    <row r="12540" spans="2:2" x14ac:dyDescent="0.25">
      <c r="B12540" t="s">
        <v>13315</v>
      </c>
    </row>
    <row r="12541" spans="2:2" x14ac:dyDescent="0.25">
      <c r="B12541" t="s">
        <v>13316</v>
      </c>
    </row>
    <row r="12542" spans="2:2" x14ac:dyDescent="0.25">
      <c r="B12542" t="s">
        <v>13317</v>
      </c>
    </row>
    <row r="12543" spans="2:2" x14ac:dyDescent="0.25">
      <c r="B12543" t="s">
        <v>13318</v>
      </c>
    </row>
    <row r="12544" spans="2:2" x14ac:dyDescent="0.25">
      <c r="B12544" t="s">
        <v>13319</v>
      </c>
    </row>
    <row r="12545" spans="2:2" x14ac:dyDescent="0.25">
      <c r="B12545" t="s">
        <v>13320</v>
      </c>
    </row>
    <row r="12546" spans="2:2" x14ac:dyDescent="0.25">
      <c r="B12546" t="s">
        <v>13321</v>
      </c>
    </row>
    <row r="12547" spans="2:2" x14ac:dyDescent="0.25">
      <c r="B12547" t="s">
        <v>13322</v>
      </c>
    </row>
    <row r="12548" spans="2:2" x14ac:dyDescent="0.25">
      <c r="B12548" t="s">
        <v>13323</v>
      </c>
    </row>
    <row r="12549" spans="2:2" x14ac:dyDescent="0.25">
      <c r="B12549" t="s">
        <v>13324</v>
      </c>
    </row>
    <row r="12550" spans="2:2" x14ac:dyDescent="0.25">
      <c r="B12550" t="s">
        <v>13325</v>
      </c>
    </row>
    <row r="12551" spans="2:2" x14ac:dyDescent="0.25">
      <c r="B12551" t="s">
        <v>13326</v>
      </c>
    </row>
    <row r="12552" spans="2:2" x14ac:dyDescent="0.25">
      <c r="B12552" t="s">
        <v>13327</v>
      </c>
    </row>
    <row r="12553" spans="2:2" x14ac:dyDescent="0.25">
      <c r="B12553" t="s">
        <v>13328</v>
      </c>
    </row>
    <row r="12554" spans="2:2" x14ac:dyDescent="0.25">
      <c r="B12554" t="s">
        <v>13329</v>
      </c>
    </row>
    <row r="12555" spans="2:2" x14ac:dyDescent="0.25">
      <c r="B12555" t="s">
        <v>13330</v>
      </c>
    </row>
    <row r="12556" spans="2:2" x14ac:dyDescent="0.25">
      <c r="B12556" t="s">
        <v>13331</v>
      </c>
    </row>
    <row r="12557" spans="2:2" x14ac:dyDescent="0.25">
      <c r="B12557" t="s">
        <v>13332</v>
      </c>
    </row>
    <row r="12558" spans="2:2" x14ac:dyDescent="0.25">
      <c r="B12558" t="s">
        <v>13333</v>
      </c>
    </row>
    <row r="12559" spans="2:2" x14ac:dyDescent="0.25">
      <c r="B12559" t="s">
        <v>13334</v>
      </c>
    </row>
    <row r="12560" spans="2:2" x14ac:dyDescent="0.25">
      <c r="B12560" t="s">
        <v>13335</v>
      </c>
    </row>
    <row r="12561" spans="2:2" x14ac:dyDescent="0.25">
      <c r="B12561" t="s">
        <v>13336</v>
      </c>
    </row>
    <row r="12562" spans="2:2" x14ac:dyDescent="0.25">
      <c r="B12562" t="s">
        <v>13337</v>
      </c>
    </row>
    <row r="12563" spans="2:2" x14ac:dyDescent="0.25">
      <c r="B12563" t="s">
        <v>13338</v>
      </c>
    </row>
    <row r="12564" spans="2:2" x14ac:dyDescent="0.25">
      <c r="B12564" t="s">
        <v>13339</v>
      </c>
    </row>
    <row r="12565" spans="2:2" x14ac:dyDescent="0.25">
      <c r="B12565" t="s">
        <v>13340</v>
      </c>
    </row>
    <row r="12566" spans="2:2" x14ac:dyDescent="0.25">
      <c r="B12566" t="s">
        <v>13341</v>
      </c>
    </row>
    <row r="12567" spans="2:2" x14ac:dyDescent="0.25">
      <c r="B12567" t="s">
        <v>13342</v>
      </c>
    </row>
    <row r="12568" spans="2:2" x14ac:dyDescent="0.25">
      <c r="B12568" t="s">
        <v>13343</v>
      </c>
    </row>
    <row r="12569" spans="2:2" x14ac:dyDescent="0.25">
      <c r="B12569" t="s">
        <v>13344</v>
      </c>
    </row>
    <row r="12570" spans="2:2" x14ac:dyDescent="0.25">
      <c r="B12570" t="s">
        <v>13345</v>
      </c>
    </row>
    <row r="12571" spans="2:2" x14ac:dyDescent="0.25">
      <c r="B12571" t="s">
        <v>13346</v>
      </c>
    </row>
    <row r="12572" spans="2:2" x14ac:dyDescent="0.25">
      <c r="B12572" t="s">
        <v>13347</v>
      </c>
    </row>
    <row r="12573" spans="2:2" x14ac:dyDescent="0.25">
      <c r="B12573" t="s">
        <v>13348</v>
      </c>
    </row>
    <row r="12574" spans="2:2" x14ac:dyDescent="0.25">
      <c r="B12574" t="s">
        <v>13349</v>
      </c>
    </row>
    <row r="12575" spans="2:2" x14ac:dyDescent="0.25">
      <c r="B12575" t="s">
        <v>13350</v>
      </c>
    </row>
    <row r="12576" spans="2:2" x14ac:dyDescent="0.25">
      <c r="B12576" t="s">
        <v>13351</v>
      </c>
    </row>
    <row r="12577" spans="2:2" x14ac:dyDescent="0.25">
      <c r="B12577" t="s">
        <v>13352</v>
      </c>
    </row>
    <row r="12578" spans="2:2" x14ac:dyDescent="0.25">
      <c r="B12578" t="s">
        <v>13353</v>
      </c>
    </row>
    <row r="12579" spans="2:2" x14ac:dyDescent="0.25">
      <c r="B12579" t="s">
        <v>13354</v>
      </c>
    </row>
    <row r="12580" spans="2:2" x14ac:dyDescent="0.25">
      <c r="B12580" t="s">
        <v>13355</v>
      </c>
    </row>
    <row r="12581" spans="2:2" x14ac:dyDescent="0.25">
      <c r="B12581" t="s">
        <v>13356</v>
      </c>
    </row>
    <row r="12582" spans="2:2" x14ac:dyDescent="0.25">
      <c r="B12582" t="s">
        <v>13357</v>
      </c>
    </row>
    <row r="12583" spans="2:2" x14ac:dyDescent="0.25">
      <c r="B12583" t="s">
        <v>13358</v>
      </c>
    </row>
    <row r="12584" spans="2:2" x14ac:dyDescent="0.25">
      <c r="B12584" t="s">
        <v>13359</v>
      </c>
    </row>
    <row r="12585" spans="2:2" x14ac:dyDescent="0.25">
      <c r="B12585" t="s">
        <v>13360</v>
      </c>
    </row>
    <row r="12586" spans="2:2" x14ac:dyDescent="0.25">
      <c r="B12586" t="s">
        <v>13361</v>
      </c>
    </row>
    <row r="12587" spans="2:2" x14ac:dyDescent="0.25">
      <c r="B12587" t="s">
        <v>13362</v>
      </c>
    </row>
    <row r="12588" spans="2:2" x14ac:dyDescent="0.25">
      <c r="B12588" t="s">
        <v>13363</v>
      </c>
    </row>
    <row r="12589" spans="2:2" x14ac:dyDescent="0.25">
      <c r="B12589" t="s">
        <v>13364</v>
      </c>
    </row>
    <row r="12590" spans="2:2" x14ac:dyDescent="0.25">
      <c r="B12590" t="s">
        <v>13365</v>
      </c>
    </row>
    <row r="12591" spans="2:2" x14ac:dyDescent="0.25">
      <c r="B12591" t="s">
        <v>13366</v>
      </c>
    </row>
    <row r="12592" spans="2:2" x14ac:dyDescent="0.25">
      <c r="B12592" t="s">
        <v>13367</v>
      </c>
    </row>
    <row r="12593" spans="2:2" x14ac:dyDescent="0.25">
      <c r="B12593" t="s">
        <v>13368</v>
      </c>
    </row>
    <row r="12594" spans="2:2" x14ac:dyDescent="0.25">
      <c r="B12594" t="s">
        <v>13369</v>
      </c>
    </row>
    <row r="12595" spans="2:2" x14ac:dyDescent="0.25">
      <c r="B12595" t="s">
        <v>13370</v>
      </c>
    </row>
    <row r="12596" spans="2:2" x14ac:dyDescent="0.25">
      <c r="B12596" t="s">
        <v>13371</v>
      </c>
    </row>
    <row r="12597" spans="2:2" x14ac:dyDescent="0.25">
      <c r="B12597" t="s">
        <v>13372</v>
      </c>
    </row>
    <row r="12598" spans="2:2" x14ac:dyDescent="0.25">
      <c r="B12598" t="s">
        <v>13373</v>
      </c>
    </row>
    <row r="12599" spans="2:2" x14ac:dyDescent="0.25">
      <c r="B12599" t="s">
        <v>13374</v>
      </c>
    </row>
    <row r="12600" spans="2:2" x14ac:dyDescent="0.25">
      <c r="B12600" t="s">
        <v>13375</v>
      </c>
    </row>
    <row r="12601" spans="2:2" x14ac:dyDescent="0.25">
      <c r="B12601" t="s">
        <v>13376</v>
      </c>
    </row>
    <row r="12602" spans="2:2" x14ac:dyDescent="0.25">
      <c r="B12602" t="s">
        <v>13377</v>
      </c>
    </row>
    <row r="12603" spans="2:2" x14ac:dyDescent="0.25">
      <c r="B12603" t="s">
        <v>13378</v>
      </c>
    </row>
    <row r="12604" spans="2:2" x14ac:dyDescent="0.25">
      <c r="B12604" t="s">
        <v>13379</v>
      </c>
    </row>
    <row r="12605" spans="2:2" x14ac:dyDescent="0.25">
      <c r="B12605" t="s">
        <v>13380</v>
      </c>
    </row>
    <row r="12606" spans="2:2" x14ac:dyDescent="0.25">
      <c r="B12606" t="s">
        <v>13381</v>
      </c>
    </row>
    <row r="12607" spans="2:2" x14ac:dyDescent="0.25">
      <c r="B12607" t="s">
        <v>13382</v>
      </c>
    </row>
    <row r="12608" spans="2:2" x14ac:dyDescent="0.25">
      <c r="B12608" t="s">
        <v>13383</v>
      </c>
    </row>
    <row r="12609" spans="2:2" x14ac:dyDescent="0.25">
      <c r="B12609" t="s">
        <v>13384</v>
      </c>
    </row>
    <row r="12610" spans="2:2" x14ac:dyDescent="0.25">
      <c r="B12610" t="s">
        <v>13385</v>
      </c>
    </row>
    <row r="12611" spans="2:2" x14ac:dyDescent="0.25">
      <c r="B12611" t="s">
        <v>13386</v>
      </c>
    </row>
    <row r="12612" spans="2:2" x14ac:dyDescent="0.25">
      <c r="B12612" t="s">
        <v>13387</v>
      </c>
    </row>
    <row r="12613" spans="2:2" x14ac:dyDescent="0.25">
      <c r="B12613" t="s">
        <v>13388</v>
      </c>
    </row>
    <row r="12614" spans="2:2" x14ac:dyDescent="0.25">
      <c r="B12614" t="s">
        <v>13389</v>
      </c>
    </row>
    <row r="12615" spans="2:2" x14ac:dyDescent="0.25">
      <c r="B12615" t="s">
        <v>13390</v>
      </c>
    </row>
    <row r="12616" spans="2:2" x14ac:dyDescent="0.25">
      <c r="B12616" t="s">
        <v>13391</v>
      </c>
    </row>
    <row r="12617" spans="2:2" x14ac:dyDescent="0.25">
      <c r="B12617" t="s">
        <v>13392</v>
      </c>
    </row>
    <row r="12618" spans="2:2" x14ac:dyDescent="0.25">
      <c r="B12618" t="s">
        <v>13393</v>
      </c>
    </row>
    <row r="12619" spans="2:2" x14ac:dyDescent="0.25">
      <c r="B12619" t="s">
        <v>13394</v>
      </c>
    </row>
    <row r="12620" spans="2:2" x14ac:dyDescent="0.25">
      <c r="B12620" t="s">
        <v>13395</v>
      </c>
    </row>
    <row r="12621" spans="2:2" x14ac:dyDescent="0.25">
      <c r="B12621" t="s">
        <v>13396</v>
      </c>
    </row>
    <row r="12622" spans="2:2" x14ac:dyDescent="0.25">
      <c r="B12622" t="s">
        <v>13397</v>
      </c>
    </row>
    <row r="12623" spans="2:2" x14ac:dyDescent="0.25">
      <c r="B12623" t="s">
        <v>13398</v>
      </c>
    </row>
    <row r="12624" spans="2:2" x14ac:dyDescent="0.25">
      <c r="B12624" t="s">
        <v>13399</v>
      </c>
    </row>
    <row r="12625" spans="2:2" x14ac:dyDescent="0.25">
      <c r="B12625" t="s">
        <v>13400</v>
      </c>
    </row>
    <row r="12626" spans="2:2" x14ac:dyDescent="0.25">
      <c r="B12626" t="s">
        <v>13401</v>
      </c>
    </row>
    <row r="12627" spans="2:2" x14ac:dyDescent="0.25">
      <c r="B12627" t="s">
        <v>13402</v>
      </c>
    </row>
    <row r="12628" spans="2:2" x14ac:dyDescent="0.25">
      <c r="B12628" t="s">
        <v>13403</v>
      </c>
    </row>
    <row r="12629" spans="2:2" x14ac:dyDescent="0.25">
      <c r="B12629" t="s">
        <v>13404</v>
      </c>
    </row>
    <row r="12630" spans="2:2" x14ac:dyDescent="0.25">
      <c r="B12630" t="s">
        <v>13405</v>
      </c>
    </row>
    <row r="12631" spans="2:2" x14ac:dyDescent="0.25">
      <c r="B12631" t="s">
        <v>13406</v>
      </c>
    </row>
    <row r="12632" spans="2:2" x14ac:dyDescent="0.25">
      <c r="B12632" t="s">
        <v>13407</v>
      </c>
    </row>
    <row r="12633" spans="2:2" x14ac:dyDescent="0.25">
      <c r="B12633" t="s">
        <v>13408</v>
      </c>
    </row>
    <row r="12634" spans="2:2" x14ac:dyDescent="0.25">
      <c r="B12634" t="s">
        <v>13409</v>
      </c>
    </row>
    <row r="12635" spans="2:2" x14ac:dyDescent="0.25">
      <c r="B12635" t="s">
        <v>13410</v>
      </c>
    </row>
    <row r="12636" spans="2:2" x14ac:dyDescent="0.25">
      <c r="B12636" t="s">
        <v>13411</v>
      </c>
    </row>
    <row r="12637" spans="2:2" x14ac:dyDescent="0.25">
      <c r="B12637" t="s">
        <v>13412</v>
      </c>
    </row>
    <row r="12638" spans="2:2" x14ac:dyDescent="0.25">
      <c r="B12638" t="s">
        <v>13413</v>
      </c>
    </row>
    <row r="12639" spans="2:2" x14ac:dyDescent="0.25">
      <c r="B12639" t="s">
        <v>13414</v>
      </c>
    </row>
    <row r="12640" spans="2:2" x14ac:dyDescent="0.25">
      <c r="B12640" t="s">
        <v>13415</v>
      </c>
    </row>
    <row r="12641" spans="2:2" x14ac:dyDescent="0.25">
      <c r="B12641" t="s">
        <v>13416</v>
      </c>
    </row>
    <row r="12642" spans="2:2" x14ac:dyDescent="0.25">
      <c r="B12642" t="s">
        <v>13417</v>
      </c>
    </row>
    <row r="12643" spans="2:2" x14ac:dyDescent="0.25">
      <c r="B12643" t="s">
        <v>13418</v>
      </c>
    </row>
    <row r="12644" spans="2:2" x14ac:dyDescent="0.25">
      <c r="B12644" t="s">
        <v>13419</v>
      </c>
    </row>
    <row r="12645" spans="2:2" x14ac:dyDescent="0.25">
      <c r="B12645" t="s">
        <v>13420</v>
      </c>
    </row>
    <row r="12646" spans="2:2" x14ac:dyDescent="0.25">
      <c r="B12646" t="s">
        <v>13421</v>
      </c>
    </row>
    <row r="12647" spans="2:2" x14ac:dyDescent="0.25">
      <c r="B12647" t="s">
        <v>13422</v>
      </c>
    </row>
    <row r="12648" spans="2:2" x14ac:dyDescent="0.25">
      <c r="B12648" t="s">
        <v>13423</v>
      </c>
    </row>
    <row r="12649" spans="2:2" x14ac:dyDescent="0.25">
      <c r="B12649" t="s">
        <v>13424</v>
      </c>
    </row>
    <row r="12650" spans="2:2" x14ac:dyDescent="0.25">
      <c r="B12650" t="s">
        <v>13425</v>
      </c>
    </row>
    <row r="12651" spans="2:2" x14ac:dyDescent="0.25">
      <c r="B12651" t="s">
        <v>13426</v>
      </c>
    </row>
    <row r="12652" spans="2:2" x14ac:dyDescent="0.25">
      <c r="B12652" t="s">
        <v>13427</v>
      </c>
    </row>
    <row r="12653" spans="2:2" x14ac:dyDescent="0.25">
      <c r="B12653" t="s">
        <v>13428</v>
      </c>
    </row>
    <row r="12654" spans="2:2" x14ac:dyDescent="0.25">
      <c r="B12654" t="s">
        <v>13429</v>
      </c>
    </row>
    <row r="12655" spans="2:2" x14ac:dyDescent="0.25">
      <c r="B12655" t="s">
        <v>13430</v>
      </c>
    </row>
    <row r="12656" spans="2:2" x14ac:dyDescent="0.25">
      <c r="B12656" t="s">
        <v>13431</v>
      </c>
    </row>
    <row r="12657" spans="2:2" x14ac:dyDescent="0.25">
      <c r="B12657" t="s">
        <v>13432</v>
      </c>
    </row>
    <row r="12658" spans="2:2" x14ac:dyDescent="0.25">
      <c r="B12658" t="s">
        <v>13433</v>
      </c>
    </row>
    <row r="12659" spans="2:2" x14ac:dyDescent="0.25">
      <c r="B12659" t="s">
        <v>13434</v>
      </c>
    </row>
    <row r="12660" spans="2:2" x14ac:dyDescent="0.25">
      <c r="B12660" t="s">
        <v>13435</v>
      </c>
    </row>
    <row r="12661" spans="2:2" x14ac:dyDescent="0.25">
      <c r="B12661" t="s">
        <v>13436</v>
      </c>
    </row>
    <row r="12662" spans="2:2" x14ac:dyDescent="0.25">
      <c r="B12662" t="s">
        <v>13437</v>
      </c>
    </row>
    <row r="12663" spans="2:2" x14ac:dyDescent="0.25">
      <c r="B12663" t="s">
        <v>13438</v>
      </c>
    </row>
    <row r="12664" spans="2:2" x14ac:dyDescent="0.25">
      <c r="B12664" t="s">
        <v>13439</v>
      </c>
    </row>
    <row r="12665" spans="2:2" x14ac:dyDescent="0.25">
      <c r="B12665" t="s">
        <v>13440</v>
      </c>
    </row>
    <row r="12666" spans="2:2" x14ac:dyDescent="0.25">
      <c r="B12666" t="s">
        <v>13441</v>
      </c>
    </row>
    <row r="12667" spans="2:2" x14ac:dyDescent="0.25">
      <c r="B12667" t="s">
        <v>13442</v>
      </c>
    </row>
    <row r="12668" spans="2:2" x14ac:dyDescent="0.25">
      <c r="B12668" t="s">
        <v>13443</v>
      </c>
    </row>
    <row r="12669" spans="2:2" x14ac:dyDescent="0.25">
      <c r="B12669" t="s">
        <v>13444</v>
      </c>
    </row>
    <row r="12670" spans="2:2" x14ac:dyDescent="0.25">
      <c r="B12670" t="s">
        <v>13445</v>
      </c>
    </row>
    <row r="12671" spans="2:2" x14ac:dyDescent="0.25">
      <c r="B12671" t="s">
        <v>13446</v>
      </c>
    </row>
    <row r="12672" spans="2:2" x14ac:dyDescent="0.25">
      <c r="B12672" t="s">
        <v>13447</v>
      </c>
    </row>
    <row r="12673" spans="2:2" x14ac:dyDescent="0.25">
      <c r="B12673" t="s">
        <v>13448</v>
      </c>
    </row>
    <row r="12674" spans="2:2" x14ac:dyDescent="0.25">
      <c r="B12674" t="s">
        <v>13449</v>
      </c>
    </row>
    <row r="12675" spans="2:2" x14ac:dyDescent="0.25">
      <c r="B12675" t="s">
        <v>13450</v>
      </c>
    </row>
    <row r="12676" spans="2:2" x14ac:dyDescent="0.25">
      <c r="B12676" t="s">
        <v>13451</v>
      </c>
    </row>
    <row r="12677" spans="2:2" x14ac:dyDescent="0.25">
      <c r="B12677" t="s">
        <v>13452</v>
      </c>
    </row>
    <row r="12678" spans="2:2" x14ac:dyDescent="0.25">
      <c r="B12678" t="s">
        <v>13453</v>
      </c>
    </row>
    <row r="12679" spans="2:2" x14ac:dyDescent="0.25">
      <c r="B12679" t="s">
        <v>13454</v>
      </c>
    </row>
    <row r="12680" spans="2:2" x14ac:dyDescent="0.25">
      <c r="B12680" t="s">
        <v>13455</v>
      </c>
    </row>
    <row r="12681" spans="2:2" x14ac:dyDescent="0.25">
      <c r="B12681" t="s">
        <v>13456</v>
      </c>
    </row>
    <row r="12682" spans="2:2" x14ac:dyDescent="0.25">
      <c r="B12682" t="s">
        <v>13457</v>
      </c>
    </row>
    <row r="12683" spans="2:2" x14ac:dyDescent="0.25">
      <c r="B12683" t="s">
        <v>13458</v>
      </c>
    </row>
    <row r="12684" spans="2:2" x14ac:dyDescent="0.25">
      <c r="B12684" t="s">
        <v>13459</v>
      </c>
    </row>
    <row r="12685" spans="2:2" x14ac:dyDescent="0.25">
      <c r="B12685" t="s">
        <v>13460</v>
      </c>
    </row>
    <row r="12686" spans="2:2" x14ac:dyDescent="0.25">
      <c r="B12686" t="s">
        <v>13461</v>
      </c>
    </row>
    <row r="12687" spans="2:2" x14ac:dyDescent="0.25">
      <c r="B12687" t="s">
        <v>13462</v>
      </c>
    </row>
    <row r="12688" spans="2:2" x14ac:dyDescent="0.25">
      <c r="B12688" t="s">
        <v>13463</v>
      </c>
    </row>
    <row r="12689" spans="2:2" x14ac:dyDescent="0.25">
      <c r="B12689" t="s">
        <v>13464</v>
      </c>
    </row>
    <row r="12690" spans="2:2" x14ac:dyDescent="0.25">
      <c r="B12690" t="s">
        <v>13465</v>
      </c>
    </row>
    <row r="12691" spans="2:2" x14ac:dyDescent="0.25">
      <c r="B12691" t="s">
        <v>13466</v>
      </c>
    </row>
    <row r="12692" spans="2:2" x14ac:dyDescent="0.25">
      <c r="B12692" t="s">
        <v>13467</v>
      </c>
    </row>
    <row r="12693" spans="2:2" x14ac:dyDescent="0.25">
      <c r="B12693" t="s">
        <v>13468</v>
      </c>
    </row>
    <row r="12694" spans="2:2" x14ac:dyDescent="0.25">
      <c r="B12694" t="s">
        <v>13469</v>
      </c>
    </row>
    <row r="12695" spans="2:2" x14ac:dyDescent="0.25">
      <c r="B12695" t="s">
        <v>13470</v>
      </c>
    </row>
    <row r="12696" spans="2:2" x14ac:dyDescent="0.25">
      <c r="B12696" t="s">
        <v>13471</v>
      </c>
    </row>
    <row r="12697" spans="2:2" x14ac:dyDescent="0.25">
      <c r="B12697" t="s">
        <v>13472</v>
      </c>
    </row>
    <row r="12698" spans="2:2" x14ac:dyDescent="0.25">
      <c r="B12698" t="s">
        <v>13473</v>
      </c>
    </row>
    <row r="12699" spans="2:2" x14ac:dyDescent="0.25">
      <c r="B12699" t="s">
        <v>13474</v>
      </c>
    </row>
    <row r="12700" spans="2:2" x14ac:dyDescent="0.25">
      <c r="B12700" t="s">
        <v>13475</v>
      </c>
    </row>
    <row r="12701" spans="2:2" x14ac:dyDescent="0.25">
      <c r="B12701" t="s">
        <v>13476</v>
      </c>
    </row>
    <row r="12702" spans="2:2" x14ac:dyDescent="0.25">
      <c r="B12702" t="s">
        <v>13477</v>
      </c>
    </row>
    <row r="12703" spans="2:2" x14ac:dyDescent="0.25">
      <c r="B12703" t="s">
        <v>13478</v>
      </c>
    </row>
    <row r="12704" spans="2:2" x14ac:dyDescent="0.25">
      <c r="B12704" t="s">
        <v>13479</v>
      </c>
    </row>
    <row r="12705" spans="2:2" x14ac:dyDescent="0.25">
      <c r="B12705" t="s">
        <v>13480</v>
      </c>
    </row>
    <row r="12706" spans="2:2" x14ac:dyDescent="0.25">
      <c r="B12706" t="s">
        <v>13481</v>
      </c>
    </row>
    <row r="12707" spans="2:2" x14ac:dyDescent="0.25">
      <c r="B12707" t="s">
        <v>13482</v>
      </c>
    </row>
    <row r="12708" spans="2:2" x14ac:dyDescent="0.25">
      <c r="B12708" t="s">
        <v>13483</v>
      </c>
    </row>
    <row r="12709" spans="2:2" x14ac:dyDescent="0.25">
      <c r="B12709" t="s">
        <v>13484</v>
      </c>
    </row>
    <row r="12710" spans="2:2" x14ac:dyDescent="0.25">
      <c r="B12710" t="s">
        <v>13485</v>
      </c>
    </row>
    <row r="12711" spans="2:2" x14ac:dyDescent="0.25">
      <c r="B12711" t="s">
        <v>13486</v>
      </c>
    </row>
    <row r="12712" spans="2:2" x14ac:dyDescent="0.25">
      <c r="B12712" t="s">
        <v>13487</v>
      </c>
    </row>
    <row r="12713" spans="2:2" x14ac:dyDescent="0.25">
      <c r="B12713" t="s">
        <v>13488</v>
      </c>
    </row>
    <row r="12714" spans="2:2" x14ac:dyDescent="0.25">
      <c r="B12714" t="s">
        <v>13489</v>
      </c>
    </row>
    <row r="12715" spans="2:2" x14ac:dyDescent="0.25">
      <c r="B12715" t="s">
        <v>13490</v>
      </c>
    </row>
    <row r="12716" spans="2:2" x14ac:dyDescent="0.25">
      <c r="B12716" t="s">
        <v>13491</v>
      </c>
    </row>
    <row r="12717" spans="2:2" x14ac:dyDescent="0.25">
      <c r="B12717" t="s">
        <v>13492</v>
      </c>
    </row>
    <row r="12718" spans="2:2" x14ac:dyDescent="0.25">
      <c r="B12718" t="s">
        <v>13493</v>
      </c>
    </row>
    <row r="12719" spans="2:2" x14ac:dyDescent="0.25">
      <c r="B12719" t="s">
        <v>13494</v>
      </c>
    </row>
    <row r="12720" spans="2:2" x14ac:dyDescent="0.25">
      <c r="B12720" t="s">
        <v>13495</v>
      </c>
    </row>
    <row r="12721" spans="2:2" x14ac:dyDescent="0.25">
      <c r="B12721" t="s">
        <v>13496</v>
      </c>
    </row>
    <row r="12722" spans="2:2" x14ac:dyDescent="0.25">
      <c r="B12722" t="s">
        <v>13497</v>
      </c>
    </row>
    <row r="12723" spans="2:2" x14ac:dyDescent="0.25">
      <c r="B12723" t="s">
        <v>13498</v>
      </c>
    </row>
    <row r="12724" spans="2:2" x14ac:dyDescent="0.25">
      <c r="B12724" t="s">
        <v>13499</v>
      </c>
    </row>
    <row r="12725" spans="2:2" x14ac:dyDescent="0.25">
      <c r="B12725" t="s">
        <v>13500</v>
      </c>
    </row>
    <row r="12726" spans="2:2" x14ac:dyDescent="0.25">
      <c r="B12726" t="s">
        <v>13501</v>
      </c>
    </row>
    <row r="12727" spans="2:2" x14ac:dyDescent="0.25">
      <c r="B12727" t="s">
        <v>13502</v>
      </c>
    </row>
    <row r="12728" spans="2:2" x14ac:dyDescent="0.25">
      <c r="B12728" t="s">
        <v>13503</v>
      </c>
    </row>
    <row r="12729" spans="2:2" x14ac:dyDescent="0.25">
      <c r="B12729" t="s">
        <v>13504</v>
      </c>
    </row>
    <row r="12730" spans="2:2" x14ac:dyDescent="0.25">
      <c r="B12730" t="s">
        <v>13505</v>
      </c>
    </row>
    <row r="12731" spans="2:2" x14ac:dyDescent="0.25">
      <c r="B12731" t="s">
        <v>13506</v>
      </c>
    </row>
    <row r="12732" spans="2:2" x14ac:dyDescent="0.25">
      <c r="B12732" t="s">
        <v>13507</v>
      </c>
    </row>
    <row r="12733" spans="2:2" x14ac:dyDescent="0.25">
      <c r="B12733" t="s">
        <v>13508</v>
      </c>
    </row>
    <row r="12734" spans="2:2" x14ac:dyDescent="0.25">
      <c r="B12734" t="s">
        <v>13509</v>
      </c>
    </row>
    <row r="12735" spans="2:2" x14ac:dyDescent="0.25">
      <c r="B12735" t="s">
        <v>13510</v>
      </c>
    </row>
    <row r="12736" spans="2:2" x14ac:dyDescent="0.25">
      <c r="B12736" t="s">
        <v>13511</v>
      </c>
    </row>
    <row r="12737" spans="2:2" x14ac:dyDescent="0.25">
      <c r="B12737" t="s">
        <v>13512</v>
      </c>
    </row>
    <row r="12738" spans="2:2" x14ac:dyDescent="0.25">
      <c r="B12738" t="s">
        <v>13513</v>
      </c>
    </row>
    <row r="12739" spans="2:2" x14ac:dyDescent="0.25">
      <c r="B12739" t="s">
        <v>13514</v>
      </c>
    </row>
    <row r="12740" spans="2:2" x14ac:dyDescent="0.25">
      <c r="B12740" t="s">
        <v>13515</v>
      </c>
    </row>
    <row r="12741" spans="2:2" x14ac:dyDescent="0.25">
      <c r="B12741" t="s">
        <v>13516</v>
      </c>
    </row>
    <row r="12742" spans="2:2" x14ac:dyDescent="0.25">
      <c r="B12742" t="s">
        <v>13517</v>
      </c>
    </row>
    <row r="12743" spans="2:2" x14ac:dyDescent="0.25">
      <c r="B12743" t="s">
        <v>13518</v>
      </c>
    </row>
    <row r="12744" spans="2:2" x14ac:dyDescent="0.25">
      <c r="B12744" t="s">
        <v>13519</v>
      </c>
    </row>
    <row r="12745" spans="2:2" x14ac:dyDescent="0.25">
      <c r="B12745" t="s">
        <v>13520</v>
      </c>
    </row>
    <row r="12746" spans="2:2" x14ac:dyDescent="0.25">
      <c r="B12746" t="s">
        <v>13521</v>
      </c>
    </row>
    <row r="12747" spans="2:2" x14ac:dyDescent="0.25">
      <c r="B12747" t="s">
        <v>13522</v>
      </c>
    </row>
    <row r="12748" spans="2:2" x14ac:dyDescent="0.25">
      <c r="B12748" t="s">
        <v>13523</v>
      </c>
    </row>
    <row r="12749" spans="2:2" x14ac:dyDescent="0.25">
      <c r="B12749" t="s">
        <v>13524</v>
      </c>
    </row>
    <row r="12750" spans="2:2" x14ac:dyDescent="0.25">
      <c r="B12750" t="s">
        <v>13525</v>
      </c>
    </row>
    <row r="12751" spans="2:2" x14ac:dyDescent="0.25">
      <c r="B12751" t="s">
        <v>13526</v>
      </c>
    </row>
    <row r="12752" spans="2:2" x14ac:dyDescent="0.25">
      <c r="B12752" t="s">
        <v>13527</v>
      </c>
    </row>
    <row r="12753" spans="2:2" x14ac:dyDescent="0.25">
      <c r="B12753" t="s">
        <v>13528</v>
      </c>
    </row>
    <row r="12754" spans="2:2" x14ac:dyDescent="0.25">
      <c r="B12754" t="s">
        <v>13529</v>
      </c>
    </row>
    <row r="12755" spans="2:2" x14ac:dyDescent="0.25">
      <c r="B12755" t="s">
        <v>13530</v>
      </c>
    </row>
    <row r="12756" spans="2:2" x14ac:dyDescent="0.25">
      <c r="B12756" t="s">
        <v>13531</v>
      </c>
    </row>
    <row r="12757" spans="2:2" x14ac:dyDescent="0.25">
      <c r="B12757" t="s">
        <v>13532</v>
      </c>
    </row>
    <row r="12758" spans="2:2" x14ac:dyDescent="0.25">
      <c r="B12758" t="s">
        <v>13533</v>
      </c>
    </row>
    <row r="12759" spans="2:2" x14ac:dyDescent="0.25">
      <c r="B12759" t="s">
        <v>13534</v>
      </c>
    </row>
    <row r="12760" spans="2:2" x14ac:dyDescent="0.25">
      <c r="B12760" t="s">
        <v>13535</v>
      </c>
    </row>
    <row r="12761" spans="2:2" x14ac:dyDescent="0.25">
      <c r="B12761" t="s">
        <v>13536</v>
      </c>
    </row>
    <row r="12762" spans="2:2" x14ac:dyDescent="0.25">
      <c r="B12762" t="s">
        <v>13537</v>
      </c>
    </row>
    <row r="12763" spans="2:2" x14ac:dyDescent="0.25">
      <c r="B12763" t="s">
        <v>13538</v>
      </c>
    </row>
    <row r="12764" spans="2:2" x14ac:dyDescent="0.25">
      <c r="B12764" t="s">
        <v>13539</v>
      </c>
    </row>
    <row r="12765" spans="2:2" x14ac:dyDescent="0.25">
      <c r="B12765" t="s">
        <v>13540</v>
      </c>
    </row>
    <row r="12766" spans="2:2" x14ac:dyDescent="0.25">
      <c r="B12766" t="s">
        <v>13541</v>
      </c>
    </row>
    <row r="12767" spans="2:2" x14ac:dyDescent="0.25">
      <c r="B12767" t="s">
        <v>13542</v>
      </c>
    </row>
    <row r="12768" spans="2:2" x14ac:dyDescent="0.25">
      <c r="B12768" t="s">
        <v>13543</v>
      </c>
    </row>
    <row r="12769" spans="2:2" x14ac:dyDescent="0.25">
      <c r="B12769" t="s">
        <v>13544</v>
      </c>
    </row>
    <row r="12770" spans="2:2" x14ac:dyDescent="0.25">
      <c r="B12770" t="s">
        <v>13545</v>
      </c>
    </row>
    <row r="12771" spans="2:2" x14ac:dyDescent="0.25">
      <c r="B12771" t="s">
        <v>13546</v>
      </c>
    </row>
    <row r="12772" spans="2:2" x14ac:dyDescent="0.25">
      <c r="B12772" t="s">
        <v>13547</v>
      </c>
    </row>
    <row r="12773" spans="2:2" x14ac:dyDescent="0.25">
      <c r="B12773" t="s">
        <v>13548</v>
      </c>
    </row>
    <row r="12774" spans="2:2" x14ac:dyDescent="0.25">
      <c r="B12774" t="s">
        <v>13549</v>
      </c>
    </row>
    <row r="12775" spans="2:2" x14ac:dyDescent="0.25">
      <c r="B12775" t="s">
        <v>13550</v>
      </c>
    </row>
    <row r="12776" spans="2:2" x14ac:dyDescent="0.25">
      <c r="B12776" t="s">
        <v>13551</v>
      </c>
    </row>
    <row r="12777" spans="2:2" x14ac:dyDescent="0.25">
      <c r="B12777" t="s">
        <v>13552</v>
      </c>
    </row>
    <row r="12778" spans="2:2" x14ac:dyDescent="0.25">
      <c r="B12778" t="s">
        <v>13553</v>
      </c>
    </row>
    <row r="12779" spans="2:2" x14ac:dyDescent="0.25">
      <c r="B12779" t="s">
        <v>13554</v>
      </c>
    </row>
    <row r="12780" spans="2:2" x14ac:dyDescent="0.25">
      <c r="B12780" t="s">
        <v>13555</v>
      </c>
    </row>
    <row r="12781" spans="2:2" x14ac:dyDescent="0.25">
      <c r="B12781" t="s">
        <v>13556</v>
      </c>
    </row>
    <row r="12782" spans="2:2" x14ac:dyDescent="0.25">
      <c r="B12782" t="s">
        <v>13557</v>
      </c>
    </row>
    <row r="12783" spans="2:2" x14ac:dyDescent="0.25">
      <c r="B12783" t="s">
        <v>13558</v>
      </c>
    </row>
    <row r="12784" spans="2:2" x14ac:dyDescent="0.25">
      <c r="B12784" t="s">
        <v>13559</v>
      </c>
    </row>
    <row r="12785" spans="2:2" x14ac:dyDescent="0.25">
      <c r="B12785" t="s">
        <v>13560</v>
      </c>
    </row>
    <row r="12786" spans="2:2" x14ac:dyDescent="0.25">
      <c r="B12786" t="s">
        <v>13561</v>
      </c>
    </row>
    <row r="12787" spans="2:2" x14ac:dyDescent="0.25">
      <c r="B12787" t="s">
        <v>13562</v>
      </c>
    </row>
    <row r="12788" spans="2:2" x14ac:dyDescent="0.25">
      <c r="B12788" t="s">
        <v>13563</v>
      </c>
    </row>
    <row r="12789" spans="2:2" x14ac:dyDescent="0.25">
      <c r="B12789" t="s">
        <v>13564</v>
      </c>
    </row>
    <row r="12790" spans="2:2" x14ac:dyDescent="0.25">
      <c r="B12790" t="s">
        <v>13565</v>
      </c>
    </row>
    <row r="12791" spans="2:2" x14ac:dyDescent="0.25">
      <c r="B12791" t="s">
        <v>13566</v>
      </c>
    </row>
    <row r="12792" spans="2:2" x14ac:dyDescent="0.25">
      <c r="B12792" t="s">
        <v>13567</v>
      </c>
    </row>
    <row r="12793" spans="2:2" x14ac:dyDescent="0.25">
      <c r="B12793" t="s">
        <v>13568</v>
      </c>
    </row>
    <row r="12794" spans="2:2" x14ac:dyDescent="0.25">
      <c r="B12794" t="s">
        <v>13569</v>
      </c>
    </row>
    <row r="12795" spans="2:2" x14ac:dyDescent="0.25">
      <c r="B12795" t="s">
        <v>13570</v>
      </c>
    </row>
    <row r="12796" spans="2:2" x14ac:dyDescent="0.25">
      <c r="B12796" t="s">
        <v>13571</v>
      </c>
    </row>
    <row r="12797" spans="2:2" x14ac:dyDescent="0.25">
      <c r="B12797" t="s">
        <v>13572</v>
      </c>
    </row>
    <row r="12798" spans="2:2" x14ac:dyDescent="0.25">
      <c r="B12798" t="s">
        <v>13573</v>
      </c>
    </row>
    <row r="12799" spans="2:2" x14ac:dyDescent="0.25">
      <c r="B12799" t="s">
        <v>13574</v>
      </c>
    </row>
    <row r="12800" spans="2:2" x14ac:dyDescent="0.25">
      <c r="B12800" t="s">
        <v>13575</v>
      </c>
    </row>
    <row r="12801" spans="2:2" x14ac:dyDescent="0.25">
      <c r="B12801" t="s">
        <v>13576</v>
      </c>
    </row>
    <row r="12802" spans="2:2" x14ac:dyDescent="0.25">
      <c r="B12802" t="s">
        <v>13577</v>
      </c>
    </row>
    <row r="12803" spans="2:2" x14ac:dyDescent="0.25">
      <c r="B12803" t="s">
        <v>13578</v>
      </c>
    </row>
    <row r="12804" spans="2:2" x14ac:dyDescent="0.25">
      <c r="B12804" t="s">
        <v>13579</v>
      </c>
    </row>
    <row r="12805" spans="2:2" x14ac:dyDescent="0.25">
      <c r="B12805" t="s">
        <v>13580</v>
      </c>
    </row>
    <row r="12806" spans="2:2" x14ac:dyDescent="0.25">
      <c r="B12806" t="s">
        <v>13581</v>
      </c>
    </row>
    <row r="12807" spans="2:2" x14ac:dyDescent="0.25">
      <c r="B12807" t="s">
        <v>13582</v>
      </c>
    </row>
    <row r="12808" spans="2:2" x14ac:dyDescent="0.25">
      <c r="B12808" t="s">
        <v>13583</v>
      </c>
    </row>
    <row r="12809" spans="2:2" x14ac:dyDescent="0.25">
      <c r="B12809" t="s">
        <v>13584</v>
      </c>
    </row>
    <row r="12810" spans="2:2" x14ac:dyDescent="0.25">
      <c r="B12810" t="s">
        <v>13585</v>
      </c>
    </row>
    <row r="12811" spans="2:2" x14ac:dyDescent="0.25">
      <c r="B12811" t="s">
        <v>13586</v>
      </c>
    </row>
    <row r="12812" spans="2:2" x14ac:dyDescent="0.25">
      <c r="B12812" t="s">
        <v>13587</v>
      </c>
    </row>
    <row r="12813" spans="2:2" x14ac:dyDescent="0.25">
      <c r="B12813" t="s">
        <v>13588</v>
      </c>
    </row>
    <row r="12814" spans="2:2" x14ac:dyDescent="0.25">
      <c r="B12814" t="s">
        <v>13589</v>
      </c>
    </row>
    <row r="12815" spans="2:2" x14ac:dyDescent="0.25">
      <c r="B12815" t="s">
        <v>13590</v>
      </c>
    </row>
    <row r="12816" spans="2:2" x14ac:dyDescent="0.25">
      <c r="B12816" t="s">
        <v>13591</v>
      </c>
    </row>
    <row r="12817" spans="2:2" x14ac:dyDescent="0.25">
      <c r="B12817" t="s">
        <v>13592</v>
      </c>
    </row>
    <row r="12818" spans="2:2" x14ac:dyDescent="0.25">
      <c r="B12818" t="s">
        <v>13593</v>
      </c>
    </row>
    <row r="12819" spans="2:2" x14ac:dyDescent="0.25">
      <c r="B12819" t="s">
        <v>13594</v>
      </c>
    </row>
    <row r="12820" spans="2:2" x14ac:dyDescent="0.25">
      <c r="B12820" t="s">
        <v>13595</v>
      </c>
    </row>
    <row r="12821" spans="2:2" x14ac:dyDescent="0.25">
      <c r="B12821" t="s">
        <v>13596</v>
      </c>
    </row>
    <row r="12822" spans="2:2" x14ac:dyDescent="0.25">
      <c r="B12822" t="s">
        <v>13597</v>
      </c>
    </row>
    <row r="12823" spans="2:2" x14ac:dyDescent="0.25">
      <c r="B12823" t="s">
        <v>13598</v>
      </c>
    </row>
    <row r="12824" spans="2:2" x14ac:dyDescent="0.25">
      <c r="B12824" t="s">
        <v>13599</v>
      </c>
    </row>
    <row r="12825" spans="2:2" x14ac:dyDescent="0.25">
      <c r="B12825" t="s">
        <v>13600</v>
      </c>
    </row>
    <row r="12826" spans="2:2" x14ac:dyDescent="0.25">
      <c r="B12826" t="s">
        <v>13601</v>
      </c>
    </row>
    <row r="12827" spans="2:2" x14ac:dyDescent="0.25">
      <c r="B12827" t="s">
        <v>13602</v>
      </c>
    </row>
    <row r="12828" spans="2:2" x14ac:dyDescent="0.25">
      <c r="B12828" t="s">
        <v>13603</v>
      </c>
    </row>
    <row r="12829" spans="2:2" x14ac:dyDescent="0.25">
      <c r="B12829" t="s">
        <v>13604</v>
      </c>
    </row>
    <row r="12830" spans="2:2" x14ac:dyDescent="0.25">
      <c r="B12830" t="s">
        <v>13605</v>
      </c>
    </row>
    <row r="12831" spans="2:2" x14ac:dyDescent="0.25">
      <c r="B12831" t="s">
        <v>13606</v>
      </c>
    </row>
    <row r="12832" spans="2:2" x14ac:dyDescent="0.25">
      <c r="B12832" t="s">
        <v>13607</v>
      </c>
    </row>
    <row r="12833" spans="2:2" x14ac:dyDescent="0.25">
      <c r="B12833" t="s">
        <v>13608</v>
      </c>
    </row>
    <row r="12834" spans="2:2" x14ac:dyDescent="0.25">
      <c r="B12834" t="s">
        <v>13609</v>
      </c>
    </row>
    <row r="12835" spans="2:2" x14ac:dyDescent="0.25">
      <c r="B12835" t="s">
        <v>13610</v>
      </c>
    </row>
    <row r="12836" spans="2:2" x14ac:dyDescent="0.25">
      <c r="B12836" t="s">
        <v>13611</v>
      </c>
    </row>
    <row r="12837" spans="2:2" x14ac:dyDescent="0.25">
      <c r="B12837" t="s">
        <v>13612</v>
      </c>
    </row>
    <row r="12838" spans="2:2" x14ac:dyDescent="0.25">
      <c r="B12838" t="s">
        <v>13613</v>
      </c>
    </row>
    <row r="12839" spans="2:2" x14ac:dyDescent="0.25">
      <c r="B12839" t="s">
        <v>13614</v>
      </c>
    </row>
    <row r="12840" spans="2:2" x14ac:dyDescent="0.25">
      <c r="B12840" t="s">
        <v>13615</v>
      </c>
    </row>
    <row r="12841" spans="2:2" x14ac:dyDescent="0.25">
      <c r="B12841" t="s">
        <v>13616</v>
      </c>
    </row>
    <row r="12842" spans="2:2" x14ac:dyDescent="0.25">
      <c r="B12842" t="s">
        <v>13617</v>
      </c>
    </row>
    <row r="12843" spans="2:2" x14ac:dyDescent="0.25">
      <c r="B12843" t="s">
        <v>13618</v>
      </c>
    </row>
    <row r="12844" spans="2:2" x14ac:dyDescent="0.25">
      <c r="B12844" t="s">
        <v>13619</v>
      </c>
    </row>
    <row r="12845" spans="2:2" x14ac:dyDescent="0.25">
      <c r="B12845" t="s">
        <v>13620</v>
      </c>
    </row>
    <row r="12846" spans="2:2" x14ac:dyDescent="0.25">
      <c r="B12846" t="s">
        <v>13621</v>
      </c>
    </row>
    <row r="12847" spans="2:2" x14ac:dyDescent="0.25">
      <c r="B12847" t="s">
        <v>13622</v>
      </c>
    </row>
    <row r="12848" spans="2:2" x14ac:dyDescent="0.25">
      <c r="B12848" t="s">
        <v>13623</v>
      </c>
    </row>
    <row r="12849" spans="2:2" x14ac:dyDescent="0.25">
      <c r="B12849" t="s">
        <v>13624</v>
      </c>
    </row>
    <row r="12850" spans="2:2" x14ac:dyDescent="0.25">
      <c r="B12850" t="s">
        <v>13625</v>
      </c>
    </row>
    <row r="12851" spans="2:2" x14ac:dyDescent="0.25">
      <c r="B12851" t="s">
        <v>13626</v>
      </c>
    </row>
    <row r="12852" spans="2:2" x14ac:dyDescent="0.25">
      <c r="B12852" t="s">
        <v>13627</v>
      </c>
    </row>
    <row r="12853" spans="2:2" x14ac:dyDescent="0.25">
      <c r="B12853" t="s">
        <v>13628</v>
      </c>
    </row>
    <row r="12854" spans="2:2" x14ac:dyDescent="0.25">
      <c r="B12854" t="s">
        <v>13629</v>
      </c>
    </row>
    <row r="12855" spans="2:2" x14ac:dyDescent="0.25">
      <c r="B12855" t="s">
        <v>13630</v>
      </c>
    </row>
    <row r="12856" spans="2:2" x14ac:dyDescent="0.25">
      <c r="B12856" t="s">
        <v>13631</v>
      </c>
    </row>
    <row r="12857" spans="2:2" x14ac:dyDescent="0.25">
      <c r="B12857" t="s">
        <v>13632</v>
      </c>
    </row>
    <row r="12858" spans="2:2" x14ac:dyDescent="0.25">
      <c r="B12858" t="s">
        <v>13633</v>
      </c>
    </row>
    <row r="12859" spans="2:2" x14ac:dyDescent="0.25">
      <c r="B12859" t="s">
        <v>13634</v>
      </c>
    </row>
    <row r="12860" spans="2:2" x14ac:dyDescent="0.25">
      <c r="B12860" t="s">
        <v>13635</v>
      </c>
    </row>
    <row r="12861" spans="2:2" x14ac:dyDescent="0.25">
      <c r="B12861" t="s">
        <v>13636</v>
      </c>
    </row>
    <row r="12862" spans="2:2" x14ac:dyDescent="0.25">
      <c r="B12862" t="s">
        <v>13637</v>
      </c>
    </row>
    <row r="12863" spans="2:2" x14ac:dyDescent="0.25">
      <c r="B12863" t="s">
        <v>13638</v>
      </c>
    </row>
    <row r="12864" spans="2:2" x14ac:dyDescent="0.25">
      <c r="B12864" t="s">
        <v>13639</v>
      </c>
    </row>
    <row r="12865" spans="2:2" x14ac:dyDescent="0.25">
      <c r="B12865" t="s">
        <v>13640</v>
      </c>
    </row>
    <row r="12866" spans="2:2" x14ac:dyDescent="0.25">
      <c r="B12866" t="s">
        <v>13641</v>
      </c>
    </row>
    <row r="12867" spans="2:2" x14ac:dyDescent="0.25">
      <c r="B12867" t="s">
        <v>13642</v>
      </c>
    </row>
    <row r="12868" spans="2:2" x14ac:dyDescent="0.25">
      <c r="B12868" t="s">
        <v>13643</v>
      </c>
    </row>
    <row r="12869" spans="2:2" x14ac:dyDescent="0.25">
      <c r="B12869" t="s">
        <v>13644</v>
      </c>
    </row>
    <row r="12870" spans="2:2" x14ac:dyDescent="0.25">
      <c r="B12870" t="s">
        <v>13645</v>
      </c>
    </row>
    <row r="12871" spans="2:2" x14ac:dyDescent="0.25">
      <c r="B12871" t="s">
        <v>13646</v>
      </c>
    </row>
    <row r="12872" spans="2:2" x14ac:dyDescent="0.25">
      <c r="B12872" t="s">
        <v>13647</v>
      </c>
    </row>
    <row r="12873" spans="2:2" x14ac:dyDescent="0.25">
      <c r="B12873" t="s">
        <v>13648</v>
      </c>
    </row>
    <row r="12874" spans="2:2" x14ac:dyDescent="0.25">
      <c r="B12874" t="s">
        <v>13649</v>
      </c>
    </row>
    <row r="12875" spans="2:2" x14ac:dyDescent="0.25">
      <c r="B12875" t="s">
        <v>13650</v>
      </c>
    </row>
    <row r="12876" spans="2:2" x14ac:dyDescent="0.25">
      <c r="B12876" t="s">
        <v>13651</v>
      </c>
    </row>
    <row r="12877" spans="2:2" x14ac:dyDescent="0.25">
      <c r="B12877" t="s">
        <v>13652</v>
      </c>
    </row>
    <row r="12878" spans="2:2" x14ac:dyDescent="0.25">
      <c r="B12878" t="s">
        <v>13653</v>
      </c>
    </row>
    <row r="12879" spans="2:2" x14ac:dyDescent="0.25">
      <c r="B12879" t="s">
        <v>13654</v>
      </c>
    </row>
    <row r="12880" spans="2:2" x14ac:dyDescent="0.25">
      <c r="B12880" t="s">
        <v>13655</v>
      </c>
    </row>
    <row r="12881" spans="2:2" x14ac:dyDescent="0.25">
      <c r="B12881" t="s">
        <v>13656</v>
      </c>
    </row>
    <row r="12882" spans="2:2" x14ac:dyDescent="0.25">
      <c r="B12882" t="s">
        <v>13657</v>
      </c>
    </row>
    <row r="12883" spans="2:2" x14ac:dyDescent="0.25">
      <c r="B12883" t="s">
        <v>13658</v>
      </c>
    </row>
    <row r="12884" spans="2:2" x14ac:dyDescent="0.25">
      <c r="B12884" t="s">
        <v>13659</v>
      </c>
    </row>
    <row r="12885" spans="2:2" x14ac:dyDescent="0.25">
      <c r="B12885" t="s">
        <v>13660</v>
      </c>
    </row>
    <row r="12886" spans="2:2" x14ac:dyDescent="0.25">
      <c r="B12886" t="s">
        <v>13661</v>
      </c>
    </row>
    <row r="12887" spans="2:2" x14ac:dyDescent="0.25">
      <c r="B12887" t="s">
        <v>13662</v>
      </c>
    </row>
    <row r="12888" spans="2:2" x14ac:dyDescent="0.25">
      <c r="B12888" t="s">
        <v>13663</v>
      </c>
    </row>
    <row r="12889" spans="2:2" x14ac:dyDescent="0.25">
      <c r="B12889" t="s">
        <v>13664</v>
      </c>
    </row>
    <row r="12890" spans="2:2" x14ac:dyDescent="0.25">
      <c r="B12890" t="s">
        <v>13665</v>
      </c>
    </row>
    <row r="12891" spans="2:2" x14ac:dyDescent="0.25">
      <c r="B12891" t="s">
        <v>13666</v>
      </c>
    </row>
    <row r="12892" spans="2:2" x14ac:dyDescent="0.25">
      <c r="B12892" t="s">
        <v>13667</v>
      </c>
    </row>
    <row r="12893" spans="2:2" x14ac:dyDescent="0.25">
      <c r="B12893" t="s">
        <v>13668</v>
      </c>
    </row>
    <row r="12894" spans="2:2" x14ac:dyDescent="0.25">
      <c r="B12894" t="s">
        <v>13669</v>
      </c>
    </row>
    <row r="12895" spans="2:2" x14ac:dyDescent="0.25">
      <c r="B12895" t="s">
        <v>13670</v>
      </c>
    </row>
    <row r="12896" spans="2:2" x14ac:dyDescent="0.25">
      <c r="B12896" t="s">
        <v>13671</v>
      </c>
    </row>
    <row r="12897" spans="2:2" x14ac:dyDescent="0.25">
      <c r="B12897" t="s">
        <v>13672</v>
      </c>
    </row>
    <row r="12898" spans="2:2" x14ac:dyDescent="0.25">
      <c r="B12898" t="s">
        <v>13673</v>
      </c>
    </row>
    <row r="12899" spans="2:2" x14ac:dyDescent="0.25">
      <c r="B12899" t="s">
        <v>13674</v>
      </c>
    </row>
    <row r="12900" spans="2:2" x14ac:dyDescent="0.25">
      <c r="B12900" t="s">
        <v>13675</v>
      </c>
    </row>
    <row r="12901" spans="2:2" x14ac:dyDescent="0.25">
      <c r="B12901" t="s">
        <v>13676</v>
      </c>
    </row>
    <row r="12902" spans="2:2" x14ac:dyDescent="0.25">
      <c r="B12902" t="s">
        <v>13677</v>
      </c>
    </row>
    <row r="12903" spans="2:2" x14ac:dyDescent="0.25">
      <c r="B12903" t="s">
        <v>13678</v>
      </c>
    </row>
    <row r="12904" spans="2:2" x14ac:dyDescent="0.25">
      <c r="B12904" t="s">
        <v>13679</v>
      </c>
    </row>
    <row r="12905" spans="2:2" x14ac:dyDescent="0.25">
      <c r="B12905" t="s">
        <v>13680</v>
      </c>
    </row>
    <row r="12906" spans="2:2" x14ac:dyDescent="0.25">
      <c r="B12906" t="s">
        <v>13681</v>
      </c>
    </row>
    <row r="12907" spans="2:2" x14ac:dyDescent="0.25">
      <c r="B12907" t="s">
        <v>13682</v>
      </c>
    </row>
    <row r="12908" spans="2:2" x14ac:dyDescent="0.25">
      <c r="B12908" t="s">
        <v>13683</v>
      </c>
    </row>
    <row r="12909" spans="2:2" x14ac:dyDescent="0.25">
      <c r="B12909" t="s">
        <v>13684</v>
      </c>
    </row>
    <row r="12910" spans="2:2" x14ac:dyDescent="0.25">
      <c r="B12910" t="s">
        <v>13685</v>
      </c>
    </row>
    <row r="12911" spans="2:2" x14ac:dyDescent="0.25">
      <c r="B12911" t="s">
        <v>13686</v>
      </c>
    </row>
    <row r="12912" spans="2:2" x14ac:dyDescent="0.25">
      <c r="B12912" t="s">
        <v>13687</v>
      </c>
    </row>
    <row r="12913" spans="2:2" x14ac:dyDescent="0.25">
      <c r="B12913" t="s">
        <v>13688</v>
      </c>
    </row>
    <row r="12914" spans="2:2" x14ac:dyDescent="0.25">
      <c r="B12914" t="s">
        <v>13689</v>
      </c>
    </row>
    <row r="12915" spans="2:2" x14ac:dyDescent="0.25">
      <c r="B12915" t="s">
        <v>13690</v>
      </c>
    </row>
    <row r="12916" spans="2:2" x14ac:dyDescent="0.25">
      <c r="B12916" t="s">
        <v>13691</v>
      </c>
    </row>
    <row r="12917" spans="2:2" x14ac:dyDescent="0.25">
      <c r="B12917" t="s">
        <v>13692</v>
      </c>
    </row>
    <row r="12918" spans="2:2" x14ac:dyDescent="0.25">
      <c r="B12918" t="s">
        <v>13693</v>
      </c>
    </row>
    <row r="12919" spans="2:2" x14ac:dyDescent="0.25">
      <c r="B12919" t="s">
        <v>13694</v>
      </c>
    </row>
    <row r="12920" spans="2:2" x14ac:dyDescent="0.25">
      <c r="B12920" t="s">
        <v>13695</v>
      </c>
    </row>
    <row r="12921" spans="2:2" x14ac:dyDescent="0.25">
      <c r="B12921" t="s">
        <v>13696</v>
      </c>
    </row>
    <row r="12922" spans="2:2" x14ac:dyDescent="0.25">
      <c r="B12922" t="s">
        <v>13697</v>
      </c>
    </row>
    <row r="12923" spans="2:2" x14ac:dyDescent="0.25">
      <c r="B12923" t="s">
        <v>13698</v>
      </c>
    </row>
    <row r="12924" spans="2:2" x14ac:dyDescent="0.25">
      <c r="B12924" t="s">
        <v>13699</v>
      </c>
    </row>
    <row r="12925" spans="2:2" x14ac:dyDescent="0.25">
      <c r="B12925" t="s">
        <v>13700</v>
      </c>
    </row>
    <row r="12926" spans="2:2" x14ac:dyDescent="0.25">
      <c r="B12926" t="s">
        <v>13701</v>
      </c>
    </row>
    <row r="12927" spans="2:2" x14ac:dyDescent="0.25">
      <c r="B12927" t="s">
        <v>13702</v>
      </c>
    </row>
    <row r="12928" spans="2:2" x14ac:dyDescent="0.25">
      <c r="B12928" t="s">
        <v>13703</v>
      </c>
    </row>
    <row r="12929" spans="2:2" x14ac:dyDescent="0.25">
      <c r="B12929" t="s">
        <v>13704</v>
      </c>
    </row>
    <row r="12930" spans="2:2" x14ac:dyDescent="0.25">
      <c r="B12930" t="s">
        <v>13705</v>
      </c>
    </row>
    <row r="12931" spans="2:2" x14ac:dyDescent="0.25">
      <c r="B12931" t="s">
        <v>13706</v>
      </c>
    </row>
    <row r="12932" spans="2:2" x14ac:dyDescent="0.25">
      <c r="B12932" t="s">
        <v>13707</v>
      </c>
    </row>
    <row r="12933" spans="2:2" x14ac:dyDescent="0.25">
      <c r="B12933" t="s">
        <v>13708</v>
      </c>
    </row>
    <row r="12934" spans="2:2" x14ac:dyDescent="0.25">
      <c r="B12934" t="s">
        <v>13709</v>
      </c>
    </row>
    <row r="12935" spans="2:2" x14ac:dyDescent="0.25">
      <c r="B12935" t="s">
        <v>13710</v>
      </c>
    </row>
    <row r="12936" spans="2:2" x14ac:dyDescent="0.25">
      <c r="B12936" t="s">
        <v>13711</v>
      </c>
    </row>
    <row r="12937" spans="2:2" x14ac:dyDescent="0.25">
      <c r="B12937" t="s">
        <v>13712</v>
      </c>
    </row>
    <row r="12938" spans="2:2" x14ac:dyDescent="0.25">
      <c r="B12938" t="s">
        <v>13713</v>
      </c>
    </row>
    <row r="12939" spans="2:2" x14ac:dyDescent="0.25">
      <c r="B12939" t="s">
        <v>13714</v>
      </c>
    </row>
    <row r="12940" spans="2:2" x14ac:dyDescent="0.25">
      <c r="B12940" t="s">
        <v>13715</v>
      </c>
    </row>
    <row r="12941" spans="2:2" x14ac:dyDescent="0.25">
      <c r="B12941" t="s">
        <v>13716</v>
      </c>
    </row>
    <row r="12942" spans="2:2" x14ac:dyDescent="0.25">
      <c r="B12942" t="s">
        <v>13717</v>
      </c>
    </row>
    <row r="12943" spans="2:2" x14ac:dyDescent="0.25">
      <c r="B12943" t="s">
        <v>13718</v>
      </c>
    </row>
    <row r="12944" spans="2:2" x14ac:dyDescent="0.25">
      <c r="B12944" t="s">
        <v>13719</v>
      </c>
    </row>
    <row r="12945" spans="2:2" x14ac:dyDescent="0.25">
      <c r="B12945" t="s">
        <v>13720</v>
      </c>
    </row>
    <row r="12946" spans="2:2" x14ac:dyDescent="0.25">
      <c r="B12946" t="s">
        <v>13721</v>
      </c>
    </row>
    <row r="12947" spans="2:2" x14ac:dyDescent="0.25">
      <c r="B12947" t="s">
        <v>13722</v>
      </c>
    </row>
    <row r="12948" spans="2:2" x14ac:dyDescent="0.25">
      <c r="B12948" t="s">
        <v>13723</v>
      </c>
    </row>
    <row r="12949" spans="2:2" x14ac:dyDescent="0.25">
      <c r="B12949" t="s">
        <v>13724</v>
      </c>
    </row>
    <row r="12950" spans="2:2" x14ac:dyDescent="0.25">
      <c r="B12950" t="s">
        <v>1042</v>
      </c>
    </row>
    <row r="12953" spans="2:2" x14ac:dyDescent="0.25">
      <c r="B12953" t="s">
        <v>13725</v>
      </c>
    </row>
    <row r="12954" spans="2:2" x14ac:dyDescent="0.25">
      <c r="B12954" t="s">
        <v>13726</v>
      </c>
    </row>
    <row r="12955" spans="2:2" x14ac:dyDescent="0.25">
      <c r="B12955" t="s">
        <v>13727</v>
      </c>
    </row>
    <row r="12956" spans="2:2" x14ac:dyDescent="0.25">
      <c r="B12956" t="s">
        <v>13728</v>
      </c>
    </row>
    <row r="12957" spans="2:2" x14ac:dyDescent="0.25">
      <c r="B12957" t="s">
        <v>13729</v>
      </c>
    </row>
    <row r="12958" spans="2:2" x14ac:dyDescent="0.25">
      <c r="B12958" t="s">
        <v>13730</v>
      </c>
    </row>
    <row r="12959" spans="2:2" x14ac:dyDescent="0.25">
      <c r="B12959" t="s">
        <v>13731</v>
      </c>
    </row>
    <row r="12960" spans="2:2" x14ac:dyDescent="0.25">
      <c r="B12960" t="s">
        <v>13732</v>
      </c>
    </row>
    <row r="12961" spans="2:2" x14ac:dyDescent="0.25">
      <c r="B12961" t="s">
        <v>1093</v>
      </c>
    </row>
    <row r="12964" spans="2:2" x14ac:dyDescent="0.25">
      <c r="B12964" t="s">
        <v>1043</v>
      </c>
    </row>
    <row r="12965" spans="2:2" x14ac:dyDescent="0.25">
      <c r="B12965" t="s">
        <v>1044</v>
      </c>
    </row>
    <row r="12966" spans="2:2" x14ac:dyDescent="0.25">
      <c r="B12966" t="s">
        <v>1045</v>
      </c>
    </row>
    <row r="12968" spans="2:2" x14ac:dyDescent="0.25">
      <c r="B12968" t="s">
        <v>1046</v>
      </c>
    </row>
    <row r="12969" spans="2:2" x14ac:dyDescent="0.25">
      <c r="B12969" t="s">
        <v>13733</v>
      </c>
    </row>
    <row r="12970" spans="2:2" x14ac:dyDescent="0.25">
      <c r="B12970" t="s">
        <v>1047</v>
      </c>
    </row>
    <row r="12973" spans="2:2" x14ac:dyDescent="0.25">
      <c r="B12973" t="s">
        <v>1048</v>
      </c>
    </row>
    <row r="12974" spans="2:2" x14ac:dyDescent="0.25">
      <c r="B12974" t="s">
        <v>13734</v>
      </c>
    </row>
    <row r="12975" spans="2:2" x14ac:dyDescent="0.25">
      <c r="B12975" t="s">
        <v>1049</v>
      </c>
    </row>
    <row r="12978" spans="2:2" x14ac:dyDescent="0.25">
      <c r="B12978" t="s">
        <v>1050</v>
      </c>
    </row>
    <row r="12979" spans="2:2" x14ac:dyDescent="0.25">
      <c r="B12979" t="s">
        <v>1188</v>
      </c>
    </row>
    <row r="12980" spans="2:2" x14ac:dyDescent="0.25">
      <c r="B12980" t="s">
        <v>1051</v>
      </c>
    </row>
    <row r="12983" spans="2:2" x14ac:dyDescent="0.25">
      <c r="B12983" t="s">
        <v>13735</v>
      </c>
    </row>
    <row r="12984" spans="2:2" x14ac:dyDescent="0.25">
      <c r="B12984" t="s">
        <v>13736</v>
      </c>
    </row>
    <row r="12985" spans="2:2" x14ac:dyDescent="0.25">
      <c r="B12985" t="s">
        <v>13737</v>
      </c>
    </row>
    <row r="12986" spans="2:2" x14ac:dyDescent="0.25">
      <c r="B12986" t="s">
        <v>13738</v>
      </c>
    </row>
    <row r="12987" spans="2:2" x14ac:dyDescent="0.25">
      <c r="B12987" t="s">
        <v>13739</v>
      </c>
    </row>
    <row r="12988" spans="2:2" x14ac:dyDescent="0.25">
      <c r="B12988" t="s">
        <v>13740</v>
      </c>
    </row>
    <row r="12989" spans="2:2" x14ac:dyDescent="0.25">
      <c r="B12989" t="s">
        <v>13741</v>
      </c>
    </row>
    <row r="12990" spans="2:2" x14ac:dyDescent="0.25">
      <c r="B12990" t="s">
        <v>13742</v>
      </c>
    </row>
    <row r="12991" spans="2:2" x14ac:dyDescent="0.25">
      <c r="B12991" t="s">
        <v>13743</v>
      </c>
    </row>
    <row r="12992" spans="2:2" x14ac:dyDescent="0.25">
      <c r="B12992" t="s">
        <v>13744</v>
      </c>
    </row>
    <row r="12993" spans="2:2" x14ac:dyDescent="0.25">
      <c r="B12993" t="s">
        <v>13745</v>
      </c>
    </row>
    <row r="12994" spans="2:2" x14ac:dyDescent="0.25">
      <c r="B12994" t="s">
        <v>13746</v>
      </c>
    </row>
    <row r="12995" spans="2:2" x14ac:dyDescent="0.25">
      <c r="B12995" t="s">
        <v>13747</v>
      </c>
    </row>
    <row r="12996" spans="2:2" x14ac:dyDescent="0.25">
      <c r="B12996" t="s">
        <v>13748</v>
      </c>
    </row>
    <row r="12997" spans="2:2" x14ac:dyDescent="0.25">
      <c r="B12997" t="s">
        <v>13749</v>
      </c>
    </row>
    <row r="12998" spans="2:2" x14ac:dyDescent="0.25">
      <c r="B12998" t="s">
        <v>13750</v>
      </c>
    </row>
    <row r="12999" spans="2:2" x14ac:dyDescent="0.25">
      <c r="B12999" t="s">
        <v>13751</v>
      </c>
    </row>
    <row r="13000" spans="2:2" x14ac:dyDescent="0.25">
      <c r="B13000" t="s">
        <v>13752</v>
      </c>
    </row>
    <row r="13001" spans="2:2" x14ac:dyDescent="0.25">
      <c r="B13001" t="s">
        <v>13753</v>
      </c>
    </row>
    <row r="13002" spans="2:2" x14ac:dyDescent="0.25">
      <c r="B13002" t="s">
        <v>13754</v>
      </c>
    </row>
    <row r="13003" spans="2:2" x14ac:dyDescent="0.25">
      <c r="B13003" t="s">
        <v>13755</v>
      </c>
    </row>
    <row r="13004" spans="2:2" x14ac:dyDescent="0.25">
      <c r="B13004" t="s">
        <v>13756</v>
      </c>
    </row>
    <row r="13005" spans="2:2" x14ac:dyDescent="0.25">
      <c r="B13005" t="s">
        <v>13757</v>
      </c>
    </row>
    <row r="13006" spans="2:2" x14ac:dyDescent="0.25">
      <c r="B13006" t="s">
        <v>13758</v>
      </c>
    </row>
    <row r="13007" spans="2:2" x14ac:dyDescent="0.25">
      <c r="B13007" t="s">
        <v>13759</v>
      </c>
    </row>
    <row r="13008" spans="2:2" x14ac:dyDescent="0.25">
      <c r="B13008" t="s">
        <v>13760</v>
      </c>
    </row>
    <row r="13009" spans="2:2" x14ac:dyDescent="0.25">
      <c r="B13009" t="s">
        <v>13761</v>
      </c>
    </row>
    <row r="13010" spans="2:2" x14ac:dyDescent="0.25">
      <c r="B13010" t="s">
        <v>13762</v>
      </c>
    </row>
    <row r="13011" spans="2:2" x14ac:dyDescent="0.25">
      <c r="B13011" t="s">
        <v>13763</v>
      </c>
    </row>
    <row r="13012" spans="2:2" x14ac:dyDescent="0.25">
      <c r="B13012" t="s">
        <v>13764</v>
      </c>
    </row>
    <row r="13013" spans="2:2" x14ac:dyDescent="0.25">
      <c r="B13013" t="s">
        <v>13765</v>
      </c>
    </row>
    <row r="13014" spans="2:2" x14ac:dyDescent="0.25">
      <c r="B13014" t="s">
        <v>13766</v>
      </c>
    </row>
    <row r="13015" spans="2:2" x14ac:dyDescent="0.25">
      <c r="B13015" t="s">
        <v>13767</v>
      </c>
    </row>
    <row r="13016" spans="2:2" x14ac:dyDescent="0.25">
      <c r="B13016" t="s">
        <v>13768</v>
      </c>
    </row>
    <row r="13017" spans="2:2" x14ac:dyDescent="0.25">
      <c r="B13017" t="s">
        <v>13769</v>
      </c>
    </row>
    <row r="13018" spans="2:2" x14ac:dyDescent="0.25">
      <c r="B13018" t="s">
        <v>13770</v>
      </c>
    </row>
    <row r="13019" spans="2:2" x14ac:dyDescent="0.25">
      <c r="B13019" t="s">
        <v>13771</v>
      </c>
    </row>
    <row r="13020" spans="2:2" x14ac:dyDescent="0.25">
      <c r="B13020" t="s">
        <v>13772</v>
      </c>
    </row>
    <row r="13021" spans="2:2" x14ac:dyDescent="0.25">
      <c r="B13021" t="s">
        <v>13773</v>
      </c>
    </row>
    <row r="13022" spans="2:2" x14ac:dyDescent="0.25">
      <c r="B13022" t="s">
        <v>13774</v>
      </c>
    </row>
    <row r="13023" spans="2:2" x14ac:dyDescent="0.25">
      <c r="B13023" t="s">
        <v>13775</v>
      </c>
    </row>
    <row r="13024" spans="2:2" x14ac:dyDescent="0.25">
      <c r="B13024" t="s">
        <v>13776</v>
      </c>
    </row>
    <row r="13025" spans="2:2" x14ac:dyDescent="0.25">
      <c r="B13025" t="s">
        <v>13777</v>
      </c>
    </row>
    <row r="13026" spans="2:2" x14ac:dyDescent="0.25">
      <c r="B13026" t="s">
        <v>13778</v>
      </c>
    </row>
    <row r="13027" spans="2:2" x14ac:dyDescent="0.25">
      <c r="B13027" t="s">
        <v>13779</v>
      </c>
    </row>
    <row r="13028" spans="2:2" x14ac:dyDescent="0.25">
      <c r="B13028" t="s">
        <v>13780</v>
      </c>
    </row>
    <row r="13029" spans="2:2" x14ac:dyDescent="0.25">
      <c r="B13029" t="s">
        <v>13781</v>
      </c>
    </row>
    <row r="13030" spans="2:2" x14ac:dyDescent="0.25">
      <c r="B13030" t="s">
        <v>13782</v>
      </c>
    </row>
    <row r="13031" spans="2:2" x14ac:dyDescent="0.25">
      <c r="B13031" t="s">
        <v>13783</v>
      </c>
    </row>
    <row r="13032" spans="2:2" x14ac:dyDescent="0.25">
      <c r="B13032" t="s">
        <v>13784</v>
      </c>
    </row>
    <row r="13033" spans="2:2" x14ac:dyDescent="0.25">
      <c r="B13033" t="s">
        <v>13785</v>
      </c>
    </row>
    <row r="13034" spans="2:2" x14ac:dyDescent="0.25">
      <c r="B13034" t="s">
        <v>13786</v>
      </c>
    </row>
    <row r="13035" spans="2:2" x14ac:dyDescent="0.25">
      <c r="B13035" t="s">
        <v>13787</v>
      </c>
    </row>
    <row r="13036" spans="2:2" x14ac:dyDescent="0.25">
      <c r="B13036" t="s">
        <v>13788</v>
      </c>
    </row>
    <row r="13037" spans="2:2" x14ac:dyDescent="0.25">
      <c r="B13037" t="s">
        <v>13789</v>
      </c>
    </row>
    <row r="13038" spans="2:2" x14ac:dyDescent="0.25">
      <c r="B13038" t="s">
        <v>13790</v>
      </c>
    </row>
    <row r="13039" spans="2:2" x14ac:dyDescent="0.25">
      <c r="B13039" t="s">
        <v>13791</v>
      </c>
    </row>
    <row r="13040" spans="2:2" x14ac:dyDescent="0.25">
      <c r="B13040" t="s">
        <v>13792</v>
      </c>
    </row>
    <row r="13041" spans="2:2" x14ac:dyDescent="0.25">
      <c r="B13041" t="s">
        <v>13793</v>
      </c>
    </row>
    <row r="13042" spans="2:2" x14ac:dyDescent="0.25">
      <c r="B13042" t="s">
        <v>13794</v>
      </c>
    </row>
    <row r="13043" spans="2:2" x14ac:dyDescent="0.25">
      <c r="B13043" t="s">
        <v>13795</v>
      </c>
    </row>
    <row r="13044" spans="2:2" x14ac:dyDescent="0.25">
      <c r="B13044" t="s">
        <v>13796</v>
      </c>
    </row>
    <row r="13045" spans="2:2" x14ac:dyDescent="0.25">
      <c r="B13045" t="s">
        <v>13797</v>
      </c>
    </row>
    <row r="13046" spans="2:2" x14ac:dyDescent="0.25">
      <c r="B13046" t="s">
        <v>13798</v>
      </c>
    </row>
    <row r="13047" spans="2:2" x14ac:dyDescent="0.25">
      <c r="B13047" t="s">
        <v>13799</v>
      </c>
    </row>
    <row r="13048" spans="2:2" x14ac:dyDescent="0.25">
      <c r="B13048" t="s">
        <v>13800</v>
      </c>
    </row>
    <row r="13049" spans="2:2" x14ac:dyDescent="0.25">
      <c r="B13049" t="s">
        <v>13801</v>
      </c>
    </row>
    <row r="13050" spans="2:2" x14ac:dyDescent="0.25">
      <c r="B13050" t="s">
        <v>13802</v>
      </c>
    </row>
    <row r="13051" spans="2:2" x14ac:dyDescent="0.25">
      <c r="B13051" t="s">
        <v>13803</v>
      </c>
    </row>
    <row r="13052" spans="2:2" x14ac:dyDescent="0.25">
      <c r="B13052" t="s">
        <v>13804</v>
      </c>
    </row>
    <row r="13053" spans="2:2" x14ac:dyDescent="0.25">
      <c r="B13053" t="s">
        <v>13805</v>
      </c>
    </row>
    <row r="13054" spans="2:2" x14ac:dyDescent="0.25">
      <c r="B13054" t="s">
        <v>13806</v>
      </c>
    </row>
    <row r="13055" spans="2:2" x14ac:dyDescent="0.25">
      <c r="B13055" t="s">
        <v>13807</v>
      </c>
    </row>
    <row r="13056" spans="2:2" x14ac:dyDescent="0.25">
      <c r="B13056" t="s">
        <v>13808</v>
      </c>
    </row>
    <row r="13057" spans="2:2" x14ac:dyDescent="0.25">
      <c r="B13057" t="s">
        <v>13809</v>
      </c>
    </row>
    <row r="13058" spans="2:2" x14ac:dyDescent="0.25">
      <c r="B13058" t="s">
        <v>13810</v>
      </c>
    </row>
    <row r="13059" spans="2:2" x14ac:dyDescent="0.25">
      <c r="B13059" t="s">
        <v>13811</v>
      </c>
    </row>
    <row r="13060" spans="2:2" x14ac:dyDescent="0.25">
      <c r="B13060" t="s">
        <v>13812</v>
      </c>
    </row>
    <row r="13061" spans="2:2" x14ac:dyDescent="0.25">
      <c r="B13061" t="s">
        <v>13813</v>
      </c>
    </row>
    <row r="13062" spans="2:2" x14ac:dyDescent="0.25">
      <c r="B13062" t="s">
        <v>13814</v>
      </c>
    </row>
    <row r="13063" spans="2:2" x14ac:dyDescent="0.25">
      <c r="B13063" t="s">
        <v>13815</v>
      </c>
    </row>
    <row r="13064" spans="2:2" x14ac:dyDescent="0.25">
      <c r="B13064" t="s">
        <v>13816</v>
      </c>
    </row>
    <row r="13065" spans="2:2" x14ac:dyDescent="0.25">
      <c r="B13065" t="s">
        <v>13817</v>
      </c>
    </row>
    <row r="13066" spans="2:2" x14ac:dyDescent="0.25">
      <c r="B13066" t="s">
        <v>13818</v>
      </c>
    </row>
    <row r="13067" spans="2:2" x14ac:dyDescent="0.25">
      <c r="B13067" t="s">
        <v>13819</v>
      </c>
    </row>
    <row r="13068" spans="2:2" x14ac:dyDescent="0.25">
      <c r="B13068" t="s">
        <v>13820</v>
      </c>
    </row>
    <row r="13069" spans="2:2" x14ac:dyDescent="0.25">
      <c r="B13069" t="s">
        <v>13821</v>
      </c>
    </row>
    <row r="13070" spans="2:2" x14ac:dyDescent="0.25">
      <c r="B13070" t="s">
        <v>13822</v>
      </c>
    </row>
    <row r="13071" spans="2:2" x14ac:dyDescent="0.25">
      <c r="B13071" t="s">
        <v>13823</v>
      </c>
    </row>
    <row r="13072" spans="2:2" x14ac:dyDescent="0.25">
      <c r="B13072" t="s">
        <v>13824</v>
      </c>
    </row>
    <row r="13073" spans="2:2" x14ac:dyDescent="0.25">
      <c r="B13073" t="s">
        <v>13825</v>
      </c>
    </row>
    <row r="13074" spans="2:2" x14ac:dyDescent="0.25">
      <c r="B13074" t="s">
        <v>13826</v>
      </c>
    </row>
    <row r="13075" spans="2:2" x14ac:dyDescent="0.25">
      <c r="B13075" t="s">
        <v>13827</v>
      </c>
    </row>
    <row r="13076" spans="2:2" x14ac:dyDescent="0.25">
      <c r="B13076" t="s">
        <v>13828</v>
      </c>
    </row>
    <row r="13077" spans="2:2" x14ac:dyDescent="0.25">
      <c r="B13077" t="s">
        <v>13829</v>
      </c>
    </row>
    <row r="13078" spans="2:2" x14ac:dyDescent="0.25">
      <c r="B13078" t="s">
        <v>13830</v>
      </c>
    </row>
    <row r="13079" spans="2:2" x14ac:dyDescent="0.25">
      <c r="B13079" t="s">
        <v>13831</v>
      </c>
    </row>
    <row r="13080" spans="2:2" x14ac:dyDescent="0.25">
      <c r="B13080" t="s">
        <v>13832</v>
      </c>
    </row>
    <row r="13081" spans="2:2" x14ac:dyDescent="0.25">
      <c r="B13081" t="s">
        <v>13833</v>
      </c>
    </row>
    <row r="13082" spans="2:2" x14ac:dyDescent="0.25">
      <c r="B13082" t="s">
        <v>13834</v>
      </c>
    </row>
    <row r="13083" spans="2:2" x14ac:dyDescent="0.25">
      <c r="B13083" t="s">
        <v>13835</v>
      </c>
    </row>
    <row r="13084" spans="2:2" x14ac:dyDescent="0.25">
      <c r="B13084" t="s">
        <v>13836</v>
      </c>
    </row>
    <row r="13085" spans="2:2" x14ac:dyDescent="0.25">
      <c r="B13085" t="s">
        <v>13837</v>
      </c>
    </row>
    <row r="13086" spans="2:2" x14ac:dyDescent="0.25">
      <c r="B13086" t="s">
        <v>13838</v>
      </c>
    </row>
    <row r="13087" spans="2:2" x14ac:dyDescent="0.25">
      <c r="B13087" t="s">
        <v>13839</v>
      </c>
    </row>
    <row r="13088" spans="2:2" x14ac:dyDescent="0.25">
      <c r="B13088" t="s">
        <v>13840</v>
      </c>
    </row>
    <row r="13089" spans="2:2" x14ac:dyDescent="0.25">
      <c r="B13089" t="s">
        <v>13841</v>
      </c>
    </row>
    <row r="13090" spans="2:2" x14ac:dyDescent="0.25">
      <c r="B13090" t="s">
        <v>13842</v>
      </c>
    </row>
    <row r="13091" spans="2:2" x14ac:dyDescent="0.25">
      <c r="B13091" t="s">
        <v>13843</v>
      </c>
    </row>
    <row r="13092" spans="2:2" x14ac:dyDescent="0.25">
      <c r="B13092" t="s">
        <v>13844</v>
      </c>
    </row>
    <row r="13093" spans="2:2" x14ac:dyDescent="0.25">
      <c r="B13093" t="s">
        <v>13845</v>
      </c>
    </row>
    <row r="13094" spans="2:2" x14ac:dyDescent="0.25">
      <c r="B13094" t="s">
        <v>13846</v>
      </c>
    </row>
    <row r="13095" spans="2:2" x14ac:dyDescent="0.25">
      <c r="B13095" t="s">
        <v>13847</v>
      </c>
    </row>
    <row r="13096" spans="2:2" x14ac:dyDescent="0.25">
      <c r="B13096" t="s">
        <v>13848</v>
      </c>
    </row>
    <row r="13097" spans="2:2" x14ac:dyDescent="0.25">
      <c r="B13097" t="s">
        <v>13849</v>
      </c>
    </row>
    <row r="13098" spans="2:2" x14ac:dyDescent="0.25">
      <c r="B13098" t="s">
        <v>13850</v>
      </c>
    </row>
    <row r="13099" spans="2:2" x14ac:dyDescent="0.25">
      <c r="B13099" t="s">
        <v>13851</v>
      </c>
    </row>
    <row r="13100" spans="2:2" x14ac:dyDescent="0.25">
      <c r="B13100" t="s">
        <v>13852</v>
      </c>
    </row>
    <row r="13101" spans="2:2" x14ac:dyDescent="0.25">
      <c r="B13101" t="s">
        <v>13853</v>
      </c>
    </row>
    <row r="13102" spans="2:2" x14ac:dyDescent="0.25">
      <c r="B13102" t="s">
        <v>13854</v>
      </c>
    </row>
    <row r="13103" spans="2:2" x14ac:dyDescent="0.25">
      <c r="B13103" t="s">
        <v>13855</v>
      </c>
    </row>
    <row r="13104" spans="2:2" x14ac:dyDescent="0.25">
      <c r="B13104" t="s">
        <v>13856</v>
      </c>
    </row>
    <row r="13105" spans="2:2" x14ac:dyDescent="0.25">
      <c r="B13105" t="s">
        <v>13857</v>
      </c>
    </row>
    <row r="13106" spans="2:2" x14ac:dyDescent="0.25">
      <c r="B13106" t="s">
        <v>13858</v>
      </c>
    </row>
    <row r="13107" spans="2:2" x14ac:dyDescent="0.25">
      <c r="B13107" t="s">
        <v>13859</v>
      </c>
    </row>
    <row r="13108" spans="2:2" x14ac:dyDescent="0.25">
      <c r="B13108" t="s">
        <v>13860</v>
      </c>
    </row>
    <row r="13109" spans="2:2" x14ac:dyDescent="0.25">
      <c r="B13109" t="s">
        <v>13861</v>
      </c>
    </row>
    <row r="13110" spans="2:2" x14ac:dyDescent="0.25">
      <c r="B13110" t="s">
        <v>13862</v>
      </c>
    </row>
    <row r="13111" spans="2:2" x14ac:dyDescent="0.25">
      <c r="B13111" t="s">
        <v>13863</v>
      </c>
    </row>
    <row r="13112" spans="2:2" x14ac:dyDescent="0.25">
      <c r="B13112" t="s">
        <v>13864</v>
      </c>
    </row>
    <row r="13113" spans="2:2" x14ac:dyDescent="0.25">
      <c r="B13113" t="s">
        <v>13865</v>
      </c>
    </row>
    <row r="13114" spans="2:2" x14ac:dyDescent="0.25">
      <c r="B13114" t="s">
        <v>13866</v>
      </c>
    </row>
    <row r="13115" spans="2:2" x14ac:dyDescent="0.25">
      <c r="B13115" t="s">
        <v>13867</v>
      </c>
    </row>
    <row r="13116" spans="2:2" x14ac:dyDescent="0.25">
      <c r="B13116" t="s">
        <v>13868</v>
      </c>
    </row>
    <row r="13117" spans="2:2" x14ac:dyDescent="0.25">
      <c r="B13117" t="s">
        <v>13869</v>
      </c>
    </row>
    <row r="13118" spans="2:2" x14ac:dyDescent="0.25">
      <c r="B13118" t="s">
        <v>13870</v>
      </c>
    </row>
    <row r="13119" spans="2:2" x14ac:dyDescent="0.25">
      <c r="B13119" t="s">
        <v>13871</v>
      </c>
    </row>
    <row r="13120" spans="2:2" x14ac:dyDescent="0.25">
      <c r="B13120" t="s">
        <v>13872</v>
      </c>
    </row>
    <row r="13121" spans="2:2" x14ac:dyDescent="0.25">
      <c r="B13121" t="s">
        <v>13873</v>
      </c>
    </row>
    <row r="13122" spans="2:2" x14ac:dyDescent="0.25">
      <c r="B13122" t="s">
        <v>13874</v>
      </c>
    </row>
    <row r="13123" spans="2:2" x14ac:dyDescent="0.25">
      <c r="B13123" t="s">
        <v>13875</v>
      </c>
    </row>
    <row r="13124" spans="2:2" x14ac:dyDescent="0.25">
      <c r="B13124" t="s">
        <v>13876</v>
      </c>
    </row>
    <row r="13125" spans="2:2" x14ac:dyDescent="0.25">
      <c r="B13125" t="s">
        <v>13877</v>
      </c>
    </row>
    <row r="13126" spans="2:2" x14ac:dyDescent="0.25">
      <c r="B13126" t="s">
        <v>13878</v>
      </c>
    </row>
    <row r="13127" spans="2:2" x14ac:dyDescent="0.25">
      <c r="B13127" t="s">
        <v>13879</v>
      </c>
    </row>
    <row r="13128" spans="2:2" x14ac:dyDescent="0.25">
      <c r="B13128" t="s">
        <v>13880</v>
      </c>
    </row>
    <row r="13129" spans="2:2" x14ac:dyDescent="0.25">
      <c r="B13129" t="s">
        <v>13881</v>
      </c>
    </row>
    <row r="13130" spans="2:2" x14ac:dyDescent="0.25">
      <c r="B13130" t="s">
        <v>13882</v>
      </c>
    </row>
    <row r="13131" spans="2:2" x14ac:dyDescent="0.25">
      <c r="B13131" t="s">
        <v>13883</v>
      </c>
    </row>
    <row r="13132" spans="2:2" x14ac:dyDescent="0.25">
      <c r="B13132" t="s">
        <v>13884</v>
      </c>
    </row>
    <row r="13133" spans="2:2" x14ac:dyDescent="0.25">
      <c r="B13133" t="s">
        <v>13885</v>
      </c>
    </row>
    <row r="13134" spans="2:2" x14ac:dyDescent="0.25">
      <c r="B13134" t="s">
        <v>13886</v>
      </c>
    </row>
    <row r="13135" spans="2:2" x14ac:dyDescent="0.25">
      <c r="B13135" t="s">
        <v>13887</v>
      </c>
    </row>
    <row r="13136" spans="2:2" x14ac:dyDescent="0.25">
      <c r="B13136" t="s">
        <v>13888</v>
      </c>
    </row>
    <row r="13137" spans="2:2" x14ac:dyDescent="0.25">
      <c r="B13137" t="s">
        <v>13889</v>
      </c>
    </row>
    <row r="13138" spans="2:2" x14ac:dyDescent="0.25">
      <c r="B13138" t="s">
        <v>13890</v>
      </c>
    </row>
    <row r="13139" spans="2:2" x14ac:dyDescent="0.25">
      <c r="B13139" t="s">
        <v>13891</v>
      </c>
    </row>
    <row r="13140" spans="2:2" x14ac:dyDescent="0.25">
      <c r="B13140" t="s">
        <v>13892</v>
      </c>
    </row>
    <row r="13141" spans="2:2" x14ac:dyDescent="0.25">
      <c r="B13141" t="s">
        <v>13893</v>
      </c>
    </row>
    <row r="13142" spans="2:2" x14ac:dyDescent="0.25">
      <c r="B13142" t="s">
        <v>13894</v>
      </c>
    </row>
    <row r="13143" spans="2:2" x14ac:dyDescent="0.25">
      <c r="B13143" t="s">
        <v>13895</v>
      </c>
    </row>
    <row r="13144" spans="2:2" x14ac:dyDescent="0.25">
      <c r="B13144" t="s">
        <v>13896</v>
      </c>
    </row>
    <row r="13145" spans="2:2" x14ac:dyDescent="0.25">
      <c r="B13145" t="s">
        <v>13897</v>
      </c>
    </row>
    <row r="13146" spans="2:2" x14ac:dyDescent="0.25">
      <c r="B13146" t="s">
        <v>13898</v>
      </c>
    </row>
    <row r="13147" spans="2:2" x14ac:dyDescent="0.25">
      <c r="B13147" t="s">
        <v>13899</v>
      </c>
    </row>
    <row r="13148" spans="2:2" x14ac:dyDescent="0.25">
      <c r="B13148" t="s">
        <v>13900</v>
      </c>
    </row>
    <row r="13149" spans="2:2" x14ac:dyDescent="0.25">
      <c r="B13149" t="s">
        <v>13901</v>
      </c>
    </row>
    <row r="13150" spans="2:2" x14ac:dyDescent="0.25">
      <c r="B13150" t="s">
        <v>13902</v>
      </c>
    </row>
    <row r="13151" spans="2:2" x14ac:dyDescent="0.25">
      <c r="B13151" t="s">
        <v>13903</v>
      </c>
    </row>
    <row r="13152" spans="2:2" x14ac:dyDescent="0.25">
      <c r="B13152" t="s">
        <v>13894</v>
      </c>
    </row>
    <row r="13153" spans="2:2" x14ac:dyDescent="0.25">
      <c r="B13153" t="s">
        <v>13904</v>
      </c>
    </row>
    <row r="13154" spans="2:2" x14ac:dyDescent="0.25">
      <c r="B13154" t="s">
        <v>13905</v>
      </c>
    </row>
    <row r="13155" spans="2:2" x14ac:dyDescent="0.25">
      <c r="B13155" t="s">
        <v>13906</v>
      </c>
    </row>
    <row r="13156" spans="2:2" x14ac:dyDescent="0.25">
      <c r="B13156" t="s">
        <v>13907</v>
      </c>
    </row>
    <row r="13157" spans="2:2" x14ac:dyDescent="0.25">
      <c r="B13157" t="s">
        <v>13908</v>
      </c>
    </row>
    <row r="13158" spans="2:2" x14ac:dyDescent="0.25">
      <c r="B13158" t="s">
        <v>13909</v>
      </c>
    </row>
    <row r="13159" spans="2:2" x14ac:dyDescent="0.25">
      <c r="B13159" t="s">
        <v>13910</v>
      </c>
    </row>
    <row r="13160" spans="2:2" x14ac:dyDescent="0.25">
      <c r="B13160" t="s">
        <v>13911</v>
      </c>
    </row>
    <row r="13161" spans="2:2" x14ac:dyDescent="0.25">
      <c r="B13161" t="s">
        <v>13912</v>
      </c>
    </row>
    <row r="13162" spans="2:2" x14ac:dyDescent="0.25">
      <c r="B13162" t="s">
        <v>13913</v>
      </c>
    </row>
    <row r="13163" spans="2:2" x14ac:dyDescent="0.25">
      <c r="B13163" t="s">
        <v>13914</v>
      </c>
    </row>
    <row r="13164" spans="2:2" x14ac:dyDescent="0.25">
      <c r="B13164" t="s">
        <v>13915</v>
      </c>
    </row>
    <row r="13165" spans="2:2" x14ac:dyDescent="0.25">
      <c r="B13165" t="s">
        <v>13916</v>
      </c>
    </row>
    <row r="13166" spans="2:2" x14ac:dyDescent="0.25">
      <c r="B13166" t="s">
        <v>13917</v>
      </c>
    </row>
    <row r="13167" spans="2:2" x14ac:dyDescent="0.25">
      <c r="B13167" t="s">
        <v>13918</v>
      </c>
    </row>
    <row r="13168" spans="2:2" x14ac:dyDescent="0.25">
      <c r="B13168" t="s">
        <v>13919</v>
      </c>
    </row>
    <row r="13169" spans="2:2" x14ac:dyDescent="0.25">
      <c r="B13169" t="s">
        <v>13920</v>
      </c>
    </row>
    <row r="13170" spans="2:2" x14ac:dyDescent="0.25">
      <c r="B13170" t="s">
        <v>13921</v>
      </c>
    </row>
    <row r="13171" spans="2:2" x14ac:dyDescent="0.25">
      <c r="B13171" t="s">
        <v>13922</v>
      </c>
    </row>
    <row r="13172" spans="2:2" x14ac:dyDescent="0.25">
      <c r="B13172" t="s">
        <v>13923</v>
      </c>
    </row>
    <row r="13173" spans="2:2" x14ac:dyDescent="0.25">
      <c r="B13173" t="s">
        <v>13924</v>
      </c>
    </row>
    <row r="13174" spans="2:2" x14ac:dyDescent="0.25">
      <c r="B13174" t="s">
        <v>13925</v>
      </c>
    </row>
    <row r="13175" spans="2:2" x14ac:dyDescent="0.25">
      <c r="B13175" t="s">
        <v>13926</v>
      </c>
    </row>
    <row r="13176" spans="2:2" x14ac:dyDescent="0.25">
      <c r="B13176" t="s">
        <v>13927</v>
      </c>
    </row>
    <row r="13177" spans="2:2" x14ac:dyDescent="0.25">
      <c r="B13177" t="s">
        <v>13928</v>
      </c>
    </row>
    <row r="13178" spans="2:2" x14ac:dyDescent="0.25">
      <c r="B13178" t="s">
        <v>13929</v>
      </c>
    </row>
    <row r="13179" spans="2:2" x14ac:dyDescent="0.25">
      <c r="B13179" t="s">
        <v>13930</v>
      </c>
    </row>
    <row r="13180" spans="2:2" x14ac:dyDescent="0.25">
      <c r="B13180" t="s">
        <v>13931</v>
      </c>
    </row>
    <row r="13181" spans="2:2" x14ac:dyDescent="0.25">
      <c r="B13181" t="s">
        <v>13932</v>
      </c>
    </row>
    <row r="13182" spans="2:2" x14ac:dyDescent="0.25">
      <c r="B13182" t="s">
        <v>13933</v>
      </c>
    </row>
    <row r="13183" spans="2:2" x14ac:dyDescent="0.25">
      <c r="B13183" t="s">
        <v>13934</v>
      </c>
    </row>
    <row r="13184" spans="2:2" x14ac:dyDescent="0.25">
      <c r="B13184" t="s">
        <v>13935</v>
      </c>
    </row>
    <row r="13185" spans="2:2" x14ac:dyDescent="0.25">
      <c r="B13185" t="s">
        <v>13936</v>
      </c>
    </row>
    <row r="13186" spans="2:2" x14ac:dyDescent="0.25">
      <c r="B13186" t="s">
        <v>13937</v>
      </c>
    </row>
    <row r="13187" spans="2:2" x14ac:dyDescent="0.25">
      <c r="B13187" t="s">
        <v>13938</v>
      </c>
    </row>
    <row r="13188" spans="2:2" x14ac:dyDescent="0.25">
      <c r="B13188" t="s">
        <v>13939</v>
      </c>
    </row>
    <row r="13189" spans="2:2" x14ac:dyDescent="0.25">
      <c r="B13189" t="s">
        <v>13940</v>
      </c>
    </row>
    <row r="13190" spans="2:2" x14ac:dyDescent="0.25">
      <c r="B13190" t="s">
        <v>13941</v>
      </c>
    </row>
    <row r="13191" spans="2:2" x14ac:dyDescent="0.25">
      <c r="B13191" t="s">
        <v>13942</v>
      </c>
    </row>
    <row r="13192" spans="2:2" x14ac:dyDescent="0.25">
      <c r="B13192" t="s">
        <v>13943</v>
      </c>
    </row>
    <row r="13193" spans="2:2" x14ac:dyDescent="0.25">
      <c r="B13193" t="s">
        <v>13944</v>
      </c>
    </row>
    <row r="13194" spans="2:2" x14ac:dyDescent="0.25">
      <c r="B13194" t="s">
        <v>13945</v>
      </c>
    </row>
    <row r="13195" spans="2:2" x14ac:dyDescent="0.25">
      <c r="B13195" t="s">
        <v>13946</v>
      </c>
    </row>
    <row r="13196" spans="2:2" x14ac:dyDescent="0.25">
      <c r="B13196" t="s">
        <v>13947</v>
      </c>
    </row>
    <row r="13197" spans="2:2" x14ac:dyDescent="0.25">
      <c r="B13197" t="s">
        <v>13948</v>
      </c>
    </row>
    <row r="13198" spans="2:2" x14ac:dyDescent="0.25">
      <c r="B13198" t="s">
        <v>13949</v>
      </c>
    </row>
    <row r="13199" spans="2:2" x14ac:dyDescent="0.25">
      <c r="B13199" t="s">
        <v>13950</v>
      </c>
    </row>
    <row r="13200" spans="2:2" x14ac:dyDescent="0.25">
      <c r="B13200" t="s">
        <v>13951</v>
      </c>
    </row>
    <row r="13201" spans="2:2" x14ac:dyDescent="0.25">
      <c r="B13201" t="s">
        <v>13952</v>
      </c>
    </row>
    <row r="13202" spans="2:2" x14ac:dyDescent="0.25">
      <c r="B13202" t="s">
        <v>13953</v>
      </c>
    </row>
    <row r="13203" spans="2:2" x14ac:dyDescent="0.25">
      <c r="B13203" t="s">
        <v>13954</v>
      </c>
    </row>
    <row r="13204" spans="2:2" x14ac:dyDescent="0.25">
      <c r="B13204" t="s">
        <v>13955</v>
      </c>
    </row>
    <row r="13205" spans="2:2" x14ac:dyDescent="0.25">
      <c r="B13205" t="s">
        <v>13956</v>
      </c>
    </row>
    <row r="13206" spans="2:2" x14ac:dyDescent="0.25">
      <c r="B13206" t="s">
        <v>13957</v>
      </c>
    </row>
    <row r="13207" spans="2:2" x14ac:dyDescent="0.25">
      <c r="B13207" t="s">
        <v>13958</v>
      </c>
    </row>
    <row r="13208" spans="2:2" x14ac:dyDescent="0.25">
      <c r="B13208" t="s">
        <v>13959</v>
      </c>
    </row>
    <row r="13209" spans="2:2" x14ac:dyDescent="0.25">
      <c r="B13209" t="s">
        <v>13960</v>
      </c>
    </row>
    <row r="13210" spans="2:2" x14ac:dyDescent="0.25">
      <c r="B13210" t="s">
        <v>13961</v>
      </c>
    </row>
    <row r="13211" spans="2:2" x14ac:dyDescent="0.25">
      <c r="B13211" t="s">
        <v>13962</v>
      </c>
    </row>
    <row r="13212" spans="2:2" x14ac:dyDescent="0.25">
      <c r="B13212" t="s">
        <v>13963</v>
      </c>
    </row>
    <row r="13213" spans="2:2" x14ac:dyDescent="0.25">
      <c r="B13213" t="s">
        <v>13964</v>
      </c>
    </row>
    <row r="13214" spans="2:2" x14ac:dyDescent="0.25">
      <c r="B13214" t="s">
        <v>13965</v>
      </c>
    </row>
    <row r="13215" spans="2:2" x14ac:dyDescent="0.25">
      <c r="B13215" t="s">
        <v>13966</v>
      </c>
    </row>
    <row r="13216" spans="2:2" x14ac:dyDescent="0.25">
      <c r="B13216" t="s">
        <v>13967</v>
      </c>
    </row>
    <row r="13217" spans="2:2" x14ac:dyDescent="0.25">
      <c r="B13217" t="s">
        <v>13968</v>
      </c>
    </row>
    <row r="13218" spans="2:2" x14ac:dyDescent="0.25">
      <c r="B13218" t="s">
        <v>13969</v>
      </c>
    </row>
    <row r="13219" spans="2:2" x14ac:dyDescent="0.25">
      <c r="B13219" t="s">
        <v>13894</v>
      </c>
    </row>
    <row r="13220" spans="2:2" x14ac:dyDescent="0.25">
      <c r="B13220" t="s">
        <v>13970</v>
      </c>
    </row>
    <row r="13221" spans="2:2" x14ac:dyDescent="0.25">
      <c r="B13221" t="s">
        <v>13971</v>
      </c>
    </row>
    <row r="13222" spans="2:2" x14ac:dyDescent="0.25">
      <c r="B13222" t="s">
        <v>13972</v>
      </c>
    </row>
    <row r="13223" spans="2:2" x14ac:dyDescent="0.25">
      <c r="B13223" t="s">
        <v>13973</v>
      </c>
    </row>
    <row r="13224" spans="2:2" x14ac:dyDescent="0.25">
      <c r="B13224" t="s">
        <v>13974</v>
      </c>
    </row>
    <row r="13225" spans="2:2" x14ac:dyDescent="0.25">
      <c r="B13225" t="s">
        <v>13975</v>
      </c>
    </row>
    <row r="13226" spans="2:2" x14ac:dyDescent="0.25">
      <c r="B13226" t="s">
        <v>13976</v>
      </c>
    </row>
    <row r="13227" spans="2:2" x14ac:dyDescent="0.25">
      <c r="B13227" t="s">
        <v>13977</v>
      </c>
    </row>
    <row r="13228" spans="2:2" x14ac:dyDescent="0.25">
      <c r="B13228" t="s">
        <v>13978</v>
      </c>
    </row>
    <row r="13229" spans="2:2" x14ac:dyDescent="0.25">
      <c r="B13229" t="s">
        <v>13979</v>
      </c>
    </row>
    <row r="13230" spans="2:2" x14ac:dyDescent="0.25">
      <c r="B13230" t="s">
        <v>13980</v>
      </c>
    </row>
    <row r="13231" spans="2:2" x14ac:dyDescent="0.25">
      <c r="B13231" t="s">
        <v>13981</v>
      </c>
    </row>
    <row r="13232" spans="2:2" x14ac:dyDescent="0.25">
      <c r="B13232" t="s">
        <v>13982</v>
      </c>
    </row>
    <row r="13233" spans="2:2" x14ac:dyDescent="0.25">
      <c r="B13233" t="s">
        <v>13983</v>
      </c>
    </row>
    <row r="13234" spans="2:2" x14ac:dyDescent="0.25">
      <c r="B13234" t="s">
        <v>13984</v>
      </c>
    </row>
    <row r="13235" spans="2:2" x14ac:dyDescent="0.25">
      <c r="B13235" t="s">
        <v>13985</v>
      </c>
    </row>
    <row r="13236" spans="2:2" x14ac:dyDescent="0.25">
      <c r="B13236" t="s">
        <v>13986</v>
      </c>
    </row>
    <row r="13237" spans="2:2" x14ac:dyDescent="0.25">
      <c r="B13237" t="s">
        <v>13987</v>
      </c>
    </row>
    <row r="13238" spans="2:2" x14ac:dyDescent="0.25">
      <c r="B13238" t="s">
        <v>13988</v>
      </c>
    </row>
    <row r="13239" spans="2:2" x14ac:dyDescent="0.25">
      <c r="B13239" t="s">
        <v>13989</v>
      </c>
    </row>
    <row r="13240" spans="2:2" x14ac:dyDescent="0.25">
      <c r="B13240" t="s">
        <v>13990</v>
      </c>
    </row>
    <row r="13241" spans="2:2" x14ac:dyDescent="0.25">
      <c r="B13241" t="s">
        <v>13991</v>
      </c>
    </row>
    <row r="13242" spans="2:2" x14ac:dyDescent="0.25">
      <c r="B13242" t="s">
        <v>13992</v>
      </c>
    </row>
    <row r="13243" spans="2:2" x14ac:dyDescent="0.25">
      <c r="B13243" t="s">
        <v>13993</v>
      </c>
    </row>
    <row r="13244" spans="2:2" x14ac:dyDescent="0.25">
      <c r="B13244" t="s">
        <v>13994</v>
      </c>
    </row>
    <row r="13245" spans="2:2" x14ac:dyDescent="0.25">
      <c r="B13245" t="s">
        <v>13995</v>
      </c>
    </row>
    <row r="13246" spans="2:2" x14ac:dyDescent="0.25">
      <c r="B13246" t="s">
        <v>13996</v>
      </c>
    </row>
    <row r="13247" spans="2:2" x14ac:dyDescent="0.25">
      <c r="B13247" t="s">
        <v>13997</v>
      </c>
    </row>
    <row r="13248" spans="2:2" x14ac:dyDescent="0.25">
      <c r="B13248" t="s">
        <v>13998</v>
      </c>
    </row>
    <row r="13249" spans="2:2" x14ac:dyDescent="0.25">
      <c r="B13249" t="s">
        <v>13999</v>
      </c>
    </row>
    <row r="13250" spans="2:2" x14ac:dyDescent="0.25">
      <c r="B13250" t="s">
        <v>14000</v>
      </c>
    </row>
    <row r="13251" spans="2:2" x14ac:dyDescent="0.25">
      <c r="B13251" t="s">
        <v>14001</v>
      </c>
    </row>
    <row r="13252" spans="2:2" x14ac:dyDescent="0.25">
      <c r="B13252" t="s">
        <v>14002</v>
      </c>
    </row>
    <row r="13253" spans="2:2" x14ac:dyDescent="0.25">
      <c r="B13253" t="s">
        <v>14003</v>
      </c>
    </row>
    <row r="13254" spans="2:2" x14ac:dyDescent="0.25">
      <c r="B13254" t="s">
        <v>14004</v>
      </c>
    </row>
    <row r="13255" spans="2:2" x14ac:dyDescent="0.25">
      <c r="B13255" t="s">
        <v>14005</v>
      </c>
    </row>
    <row r="13256" spans="2:2" x14ac:dyDescent="0.25">
      <c r="B13256" t="s">
        <v>14006</v>
      </c>
    </row>
    <row r="13257" spans="2:2" x14ac:dyDescent="0.25">
      <c r="B13257" t="s">
        <v>14007</v>
      </c>
    </row>
    <row r="13258" spans="2:2" x14ac:dyDescent="0.25">
      <c r="B13258" t="s">
        <v>14008</v>
      </c>
    </row>
    <row r="13259" spans="2:2" x14ac:dyDescent="0.25">
      <c r="B13259" t="s">
        <v>14009</v>
      </c>
    </row>
    <row r="13260" spans="2:2" x14ac:dyDescent="0.25">
      <c r="B13260" t="s">
        <v>14010</v>
      </c>
    </row>
    <row r="13261" spans="2:2" x14ac:dyDescent="0.25">
      <c r="B13261" t="s">
        <v>14011</v>
      </c>
    </row>
    <row r="13262" spans="2:2" x14ac:dyDescent="0.25">
      <c r="B13262" t="s">
        <v>13894</v>
      </c>
    </row>
    <row r="13263" spans="2:2" x14ac:dyDescent="0.25">
      <c r="B13263" t="s">
        <v>13894</v>
      </c>
    </row>
    <row r="13264" spans="2:2" x14ac:dyDescent="0.25">
      <c r="B13264" t="s">
        <v>14012</v>
      </c>
    </row>
    <row r="13265" spans="2:2" x14ac:dyDescent="0.25">
      <c r="B13265" t="s">
        <v>14013</v>
      </c>
    </row>
    <row r="13266" spans="2:2" x14ac:dyDescent="0.25">
      <c r="B13266" t="s">
        <v>14014</v>
      </c>
    </row>
    <row r="13267" spans="2:2" x14ac:dyDescent="0.25">
      <c r="B13267" t="s">
        <v>14015</v>
      </c>
    </row>
    <row r="13268" spans="2:2" x14ac:dyDescent="0.25">
      <c r="B13268" t="s">
        <v>14016</v>
      </c>
    </row>
    <row r="13269" spans="2:2" x14ac:dyDescent="0.25">
      <c r="B13269" t="s">
        <v>14017</v>
      </c>
    </row>
    <row r="13270" spans="2:2" x14ac:dyDescent="0.25">
      <c r="B13270" t="s">
        <v>14018</v>
      </c>
    </row>
    <row r="13271" spans="2:2" x14ac:dyDescent="0.25">
      <c r="B13271" t="s">
        <v>14019</v>
      </c>
    </row>
    <row r="13272" spans="2:2" x14ac:dyDescent="0.25">
      <c r="B13272" t="s">
        <v>14020</v>
      </c>
    </row>
    <row r="13273" spans="2:2" x14ac:dyDescent="0.25">
      <c r="B13273" t="s">
        <v>14021</v>
      </c>
    </row>
    <row r="13274" spans="2:2" x14ac:dyDescent="0.25">
      <c r="B13274" t="s">
        <v>14022</v>
      </c>
    </row>
    <row r="13275" spans="2:2" x14ac:dyDescent="0.25">
      <c r="B13275" t="s">
        <v>14023</v>
      </c>
    </row>
    <row r="13276" spans="2:2" x14ac:dyDescent="0.25">
      <c r="B13276" t="s">
        <v>14024</v>
      </c>
    </row>
    <row r="13277" spans="2:2" x14ac:dyDescent="0.25">
      <c r="B13277" t="s">
        <v>14025</v>
      </c>
    </row>
    <row r="13278" spans="2:2" x14ac:dyDescent="0.25">
      <c r="B13278" t="s">
        <v>14026</v>
      </c>
    </row>
    <row r="13279" spans="2:2" x14ac:dyDescent="0.25">
      <c r="B13279" t="s">
        <v>14027</v>
      </c>
    </row>
    <row r="13280" spans="2:2" x14ac:dyDescent="0.25">
      <c r="B13280" t="s">
        <v>14028</v>
      </c>
    </row>
    <row r="13281" spans="2:2" x14ac:dyDescent="0.25">
      <c r="B13281" t="s">
        <v>14029</v>
      </c>
    </row>
    <row r="13282" spans="2:2" x14ac:dyDescent="0.25">
      <c r="B13282" t="s">
        <v>14030</v>
      </c>
    </row>
    <row r="13283" spans="2:2" x14ac:dyDescent="0.25">
      <c r="B13283" t="s">
        <v>14031</v>
      </c>
    </row>
    <row r="13284" spans="2:2" x14ac:dyDescent="0.25">
      <c r="B13284" t="s">
        <v>14032</v>
      </c>
    </row>
    <row r="13285" spans="2:2" x14ac:dyDescent="0.25">
      <c r="B13285" t="s">
        <v>14033</v>
      </c>
    </row>
    <row r="13286" spans="2:2" x14ac:dyDescent="0.25">
      <c r="B13286" t="s">
        <v>14034</v>
      </c>
    </row>
    <row r="13287" spans="2:2" x14ac:dyDescent="0.25">
      <c r="B13287" t="s">
        <v>14035</v>
      </c>
    </row>
    <row r="13288" spans="2:2" x14ac:dyDescent="0.25">
      <c r="B13288" t="s">
        <v>14036</v>
      </c>
    </row>
    <row r="13289" spans="2:2" x14ac:dyDescent="0.25">
      <c r="B13289" t="s">
        <v>14037</v>
      </c>
    </row>
    <row r="13290" spans="2:2" x14ac:dyDescent="0.25">
      <c r="B13290" t="s">
        <v>14038</v>
      </c>
    </row>
    <row r="13291" spans="2:2" x14ac:dyDescent="0.25">
      <c r="B13291" t="s">
        <v>14039</v>
      </c>
    </row>
    <row r="13292" spans="2:2" x14ac:dyDescent="0.25">
      <c r="B13292" t="s">
        <v>14040</v>
      </c>
    </row>
    <row r="13293" spans="2:2" x14ac:dyDescent="0.25">
      <c r="B13293" t="s">
        <v>14041</v>
      </c>
    </row>
    <row r="13294" spans="2:2" x14ac:dyDescent="0.25">
      <c r="B13294" t="s">
        <v>14042</v>
      </c>
    </row>
    <row r="13295" spans="2:2" x14ac:dyDescent="0.25">
      <c r="B13295" t="s">
        <v>14043</v>
      </c>
    </row>
    <row r="13296" spans="2:2" x14ac:dyDescent="0.25">
      <c r="B13296" t="s">
        <v>14044</v>
      </c>
    </row>
    <row r="13297" spans="2:2" x14ac:dyDescent="0.25">
      <c r="B13297" t="s">
        <v>14045</v>
      </c>
    </row>
    <row r="13298" spans="2:2" x14ac:dyDescent="0.25">
      <c r="B13298" t="s">
        <v>14046</v>
      </c>
    </row>
    <row r="13299" spans="2:2" x14ac:dyDescent="0.25">
      <c r="B13299" t="s">
        <v>14047</v>
      </c>
    </row>
    <row r="13300" spans="2:2" x14ac:dyDescent="0.25">
      <c r="B13300" t="s">
        <v>14048</v>
      </c>
    </row>
    <row r="13301" spans="2:2" x14ac:dyDescent="0.25">
      <c r="B13301" t="s">
        <v>14049</v>
      </c>
    </row>
    <row r="13302" spans="2:2" x14ac:dyDescent="0.25">
      <c r="B13302" t="s">
        <v>14050</v>
      </c>
    </row>
    <row r="13303" spans="2:2" x14ac:dyDescent="0.25">
      <c r="B13303" t="s">
        <v>14051</v>
      </c>
    </row>
    <row r="13304" spans="2:2" x14ac:dyDescent="0.25">
      <c r="B13304" t="s">
        <v>14052</v>
      </c>
    </row>
    <row r="13305" spans="2:2" x14ac:dyDescent="0.25">
      <c r="B13305" t="s">
        <v>14053</v>
      </c>
    </row>
    <row r="13306" spans="2:2" x14ac:dyDescent="0.25">
      <c r="B13306" t="s">
        <v>14054</v>
      </c>
    </row>
    <row r="13307" spans="2:2" x14ac:dyDescent="0.25">
      <c r="B13307" t="s">
        <v>14055</v>
      </c>
    </row>
    <row r="13308" spans="2:2" x14ac:dyDescent="0.25">
      <c r="B13308" t="s">
        <v>14056</v>
      </c>
    </row>
    <row r="13309" spans="2:2" x14ac:dyDescent="0.25">
      <c r="B13309" t="s">
        <v>14057</v>
      </c>
    </row>
    <row r="13310" spans="2:2" x14ac:dyDescent="0.25">
      <c r="B13310" t="s">
        <v>14058</v>
      </c>
    </row>
    <row r="13311" spans="2:2" x14ac:dyDescent="0.25">
      <c r="B13311" t="s">
        <v>14059</v>
      </c>
    </row>
    <row r="13312" spans="2:2" x14ac:dyDescent="0.25">
      <c r="B13312" t="s">
        <v>14060</v>
      </c>
    </row>
    <row r="13313" spans="2:2" x14ac:dyDescent="0.25">
      <c r="B13313" t="s">
        <v>14061</v>
      </c>
    </row>
    <row r="13314" spans="2:2" x14ac:dyDescent="0.25">
      <c r="B13314" t="s">
        <v>14062</v>
      </c>
    </row>
    <row r="13315" spans="2:2" x14ac:dyDescent="0.25">
      <c r="B13315" t="s">
        <v>14063</v>
      </c>
    </row>
    <row r="13316" spans="2:2" x14ac:dyDescent="0.25">
      <c r="B13316" t="s">
        <v>14064</v>
      </c>
    </row>
    <row r="13317" spans="2:2" x14ac:dyDescent="0.25">
      <c r="B13317" t="s">
        <v>14065</v>
      </c>
    </row>
    <row r="13318" spans="2:2" x14ac:dyDescent="0.25">
      <c r="B13318" t="s">
        <v>14066</v>
      </c>
    </row>
    <row r="13319" spans="2:2" x14ac:dyDescent="0.25">
      <c r="B13319" t="s">
        <v>14067</v>
      </c>
    </row>
    <row r="13320" spans="2:2" x14ac:dyDescent="0.25">
      <c r="B13320" t="s">
        <v>14068</v>
      </c>
    </row>
    <row r="13321" spans="2:2" x14ac:dyDescent="0.25">
      <c r="B13321" t="s">
        <v>14069</v>
      </c>
    </row>
    <row r="13322" spans="2:2" x14ac:dyDescent="0.25">
      <c r="B13322" t="s">
        <v>14070</v>
      </c>
    </row>
    <row r="13323" spans="2:2" x14ac:dyDescent="0.25">
      <c r="B13323" t="s">
        <v>14071</v>
      </c>
    </row>
    <row r="13324" spans="2:2" x14ac:dyDescent="0.25">
      <c r="B13324" t="s">
        <v>14072</v>
      </c>
    </row>
    <row r="13325" spans="2:2" x14ac:dyDescent="0.25">
      <c r="B13325" t="s">
        <v>14073</v>
      </c>
    </row>
    <row r="13326" spans="2:2" x14ac:dyDescent="0.25">
      <c r="B13326" t="s">
        <v>14074</v>
      </c>
    </row>
    <row r="13327" spans="2:2" x14ac:dyDescent="0.25">
      <c r="B13327" t="s">
        <v>14075</v>
      </c>
    </row>
    <row r="13328" spans="2:2" x14ac:dyDescent="0.25">
      <c r="B13328" t="s">
        <v>14076</v>
      </c>
    </row>
    <row r="13329" spans="2:2" x14ac:dyDescent="0.25">
      <c r="B13329" t="s">
        <v>14077</v>
      </c>
    </row>
    <row r="13330" spans="2:2" x14ac:dyDescent="0.25">
      <c r="B13330" t="s">
        <v>14078</v>
      </c>
    </row>
    <row r="13331" spans="2:2" x14ac:dyDescent="0.25">
      <c r="B13331" t="s">
        <v>14079</v>
      </c>
    </row>
    <row r="13332" spans="2:2" x14ac:dyDescent="0.25">
      <c r="B13332" t="s">
        <v>14080</v>
      </c>
    </row>
    <row r="13333" spans="2:2" x14ac:dyDescent="0.25">
      <c r="B13333" t="s">
        <v>14081</v>
      </c>
    </row>
    <row r="13334" spans="2:2" x14ac:dyDescent="0.25">
      <c r="B13334" t="s">
        <v>14082</v>
      </c>
    </row>
    <row r="13335" spans="2:2" x14ac:dyDescent="0.25">
      <c r="B13335" t="s">
        <v>14083</v>
      </c>
    </row>
    <row r="13336" spans="2:2" x14ac:dyDescent="0.25">
      <c r="B13336" t="s">
        <v>14084</v>
      </c>
    </row>
    <row r="13337" spans="2:2" x14ac:dyDescent="0.25">
      <c r="B13337" t="s">
        <v>13894</v>
      </c>
    </row>
    <row r="13338" spans="2:2" x14ac:dyDescent="0.25">
      <c r="B13338" t="s">
        <v>14085</v>
      </c>
    </row>
    <row r="13339" spans="2:2" x14ac:dyDescent="0.25">
      <c r="B13339" t="s">
        <v>14086</v>
      </c>
    </row>
    <row r="13340" spans="2:2" x14ac:dyDescent="0.25">
      <c r="B13340" t="s">
        <v>14087</v>
      </c>
    </row>
    <row r="13341" spans="2:2" x14ac:dyDescent="0.25">
      <c r="B13341" t="s">
        <v>14088</v>
      </c>
    </row>
    <row r="13342" spans="2:2" x14ac:dyDescent="0.25">
      <c r="B13342" t="s">
        <v>14089</v>
      </c>
    </row>
    <row r="13343" spans="2:2" x14ac:dyDescent="0.25">
      <c r="B13343" t="s">
        <v>14090</v>
      </c>
    </row>
    <row r="13344" spans="2:2" x14ac:dyDescent="0.25">
      <c r="B13344" t="s">
        <v>14091</v>
      </c>
    </row>
    <row r="13345" spans="2:2" x14ac:dyDescent="0.25">
      <c r="B13345" t="s">
        <v>14092</v>
      </c>
    </row>
    <row r="13346" spans="2:2" x14ac:dyDescent="0.25">
      <c r="B13346" t="s">
        <v>14093</v>
      </c>
    </row>
    <row r="13347" spans="2:2" x14ac:dyDescent="0.25">
      <c r="B13347" t="s">
        <v>14094</v>
      </c>
    </row>
    <row r="13348" spans="2:2" x14ac:dyDescent="0.25">
      <c r="B13348" t="s">
        <v>14095</v>
      </c>
    </row>
    <row r="13349" spans="2:2" x14ac:dyDescent="0.25">
      <c r="B13349" t="s">
        <v>14096</v>
      </c>
    </row>
    <row r="13350" spans="2:2" x14ac:dyDescent="0.25">
      <c r="B13350" t="s">
        <v>14097</v>
      </c>
    </row>
    <row r="13351" spans="2:2" x14ac:dyDescent="0.25">
      <c r="B13351" t="s">
        <v>14098</v>
      </c>
    </row>
    <row r="13352" spans="2:2" x14ac:dyDescent="0.25">
      <c r="B13352" t="s">
        <v>14099</v>
      </c>
    </row>
    <row r="13353" spans="2:2" x14ac:dyDescent="0.25">
      <c r="B13353" t="s">
        <v>14100</v>
      </c>
    </row>
    <row r="13354" spans="2:2" x14ac:dyDescent="0.25">
      <c r="B13354" t="s">
        <v>14101</v>
      </c>
    </row>
    <row r="13355" spans="2:2" x14ac:dyDescent="0.25">
      <c r="B13355" t="s">
        <v>13894</v>
      </c>
    </row>
    <row r="13356" spans="2:2" x14ac:dyDescent="0.25">
      <c r="B13356" t="s">
        <v>14102</v>
      </c>
    </row>
    <row r="13357" spans="2:2" x14ac:dyDescent="0.25">
      <c r="B13357" t="s">
        <v>14103</v>
      </c>
    </row>
    <row r="13358" spans="2:2" x14ac:dyDescent="0.25">
      <c r="B13358" t="s">
        <v>14104</v>
      </c>
    </row>
    <row r="13359" spans="2:2" x14ac:dyDescent="0.25">
      <c r="B13359" t="s">
        <v>14105</v>
      </c>
    </row>
    <row r="13360" spans="2:2" x14ac:dyDescent="0.25">
      <c r="B13360" t="s">
        <v>14106</v>
      </c>
    </row>
    <row r="13361" spans="2:2" x14ac:dyDescent="0.25">
      <c r="B13361" t="s">
        <v>14107</v>
      </c>
    </row>
    <row r="13362" spans="2:2" x14ac:dyDescent="0.25">
      <c r="B13362" t="s">
        <v>14108</v>
      </c>
    </row>
    <row r="13363" spans="2:2" x14ac:dyDescent="0.25">
      <c r="B13363" t="s">
        <v>14109</v>
      </c>
    </row>
    <row r="13364" spans="2:2" x14ac:dyDescent="0.25">
      <c r="B13364" t="s">
        <v>14110</v>
      </c>
    </row>
    <row r="13365" spans="2:2" x14ac:dyDescent="0.25">
      <c r="B13365" t="s">
        <v>14111</v>
      </c>
    </row>
    <row r="13366" spans="2:2" x14ac:dyDescent="0.25">
      <c r="B13366" t="s">
        <v>14112</v>
      </c>
    </row>
    <row r="13367" spans="2:2" x14ac:dyDescent="0.25">
      <c r="B13367" t="s">
        <v>14113</v>
      </c>
    </row>
    <row r="13368" spans="2:2" x14ac:dyDescent="0.25">
      <c r="B13368" t="s">
        <v>14114</v>
      </c>
    </row>
    <row r="13369" spans="2:2" x14ac:dyDescent="0.25">
      <c r="B13369" t="s">
        <v>14115</v>
      </c>
    </row>
    <row r="13370" spans="2:2" x14ac:dyDescent="0.25">
      <c r="B13370" t="s">
        <v>14116</v>
      </c>
    </row>
    <row r="13371" spans="2:2" x14ac:dyDescent="0.25">
      <c r="B13371" t="s">
        <v>14117</v>
      </c>
    </row>
    <row r="13372" spans="2:2" x14ac:dyDescent="0.25">
      <c r="B13372" t="s">
        <v>13894</v>
      </c>
    </row>
    <row r="13373" spans="2:2" x14ac:dyDescent="0.25">
      <c r="B13373" t="s">
        <v>14118</v>
      </c>
    </row>
    <row r="13374" spans="2:2" x14ac:dyDescent="0.25">
      <c r="B13374" t="s">
        <v>14119</v>
      </c>
    </row>
    <row r="13375" spans="2:2" x14ac:dyDescent="0.25">
      <c r="B13375" t="s">
        <v>14120</v>
      </c>
    </row>
    <row r="13376" spans="2:2" x14ac:dyDescent="0.25">
      <c r="B13376" t="s">
        <v>14121</v>
      </c>
    </row>
    <row r="13377" spans="2:2" x14ac:dyDescent="0.25">
      <c r="B13377" t="s">
        <v>14122</v>
      </c>
    </row>
    <row r="13378" spans="2:2" x14ac:dyDescent="0.25">
      <c r="B13378" t="s">
        <v>14123</v>
      </c>
    </row>
    <row r="13379" spans="2:2" x14ac:dyDescent="0.25">
      <c r="B13379" t="s">
        <v>14124</v>
      </c>
    </row>
    <row r="13380" spans="2:2" x14ac:dyDescent="0.25">
      <c r="B13380" t="s">
        <v>14125</v>
      </c>
    </row>
    <row r="13381" spans="2:2" x14ac:dyDescent="0.25">
      <c r="B13381" t="s">
        <v>13894</v>
      </c>
    </row>
    <row r="13382" spans="2:2" x14ac:dyDescent="0.25">
      <c r="B13382" t="s">
        <v>14126</v>
      </c>
    </row>
    <row r="13383" spans="2:2" x14ac:dyDescent="0.25">
      <c r="B13383" t="s">
        <v>14127</v>
      </c>
    </row>
    <row r="13384" spans="2:2" x14ac:dyDescent="0.25">
      <c r="B13384" t="s">
        <v>14128</v>
      </c>
    </row>
    <row r="13385" spans="2:2" x14ac:dyDescent="0.25">
      <c r="B13385" t="s">
        <v>14129</v>
      </c>
    </row>
    <row r="13386" spans="2:2" x14ac:dyDescent="0.25">
      <c r="B13386" t="s">
        <v>14130</v>
      </c>
    </row>
    <row r="13387" spans="2:2" x14ac:dyDescent="0.25">
      <c r="B13387" t="s">
        <v>14131</v>
      </c>
    </row>
    <row r="13388" spans="2:2" x14ac:dyDescent="0.25">
      <c r="B13388" t="s">
        <v>14132</v>
      </c>
    </row>
    <row r="13389" spans="2:2" x14ac:dyDescent="0.25">
      <c r="B13389" t="s">
        <v>14133</v>
      </c>
    </row>
    <row r="13390" spans="2:2" x14ac:dyDescent="0.25">
      <c r="B13390" t="s">
        <v>13894</v>
      </c>
    </row>
    <row r="13391" spans="2:2" x14ac:dyDescent="0.25">
      <c r="B13391" t="s">
        <v>14134</v>
      </c>
    </row>
    <row r="13392" spans="2:2" x14ac:dyDescent="0.25">
      <c r="B13392" t="s">
        <v>14135</v>
      </c>
    </row>
    <row r="13393" spans="2:2" x14ac:dyDescent="0.25">
      <c r="B13393" t="s">
        <v>14136</v>
      </c>
    </row>
    <row r="13394" spans="2:2" x14ac:dyDescent="0.25">
      <c r="B13394" t="s">
        <v>14137</v>
      </c>
    </row>
    <row r="13395" spans="2:2" x14ac:dyDescent="0.25">
      <c r="B13395" t="s">
        <v>14138</v>
      </c>
    </row>
    <row r="13396" spans="2:2" x14ac:dyDescent="0.25">
      <c r="B13396" t="s">
        <v>14139</v>
      </c>
    </row>
    <row r="13397" spans="2:2" x14ac:dyDescent="0.25">
      <c r="B13397" t="s">
        <v>14140</v>
      </c>
    </row>
    <row r="13398" spans="2:2" x14ac:dyDescent="0.25">
      <c r="B13398" t="s">
        <v>14141</v>
      </c>
    </row>
    <row r="13399" spans="2:2" x14ac:dyDescent="0.25">
      <c r="B13399" t="s">
        <v>13894</v>
      </c>
    </row>
    <row r="13400" spans="2:2" x14ac:dyDescent="0.25">
      <c r="B13400" t="s">
        <v>14142</v>
      </c>
    </row>
    <row r="13401" spans="2:2" x14ac:dyDescent="0.25">
      <c r="B13401" t="s">
        <v>14143</v>
      </c>
    </row>
    <row r="13402" spans="2:2" x14ac:dyDescent="0.25">
      <c r="B13402" t="s">
        <v>14144</v>
      </c>
    </row>
    <row r="13403" spans="2:2" x14ac:dyDescent="0.25">
      <c r="B13403" t="s">
        <v>14145</v>
      </c>
    </row>
    <row r="13404" spans="2:2" x14ac:dyDescent="0.25">
      <c r="B13404" t="s">
        <v>14146</v>
      </c>
    </row>
    <row r="13405" spans="2:2" x14ac:dyDescent="0.25">
      <c r="B13405" t="s">
        <v>14147</v>
      </c>
    </row>
    <row r="13406" spans="2:2" x14ac:dyDescent="0.25">
      <c r="B13406" t="s">
        <v>14148</v>
      </c>
    </row>
    <row r="13407" spans="2:2" x14ac:dyDescent="0.25">
      <c r="B13407" t="s">
        <v>14149</v>
      </c>
    </row>
    <row r="13408" spans="2:2" x14ac:dyDescent="0.25">
      <c r="B13408" t="s">
        <v>14150</v>
      </c>
    </row>
    <row r="13409" spans="2:2" x14ac:dyDescent="0.25">
      <c r="B13409" t="s">
        <v>14151</v>
      </c>
    </row>
    <row r="13410" spans="2:2" x14ac:dyDescent="0.25">
      <c r="B13410" t="s">
        <v>14152</v>
      </c>
    </row>
    <row r="13411" spans="2:2" x14ac:dyDescent="0.25">
      <c r="B13411" t="s">
        <v>14153</v>
      </c>
    </row>
    <row r="13412" spans="2:2" x14ac:dyDescent="0.25">
      <c r="B13412" t="s">
        <v>14154</v>
      </c>
    </row>
    <row r="13413" spans="2:2" x14ac:dyDescent="0.25">
      <c r="B13413" t="s">
        <v>14155</v>
      </c>
    </row>
    <row r="13414" spans="2:2" x14ac:dyDescent="0.25">
      <c r="B13414" t="s">
        <v>14156</v>
      </c>
    </row>
    <row r="13415" spans="2:2" x14ac:dyDescent="0.25">
      <c r="B13415" t="s">
        <v>14157</v>
      </c>
    </row>
    <row r="13416" spans="2:2" x14ac:dyDescent="0.25">
      <c r="B13416" t="s">
        <v>14158</v>
      </c>
    </row>
    <row r="13417" spans="2:2" x14ac:dyDescent="0.25">
      <c r="B13417" t="s">
        <v>14159</v>
      </c>
    </row>
    <row r="13418" spans="2:2" x14ac:dyDescent="0.25">
      <c r="B13418" t="s">
        <v>14160</v>
      </c>
    </row>
    <row r="13419" spans="2:2" x14ac:dyDescent="0.25">
      <c r="B13419" t="s">
        <v>14161</v>
      </c>
    </row>
    <row r="13420" spans="2:2" x14ac:dyDescent="0.25">
      <c r="B13420" t="s">
        <v>13894</v>
      </c>
    </row>
    <row r="13421" spans="2:2" x14ac:dyDescent="0.25">
      <c r="B13421" t="s">
        <v>14162</v>
      </c>
    </row>
    <row r="13422" spans="2:2" x14ac:dyDescent="0.25">
      <c r="B13422" t="s">
        <v>14163</v>
      </c>
    </row>
    <row r="13423" spans="2:2" x14ac:dyDescent="0.25">
      <c r="B13423" t="s">
        <v>14164</v>
      </c>
    </row>
    <row r="13424" spans="2:2" x14ac:dyDescent="0.25">
      <c r="B13424" t="s">
        <v>14165</v>
      </c>
    </row>
    <row r="13425" spans="2:2" x14ac:dyDescent="0.25">
      <c r="B13425" t="s">
        <v>14166</v>
      </c>
    </row>
    <row r="13426" spans="2:2" x14ac:dyDescent="0.25">
      <c r="B13426" t="s">
        <v>14167</v>
      </c>
    </row>
    <row r="13427" spans="2:2" x14ac:dyDescent="0.25">
      <c r="B13427" t="s">
        <v>14168</v>
      </c>
    </row>
    <row r="13428" spans="2:2" x14ac:dyDescent="0.25">
      <c r="B13428" t="s">
        <v>14169</v>
      </c>
    </row>
    <row r="13429" spans="2:2" x14ac:dyDescent="0.25">
      <c r="B13429" t="s">
        <v>14170</v>
      </c>
    </row>
    <row r="13430" spans="2:2" x14ac:dyDescent="0.25">
      <c r="B13430" t="s">
        <v>14171</v>
      </c>
    </row>
    <row r="13431" spans="2:2" x14ac:dyDescent="0.25">
      <c r="B13431" t="s">
        <v>14172</v>
      </c>
    </row>
    <row r="13432" spans="2:2" x14ac:dyDescent="0.25">
      <c r="B13432" t="s">
        <v>14173</v>
      </c>
    </row>
    <row r="13433" spans="2:2" x14ac:dyDescent="0.25">
      <c r="B13433" t="s">
        <v>14174</v>
      </c>
    </row>
    <row r="13434" spans="2:2" x14ac:dyDescent="0.25">
      <c r="B13434" t="s">
        <v>14175</v>
      </c>
    </row>
    <row r="13435" spans="2:2" x14ac:dyDescent="0.25">
      <c r="B13435" t="s">
        <v>14176</v>
      </c>
    </row>
    <row r="13436" spans="2:2" x14ac:dyDescent="0.25">
      <c r="B13436" t="s">
        <v>14177</v>
      </c>
    </row>
    <row r="13437" spans="2:2" x14ac:dyDescent="0.25">
      <c r="B13437" t="s">
        <v>14178</v>
      </c>
    </row>
    <row r="13438" spans="2:2" x14ac:dyDescent="0.25">
      <c r="B13438" t="s">
        <v>13894</v>
      </c>
    </row>
    <row r="13439" spans="2:2" x14ac:dyDescent="0.25">
      <c r="B13439" t="s">
        <v>14179</v>
      </c>
    </row>
    <row r="13440" spans="2:2" x14ac:dyDescent="0.25">
      <c r="B13440" t="s">
        <v>14180</v>
      </c>
    </row>
    <row r="13441" spans="2:2" x14ac:dyDescent="0.25">
      <c r="B13441" t="s">
        <v>14181</v>
      </c>
    </row>
    <row r="13442" spans="2:2" x14ac:dyDescent="0.25">
      <c r="B13442" t="s">
        <v>14182</v>
      </c>
    </row>
    <row r="13443" spans="2:2" x14ac:dyDescent="0.25">
      <c r="B13443" t="s">
        <v>14183</v>
      </c>
    </row>
    <row r="13444" spans="2:2" x14ac:dyDescent="0.25">
      <c r="B13444" t="s">
        <v>14184</v>
      </c>
    </row>
    <row r="13445" spans="2:2" x14ac:dyDescent="0.25">
      <c r="B13445" t="s">
        <v>14185</v>
      </c>
    </row>
    <row r="13446" spans="2:2" x14ac:dyDescent="0.25">
      <c r="B13446" t="s">
        <v>14186</v>
      </c>
    </row>
    <row r="13447" spans="2:2" x14ac:dyDescent="0.25">
      <c r="B13447" t="s">
        <v>14187</v>
      </c>
    </row>
    <row r="13448" spans="2:2" x14ac:dyDescent="0.25">
      <c r="B13448" t="s">
        <v>14188</v>
      </c>
    </row>
    <row r="13449" spans="2:2" x14ac:dyDescent="0.25">
      <c r="B13449" t="s">
        <v>13894</v>
      </c>
    </row>
    <row r="13450" spans="2:2" x14ac:dyDescent="0.25">
      <c r="B13450" t="s">
        <v>14189</v>
      </c>
    </row>
    <row r="13451" spans="2:2" x14ac:dyDescent="0.25">
      <c r="B13451" t="s">
        <v>14190</v>
      </c>
    </row>
    <row r="13452" spans="2:2" x14ac:dyDescent="0.25">
      <c r="B13452" t="s">
        <v>14191</v>
      </c>
    </row>
    <row r="13453" spans="2:2" x14ac:dyDescent="0.25">
      <c r="B13453" t="s">
        <v>14192</v>
      </c>
    </row>
    <row r="13454" spans="2:2" x14ac:dyDescent="0.25">
      <c r="B13454" t="s">
        <v>14193</v>
      </c>
    </row>
    <row r="13455" spans="2:2" x14ac:dyDescent="0.25">
      <c r="B13455" t="s">
        <v>14194</v>
      </c>
    </row>
    <row r="13456" spans="2:2" x14ac:dyDescent="0.25">
      <c r="B13456" t="s">
        <v>14195</v>
      </c>
    </row>
    <row r="13457" spans="2:2" x14ac:dyDescent="0.25">
      <c r="B13457" t="s">
        <v>14196</v>
      </c>
    </row>
    <row r="13458" spans="2:2" x14ac:dyDescent="0.25">
      <c r="B13458" t="s">
        <v>14197</v>
      </c>
    </row>
    <row r="13459" spans="2:2" x14ac:dyDescent="0.25">
      <c r="B13459" t="s">
        <v>14198</v>
      </c>
    </row>
    <row r="13460" spans="2:2" x14ac:dyDescent="0.25">
      <c r="B13460" t="s">
        <v>14199</v>
      </c>
    </row>
    <row r="13461" spans="2:2" x14ac:dyDescent="0.25">
      <c r="B13461" t="s">
        <v>14200</v>
      </c>
    </row>
    <row r="13462" spans="2:2" x14ac:dyDescent="0.25">
      <c r="B13462" t="s">
        <v>14201</v>
      </c>
    </row>
    <row r="13463" spans="2:2" x14ac:dyDescent="0.25">
      <c r="B13463" t="s">
        <v>14202</v>
      </c>
    </row>
    <row r="13464" spans="2:2" x14ac:dyDescent="0.25">
      <c r="B13464" t="s">
        <v>14203</v>
      </c>
    </row>
    <row r="13465" spans="2:2" x14ac:dyDescent="0.25">
      <c r="B13465" t="s">
        <v>14204</v>
      </c>
    </row>
    <row r="13466" spans="2:2" x14ac:dyDescent="0.25">
      <c r="B13466" t="s">
        <v>14205</v>
      </c>
    </row>
    <row r="13467" spans="2:2" x14ac:dyDescent="0.25">
      <c r="B13467" t="s">
        <v>14206</v>
      </c>
    </row>
    <row r="13468" spans="2:2" x14ac:dyDescent="0.25">
      <c r="B13468" t="s">
        <v>14207</v>
      </c>
    </row>
    <row r="13469" spans="2:2" x14ac:dyDescent="0.25">
      <c r="B13469" t="s">
        <v>14208</v>
      </c>
    </row>
    <row r="13470" spans="2:2" x14ac:dyDescent="0.25">
      <c r="B13470" t="s">
        <v>14209</v>
      </c>
    </row>
    <row r="13471" spans="2:2" x14ac:dyDescent="0.25">
      <c r="B13471" t="s">
        <v>14210</v>
      </c>
    </row>
    <row r="13472" spans="2:2" x14ac:dyDescent="0.25">
      <c r="B13472" t="s">
        <v>14211</v>
      </c>
    </row>
    <row r="13473" spans="2:2" x14ac:dyDescent="0.25">
      <c r="B13473" t="s">
        <v>14212</v>
      </c>
    </row>
    <row r="13474" spans="2:2" x14ac:dyDescent="0.25">
      <c r="B13474" t="s">
        <v>14213</v>
      </c>
    </row>
    <row r="13475" spans="2:2" x14ac:dyDescent="0.25">
      <c r="B13475" t="s">
        <v>14214</v>
      </c>
    </row>
    <row r="13476" spans="2:2" x14ac:dyDescent="0.25">
      <c r="B13476" t="s">
        <v>14215</v>
      </c>
    </row>
    <row r="13477" spans="2:2" x14ac:dyDescent="0.25">
      <c r="B13477" t="s">
        <v>14216</v>
      </c>
    </row>
    <row r="13478" spans="2:2" x14ac:dyDescent="0.25">
      <c r="B13478" t="s">
        <v>14217</v>
      </c>
    </row>
    <row r="13479" spans="2:2" x14ac:dyDescent="0.25">
      <c r="B13479" t="s">
        <v>14218</v>
      </c>
    </row>
    <row r="13480" spans="2:2" x14ac:dyDescent="0.25">
      <c r="B13480" t="s">
        <v>14219</v>
      </c>
    </row>
    <row r="13481" spans="2:2" x14ac:dyDescent="0.25">
      <c r="B13481" t="s">
        <v>14220</v>
      </c>
    </row>
    <row r="13482" spans="2:2" x14ac:dyDescent="0.25">
      <c r="B13482" t="s">
        <v>14221</v>
      </c>
    </row>
    <row r="13483" spans="2:2" x14ac:dyDescent="0.25">
      <c r="B13483" t="s">
        <v>14222</v>
      </c>
    </row>
    <row r="13484" spans="2:2" x14ac:dyDescent="0.25">
      <c r="B13484" t="s">
        <v>14223</v>
      </c>
    </row>
    <row r="13485" spans="2:2" x14ac:dyDescent="0.25">
      <c r="B13485" t="s">
        <v>14224</v>
      </c>
    </row>
    <row r="13486" spans="2:2" x14ac:dyDescent="0.25">
      <c r="B13486" t="s">
        <v>14225</v>
      </c>
    </row>
    <row r="13487" spans="2:2" x14ac:dyDescent="0.25">
      <c r="B13487" t="s">
        <v>14226</v>
      </c>
    </row>
    <row r="13488" spans="2:2" x14ac:dyDescent="0.25">
      <c r="B13488" t="s">
        <v>14227</v>
      </c>
    </row>
    <row r="13489" spans="2:2" x14ac:dyDescent="0.25">
      <c r="B13489" t="s">
        <v>14228</v>
      </c>
    </row>
    <row r="13490" spans="2:2" x14ac:dyDescent="0.25">
      <c r="B13490" t="s">
        <v>14229</v>
      </c>
    </row>
    <row r="13491" spans="2:2" x14ac:dyDescent="0.25">
      <c r="B13491" t="s">
        <v>14230</v>
      </c>
    </row>
    <row r="13492" spans="2:2" x14ac:dyDescent="0.25">
      <c r="B13492" t="s">
        <v>14231</v>
      </c>
    </row>
    <row r="13493" spans="2:2" x14ac:dyDescent="0.25">
      <c r="B13493" t="s">
        <v>14232</v>
      </c>
    </row>
    <row r="13494" spans="2:2" x14ac:dyDescent="0.25">
      <c r="B13494" t="s">
        <v>14233</v>
      </c>
    </row>
    <row r="13495" spans="2:2" x14ac:dyDescent="0.25">
      <c r="B13495" t="s">
        <v>14234</v>
      </c>
    </row>
    <row r="13496" spans="2:2" x14ac:dyDescent="0.25">
      <c r="B13496" t="s">
        <v>14235</v>
      </c>
    </row>
    <row r="13497" spans="2:2" x14ac:dyDescent="0.25">
      <c r="B13497" t="s">
        <v>14236</v>
      </c>
    </row>
    <row r="13498" spans="2:2" x14ac:dyDescent="0.25">
      <c r="B13498" t="s">
        <v>14237</v>
      </c>
    </row>
    <row r="13499" spans="2:2" x14ac:dyDescent="0.25">
      <c r="B13499" t="s">
        <v>14238</v>
      </c>
    </row>
    <row r="13500" spans="2:2" x14ac:dyDescent="0.25">
      <c r="B13500" t="s">
        <v>14239</v>
      </c>
    </row>
    <row r="13501" spans="2:2" x14ac:dyDescent="0.25">
      <c r="B13501" t="s">
        <v>14240</v>
      </c>
    </row>
    <row r="13502" spans="2:2" x14ac:dyDescent="0.25">
      <c r="B13502" t="s">
        <v>14241</v>
      </c>
    </row>
    <row r="13503" spans="2:2" x14ac:dyDescent="0.25">
      <c r="B13503" t="s">
        <v>14242</v>
      </c>
    </row>
    <row r="13504" spans="2:2" x14ac:dyDescent="0.25">
      <c r="B13504" t="s">
        <v>14243</v>
      </c>
    </row>
    <row r="13505" spans="2:2" x14ac:dyDescent="0.25">
      <c r="B13505" t="s">
        <v>14244</v>
      </c>
    </row>
    <row r="13506" spans="2:2" x14ac:dyDescent="0.25">
      <c r="B13506" t="s">
        <v>13894</v>
      </c>
    </row>
    <row r="13507" spans="2:2" x14ac:dyDescent="0.25">
      <c r="B13507" t="s">
        <v>14245</v>
      </c>
    </row>
    <row r="13508" spans="2:2" x14ac:dyDescent="0.25">
      <c r="B13508" t="s">
        <v>14246</v>
      </c>
    </row>
    <row r="13509" spans="2:2" x14ac:dyDescent="0.25">
      <c r="B13509" t="s">
        <v>14247</v>
      </c>
    </row>
    <row r="13510" spans="2:2" x14ac:dyDescent="0.25">
      <c r="B13510" t="s">
        <v>14248</v>
      </c>
    </row>
    <row r="13511" spans="2:2" x14ac:dyDescent="0.25">
      <c r="B13511" t="s">
        <v>14249</v>
      </c>
    </row>
    <row r="13512" spans="2:2" x14ac:dyDescent="0.25">
      <c r="B13512" t="s">
        <v>14250</v>
      </c>
    </row>
    <row r="13513" spans="2:2" x14ac:dyDescent="0.25">
      <c r="B13513" t="s">
        <v>14251</v>
      </c>
    </row>
    <row r="13514" spans="2:2" x14ac:dyDescent="0.25">
      <c r="B13514" t="s">
        <v>14252</v>
      </c>
    </row>
    <row r="13515" spans="2:2" x14ac:dyDescent="0.25">
      <c r="B13515" t="s">
        <v>14253</v>
      </c>
    </row>
    <row r="13516" spans="2:2" x14ac:dyDescent="0.25">
      <c r="B13516" t="s">
        <v>14254</v>
      </c>
    </row>
    <row r="13517" spans="2:2" x14ac:dyDescent="0.25">
      <c r="B13517" t="s">
        <v>14255</v>
      </c>
    </row>
    <row r="13518" spans="2:2" x14ac:dyDescent="0.25">
      <c r="B13518" t="s">
        <v>14256</v>
      </c>
    </row>
    <row r="13519" spans="2:2" x14ac:dyDescent="0.25">
      <c r="B13519" t="s">
        <v>14257</v>
      </c>
    </row>
    <row r="13520" spans="2:2" x14ac:dyDescent="0.25">
      <c r="B13520" t="s">
        <v>14258</v>
      </c>
    </row>
    <row r="13521" spans="2:2" x14ac:dyDescent="0.25">
      <c r="B13521" t="s">
        <v>14259</v>
      </c>
    </row>
    <row r="13522" spans="2:2" x14ac:dyDescent="0.25">
      <c r="B13522" t="s">
        <v>14260</v>
      </c>
    </row>
    <row r="13523" spans="2:2" x14ac:dyDescent="0.25">
      <c r="B13523" t="s">
        <v>14261</v>
      </c>
    </row>
    <row r="13524" spans="2:2" x14ac:dyDescent="0.25">
      <c r="B13524" t="s">
        <v>14262</v>
      </c>
    </row>
    <row r="13525" spans="2:2" x14ac:dyDescent="0.25">
      <c r="B13525" t="s">
        <v>14263</v>
      </c>
    </row>
    <row r="13526" spans="2:2" x14ac:dyDescent="0.25">
      <c r="B13526" t="s">
        <v>14264</v>
      </c>
    </row>
    <row r="13527" spans="2:2" x14ac:dyDescent="0.25">
      <c r="B13527" t="s">
        <v>14265</v>
      </c>
    </row>
    <row r="13528" spans="2:2" x14ac:dyDescent="0.25">
      <c r="B13528" t="s">
        <v>14266</v>
      </c>
    </row>
    <row r="13529" spans="2:2" x14ac:dyDescent="0.25">
      <c r="B13529" t="s">
        <v>14267</v>
      </c>
    </row>
    <row r="13530" spans="2:2" x14ac:dyDescent="0.25">
      <c r="B13530" t="s">
        <v>14268</v>
      </c>
    </row>
    <row r="13531" spans="2:2" x14ac:dyDescent="0.25">
      <c r="B13531" t="s">
        <v>14269</v>
      </c>
    </row>
    <row r="13532" spans="2:2" x14ac:dyDescent="0.25">
      <c r="B13532" t="s">
        <v>14270</v>
      </c>
    </row>
    <row r="13533" spans="2:2" x14ac:dyDescent="0.25">
      <c r="B13533" t="s">
        <v>14271</v>
      </c>
    </row>
    <row r="13534" spans="2:2" x14ac:dyDescent="0.25">
      <c r="B13534" t="s">
        <v>14272</v>
      </c>
    </row>
    <row r="13535" spans="2:2" x14ac:dyDescent="0.25">
      <c r="B13535" t="s">
        <v>14273</v>
      </c>
    </row>
    <row r="13536" spans="2:2" x14ac:dyDescent="0.25">
      <c r="B13536" t="s">
        <v>14274</v>
      </c>
    </row>
    <row r="13537" spans="2:2" x14ac:dyDescent="0.25">
      <c r="B13537" t="s">
        <v>14275</v>
      </c>
    </row>
    <row r="13538" spans="2:2" x14ac:dyDescent="0.25">
      <c r="B13538" t="s">
        <v>14276</v>
      </c>
    </row>
    <row r="13539" spans="2:2" x14ac:dyDescent="0.25">
      <c r="B13539" t="s">
        <v>14277</v>
      </c>
    </row>
    <row r="13540" spans="2:2" x14ac:dyDescent="0.25">
      <c r="B13540" t="s">
        <v>13894</v>
      </c>
    </row>
    <row r="13541" spans="2:2" x14ac:dyDescent="0.25">
      <c r="B13541" t="s">
        <v>14278</v>
      </c>
    </row>
    <row r="13542" spans="2:2" x14ac:dyDescent="0.25">
      <c r="B13542" t="s">
        <v>14279</v>
      </c>
    </row>
    <row r="13543" spans="2:2" x14ac:dyDescent="0.25">
      <c r="B13543" t="s">
        <v>14280</v>
      </c>
    </row>
    <row r="13544" spans="2:2" x14ac:dyDescent="0.25">
      <c r="B13544" t="s">
        <v>14281</v>
      </c>
    </row>
    <row r="13545" spans="2:2" x14ac:dyDescent="0.25">
      <c r="B13545" t="s">
        <v>14282</v>
      </c>
    </row>
    <row r="13546" spans="2:2" x14ac:dyDescent="0.25">
      <c r="B13546" t="s">
        <v>14283</v>
      </c>
    </row>
    <row r="13547" spans="2:2" x14ac:dyDescent="0.25">
      <c r="B13547" t="s">
        <v>14284</v>
      </c>
    </row>
    <row r="13548" spans="2:2" x14ac:dyDescent="0.25">
      <c r="B13548" t="s">
        <v>14285</v>
      </c>
    </row>
    <row r="13549" spans="2:2" x14ac:dyDescent="0.25">
      <c r="B13549" t="s">
        <v>14286</v>
      </c>
    </row>
    <row r="13550" spans="2:2" x14ac:dyDescent="0.25">
      <c r="B13550" t="s">
        <v>14287</v>
      </c>
    </row>
    <row r="13551" spans="2:2" x14ac:dyDescent="0.25">
      <c r="B13551" t="s">
        <v>14288</v>
      </c>
    </row>
    <row r="13552" spans="2:2" x14ac:dyDescent="0.25">
      <c r="B13552" t="s">
        <v>14289</v>
      </c>
    </row>
    <row r="13553" spans="2:2" x14ac:dyDescent="0.25">
      <c r="B13553" t="s">
        <v>13894</v>
      </c>
    </row>
    <row r="13554" spans="2:2" x14ac:dyDescent="0.25">
      <c r="B13554" t="s">
        <v>14290</v>
      </c>
    </row>
    <row r="13555" spans="2:2" x14ac:dyDescent="0.25">
      <c r="B13555" t="s">
        <v>14291</v>
      </c>
    </row>
    <row r="13556" spans="2:2" x14ac:dyDescent="0.25">
      <c r="B13556" t="s">
        <v>14292</v>
      </c>
    </row>
    <row r="13557" spans="2:2" x14ac:dyDescent="0.25">
      <c r="B13557" t="s">
        <v>14293</v>
      </c>
    </row>
    <row r="13558" spans="2:2" x14ac:dyDescent="0.25">
      <c r="B13558" t="s">
        <v>14294</v>
      </c>
    </row>
    <row r="13559" spans="2:2" x14ac:dyDescent="0.25">
      <c r="B13559" t="s">
        <v>14295</v>
      </c>
    </row>
    <row r="13560" spans="2:2" x14ac:dyDescent="0.25">
      <c r="B13560" t="s">
        <v>14296</v>
      </c>
    </row>
    <row r="13561" spans="2:2" x14ac:dyDescent="0.25">
      <c r="B13561" t="s">
        <v>14297</v>
      </c>
    </row>
    <row r="13562" spans="2:2" x14ac:dyDescent="0.25">
      <c r="B13562" t="s">
        <v>14298</v>
      </c>
    </row>
    <row r="13563" spans="2:2" x14ac:dyDescent="0.25">
      <c r="B13563" t="s">
        <v>14299</v>
      </c>
    </row>
    <row r="13564" spans="2:2" x14ac:dyDescent="0.25">
      <c r="B13564" t="s">
        <v>14300</v>
      </c>
    </row>
    <row r="13565" spans="2:2" x14ac:dyDescent="0.25">
      <c r="B13565" t="s">
        <v>14301</v>
      </c>
    </row>
    <row r="13566" spans="2:2" x14ac:dyDescent="0.25">
      <c r="B13566" t="s">
        <v>13894</v>
      </c>
    </row>
    <row r="13567" spans="2:2" x14ac:dyDescent="0.25">
      <c r="B13567" t="s">
        <v>14302</v>
      </c>
    </row>
    <row r="13568" spans="2:2" x14ac:dyDescent="0.25">
      <c r="B13568" t="s">
        <v>14303</v>
      </c>
    </row>
    <row r="13569" spans="2:2" x14ac:dyDescent="0.25">
      <c r="B13569" t="s">
        <v>14304</v>
      </c>
    </row>
    <row r="13570" spans="2:2" x14ac:dyDescent="0.25">
      <c r="B13570" t="s">
        <v>14305</v>
      </c>
    </row>
    <row r="13571" spans="2:2" x14ac:dyDescent="0.25">
      <c r="B13571" t="s">
        <v>14306</v>
      </c>
    </row>
    <row r="13572" spans="2:2" x14ac:dyDescent="0.25">
      <c r="B13572" t="s">
        <v>14307</v>
      </c>
    </row>
    <row r="13573" spans="2:2" x14ac:dyDescent="0.25">
      <c r="B13573" t="s">
        <v>14308</v>
      </c>
    </row>
    <row r="13574" spans="2:2" x14ac:dyDescent="0.25">
      <c r="B13574" t="s">
        <v>14309</v>
      </c>
    </row>
    <row r="13575" spans="2:2" x14ac:dyDescent="0.25">
      <c r="B13575" t="s">
        <v>13894</v>
      </c>
    </row>
    <row r="13576" spans="2:2" x14ac:dyDescent="0.25">
      <c r="B13576" t="s">
        <v>14310</v>
      </c>
    </row>
    <row r="13577" spans="2:2" x14ac:dyDescent="0.25">
      <c r="B13577" t="s">
        <v>14311</v>
      </c>
    </row>
    <row r="13578" spans="2:2" x14ac:dyDescent="0.25">
      <c r="B13578" t="s">
        <v>14312</v>
      </c>
    </row>
    <row r="13579" spans="2:2" x14ac:dyDescent="0.25">
      <c r="B13579" t="s">
        <v>14313</v>
      </c>
    </row>
    <row r="13580" spans="2:2" x14ac:dyDescent="0.25">
      <c r="B13580" t="s">
        <v>14314</v>
      </c>
    </row>
    <row r="13581" spans="2:2" x14ac:dyDescent="0.25">
      <c r="B13581" t="s">
        <v>14315</v>
      </c>
    </row>
    <row r="13582" spans="2:2" x14ac:dyDescent="0.25">
      <c r="B13582" t="s">
        <v>14316</v>
      </c>
    </row>
    <row r="13583" spans="2:2" x14ac:dyDescent="0.25">
      <c r="B13583" t="s">
        <v>14317</v>
      </c>
    </row>
    <row r="13584" spans="2:2" x14ac:dyDescent="0.25">
      <c r="B13584" t="s">
        <v>14318</v>
      </c>
    </row>
    <row r="13585" spans="2:2" x14ac:dyDescent="0.25">
      <c r="B13585" t="s">
        <v>14319</v>
      </c>
    </row>
    <row r="13586" spans="2:2" x14ac:dyDescent="0.25">
      <c r="B13586" t="s">
        <v>14320</v>
      </c>
    </row>
    <row r="13587" spans="2:2" x14ac:dyDescent="0.25">
      <c r="B13587" t="s">
        <v>14321</v>
      </c>
    </row>
    <row r="13588" spans="2:2" x14ac:dyDescent="0.25">
      <c r="B13588" t="s">
        <v>13894</v>
      </c>
    </row>
    <row r="13589" spans="2:2" x14ac:dyDescent="0.25">
      <c r="B13589" t="s">
        <v>13894</v>
      </c>
    </row>
    <row r="13590" spans="2:2" x14ac:dyDescent="0.25">
      <c r="B13590" t="s">
        <v>14322</v>
      </c>
    </row>
    <row r="13591" spans="2:2" x14ac:dyDescent="0.25">
      <c r="B13591" t="s">
        <v>14323</v>
      </c>
    </row>
    <row r="13592" spans="2:2" x14ac:dyDescent="0.25">
      <c r="B13592" t="s">
        <v>13894</v>
      </c>
    </row>
    <row r="13593" spans="2:2" x14ac:dyDescent="0.25">
      <c r="B13593" t="s">
        <v>14324</v>
      </c>
    </row>
    <row r="13594" spans="2:2" x14ac:dyDescent="0.25">
      <c r="B13594" t="s">
        <v>14325</v>
      </c>
    </row>
    <row r="13595" spans="2:2" x14ac:dyDescent="0.25">
      <c r="B13595" t="s">
        <v>13894</v>
      </c>
    </row>
    <row r="13596" spans="2:2" x14ac:dyDescent="0.25">
      <c r="B13596" t="s">
        <v>14326</v>
      </c>
    </row>
    <row r="13597" spans="2:2" x14ac:dyDescent="0.25">
      <c r="B13597" t="s">
        <v>14327</v>
      </c>
    </row>
    <row r="13598" spans="2:2" x14ac:dyDescent="0.25">
      <c r="B13598" t="s">
        <v>14328</v>
      </c>
    </row>
    <row r="13599" spans="2:2" x14ac:dyDescent="0.25">
      <c r="B13599" t="s">
        <v>14329</v>
      </c>
    </row>
    <row r="13600" spans="2:2" x14ac:dyDescent="0.25">
      <c r="B13600" t="s">
        <v>14330</v>
      </c>
    </row>
    <row r="13601" spans="2:2" x14ac:dyDescent="0.25">
      <c r="B13601" t="s">
        <v>14331</v>
      </c>
    </row>
    <row r="13602" spans="2:2" x14ac:dyDescent="0.25">
      <c r="B13602" t="s">
        <v>14332</v>
      </c>
    </row>
    <row r="13603" spans="2:2" x14ac:dyDescent="0.25">
      <c r="B13603" t="s">
        <v>14333</v>
      </c>
    </row>
    <row r="13604" spans="2:2" x14ac:dyDescent="0.25">
      <c r="B13604" t="s">
        <v>13894</v>
      </c>
    </row>
    <row r="13605" spans="2:2" x14ac:dyDescent="0.25">
      <c r="B13605" t="s">
        <v>14334</v>
      </c>
    </row>
    <row r="13606" spans="2:2" x14ac:dyDescent="0.25">
      <c r="B13606" t="s">
        <v>14335</v>
      </c>
    </row>
    <row r="13607" spans="2:2" x14ac:dyDescent="0.25">
      <c r="B13607" t="s">
        <v>14336</v>
      </c>
    </row>
    <row r="13608" spans="2:2" x14ac:dyDescent="0.25">
      <c r="B13608" t="s">
        <v>14337</v>
      </c>
    </row>
    <row r="13609" spans="2:2" x14ac:dyDescent="0.25">
      <c r="B13609" t="s">
        <v>14338</v>
      </c>
    </row>
    <row r="13610" spans="2:2" x14ac:dyDescent="0.25">
      <c r="B13610" t="s">
        <v>14339</v>
      </c>
    </row>
    <row r="13611" spans="2:2" x14ac:dyDescent="0.25">
      <c r="B13611" t="s">
        <v>14340</v>
      </c>
    </row>
    <row r="13612" spans="2:2" x14ac:dyDescent="0.25">
      <c r="B13612" t="s">
        <v>14341</v>
      </c>
    </row>
    <row r="13613" spans="2:2" x14ac:dyDescent="0.25">
      <c r="B13613" t="s">
        <v>14342</v>
      </c>
    </row>
    <row r="13614" spans="2:2" x14ac:dyDescent="0.25">
      <c r="B13614" t="s">
        <v>14343</v>
      </c>
    </row>
    <row r="13615" spans="2:2" x14ac:dyDescent="0.25">
      <c r="B13615" t="s">
        <v>1052</v>
      </c>
    </row>
    <row r="13616" spans="2:2" x14ac:dyDescent="0.25">
      <c r="B13616" t="s">
        <v>1052</v>
      </c>
    </row>
    <row r="13617" spans="2:2" x14ac:dyDescent="0.25">
      <c r="B13617" t="s">
        <v>1052</v>
      </c>
    </row>
    <row r="13618" spans="2:2" x14ac:dyDescent="0.25">
      <c r="B13618" t="s">
        <v>1052</v>
      </c>
    </row>
    <row r="13619" spans="2:2" x14ac:dyDescent="0.25">
      <c r="B13619" t="s">
        <v>1052</v>
      </c>
    </row>
    <row r="13620" spans="2:2" x14ac:dyDescent="0.25">
      <c r="B13620" t="s">
        <v>14344</v>
      </c>
    </row>
    <row r="13621" spans="2:2" x14ac:dyDescent="0.25">
      <c r="B13621" t="s">
        <v>14345</v>
      </c>
    </row>
    <row r="13622" spans="2:2" x14ac:dyDescent="0.25">
      <c r="B13622" t="s">
        <v>14346</v>
      </c>
    </row>
    <row r="13623" spans="2:2" x14ac:dyDescent="0.25">
      <c r="B13623" t="s">
        <v>14347</v>
      </c>
    </row>
    <row r="13624" spans="2:2" x14ac:dyDescent="0.25">
      <c r="B13624" t="s">
        <v>14348</v>
      </c>
    </row>
    <row r="13625" spans="2:2" x14ac:dyDescent="0.25">
      <c r="B13625" t="s">
        <v>14349</v>
      </c>
    </row>
    <row r="13626" spans="2:2" x14ac:dyDescent="0.25">
      <c r="B13626" t="s">
        <v>14350</v>
      </c>
    </row>
    <row r="13627" spans="2:2" x14ac:dyDescent="0.25">
      <c r="B13627" t="s">
        <v>14351</v>
      </c>
    </row>
    <row r="13628" spans="2:2" x14ac:dyDescent="0.25">
      <c r="B13628" t="s">
        <v>14352</v>
      </c>
    </row>
    <row r="13629" spans="2:2" x14ac:dyDescent="0.25">
      <c r="B13629" t="s">
        <v>14353</v>
      </c>
    </row>
    <row r="13630" spans="2:2" x14ac:dyDescent="0.25">
      <c r="B13630" t="s">
        <v>13894</v>
      </c>
    </row>
    <row r="13631" spans="2:2" x14ac:dyDescent="0.25">
      <c r="B13631" t="s">
        <v>13894</v>
      </c>
    </row>
    <row r="13632" spans="2:2" x14ac:dyDescent="0.25">
      <c r="B13632" t="s">
        <v>13894</v>
      </c>
    </row>
    <row r="13633" spans="2:2" x14ac:dyDescent="0.25">
      <c r="B13633" t="s">
        <v>14354</v>
      </c>
    </row>
    <row r="13634" spans="2:2" x14ac:dyDescent="0.25">
      <c r="B13634" t="s">
        <v>14355</v>
      </c>
    </row>
    <row r="13635" spans="2:2" x14ac:dyDescent="0.25">
      <c r="B13635" t="s">
        <v>13894</v>
      </c>
    </row>
    <row r="13636" spans="2:2" x14ac:dyDescent="0.25">
      <c r="B13636" t="s">
        <v>14356</v>
      </c>
    </row>
    <row r="13637" spans="2:2" x14ac:dyDescent="0.25">
      <c r="B13637" t="s">
        <v>14357</v>
      </c>
    </row>
    <row r="13638" spans="2:2" x14ac:dyDescent="0.25">
      <c r="B13638" t="s">
        <v>14358</v>
      </c>
    </row>
    <row r="13639" spans="2:2" x14ac:dyDescent="0.25">
      <c r="B13639" t="s">
        <v>14359</v>
      </c>
    </row>
    <row r="13640" spans="2:2" x14ac:dyDescent="0.25">
      <c r="B13640" t="s">
        <v>14360</v>
      </c>
    </row>
    <row r="13641" spans="2:2" x14ac:dyDescent="0.25">
      <c r="B13641" t="s">
        <v>14361</v>
      </c>
    </row>
    <row r="13642" spans="2:2" x14ac:dyDescent="0.25">
      <c r="B13642" t="s">
        <v>14362</v>
      </c>
    </row>
    <row r="13643" spans="2:2" x14ac:dyDescent="0.25">
      <c r="B13643" t="s">
        <v>14363</v>
      </c>
    </row>
    <row r="13644" spans="2:2" x14ac:dyDescent="0.25">
      <c r="B13644" t="s">
        <v>14364</v>
      </c>
    </row>
    <row r="13645" spans="2:2" x14ac:dyDescent="0.25">
      <c r="B13645" t="s">
        <v>14365</v>
      </c>
    </row>
    <row r="13646" spans="2:2" x14ac:dyDescent="0.25">
      <c r="B13646" t="s">
        <v>14366</v>
      </c>
    </row>
    <row r="13647" spans="2:2" x14ac:dyDescent="0.25">
      <c r="B13647" t="s">
        <v>14367</v>
      </c>
    </row>
    <row r="13648" spans="2:2" x14ac:dyDescent="0.25">
      <c r="B13648" t="s">
        <v>14368</v>
      </c>
    </row>
    <row r="13649" spans="2:2" x14ac:dyDescent="0.25">
      <c r="B13649" t="s">
        <v>14369</v>
      </c>
    </row>
    <row r="13650" spans="2:2" x14ac:dyDescent="0.25">
      <c r="B13650" t="s">
        <v>14370</v>
      </c>
    </row>
    <row r="13651" spans="2:2" x14ac:dyDescent="0.25">
      <c r="B13651" t="s">
        <v>14371</v>
      </c>
    </row>
    <row r="13652" spans="2:2" x14ac:dyDescent="0.25">
      <c r="B13652" t="s">
        <v>14372</v>
      </c>
    </row>
    <row r="13653" spans="2:2" x14ac:dyDescent="0.25">
      <c r="B13653" t="s">
        <v>14373</v>
      </c>
    </row>
    <row r="13654" spans="2:2" x14ac:dyDescent="0.25">
      <c r="B13654" t="s">
        <v>14374</v>
      </c>
    </row>
    <row r="13655" spans="2:2" x14ac:dyDescent="0.25">
      <c r="B13655" t="s">
        <v>14375</v>
      </c>
    </row>
    <row r="13656" spans="2:2" x14ac:dyDescent="0.25">
      <c r="B13656" t="s">
        <v>14376</v>
      </c>
    </row>
    <row r="13657" spans="2:2" x14ac:dyDescent="0.25">
      <c r="B13657" t="s">
        <v>14377</v>
      </c>
    </row>
    <row r="13658" spans="2:2" x14ac:dyDescent="0.25">
      <c r="B13658" t="s">
        <v>14378</v>
      </c>
    </row>
    <row r="13659" spans="2:2" x14ac:dyDescent="0.25">
      <c r="B13659" t="s">
        <v>14379</v>
      </c>
    </row>
    <row r="13660" spans="2:2" x14ac:dyDescent="0.25">
      <c r="B13660" t="s">
        <v>14380</v>
      </c>
    </row>
    <row r="13661" spans="2:2" x14ac:dyDescent="0.25">
      <c r="B13661" t="s">
        <v>14381</v>
      </c>
    </row>
    <row r="13662" spans="2:2" x14ac:dyDescent="0.25">
      <c r="B13662" t="s">
        <v>14382</v>
      </c>
    </row>
    <row r="13663" spans="2:2" x14ac:dyDescent="0.25">
      <c r="B13663" t="s">
        <v>14383</v>
      </c>
    </row>
    <row r="13664" spans="2:2" x14ac:dyDescent="0.25">
      <c r="B13664" t="s">
        <v>14384</v>
      </c>
    </row>
    <row r="13665" spans="2:2" x14ac:dyDescent="0.25">
      <c r="B13665" t="s">
        <v>14385</v>
      </c>
    </row>
    <row r="13666" spans="2:2" x14ac:dyDescent="0.25">
      <c r="B13666" t="s">
        <v>14386</v>
      </c>
    </row>
    <row r="13667" spans="2:2" x14ac:dyDescent="0.25">
      <c r="B13667" t="s">
        <v>14387</v>
      </c>
    </row>
    <row r="13668" spans="2:2" x14ac:dyDescent="0.25">
      <c r="B13668" t="s">
        <v>14388</v>
      </c>
    </row>
    <row r="13669" spans="2:2" x14ac:dyDescent="0.25">
      <c r="B13669" t="s">
        <v>14389</v>
      </c>
    </row>
    <row r="13670" spans="2:2" x14ac:dyDescent="0.25">
      <c r="B13670" t="s">
        <v>14390</v>
      </c>
    </row>
    <row r="13671" spans="2:2" x14ac:dyDescent="0.25">
      <c r="B13671" t="s">
        <v>14391</v>
      </c>
    </row>
    <row r="13672" spans="2:2" x14ac:dyDescent="0.25">
      <c r="B13672" t="s">
        <v>14392</v>
      </c>
    </row>
    <row r="13673" spans="2:2" x14ac:dyDescent="0.25">
      <c r="B13673" t="s">
        <v>14393</v>
      </c>
    </row>
    <row r="13674" spans="2:2" x14ac:dyDescent="0.25">
      <c r="B13674" t="s">
        <v>14394</v>
      </c>
    </row>
    <row r="13675" spans="2:2" x14ac:dyDescent="0.25">
      <c r="B13675" t="s">
        <v>14395</v>
      </c>
    </row>
    <row r="13676" spans="2:2" x14ac:dyDescent="0.25">
      <c r="B13676" t="s">
        <v>14396</v>
      </c>
    </row>
    <row r="13677" spans="2:2" x14ac:dyDescent="0.25">
      <c r="B13677" t="s">
        <v>14397</v>
      </c>
    </row>
    <row r="13678" spans="2:2" x14ac:dyDescent="0.25">
      <c r="B13678" t="s">
        <v>14398</v>
      </c>
    </row>
    <row r="13679" spans="2:2" x14ac:dyDescent="0.25">
      <c r="B13679" t="s">
        <v>14399</v>
      </c>
    </row>
    <row r="13680" spans="2:2" x14ac:dyDescent="0.25">
      <c r="B13680" t="s">
        <v>14400</v>
      </c>
    </row>
    <row r="13681" spans="2:2" x14ac:dyDescent="0.25">
      <c r="B13681" t="s">
        <v>14401</v>
      </c>
    </row>
    <row r="13682" spans="2:2" x14ac:dyDescent="0.25">
      <c r="B13682" t="s">
        <v>14402</v>
      </c>
    </row>
    <row r="13683" spans="2:2" x14ac:dyDescent="0.25">
      <c r="B13683" t="s">
        <v>14403</v>
      </c>
    </row>
    <row r="13684" spans="2:2" x14ac:dyDescent="0.25">
      <c r="B13684" t="s">
        <v>14404</v>
      </c>
    </row>
    <row r="13685" spans="2:2" x14ac:dyDescent="0.25">
      <c r="B13685" t="s">
        <v>14405</v>
      </c>
    </row>
    <row r="13686" spans="2:2" x14ac:dyDescent="0.25">
      <c r="B13686" t="s">
        <v>14406</v>
      </c>
    </row>
    <row r="13687" spans="2:2" x14ac:dyDescent="0.25">
      <c r="B13687" t="s">
        <v>14407</v>
      </c>
    </row>
    <row r="13688" spans="2:2" x14ac:dyDescent="0.25">
      <c r="B13688" t="s">
        <v>14408</v>
      </c>
    </row>
    <row r="13689" spans="2:2" x14ac:dyDescent="0.25">
      <c r="B13689" t="s">
        <v>14409</v>
      </c>
    </row>
    <row r="13690" spans="2:2" x14ac:dyDescent="0.25">
      <c r="B13690" t="s">
        <v>14410</v>
      </c>
    </row>
    <row r="13691" spans="2:2" x14ac:dyDescent="0.25">
      <c r="B13691" t="s">
        <v>14411</v>
      </c>
    </row>
    <row r="13692" spans="2:2" x14ac:dyDescent="0.25">
      <c r="B13692" t="s">
        <v>14412</v>
      </c>
    </row>
    <row r="13693" spans="2:2" x14ac:dyDescent="0.25">
      <c r="B13693" t="s">
        <v>14413</v>
      </c>
    </row>
    <row r="13694" spans="2:2" x14ac:dyDescent="0.25">
      <c r="B13694" t="s">
        <v>14414</v>
      </c>
    </row>
    <row r="13695" spans="2:2" x14ac:dyDescent="0.25">
      <c r="B13695" t="s">
        <v>14415</v>
      </c>
    </row>
    <row r="13696" spans="2:2" x14ac:dyDescent="0.25">
      <c r="B13696" t="s">
        <v>14416</v>
      </c>
    </row>
    <row r="13697" spans="2:2" x14ac:dyDescent="0.25">
      <c r="B13697" t="s">
        <v>14417</v>
      </c>
    </row>
    <row r="13698" spans="2:2" x14ac:dyDescent="0.25">
      <c r="B13698" t="s">
        <v>14418</v>
      </c>
    </row>
    <row r="13699" spans="2:2" x14ac:dyDescent="0.25">
      <c r="B13699" t="s">
        <v>14419</v>
      </c>
    </row>
    <row r="13700" spans="2:2" x14ac:dyDescent="0.25">
      <c r="B13700" t="s">
        <v>14420</v>
      </c>
    </row>
    <row r="13701" spans="2:2" x14ac:dyDescent="0.25">
      <c r="B13701" t="s">
        <v>14421</v>
      </c>
    </row>
    <row r="13702" spans="2:2" x14ac:dyDescent="0.25">
      <c r="B13702" t="s">
        <v>14422</v>
      </c>
    </row>
    <row r="13703" spans="2:2" x14ac:dyDescent="0.25">
      <c r="B13703" t="s">
        <v>14423</v>
      </c>
    </row>
    <row r="13704" spans="2:2" x14ac:dyDescent="0.25">
      <c r="B13704" t="s">
        <v>14424</v>
      </c>
    </row>
    <row r="13705" spans="2:2" x14ac:dyDescent="0.25">
      <c r="B13705" t="s">
        <v>14425</v>
      </c>
    </row>
    <row r="13706" spans="2:2" x14ac:dyDescent="0.25">
      <c r="B13706" t="s">
        <v>14426</v>
      </c>
    </row>
    <row r="13707" spans="2:2" x14ac:dyDescent="0.25">
      <c r="B13707" t="s">
        <v>14427</v>
      </c>
    </row>
    <row r="13708" spans="2:2" x14ac:dyDescent="0.25">
      <c r="B13708" t="s">
        <v>14428</v>
      </c>
    </row>
    <row r="13709" spans="2:2" x14ac:dyDescent="0.25">
      <c r="B13709" t="s">
        <v>14429</v>
      </c>
    </row>
    <row r="13710" spans="2:2" x14ac:dyDescent="0.25">
      <c r="B13710" t="s">
        <v>14430</v>
      </c>
    </row>
    <row r="13711" spans="2:2" x14ac:dyDescent="0.25">
      <c r="B13711" t="s">
        <v>14431</v>
      </c>
    </row>
    <row r="13712" spans="2:2" x14ac:dyDescent="0.25">
      <c r="B13712" t="s">
        <v>14432</v>
      </c>
    </row>
    <row r="13713" spans="2:2" x14ac:dyDescent="0.25">
      <c r="B13713" t="s">
        <v>14433</v>
      </c>
    </row>
    <row r="13714" spans="2:2" x14ac:dyDescent="0.25">
      <c r="B13714" t="s">
        <v>14434</v>
      </c>
    </row>
    <row r="13715" spans="2:2" x14ac:dyDescent="0.25">
      <c r="B13715" t="s">
        <v>14435</v>
      </c>
    </row>
    <row r="13716" spans="2:2" x14ac:dyDescent="0.25">
      <c r="B13716" t="s">
        <v>14436</v>
      </c>
    </row>
    <row r="13717" spans="2:2" x14ac:dyDescent="0.25">
      <c r="B13717" t="s">
        <v>14437</v>
      </c>
    </row>
    <row r="13718" spans="2:2" x14ac:dyDescent="0.25">
      <c r="B13718" t="s">
        <v>14438</v>
      </c>
    </row>
    <row r="13719" spans="2:2" x14ac:dyDescent="0.25">
      <c r="B13719" t="s">
        <v>14439</v>
      </c>
    </row>
    <row r="13720" spans="2:2" x14ac:dyDescent="0.25">
      <c r="B13720" t="s">
        <v>14440</v>
      </c>
    </row>
    <row r="13721" spans="2:2" x14ac:dyDescent="0.25">
      <c r="B13721" t="s">
        <v>14441</v>
      </c>
    </row>
    <row r="13722" spans="2:2" x14ac:dyDescent="0.25">
      <c r="B13722" t="s">
        <v>14442</v>
      </c>
    </row>
    <row r="13723" spans="2:2" x14ac:dyDescent="0.25">
      <c r="B13723" t="s">
        <v>14443</v>
      </c>
    </row>
    <row r="13724" spans="2:2" x14ac:dyDescent="0.25">
      <c r="B13724" t="s">
        <v>14444</v>
      </c>
    </row>
    <row r="13725" spans="2:2" x14ac:dyDescent="0.25">
      <c r="B13725" t="s">
        <v>14445</v>
      </c>
    </row>
    <row r="13726" spans="2:2" x14ac:dyDescent="0.25">
      <c r="B13726" t="s">
        <v>14446</v>
      </c>
    </row>
    <row r="13727" spans="2:2" x14ac:dyDescent="0.25">
      <c r="B13727" t="s">
        <v>14447</v>
      </c>
    </row>
    <row r="13728" spans="2:2" x14ac:dyDescent="0.25">
      <c r="B13728" t="s">
        <v>14448</v>
      </c>
    </row>
    <row r="13729" spans="2:2" x14ac:dyDescent="0.25">
      <c r="B13729" t="s">
        <v>14449</v>
      </c>
    </row>
    <row r="13730" spans="2:2" x14ac:dyDescent="0.25">
      <c r="B13730" t="s">
        <v>14450</v>
      </c>
    </row>
    <row r="13731" spans="2:2" x14ac:dyDescent="0.25">
      <c r="B13731" t="s">
        <v>14451</v>
      </c>
    </row>
    <row r="13732" spans="2:2" x14ac:dyDescent="0.25">
      <c r="B13732" t="s">
        <v>14452</v>
      </c>
    </row>
    <row r="13733" spans="2:2" x14ac:dyDescent="0.25">
      <c r="B13733" t="s">
        <v>14453</v>
      </c>
    </row>
    <row r="13734" spans="2:2" x14ac:dyDescent="0.25">
      <c r="B13734" t="s">
        <v>14454</v>
      </c>
    </row>
    <row r="13735" spans="2:2" x14ac:dyDescent="0.25">
      <c r="B13735" t="s">
        <v>14455</v>
      </c>
    </row>
    <row r="13736" spans="2:2" x14ac:dyDescent="0.25">
      <c r="B13736" t="s">
        <v>14456</v>
      </c>
    </row>
    <row r="13737" spans="2:2" x14ac:dyDescent="0.25">
      <c r="B13737" t="s">
        <v>14457</v>
      </c>
    </row>
    <row r="13738" spans="2:2" x14ac:dyDescent="0.25">
      <c r="B13738" t="s">
        <v>14458</v>
      </c>
    </row>
    <row r="13739" spans="2:2" x14ac:dyDescent="0.25">
      <c r="B13739" t="s">
        <v>14459</v>
      </c>
    </row>
    <row r="13740" spans="2:2" x14ac:dyDescent="0.25">
      <c r="B13740" t="s">
        <v>14460</v>
      </c>
    </row>
    <row r="13741" spans="2:2" x14ac:dyDescent="0.25">
      <c r="B13741" t="s">
        <v>14461</v>
      </c>
    </row>
    <row r="13742" spans="2:2" x14ac:dyDescent="0.25">
      <c r="B13742" t="s">
        <v>14462</v>
      </c>
    </row>
    <row r="13743" spans="2:2" x14ac:dyDescent="0.25">
      <c r="B13743" t="s">
        <v>14463</v>
      </c>
    </row>
    <row r="13744" spans="2:2" x14ac:dyDescent="0.25">
      <c r="B13744" t="s">
        <v>14464</v>
      </c>
    </row>
    <row r="13745" spans="2:2" x14ac:dyDescent="0.25">
      <c r="B13745" t="s">
        <v>14465</v>
      </c>
    </row>
    <row r="13746" spans="2:2" x14ac:dyDescent="0.25">
      <c r="B13746" t="s">
        <v>14466</v>
      </c>
    </row>
    <row r="13747" spans="2:2" x14ac:dyDescent="0.25">
      <c r="B13747" t="s">
        <v>14467</v>
      </c>
    </row>
    <row r="13748" spans="2:2" x14ac:dyDescent="0.25">
      <c r="B13748" t="s">
        <v>14468</v>
      </c>
    </row>
    <row r="13749" spans="2:2" x14ac:dyDescent="0.25">
      <c r="B13749" t="s">
        <v>14469</v>
      </c>
    </row>
    <row r="13750" spans="2:2" x14ac:dyDescent="0.25">
      <c r="B13750" t="s">
        <v>14470</v>
      </c>
    </row>
    <row r="13751" spans="2:2" x14ac:dyDescent="0.25">
      <c r="B13751" t="s">
        <v>14471</v>
      </c>
    </row>
    <row r="13752" spans="2:2" x14ac:dyDescent="0.25">
      <c r="B13752" t="s">
        <v>14472</v>
      </c>
    </row>
    <row r="13753" spans="2:2" x14ac:dyDescent="0.25">
      <c r="B13753" t="s">
        <v>14473</v>
      </c>
    </row>
    <row r="13754" spans="2:2" x14ac:dyDescent="0.25">
      <c r="B13754" t="s">
        <v>14474</v>
      </c>
    </row>
    <row r="13755" spans="2:2" x14ac:dyDescent="0.25">
      <c r="B13755" t="s">
        <v>14475</v>
      </c>
    </row>
    <row r="13756" spans="2:2" x14ac:dyDescent="0.25">
      <c r="B13756" t="s">
        <v>14476</v>
      </c>
    </row>
    <row r="13757" spans="2:2" x14ac:dyDescent="0.25">
      <c r="B13757" t="s">
        <v>14477</v>
      </c>
    </row>
    <row r="13758" spans="2:2" x14ac:dyDescent="0.25">
      <c r="B13758" t="s">
        <v>14478</v>
      </c>
    </row>
    <row r="13759" spans="2:2" x14ac:dyDescent="0.25">
      <c r="B13759" t="s">
        <v>14479</v>
      </c>
    </row>
    <row r="13760" spans="2:2" x14ac:dyDescent="0.25">
      <c r="B13760" t="s">
        <v>14480</v>
      </c>
    </row>
    <row r="13761" spans="2:2" x14ac:dyDescent="0.25">
      <c r="B13761" t="s">
        <v>14481</v>
      </c>
    </row>
    <row r="13762" spans="2:2" x14ac:dyDescent="0.25">
      <c r="B13762" t="s">
        <v>14482</v>
      </c>
    </row>
    <row r="13763" spans="2:2" x14ac:dyDescent="0.25">
      <c r="B13763" t="s">
        <v>14483</v>
      </c>
    </row>
    <row r="13764" spans="2:2" x14ac:dyDescent="0.25">
      <c r="B13764" t="s">
        <v>14484</v>
      </c>
    </row>
    <row r="13765" spans="2:2" x14ac:dyDescent="0.25">
      <c r="B13765" t="s">
        <v>14485</v>
      </c>
    </row>
    <row r="13766" spans="2:2" x14ac:dyDescent="0.25">
      <c r="B13766" t="s">
        <v>14486</v>
      </c>
    </row>
    <row r="13767" spans="2:2" x14ac:dyDescent="0.25">
      <c r="B13767" t="s">
        <v>14487</v>
      </c>
    </row>
    <row r="13768" spans="2:2" x14ac:dyDescent="0.25">
      <c r="B13768" t="s">
        <v>14488</v>
      </c>
    </row>
    <row r="13769" spans="2:2" x14ac:dyDescent="0.25">
      <c r="B13769" t="s">
        <v>14489</v>
      </c>
    </row>
    <row r="13770" spans="2:2" x14ac:dyDescent="0.25">
      <c r="B13770" t="s">
        <v>14490</v>
      </c>
    </row>
    <row r="13771" spans="2:2" x14ac:dyDescent="0.25">
      <c r="B13771" t="s">
        <v>14491</v>
      </c>
    </row>
    <row r="13772" spans="2:2" x14ac:dyDescent="0.25">
      <c r="B13772" t="s">
        <v>14492</v>
      </c>
    </row>
    <row r="13773" spans="2:2" x14ac:dyDescent="0.25">
      <c r="B13773" t="s">
        <v>14493</v>
      </c>
    </row>
    <row r="13774" spans="2:2" x14ac:dyDescent="0.25">
      <c r="B13774" t="s">
        <v>14494</v>
      </c>
    </row>
    <row r="13775" spans="2:2" x14ac:dyDescent="0.25">
      <c r="B13775" t="s">
        <v>14495</v>
      </c>
    </row>
    <row r="13776" spans="2:2" x14ac:dyDescent="0.25">
      <c r="B13776" t="s">
        <v>14496</v>
      </c>
    </row>
    <row r="13777" spans="2:2" x14ac:dyDescent="0.25">
      <c r="B13777" t="s">
        <v>14497</v>
      </c>
    </row>
    <row r="13778" spans="2:2" x14ac:dyDescent="0.25">
      <c r="B13778" t="s">
        <v>14498</v>
      </c>
    </row>
    <row r="13779" spans="2:2" x14ac:dyDescent="0.25">
      <c r="B13779" t="s">
        <v>14499</v>
      </c>
    </row>
    <row r="13780" spans="2:2" x14ac:dyDescent="0.25">
      <c r="B13780" t="s">
        <v>14500</v>
      </c>
    </row>
    <row r="13781" spans="2:2" x14ac:dyDescent="0.25">
      <c r="B13781" t="s">
        <v>14501</v>
      </c>
    </row>
    <row r="13782" spans="2:2" x14ac:dyDescent="0.25">
      <c r="B13782" t="s">
        <v>14502</v>
      </c>
    </row>
    <row r="13783" spans="2:2" x14ac:dyDescent="0.25">
      <c r="B13783" t="s">
        <v>14503</v>
      </c>
    </row>
    <row r="13784" spans="2:2" x14ac:dyDescent="0.25">
      <c r="B13784" t="s">
        <v>14504</v>
      </c>
    </row>
    <row r="13785" spans="2:2" x14ac:dyDescent="0.25">
      <c r="B13785" t="s">
        <v>14505</v>
      </c>
    </row>
    <row r="13786" spans="2:2" x14ac:dyDescent="0.25">
      <c r="B13786" t="s">
        <v>14506</v>
      </c>
    </row>
    <row r="13787" spans="2:2" x14ac:dyDescent="0.25">
      <c r="B13787" t="s">
        <v>14507</v>
      </c>
    </row>
    <row r="13788" spans="2:2" x14ac:dyDescent="0.25">
      <c r="B13788" t="s">
        <v>14508</v>
      </c>
    </row>
    <row r="13789" spans="2:2" x14ac:dyDescent="0.25">
      <c r="B13789" t="s">
        <v>14509</v>
      </c>
    </row>
    <row r="13790" spans="2:2" x14ac:dyDescent="0.25">
      <c r="B13790" t="s">
        <v>14510</v>
      </c>
    </row>
    <row r="13791" spans="2:2" x14ac:dyDescent="0.25">
      <c r="B13791" t="s">
        <v>14511</v>
      </c>
    </row>
    <row r="13792" spans="2:2" x14ac:dyDescent="0.25">
      <c r="B13792" t="s">
        <v>14512</v>
      </c>
    </row>
    <row r="13793" spans="2:2" x14ac:dyDescent="0.25">
      <c r="B13793" t="s">
        <v>14513</v>
      </c>
    </row>
    <row r="13794" spans="2:2" x14ac:dyDescent="0.25">
      <c r="B13794" t="s">
        <v>14514</v>
      </c>
    </row>
    <row r="13795" spans="2:2" x14ac:dyDescent="0.25">
      <c r="B13795" t="s">
        <v>14515</v>
      </c>
    </row>
    <row r="13796" spans="2:2" x14ac:dyDescent="0.25">
      <c r="B13796" t="s">
        <v>14516</v>
      </c>
    </row>
    <row r="13797" spans="2:2" x14ac:dyDescent="0.25">
      <c r="B13797" t="s">
        <v>14517</v>
      </c>
    </row>
    <row r="13798" spans="2:2" x14ac:dyDescent="0.25">
      <c r="B13798" t="s">
        <v>14518</v>
      </c>
    </row>
    <row r="13799" spans="2:2" x14ac:dyDescent="0.25">
      <c r="B13799" t="s">
        <v>14519</v>
      </c>
    </row>
    <row r="13800" spans="2:2" x14ac:dyDescent="0.25">
      <c r="B13800" t="s">
        <v>14520</v>
      </c>
    </row>
    <row r="13801" spans="2:2" x14ac:dyDescent="0.25">
      <c r="B13801" t="s">
        <v>14521</v>
      </c>
    </row>
    <row r="13802" spans="2:2" x14ac:dyDescent="0.25">
      <c r="B13802" t="s">
        <v>14522</v>
      </c>
    </row>
    <row r="13803" spans="2:2" x14ac:dyDescent="0.25">
      <c r="B13803" t="s">
        <v>14523</v>
      </c>
    </row>
    <row r="13804" spans="2:2" x14ac:dyDescent="0.25">
      <c r="B13804" t="s">
        <v>14524</v>
      </c>
    </row>
    <row r="13805" spans="2:2" x14ac:dyDescent="0.25">
      <c r="B13805" t="s">
        <v>14525</v>
      </c>
    </row>
    <row r="13806" spans="2:2" x14ac:dyDescent="0.25">
      <c r="B13806" t="s">
        <v>14526</v>
      </c>
    </row>
    <row r="13807" spans="2:2" x14ac:dyDescent="0.25">
      <c r="B13807" t="s">
        <v>14527</v>
      </c>
    </row>
    <row r="13808" spans="2:2" x14ac:dyDescent="0.25">
      <c r="B13808" t="s">
        <v>14528</v>
      </c>
    </row>
    <row r="13809" spans="2:2" x14ac:dyDescent="0.25">
      <c r="B13809" t="s">
        <v>14529</v>
      </c>
    </row>
    <row r="13810" spans="2:2" x14ac:dyDescent="0.25">
      <c r="B13810" t="s">
        <v>14530</v>
      </c>
    </row>
    <row r="13811" spans="2:2" x14ac:dyDescent="0.25">
      <c r="B13811" t="s">
        <v>14531</v>
      </c>
    </row>
    <row r="13812" spans="2:2" x14ac:dyDescent="0.25">
      <c r="B13812" t="s">
        <v>14532</v>
      </c>
    </row>
    <row r="13813" spans="2:2" x14ac:dyDescent="0.25">
      <c r="B13813" t="s">
        <v>14533</v>
      </c>
    </row>
    <row r="13814" spans="2:2" x14ac:dyDescent="0.25">
      <c r="B13814" t="s">
        <v>14534</v>
      </c>
    </row>
    <row r="13815" spans="2:2" x14ac:dyDescent="0.25">
      <c r="B13815" t="s">
        <v>14535</v>
      </c>
    </row>
    <row r="13816" spans="2:2" x14ac:dyDescent="0.25">
      <c r="B13816" t="s">
        <v>14536</v>
      </c>
    </row>
    <row r="13817" spans="2:2" x14ac:dyDescent="0.25">
      <c r="B13817" t="s">
        <v>14537</v>
      </c>
    </row>
    <row r="13818" spans="2:2" x14ac:dyDescent="0.25">
      <c r="B13818" t="s">
        <v>14538</v>
      </c>
    </row>
    <row r="13819" spans="2:2" x14ac:dyDescent="0.25">
      <c r="B13819" t="s">
        <v>14539</v>
      </c>
    </row>
    <row r="13820" spans="2:2" x14ac:dyDescent="0.25">
      <c r="B13820" t="s">
        <v>14540</v>
      </c>
    </row>
    <row r="13821" spans="2:2" x14ac:dyDescent="0.25">
      <c r="B13821" t="s">
        <v>14541</v>
      </c>
    </row>
    <row r="13822" spans="2:2" x14ac:dyDescent="0.25">
      <c r="B13822" t="s">
        <v>14542</v>
      </c>
    </row>
    <row r="13823" spans="2:2" x14ac:dyDescent="0.25">
      <c r="B13823" t="s">
        <v>14543</v>
      </c>
    </row>
    <row r="13824" spans="2:2" x14ac:dyDescent="0.25">
      <c r="B13824" t="s">
        <v>14544</v>
      </c>
    </row>
    <row r="13825" spans="2:2" x14ac:dyDescent="0.25">
      <c r="B13825" t="s">
        <v>14545</v>
      </c>
    </row>
    <row r="13826" spans="2:2" x14ac:dyDescent="0.25">
      <c r="B13826" t="s">
        <v>14546</v>
      </c>
    </row>
    <row r="13827" spans="2:2" x14ac:dyDescent="0.25">
      <c r="B13827" t="s">
        <v>14547</v>
      </c>
    </row>
    <row r="13828" spans="2:2" x14ac:dyDescent="0.25">
      <c r="B13828" t="s">
        <v>14548</v>
      </c>
    </row>
    <row r="13829" spans="2:2" x14ac:dyDescent="0.25">
      <c r="B13829" t="s">
        <v>14549</v>
      </c>
    </row>
    <row r="13830" spans="2:2" x14ac:dyDescent="0.25">
      <c r="B13830" t="s">
        <v>14550</v>
      </c>
    </row>
    <row r="13831" spans="2:2" x14ac:dyDescent="0.25">
      <c r="B13831" t="s">
        <v>14551</v>
      </c>
    </row>
    <row r="13832" spans="2:2" x14ac:dyDescent="0.25">
      <c r="B13832" t="s">
        <v>14552</v>
      </c>
    </row>
    <row r="13833" spans="2:2" x14ac:dyDescent="0.25">
      <c r="B13833" t="s">
        <v>14553</v>
      </c>
    </row>
    <row r="13834" spans="2:2" x14ac:dyDescent="0.25">
      <c r="B13834" t="s">
        <v>14554</v>
      </c>
    </row>
    <row r="13835" spans="2:2" x14ac:dyDescent="0.25">
      <c r="B13835" t="s">
        <v>14555</v>
      </c>
    </row>
    <row r="13836" spans="2:2" x14ac:dyDescent="0.25">
      <c r="B13836" t="s">
        <v>14556</v>
      </c>
    </row>
    <row r="13837" spans="2:2" x14ac:dyDescent="0.25">
      <c r="B13837" t="s">
        <v>14557</v>
      </c>
    </row>
    <row r="13838" spans="2:2" x14ac:dyDescent="0.25">
      <c r="B13838" t="s">
        <v>14558</v>
      </c>
    </row>
    <row r="13839" spans="2:2" x14ac:dyDescent="0.25">
      <c r="B13839" t="s">
        <v>14559</v>
      </c>
    </row>
    <row r="13840" spans="2:2" x14ac:dyDescent="0.25">
      <c r="B13840" t="s">
        <v>14560</v>
      </c>
    </row>
    <row r="13841" spans="2:2" x14ac:dyDescent="0.25">
      <c r="B13841" t="s">
        <v>14561</v>
      </c>
    </row>
    <row r="13842" spans="2:2" x14ac:dyDescent="0.25">
      <c r="B13842" t="s">
        <v>14562</v>
      </c>
    </row>
    <row r="13843" spans="2:2" x14ac:dyDescent="0.25">
      <c r="B13843" t="s">
        <v>14563</v>
      </c>
    </row>
    <row r="13844" spans="2:2" x14ac:dyDescent="0.25">
      <c r="B13844" t="s">
        <v>14564</v>
      </c>
    </row>
    <row r="13845" spans="2:2" x14ac:dyDescent="0.25">
      <c r="B13845" t="s">
        <v>14565</v>
      </c>
    </row>
    <row r="13846" spans="2:2" x14ac:dyDescent="0.25">
      <c r="B13846" t="s">
        <v>14566</v>
      </c>
    </row>
    <row r="13847" spans="2:2" x14ac:dyDescent="0.25">
      <c r="B13847" t="s">
        <v>14567</v>
      </c>
    </row>
    <row r="13848" spans="2:2" x14ac:dyDescent="0.25">
      <c r="B13848" t="s">
        <v>14568</v>
      </c>
    </row>
    <row r="13849" spans="2:2" x14ac:dyDescent="0.25">
      <c r="B13849" t="s">
        <v>14569</v>
      </c>
    </row>
    <row r="13850" spans="2:2" x14ac:dyDescent="0.25">
      <c r="B13850" t="s">
        <v>14570</v>
      </c>
    </row>
    <row r="13851" spans="2:2" x14ac:dyDescent="0.25">
      <c r="B13851" t="s">
        <v>14571</v>
      </c>
    </row>
    <row r="13852" spans="2:2" x14ac:dyDescent="0.25">
      <c r="B13852" t="s">
        <v>14572</v>
      </c>
    </row>
    <row r="13853" spans="2:2" x14ac:dyDescent="0.25">
      <c r="B13853" t="s">
        <v>14573</v>
      </c>
    </row>
    <row r="13854" spans="2:2" x14ac:dyDescent="0.25">
      <c r="B13854" t="s">
        <v>14574</v>
      </c>
    </row>
    <row r="13855" spans="2:2" x14ac:dyDescent="0.25">
      <c r="B13855" t="s">
        <v>14575</v>
      </c>
    </row>
    <row r="13856" spans="2:2" x14ac:dyDescent="0.25">
      <c r="B13856" t="s">
        <v>14576</v>
      </c>
    </row>
    <row r="13857" spans="2:2" x14ac:dyDescent="0.25">
      <c r="B13857" t="s">
        <v>14577</v>
      </c>
    </row>
    <row r="13858" spans="2:2" x14ac:dyDescent="0.25">
      <c r="B13858" t="s">
        <v>14578</v>
      </c>
    </row>
    <row r="13859" spans="2:2" x14ac:dyDescent="0.25">
      <c r="B13859" t="s">
        <v>14579</v>
      </c>
    </row>
    <row r="13860" spans="2:2" x14ac:dyDescent="0.25">
      <c r="B13860" t="s">
        <v>14580</v>
      </c>
    </row>
    <row r="13861" spans="2:2" x14ac:dyDescent="0.25">
      <c r="B13861" t="s">
        <v>14581</v>
      </c>
    </row>
    <row r="13862" spans="2:2" x14ac:dyDescent="0.25">
      <c r="B13862" t="s">
        <v>14582</v>
      </c>
    </row>
    <row r="13863" spans="2:2" x14ac:dyDescent="0.25">
      <c r="B13863" t="s">
        <v>14583</v>
      </c>
    </row>
    <row r="13864" spans="2:2" x14ac:dyDescent="0.25">
      <c r="B13864" t="s">
        <v>14584</v>
      </c>
    </row>
    <row r="13865" spans="2:2" x14ac:dyDescent="0.25">
      <c r="B13865" t="s">
        <v>14585</v>
      </c>
    </row>
    <row r="13866" spans="2:2" x14ac:dyDescent="0.25">
      <c r="B13866" t="s">
        <v>14586</v>
      </c>
    </row>
    <row r="13867" spans="2:2" x14ac:dyDescent="0.25">
      <c r="B13867" t="s">
        <v>14587</v>
      </c>
    </row>
    <row r="13868" spans="2:2" x14ac:dyDescent="0.25">
      <c r="B13868" t="s">
        <v>14588</v>
      </c>
    </row>
    <row r="13869" spans="2:2" x14ac:dyDescent="0.25">
      <c r="B13869" t="s">
        <v>14589</v>
      </c>
    </row>
    <row r="13870" spans="2:2" x14ac:dyDescent="0.25">
      <c r="B13870" t="s">
        <v>14590</v>
      </c>
    </row>
    <row r="13871" spans="2:2" x14ac:dyDescent="0.25">
      <c r="B13871" t="s">
        <v>14591</v>
      </c>
    </row>
    <row r="13872" spans="2:2" x14ac:dyDescent="0.25">
      <c r="B13872" t="s">
        <v>14592</v>
      </c>
    </row>
    <row r="13873" spans="2:2" x14ac:dyDescent="0.25">
      <c r="B13873" t="s">
        <v>14593</v>
      </c>
    </row>
    <row r="13874" spans="2:2" x14ac:dyDescent="0.25">
      <c r="B13874" t="s">
        <v>14594</v>
      </c>
    </row>
    <row r="13875" spans="2:2" x14ac:dyDescent="0.25">
      <c r="B13875" t="s">
        <v>14595</v>
      </c>
    </row>
    <row r="13876" spans="2:2" x14ac:dyDescent="0.25">
      <c r="B13876" t="s">
        <v>14596</v>
      </c>
    </row>
    <row r="13877" spans="2:2" x14ac:dyDescent="0.25">
      <c r="B13877" t="s">
        <v>14597</v>
      </c>
    </row>
    <row r="13878" spans="2:2" x14ac:dyDescent="0.25">
      <c r="B13878" t="s">
        <v>14598</v>
      </c>
    </row>
    <row r="13879" spans="2:2" x14ac:dyDescent="0.25">
      <c r="B13879" t="s">
        <v>14599</v>
      </c>
    </row>
    <row r="13880" spans="2:2" x14ac:dyDescent="0.25">
      <c r="B13880" t="s">
        <v>14600</v>
      </c>
    </row>
    <row r="13881" spans="2:2" x14ac:dyDescent="0.25">
      <c r="B13881" t="s">
        <v>14601</v>
      </c>
    </row>
    <row r="13882" spans="2:2" x14ac:dyDescent="0.25">
      <c r="B13882" t="s">
        <v>14602</v>
      </c>
    </row>
    <row r="13883" spans="2:2" x14ac:dyDescent="0.25">
      <c r="B13883" t="s">
        <v>14603</v>
      </c>
    </row>
    <row r="13884" spans="2:2" x14ac:dyDescent="0.25">
      <c r="B13884" t="s">
        <v>14604</v>
      </c>
    </row>
    <row r="13885" spans="2:2" x14ac:dyDescent="0.25">
      <c r="B13885" t="s">
        <v>14605</v>
      </c>
    </row>
    <row r="13886" spans="2:2" x14ac:dyDescent="0.25">
      <c r="B13886" t="s">
        <v>14606</v>
      </c>
    </row>
    <row r="13887" spans="2:2" x14ac:dyDescent="0.25">
      <c r="B13887" t="s">
        <v>14607</v>
      </c>
    </row>
    <row r="13888" spans="2:2" x14ac:dyDescent="0.25">
      <c r="B13888" t="s">
        <v>14608</v>
      </c>
    </row>
    <row r="13889" spans="2:2" x14ac:dyDescent="0.25">
      <c r="B13889" t="s">
        <v>14609</v>
      </c>
    </row>
    <row r="13890" spans="2:2" x14ac:dyDescent="0.25">
      <c r="B13890" t="s">
        <v>14610</v>
      </c>
    </row>
    <row r="13891" spans="2:2" x14ac:dyDescent="0.25">
      <c r="B13891" t="s">
        <v>14611</v>
      </c>
    </row>
    <row r="13892" spans="2:2" x14ac:dyDescent="0.25">
      <c r="B13892" t="s">
        <v>14612</v>
      </c>
    </row>
    <row r="13893" spans="2:2" x14ac:dyDescent="0.25">
      <c r="B13893" t="s">
        <v>14613</v>
      </c>
    </row>
    <row r="13894" spans="2:2" x14ac:dyDescent="0.25">
      <c r="B13894" t="s">
        <v>14614</v>
      </c>
    </row>
    <row r="13895" spans="2:2" x14ac:dyDescent="0.25">
      <c r="B13895" t="s">
        <v>14615</v>
      </c>
    </row>
    <row r="13896" spans="2:2" x14ac:dyDescent="0.25">
      <c r="B13896" t="s">
        <v>14616</v>
      </c>
    </row>
    <row r="13897" spans="2:2" x14ac:dyDescent="0.25">
      <c r="B13897" t="s">
        <v>14617</v>
      </c>
    </row>
    <row r="13898" spans="2:2" x14ac:dyDescent="0.25">
      <c r="B13898" t="s">
        <v>14618</v>
      </c>
    </row>
    <row r="13899" spans="2:2" x14ac:dyDescent="0.25">
      <c r="B13899" t="s">
        <v>14619</v>
      </c>
    </row>
    <row r="13900" spans="2:2" x14ac:dyDescent="0.25">
      <c r="B13900" t="s">
        <v>14620</v>
      </c>
    </row>
    <row r="13901" spans="2:2" x14ac:dyDescent="0.25">
      <c r="B13901" t="s">
        <v>14621</v>
      </c>
    </row>
    <row r="13902" spans="2:2" x14ac:dyDescent="0.25">
      <c r="B13902" t="s">
        <v>14622</v>
      </c>
    </row>
    <row r="13903" spans="2:2" x14ac:dyDescent="0.25">
      <c r="B13903" t="s">
        <v>14623</v>
      </c>
    </row>
    <row r="13904" spans="2:2" x14ac:dyDescent="0.25">
      <c r="B13904" t="s">
        <v>14624</v>
      </c>
    </row>
    <row r="13905" spans="2:2" x14ac:dyDescent="0.25">
      <c r="B13905" t="s">
        <v>14625</v>
      </c>
    </row>
    <row r="13906" spans="2:2" x14ac:dyDescent="0.25">
      <c r="B13906" t="s">
        <v>14626</v>
      </c>
    </row>
    <row r="13907" spans="2:2" x14ac:dyDescent="0.25">
      <c r="B13907" t="s">
        <v>14627</v>
      </c>
    </row>
    <row r="13908" spans="2:2" x14ac:dyDescent="0.25">
      <c r="B13908" t="s">
        <v>14628</v>
      </c>
    </row>
    <row r="13909" spans="2:2" x14ac:dyDescent="0.25">
      <c r="B13909" t="s">
        <v>14629</v>
      </c>
    </row>
    <row r="13910" spans="2:2" x14ac:dyDescent="0.25">
      <c r="B13910" t="s">
        <v>14630</v>
      </c>
    </row>
    <row r="13911" spans="2:2" x14ac:dyDescent="0.25">
      <c r="B13911" t="s">
        <v>14631</v>
      </c>
    </row>
    <row r="13912" spans="2:2" x14ac:dyDescent="0.25">
      <c r="B13912" t="s">
        <v>14632</v>
      </c>
    </row>
    <row r="13913" spans="2:2" x14ac:dyDescent="0.25">
      <c r="B13913" t="s">
        <v>14633</v>
      </c>
    </row>
    <row r="13914" spans="2:2" x14ac:dyDescent="0.25">
      <c r="B13914" t="s">
        <v>14634</v>
      </c>
    </row>
    <row r="13915" spans="2:2" x14ac:dyDescent="0.25">
      <c r="B13915" t="s">
        <v>14635</v>
      </c>
    </row>
    <row r="13916" spans="2:2" x14ac:dyDescent="0.25">
      <c r="B13916" t="s">
        <v>14636</v>
      </c>
    </row>
    <row r="13917" spans="2:2" x14ac:dyDescent="0.25">
      <c r="B13917" t="s">
        <v>14637</v>
      </c>
    </row>
    <row r="13918" spans="2:2" x14ac:dyDescent="0.25">
      <c r="B13918" t="s">
        <v>14638</v>
      </c>
    </row>
    <row r="13919" spans="2:2" x14ac:dyDescent="0.25">
      <c r="B13919" t="s">
        <v>14639</v>
      </c>
    </row>
    <row r="13920" spans="2:2" x14ac:dyDescent="0.25">
      <c r="B13920" t="s">
        <v>14640</v>
      </c>
    </row>
    <row r="13921" spans="2:2" x14ac:dyDescent="0.25">
      <c r="B13921" t="s">
        <v>14641</v>
      </c>
    </row>
    <row r="13922" spans="2:2" x14ac:dyDescent="0.25">
      <c r="B13922" t="s">
        <v>14642</v>
      </c>
    </row>
    <row r="13923" spans="2:2" x14ac:dyDescent="0.25">
      <c r="B13923" t="s">
        <v>14643</v>
      </c>
    </row>
    <row r="13924" spans="2:2" x14ac:dyDescent="0.25">
      <c r="B13924" t="s">
        <v>14644</v>
      </c>
    </row>
    <row r="13925" spans="2:2" x14ac:dyDescent="0.25">
      <c r="B13925" t="s">
        <v>14645</v>
      </c>
    </row>
    <row r="13926" spans="2:2" x14ac:dyDescent="0.25">
      <c r="B13926" t="s">
        <v>14646</v>
      </c>
    </row>
    <row r="13927" spans="2:2" x14ac:dyDescent="0.25">
      <c r="B13927" t="s">
        <v>14647</v>
      </c>
    </row>
    <row r="13928" spans="2:2" x14ac:dyDescent="0.25">
      <c r="B13928" t="s">
        <v>14648</v>
      </c>
    </row>
    <row r="13929" spans="2:2" x14ac:dyDescent="0.25">
      <c r="B13929" t="s">
        <v>14649</v>
      </c>
    </row>
    <row r="13930" spans="2:2" x14ac:dyDescent="0.25">
      <c r="B13930" t="s">
        <v>14650</v>
      </c>
    </row>
    <row r="13931" spans="2:2" x14ac:dyDescent="0.25">
      <c r="B13931" t="s">
        <v>14651</v>
      </c>
    </row>
    <row r="13932" spans="2:2" x14ac:dyDescent="0.25">
      <c r="B13932" t="s">
        <v>14652</v>
      </c>
    </row>
    <row r="13933" spans="2:2" x14ac:dyDescent="0.25">
      <c r="B13933" t="s">
        <v>14653</v>
      </c>
    </row>
    <row r="13934" spans="2:2" x14ac:dyDescent="0.25">
      <c r="B13934" t="s">
        <v>14654</v>
      </c>
    </row>
    <row r="13935" spans="2:2" x14ac:dyDescent="0.25">
      <c r="B13935" t="s">
        <v>14655</v>
      </c>
    </row>
    <row r="13936" spans="2:2" x14ac:dyDescent="0.25">
      <c r="B13936" t="s">
        <v>14656</v>
      </c>
    </row>
    <row r="13937" spans="2:2" x14ac:dyDescent="0.25">
      <c r="B13937" t="s">
        <v>14657</v>
      </c>
    </row>
    <row r="13938" spans="2:2" x14ac:dyDescent="0.25">
      <c r="B13938" t="s">
        <v>14658</v>
      </c>
    </row>
    <row r="13939" spans="2:2" x14ac:dyDescent="0.25">
      <c r="B13939" t="s">
        <v>14659</v>
      </c>
    </row>
    <row r="13940" spans="2:2" x14ac:dyDescent="0.25">
      <c r="B13940" t="s">
        <v>14660</v>
      </c>
    </row>
    <row r="13941" spans="2:2" x14ac:dyDescent="0.25">
      <c r="B13941" t="s">
        <v>14661</v>
      </c>
    </row>
    <row r="13942" spans="2:2" x14ac:dyDescent="0.25">
      <c r="B13942" t="s">
        <v>14662</v>
      </c>
    </row>
    <row r="13943" spans="2:2" x14ac:dyDescent="0.25">
      <c r="B13943" t="s">
        <v>14663</v>
      </c>
    </row>
    <row r="13944" spans="2:2" x14ac:dyDescent="0.25">
      <c r="B13944" t="s">
        <v>14664</v>
      </c>
    </row>
    <row r="13945" spans="2:2" x14ac:dyDescent="0.25">
      <c r="B13945" t="s">
        <v>14665</v>
      </c>
    </row>
    <row r="13946" spans="2:2" x14ac:dyDescent="0.25">
      <c r="B13946" t="s">
        <v>14666</v>
      </c>
    </row>
    <row r="13947" spans="2:2" x14ac:dyDescent="0.25">
      <c r="B13947" t="s">
        <v>14667</v>
      </c>
    </row>
    <row r="13948" spans="2:2" x14ac:dyDescent="0.25">
      <c r="B13948" t="s">
        <v>14668</v>
      </c>
    </row>
    <row r="13949" spans="2:2" x14ac:dyDescent="0.25">
      <c r="B13949" t="s">
        <v>14669</v>
      </c>
    </row>
    <row r="13950" spans="2:2" x14ac:dyDescent="0.25">
      <c r="B13950" t="s">
        <v>14670</v>
      </c>
    </row>
    <row r="13951" spans="2:2" x14ac:dyDescent="0.25">
      <c r="B13951" t="s">
        <v>14671</v>
      </c>
    </row>
    <row r="13952" spans="2:2" x14ac:dyDescent="0.25">
      <c r="B13952" t="s">
        <v>14672</v>
      </c>
    </row>
    <row r="13953" spans="2:2" x14ac:dyDescent="0.25">
      <c r="B13953" t="s">
        <v>14673</v>
      </c>
    </row>
    <row r="13954" spans="2:2" x14ac:dyDescent="0.25">
      <c r="B13954" t="s">
        <v>14674</v>
      </c>
    </row>
    <row r="13955" spans="2:2" x14ac:dyDescent="0.25">
      <c r="B13955" t="s">
        <v>14675</v>
      </c>
    </row>
    <row r="13956" spans="2:2" x14ac:dyDescent="0.25">
      <c r="B13956" t="s">
        <v>14676</v>
      </c>
    </row>
    <row r="13957" spans="2:2" x14ac:dyDescent="0.25">
      <c r="B13957" t="s">
        <v>14677</v>
      </c>
    </row>
    <row r="13958" spans="2:2" x14ac:dyDescent="0.25">
      <c r="B13958" t="s">
        <v>14678</v>
      </c>
    </row>
    <row r="13959" spans="2:2" x14ac:dyDescent="0.25">
      <c r="B13959" t="s">
        <v>14679</v>
      </c>
    </row>
    <row r="13960" spans="2:2" x14ac:dyDescent="0.25">
      <c r="B13960" t="s">
        <v>14680</v>
      </c>
    </row>
    <row r="13961" spans="2:2" x14ac:dyDescent="0.25">
      <c r="B13961" t="s">
        <v>14681</v>
      </c>
    </row>
    <row r="13962" spans="2:2" x14ac:dyDescent="0.25">
      <c r="B13962" t="s">
        <v>14682</v>
      </c>
    </row>
    <row r="13963" spans="2:2" x14ac:dyDescent="0.25">
      <c r="B13963" t="s">
        <v>14683</v>
      </c>
    </row>
    <row r="13964" spans="2:2" x14ac:dyDescent="0.25">
      <c r="B13964" t="s">
        <v>14684</v>
      </c>
    </row>
    <row r="13965" spans="2:2" x14ac:dyDescent="0.25">
      <c r="B13965" t="s">
        <v>14685</v>
      </c>
    </row>
    <row r="13966" spans="2:2" x14ac:dyDescent="0.25">
      <c r="B13966" t="s">
        <v>14686</v>
      </c>
    </row>
    <row r="13967" spans="2:2" x14ac:dyDescent="0.25">
      <c r="B13967" t="s">
        <v>14687</v>
      </c>
    </row>
    <row r="13968" spans="2:2" x14ac:dyDescent="0.25">
      <c r="B13968" t="s">
        <v>14688</v>
      </c>
    </row>
    <row r="13969" spans="2:2" x14ac:dyDescent="0.25">
      <c r="B13969" t="s">
        <v>14689</v>
      </c>
    </row>
    <row r="13970" spans="2:2" x14ac:dyDescent="0.25">
      <c r="B13970" t="s">
        <v>14690</v>
      </c>
    </row>
    <row r="13971" spans="2:2" x14ac:dyDescent="0.25">
      <c r="B13971" t="s">
        <v>14691</v>
      </c>
    </row>
    <row r="13972" spans="2:2" x14ac:dyDescent="0.25">
      <c r="B13972" t="s">
        <v>14692</v>
      </c>
    </row>
    <row r="13973" spans="2:2" x14ac:dyDescent="0.25">
      <c r="B13973" t="s">
        <v>14693</v>
      </c>
    </row>
    <row r="13974" spans="2:2" x14ac:dyDescent="0.25">
      <c r="B13974" t="s">
        <v>14694</v>
      </c>
    </row>
    <row r="13975" spans="2:2" x14ac:dyDescent="0.25">
      <c r="B13975" t="s">
        <v>14695</v>
      </c>
    </row>
    <row r="13976" spans="2:2" x14ac:dyDescent="0.25">
      <c r="B13976" t="s">
        <v>14696</v>
      </c>
    </row>
    <row r="13977" spans="2:2" x14ac:dyDescent="0.25">
      <c r="B13977" t="s">
        <v>14697</v>
      </c>
    </row>
    <row r="13978" spans="2:2" x14ac:dyDescent="0.25">
      <c r="B13978" t="s">
        <v>14698</v>
      </c>
    </row>
    <row r="13979" spans="2:2" x14ac:dyDescent="0.25">
      <c r="B13979" t="s">
        <v>14699</v>
      </c>
    </row>
    <row r="13980" spans="2:2" x14ac:dyDescent="0.25">
      <c r="B13980" t="s">
        <v>14700</v>
      </c>
    </row>
    <row r="13981" spans="2:2" x14ac:dyDescent="0.25">
      <c r="B13981" t="s">
        <v>14701</v>
      </c>
    </row>
    <row r="13982" spans="2:2" x14ac:dyDescent="0.25">
      <c r="B13982" t="s">
        <v>14702</v>
      </c>
    </row>
    <row r="13983" spans="2:2" x14ac:dyDescent="0.25">
      <c r="B13983" t="s">
        <v>14703</v>
      </c>
    </row>
    <row r="13984" spans="2:2" x14ac:dyDescent="0.25">
      <c r="B13984" t="s">
        <v>14704</v>
      </c>
    </row>
    <row r="13985" spans="2:2" x14ac:dyDescent="0.25">
      <c r="B13985" t="s">
        <v>14705</v>
      </c>
    </row>
    <row r="13986" spans="2:2" x14ac:dyDescent="0.25">
      <c r="B13986" t="s">
        <v>14706</v>
      </c>
    </row>
    <row r="13987" spans="2:2" x14ac:dyDescent="0.25">
      <c r="B13987" t="s">
        <v>14707</v>
      </c>
    </row>
    <row r="13988" spans="2:2" x14ac:dyDescent="0.25">
      <c r="B13988" t="s">
        <v>14708</v>
      </c>
    </row>
    <row r="13989" spans="2:2" x14ac:dyDescent="0.25">
      <c r="B13989" t="s">
        <v>14709</v>
      </c>
    </row>
    <row r="13990" spans="2:2" x14ac:dyDescent="0.25">
      <c r="B13990" t="s">
        <v>14710</v>
      </c>
    </row>
    <row r="13991" spans="2:2" x14ac:dyDescent="0.25">
      <c r="B13991" t="s">
        <v>14711</v>
      </c>
    </row>
    <row r="13992" spans="2:2" x14ac:dyDescent="0.25">
      <c r="B13992" t="s">
        <v>14712</v>
      </c>
    </row>
    <row r="13993" spans="2:2" x14ac:dyDescent="0.25">
      <c r="B13993" t="s">
        <v>14713</v>
      </c>
    </row>
    <row r="13994" spans="2:2" x14ac:dyDescent="0.25">
      <c r="B13994" t="s">
        <v>14714</v>
      </c>
    </row>
    <row r="13995" spans="2:2" x14ac:dyDescent="0.25">
      <c r="B13995" t="s">
        <v>14715</v>
      </c>
    </row>
    <row r="13996" spans="2:2" x14ac:dyDescent="0.25">
      <c r="B13996" t="s">
        <v>14716</v>
      </c>
    </row>
    <row r="13997" spans="2:2" x14ac:dyDescent="0.25">
      <c r="B13997" t="s">
        <v>14717</v>
      </c>
    </row>
    <row r="13998" spans="2:2" x14ac:dyDescent="0.25">
      <c r="B13998" t="s">
        <v>14718</v>
      </c>
    </row>
    <row r="13999" spans="2:2" x14ac:dyDescent="0.25">
      <c r="B13999" t="s">
        <v>14719</v>
      </c>
    </row>
    <row r="14000" spans="2:2" x14ac:dyDescent="0.25">
      <c r="B14000" t="s">
        <v>14720</v>
      </c>
    </row>
    <row r="14001" spans="2:2" x14ac:dyDescent="0.25">
      <c r="B14001" t="s">
        <v>14721</v>
      </c>
    </row>
    <row r="14002" spans="2:2" x14ac:dyDescent="0.25">
      <c r="B14002" t="s">
        <v>14722</v>
      </c>
    </row>
    <row r="14003" spans="2:2" x14ac:dyDescent="0.25">
      <c r="B14003" t="s">
        <v>14723</v>
      </c>
    </row>
    <row r="14004" spans="2:2" x14ac:dyDescent="0.25">
      <c r="B14004" t="s">
        <v>14724</v>
      </c>
    </row>
    <row r="14005" spans="2:2" x14ac:dyDescent="0.25">
      <c r="B14005" t="s">
        <v>14725</v>
      </c>
    </row>
    <row r="14006" spans="2:2" x14ac:dyDescent="0.25">
      <c r="B14006" t="s">
        <v>14726</v>
      </c>
    </row>
    <row r="14007" spans="2:2" x14ac:dyDescent="0.25">
      <c r="B14007" t="s">
        <v>14727</v>
      </c>
    </row>
    <row r="14008" spans="2:2" x14ac:dyDescent="0.25">
      <c r="B14008" t="s">
        <v>14728</v>
      </c>
    </row>
    <row r="14009" spans="2:2" x14ac:dyDescent="0.25">
      <c r="B14009" t="s">
        <v>14729</v>
      </c>
    </row>
    <row r="14010" spans="2:2" x14ac:dyDescent="0.25">
      <c r="B14010" t="s">
        <v>14730</v>
      </c>
    </row>
    <row r="14011" spans="2:2" x14ac:dyDescent="0.25">
      <c r="B14011" t="s">
        <v>14731</v>
      </c>
    </row>
    <row r="14012" spans="2:2" x14ac:dyDescent="0.25">
      <c r="B14012" t="s">
        <v>14732</v>
      </c>
    </row>
    <row r="14013" spans="2:2" x14ac:dyDescent="0.25">
      <c r="B14013" t="s">
        <v>14733</v>
      </c>
    </row>
    <row r="14014" spans="2:2" x14ac:dyDescent="0.25">
      <c r="B14014" t="s">
        <v>14734</v>
      </c>
    </row>
    <row r="14015" spans="2:2" x14ac:dyDescent="0.25">
      <c r="B14015" t="s">
        <v>14735</v>
      </c>
    </row>
    <row r="14016" spans="2:2" x14ac:dyDescent="0.25">
      <c r="B14016" t="s">
        <v>14736</v>
      </c>
    </row>
    <row r="14017" spans="2:2" x14ac:dyDescent="0.25">
      <c r="B14017" t="s">
        <v>14737</v>
      </c>
    </row>
    <row r="14018" spans="2:2" x14ac:dyDescent="0.25">
      <c r="B14018" t="s">
        <v>14738</v>
      </c>
    </row>
    <row r="14019" spans="2:2" x14ac:dyDescent="0.25">
      <c r="B14019" t="s">
        <v>14739</v>
      </c>
    </row>
    <row r="14020" spans="2:2" x14ac:dyDescent="0.25">
      <c r="B14020" t="s">
        <v>14740</v>
      </c>
    </row>
    <row r="14021" spans="2:2" x14ac:dyDescent="0.25">
      <c r="B14021" t="s">
        <v>14741</v>
      </c>
    </row>
    <row r="14022" spans="2:2" x14ac:dyDescent="0.25">
      <c r="B14022" t="s">
        <v>14742</v>
      </c>
    </row>
    <row r="14023" spans="2:2" x14ac:dyDescent="0.25">
      <c r="B14023" t="s">
        <v>14743</v>
      </c>
    </row>
    <row r="14024" spans="2:2" x14ac:dyDescent="0.25">
      <c r="B14024" t="s">
        <v>14744</v>
      </c>
    </row>
    <row r="14025" spans="2:2" x14ac:dyDescent="0.25">
      <c r="B14025" t="s">
        <v>14745</v>
      </c>
    </row>
    <row r="14026" spans="2:2" x14ac:dyDescent="0.25">
      <c r="B14026" t="s">
        <v>14746</v>
      </c>
    </row>
    <row r="14027" spans="2:2" x14ac:dyDescent="0.25">
      <c r="B14027" t="s">
        <v>14747</v>
      </c>
    </row>
    <row r="14028" spans="2:2" x14ac:dyDescent="0.25">
      <c r="B14028" t="s">
        <v>14748</v>
      </c>
    </row>
    <row r="14029" spans="2:2" x14ac:dyDescent="0.25">
      <c r="B14029" t="s">
        <v>14749</v>
      </c>
    </row>
    <row r="14030" spans="2:2" x14ac:dyDescent="0.25">
      <c r="B14030" t="s">
        <v>14750</v>
      </c>
    </row>
    <row r="14031" spans="2:2" x14ac:dyDescent="0.25">
      <c r="B14031" t="s">
        <v>14751</v>
      </c>
    </row>
    <row r="14032" spans="2:2" x14ac:dyDescent="0.25">
      <c r="B14032" t="s">
        <v>14752</v>
      </c>
    </row>
    <row r="14033" spans="2:2" x14ac:dyDescent="0.25">
      <c r="B14033" t="s">
        <v>14753</v>
      </c>
    </row>
    <row r="14034" spans="2:2" x14ac:dyDescent="0.25">
      <c r="B14034" t="s">
        <v>14754</v>
      </c>
    </row>
    <row r="14035" spans="2:2" x14ac:dyDescent="0.25">
      <c r="B14035" t="s">
        <v>14755</v>
      </c>
    </row>
    <row r="14036" spans="2:2" x14ac:dyDescent="0.25">
      <c r="B14036" t="s">
        <v>14756</v>
      </c>
    </row>
    <row r="14037" spans="2:2" x14ac:dyDescent="0.25">
      <c r="B14037" t="s">
        <v>14757</v>
      </c>
    </row>
    <row r="14038" spans="2:2" x14ac:dyDescent="0.25">
      <c r="B14038" t="s">
        <v>14758</v>
      </c>
    </row>
    <row r="14039" spans="2:2" x14ac:dyDescent="0.25">
      <c r="B14039" t="s">
        <v>14759</v>
      </c>
    </row>
    <row r="14040" spans="2:2" x14ac:dyDescent="0.25">
      <c r="B14040" t="s">
        <v>14760</v>
      </c>
    </row>
    <row r="14041" spans="2:2" x14ac:dyDescent="0.25">
      <c r="B14041" t="s">
        <v>14761</v>
      </c>
    </row>
    <row r="14042" spans="2:2" x14ac:dyDescent="0.25">
      <c r="B14042" t="s">
        <v>14762</v>
      </c>
    </row>
    <row r="14043" spans="2:2" x14ac:dyDescent="0.25">
      <c r="B14043" t="s">
        <v>14763</v>
      </c>
    </row>
    <row r="14044" spans="2:2" x14ac:dyDescent="0.25">
      <c r="B14044" t="s">
        <v>14764</v>
      </c>
    </row>
    <row r="14045" spans="2:2" x14ac:dyDescent="0.25">
      <c r="B14045" t="s">
        <v>14765</v>
      </c>
    </row>
    <row r="14046" spans="2:2" x14ac:dyDescent="0.25">
      <c r="B14046" t="s">
        <v>14766</v>
      </c>
    </row>
    <row r="14047" spans="2:2" x14ac:dyDescent="0.25">
      <c r="B14047" t="s">
        <v>14767</v>
      </c>
    </row>
    <row r="14048" spans="2:2" x14ac:dyDescent="0.25">
      <c r="B14048" t="s">
        <v>14768</v>
      </c>
    </row>
    <row r="14049" spans="2:2" x14ac:dyDescent="0.25">
      <c r="B14049" t="s">
        <v>14769</v>
      </c>
    </row>
    <row r="14050" spans="2:2" x14ac:dyDescent="0.25">
      <c r="B14050" t="s">
        <v>14770</v>
      </c>
    </row>
    <row r="14051" spans="2:2" x14ac:dyDescent="0.25">
      <c r="B14051" t="s">
        <v>14771</v>
      </c>
    </row>
    <row r="14052" spans="2:2" x14ac:dyDescent="0.25">
      <c r="B14052" t="s">
        <v>14772</v>
      </c>
    </row>
    <row r="14053" spans="2:2" x14ac:dyDescent="0.25">
      <c r="B14053" t="s">
        <v>14773</v>
      </c>
    </row>
    <row r="14054" spans="2:2" x14ac:dyDescent="0.25">
      <c r="B14054" t="s">
        <v>14774</v>
      </c>
    </row>
    <row r="14055" spans="2:2" x14ac:dyDescent="0.25">
      <c r="B14055" t="s">
        <v>14775</v>
      </c>
    </row>
    <row r="14056" spans="2:2" x14ac:dyDescent="0.25">
      <c r="B14056" t="s">
        <v>14776</v>
      </c>
    </row>
    <row r="14057" spans="2:2" x14ac:dyDescent="0.25">
      <c r="B14057" t="s">
        <v>14777</v>
      </c>
    </row>
    <row r="14058" spans="2:2" x14ac:dyDescent="0.25">
      <c r="B14058" t="s">
        <v>14778</v>
      </c>
    </row>
    <row r="14059" spans="2:2" x14ac:dyDescent="0.25">
      <c r="B14059" t="s">
        <v>14779</v>
      </c>
    </row>
    <row r="14060" spans="2:2" x14ac:dyDescent="0.25">
      <c r="B14060" t="s">
        <v>14780</v>
      </c>
    </row>
    <row r="14061" spans="2:2" x14ac:dyDescent="0.25">
      <c r="B14061" t="s">
        <v>14781</v>
      </c>
    </row>
    <row r="14062" spans="2:2" x14ac:dyDescent="0.25">
      <c r="B14062" t="s">
        <v>14782</v>
      </c>
    </row>
    <row r="14063" spans="2:2" x14ac:dyDescent="0.25">
      <c r="B14063" t="s">
        <v>14783</v>
      </c>
    </row>
    <row r="14064" spans="2:2" x14ac:dyDescent="0.25">
      <c r="B14064" t="s">
        <v>14784</v>
      </c>
    </row>
    <row r="14065" spans="2:2" x14ac:dyDescent="0.25">
      <c r="B14065" t="s">
        <v>14785</v>
      </c>
    </row>
    <row r="14066" spans="2:2" x14ac:dyDescent="0.25">
      <c r="B14066" t="s">
        <v>14786</v>
      </c>
    </row>
    <row r="14067" spans="2:2" x14ac:dyDescent="0.25">
      <c r="B14067" t="s">
        <v>14787</v>
      </c>
    </row>
    <row r="14068" spans="2:2" x14ac:dyDescent="0.25">
      <c r="B14068" t="s">
        <v>14788</v>
      </c>
    </row>
    <row r="14069" spans="2:2" x14ac:dyDescent="0.25">
      <c r="B14069" t="s">
        <v>14789</v>
      </c>
    </row>
    <row r="14070" spans="2:2" x14ac:dyDescent="0.25">
      <c r="B14070" t="s">
        <v>14790</v>
      </c>
    </row>
    <row r="14071" spans="2:2" x14ac:dyDescent="0.25">
      <c r="B14071" t="s">
        <v>14791</v>
      </c>
    </row>
    <row r="14072" spans="2:2" x14ac:dyDescent="0.25">
      <c r="B14072" t="s">
        <v>14792</v>
      </c>
    </row>
    <row r="14073" spans="2:2" x14ac:dyDescent="0.25">
      <c r="B14073" t="s">
        <v>14793</v>
      </c>
    </row>
    <row r="14074" spans="2:2" x14ac:dyDescent="0.25">
      <c r="B14074" t="s">
        <v>14794</v>
      </c>
    </row>
    <row r="14075" spans="2:2" x14ac:dyDescent="0.25">
      <c r="B14075" t="s">
        <v>14795</v>
      </c>
    </row>
    <row r="14076" spans="2:2" x14ac:dyDescent="0.25">
      <c r="B14076" t="s">
        <v>14796</v>
      </c>
    </row>
    <row r="14077" spans="2:2" x14ac:dyDescent="0.25">
      <c r="B14077" t="s">
        <v>14797</v>
      </c>
    </row>
    <row r="14078" spans="2:2" x14ac:dyDescent="0.25">
      <c r="B14078" t="s">
        <v>14798</v>
      </c>
    </row>
    <row r="14079" spans="2:2" x14ac:dyDescent="0.25">
      <c r="B14079" t="s">
        <v>14799</v>
      </c>
    </row>
    <row r="14080" spans="2:2" x14ac:dyDescent="0.25">
      <c r="B14080" t="s">
        <v>14800</v>
      </c>
    </row>
    <row r="14081" spans="2:2" x14ac:dyDescent="0.25">
      <c r="B14081" t="s">
        <v>14801</v>
      </c>
    </row>
    <row r="14082" spans="2:2" x14ac:dyDescent="0.25">
      <c r="B14082" t="s">
        <v>14802</v>
      </c>
    </row>
    <row r="14083" spans="2:2" x14ac:dyDescent="0.25">
      <c r="B14083" t="s">
        <v>14803</v>
      </c>
    </row>
    <row r="14084" spans="2:2" x14ac:dyDescent="0.25">
      <c r="B14084" t="s">
        <v>14804</v>
      </c>
    </row>
    <row r="14085" spans="2:2" x14ac:dyDescent="0.25">
      <c r="B14085" t="s">
        <v>14805</v>
      </c>
    </row>
    <row r="14086" spans="2:2" x14ac:dyDescent="0.25">
      <c r="B14086" t="s">
        <v>14806</v>
      </c>
    </row>
    <row r="14087" spans="2:2" x14ac:dyDescent="0.25">
      <c r="B14087" t="s">
        <v>14807</v>
      </c>
    </row>
    <row r="14088" spans="2:2" x14ac:dyDescent="0.25">
      <c r="B14088" t="s">
        <v>14808</v>
      </c>
    </row>
    <row r="14089" spans="2:2" x14ac:dyDescent="0.25">
      <c r="B14089" t="s">
        <v>14809</v>
      </c>
    </row>
    <row r="14090" spans="2:2" x14ac:dyDescent="0.25">
      <c r="B14090" t="s">
        <v>14810</v>
      </c>
    </row>
    <row r="14091" spans="2:2" x14ac:dyDescent="0.25">
      <c r="B14091" t="s">
        <v>14811</v>
      </c>
    </row>
    <row r="14092" spans="2:2" x14ac:dyDescent="0.25">
      <c r="B14092" t="s">
        <v>14812</v>
      </c>
    </row>
    <row r="14093" spans="2:2" x14ac:dyDescent="0.25">
      <c r="B14093" t="s">
        <v>14813</v>
      </c>
    </row>
    <row r="14094" spans="2:2" x14ac:dyDescent="0.25">
      <c r="B14094" t="s">
        <v>14814</v>
      </c>
    </row>
    <row r="14095" spans="2:2" x14ac:dyDescent="0.25">
      <c r="B14095" t="s">
        <v>14815</v>
      </c>
    </row>
    <row r="14096" spans="2:2" x14ac:dyDescent="0.25">
      <c r="B14096" t="s">
        <v>14816</v>
      </c>
    </row>
    <row r="14097" spans="2:2" x14ac:dyDescent="0.25">
      <c r="B14097" t="s">
        <v>14817</v>
      </c>
    </row>
    <row r="14098" spans="2:2" x14ac:dyDescent="0.25">
      <c r="B14098" t="s">
        <v>14818</v>
      </c>
    </row>
    <row r="14099" spans="2:2" x14ac:dyDescent="0.25">
      <c r="B14099" t="s">
        <v>14819</v>
      </c>
    </row>
    <row r="14100" spans="2:2" x14ac:dyDescent="0.25">
      <c r="B14100" t="s">
        <v>14820</v>
      </c>
    </row>
    <row r="14101" spans="2:2" x14ac:dyDescent="0.25">
      <c r="B14101" t="s">
        <v>14821</v>
      </c>
    </row>
    <row r="14102" spans="2:2" x14ac:dyDescent="0.25">
      <c r="B14102" t="s">
        <v>14822</v>
      </c>
    </row>
    <row r="14103" spans="2:2" x14ac:dyDescent="0.25">
      <c r="B14103" t="s">
        <v>14823</v>
      </c>
    </row>
    <row r="14104" spans="2:2" x14ac:dyDescent="0.25">
      <c r="B14104" t="s">
        <v>14824</v>
      </c>
    </row>
    <row r="14105" spans="2:2" x14ac:dyDescent="0.25">
      <c r="B14105" t="s">
        <v>14825</v>
      </c>
    </row>
    <row r="14106" spans="2:2" x14ac:dyDescent="0.25">
      <c r="B14106" t="s">
        <v>14826</v>
      </c>
    </row>
    <row r="14107" spans="2:2" x14ac:dyDescent="0.25">
      <c r="B14107" t="s">
        <v>14827</v>
      </c>
    </row>
    <row r="14108" spans="2:2" x14ac:dyDescent="0.25">
      <c r="B14108" t="s">
        <v>14828</v>
      </c>
    </row>
    <row r="14109" spans="2:2" x14ac:dyDescent="0.25">
      <c r="B14109" t="s">
        <v>14829</v>
      </c>
    </row>
    <row r="14110" spans="2:2" x14ac:dyDescent="0.25">
      <c r="B14110" t="s">
        <v>14830</v>
      </c>
    </row>
    <row r="14111" spans="2:2" x14ac:dyDescent="0.25">
      <c r="B14111" t="s">
        <v>14831</v>
      </c>
    </row>
    <row r="14112" spans="2:2" x14ac:dyDescent="0.25">
      <c r="B14112" t="s">
        <v>14832</v>
      </c>
    </row>
    <row r="14113" spans="2:2" x14ac:dyDescent="0.25">
      <c r="B14113" t="s">
        <v>14833</v>
      </c>
    </row>
    <row r="14114" spans="2:2" x14ac:dyDescent="0.25">
      <c r="B14114" t="s">
        <v>14834</v>
      </c>
    </row>
    <row r="14115" spans="2:2" x14ac:dyDescent="0.25">
      <c r="B14115" t="s">
        <v>14835</v>
      </c>
    </row>
    <row r="14116" spans="2:2" x14ac:dyDescent="0.25">
      <c r="B14116" t="s">
        <v>14836</v>
      </c>
    </row>
    <row r="14117" spans="2:2" x14ac:dyDescent="0.25">
      <c r="B14117" t="s">
        <v>14837</v>
      </c>
    </row>
    <row r="14118" spans="2:2" x14ac:dyDescent="0.25">
      <c r="B14118" t="s">
        <v>14838</v>
      </c>
    </row>
    <row r="14119" spans="2:2" x14ac:dyDescent="0.25">
      <c r="B14119" t="s">
        <v>14839</v>
      </c>
    </row>
    <row r="14120" spans="2:2" x14ac:dyDescent="0.25">
      <c r="B14120" t="s">
        <v>14840</v>
      </c>
    </row>
    <row r="14121" spans="2:2" x14ac:dyDescent="0.25">
      <c r="B14121" t="s">
        <v>14841</v>
      </c>
    </row>
    <row r="14122" spans="2:2" x14ac:dyDescent="0.25">
      <c r="B14122" t="s">
        <v>14842</v>
      </c>
    </row>
    <row r="14123" spans="2:2" x14ac:dyDescent="0.25">
      <c r="B14123" t="s">
        <v>14843</v>
      </c>
    </row>
    <row r="14124" spans="2:2" x14ac:dyDescent="0.25">
      <c r="B14124" t="s">
        <v>14844</v>
      </c>
    </row>
    <row r="14125" spans="2:2" x14ac:dyDescent="0.25">
      <c r="B14125" t="s">
        <v>14845</v>
      </c>
    </row>
    <row r="14126" spans="2:2" x14ac:dyDescent="0.25">
      <c r="B14126" t="s">
        <v>14846</v>
      </c>
    </row>
    <row r="14127" spans="2:2" x14ac:dyDescent="0.25">
      <c r="B14127" t="s">
        <v>14847</v>
      </c>
    </row>
    <row r="14128" spans="2:2" x14ac:dyDescent="0.25">
      <c r="B14128" t="s">
        <v>14848</v>
      </c>
    </row>
    <row r="14129" spans="2:2" x14ac:dyDescent="0.25">
      <c r="B14129" t="s">
        <v>14849</v>
      </c>
    </row>
    <row r="14130" spans="2:2" x14ac:dyDescent="0.25">
      <c r="B14130" t="s">
        <v>14850</v>
      </c>
    </row>
    <row r="14131" spans="2:2" x14ac:dyDescent="0.25">
      <c r="B14131" t="s">
        <v>14851</v>
      </c>
    </row>
    <row r="14132" spans="2:2" x14ac:dyDescent="0.25">
      <c r="B14132" t="s">
        <v>14852</v>
      </c>
    </row>
    <row r="14133" spans="2:2" x14ac:dyDescent="0.25">
      <c r="B14133" t="s">
        <v>14853</v>
      </c>
    </row>
    <row r="14134" spans="2:2" x14ac:dyDescent="0.25">
      <c r="B14134" t="s">
        <v>14854</v>
      </c>
    </row>
    <row r="14135" spans="2:2" x14ac:dyDescent="0.25">
      <c r="B14135" t="s">
        <v>14855</v>
      </c>
    </row>
    <row r="14136" spans="2:2" x14ac:dyDescent="0.25">
      <c r="B14136" t="s">
        <v>14856</v>
      </c>
    </row>
    <row r="14137" spans="2:2" x14ac:dyDescent="0.25">
      <c r="B14137" t="s">
        <v>14857</v>
      </c>
    </row>
    <row r="14138" spans="2:2" x14ac:dyDescent="0.25">
      <c r="B14138" t="s">
        <v>14858</v>
      </c>
    </row>
    <row r="14139" spans="2:2" x14ac:dyDescent="0.25">
      <c r="B14139" t="s">
        <v>14859</v>
      </c>
    </row>
    <row r="14140" spans="2:2" x14ac:dyDescent="0.25">
      <c r="B14140" t="s">
        <v>14860</v>
      </c>
    </row>
    <row r="14141" spans="2:2" x14ac:dyDescent="0.25">
      <c r="B14141" t="s">
        <v>14861</v>
      </c>
    </row>
    <row r="14142" spans="2:2" x14ac:dyDescent="0.25">
      <c r="B14142" t="s">
        <v>14862</v>
      </c>
    </row>
    <row r="14143" spans="2:2" x14ac:dyDescent="0.25">
      <c r="B14143" t="s">
        <v>14863</v>
      </c>
    </row>
    <row r="14144" spans="2:2" x14ac:dyDescent="0.25">
      <c r="B14144" t="s">
        <v>14864</v>
      </c>
    </row>
    <row r="14145" spans="2:2" x14ac:dyDescent="0.25">
      <c r="B14145" t="s">
        <v>14865</v>
      </c>
    </row>
    <row r="14146" spans="2:2" x14ac:dyDescent="0.25">
      <c r="B14146" t="s">
        <v>14866</v>
      </c>
    </row>
    <row r="14147" spans="2:2" x14ac:dyDescent="0.25">
      <c r="B14147" t="s">
        <v>14867</v>
      </c>
    </row>
    <row r="14148" spans="2:2" x14ac:dyDescent="0.25">
      <c r="B14148" t="s">
        <v>14868</v>
      </c>
    </row>
    <row r="14149" spans="2:2" x14ac:dyDescent="0.25">
      <c r="B14149" t="s">
        <v>14869</v>
      </c>
    </row>
    <row r="14150" spans="2:2" x14ac:dyDescent="0.25">
      <c r="B14150" t="s">
        <v>14870</v>
      </c>
    </row>
    <row r="14151" spans="2:2" x14ac:dyDescent="0.25">
      <c r="B14151" t="s">
        <v>14871</v>
      </c>
    </row>
    <row r="14152" spans="2:2" x14ac:dyDescent="0.25">
      <c r="B14152" t="s">
        <v>14872</v>
      </c>
    </row>
    <row r="14153" spans="2:2" x14ac:dyDescent="0.25">
      <c r="B14153" t="s">
        <v>14873</v>
      </c>
    </row>
    <row r="14154" spans="2:2" x14ac:dyDescent="0.25">
      <c r="B14154" t="s">
        <v>14874</v>
      </c>
    </row>
    <row r="14155" spans="2:2" x14ac:dyDescent="0.25">
      <c r="B14155" t="s">
        <v>14875</v>
      </c>
    </row>
    <row r="14156" spans="2:2" x14ac:dyDescent="0.25">
      <c r="B14156" t="s">
        <v>14876</v>
      </c>
    </row>
    <row r="14157" spans="2:2" x14ac:dyDescent="0.25">
      <c r="B14157" t="s">
        <v>14877</v>
      </c>
    </row>
    <row r="14158" spans="2:2" x14ac:dyDescent="0.25">
      <c r="B14158" t="s">
        <v>14878</v>
      </c>
    </row>
    <row r="14159" spans="2:2" x14ac:dyDescent="0.25">
      <c r="B14159" t="s">
        <v>14879</v>
      </c>
    </row>
    <row r="14160" spans="2:2" x14ac:dyDescent="0.25">
      <c r="B14160" t="s">
        <v>14880</v>
      </c>
    </row>
    <row r="14161" spans="2:2" x14ac:dyDescent="0.25">
      <c r="B14161" t="s">
        <v>14881</v>
      </c>
    </row>
    <row r="14162" spans="2:2" x14ac:dyDescent="0.25">
      <c r="B14162" t="s">
        <v>14882</v>
      </c>
    </row>
    <row r="14163" spans="2:2" x14ac:dyDescent="0.25">
      <c r="B14163" t="s">
        <v>14883</v>
      </c>
    </row>
    <row r="14164" spans="2:2" x14ac:dyDescent="0.25">
      <c r="B14164" t="s">
        <v>14884</v>
      </c>
    </row>
    <row r="14165" spans="2:2" x14ac:dyDescent="0.25">
      <c r="B14165" t="s">
        <v>14885</v>
      </c>
    </row>
    <row r="14166" spans="2:2" x14ac:dyDescent="0.25">
      <c r="B14166" t="s">
        <v>14886</v>
      </c>
    </row>
    <row r="14167" spans="2:2" x14ac:dyDescent="0.25">
      <c r="B14167" t="s">
        <v>14887</v>
      </c>
    </row>
    <row r="14168" spans="2:2" x14ac:dyDescent="0.25">
      <c r="B14168" t="s">
        <v>14888</v>
      </c>
    </row>
    <row r="14169" spans="2:2" x14ac:dyDescent="0.25">
      <c r="B14169" t="s">
        <v>14889</v>
      </c>
    </row>
    <row r="14170" spans="2:2" x14ac:dyDescent="0.25">
      <c r="B14170" t="s">
        <v>14890</v>
      </c>
    </row>
    <row r="14171" spans="2:2" x14ac:dyDescent="0.25">
      <c r="B14171" t="s">
        <v>14891</v>
      </c>
    </row>
    <row r="14172" spans="2:2" x14ac:dyDescent="0.25">
      <c r="B14172" t="s">
        <v>14892</v>
      </c>
    </row>
    <row r="14173" spans="2:2" x14ac:dyDescent="0.25">
      <c r="B14173" t="s">
        <v>14893</v>
      </c>
    </row>
    <row r="14174" spans="2:2" x14ac:dyDescent="0.25">
      <c r="B14174" t="s">
        <v>14894</v>
      </c>
    </row>
    <row r="14175" spans="2:2" x14ac:dyDescent="0.25">
      <c r="B14175" t="s">
        <v>14895</v>
      </c>
    </row>
    <row r="14176" spans="2:2" x14ac:dyDescent="0.25">
      <c r="B14176" t="s">
        <v>14896</v>
      </c>
    </row>
    <row r="14177" spans="2:2" x14ac:dyDescent="0.25">
      <c r="B14177" t="s">
        <v>14897</v>
      </c>
    </row>
    <row r="14178" spans="2:2" x14ac:dyDescent="0.25">
      <c r="B14178" t="s">
        <v>14898</v>
      </c>
    </row>
    <row r="14179" spans="2:2" x14ac:dyDescent="0.25">
      <c r="B14179" t="s">
        <v>14899</v>
      </c>
    </row>
    <row r="14180" spans="2:2" x14ac:dyDescent="0.25">
      <c r="B14180" t="s">
        <v>14900</v>
      </c>
    </row>
    <row r="14181" spans="2:2" x14ac:dyDescent="0.25">
      <c r="B14181" t="s">
        <v>14901</v>
      </c>
    </row>
    <row r="14182" spans="2:2" x14ac:dyDescent="0.25">
      <c r="B14182" t="s">
        <v>14902</v>
      </c>
    </row>
    <row r="14183" spans="2:2" x14ac:dyDescent="0.25">
      <c r="B14183" t="s">
        <v>14903</v>
      </c>
    </row>
    <row r="14184" spans="2:2" x14ac:dyDescent="0.25">
      <c r="B14184" t="s">
        <v>14904</v>
      </c>
    </row>
    <row r="14185" spans="2:2" x14ac:dyDescent="0.25">
      <c r="B14185" t="s">
        <v>14905</v>
      </c>
    </row>
    <row r="14186" spans="2:2" x14ac:dyDescent="0.25">
      <c r="B14186" t="s">
        <v>14906</v>
      </c>
    </row>
    <row r="14187" spans="2:2" x14ac:dyDescent="0.25">
      <c r="B14187" t="s">
        <v>14907</v>
      </c>
    </row>
    <row r="14188" spans="2:2" x14ac:dyDescent="0.25">
      <c r="B14188" t="s">
        <v>14908</v>
      </c>
    </row>
    <row r="14189" spans="2:2" x14ac:dyDescent="0.25">
      <c r="B14189" t="s">
        <v>14909</v>
      </c>
    </row>
    <row r="14190" spans="2:2" x14ac:dyDescent="0.25">
      <c r="B14190" t="s">
        <v>14910</v>
      </c>
    </row>
    <row r="14191" spans="2:2" x14ac:dyDescent="0.25">
      <c r="B14191" t="s">
        <v>14911</v>
      </c>
    </row>
    <row r="14192" spans="2:2" x14ac:dyDescent="0.25">
      <c r="B14192" t="s">
        <v>14912</v>
      </c>
    </row>
    <row r="14193" spans="2:2" x14ac:dyDescent="0.25">
      <c r="B14193" t="s">
        <v>14913</v>
      </c>
    </row>
    <row r="14194" spans="2:2" x14ac:dyDescent="0.25">
      <c r="B14194" t="s">
        <v>14914</v>
      </c>
    </row>
    <row r="14195" spans="2:2" x14ac:dyDescent="0.25">
      <c r="B14195" t="s">
        <v>14915</v>
      </c>
    </row>
    <row r="14196" spans="2:2" x14ac:dyDescent="0.25">
      <c r="B14196" t="s">
        <v>14916</v>
      </c>
    </row>
    <row r="14197" spans="2:2" x14ac:dyDescent="0.25">
      <c r="B14197" t="s">
        <v>14917</v>
      </c>
    </row>
    <row r="14198" spans="2:2" x14ac:dyDescent="0.25">
      <c r="B14198" t="s">
        <v>14918</v>
      </c>
    </row>
    <row r="14199" spans="2:2" x14ac:dyDescent="0.25">
      <c r="B14199" t="s">
        <v>14919</v>
      </c>
    </row>
    <row r="14200" spans="2:2" x14ac:dyDescent="0.25">
      <c r="B14200" t="s">
        <v>14920</v>
      </c>
    </row>
    <row r="14201" spans="2:2" x14ac:dyDescent="0.25">
      <c r="B14201" t="s">
        <v>14921</v>
      </c>
    </row>
    <row r="14202" spans="2:2" x14ac:dyDescent="0.25">
      <c r="B14202" t="s">
        <v>14922</v>
      </c>
    </row>
    <row r="14203" spans="2:2" x14ac:dyDescent="0.25">
      <c r="B14203" t="s">
        <v>14923</v>
      </c>
    </row>
    <row r="14204" spans="2:2" x14ac:dyDescent="0.25">
      <c r="B14204" t="s">
        <v>14924</v>
      </c>
    </row>
    <row r="14205" spans="2:2" x14ac:dyDescent="0.25">
      <c r="B14205" t="s">
        <v>14925</v>
      </c>
    </row>
    <row r="14206" spans="2:2" x14ac:dyDescent="0.25">
      <c r="B14206" t="s">
        <v>14926</v>
      </c>
    </row>
    <row r="14207" spans="2:2" x14ac:dyDescent="0.25">
      <c r="B14207" t="s">
        <v>14927</v>
      </c>
    </row>
    <row r="14208" spans="2:2" x14ac:dyDescent="0.25">
      <c r="B14208" t="s">
        <v>14928</v>
      </c>
    </row>
    <row r="14209" spans="2:2" x14ac:dyDescent="0.25">
      <c r="B14209" t="s">
        <v>14929</v>
      </c>
    </row>
    <row r="14210" spans="2:2" x14ac:dyDescent="0.25">
      <c r="B14210" t="s">
        <v>14930</v>
      </c>
    </row>
    <row r="14211" spans="2:2" x14ac:dyDescent="0.25">
      <c r="B14211" t="s">
        <v>14931</v>
      </c>
    </row>
    <row r="14212" spans="2:2" x14ac:dyDescent="0.25">
      <c r="B14212" t="s">
        <v>14932</v>
      </c>
    </row>
    <row r="14213" spans="2:2" x14ac:dyDescent="0.25">
      <c r="B14213" t="s">
        <v>14933</v>
      </c>
    </row>
    <row r="14214" spans="2:2" x14ac:dyDescent="0.25">
      <c r="B14214" t="s">
        <v>14934</v>
      </c>
    </row>
    <row r="14215" spans="2:2" x14ac:dyDescent="0.25">
      <c r="B14215" t="s">
        <v>14935</v>
      </c>
    </row>
    <row r="14216" spans="2:2" x14ac:dyDescent="0.25">
      <c r="B14216" t="s">
        <v>14936</v>
      </c>
    </row>
    <row r="14217" spans="2:2" x14ac:dyDescent="0.25">
      <c r="B14217" t="s">
        <v>14937</v>
      </c>
    </row>
    <row r="14218" spans="2:2" x14ac:dyDescent="0.25">
      <c r="B14218" t="s">
        <v>14938</v>
      </c>
    </row>
    <row r="14219" spans="2:2" x14ac:dyDescent="0.25">
      <c r="B14219" t="s">
        <v>14939</v>
      </c>
    </row>
    <row r="14220" spans="2:2" x14ac:dyDescent="0.25">
      <c r="B14220" t="s">
        <v>14940</v>
      </c>
    </row>
    <row r="14221" spans="2:2" x14ac:dyDescent="0.25">
      <c r="B14221" t="s">
        <v>14941</v>
      </c>
    </row>
    <row r="14222" spans="2:2" x14ac:dyDescent="0.25">
      <c r="B14222" t="s">
        <v>14942</v>
      </c>
    </row>
    <row r="14223" spans="2:2" x14ac:dyDescent="0.25">
      <c r="B14223" t="s">
        <v>14943</v>
      </c>
    </row>
    <row r="14224" spans="2:2" x14ac:dyDescent="0.25">
      <c r="B14224" t="s">
        <v>14944</v>
      </c>
    </row>
    <row r="14225" spans="2:2" x14ac:dyDescent="0.25">
      <c r="B14225" t="s">
        <v>14945</v>
      </c>
    </row>
    <row r="14226" spans="2:2" x14ac:dyDescent="0.25">
      <c r="B14226" t="s">
        <v>14946</v>
      </c>
    </row>
    <row r="14227" spans="2:2" x14ac:dyDescent="0.25">
      <c r="B14227" t="s">
        <v>14947</v>
      </c>
    </row>
    <row r="14228" spans="2:2" x14ac:dyDescent="0.25">
      <c r="B14228" t="s">
        <v>14948</v>
      </c>
    </row>
    <row r="14229" spans="2:2" x14ac:dyDescent="0.25">
      <c r="B14229" t="s">
        <v>14949</v>
      </c>
    </row>
    <row r="14230" spans="2:2" x14ac:dyDescent="0.25">
      <c r="B14230" t="s">
        <v>14950</v>
      </c>
    </row>
    <row r="14231" spans="2:2" x14ac:dyDescent="0.25">
      <c r="B14231" t="s">
        <v>14951</v>
      </c>
    </row>
    <row r="14232" spans="2:2" x14ac:dyDescent="0.25">
      <c r="B14232" t="s">
        <v>14952</v>
      </c>
    </row>
    <row r="14233" spans="2:2" x14ac:dyDescent="0.25">
      <c r="B14233" t="s">
        <v>14953</v>
      </c>
    </row>
    <row r="14234" spans="2:2" x14ac:dyDescent="0.25">
      <c r="B14234" t="s">
        <v>14954</v>
      </c>
    </row>
    <row r="14235" spans="2:2" x14ac:dyDescent="0.25">
      <c r="B14235" t="s">
        <v>14955</v>
      </c>
    </row>
    <row r="14236" spans="2:2" x14ac:dyDescent="0.25">
      <c r="B14236" t="s">
        <v>14956</v>
      </c>
    </row>
    <row r="14237" spans="2:2" x14ac:dyDescent="0.25">
      <c r="B14237" t="s">
        <v>14957</v>
      </c>
    </row>
    <row r="14238" spans="2:2" x14ac:dyDescent="0.25">
      <c r="B14238" t="s">
        <v>14958</v>
      </c>
    </row>
    <row r="14239" spans="2:2" x14ac:dyDescent="0.25">
      <c r="B14239" t="s">
        <v>14959</v>
      </c>
    </row>
    <row r="14240" spans="2:2" x14ac:dyDescent="0.25">
      <c r="B14240" t="s">
        <v>14960</v>
      </c>
    </row>
    <row r="14241" spans="2:2" x14ac:dyDescent="0.25">
      <c r="B14241" t="s">
        <v>14961</v>
      </c>
    </row>
    <row r="14242" spans="2:2" x14ac:dyDescent="0.25">
      <c r="B14242" t="s">
        <v>14962</v>
      </c>
    </row>
    <row r="14243" spans="2:2" x14ac:dyDescent="0.25">
      <c r="B14243" t="s">
        <v>14963</v>
      </c>
    </row>
    <row r="14244" spans="2:2" x14ac:dyDescent="0.25">
      <c r="B14244" t="s">
        <v>14964</v>
      </c>
    </row>
    <row r="14245" spans="2:2" x14ac:dyDescent="0.25">
      <c r="B14245" t="s">
        <v>14965</v>
      </c>
    </row>
    <row r="14246" spans="2:2" x14ac:dyDescent="0.25">
      <c r="B14246" t="s">
        <v>14966</v>
      </c>
    </row>
    <row r="14247" spans="2:2" x14ac:dyDescent="0.25">
      <c r="B14247" t="s">
        <v>14967</v>
      </c>
    </row>
    <row r="14248" spans="2:2" x14ac:dyDescent="0.25">
      <c r="B14248" t="s">
        <v>14968</v>
      </c>
    </row>
    <row r="14249" spans="2:2" x14ac:dyDescent="0.25">
      <c r="B14249" t="s">
        <v>14969</v>
      </c>
    </row>
    <row r="14250" spans="2:2" x14ac:dyDescent="0.25">
      <c r="B14250" t="s">
        <v>14970</v>
      </c>
    </row>
    <row r="14251" spans="2:2" x14ac:dyDescent="0.25">
      <c r="B14251" t="s">
        <v>14971</v>
      </c>
    </row>
    <row r="14252" spans="2:2" x14ac:dyDescent="0.25">
      <c r="B14252" t="s">
        <v>14972</v>
      </c>
    </row>
    <row r="14253" spans="2:2" x14ac:dyDescent="0.25">
      <c r="B14253" t="s">
        <v>14973</v>
      </c>
    </row>
    <row r="14254" spans="2:2" x14ac:dyDescent="0.25">
      <c r="B14254" t="s">
        <v>14974</v>
      </c>
    </row>
    <row r="14255" spans="2:2" x14ac:dyDescent="0.25">
      <c r="B14255" t="s">
        <v>14975</v>
      </c>
    </row>
    <row r="14256" spans="2:2" x14ac:dyDescent="0.25">
      <c r="B14256" t="s">
        <v>14976</v>
      </c>
    </row>
    <row r="14257" spans="2:2" x14ac:dyDescent="0.25">
      <c r="B14257" t="s">
        <v>14977</v>
      </c>
    </row>
    <row r="14258" spans="2:2" x14ac:dyDescent="0.25">
      <c r="B14258" t="s">
        <v>14978</v>
      </c>
    </row>
    <row r="14259" spans="2:2" x14ac:dyDescent="0.25">
      <c r="B14259" t="s">
        <v>14979</v>
      </c>
    </row>
    <row r="14260" spans="2:2" x14ac:dyDescent="0.25">
      <c r="B14260" t="s">
        <v>14980</v>
      </c>
    </row>
    <row r="14261" spans="2:2" x14ac:dyDescent="0.25">
      <c r="B14261" t="s">
        <v>14981</v>
      </c>
    </row>
    <row r="14262" spans="2:2" x14ac:dyDescent="0.25">
      <c r="B14262" t="s">
        <v>14982</v>
      </c>
    </row>
    <row r="14263" spans="2:2" x14ac:dyDescent="0.25">
      <c r="B14263" t="s">
        <v>14983</v>
      </c>
    </row>
    <row r="14264" spans="2:2" x14ac:dyDescent="0.25">
      <c r="B14264" t="s">
        <v>14984</v>
      </c>
    </row>
    <row r="14265" spans="2:2" x14ac:dyDescent="0.25">
      <c r="B14265" t="s">
        <v>14985</v>
      </c>
    </row>
    <row r="14266" spans="2:2" x14ac:dyDescent="0.25">
      <c r="B14266" t="s">
        <v>14986</v>
      </c>
    </row>
    <row r="14267" spans="2:2" x14ac:dyDescent="0.25">
      <c r="B14267" t="s">
        <v>14987</v>
      </c>
    </row>
    <row r="14268" spans="2:2" x14ac:dyDescent="0.25">
      <c r="B14268" t="s">
        <v>14988</v>
      </c>
    </row>
    <row r="14269" spans="2:2" x14ac:dyDescent="0.25">
      <c r="B14269" t="s">
        <v>14989</v>
      </c>
    </row>
    <row r="14270" spans="2:2" x14ac:dyDescent="0.25">
      <c r="B14270" t="s">
        <v>14990</v>
      </c>
    </row>
    <row r="14271" spans="2:2" x14ac:dyDescent="0.25">
      <c r="B14271" t="s">
        <v>14991</v>
      </c>
    </row>
    <row r="14272" spans="2:2" x14ac:dyDescent="0.25">
      <c r="B14272" t="s">
        <v>14992</v>
      </c>
    </row>
    <row r="14273" spans="2:2" x14ac:dyDescent="0.25">
      <c r="B14273" t="s">
        <v>14993</v>
      </c>
    </row>
    <row r="14274" spans="2:2" x14ac:dyDescent="0.25">
      <c r="B14274" t="s">
        <v>14994</v>
      </c>
    </row>
    <row r="14275" spans="2:2" x14ac:dyDescent="0.25">
      <c r="B14275" t="s">
        <v>14995</v>
      </c>
    </row>
    <row r="14276" spans="2:2" x14ac:dyDescent="0.25">
      <c r="B14276" t="s">
        <v>14996</v>
      </c>
    </row>
    <row r="14277" spans="2:2" x14ac:dyDescent="0.25">
      <c r="B14277" t="s">
        <v>1052</v>
      </c>
    </row>
    <row r="14278" spans="2:2" x14ac:dyDescent="0.25">
      <c r="B14278" t="s">
        <v>14997</v>
      </c>
    </row>
    <row r="14279" spans="2:2" x14ac:dyDescent="0.25">
      <c r="B14279" t="s">
        <v>14998</v>
      </c>
    </row>
    <row r="14280" spans="2:2" x14ac:dyDescent="0.25">
      <c r="B14280" t="s">
        <v>14999</v>
      </c>
    </row>
    <row r="14281" spans="2:2" x14ac:dyDescent="0.25">
      <c r="B14281" t="s">
        <v>15000</v>
      </c>
    </row>
    <row r="14282" spans="2:2" x14ac:dyDescent="0.25">
      <c r="B14282" t="s">
        <v>1052</v>
      </c>
    </row>
    <row r="14283" spans="2:2" x14ac:dyDescent="0.25">
      <c r="B14283" t="s">
        <v>1758</v>
      </c>
    </row>
    <row r="14284" spans="2:2" x14ac:dyDescent="0.25">
      <c r="B14284" t="s">
        <v>15001</v>
      </c>
    </row>
    <row r="14285" spans="2:2" x14ac:dyDescent="0.25">
      <c r="B14285" t="s">
        <v>15002</v>
      </c>
    </row>
    <row r="14286" spans="2:2" x14ac:dyDescent="0.25">
      <c r="B14286" t="s">
        <v>15003</v>
      </c>
    </row>
    <row r="14287" spans="2:2" x14ac:dyDescent="0.25">
      <c r="B14287" t="s">
        <v>1052</v>
      </c>
    </row>
    <row r="14288" spans="2:2" x14ac:dyDescent="0.25">
      <c r="B14288" t="s">
        <v>15004</v>
      </c>
    </row>
    <row r="14289" spans="2:2" x14ac:dyDescent="0.25">
      <c r="B14289" t="s">
        <v>15005</v>
      </c>
    </row>
    <row r="14290" spans="2:2" x14ac:dyDescent="0.25">
      <c r="B14290" t="s">
        <v>15006</v>
      </c>
    </row>
    <row r="14291" spans="2:2" x14ac:dyDescent="0.25">
      <c r="B14291" t="s">
        <v>15007</v>
      </c>
    </row>
    <row r="14292" spans="2:2" x14ac:dyDescent="0.25">
      <c r="B14292" t="s">
        <v>1052</v>
      </c>
    </row>
    <row r="14293" spans="2:2" x14ac:dyDescent="0.25">
      <c r="B14293" t="s">
        <v>15008</v>
      </c>
    </row>
    <row r="14294" spans="2:2" x14ac:dyDescent="0.25">
      <c r="B14294" t="s">
        <v>15009</v>
      </c>
    </row>
    <row r="14295" spans="2:2" x14ac:dyDescent="0.25">
      <c r="B14295" t="s">
        <v>1052</v>
      </c>
    </row>
    <row r="14296" spans="2:2" x14ac:dyDescent="0.25">
      <c r="B14296" t="s">
        <v>2008</v>
      </c>
    </row>
    <row r="14297" spans="2:2" x14ac:dyDescent="0.25">
      <c r="B14297" t="s">
        <v>2009</v>
      </c>
    </row>
    <row r="14298" spans="2:2" x14ac:dyDescent="0.25">
      <c r="B14298" t="s">
        <v>2010</v>
      </c>
    </row>
    <row r="14299" spans="2:2" x14ac:dyDescent="0.25">
      <c r="B14299" t="s">
        <v>2011</v>
      </c>
    </row>
    <row r="14300" spans="2:2" x14ac:dyDescent="0.25">
      <c r="B14300" t="s">
        <v>2012</v>
      </c>
    </row>
    <row r="14301" spans="2:2" x14ac:dyDescent="0.25">
      <c r="B14301" t="s">
        <v>1052</v>
      </c>
    </row>
    <row r="14302" spans="2:2" x14ac:dyDescent="0.25">
      <c r="B14302" t="s">
        <v>2013</v>
      </c>
    </row>
    <row r="14303" spans="2:2" x14ac:dyDescent="0.25">
      <c r="B14303" t="s">
        <v>15010</v>
      </c>
    </row>
    <row r="14304" spans="2:2" x14ac:dyDescent="0.25">
      <c r="B14304" t="s">
        <v>15011</v>
      </c>
    </row>
    <row r="14305" spans="2:2" x14ac:dyDescent="0.25">
      <c r="B14305" t="s">
        <v>15012</v>
      </c>
    </row>
    <row r="14306" spans="2:2" x14ac:dyDescent="0.25">
      <c r="B14306" t="s">
        <v>15013</v>
      </c>
    </row>
    <row r="14307" spans="2:2" x14ac:dyDescent="0.25">
      <c r="B14307" t="s">
        <v>1052</v>
      </c>
    </row>
    <row r="14308" spans="2:2" x14ac:dyDescent="0.25">
      <c r="B14308" t="s">
        <v>1837</v>
      </c>
    </row>
    <row r="14309" spans="2:2" x14ac:dyDescent="0.25">
      <c r="B14309" t="s">
        <v>15014</v>
      </c>
    </row>
    <row r="14310" spans="2:2" x14ac:dyDescent="0.25">
      <c r="B14310" t="s">
        <v>15015</v>
      </c>
    </row>
    <row r="14311" spans="2:2" x14ac:dyDescent="0.25">
      <c r="B14311" t="s">
        <v>15016</v>
      </c>
    </row>
    <row r="14312" spans="2:2" x14ac:dyDescent="0.25">
      <c r="B14312" t="s">
        <v>15017</v>
      </c>
    </row>
    <row r="14313" spans="2:2" x14ac:dyDescent="0.25">
      <c r="B14313" t="s">
        <v>1052</v>
      </c>
    </row>
    <row r="14314" spans="2:2" x14ac:dyDescent="0.25">
      <c r="B14314" t="s">
        <v>1838</v>
      </c>
    </row>
    <row r="14315" spans="2:2" x14ac:dyDescent="0.25">
      <c r="B14315" t="s">
        <v>15018</v>
      </c>
    </row>
    <row r="14316" spans="2:2" x14ac:dyDescent="0.25">
      <c r="B14316" t="s">
        <v>15019</v>
      </c>
    </row>
    <row r="14317" spans="2:2" x14ac:dyDescent="0.25">
      <c r="B14317" t="s">
        <v>15020</v>
      </c>
    </row>
    <row r="14318" spans="2:2" x14ac:dyDescent="0.25">
      <c r="B14318" t="s">
        <v>15021</v>
      </c>
    </row>
    <row r="14319" spans="2:2" x14ac:dyDescent="0.25">
      <c r="B14319" t="s">
        <v>1052</v>
      </c>
    </row>
    <row r="14320" spans="2:2" x14ac:dyDescent="0.25">
      <c r="B14320" t="s">
        <v>1839</v>
      </c>
    </row>
    <row r="14321" spans="2:2" x14ac:dyDescent="0.25">
      <c r="B14321" t="s">
        <v>15022</v>
      </c>
    </row>
    <row r="14322" spans="2:2" x14ac:dyDescent="0.25">
      <c r="B14322" t="s">
        <v>15023</v>
      </c>
    </row>
    <row r="14323" spans="2:2" x14ac:dyDescent="0.25">
      <c r="B14323" t="s">
        <v>15024</v>
      </c>
    </row>
    <row r="14324" spans="2:2" x14ac:dyDescent="0.25">
      <c r="B14324" t="s">
        <v>15025</v>
      </c>
    </row>
    <row r="14325" spans="2:2" x14ac:dyDescent="0.25">
      <c r="B14325" t="s">
        <v>1052</v>
      </c>
    </row>
    <row r="14326" spans="2:2" x14ac:dyDescent="0.25">
      <c r="B14326" t="s">
        <v>1840</v>
      </c>
    </row>
    <row r="14327" spans="2:2" x14ac:dyDescent="0.25">
      <c r="B14327" t="s">
        <v>15026</v>
      </c>
    </row>
    <row r="14328" spans="2:2" x14ac:dyDescent="0.25">
      <c r="B14328" t="s">
        <v>15027</v>
      </c>
    </row>
    <row r="14329" spans="2:2" x14ac:dyDescent="0.25">
      <c r="B14329" t="s">
        <v>15028</v>
      </c>
    </row>
    <row r="14330" spans="2:2" x14ac:dyDescent="0.25">
      <c r="B14330" t="s">
        <v>15029</v>
      </c>
    </row>
    <row r="14331" spans="2:2" x14ac:dyDescent="0.25">
      <c r="B14331" t="s">
        <v>1052</v>
      </c>
    </row>
    <row r="14332" spans="2:2" x14ac:dyDescent="0.25">
      <c r="B14332" t="s">
        <v>1841</v>
      </c>
    </row>
    <row r="14333" spans="2:2" x14ac:dyDescent="0.25">
      <c r="B14333" t="s">
        <v>15030</v>
      </c>
    </row>
    <row r="14334" spans="2:2" x14ac:dyDescent="0.25">
      <c r="B14334" t="s">
        <v>15031</v>
      </c>
    </row>
    <row r="14335" spans="2:2" x14ac:dyDescent="0.25">
      <c r="B14335" t="s">
        <v>15032</v>
      </c>
    </row>
    <row r="14336" spans="2:2" x14ac:dyDescent="0.25">
      <c r="B14336" t="s">
        <v>15033</v>
      </c>
    </row>
    <row r="14337" spans="2:2" x14ac:dyDescent="0.25">
      <c r="B14337" t="s">
        <v>1052</v>
      </c>
    </row>
    <row r="14338" spans="2:2" x14ac:dyDescent="0.25">
      <c r="B14338" t="s">
        <v>1842</v>
      </c>
    </row>
    <row r="14339" spans="2:2" x14ac:dyDescent="0.25">
      <c r="B14339" t="s">
        <v>15034</v>
      </c>
    </row>
    <row r="14340" spans="2:2" x14ac:dyDescent="0.25">
      <c r="B14340" t="s">
        <v>15035</v>
      </c>
    </row>
    <row r="14341" spans="2:2" x14ac:dyDescent="0.25">
      <c r="B14341" t="s">
        <v>15036</v>
      </c>
    </row>
    <row r="14342" spans="2:2" x14ac:dyDescent="0.25">
      <c r="B14342" t="s">
        <v>15037</v>
      </c>
    </row>
    <row r="14343" spans="2:2" x14ac:dyDescent="0.25">
      <c r="B14343" t="s">
        <v>1052</v>
      </c>
    </row>
    <row r="14344" spans="2:2" x14ac:dyDescent="0.25">
      <c r="B14344" t="s">
        <v>1843</v>
      </c>
    </row>
    <row r="14345" spans="2:2" x14ac:dyDescent="0.25">
      <c r="B14345" t="s">
        <v>15038</v>
      </c>
    </row>
    <row r="14346" spans="2:2" x14ac:dyDescent="0.25">
      <c r="B14346" t="s">
        <v>15039</v>
      </c>
    </row>
    <row r="14347" spans="2:2" x14ac:dyDescent="0.25">
      <c r="B14347" t="s">
        <v>15040</v>
      </c>
    </row>
    <row r="14348" spans="2:2" x14ac:dyDescent="0.25">
      <c r="B14348" t="s">
        <v>15041</v>
      </c>
    </row>
    <row r="14349" spans="2:2" x14ac:dyDescent="0.25">
      <c r="B14349" t="s">
        <v>1052</v>
      </c>
    </row>
    <row r="14350" spans="2:2" x14ac:dyDescent="0.25">
      <c r="B14350" t="s">
        <v>1844</v>
      </c>
    </row>
    <row r="14351" spans="2:2" x14ac:dyDescent="0.25">
      <c r="B14351" t="s">
        <v>15042</v>
      </c>
    </row>
    <row r="14352" spans="2:2" x14ac:dyDescent="0.25">
      <c r="B14352" t="s">
        <v>15043</v>
      </c>
    </row>
    <row r="14353" spans="2:2" x14ac:dyDescent="0.25">
      <c r="B14353" t="s">
        <v>15044</v>
      </c>
    </row>
    <row r="14354" spans="2:2" x14ac:dyDescent="0.25">
      <c r="B14354" t="s">
        <v>15045</v>
      </c>
    </row>
    <row r="14355" spans="2:2" x14ac:dyDescent="0.25">
      <c r="B14355" t="s">
        <v>1052</v>
      </c>
    </row>
    <row r="14356" spans="2:2" x14ac:dyDescent="0.25">
      <c r="B14356" t="s">
        <v>1845</v>
      </c>
    </row>
    <row r="14357" spans="2:2" x14ac:dyDescent="0.25">
      <c r="B14357" t="s">
        <v>15046</v>
      </c>
    </row>
    <row r="14358" spans="2:2" x14ac:dyDescent="0.25">
      <c r="B14358" t="s">
        <v>15047</v>
      </c>
    </row>
    <row r="14359" spans="2:2" x14ac:dyDescent="0.25">
      <c r="B14359" t="s">
        <v>15048</v>
      </c>
    </row>
    <row r="14360" spans="2:2" x14ac:dyDescent="0.25">
      <c r="B14360" t="s">
        <v>15049</v>
      </c>
    </row>
    <row r="14361" spans="2:2" x14ac:dyDescent="0.25">
      <c r="B14361" t="s">
        <v>1052</v>
      </c>
    </row>
    <row r="14362" spans="2:2" x14ac:dyDescent="0.25">
      <c r="B14362" t="s">
        <v>1846</v>
      </c>
    </row>
    <row r="14363" spans="2:2" x14ac:dyDescent="0.25">
      <c r="B14363" t="s">
        <v>15050</v>
      </c>
    </row>
    <row r="14364" spans="2:2" x14ac:dyDescent="0.25">
      <c r="B14364" t="s">
        <v>15051</v>
      </c>
    </row>
    <row r="14365" spans="2:2" x14ac:dyDescent="0.25">
      <c r="B14365" t="s">
        <v>15052</v>
      </c>
    </row>
    <row r="14366" spans="2:2" x14ac:dyDescent="0.25">
      <c r="B14366" t="s">
        <v>15053</v>
      </c>
    </row>
    <row r="14367" spans="2:2" x14ac:dyDescent="0.25">
      <c r="B14367" t="s">
        <v>1052</v>
      </c>
    </row>
    <row r="14368" spans="2:2" x14ac:dyDescent="0.25">
      <c r="B14368" t="s">
        <v>1847</v>
      </c>
    </row>
    <row r="14369" spans="2:2" x14ac:dyDescent="0.25">
      <c r="B14369" t="s">
        <v>15054</v>
      </c>
    </row>
    <row r="14370" spans="2:2" x14ac:dyDescent="0.25">
      <c r="B14370" t="s">
        <v>15055</v>
      </c>
    </row>
    <row r="14371" spans="2:2" x14ac:dyDescent="0.25">
      <c r="B14371" t="s">
        <v>15056</v>
      </c>
    </row>
    <row r="14372" spans="2:2" x14ac:dyDescent="0.25">
      <c r="B14372" t="s">
        <v>15057</v>
      </c>
    </row>
    <row r="14373" spans="2:2" x14ac:dyDescent="0.25">
      <c r="B14373" t="s">
        <v>1053</v>
      </c>
    </row>
    <row r="14376" spans="2:2" x14ac:dyDescent="0.25">
      <c r="B14376" t="s">
        <v>15058</v>
      </c>
    </row>
    <row r="14377" spans="2:2" x14ac:dyDescent="0.25">
      <c r="B14377" t="s">
        <v>15059</v>
      </c>
    </row>
    <row r="14378" spans="2:2" x14ac:dyDescent="0.25">
      <c r="B14378" t="s">
        <v>15060</v>
      </c>
    </row>
    <row r="14379" spans="2:2" x14ac:dyDescent="0.25">
      <c r="B14379" t="s">
        <v>15061</v>
      </c>
    </row>
    <row r="14380" spans="2:2" x14ac:dyDescent="0.25">
      <c r="B14380" t="s">
        <v>15062</v>
      </c>
    </row>
    <row r="14381" spans="2:2" x14ac:dyDescent="0.25">
      <c r="B14381" t="s">
        <v>15063</v>
      </c>
    </row>
    <row r="14382" spans="2:2" x14ac:dyDescent="0.25">
      <c r="B14382" t="s">
        <v>15064</v>
      </c>
    </row>
    <row r="14383" spans="2:2" x14ac:dyDescent="0.25">
      <c r="B14383" t="s">
        <v>15065</v>
      </c>
    </row>
    <row r="14384" spans="2:2" x14ac:dyDescent="0.25">
      <c r="B14384" t="s">
        <v>1054</v>
      </c>
    </row>
    <row r="14387" spans="2:2" x14ac:dyDescent="0.25">
      <c r="B14387" t="s">
        <v>1055</v>
      </c>
    </row>
    <row r="14389" spans="2:2" x14ac:dyDescent="0.25">
      <c r="B14389" t="s">
        <v>1056</v>
      </c>
    </row>
    <row r="14390" spans="2:2" x14ac:dyDescent="0.25">
      <c r="B14390" t="s">
        <v>1057</v>
      </c>
    </row>
    <row r="14391" spans="2:2" x14ac:dyDescent="0.25">
      <c r="B14391" t="s">
        <v>1058</v>
      </c>
    </row>
    <row r="14393" spans="2:2" x14ac:dyDescent="0.25">
      <c r="B14393" t="s">
        <v>1059</v>
      </c>
    </row>
    <row r="14394" spans="2:2" x14ac:dyDescent="0.25">
      <c r="B14394" t="s">
        <v>922</v>
      </c>
    </row>
    <row r="14395" spans="2:2" x14ac:dyDescent="0.25">
      <c r="B14395" t="s">
        <v>1060</v>
      </c>
    </row>
    <row r="14397" spans="2:2" x14ac:dyDescent="0.25">
      <c r="B14397" t="s">
        <v>1061</v>
      </c>
    </row>
    <row r="14400" spans="2:2" x14ac:dyDescent="0.25">
      <c r="B14400" t="s">
        <v>1698</v>
      </c>
    </row>
    <row r="14401" spans="2:2" x14ac:dyDescent="0.25">
      <c r="B14401" t="s">
        <v>1699</v>
      </c>
    </row>
    <row r="14402" spans="2:2" x14ac:dyDescent="0.25">
      <c r="B14402" t="s">
        <v>1700</v>
      </c>
    </row>
    <row r="14405" spans="2:2" x14ac:dyDescent="0.25">
      <c r="B14405" t="s">
        <v>1062</v>
      </c>
    </row>
    <row r="14406" spans="2:2" x14ac:dyDescent="0.25">
      <c r="B14406">
        <v>0</v>
      </c>
    </row>
    <row r="14407" spans="2:2" x14ac:dyDescent="0.25">
      <c r="B14407" t="s">
        <v>1063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2:AK58"/>
  <sheetViews>
    <sheetView workbookViewId="0">
      <selection activeCell="I26" sqref="I26"/>
    </sheetView>
  </sheetViews>
  <sheetFormatPr defaultRowHeight="15" x14ac:dyDescent="0.25"/>
  <cols>
    <col min="1" max="1" width="6.85546875" customWidth="1"/>
    <col min="2" max="2" width="20.5703125" customWidth="1"/>
    <col min="4" max="4" width="9.140625" customWidth="1"/>
    <col min="7" max="7" width="14.7109375" customWidth="1"/>
    <col min="17" max="17" width="14.85546875" customWidth="1"/>
    <col min="19" max="19" width="4.28515625" customWidth="1"/>
    <col min="20" max="20" width="14.140625" customWidth="1"/>
    <col min="22" max="22" width="5.140625" customWidth="1"/>
    <col min="23" max="23" width="12.7109375" customWidth="1"/>
    <col min="26" max="26" width="11.140625" customWidth="1"/>
    <col min="28" max="28" width="3.5703125" customWidth="1"/>
    <col min="29" max="29" width="14.7109375" customWidth="1"/>
    <col min="30" max="30" width="9.85546875" customWidth="1"/>
    <col min="31" max="31" width="5" customWidth="1"/>
    <col min="32" max="32" width="15" customWidth="1"/>
    <col min="33" max="33" width="10.140625" customWidth="1"/>
    <col min="35" max="35" width="11" bestFit="1" customWidth="1"/>
  </cols>
  <sheetData>
    <row r="2" spans="2:33" x14ac:dyDescent="0.25">
      <c r="B2" s="32" t="str">
        <f>Input!B2</f>
        <v>WA-OCEAN (9Nov2023)</v>
      </c>
      <c r="Q2" s="4" t="s">
        <v>28</v>
      </c>
      <c r="R2" s="11" t="s">
        <v>234</v>
      </c>
      <c r="T2" s="4" t="s">
        <v>29</v>
      </c>
      <c r="U2" s="11" t="s">
        <v>234</v>
      </c>
      <c r="W2" s="4" t="s">
        <v>30</v>
      </c>
      <c r="X2" s="11" t="s">
        <v>234</v>
      </c>
      <c r="Z2" s="4" t="s">
        <v>31</v>
      </c>
      <c r="AA2" s="11" t="s">
        <v>235</v>
      </c>
      <c r="AC2" s="4" t="s">
        <v>36</v>
      </c>
      <c r="AD2" s="11" t="s">
        <v>233</v>
      </c>
      <c r="AF2" s="4" t="s">
        <v>214</v>
      </c>
    </row>
    <row r="3" spans="2:33" x14ac:dyDescent="0.25">
      <c r="B3" t="s">
        <v>510</v>
      </c>
      <c r="Q3" t="s">
        <v>15</v>
      </c>
      <c r="R3">
        <f>1/3.28083</f>
        <v>0.30480091927957254</v>
      </c>
      <c r="T3" t="s">
        <v>18</v>
      </c>
      <c r="U3">
        <f>1/(12*3.28083)</f>
        <v>2.5400076606631045E-2</v>
      </c>
      <c r="W3" t="s">
        <v>18</v>
      </c>
      <c r="X3">
        <f>1/(12*3.28083)</f>
        <v>2.5400076606631045E-2</v>
      </c>
      <c r="Z3" t="s">
        <v>21</v>
      </c>
      <c r="AA3">
        <v>4.4482216000000001</v>
      </c>
      <c r="AC3" t="s">
        <v>72</v>
      </c>
      <c r="AD3">
        <v>6894.7572799999998</v>
      </c>
      <c r="AF3" t="s">
        <v>217</v>
      </c>
      <c r="AG3">
        <f>R10</f>
        <v>1.3558179483299999</v>
      </c>
    </row>
    <row r="4" spans="2:33" x14ac:dyDescent="0.25">
      <c r="Q4" t="s">
        <v>16</v>
      </c>
      <c r="R4">
        <f>1/(12*3.28083)</f>
        <v>2.5400076606631045E-2</v>
      </c>
      <c r="T4" t="s">
        <v>19</v>
      </c>
      <c r="U4" s="318">
        <v>0.01</v>
      </c>
      <c r="W4" t="s">
        <v>19</v>
      </c>
      <c r="X4" s="318">
        <v>0.01</v>
      </c>
      <c r="Z4" t="s">
        <v>22</v>
      </c>
      <c r="AA4">
        <f>AA3/1000</f>
        <v>4.4482215999999998E-3</v>
      </c>
      <c r="AC4" t="s">
        <v>65</v>
      </c>
      <c r="AD4">
        <v>6.8947572800000003</v>
      </c>
      <c r="AF4" t="s">
        <v>218</v>
      </c>
      <c r="AG4">
        <f>R11</f>
        <v>0.1129848290275</v>
      </c>
    </row>
    <row r="5" spans="2:33" x14ac:dyDescent="0.25">
      <c r="Q5" t="s">
        <v>17</v>
      </c>
      <c r="R5">
        <v>1</v>
      </c>
      <c r="T5" t="s">
        <v>20</v>
      </c>
      <c r="U5">
        <v>1E-3</v>
      </c>
      <c r="W5" t="s">
        <v>20</v>
      </c>
      <c r="X5">
        <v>1E-3</v>
      </c>
      <c r="Z5" t="s">
        <v>23</v>
      </c>
      <c r="AA5">
        <v>1</v>
      </c>
      <c r="AC5" t="s">
        <v>66</v>
      </c>
      <c r="AD5">
        <v>1000</v>
      </c>
      <c r="AF5" t="s">
        <v>220</v>
      </c>
      <c r="AG5">
        <f>R14</f>
        <v>1</v>
      </c>
    </row>
    <row r="6" spans="2:33" x14ac:dyDescent="0.25">
      <c r="Q6" t="s">
        <v>19</v>
      </c>
      <c r="R6">
        <v>0.01</v>
      </c>
      <c r="Z6" t="s">
        <v>24</v>
      </c>
      <c r="AA6">
        <v>1E-3</v>
      </c>
      <c r="AC6" t="s">
        <v>67</v>
      </c>
      <c r="AD6">
        <v>1</v>
      </c>
      <c r="AF6" t="s">
        <v>221</v>
      </c>
      <c r="AG6">
        <f>R15</f>
        <v>0.01</v>
      </c>
    </row>
    <row r="7" spans="2:33" x14ac:dyDescent="0.25">
      <c r="B7" t="s">
        <v>900</v>
      </c>
      <c r="C7" s="36">
        <v>19.04</v>
      </c>
      <c r="Q7" t="s">
        <v>20</v>
      </c>
      <c r="R7">
        <v>1E-3</v>
      </c>
      <c r="Z7" t="s">
        <v>25</v>
      </c>
      <c r="AA7">
        <f>1000*AA8</f>
        <v>9.8066499999999994</v>
      </c>
      <c r="AC7" t="s">
        <v>71</v>
      </c>
      <c r="AD7">
        <v>9806.65</v>
      </c>
      <c r="AF7" t="s">
        <v>223</v>
      </c>
      <c r="AG7">
        <f>R16</f>
        <v>1E-3</v>
      </c>
    </row>
    <row r="8" spans="2:33" x14ac:dyDescent="0.25">
      <c r="E8" s="1"/>
      <c r="Z8" t="s">
        <v>26</v>
      </c>
      <c r="AA8">
        <v>9.8066500000000001E-3</v>
      </c>
      <c r="AF8" t="s">
        <v>224</v>
      </c>
      <c r="AG8">
        <f>R20</f>
        <v>9.8066499999800705</v>
      </c>
    </row>
    <row r="9" spans="2:33" x14ac:dyDescent="0.25">
      <c r="B9" t="s">
        <v>445</v>
      </c>
      <c r="C9" s="36">
        <v>0.12</v>
      </c>
      <c r="D9" t="s">
        <v>18</v>
      </c>
      <c r="E9" s="1" t="s">
        <v>773</v>
      </c>
      <c r="Q9" s="5" t="s">
        <v>32</v>
      </c>
      <c r="R9" s="11" t="s">
        <v>440</v>
      </c>
      <c r="T9" s="4" t="s">
        <v>213</v>
      </c>
      <c r="U9" s="1" t="s">
        <v>246</v>
      </c>
      <c r="W9" s="5" t="s">
        <v>33</v>
      </c>
      <c r="X9" t="s">
        <v>246</v>
      </c>
      <c r="AF9" t="s">
        <v>225</v>
      </c>
      <c r="AG9">
        <f>R21</f>
        <v>9.8066499999800702E-2</v>
      </c>
    </row>
    <row r="10" spans="2:33" x14ac:dyDescent="0.25">
      <c r="Q10" t="s">
        <v>37</v>
      </c>
      <c r="R10">
        <v>1.3558179483299999</v>
      </c>
      <c r="T10" t="s">
        <v>216</v>
      </c>
      <c r="U10">
        <f>4.44822*3.28082</f>
        <v>14.593809140399999</v>
      </c>
      <c r="W10" t="s">
        <v>53</v>
      </c>
      <c r="X10">
        <f>U11</f>
        <v>175.1257096848</v>
      </c>
      <c r="AF10" t="s">
        <v>227</v>
      </c>
      <c r="AG10">
        <f>R22</f>
        <v>9.8066499999800699E-3</v>
      </c>
    </row>
    <row r="11" spans="2:33" x14ac:dyDescent="0.25">
      <c r="C11" s="99" t="s">
        <v>592</v>
      </c>
      <c r="D11" s="99"/>
      <c r="E11" s="99" t="s">
        <v>593</v>
      </c>
      <c r="F11" s="99"/>
      <c r="Q11" t="s">
        <v>38</v>
      </c>
      <c r="R11">
        <f>R10/12</f>
        <v>0.1129848290275</v>
      </c>
      <c r="T11" t="s">
        <v>53</v>
      </c>
      <c r="U11">
        <f>U10*12</f>
        <v>175.1257096848</v>
      </c>
      <c r="W11" t="s">
        <v>54</v>
      </c>
      <c r="X11">
        <f>U13</f>
        <v>0.17512570968480001</v>
      </c>
    </row>
    <row r="12" spans="2:33" x14ac:dyDescent="0.25">
      <c r="B12" s="7" t="s">
        <v>357</v>
      </c>
      <c r="C12" s="36">
        <v>0</v>
      </c>
      <c r="H12" s="4" t="s">
        <v>442</v>
      </c>
      <c r="Q12" t="s">
        <v>39</v>
      </c>
      <c r="R12">
        <f>R10/1000</f>
        <v>1.3558179483299999E-3</v>
      </c>
      <c r="T12" t="s">
        <v>219</v>
      </c>
      <c r="U12">
        <f>U10/1000</f>
        <v>1.45938091404E-2</v>
      </c>
      <c r="W12" t="s">
        <v>55</v>
      </c>
      <c r="X12">
        <f>U15</f>
        <v>100</v>
      </c>
      <c r="Z12" s="13" t="s">
        <v>34</v>
      </c>
      <c r="AC12" s="13" t="s">
        <v>35</v>
      </c>
      <c r="AD12" s="11" t="s">
        <v>233</v>
      </c>
      <c r="AF12" s="13" t="s">
        <v>73</v>
      </c>
      <c r="AG12" s="11" t="s">
        <v>441</v>
      </c>
    </row>
    <row r="13" spans="2:33" x14ac:dyDescent="0.25">
      <c r="B13" s="7" t="str">
        <f>Q2</f>
        <v>2) length</v>
      </c>
      <c r="C13" s="36">
        <v>2</v>
      </c>
      <c r="D13" t="str">
        <f>INDEX(Q3:R7,C13+1,1)</f>
        <v>meters</v>
      </c>
      <c r="E13">
        <f>INDEX(Q3:R7,C13+1,2)</f>
        <v>1</v>
      </c>
      <c r="F13" t="s">
        <v>230</v>
      </c>
      <c r="H13" t="s">
        <v>358</v>
      </c>
      <c r="Q13" t="s">
        <v>40</v>
      </c>
      <c r="R13">
        <f>R11/1000</f>
        <v>1.129848290275E-4</v>
      </c>
      <c r="T13" t="s">
        <v>54</v>
      </c>
      <c r="U13">
        <f>U12*12</f>
        <v>0.17512570968480001</v>
      </c>
      <c r="W13" t="s">
        <v>56</v>
      </c>
      <c r="X13">
        <f>U16</f>
        <v>1000</v>
      </c>
      <c r="Z13" t="s">
        <v>63</v>
      </c>
      <c r="AA13" s="318"/>
      <c r="AC13" t="s">
        <v>72</v>
      </c>
      <c r="AD13">
        <v>6894.7572799999998</v>
      </c>
      <c r="AF13" t="s">
        <v>74</v>
      </c>
      <c r="AG13">
        <f>3.28083^3/2.20462262*9.80665</f>
        <v>157.08604265489092</v>
      </c>
    </row>
    <row r="14" spans="2:33" x14ac:dyDescent="0.25">
      <c r="B14" s="7" t="str">
        <f>T2</f>
        <v>3) dimensions</v>
      </c>
      <c r="C14" s="36">
        <v>2</v>
      </c>
      <c r="D14" t="str">
        <f>INDEX(T3:U5,C14+1,1)</f>
        <v>mm</v>
      </c>
      <c r="E14">
        <f>INDEX(T3:U5,C14+1,2)</f>
        <v>1E-3</v>
      </c>
      <c r="F14" t="s">
        <v>230</v>
      </c>
      <c r="H14" t="s">
        <v>359</v>
      </c>
      <c r="Q14" t="s">
        <v>41</v>
      </c>
      <c r="R14">
        <v>1</v>
      </c>
      <c r="T14" t="s">
        <v>222</v>
      </c>
      <c r="U14">
        <v>1</v>
      </c>
      <c r="W14" t="s">
        <v>57</v>
      </c>
      <c r="X14">
        <f>U18</f>
        <v>0.1</v>
      </c>
      <c r="Z14" t="s">
        <v>64</v>
      </c>
      <c r="AA14" s="318"/>
      <c r="AC14" t="s">
        <v>65</v>
      </c>
      <c r="AD14">
        <v>6.8947572800000003</v>
      </c>
      <c r="AF14" t="s">
        <v>75</v>
      </c>
      <c r="AG14">
        <f>AG13*12^3</f>
        <v>271444.68170765153</v>
      </c>
    </row>
    <row r="15" spans="2:33" x14ac:dyDescent="0.25">
      <c r="B15" s="7" t="str">
        <f>W2</f>
        <v>4) deflections</v>
      </c>
      <c r="C15" s="36">
        <v>2</v>
      </c>
      <c r="D15" t="str">
        <f>INDEX(W3:X5,C15+1,1)</f>
        <v>mm</v>
      </c>
      <c r="E15">
        <f>INDEX(W3:X5,C15+1,2)</f>
        <v>1E-3</v>
      </c>
      <c r="F15" t="s">
        <v>230</v>
      </c>
      <c r="Q15" t="s">
        <v>42</v>
      </c>
      <c r="R15">
        <f>R14/100</f>
        <v>0.01</v>
      </c>
      <c r="T15" t="s">
        <v>55</v>
      </c>
      <c r="U15">
        <v>100</v>
      </c>
      <c r="W15" t="s">
        <v>58</v>
      </c>
      <c r="X15">
        <f>U19</f>
        <v>1</v>
      </c>
      <c r="Z15" t="s">
        <v>65</v>
      </c>
      <c r="AA15" s="318"/>
      <c r="AC15" t="s">
        <v>66</v>
      </c>
      <c r="AD15">
        <v>1000</v>
      </c>
      <c r="AF15" t="s">
        <v>76</v>
      </c>
      <c r="AG15">
        <f>AG13/1000</f>
        <v>0.15708604265489093</v>
      </c>
    </row>
    <row r="16" spans="2:33" x14ac:dyDescent="0.25">
      <c r="B16" s="7" t="str">
        <f>Z2</f>
        <v>5) forces</v>
      </c>
      <c r="C16" s="36">
        <v>2</v>
      </c>
      <c r="D16" t="str">
        <f>INDEX(Z3:AA8,C16+1,1)</f>
        <v>kN</v>
      </c>
      <c r="E16">
        <f>INDEX(Z3:AA8,C16+1,2)</f>
        <v>1</v>
      </c>
      <c r="F16" t="s">
        <v>23</v>
      </c>
      <c r="Q16" t="s">
        <v>43</v>
      </c>
      <c r="R16">
        <f>R14/1000</f>
        <v>1E-3</v>
      </c>
      <c r="T16" t="s">
        <v>56</v>
      </c>
      <c r="U16">
        <v>1000</v>
      </c>
      <c r="W16" t="s">
        <v>59</v>
      </c>
      <c r="X16">
        <f>U21</f>
        <v>980.66</v>
      </c>
      <c r="Z16" t="s">
        <v>66</v>
      </c>
      <c r="AA16" s="318"/>
      <c r="AC16" t="s">
        <v>67</v>
      </c>
      <c r="AD16">
        <v>1</v>
      </c>
      <c r="AF16" t="s">
        <v>77</v>
      </c>
      <c r="AG16">
        <f>AG14/1000</f>
        <v>271.44468170765151</v>
      </c>
    </row>
    <row r="17" spans="2:37" x14ac:dyDescent="0.25">
      <c r="B17" s="7" t="str">
        <f>Q9</f>
        <v>6) moments</v>
      </c>
      <c r="C17" s="36">
        <v>4</v>
      </c>
      <c r="D17" t="str">
        <f>INDEX(Q10:R25,C17+1,1)</f>
        <v>kN-m</v>
      </c>
      <c r="E17">
        <f>INDEX(Q10:R25,C17+1,2)</f>
        <v>1</v>
      </c>
      <c r="F17" t="s">
        <v>41</v>
      </c>
      <c r="H17" s="31"/>
      <c r="Q17" t="s">
        <v>44</v>
      </c>
      <c r="R17" s="318">
        <v>1E-3</v>
      </c>
      <c r="T17" t="s">
        <v>226</v>
      </c>
      <c r="U17">
        <v>1E-3</v>
      </c>
      <c r="W17" t="s">
        <v>60</v>
      </c>
      <c r="X17">
        <f>U22</f>
        <v>9806.6</v>
      </c>
      <c r="Z17" t="s">
        <v>67</v>
      </c>
      <c r="AA17" s="318"/>
      <c r="AC17" t="s">
        <v>68</v>
      </c>
      <c r="AD17">
        <v>1E-3</v>
      </c>
      <c r="AF17" t="s">
        <v>78</v>
      </c>
      <c r="AG17">
        <f>AG20*1000</f>
        <v>9.8066499999999994</v>
      </c>
    </row>
    <row r="18" spans="2:37" x14ac:dyDescent="0.25">
      <c r="B18" s="25" t="str">
        <f>W9</f>
        <v>7) t. springs</v>
      </c>
      <c r="C18" s="36">
        <v>3</v>
      </c>
      <c r="D18" t="str">
        <f>INDEX(W10:X19,C18+1,1)</f>
        <v>kN/mm</v>
      </c>
      <c r="E18">
        <f>INDEX(W10:X19,C18+1,2)</f>
        <v>1000</v>
      </c>
      <c r="F18" t="s">
        <v>222</v>
      </c>
      <c r="H18" s="30"/>
      <c r="Q18" t="s">
        <v>45</v>
      </c>
      <c r="R18">
        <f>R17/100</f>
        <v>1.0000000000000001E-5</v>
      </c>
      <c r="T18" t="s">
        <v>57</v>
      </c>
      <c r="U18">
        <v>0.1</v>
      </c>
      <c r="W18" t="s">
        <v>61</v>
      </c>
      <c r="X18">
        <f>U24</f>
        <v>0.98066000000000009</v>
      </c>
      <c r="Z18" t="s">
        <v>68</v>
      </c>
      <c r="AA18" s="318"/>
      <c r="AC18" t="s">
        <v>71</v>
      </c>
      <c r="AD18">
        <v>9806.65</v>
      </c>
      <c r="AF18" t="s">
        <v>79</v>
      </c>
      <c r="AG18">
        <f>AG21*1000</f>
        <v>9806650</v>
      </c>
    </row>
    <row r="19" spans="2:37" x14ac:dyDescent="0.25">
      <c r="B19" s="7" t="s">
        <v>213</v>
      </c>
      <c r="C19" s="36">
        <v>4</v>
      </c>
      <c r="D19" t="str">
        <f>INDEX(T10:U25,1+C19,1)</f>
        <v>kN/m</v>
      </c>
      <c r="E19">
        <f>INDEX(T10:U25,1+C19,2)</f>
        <v>1</v>
      </c>
      <c r="F19" t="s">
        <v>222</v>
      </c>
      <c r="H19" s="30"/>
      <c r="Q19" t="s">
        <v>46</v>
      </c>
      <c r="R19">
        <f>R17/1000</f>
        <v>9.9999999999999995E-7</v>
      </c>
      <c r="T19" t="s">
        <v>58</v>
      </c>
      <c r="U19">
        <v>1</v>
      </c>
      <c r="W19" t="s">
        <v>62</v>
      </c>
      <c r="X19">
        <f>U25</f>
        <v>9.8065999999999995</v>
      </c>
      <c r="Z19" t="s">
        <v>69</v>
      </c>
      <c r="AA19" s="318"/>
      <c r="AF19" t="s">
        <v>80</v>
      </c>
      <c r="AG19">
        <f>AG22*1000</f>
        <v>9806650000</v>
      </c>
    </row>
    <row r="20" spans="2:37" x14ac:dyDescent="0.25">
      <c r="B20" s="7" t="s">
        <v>214</v>
      </c>
      <c r="C20" s="36">
        <v>2</v>
      </c>
      <c r="D20" t="str">
        <f>INDEX(AF3:AG10,C20+1,1)</f>
        <v>kN-m/rad</v>
      </c>
      <c r="E20">
        <f>INDEX(AF3:AG10,C20+1,2)</f>
        <v>1</v>
      </c>
      <c r="F20" t="s">
        <v>220</v>
      </c>
      <c r="H20" s="30"/>
      <c r="Q20" t="s">
        <v>47</v>
      </c>
      <c r="R20">
        <f>R23*1000</f>
        <v>9.8066499999800705</v>
      </c>
      <c r="T20" t="s">
        <v>228</v>
      </c>
      <c r="U20">
        <v>9.8065999999999995</v>
      </c>
      <c r="Z20" t="s">
        <v>70</v>
      </c>
      <c r="AA20" s="318"/>
      <c r="AF20" t="s">
        <v>81</v>
      </c>
      <c r="AG20">
        <f>9.80665/1000</f>
        <v>9.8066500000000001E-3</v>
      </c>
    </row>
    <row r="21" spans="2:37" x14ac:dyDescent="0.25">
      <c r="B21" s="7" t="s">
        <v>34</v>
      </c>
      <c r="C21" s="36">
        <v>5</v>
      </c>
      <c r="H21" s="30"/>
      <c r="Q21" t="s">
        <v>48</v>
      </c>
      <c r="R21">
        <f>R20/100</f>
        <v>9.8066499999800702E-2</v>
      </c>
      <c r="T21" t="s">
        <v>59</v>
      </c>
      <c r="U21">
        <f>U20*100</f>
        <v>980.66</v>
      </c>
      <c r="Z21" t="s">
        <v>71</v>
      </c>
      <c r="AA21" s="318"/>
      <c r="AF21" t="s">
        <v>82</v>
      </c>
      <c r="AG21">
        <f>AG20*100^3</f>
        <v>9806.65</v>
      </c>
    </row>
    <row r="22" spans="2:37" x14ac:dyDescent="0.25">
      <c r="B22" s="7" t="s">
        <v>35</v>
      </c>
      <c r="C22" s="36">
        <v>2</v>
      </c>
      <c r="D22" t="str">
        <f>INDEX(AC13:AD18,C22+1,1)</f>
        <v>MPa</v>
      </c>
      <c r="E22">
        <f>INDEX(AC13:AD18,C22+1,2)</f>
        <v>1000</v>
      </c>
      <c r="F22" t="s">
        <v>231</v>
      </c>
      <c r="H22" s="30"/>
      <c r="Q22" t="s">
        <v>49</v>
      </c>
      <c r="R22">
        <f>R20/1000</f>
        <v>9.8066499999800699E-3</v>
      </c>
      <c r="T22" t="s">
        <v>60</v>
      </c>
      <c r="U22">
        <f>U20*1000</f>
        <v>9806.6</v>
      </c>
      <c r="W22" s="4" t="s">
        <v>355</v>
      </c>
      <c r="AF22" t="s">
        <v>83</v>
      </c>
      <c r="AG22">
        <f>AG20*1000^3</f>
        <v>9806650</v>
      </c>
      <c r="AK22" s="23"/>
    </row>
    <row r="23" spans="2:37" x14ac:dyDescent="0.25">
      <c r="B23" s="7" t="s">
        <v>36</v>
      </c>
      <c r="C23" s="36">
        <v>2</v>
      </c>
      <c r="D23" t="str">
        <f>INDEX(AC3:AD7,C23+1,1)</f>
        <v>MPa</v>
      </c>
      <c r="E23">
        <f>INDEX(AC3:AD7,C23+1,2)</f>
        <v>1000</v>
      </c>
      <c r="F23" t="s">
        <v>231</v>
      </c>
      <c r="Q23" t="s">
        <v>50</v>
      </c>
      <c r="R23">
        <v>9.8066499999800699E-3</v>
      </c>
      <c r="T23" t="s">
        <v>229</v>
      </c>
      <c r="U23">
        <f>U20/1000</f>
        <v>9.8066000000000004E-3</v>
      </c>
      <c r="W23" t="s">
        <v>354</v>
      </c>
      <c r="X23">
        <v>0</v>
      </c>
    </row>
    <row r="24" spans="2:37" x14ac:dyDescent="0.25">
      <c r="B24" s="7" t="s">
        <v>215</v>
      </c>
      <c r="C24" s="36">
        <v>7</v>
      </c>
      <c r="D24" t="str">
        <f>INDEX(AF13:AG22,C24+1,1)</f>
        <v>kg/m3</v>
      </c>
      <c r="E24">
        <f>INDEX(AF13:AG22,C24+1,2)</f>
        <v>9.8066500000000001E-3</v>
      </c>
      <c r="F24" t="s">
        <v>232</v>
      </c>
      <c r="Q24" t="s">
        <v>51</v>
      </c>
      <c r="R24">
        <f>R23/100</f>
        <v>9.8066499999800697E-5</v>
      </c>
      <c r="T24" t="s">
        <v>61</v>
      </c>
      <c r="U24">
        <f>U23*100</f>
        <v>0.98066000000000009</v>
      </c>
      <c r="W24" t="s">
        <v>353</v>
      </c>
      <c r="X24">
        <v>1</v>
      </c>
    </row>
    <row r="25" spans="2:37" x14ac:dyDescent="0.25">
      <c r="B25" s="7" t="s">
        <v>356</v>
      </c>
      <c r="C25" s="36"/>
      <c r="D25" t="str">
        <f>INDEX(W23:X24,C25+1,1)</f>
        <v>Fahrenheit</v>
      </c>
      <c r="E25">
        <v>1</v>
      </c>
      <c r="Q25" t="s">
        <v>52</v>
      </c>
      <c r="R25">
        <f>R23/1000</f>
        <v>9.8066499999800697E-6</v>
      </c>
      <c r="T25" t="s">
        <v>62</v>
      </c>
      <c r="U25">
        <f>U23*1000</f>
        <v>9.8065999999999995</v>
      </c>
    </row>
    <row r="28" spans="2:37" x14ac:dyDescent="0.25">
      <c r="B28" s="2"/>
      <c r="Q28" s="318" t="s">
        <v>17776</v>
      </c>
      <c r="R28" s="318"/>
      <c r="S28" s="318"/>
      <c r="T28" s="318"/>
      <c r="U28" s="318"/>
      <c r="V28" s="318"/>
    </row>
    <row r="29" spans="2:37" x14ac:dyDescent="0.25">
      <c r="B29" s="2"/>
      <c r="C29" s="2"/>
    </row>
    <row r="30" spans="2:37" x14ac:dyDescent="0.25">
      <c r="C30" s="2"/>
      <c r="D30" s="2"/>
      <c r="E30" s="2"/>
      <c r="F30" s="2"/>
      <c r="G30" s="2"/>
    </row>
    <row r="31" spans="2:37" x14ac:dyDescent="0.25">
      <c r="B31" s="2"/>
      <c r="C31" s="2"/>
      <c r="D31" s="37"/>
      <c r="E31" s="2"/>
      <c r="F31" s="2"/>
      <c r="K31" s="13"/>
      <c r="N31" s="13"/>
      <c r="O31" s="13"/>
    </row>
    <row r="32" spans="2:37" x14ac:dyDescent="0.25">
      <c r="B32" s="2"/>
      <c r="C32" s="2"/>
      <c r="D32" s="37"/>
      <c r="E32" s="2"/>
      <c r="F32" s="2"/>
      <c r="K32" s="1"/>
      <c r="N32" s="1"/>
      <c r="O32" s="1"/>
    </row>
    <row r="33" spans="2:15" x14ac:dyDescent="0.25">
      <c r="B33" s="2"/>
      <c r="C33" s="2"/>
      <c r="D33" s="37"/>
      <c r="E33" s="2"/>
      <c r="F33" s="2"/>
      <c r="K33" s="1"/>
      <c r="N33" s="1"/>
      <c r="O33" s="1"/>
    </row>
    <row r="34" spans="2:15" x14ac:dyDescent="0.25">
      <c r="B34" s="2"/>
      <c r="C34" s="2"/>
      <c r="D34" s="37"/>
      <c r="E34" s="2"/>
      <c r="F34" s="2"/>
      <c r="K34" s="1"/>
      <c r="N34" s="1"/>
      <c r="O34" s="1"/>
    </row>
    <row r="35" spans="2:15" x14ac:dyDescent="0.25">
      <c r="B35" s="2"/>
      <c r="C35" s="2"/>
      <c r="D35" s="37"/>
      <c r="E35" s="2"/>
      <c r="F35" s="2"/>
    </row>
    <row r="36" spans="2:15" x14ac:dyDescent="0.25">
      <c r="B36" s="2"/>
      <c r="C36" s="2"/>
      <c r="D36" s="37"/>
      <c r="E36" s="2"/>
      <c r="F36" s="2"/>
    </row>
    <row r="37" spans="2:15" x14ac:dyDescent="0.25">
      <c r="B37" s="2"/>
      <c r="C37" s="2"/>
      <c r="D37" s="37"/>
      <c r="E37" s="2"/>
      <c r="F37" s="2"/>
    </row>
    <row r="38" spans="2:15" x14ac:dyDescent="0.25">
      <c r="B38" s="2"/>
      <c r="C38" s="2"/>
      <c r="D38" s="37"/>
      <c r="E38" s="2"/>
      <c r="F38" s="2"/>
    </row>
    <row r="39" spans="2:15" x14ac:dyDescent="0.25">
      <c r="B39" s="2"/>
      <c r="C39" s="2"/>
      <c r="D39" s="37"/>
      <c r="E39" s="2"/>
      <c r="F39" s="2"/>
    </row>
    <row r="40" spans="2:15" x14ac:dyDescent="0.25">
      <c r="B40" s="2"/>
      <c r="C40" s="2"/>
      <c r="D40" s="37"/>
      <c r="E40" s="2"/>
      <c r="F40" s="2"/>
    </row>
    <row r="41" spans="2:15" x14ac:dyDescent="0.25">
      <c r="K41" s="1"/>
      <c r="N41" s="1"/>
      <c r="O41" s="1"/>
    </row>
    <row r="45" spans="2:15" x14ac:dyDescent="0.25">
      <c r="I45" s="1"/>
    </row>
    <row r="48" spans="2:15" x14ac:dyDescent="0.25">
      <c r="E48" s="1"/>
    </row>
    <row r="49" spans="5:10" x14ac:dyDescent="0.25">
      <c r="I49" s="1"/>
      <c r="J49" s="1"/>
    </row>
    <row r="50" spans="5:10" x14ac:dyDescent="0.25">
      <c r="I50" s="1"/>
      <c r="J50" s="1"/>
    </row>
    <row r="51" spans="5:10" x14ac:dyDescent="0.25">
      <c r="I51" s="1"/>
      <c r="J51" s="1"/>
    </row>
    <row r="52" spans="5:10" x14ac:dyDescent="0.25">
      <c r="E52" s="1"/>
      <c r="I52" s="1"/>
    </row>
    <row r="55" spans="5:10" x14ac:dyDescent="0.25">
      <c r="I55" s="1"/>
      <c r="J55" s="1"/>
    </row>
    <row r="57" spans="5:10" x14ac:dyDescent="0.25">
      <c r="E57" s="1"/>
    </row>
    <row r="58" spans="5:10" x14ac:dyDescent="0.25">
      <c r="E58" s="1"/>
      <c r="J58" s="1"/>
    </row>
  </sheetData>
  <phoneticPr fontId="3" type="noConversion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2:X1399"/>
  <sheetViews>
    <sheetView workbookViewId="0"/>
  </sheetViews>
  <sheetFormatPr defaultRowHeight="15" x14ac:dyDescent="0.25"/>
  <cols>
    <col min="3" max="3" width="27.42578125" customWidth="1"/>
    <col min="4" max="4" width="11.42578125" customWidth="1"/>
    <col min="5" max="5" width="14.5703125" customWidth="1"/>
    <col min="6" max="6" width="11.85546875" customWidth="1"/>
  </cols>
  <sheetData>
    <row r="2" spans="2:24" x14ac:dyDescent="0.25">
      <c r="B2" s="32" t="str">
        <f>Input!B2</f>
        <v>WA-OCEAN (9Nov2023)</v>
      </c>
      <c r="E2" s="11"/>
    </row>
    <row r="3" spans="2:24" x14ac:dyDescent="0.25">
      <c r="B3" t="s">
        <v>511</v>
      </c>
    </row>
    <row r="4" spans="2:24" x14ac:dyDescent="0.25">
      <c r="E4" s="11"/>
    </row>
    <row r="5" spans="2:24" x14ac:dyDescent="0.25">
      <c r="E5" s="11"/>
    </row>
    <row r="6" spans="2:24" x14ac:dyDescent="0.25">
      <c r="C6" t="s">
        <v>186</v>
      </c>
      <c r="D6">
        <v>1389</v>
      </c>
      <c r="E6" s="11"/>
    </row>
    <row r="7" spans="2:24" x14ac:dyDescent="0.25">
      <c r="C7" t="s">
        <v>522</v>
      </c>
      <c r="D7">
        <v>12975</v>
      </c>
      <c r="E7" s="11"/>
    </row>
    <row r="8" spans="2:24" x14ac:dyDescent="0.25"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4" x14ac:dyDescent="0.25">
      <c r="B9" s="28" t="s">
        <v>446</v>
      </c>
      <c r="C9" s="26" t="s">
        <v>291</v>
      </c>
      <c r="D9" s="26" t="s">
        <v>447</v>
      </c>
      <c r="E9" s="26"/>
      <c r="F9" s="26" t="s">
        <v>448</v>
      </c>
      <c r="G9" s="42"/>
      <c r="H9" s="42" t="s">
        <v>449</v>
      </c>
      <c r="I9" s="42"/>
      <c r="J9" s="42" t="s">
        <v>450</v>
      </c>
      <c r="K9" s="42"/>
      <c r="L9" s="42" t="s">
        <v>451</v>
      </c>
      <c r="M9" s="42"/>
      <c r="N9" s="42" t="s">
        <v>452</v>
      </c>
      <c r="O9" s="42"/>
      <c r="P9" s="42" t="s">
        <v>453</v>
      </c>
      <c r="Q9" s="42"/>
      <c r="R9" s="42" t="s">
        <v>454</v>
      </c>
      <c r="S9" s="42"/>
      <c r="T9" s="42" t="s">
        <v>455</v>
      </c>
      <c r="U9" s="42"/>
      <c r="V9" s="42" t="s">
        <v>456</v>
      </c>
      <c r="W9" s="42"/>
    </row>
    <row r="10" spans="2:24" x14ac:dyDescent="0.25">
      <c r="B10" s="28" t="s">
        <v>901</v>
      </c>
      <c r="C10" s="27" t="s">
        <v>167</v>
      </c>
      <c r="D10" s="27" t="s">
        <v>291</v>
      </c>
      <c r="E10" s="27" t="s">
        <v>435</v>
      </c>
      <c r="F10" s="27" t="s">
        <v>291</v>
      </c>
      <c r="G10" s="27" t="s">
        <v>435</v>
      </c>
      <c r="H10" s="27" t="s">
        <v>291</v>
      </c>
      <c r="I10" s="27" t="s">
        <v>435</v>
      </c>
      <c r="J10" s="27" t="s">
        <v>291</v>
      </c>
      <c r="K10" s="27" t="s">
        <v>435</v>
      </c>
      <c r="L10" s="42" t="s">
        <v>291</v>
      </c>
      <c r="M10" s="42" t="s">
        <v>435</v>
      </c>
      <c r="N10" s="42"/>
      <c r="O10" s="42"/>
      <c r="P10" s="27" t="s">
        <v>291</v>
      </c>
      <c r="Q10" s="27" t="s">
        <v>435</v>
      </c>
      <c r="R10" s="27" t="s">
        <v>291</v>
      </c>
      <c r="S10" s="27" t="s">
        <v>435</v>
      </c>
      <c r="T10" s="27" t="s">
        <v>291</v>
      </c>
      <c r="U10" s="27" t="s">
        <v>435</v>
      </c>
      <c r="V10" s="27" t="s">
        <v>291</v>
      </c>
      <c r="W10" s="27" t="s">
        <v>435</v>
      </c>
      <c r="X10" s="86"/>
    </row>
    <row r="11" spans="2:24" x14ac:dyDescent="0.25">
      <c r="B11">
        <v>1</v>
      </c>
      <c r="C11" t="s">
        <v>16225</v>
      </c>
      <c r="D11">
        <v>1</v>
      </c>
      <c r="E11">
        <v>1</v>
      </c>
      <c r="G11">
        <v>0</v>
      </c>
      <c r="I11">
        <v>0</v>
      </c>
      <c r="K11">
        <v>0</v>
      </c>
      <c r="M11">
        <v>0</v>
      </c>
      <c r="O11">
        <v>0</v>
      </c>
      <c r="Q11">
        <v>0</v>
      </c>
      <c r="S11">
        <v>0</v>
      </c>
      <c r="U11">
        <v>0</v>
      </c>
      <c r="W11">
        <v>0</v>
      </c>
    </row>
    <row r="12" spans="2:24" x14ac:dyDescent="0.25">
      <c r="B12">
        <v>2</v>
      </c>
      <c r="C12" t="s">
        <v>15945</v>
      </c>
      <c r="D12">
        <v>2</v>
      </c>
      <c r="E12">
        <v>1</v>
      </c>
      <c r="G12">
        <v>0</v>
      </c>
      <c r="I12">
        <v>0</v>
      </c>
      <c r="K12">
        <v>0</v>
      </c>
      <c r="M12">
        <v>0</v>
      </c>
      <c r="O12">
        <v>0</v>
      </c>
      <c r="Q12">
        <v>0</v>
      </c>
      <c r="S12">
        <v>0</v>
      </c>
      <c r="U12">
        <v>0</v>
      </c>
      <c r="W12">
        <v>0</v>
      </c>
    </row>
    <row r="13" spans="2:24" x14ac:dyDescent="0.25">
      <c r="B13">
        <v>3</v>
      </c>
      <c r="C13" t="s">
        <v>16226</v>
      </c>
      <c r="D13">
        <v>3</v>
      </c>
      <c r="E13">
        <v>1</v>
      </c>
      <c r="G13">
        <v>0</v>
      </c>
      <c r="I13">
        <v>0</v>
      </c>
      <c r="K13">
        <v>0</v>
      </c>
      <c r="M13">
        <v>0</v>
      </c>
      <c r="O13">
        <v>0</v>
      </c>
      <c r="Q13">
        <v>0</v>
      </c>
      <c r="S13">
        <v>0</v>
      </c>
      <c r="U13">
        <v>0</v>
      </c>
      <c r="W13">
        <v>0</v>
      </c>
    </row>
    <row r="14" spans="2:24" x14ac:dyDescent="0.25">
      <c r="B14">
        <v>4</v>
      </c>
      <c r="C14" t="s">
        <v>15947</v>
      </c>
      <c r="D14">
        <v>4</v>
      </c>
      <c r="E14">
        <v>1</v>
      </c>
      <c r="G14">
        <v>0</v>
      </c>
      <c r="I14">
        <v>0</v>
      </c>
      <c r="K14">
        <v>0</v>
      </c>
      <c r="M14">
        <v>0</v>
      </c>
      <c r="O14">
        <v>0</v>
      </c>
      <c r="Q14">
        <v>0</v>
      </c>
      <c r="S14">
        <v>0</v>
      </c>
      <c r="U14">
        <v>0</v>
      </c>
      <c r="W14">
        <v>0</v>
      </c>
    </row>
    <row r="15" spans="2:24" x14ac:dyDescent="0.25">
      <c r="B15">
        <v>5</v>
      </c>
      <c r="C15" t="s">
        <v>15948</v>
      </c>
      <c r="D15">
        <v>5</v>
      </c>
      <c r="E15">
        <v>1</v>
      </c>
      <c r="G15">
        <v>0</v>
      </c>
      <c r="I15">
        <v>0</v>
      </c>
      <c r="K15">
        <v>0</v>
      </c>
      <c r="M15">
        <v>0</v>
      </c>
      <c r="O15">
        <v>0</v>
      </c>
      <c r="Q15">
        <v>0</v>
      </c>
      <c r="S15">
        <v>0</v>
      </c>
      <c r="U15">
        <v>0</v>
      </c>
      <c r="W15">
        <v>0</v>
      </c>
    </row>
    <row r="16" spans="2:24" x14ac:dyDescent="0.25">
      <c r="B16">
        <v>6</v>
      </c>
      <c r="C16" t="s">
        <v>15949</v>
      </c>
      <c r="D16">
        <v>6</v>
      </c>
      <c r="E16">
        <v>1</v>
      </c>
      <c r="G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U16">
        <v>0</v>
      </c>
      <c r="W16">
        <v>0</v>
      </c>
    </row>
    <row r="17" spans="2:23" x14ac:dyDescent="0.25">
      <c r="B17">
        <v>7</v>
      </c>
      <c r="C17" t="s">
        <v>16227</v>
      </c>
      <c r="D17">
        <v>7</v>
      </c>
      <c r="E17">
        <v>1</v>
      </c>
      <c r="G17">
        <v>0</v>
      </c>
      <c r="I17">
        <v>0</v>
      </c>
      <c r="K17">
        <v>0</v>
      </c>
      <c r="M17">
        <v>0</v>
      </c>
      <c r="O17">
        <v>0</v>
      </c>
      <c r="Q17">
        <v>0</v>
      </c>
      <c r="S17">
        <v>0</v>
      </c>
      <c r="U17">
        <v>0</v>
      </c>
      <c r="W17">
        <v>0</v>
      </c>
    </row>
    <row r="18" spans="2:23" x14ac:dyDescent="0.25">
      <c r="B18">
        <v>8</v>
      </c>
      <c r="C18" t="s">
        <v>16228</v>
      </c>
      <c r="D18">
        <v>8</v>
      </c>
      <c r="E18">
        <v>1</v>
      </c>
      <c r="G18">
        <v>0</v>
      </c>
      <c r="I18">
        <v>0</v>
      </c>
      <c r="K18">
        <v>0</v>
      </c>
      <c r="M18">
        <v>0</v>
      </c>
      <c r="O18">
        <v>0</v>
      </c>
      <c r="Q18">
        <v>0</v>
      </c>
      <c r="S18">
        <v>0</v>
      </c>
      <c r="U18">
        <v>0</v>
      </c>
      <c r="W18">
        <v>0</v>
      </c>
    </row>
    <row r="19" spans="2:23" x14ac:dyDescent="0.25">
      <c r="B19">
        <v>9</v>
      </c>
      <c r="C19" t="s">
        <v>15952</v>
      </c>
      <c r="D19">
        <v>9</v>
      </c>
      <c r="E19">
        <v>1</v>
      </c>
      <c r="G19">
        <v>0</v>
      </c>
      <c r="I19">
        <v>0</v>
      </c>
      <c r="K19">
        <v>0</v>
      </c>
      <c r="M19">
        <v>0</v>
      </c>
      <c r="O19">
        <v>0</v>
      </c>
      <c r="Q19">
        <v>0</v>
      </c>
      <c r="S19">
        <v>0</v>
      </c>
      <c r="U19">
        <v>0</v>
      </c>
      <c r="W19">
        <v>0</v>
      </c>
    </row>
    <row r="20" spans="2:23" x14ac:dyDescent="0.25">
      <c r="B20">
        <v>10</v>
      </c>
      <c r="C20" t="s">
        <v>15953</v>
      </c>
      <c r="D20">
        <v>10</v>
      </c>
      <c r="E20">
        <v>1</v>
      </c>
      <c r="G20">
        <v>0</v>
      </c>
      <c r="I20">
        <v>0</v>
      </c>
      <c r="K20">
        <v>0</v>
      </c>
      <c r="M20">
        <v>0</v>
      </c>
      <c r="O20">
        <v>0</v>
      </c>
      <c r="Q20">
        <v>0</v>
      </c>
      <c r="S20">
        <v>0</v>
      </c>
      <c r="U20">
        <v>0</v>
      </c>
      <c r="W20">
        <v>0</v>
      </c>
    </row>
    <row r="21" spans="2:23" x14ac:dyDescent="0.25">
      <c r="B21">
        <v>11</v>
      </c>
      <c r="C21" t="s">
        <v>16229</v>
      </c>
      <c r="D21">
        <v>11</v>
      </c>
      <c r="E21">
        <v>1</v>
      </c>
      <c r="G21">
        <v>0</v>
      </c>
      <c r="I21">
        <v>0</v>
      </c>
      <c r="K21">
        <v>0</v>
      </c>
      <c r="M21">
        <v>0</v>
      </c>
      <c r="O21">
        <v>0</v>
      </c>
      <c r="Q21">
        <v>0</v>
      </c>
      <c r="S21">
        <v>0</v>
      </c>
      <c r="U21">
        <v>0</v>
      </c>
      <c r="W21">
        <v>0</v>
      </c>
    </row>
    <row r="22" spans="2:23" x14ac:dyDescent="0.25">
      <c r="B22">
        <v>12</v>
      </c>
      <c r="C22" t="s">
        <v>16230</v>
      </c>
      <c r="D22">
        <v>12</v>
      </c>
      <c r="E22">
        <v>1</v>
      </c>
      <c r="G22">
        <v>0</v>
      </c>
      <c r="I22">
        <v>0</v>
      </c>
      <c r="K22">
        <v>0</v>
      </c>
      <c r="M22">
        <v>0</v>
      </c>
      <c r="O22">
        <v>0</v>
      </c>
      <c r="Q22">
        <v>0</v>
      </c>
      <c r="S22">
        <v>0</v>
      </c>
      <c r="U22">
        <v>0</v>
      </c>
      <c r="W22">
        <v>0</v>
      </c>
    </row>
    <row r="23" spans="2:23" x14ac:dyDescent="0.25">
      <c r="B23">
        <v>13</v>
      </c>
      <c r="C23" t="s">
        <v>16231</v>
      </c>
      <c r="D23">
        <v>13</v>
      </c>
      <c r="E23">
        <v>1</v>
      </c>
      <c r="G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U23">
        <v>0</v>
      </c>
      <c r="W23">
        <v>0</v>
      </c>
    </row>
    <row r="24" spans="2:23" x14ac:dyDescent="0.25">
      <c r="B24">
        <v>14</v>
      </c>
      <c r="C24" t="s">
        <v>15957</v>
      </c>
      <c r="D24">
        <v>14</v>
      </c>
      <c r="E24">
        <v>1</v>
      </c>
      <c r="G24">
        <v>0</v>
      </c>
      <c r="I24">
        <v>0</v>
      </c>
      <c r="K24">
        <v>0</v>
      </c>
      <c r="M24">
        <v>0</v>
      </c>
      <c r="O24">
        <v>0</v>
      </c>
      <c r="Q24">
        <v>0</v>
      </c>
      <c r="S24">
        <v>0</v>
      </c>
      <c r="U24">
        <v>0</v>
      </c>
      <c r="W24">
        <v>0</v>
      </c>
    </row>
    <row r="25" spans="2:23" x14ac:dyDescent="0.25">
      <c r="B25">
        <v>15</v>
      </c>
      <c r="C25" t="s">
        <v>15958</v>
      </c>
      <c r="D25">
        <v>15</v>
      </c>
      <c r="E25">
        <v>1</v>
      </c>
      <c r="G25">
        <v>0</v>
      </c>
      <c r="I25">
        <v>0</v>
      </c>
      <c r="K25">
        <v>0</v>
      </c>
      <c r="M25">
        <v>0</v>
      </c>
      <c r="O25">
        <v>0</v>
      </c>
      <c r="Q25">
        <v>0</v>
      </c>
      <c r="S25">
        <v>0</v>
      </c>
      <c r="U25">
        <v>0</v>
      </c>
      <c r="W25">
        <v>0</v>
      </c>
    </row>
    <row r="26" spans="2:23" x14ac:dyDescent="0.25">
      <c r="B26">
        <v>16</v>
      </c>
      <c r="C26" t="s">
        <v>15959</v>
      </c>
      <c r="D26">
        <v>16</v>
      </c>
      <c r="E26">
        <v>1</v>
      </c>
      <c r="G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U26">
        <v>0</v>
      </c>
      <c r="W26">
        <v>0</v>
      </c>
    </row>
    <row r="27" spans="2:23" x14ac:dyDescent="0.25">
      <c r="B27">
        <v>17</v>
      </c>
      <c r="C27" t="s">
        <v>15960</v>
      </c>
      <c r="D27" t="s">
        <v>1710</v>
      </c>
      <c r="E27">
        <v>0.73589700000000002</v>
      </c>
      <c r="G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U27">
        <v>0</v>
      </c>
      <c r="W27">
        <v>0</v>
      </c>
    </row>
    <row r="28" spans="2:23" x14ac:dyDescent="0.25">
      <c r="B28">
        <v>18</v>
      </c>
      <c r="C28" t="s">
        <v>15961</v>
      </c>
      <c r="D28" t="s">
        <v>1710</v>
      </c>
      <c r="E28">
        <v>0.74512800000000001</v>
      </c>
      <c r="G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U28">
        <v>0</v>
      </c>
      <c r="W28">
        <v>0</v>
      </c>
    </row>
    <row r="29" spans="2:23" x14ac:dyDescent="0.25">
      <c r="B29">
        <v>19</v>
      </c>
      <c r="C29" t="s">
        <v>15962</v>
      </c>
      <c r="D29" t="s">
        <v>1711</v>
      </c>
      <c r="E29">
        <v>0.52307700000000001</v>
      </c>
      <c r="G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U29">
        <v>0</v>
      </c>
      <c r="W29">
        <v>0</v>
      </c>
    </row>
    <row r="30" spans="2:23" x14ac:dyDescent="0.25">
      <c r="B30">
        <v>20</v>
      </c>
      <c r="C30" t="s">
        <v>15963</v>
      </c>
      <c r="D30" t="s">
        <v>1711</v>
      </c>
      <c r="E30">
        <v>0.52923100000000001</v>
      </c>
      <c r="G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U30">
        <v>0</v>
      </c>
      <c r="W30">
        <v>0</v>
      </c>
    </row>
    <row r="31" spans="2:23" x14ac:dyDescent="0.25">
      <c r="B31">
        <v>21</v>
      </c>
      <c r="C31" t="s">
        <v>15964</v>
      </c>
      <c r="D31">
        <v>21</v>
      </c>
      <c r="E31">
        <v>1</v>
      </c>
      <c r="G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U31">
        <v>0</v>
      </c>
      <c r="W31">
        <v>0</v>
      </c>
    </row>
    <row r="32" spans="2:23" x14ac:dyDescent="0.25">
      <c r="B32">
        <v>22</v>
      </c>
      <c r="C32" t="s">
        <v>15965</v>
      </c>
      <c r="D32">
        <v>22</v>
      </c>
      <c r="E32">
        <v>1</v>
      </c>
      <c r="G32">
        <v>0</v>
      </c>
      <c r="I32">
        <v>0</v>
      </c>
      <c r="K32">
        <v>0</v>
      </c>
      <c r="M32">
        <v>0</v>
      </c>
      <c r="O32">
        <v>0</v>
      </c>
      <c r="Q32">
        <v>0</v>
      </c>
      <c r="S32">
        <v>0</v>
      </c>
      <c r="U32">
        <v>0</v>
      </c>
      <c r="W32">
        <v>0</v>
      </c>
    </row>
    <row r="33" spans="2:23" x14ac:dyDescent="0.25">
      <c r="B33">
        <v>23</v>
      </c>
      <c r="C33" t="s">
        <v>15966</v>
      </c>
      <c r="D33">
        <v>23</v>
      </c>
      <c r="E33">
        <v>1</v>
      </c>
      <c r="G33">
        <v>0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U33">
        <v>0</v>
      </c>
      <c r="W33">
        <v>0</v>
      </c>
    </row>
    <row r="34" spans="2:23" x14ac:dyDescent="0.25">
      <c r="B34">
        <v>24</v>
      </c>
      <c r="C34" t="s">
        <v>16232</v>
      </c>
      <c r="D34">
        <v>24</v>
      </c>
      <c r="E34">
        <v>1</v>
      </c>
      <c r="G34">
        <v>0</v>
      </c>
      <c r="I34">
        <v>0</v>
      </c>
      <c r="K34">
        <v>0</v>
      </c>
      <c r="M34">
        <v>0</v>
      </c>
      <c r="O34">
        <v>0</v>
      </c>
      <c r="Q34">
        <v>0</v>
      </c>
      <c r="S34">
        <v>0</v>
      </c>
      <c r="U34">
        <v>0</v>
      </c>
      <c r="W34">
        <v>0</v>
      </c>
    </row>
    <row r="35" spans="2:23" x14ac:dyDescent="0.25">
      <c r="B35">
        <v>25</v>
      </c>
      <c r="C35" t="s">
        <v>16233</v>
      </c>
      <c r="D35">
        <v>25</v>
      </c>
      <c r="E35">
        <v>1</v>
      </c>
      <c r="G35">
        <v>0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U35">
        <v>0</v>
      </c>
      <c r="W35">
        <v>0</v>
      </c>
    </row>
    <row r="36" spans="2:23" x14ac:dyDescent="0.25">
      <c r="B36">
        <v>26</v>
      </c>
      <c r="C36" t="s">
        <v>15969</v>
      </c>
      <c r="E36">
        <v>0</v>
      </c>
      <c r="G36">
        <v>0</v>
      </c>
      <c r="I36">
        <v>0</v>
      </c>
      <c r="K36">
        <v>0</v>
      </c>
      <c r="M36">
        <v>0</v>
      </c>
      <c r="O36">
        <v>0</v>
      </c>
      <c r="Q36">
        <v>0</v>
      </c>
      <c r="S36">
        <v>0</v>
      </c>
      <c r="U36">
        <v>0</v>
      </c>
      <c r="W36">
        <v>0</v>
      </c>
    </row>
    <row r="37" spans="2:23" x14ac:dyDescent="0.25">
      <c r="B37">
        <v>27</v>
      </c>
      <c r="C37" t="s">
        <v>15970</v>
      </c>
      <c r="D37">
        <v>27</v>
      </c>
      <c r="E37">
        <v>1</v>
      </c>
      <c r="G37">
        <v>0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U37">
        <v>0</v>
      </c>
      <c r="W37">
        <v>0</v>
      </c>
    </row>
    <row r="38" spans="2:23" x14ac:dyDescent="0.25">
      <c r="B38">
        <v>28</v>
      </c>
      <c r="C38" t="s">
        <v>15971</v>
      </c>
      <c r="D38">
        <v>28</v>
      </c>
      <c r="E38">
        <v>1</v>
      </c>
      <c r="G38">
        <v>0</v>
      </c>
      <c r="I38">
        <v>0</v>
      </c>
      <c r="K38">
        <v>0</v>
      </c>
      <c r="M38">
        <v>0</v>
      </c>
      <c r="O38">
        <v>0</v>
      </c>
      <c r="Q38">
        <v>0</v>
      </c>
      <c r="S38">
        <v>0</v>
      </c>
      <c r="U38">
        <v>0</v>
      </c>
      <c r="W38">
        <v>0</v>
      </c>
    </row>
    <row r="39" spans="2:23" x14ac:dyDescent="0.25">
      <c r="B39">
        <v>29</v>
      </c>
      <c r="C39" t="s">
        <v>15972</v>
      </c>
      <c r="D39">
        <v>29</v>
      </c>
      <c r="E39">
        <v>1</v>
      </c>
      <c r="G39">
        <v>0</v>
      </c>
      <c r="I39">
        <v>0</v>
      </c>
      <c r="K39">
        <v>0</v>
      </c>
      <c r="M39">
        <v>0</v>
      </c>
      <c r="O39">
        <v>0</v>
      </c>
      <c r="Q39">
        <v>0</v>
      </c>
      <c r="S39">
        <v>0</v>
      </c>
      <c r="U39">
        <v>0</v>
      </c>
      <c r="W39">
        <v>0</v>
      </c>
    </row>
    <row r="40" spans="2:23" x14ac:dyDescent="0.25">
      <c r="B40">
        <v>30</v>
      </c>
      <c r="C40" t="s">
        <v>15973</v>
      </c>
      <c r="D40">
        <v>30</v>
      </c>
      <c r="E40">
        <v>1</v>
      </c>
      <c r="G40">
        <v>0</v>
      </c>
      <c r="I40">
        <v>0</v>
      </c>
      <c r="K40">
        <v>0</v>
      </c>
      <c r="M40">
        <v>0</v>
      </c>
      <c r="O40">
        <v>0</v>
      </c>
      <c r="Q40">
        <v>0</v>
      </c>
      <c r="S40">
        <v>0</v>
      </c>
      <c r="U40">
        <v>0</v>
      </c>
      <c r="W40">
        <v>0</v>
      </c>
    </row>
    <row r="41" spans="2:23" x14ac:dyDescent="0.25">
      <c r="B41">
        <v>31</v>
      </c>
      <c r="C41" t="s">
        <v>15974</v>
      </c>
      <c r="D41">
        <v>31</v>
      </c>
      <c r="E41">
        <v>1</v>
      </c>
      <c r="G41">
        <v>0</v>
      </c>
      <c r="I41">
        <v>0</v>
      </c>
      <c r="K41">
        <v>0</v>
      </c>
      <c r="M41">
        <v>0</v>
      </c>
      <c r="O41">
        <v>0</v>
      </c>
      <c r="Q41">
        <v>0</v>
      </c>
      <c r="S41">
        <v>0</v>
      </c>
      <c r="U41">
        <v>0</v>
      </c>
      <c r="W41">
        <v>0</v>
      </c>
    </row>
    <row r="42" spans="2:23" x14ac:dyDescent="0.25">
      <c r="B42">
        <v>32</v>
      </c>
      <c r="C42" t="s">
        <v>15975</v>
      </c>
      <c r="D42">
        <v>32</v>
      </c>
      <c r="E42">
        <v>1</v>
      </c>
      <c r="G42">
        <v>0</v>
      </c>
      <c r="I42">
        <v>0</v>
      </c>
      <c r="K42">
        <v>0</v>
      </c>
      <c r="M42">
        <v>0</v>
      </c>
      <c r="O42">
        <v>0</v>
      </c>
      <c r="Q42">
        <v>0</v>
      </c>
      <c r="S42">
        <v>0</v>
      </c>
      <c r="U42">
        <v>0</v>
      </c>
      <c r="W42">
        <v>0</v>
      </c>
    </row>
    <row r="43" spans="2:23" x14ac:dyDescent="0.25">
      <c r="B43">
        <v>33</v>
      </c>
      <c r="C43" t="s">
        <v>15976</v>
      </c>
      <c r="D43">
        <v>33</v>
      </c>
      <c r="E43">
        <v>1</v>
      </c>
      <c r="G43">
        <v>0</v>
      </c>
      <c r="I43">
        <v>0</v>
      </c>
      <c r="K43">
        <v>0</v>
      </c>
      <c r="M43">
        <v>0</v>
      </c>
      <c r="O43">
        <v>0</v>
      </c>
      <c r="Q43">
        <v>0</v>
      </c>
      <c r="S43">
        <v>0</v>
      </c>
      <c r="U43">
        <v>0</v>
      </c>
      <c r="W43">
        <v>0</v>
      </c>
    </row>
    <row r="44" spans="2:23" x14ac:dyDescent="0.25">
      <c r="B44">
        <v>34</v>
      </c>
      <c r="C44" t="s">
        <v>15977</v>
      </c>
      <c r="D44">
        <v>34</v>
      </c>
      <c r="E44">
        <v>1</v>
      </c>
      <c r="G44">
        <v>0</v>
      </c>
      <c r="I44">
        <v>0</v>
      </c>
      <c r="K44">
        <v>0</v>
      </c>
      <c r="M44">
        <v>0</v>
      </c>
      <c r="O44">
        <v>0</v>
      </c>
      <c r="Q44">
        <v>0</v>
      </c>
      <c r="S44">
        <v>0</v>
      </c>
      <c r="U44">
        <v>0</v>
      </c>
      <c r="W44">
        <v>0</v>
      </c>
    </row>
    <row r="45" spans="2:23" x14ac:dyDescent="0.25">
      <c r="B45">
        <v>35</v>
      </c>
      <c r="C45" t="s">
        <v>15978</v>
      </c>
      <c r="D45">
        <v>35</v>
      </c>
      <c r="E45">
        <v>1</v>
      </c>
      <c r="G45">
        <v>0</v>
      </c>
      <c r="I45">
        <v>0</v>
      </c>
      <c r="K45">
        <v>0</v>
      </c>
      <c r="M45">
        <v>0</v>
      </c>
      <c r="O45">
        <v>0</v>
      </c>
      <c r="Q45">
        <v>0</v>
      </c>
      <c r="S45">
        <v>0</v>
      </c>
      <c r="U45">
        <v>0</v>
      </c>
      <c r="W45">
        <v>0</v>
      </c>
    </row>
    <row r="46" spans="2:23" x14ac:dyDescent="0.25">
      <c r="B46">
        <v>36</v>
      </c>
      <c r="C46" t="s">
        <v>15979</v>
      </c>
      <c r="D46">
        <v>36</v>
      </c>
      <c r="E46">
        <v>1</v>
      </c>
      <c r="G46">
        <v>0</v>
      </c>
      <c r="I46">
        <v>0</v>
      </c>
      <c r="K46">
        <v>0</v>
      </c>
      <c r="M46">
        <v>0</v>
      </c>
      <c r="O46">
        <v>0</v>
      </c>
      <c r="Q46">
        <v>0</v>
      </c>
      <c r="S46">
        <v>0</v>
      </c>
      <c r="U46">
        <v>0</v>
      </c>
      <c r="W46">
        <v>0</v>
      </c>
    </row>
    <row r="47" spans="2:23" x14ac:dyDescent="0.25">
      <c r="B47">
        <v>37</v>
      </c>
      <c r="C47" t="s">
        <v>15980</v>
      </c>
      <c r="D47">
        <v>1</v>
      </c>
      <c r="E47">
        <v>1</v>
      </c>
      <c r="F47">
        <v>2</v>
      </c>
      <c r="G47">
        <v>1</v>
      </c>
      <c r="H47">
        <v>4</v>
      </c>
      <c r="I47">
        <v>1</v>
      </c>
      <c r="J47">
        <v>5</v>
      </c>
      <c r="K47">
        <v>1</v>
      </c>
      <c r="L47">
        <v>52</v>
      </c>
      <c r="M47">
        <v>1</v>
      </c>
      <c r="O47">
        <v>0</v>
      </c>
      <c r="Q47">
        <v>0</v>
      </c>
      <c r="S47">
        <v>0</v>
      </c>
      <c r="U47">
        <v>0</v>
      </c>
      <c r="W47">
        <v>0</v>
      </c>
    </row>
    <row r="48" spans="2:23" x14ac:dyDescent="0.25">
      <c r="B48">
        <v>38</v>
      </c>
      <c r="C48" t="s">
        <v>15981</v>
      </c>
      <c r="D48">
        <v>1</v>
      </c>
      <c r="E48">
        <v>1</v>
      </c>
      <c r="F48">
        <v>2</v>
      </c>
      <c r="G48">
        <v>1</v>
      </c>
      <c r="H48">
        <v>4</v>
      </c>
      <c r="I48">
        <v>1</v>
      </c>
      <c r="J48">
        <v>5</v>
      </c>
      <c r="K48">
        <v>1</v>
      </c>
      <c r="L48">
        <v>11</v>
      </c>
      <c r="M48">
        <v>1</v>
      </c>
      <c r="N48">
        <v>52</v>
      </c>
      <c r="O48">
        <v>1</v>
      </c>
      <c r="Q48">
        <v>0</v>
      </c>
      <c r="S48">
        <v>0</v>
      </c>
      <c r="U48">
        <v>0</v>
      </c>
      <c r="W48">
        <v>0</v>
      </c>
    </row>
    <row r="49" spans="2:23" x14ac:dyDescent="0.25">
      <c r="B49">
        <v>39</v>
      </c>
      <c r="C49" t="s">
        <v>16234</v>
      </c>
      <c r="D49">
        <v>1</v>
      </c>
      <c r="E49">
        <v>1.1719999999999999</v>
      </c>
      <c r="F49">
        <v>3</v>
      </c>
      <c r="G49">
        <v>1.1719999999999999</v>
      </c>
      <c r="H49">
        <v>4</v>
      </c>
      <c r="I49">
        <v>0.16600000000000001</v>
      </c>
      <c r="J49">
        <v>6</v>
      </c>
      <c r="K49">
        <v>1.1719999999999999</v>
      </c>
      <c r="L49">
        <v>46</v>
      </c>
      <c r="M49">
        <v>1.1719999999999999</v>
      </c>
      <c r="N49">
        <v>52</v>
      </c>
      <c r="O49">
        <v>0.66122999999999998</v>
      </c>
      <c r="Q49">
        <v>0</v>
      </c>
      <c r="S49">
        <v>0</v>
      </c>
      <c r="U49">
        <v>0</v>
      </c>
      <c r="W49">
        <v>0</v>
      </c>
    </row>
    <row r="50" spans="2:23" x14ac:dyDescent="0.25">
      <c r="B50">
        <v>40</v>
      </c>
      <c r="C50" t="s">
        <v>15983</v>
      </c>
      <c r="D50">
        <v>1</v>
      </c>
      <c r="E50">
        <v>1</v>
      </c>
      <c r="F50">
        <v>2</v>
      </c>
      <c r="G50">
        <v>1</v>
      </c>
      <c r="H50">
        <v>4</v>
      </c>
      <c r="I50">
        <v>1</v>
      </c>
      <c r="J50">
        <v>5</v>
      </c>
      <c r="K50">
        <v>1</v>
      </c>
      <c r="L50">
        <v>11</v>
      </c>
      <c r="M50">
        <v>-1</v>
      </c>
      <c r="N50">
        <v>52</v>
      </c>
      <c r="O50">
        <v>1</v>
      </c>
      <c r="Q50">
        <v>0</v>
      </c>
      <c r="S50">
        <v>0</v>
      </c>
      <c r="U50">
        <v>0</v>
      </c>
      <c r="W50">
        <v>0</v>
      </c>
    </row>
    <row r="51" spans="2:23" x14ac:dyDescent="0.25">
      <c r="B51">
        <v>41</v>
      </c>
      <c r="C51" t="s">
        <v>16235</v>
      </c>
      <c r="D51">
        <v>1</v>
      </c>
      <c r="E51">
        <v>1.1719999999999999</v>
      </c>
      <c r="F51">
        <v>3</v>
      </c>
      <c r="G51">
        <v>1.1719999999999999</v>
      </c>
      <c r="H51">
        <v>4</v>
      </c>
      <c r="I51">
        <v>0.16600000000000001</v>
      </c>
      <c r="J51">
        <v>6</v>
      </c>
      <c r="K51">
        <v>1.1719999999999999</v>
      </c>
      <c r="L51">
        <v>46</v>
      </c>
      <c r="M51">
        <v>1.1719999999999999</v>
      </c>
      <c r="N51">
        <v>52</v>
      </c>
      <c r="O51">
        <v>0.66100000000000003</v>
      </c>
      <c r="Q51">
        <v>0</v>
      </c>
      <c r="S51">
        <v>0</v>
      </c>
      <c r="U51">
        <v>0</v>
      </c>
      <c r="W51">
        <v>0</v>
      </c>
    </row>
    <row r="52" spans="2:23" x14ac:dyDescent="0.25">
      <c r="B52">
        <v>42</v>
      </c>
      <c r="C52" t="s">
        <v>16236</v>
      </c>
      <c r="D52">
        <v>1</v>
      </c>
      <c r="E52">
        <v>1.1719999999999999</v>
      </c>
      <c r="F52">
        <v>3</v>
      </c>
      <c r="G52">
        <v>1.1719999999999999</v>
      </c>
      <c r="H52">
        <v>4</v>
      </c>
      <c r="I52">
        <v>0.16600000000000001</v>
      </c>
      <c r="J52">
        <v>6</v>
      </c>
      <c r="K52">
        <v>1.1719999999999999</v>
      </c>
      <c r="L52">
        <v>52</v>
      </c>
      <c r="M52">
        <v>0.66100000000000003</v>
      </c>
      <c r="O52">
        <v>0</v>
      </c>
      <c r="Q52">
        <v>0</v>
      </c>
      <c r="S52">
        <v>0</v>
      </c>
      <c r="U52">
        <v>0</v>
      </c>
      <c r="W52">
        <v>0</v>
      </c>
    </row>
    <row r="53" spans="2:23" x14ac:dyDescent="0.25">
      <c r="B53">
        <v>43</v>
      </c>
      <c r="C53" t="s">
        <v>15986</v>
      </c>
      <c r="D53">
        <v>1</v>
      </c>
      <c r="E53">
        <v>1</v>
      </c>
      <c r="F53">
        <v>2</v>
      </c>
      <c r="G53">
        <v>1</v>
      </c>
      <c r="H53">
        <v>4</v>
      </c>
      <c r="I53">
        <v>1</v>
      </c>
      <c r="J53">
        <v>5</v>
      </c>
      <c r="K53">
        <v>1</v>
      </c>
      <c r="L53">
        <v>10</v>
      </c>
      <c r="M53">
        <v>0.25</v>
      </c>
      <c r="N53">
        <v>52</v>
      </c>
      <c r="O53">
        <v>1</v>
      </c>
      <c r="Q53">
        <v>0</v>
      </c>
      <c r="S53">
        <v>0</v>
      </c>
      <c r="U53">
        <v>0</v>
      </c>
      <c r="W53">
        <v>0</v>
      </c>
    </row>
    <row r="54" spans="2:23" x14ac:dyDescent="0.25">
      <c r="B54">
        <v>44</v>
      </c>
      <c r="C54" t="s">
        <v>16237</v>
      </c>
      <c r="D54">
        <v>1</v>
      </c>
      <c r="E54">
        <v>1</v>
      </c>
      <c r="F54">
        <v>3</v>
      </c>
      <c r="G54">
        <v>1</v>
      </c>
      <c r="H54">
        <v>4</v>
      </c>
      <c r="I54">
        <v>1</v>
      </c>
      <c r="J54">
        <v>6</v>
      </c>
      <c r="K54">
        <v>1</v>
      </c>
      <c r="L54">
        <v>10</v>
      </c>
      <c r="M54">
        <v>0.25</v>
      </c>
      <c r="N54">
        <v>46</v>
      </c>
      <c r="O54">
        <v>1</v>
      </c>
      <c r="P54">
        <v>52</v>
      </c>
      <c r="Q54">
        <v>0.6</v>
      </c>
      <c r="S54">
        <v>0</v>
      </c>
      <c r="U54">
        <v>0</v>
      </c>
      <c r="W54">
        <v>0</v>
      </c>
    </row>
    <row r="55" spans="2:23" x14ac:dyDescent="0.25">
      <c r="B55">
        <v>45</v>
      </c>
      <c r="C55" t="s">
        <v>16238</v>
      </c>
      <c r="D55">
        <v>1</v>
      </c>
      <c r="E55">
        <v>1</v>
      </c>
      <c r="F55">
        <v>3</v>
      </c>
      <c r="G55">
        <v>1</v>
      </c>
      <c r="H55">
        <v>4</v>
      </c>
      <c r="I55">
        <v>1</v>
      </c>
      <c r="J55">
        <v>6</v>
      </c>
      <c r="K55">
        <v>1</v>
      </c>
      <c r="L55">
        <v>52</v>
      </c>
      <c r="M55">
        <v>0.6</v>
      </c>
      <c r="O55">
        <v>0</v>
      </c>
      <c r="Q55">
        <v>0</v>
      </c>
      <c r="S55">
        <v>0</v>
      </c>
      <c r="U55">
        <v>0</v>
      </c>
      <c r="W55">
        <v>0</v>
      </c>
    </row>
    <row r="56" spans="2:23" x14ac:dyDescent="0.25">
      <c r="B56">
        <v>46</v>
      </c>
      <c r="C56" t="s">
        <v>16239</v>
      </c>
      <c r="D56">
        <v>46</v>
      </c>
      <c r="E56">
        <v>1.1719999999999999</v>
      </c>
      <c r="G56">
        <v>0</v>
      </c>
      <c r="I56">
        <v>0</v>
      </c>
      <c r="K56">
        <v>0</v>
      </c>
      <c r="M56">
        <v>0</v>
      </c>
      <c r="O56">
        <v>0</v>
      </c>
      <c r="Q56">
        <v>0</v>
      </c>
      <c r="S56">
        <v>0</v>
      </c>
      <c r="U56">
        <v>0</v>
      </c>
      <c r="W56">
        <v>0</v>
      </c>
    </row>
    <row r="57" spans="2:23" x14ac:dyDescent="0.25">
      <c r="B57">
        <v>47</v>
      </c>
      <c r="C57" t="s">
        <v>15990</v>
      </c>
      <c r="D57">
        <v>28</v>
      </c>
      <c r="E57">
        <v>2.5000000000000001E-2</v>
      </c>
      <c r="F57">
        <v>30</v>
      </c>
      <c r="G57">
        <v>2.5000000000000001E-2</v>
      </c>
      <c r="H57">
        <v>32</v>
      </c>
      <c r="I57">
        <v>2.5000000000000001E-2</v>
      </c>
      <c r="J57">
        <v>34</v>
      </c>
      <c r="K57">
        <v>4.0000000000000001E-3</v>
      </c>
      <c r="L57">
        <v>36</v>
      </c>
      <c r="M57">
        <v>6.0000000000000001E-3</v>
      </c>
      <c r="O57">
        <v>0</v>
      </c>
      <c r="Q57">
        <v>0</v>
      </c>
      <c r="S57">
        <v>0</v>
      </c>
      <c r="U57">
        <v>0</v>
      </c>
      <c r="W57">
        <v>0</v>
      </c>
    </row>
    <row r="58" spans="2:23" x14ac:dyDescent="0.25">
      <c r="B58">
        <v>48</v>
      </c>
      <c r="C58" t="s">
        <v>15991</v>
      </c>
      <c r="D58">
        <v>27</v>
      </c>
      <c r="E58">
        <v>0.05</v>
      </c>
      <c r="F58">
        <v>29</v>
      </c>
      <c r="G58">
        <v>0.05</v>
      </c>
      <c r="H58">
        <v>31</v>
      </c>
      <c r="I58">
        <v>0.05</v>
      </c>
      <c r="J58">
        <v>33</v>
      </c>
      <c r="K58">
        <v>8.0000000000000002E-3</v>
      </c>
      <c r="L58">
        <v>35</v>
      </c>
      <c r="M58">
        <v>1.2500000000000001E-2</v>
      </c>
      <c r="O58">
        <v>0</v>
      </c>
      <c r="Q58">
        <v>0</v>
      </c>
      <c r="S58">
        <v>0</v>
      </c>
      <c r="U58">
        <v>0</v>
      </c>
      <c r="W58">
        <v>0</v>
      </c>
    </row>
    <row r="59" spans="2:23" x14ac:dyDescent="0.25">
      <c r="B59">
        <v>49</v>
      </c>
      <c r="C59" t="s">
        <v>15992</v>
      </c>
      <c r="D59">
        <v>1</v>
      </c>
      <c r="E59">
        <v>0.25</v>
      </c>
      <c r="F59">
        <v>6</v>
      </c>
      <c r="G59">
        <v>0.25</v>
      </c>
      <c r="H59">
        <v>3</v>
      </c>
      <c r="I59">
        <v>0.25</v>
      </c>
      <c r="J59">
        <v>4</v>
      </c>
      <c r="K59">
        <v>3.7999999999999999E-2</v>
      </c>
      <c r="L59">
        <v>10</v>
      </c>
      <c r="M59">
        <v>6.3E-2</v>
      </c>
      <c r="O59">
        <v>0</v>
      </c>
      <c r="Q59">
        <v>0</v>
      </c>
      <c r="S59">
        <v>0</v>
      </c>
      <c r="U59">
        <v>0</v>
      </c>
      <c r="W59">
        <v>0</v>
      </c>
    </row>
    <row r="60" spans="2:23" x14ac:dyDescent="0.25">
      <c r="B60">
        <v>50</v>
      </c>
      <c r="C60" t="s">
        <v>15993</v>
      </c>
      <c r="D60">
        <v>28</v>
      </c>
      <c r="E60">
        <v>0.25</v>
      </c>
      <c r="F60">
        <v>30</v>
      </c>
      <c r="G60">
        <v>0.25</v>
      </c>
      <c r="H60">
        <v>32</v>
      </c>
      <c r="I60">
        <v>0.25</v>
      </c>
      <c r="J60">
        <v>34</v>
      </c>
      <c r="K60">
        <v>3.7999999999999999E-2</v>
      </c>
      <c r="L60">
        <v>36</v>
      </c>
      <c r="M60">
        <v>6.3E-2</v>
      </c>
      <c r="O60">
        <v>0</v>
      </c>
      <c r="Q60">
        <v>0</v>
      </c>
      <c r="S60">
        <v>0</v>
      </c>
      <c r="U60">
        <v>0</v>
      </c>
      <c r="W60">
        <v>0</v>
      </c>
    </row>
    <row r="61" spans="2:23" x14ac:dyDescent="0.25">
      <c r="B61">
        <v>51</v>
      </c>
      <c r="C61" t="s">
        <v>15994</v>
      </c>
      <c r="D61">
        <v>27</v>
      </c>
      <c r="E61">
        <v>0.25</v>
      </c>
      <c r="F61">
        <v>29</v>
      </c>
      <c r="G61">
        <v>0.25</v>
      </c>
      <c r="H61">
        <v>31</v>
      </c>
      <c r="I61">
        <v>0.25</v>
      </c>
      <c r="J61">
        <v>33</v>
      </c>
      <c r="K61">
        <v>3.7999999999999999E-2</v>
      </c>
      <c r="L61">
        <v>35</v>
      </c>
      <c r="M61">
        <v>6.3E-2</v>
      </c>
      <c r="O61">
        <v>0</v>
      </c>
      <c r="Q61">
        <v>0</v>
      </c>
      <c r="S61">
        <v>0</v>
      </c>
      <c r="U61">
        <v>0</v>
      </c>
      <c r="W61">
        <v>0</v>
      </c>
    </row>
    <row r="62" spans="2:23" x14ac:dyDescent="0.25">
      <c r="B62">
        <v>52</v>
      </c>
      <c r="C62" t="s">
        <v>16240</v>
      </c>
      <c r="D62">
        <v>52</v>
      </c>
      <c r="E62">
        <v>1</v>
      </c>
      <c r="G62">
        <v>0</v>
      </c>
      <c r="I62">
        <v>0</v>
      </c>
      <c r="K62">
        <v>0</v>
      </c>
      <c r="M62">
        <v>0</v>
      </c>
      <c r="O62">
        <v>0</v>
      </c>
      <c r="Q62">
        <v>0</v>
      </c>
      <c r="S62">
        <v>0</v>
      </c>
      <c r="U62">
        <v>0</v>
      </c>
      <c r="W62">
        <v>0</v>
      </c>
    </row>
    <row r="63" spans="2:23" x14ac:dyDescent="0.25">
      <c r="B63">
        <v>53</v>
      </c>
      <c r="C63" t="s">
        <v>16241</v>
      </c>
      <c r="E63">
        <v>0</v>
      </c>
      <c r="G63">
        <v>0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U63">
        <v>0</v>
      </c>
      <c r="W63">
        <v>0</v>
      </c>
    </row>
    <row r="64" spans="2:23" x14ac:dyDescent="0.25">
      <c r="B64">
        <v>54</v>
      </c>
      <c r="C64" t="s">
        <v>15997</v>
      </c>
      <c r="E64">
        <v>0</v>
      </c>
      <c r="G64">
        <v>0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U64">
        <v>0</v>
      </c>
      <c r="W64">
        <v>0</v>
      </c>
    </row>
    <row r="65" spans="2:23" x14ac:dyDescent="0.25">
      <c r="B65">
        <v>55</v>
      </c>
      <c r="C65" t="s">
        <v>16242</v>
      </c>
      <c r="D65">
        <v>55</v>
      </c>
      <c r="E65">
        <v>0</v>
      </c>
      <c r="F65">
        <v>273</v>
      </c>
      <c r="G65">
        <v>0.80700000000000005</v>
      </c>
      <c r="H65">
        <v>272</v>
      </c>
      <c r="I65">
        <v>1.012</v>
      </c>
      <c r="J65">
        <v>275</v>
      </c>
      <c r="K65">
        <v>0.38500000000000001</v>
      </c>
      <c r="L65">
        <v>270</v>
      </c>
      <c r="M65">
        <v>0.42399999999999999</v>
      </c>
      <c r="N65">
        <v>271</v>
      </c>
      <c r="O65">
        <v>0.61699999999999999</v>
      </c>
      <c r="P65">
        <v>274</v>
      </c>
      <c r="Q65">
        <v>0.437</v>
      </c>
      <c r="S65">
        <v>0</v>
      </c>
      <c r="U65">
        <v>0</v>
      </c>
      <c r="W65">
        <v>0</v>
      </c>
    </row>
    <row r="66" spans="2:23" x14ac:dyDescent="0.25">
      <c r="B66">
        <v>56</v>
      </c>
      <c r="C66" t="s">
        <v>16243</v>
      </c>
      <c r="D66">
        <v>56</v>
      </c>
      <c r="E66">
        <v>0</v>
      </c>
      <c r="F66">
        <v>273</v>
      </c>
      <c r="G66">
        <v>0.80700000000000005</v>
      </c>
      <c r="H66">
        <v>272</v>
      </c>
      <c r="I66">
        <v>1.012</v>
      </c>
      <c r="J66">
        <v>275</v>
      </c>
      <c r="K66">
        <v>-0.38500000000000001</v>
      </c>
      <c r="L66">
        <v>270</v>
      </c>
      <c r="M66">
        <v>0.42399999999999999</v>
      </c>
      <c r="N66">
        <v>271</v>
      </c>
      <c r="O66">
        <v>-0.61699999999999999</v>
      </c>
      <c r="P66">
        <v>274</v>
      </c>
      <c r="Q66">
        <v>0.437</v>
      </c>
      <c r="S66">
        <v>0</v>
      </c>
      <c r="U66">
        <v>0</v>
      </c>
      <c r="W66">
        <v>0</v>
      </c>
    </row>
    <row r="67" spans="2:23" x14ac:dyDescent="0.25">
      <c r="B67">
        <v>57</v>
      </c>
      <c r="C67" t="s">
        <v>16244</v>
      </c>
      <c r="D67">
        <v>57</v>
      </c>
      <c r="E67">
        <v>0</v>
      </c>
      <c r="F67">
        <v>273</v>
      </c>
      <c r="G67">
        <v>0.80700000000000005</v>
      </c>
      <c r="H67">
        <v>272</v>
      </c>
      <c r="I67">
        <v>1.012</v>
      </c>
      <c r="J67">
        <v>275</v>
      </c>
      <c r="K67">
        <v>0.38500000000000001</v>
      </c>
      <c r="L67">
        <v>270</v>
      </c>
      <c r="M67">
        <v>-0.42399999999999999</v>
      </c>
      <c r="N67">
        <v>271</v>
      </c>
      <c r="O67">
        <v>0.61699999999999999</v>
      </c>
      <c r="P67">
        <v>274</v>
      </c>
      <c r="Q67">
        <v>0.437</v>
      </c>
      <c r="S67">
        <v>0</v>
      </c>
      <c r="U67">
        <v>0</v>
      </c>
      <c r="W67">
        <v>0</v>
      </c>
    </row>
    <row r="68" spans="2:23" x14ac:dyDescent="0.25">
      <c r="B68">
        <v>58</v>
      </c>
      <c r="C68" t="s">
        <v>16245</v>
      </c>
      <c r="D68">
        <v>58</v>
      </c>
      <c r="E68">
        <v>0</v>
      </c>
      <c r="F68">
        <v>273</v>
      </c>
      <c r="G68">
        <v>0.80700000000000005</v>
      </c>
      <c r="H68">
        <v>272</v>
      </c>
      <c r="I68">
        <v>1.012</v>
      </c>
      <c r="J68">
        <v>275</v>
      </c>
      <c r="K68">
        <v>0.38500000000000001</v>
      </c>
      <c r="L68">
        <v>270</v>
      </c>
      <c r="M68">
        <v>0.42399999999999999</v>
      </c>
      <c r="N68">
        <v>271</v>
      </c>
      <c r="O68">
        <v>-0.61699999999999999</v>
      </c>
      <c r="P68">
        <v>274</v>
      </c>
      <c r="Q68">
        <v>0.437</v>
      </c>
      <c r="S68">
        <v>0</v>
      </c>
      <c r="U68">
        <v>0</v>
      </c>
      <c r="W68">
        <v>0</v>
      </c>
    </row>
    <row r="69" spans="2:23" x14ac:dyDescent="0.25">
      <c r="B69">
        <v>59</v>
      </c>
      <c r="C69" t="s">
        <v>16246</v>
      </c>
      <c r="D69">
        <v>59</v>
      </c>
      <c r="E69">
        <v>0</v>
      </c>
      <c r="F69">
        <v>273</v>
      </c>
      <c r="G69">
        <v>0.80700000000000005</v>
      </c>
      <c r="H69">
        <v>272</v>
      </c>
      <c r="I69">
        <v>1.012</v>
      </c>
      <c r="J69">
        <v>275</v>
      </c>
      <c r="K69">
        <v>0.38500000000000001</v>
      </c>
      <c r="L69">
        <v>270</v>
      </c>
      <c r="M69">
        <v>-0.42399999999999999</v>
      </c>
      <c r="N69">
        <v>271</v>
      </c>
      <c r="O69">
        <v>-0.61699999999999999</v>
      </c>
      <c r="P69">
        <v>274</v>
      </c>
      <c r="Q69">
        <v>0.437</v>
      </c>
      <c r="S69">
        <v>0</v>
      </c>
      <c r="U69">
        <v>0</v>
      </c>
      <c r="W69">
        <v>0</v>
      </c>
    </row>
    <row r="70" spans="2:23" x14ac:dyDescent="0.25">
      <c r="B70">
        <v>60</v>
      </c>
      <c r="C70" t="s">
        <v>16247</v>
      </c>
      <c r="D70">
        <v>60</v>
      </c>
      <c r="E70">
        <v>0</v>
      </c>
      <c r="F70">
        <v>273</v>
      </c>
      <c r="G70">
        <v>0.80700000000000005</v>
      </c>
      <c r="H70">
        <v>272</v>
      </c>
      <c r="I70">
        <v>1.012</v>
      </c>
      <c r="J70">
        <v>275</v>
      </c>
      <c r="K70">
        <v>-0.38500000000000001</v>
      </c>
      <c r="L70">
        <v>270</v>
      </c>
      <c r="M70">
        <v>0.42399999999999999</v>
      </c>
      <c r="N70">
        <v>271</v>
      </c>
      <c r="O70">
        <v>0.61699999999999999</v>
      </c>
      <c r="P70">
        <v>274</v>
      </c>
      <c r="Q70">
        <v>0.437</v>
      </c>
      <c r="S70">
        <v>0</v>
      </c>
      <c r="U70">
        <v>0</v>
      </c>
      <c r="W70">
        <v>0</v>
      </c>
    </row>
    <row r="71" spans="2:23" x14ac:dyDescent="0.25">
      <c r="B71">
        <v>61</v>
      </c>
      <c r="C71" t="s">
        <v>16248</v>
      </c>
      <c r="D71">
        <v>61</v>
      </c>
      <c r="E71">
        <v>0</v>
      </c>
      <c r="F71">
        <v>273</v>
      </c>
      <c r="G71">
        <v>0.80700000000000005</v>
      </c>
      <c r="H71">
        <v>272</v>
      </c>
      <c r="I71">
        <v>1.012</v>
      </c>
      <c r="J71">
        <v>275</v>
      </c>
      <c r="K71">
        <v>-0.38500000000000001</v>
      </c>
      <c r="L71">
        <v>270</v>
      </c>
      <c r="M71">
        <v>-0.42399999999999999</v>
      </c>
      <c r="N71">
        <v>271</v>
      </c>
      <c r="O71">
        <v>-0.61699999999999999</v>
      </c>
      <c r="P71">
        <v>274</v>
      </c>
      <c r="Q71">
        <v>0.437</v>
      </c>
      <c r="S71">
        <v>0</v>
      </c>
      <c r="U71">
        <v>0</v>
      </c>
      <c r="W71">
        <v>0</v>
      </c>
    </row>
    <row r="72" spans="2:23" x14ac:dyDescent="0.25">
      <c r="B72">
        <v>62</v>
      </c>
      <c r="C72" t="s">
        <v>16249</v>
      </c>
      <c r="D72">
        <v>62</v>
      </c>
      <c r="E72">
        <v>0</v>
      </c>
      <c r="F72">
        <v>273</v>
      </c>
      <c r="G72">
        <v>0.80700000000000005</v>
      </c>
      <c r="H72">
        <v>272</v>
      </c>
      <c r="I72">
        <v>1.012</v>
      </c>
      <c r="J72">
        <v>275</v>
      </c>
      <c r="K72">
        <v>-0.38500000000000001</v>
      </c>
      <c r="L72">
        <v>270</v>
      </c>
      <c r="M72">
        <v>-0.42399999999999999</v>
      </c>
      <c r="N72">
        <v>271</v>
      </c>
      <c r="O72">
        <v>0.61699999999999999</v>
      </c>
      <c r="P72">
        <v>274</v>
      </c>
      <c r="Q72">
        <v>0.437</v>
      </c>
      <c r="S72">
        <v>0</v>
      </c>
      <c r="U72">
        <v>0</v>
      </c>
      <c r="W72">
        <v>0</v>
      </c>
    </row>
    <row r="73" spans="2:23" x14ac:dyDescent="0.25">
      <c r="B73">
        <v>63</v>
      </c>
      <c r="C73" t="s">
        <v>16250</v>
      </c>
      <c r="D73">
        <v>63</v>
      </c>
      <c r="E73">
        <v>0</v>
      </c>
      <c r="F73">
        <v>273</v>
      </c>
      <c r="G73">
        <v>-0.80700000000000005</v>
      </c>
      <c r="H73">
        <v>272</v>
      </c>
      <c r="I73">
        <v>1.012</v>
      </c>
      <c r="J73">
        <v>275</v>
      </c>
      <c r="K73">
        <v>0.38500000000000001</v>
      </c>
      <c r="L73">
        <v>270</v>
      </c>
      <c r="M73">
        <v>0.42399999999999999</v>
      </c>
      <c r="N73">
        <v>271</v>
      </c>
      <c r="O73">
        <v>0.61699999999999999</v>
      </c>
      <c r="P73">
        <v>274</v>
      </c>
      <c r="Q73">
        <v>0.437</v>
      </c>
      <c r="S73">
        <v>0</v>
      </c>
      <c r="U73">
        <v>0</v>
      </c>
      <c r="W73">
        <v>0</v>
      </c>
    </row>
    <row r="74" spans="2:23" x14ac:dyDescent="0.25">
      <c r="B74">
        <v>64</v>
      </c>
      <c r="C74" t="s">
        <v>16251</v>
      </c>
      <c r="D74">
        <v>64</v>
      </c>
      <c r="E74">
        <v>0</v>
      </c>
      <c r="F74">
        <v>273</v>
      </c>
      <c r="G74">
        <v>-0.80700000000000005</v>
      </c>
      <c r="H74">
        <v>272</v>
      </c>
      <c r="I74">
        <v>1.012</v>
      </c>
      <c r="J74">
        <v>275</v>
      </c>
      <c r="K74">
        <v>-0.38500000000000001</v>
      </c>
      <c r="L74">
        <v>270</v>
      </c>
      <c r="M74">
        <v>0.42399999999999999</v>
      </c>
      <c r="N74">
        <v>271</v>
      </c>
      <c r="O74">
        <v>-0.61699999999999999</v>
      </c>
      <c r="P74">
        <v>274</v>
      </c>
      <c r="Q74">
        <v>0.437</v>
      </c>
      <c r="S74">
        <v>0</v>
      </c>
      <c r="U74">
        <v>0</v>
      </c>
      <c r="W74">
        <v>0</v>
      </c>
    </row>
    <row r="75" spans="2:23" x14ac:dyDescent="0.25">
      <c r="B75">
        <v>65</v>
      </c>
      <c r="C75" t="s">
        <v>16252</v>
      </c>
      <c r="D75">
        <v>65</v>
      </c>
      <c r="E75">
        <v>0</v>
      </c>
      <c r="F75">
        <v>273</v>
      </c>
      <c r="G75">
        <v>-0.80700000000000005</v>
      </c>
      <c r="H75">
        <v>272</v>
      </c>
      <c r="I75">
        <v>1.012</v>
      </c>
      <c r="J75">
        <v>275</v>
      </c>
      <c r="K75">
        <v>0.38500000000000001</v>
      </c>
      <c r="L75">
        <v>270</v>
      </c>
      <c r="M75">
        <v>-0.42399999999999999</v>
      </c>
      <c r="N75">
        <v>271</v>
      </c>
      <c r="O75">
        <v>0.61699999999999999</v>
      </c>
      <c r="P75">
        <v>274</v>
      </c>
      <c r="Q75">
        <v>0.437</v>
      </c>
      <c r="S75">
        <v>0</v>
      </c>
      <c r="U75">
        <v>0</v>
      </c>
      <c r="W75">
        <v>0</v>
      </c>
    </row>
    <row r="76" spans="2:23" x14ac:dyDescent="0.25">
      <c r="B76">
        <v>66</v>
      </c>
      <c r="C76" t="s">
        <v>16253</v>
      </c>
      <c r="D76">
        <v>66</v>
      </c>
      <c r="E76">
        <v>0</v>
      </c>
      <c r="F76">
        <v>273</v>
      </c>
      <c r="G76">
        <v>-0.80700000000000005</v>
      </c>
      <c r="H76">
        <v>272</v>
      </c>
      <c r="I76">
        <v>1.012</v>
      </c>
      <c r="J76">
        <v>275</v>
      </c>
      <c r="K76">
        <v>0.38500000000000001</v>
      </c>
      <c r="L76">
        <v>270</v>
      </c>
      <c r="M76">
        <v>0.42399999999999999</v>
      </c>
      <c r="N76">
        <v>271</v>
      </c>
      <c r="O76">
        <v>-0.61699999999999999</v>
      </c>
      <c r="P76">
        <v>274</v>
      </c>
      <c r="Q76">
        <v>0.437</v>
      </c>
      <c r="S76">
        <v>0</v>
      </c>
      <c r="U76">
        <v>0</v>
      </c>
      <c r="W76">
        <v>0</v>
      </c>
    </row>
    <row r="77" spans="2:23" x14ac:dyDescent="0.25">
      <c r="B77">
        <v>67</v>
      </c>
      <c r="C77" t="s">
        <v>16254</v>
      </c>
      <c r="D77">
        <v>67</v>
      </c>
      <c r="E77">
        <v>0</v>
      </c>
      <c r="F77">
        <v>273</v>
      </c>
      <c r="G77">
        <v>-0.80700000000000005</v>
      </c>
      <c r="H77">
        <v>272</v>
      </c>
      <c r="I77">
        <v>1.012</v>
      </c>
      <c r="J77">
        <v>275</v>
      </c>
      <c r="K77">
        <v>0.38500000000000001</v>
      </c>
      <c r="L77">
        <v>270</v>
      </c>
      <c r="M77">
        <v>-0.42399999999999999</v>
      </c>
      <c r="N77">
        <v>271</v>
      </c>
      <c r="O77">
        <v>-0.61699999999999999</v>
      </c>
      <c r="P77">
        <v>274</v>
      </c>
      <c r="Q77">
        <v>0.437</v>
      </c>
      <c r="S77">
        <v>0</v>
      </c>
      <c r="U77">
        <v>0</v>
      </c>
      <c r="W77">
        <v>0</v>
      </c>
    </row>
    <row r="78" spans="2:23" x14ac:dyDescent="0.25">
      <c r="B78">
        <v>68</v>
      </c>
      <c r="C78" t="s">
        <v>16255</v>
      </c>
      <c r="D78">
        <v>68</v>
      </c>
      <c r="E78">
        <v>0</v>
      </c>
      <c r="F78">
        <v>273</v>
      </c>
      <c r="G78">
        <v>-0.80700000000000005</v>
      </c>
      <c r="H78">
        <v>272</v>
      </c>
      <c r="I78">
        <v>1.012</v>
      </c>
      <c r="J78">
        <v>275</v>
      </c>
      <c r="K78">
        <v>-0.38500000000000001</v>
      </c>
      <c r="L78">
        <v>270</v>
      </c>
      <c r="M78">
        <v>0.42399999999999999</v>
      </c>
      <c r="N78">
        <v>271</v>
      </c>
      <c r="O78">
        <v>0.61699999999999999</v>
      </c>
      <c r="P78">
        <v>274</v>
      </c>
      <c r="Q78">
        <v>0.437</v>
      </c>
      <c r="S78">
        <v>0</v>
      </c>
      <c r="U78">
        <v>0</v>
      </c>
      <c r="W78">
        <v>0</v>
      </c>
    </row>
    <row r="79" spans="2:23" x14ac:dyDescent="0.25">
      <c r="B79">
        <v>69</v>
      </c>
      <c r="C79" t="s">
        <v>16256</v>
      </c>
      <c r="D79">
        <v>69</v>
      </c>
      <c r="E79">
        <v>0</v>
      </c>
      <c r="F79">
        <v>273</v>
      </c>
      <c r="G79">
        <v>-0.80700000000000005</v>
      </c>
      <c r="H79">
        <v>272</v>
      </c>
      <c r="I79">
        <v>1.012</v>
      </c>
      <c r="J79">
        <v>275</v>
      </c>
      <c r="K79">
        <v>-0.38500000000000001</v>
      </c>
      <c r="L79">
        <v>270</v>
      </c>
      <c r="M79">
        <v>-0.42399999999999999</v>
      </c>
      <c r="N79">
        <v>271</v>
      </c>
      <c r="O79">
        <v>-0.61699999999999999</v>
      </c>
      <c r="P79">
        <v>274</v>
      </c>
      <c r="Q79">
        <v>0.437</v>
      </c>
      <c r="S79">
        <v>0</v>
      </c>
      <c r="U79">
        <v>0</v>
      </c>
      <c r="W79">
        <v>0</v>
      </c>
    </row>
    <row r="80" spans="2:23" x14ac:dyDescent="0.25">
      <c r="B80">
        <v>70</v>
      </c>
      <c r="C80" t="s">
        <v>16257</v>
      </c>
      <c r="D80">
        <v>70</v>
      </c>
      <c r="E80">
        <v>0</v>
      </c>
      <c r="F80">
        <v>273</v>
      </c>
      <c r="G80">
        <v>-0.80700000000000005</v>
      </c>
      <c r="H80">
        <v>272</v>
      </c>
      <c r="I80">
        <v>1.012</v>
      </c>
      <c r="J80">
        <v>275</v>
      </c>
      <c r="K80">
        <v>-0.38500000000000001</v>
      </c>
      <c r="L80">
        <v>270</v>
      </c>
      <c r="M80">
        <v>-0.42399999999999999</v>
      </c>
      <c r="N80">
        <v>271</v>
      </c>
      <c r="O80">
        <v>0.61699999999999999</v>
      </c>
      <c r="P80">
        <v>274</v>
      </c>
      <c r="Q80">
        <v>0.437</v>
      </c>
      <c r="S80">
        <v>0</v>
      </c>
      <c r="U80">
        <v>0</v>
      </c>
      <c r="W80">
        <v>0</v>
      </c>
    </row>
    <row r="81" spans="2:23" x14ac:dyDescent="0.25">
      <c r="B81">
        <v>71</v>
      </c>
      <c r="C81" t="s">
        <v>16258</v>
      </c>
      <c r="D81">
        <v>71</v>
      </c>
      <c r="E81">
        <v>0</v>
      </c>
      <c r="F81">
        <v>273</v>
      </c>
      <c r="G81">
        <v>0.80700000000000005</v>
      </c>
      <c r="H81">
        <v>272</v>
      </c>
      <c r="I81">
        <v>-1.012</v>
      </c>
      <c r="J81">
        <v>275</v>
      </c>
      <c r="K81">
        <v>0.38500000000000001</v>
      </c>
      <c r="L81">
        <v>270</v>
      </c>
      <c r="M81">
        <v>0.42399999999999999</v>
      </c>
      <c r="N81">
        <v>271</v>
      </c>
      <c r="O81">
        <v>0.61699999999999999</v>
      </c>
      <c r="P81">
        <v>274</v>
      </c>
      <c r="Q81">
        <v>0.437</v>
      </c>
      <c r="S81">
        <v>0</v>
      </c>
      <c r="U81">
        <v>0</v>
      </c>
      <c r="W81">
        <v>0</v>
      </c>
    </row>
    <row r="82" spans="2:23" x14ac:dyDescent="0.25">
      <c r="B82">
        <v>72</v>
      </c>
      <c r="C82" t="s">
        <v>16259</v>
      </c>
      <c r="D82">
        <v>72</v>
      </c>
      <c r="E82">
        <v>0</v>
      </c>
      <c r="F82">
        <v>273</v>
      </c>
      <c r="G82">
        <v>0.80700000000000005</v>
      </c>
      <c r="H82">
        <v>272</v>
      </c>
      <c r="I82">
        <v>-1.012</v>
      </c>
      <c r="J82">
        <v>275</v>
      </c>
      <c r="K82">
        <v>-0.38500000000000001</v>
      </c>
      <c r="L82">
        <v>270</v>
      </c>
      <c r="M82">
        <v>0.42399999999999999</v>
      </c>
      <c r="N82">
        <v>271</v>
      </c>
      <c r="O82">
        <v>-0.61699999999999999</v>
      </c>
      <c r="P82">
        <v>274</v>
      </c>
      <c r="Q82">
        <v>0.437</v>
      </c>
      <c r="S82">
        <v>0</v>
      </c>
      <c r="U82">
        <v>0</v>
      </c>
      <c r="W82">
        <v>0</v>
      </c>
    </row>
    <row r="83" spans="2:23" x14ac:dyDescent="0.25">
      <c r="B83">
        <v>73</v>
      </c>
      <c r="C83" t="s">
        <v>16260</v>
      </c>
      <c r="D83">
        <v>73</v>
      </c>
      <c r="E83">
        <v>0</v>
      </c>
      <c r="F83">
        <v>273</v>
      </c>
      <c r="G83">
        <v>0.80700000000000005</v>
      </c>
      <c r="H83">
        <v>272</v>
      </c>
      <c r="I83">
        <v>-1.012</v>
      </c>
      <c r="J83">
        <v>275</v>
      </c>
      <c r="K83">
        <v>0.38500000000000001</v>
      </c>
      <c r="L83">
        <v>270</v>
      </c>
      <c r="M83">
        <v>-0.42399999999999999</v>
      </c>
      <c r="N83">
        <v>271</v>
      </c>
      <c r="O83">
        <v>0.61699999999999999</v>
      </c>
      <c r="P83">
        <v>274</v>
      </c>
      <c r="Q83">
        <v>0.437</v>
      </c>
      <c r="S83">
        <v>0</v>
      </c>
      <c r="U83">
        <v>0</v>
      </c>
      <c r="W83">
        <v>0</v>
      </c>
    </row>
    <row r="84" spans="2:23" x14ac:dyDescent="0.25">
      <c r="B84">
        <v>74</v>
      </c>
      <c r="C84" t="s">
        <v>16261</v>
      </c>
      <c r="D84">
        <v>74</v>
      </c>
      <c r="E84">
        <v>0</v>
      </c>
      <c r="F84">
        <v>273</v>
      </c>
      <c r="G84">
        <v>0.80700000000000005</v>
      </c>
      <c r="H84">
        <v>272</v>
      </c>
      <c r="I84">
        <v>-1.012</v>
      </c>
      <c r="J84">
        <v>275</v>
      </c>
      <c r="K84">
        <v>0.38500000000000001</v>
      </c>
      <c r="L84">
        <v>270</v>
      </c>
      <c r="M84">
        <v>0.42399999999999999</v>
      </c>
      <c r="N84">
        <v>271</v>
      </c>
      <c r="O84">
        <v>-0.61699999999999999</v>
      </c>
      <c r="P84">
        <v>274</v>
      </c>
      <c r="Q84">
        <v>0.437</v>
      </c>
      <c r="S84">
        <v>0</v>
      </c>
      <c r="U84">
        <v>0</v>
      </c>
      <c r="W84">
        <v>0</v>
      </c>
    </row>
    <row r="85" spans="2:23" x14ac:dyDescent="0.25">
      <c r="B85">
        <v>75</v>
      </c>
      <c r="C85" t="s">
        <v>16262</v>
      </c>
      <c r="D85">
        <v>75</v>
      </c>
      <c r="E85">
        <v>0</v>
      </c>
      <c r="F85">
        <v>273</v>
      </c>
      <c r="G85">
        <v>0.80700000000000005</v>
      </c>
      <c r="H85">
        <v>272</v>
      </c>
      <c r="I85">
        <v>-1.012</v>
      </c>
      <c r="J85">
        <v>275</v>
      </c>
      <c r="K85">
        <v>0.38500000000000001</v>
      </c>
      <c r="L85">
        <v>270</v>
      </c>
      <c r="M85">
        <v>-0.42399999999999999</v>
      </c>
      <c r="N85">
        <v>271</v>
      </c>
      <c r="O85">
        <v>-0.61699999999999999</v>
      </c>
      <c r="P85">
        <v>274</v>
      </c>
      <c r="Q85">
        <v>0.437</v>
      </c>
      <c r="S85">
        <v>0</v>
      </c>
      <c r="U85">
        <v>0</v>
      </c>
      <c r="W85">
        <v>0</v>
      </c>
    </row>
    <row r="86" spans="2:23" x14ac:dyDescent="0.25">
      <c r="B86">
        <v>76</v>
      </c>
      <c r="C86" t="s">
        <v>16263</v>
      </c>
      <c r="D86">
        <v>76</v>
      </c>
      <c r="E86">
        <v>0</v>
      </c>
      <c r="F86">
        <v>273</v>
      </c>
      <c r="G86">
        <v>0.80700000000000005</v>
      </c>
      <c r="H86">
        <v>272</v>
      </c>
      <c r="I86">
        <v>-1.012</v>
      </c>
      <c r="J86">
        <v>275</v>
      </c>
      <c r="K86">
        <v>-0.38500000000000001</v>
      </c>
      <c r="L86">
        <v>270</v>
      </c>
      <c r="M86">
        <v>0.42399999999999999</v>
      </c>
      <c r="N86">
        <v>271</v>
      </c>
      <c r="O86">
        <v>0.61699999999999999</v>
      </c>
      <c r="P86">
        <v>274</v>
      </c>
      <c r="Q86">
        <v>0.437</v>
      </c>
      <c r="S86">
        <v>0</v>
      </c>
      <c r="U86">
        <v>0</v>
      </c>
      <c r="W86">
        <v>0</v>
      </c>
    </row>
    <row r="87" spans="2:23" x14ac:dyDescent="0.25">
      <c r="B87">
        <v>77</v>
      </c>
      <c r="C87" t="s">
        <v>16264</v>
      </c>
      <c r="D87">
        <v>77</v>
      </c>
      <c r="E87">
        <v>0</v>
      </c>
      <c r="F87">
        <v>273</v>
      </c>
      <c r="G87">
        <v>0.80700000000000005</v>
      </c>
      <c r="H87">
        <v>272</v>
      </c>
      <c r="I87">
        <v>-1.012</v>
      </c>
      <c r="J87">
        <v>275</v>
      </c>
      <c r="K87">
        <v>-0.38500000000000001</v>
      </c>
      <c r="L87">
        <v>270</v>
      </c>
      <c r="M87">
        <v>-0.42399999999999999</v>
      </c>
      <c r="N87">
        <v>271</v>
      </c>
      <c r="O87">
        <v>-0.61699999999999999</v>
      </c>
      <c r="P87">
        <v>274</v>
      </c>
      <c r="Q87">
        <v>0.437</v>
      </c>
      <c r="S87">
        <v>0</v>
      </c>
      <c r="U87">
        <v>0</v>
      </c>
      <c r="W87">
        <v>0</v>
      </c>
    </row>
    <row r="88" spans="2:23" x14ac:dyDescent="0.25">
      <c r="B88">
        <v>78</v>
      </c>
      <c r="C88" t="s">
        <v>16265</v>
      </c>
      <c r="D88">
        <v>78</v>
      </c>
      <c r="E88">
        <v>0</v>
      </c>
      <c r="F88">
        <v>273</v>
      </c>
      <c r="G88">
        <v>0.80700000000000005</v>
      </c>
      <c r="H88">
        <v>272</v>
      </c>
      <c r="I88">
        <v>-1.012</v>
      </c>
      <c r="J88">
        <v>275</v>
      </c>
      <c r="K88">
        <v>-0.38500000000000001</v>
      </c>
      <c r="L88">
        <v>270</v>
      </c>
      <c r="M88">
        <v>-0.42399999999999999</v>
      </c>
      <c r="N88">
        <v>271</v>
      </c>
      <c r="O88">
        <v>0.61699999999999999</v>
      </c>
      <c r="P88">
        <v>274</v>
      </c>
      <c r="Q88">
        <v>0.437</v>
      </c>
      <c r="S88">
        <v>0</v>
      </c>
      <c r="U88">
        <v>0</v>
      </c>
      <c r="W88">
        <v>0</v>
      </c>
    </row>
    <row r="89" spans="2:23" x14ac:dyDescent="0.25">
      <c r="B89">
        <v>79</v>
      </c>
      <c r="C89" t="s">
        <v>16266</v>
      </c>
      <c r="D89">
        <v>79</v>
      </c>
      <c r="E89">
        <v>0</v>
      </c>
      <c r="F89">
        <v>273</v>
      </c>
      <c r="G89">
        <v>-0.80700000000000005</v>
      </c>
      <c r="H89">
        <v>272</v>
      </c>
      <c r="I89">
        <v>-1.012</v>
      </c>
      <c r="J89">
        <v>275</v>
      </c>
      <c r="K89">
        <v>0.38500000000000001</v>
      </c>
      <c r="L89">
        <v>270</v>
      </c>
      <c r="M89">
        <v>0.42399999999999999</v>
      </c>
      <c r="N89">
        <v>271</v>
      </c>
      <c r="O89">
        <v>0.61699999999999999</v>
      </c>
      <c r="P89">
        <v>274</v>
      </c>
      <c r="Q89">
        <v>0.437</v>
      </c>
      <c r="S89">
        <v>0</v>
      </c>
      <c r="U89">
        <v>0</v>
      </c>
      <c r="W89">
        <v>0</v>
      </c>
    </row>
    <row r="90" spans="2:23" x14ac:dyDescent="0.25">
      <c r="B90">
        <v>80</v>
      </c>
      <c r="C90" t="s">
        <v>16267</v>
      </c>
      <c r="D90">
        <v>80</v>
      </c>
      <c r="E90">
        <v>0</v>
      </c>
      <c r="F90">
        <v>273</v>
      </c>
      <c r="G90">
        <v>-0.80700000000000005</v>
      </c>
      <c r="H90">
        <v>272</v>
      </c>
      <c r="I90">
        <v>-1.012</v>
      </c>
      <c r="J90">
        <v>275</v>
      </c>
      <c r="K90">
        <v>-0.38500000000000001</v>
      </c>
      <c r="L90">
        <v>270</v>
      </c>
      <c r="M90">
        <v>0.42399999999999999</v>
      </c>
      <c r="N90">
        <v>271</v>
      </c>
      <c r="O90">
        <v>-0.61699999999999999</v>
      </c>
      <c r="P90">
        <v>274</v>
      </c>
      <c r="Q90">
        <v>0.437</v>
      </c>
      <c r="S90">
        <v>0</v>
      </c>
      <c r="U90">
        <v>0</v>
      </c>
      <c r="W90">
        <v>0</v>
      </c>
    </row>
    <row r="91" spans="2:23" x14ac:dyDescent="0.25">
      <c r="B91">
        <v>81</v>
      </c>
      <c r="C91" t="s">
        <v>16268</v>
      </c>
      <c r="D91">
        <v>81</v>
      </c>
      <c r="E91">
        <v>0</v>
      </c>
      <c r="F91">
        <v>273</v>
      </c>
      <c r="G91">
        <v>-0.80700000000000005</v>
      </c>
      <c r="H91">
        <v>272</v>
      </c>
      <c r="I91">
        <v>-1.012</v>
      </c>
      <c r="J91">
        <v>275</v>
      </c>
      <c r="K91">
        <v>0.38500000000000001</v>
      </c>
      <c r="L91">
        <v>270</v>
      </c>
      <c r="M91">
        <v>-0.42399999999999999</v>
      </c>
      <c r="N91">
        <v>271</v>
      </c>
      <c r="O91">
        <v>0.61699999999999999</v>
      </c>
      <c r="P91">
        <v>274</v>
      </c>
      <c r="Q91">
        <v>0.437</v>
      </c>
      <c r="S91">
        <v>0</v>
      </c>
      <c r="U91">
        <v>0</v>
      </c>
      <c r="W91">
        <v>0</v>
      </c>
    </row>
    <row r="92" spans="2:23" x14ac:dyDescent="0.25">
      <c r="B92">
        <v>82</v>
      </c>
      <c r="C92" t="s">
        <v>16269</v>
      </c>
      <c r="D92">
        <v>82</v>
      </c>
      <c r="E92">
        <v>0</v>
      </c>
      <c r="F92">
        <v>273</v>
      </c>
      <c r="G92">
        <v>-0.80700000000000005</v>
      </c>
      <c r="H92">
        <v>272</v>
      </c>
      <c r="I92">
        <v>-1.012</v>
      </c>
      <c r="J92">
        <v>275</v>
      </c>
      <c r="K92">
        <v>0.38500000000000001</v>
      </c>
      <c r="L92">
        <v>270</v>
      </c>
      <c r="M92">
        <v>0.42399999999999999</v>
      </c>
      <c r="N92">
        <v>271</v>
      </c>
      <c r="O92">
        <v>-0.61699999999999999</v>
      </c>
      <c r="P92">
        <v>274</v>
      </c>
      <c r="Q92">
        <v>0.437</v>
      </c>
      <c r="S92">
        <v>0</v>
      </c>
      <c r="U92">
        <v>0</v>
      </c>
      <c r="W92">
        <v>0</v>
      </c>
    </row>
    <row r="93" spans="2:23" x14ac:dyDescent="0.25">
      <c r="B93">
        <v>83</v>
      </c>
      <c r="C93" t="s">
        <v>16270</v>
      </c>
      <c r="D93">
        <v>83</v>
      </c>
      <c r="E93">
        <v>0</v>
      </c>
      <c r="F93">
        <v>273</v>
      </c>
      <c r="G93">
        <v>-0.80700000000000005</v>
      </c>
      <c r="H93">
        <v>272</v>
      </c>
      <c r="I93">
        <v>-1.012</v>
      </c>
      <c r="J93">
        <v>275</v>
      </c>
      <c r="K93">
        <v>0.38500000000000001</v>
      </c>
      <c r="L93">
        <v>270</v>
      </c>
      <c r="M93">
        <v>-0.42399999999999999</v>
      </c>
      <c r="N93">
        <v>271</v>
      </c>
      <c r="O93">
        <v>-0.61699999999999999</v>
      </c>
      <c r="P93">
        <v>274</v>
      </c>
      <c r="Q93">
        <v>0.437</v>
      </c>
      <c r="S93">
        <v>0</v>
      </c>
      <c r="U93">
        <v>0</v>
      </c>
      <c r="W93">
        <v>0</v>
      </c>
    </row>
    <row r="94" spans="2:23" x14ac:dyDescent="0.25">
      <c r="B94">
        <v>84</v>
      </c>
      <c r="C94" t="s">
        <v>16271</v>
      </c>
      <c r="D94">
        <v>84</v>
      </c>
      <c r="E94">
        <v>0</v>
      </c>
      <c r="F94">
        <v>273</v>
      </c>
      <c r="G94">
        <v>-0.80700000000000005</v>
      </c>
      <c r="H94">
        <v>272</v>
      </c>
      <c r="I94">
        <v>-1.012</v>
      </c>
      <c r="J94">
        <v>275</v>
      </c>
      <c r="K94">
        <v>-0.38500000000000001</v>
      </c>
      <c r="L94">
        <v>270</v>
      </c>
      <c r="M94">
        <v>0.42399999999999999</v>
      </c>
      <c r="N94">
        <v>271</v>
      </c>
      <c r="O94">
        <v>0.61699999999999999</v>
      </c>
      <c r="P94">
        <v>274</v>
      </c>
      <c r="Q94">
        <v>0.437</v>
      </c>
      <c r="S94">
        <v>0</v>
      </c>
      <c r="U94">
        <v>0</v>
      </c>
      <c r="W94">
        <v>0</v>
      </c>
    </row>
    <row r="95" spans="2:23" x14ac:dyDescent="0.25">
      <c r="B95">
        <v>85</v>
      </c>
      <c r="C95" t="s">
        <v>16272</v>
      </c>
      <c r="D95">
        <v>85</v>
      </c>
      <c r="E95">
        <v>0</v>
      </c>
      <c r="F95">
        <v>273</v>
      </c>
      <c r="G95">
        <v>-0.80700000000000005</v>
      </c>
      <c r="H95">
        <v>272</v>
      </c>
      <c r="I95">
        <v>-1.012</v>
      </c>
      <c r="J95">
        <v>275</v>
      </c>
      <c r="K95">
        <v>-0.38500000000000001</v>
      </c>
      <c r="L95">
        <v>270</v>
      </c>
      <c r="M95">
        <v>-0.42399999999999999</v>
      </c>
      <c r="N95">
        <v>271</v>
      </c>
      <c r="O95">
        <v>-0.61699999999999999</v>
      </c>
      <c r="P95">
        <v>274</v>
      </c>
      <c r="Q95">
        <v>0.437</v>
      </c>
      <c r="S95">
        <v>0</v>
      </c>
      <c r="U95">
        <v>0</v>
      </c>
      <c r="W95">
        <v>0</v>
      </c>
    </row>
    <row r="96" spans="2:23" x14ac:dyDescent="0.25">
      <c r="B96">
        <v>86</v>
      </c>
      <c r="C96" t="s">
        <v>16273</v>
      </c>
      <c r="D96">
        <v>86</v>
      </c>
      <c r="E96">
        <v>0</v>
      </c>
      <c r="F96">
        <v>273</v>
      </c>
      <c r="G96">
        <v>-0.80700000000000005</v>
      </c>
      <c r="H96">
        <v>272</v>
      </c>
      <c r="I96">
        <v>-1.012</v>
      </c>
      <c r="J96">
        <v>275</v>
      </c>
      <c r="K96">
        <v>-0.38500000000000001</v>
      </c>
      <c r="L96">
        <v>270</v>
      </c>
      <c r="M96">
        <v>-0.42399999999999999</v>
      </c>
      <c r="N96">
        <v>271</v>
      </c>
      <c r="O96">
        <v>0.61699999999999999</v>
      </c>
      <c r="P96">
        <v>274</v>
      </c>
      <c r="Q96">
        <v>0.437</v>
      </c>
      <c r="S96">
        <v>0</v>
      </c>
      <c r="U96">
        <v>0</v>
      </c>
      <c r="W96">
        <v>0</v>
      </c>
    </row>
    <row r="97" spans="2:23" x14ac:dyDescent="0.25">
      <c r="B97">
        <v>87</v>
      </c>
      <c r="C97" t="s">
        <v>16030</v>
      </c>
      <c r="E97">
        <v>0</v>
      </c>
      <c r="G97">
        <v>0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U97">
        <v>0</v>
      </c>
      <c r="W97">
        <v>0</v>
      </c>
    </row>
    <row r="98" spans="2:23" x14ac:dyDescent="0.25">
      <c r="B98">
        <v>88</v>
      </c>
      <c r="C98" t="s">
        <v>16274</v>
      </c>
      <c r="D98">
        <v>88</v>
      </c>
      <c r="E98">
        <v>0</v>
      </c>
      <c r="F98">
        <v>273</v>
      </c>
      <c r="G98">
        <v>0.92200000000000004</v>
      </c>
      <c r="H98">
        <v>272</v>
      </c>
      <c r="I98">
        <v>0.72</v>
      </c>
      <c r="J98">
        <v>275</v>
      </c>
      <c r="K98">
        <v>2.0350000000000001</v>
      </c>
      <c r="L98">
        <v>270</v>
      </c>
      <c r="M98">
        <v>2.2269999999999999</v>
      </c>
      <c r="N98">
        <v>271</v>
      </c>
      <c r="O98">
        <v>1.7609999999999999</v>
      </c>
      <c r="P98">
        <v>274</v>
      </c>
      <c r="Q98">
        <v>1.25</v>
      </c>
      <c r="S98">
        <v>0</v>
      </c>
      <c r="U98">
        <v>0</v>
      </c>
      <c r="W98">
        <v>0</v>
      </c>
    </row>
    <row r="99" spans="2:23" x14ac:dyDescent="0.25">
      <c r="B99">
        <v>89</v>
      </c>
      <c r="C99" t="s">
        <v>16275</v>
      </c>
      <c r="D99">
        <v>89</v>
      </c>
      <c r="E99">
        <v>0</v>
      </c>
      <c r="F99">
        <v>273</v>
      </c>
      <c r="G99">
        <v>0.92200000000000004</v>
      </c>
      <c r="H99">
        <v>272</v>
      </c>
      <c r="I99">
        <v>0.72</v>
      </c>
      <c r="J99">
        <v>275</v>
      </c>
      <c r="K99">
        <v>-2.0350000000000001</v>
      </c>
      <c r="L99">
        <v>270</v>
      </c>
      <c r="M99">
        <v>2.2269999999999999</v>
      </c>
      <c r="N99">
        <v>271</v>
      </c>
      <c r="O99">
        <v>-1.7609999999999999</v>
      </c>
      <c r="P99">
        <v>274</v>
      </c>
      <c r="Q99">
        <v>1.25</v>
      </c>
      <c r="S99">
        <v>0</v>
      </c>
      <c r="U99">
        <v>0</v>
      </c>
      <c r="W99">
        <v>0</v>
      </c>
    </row>
    <row r="100" spans="2:23" x14ac:dyDescent="0.25">
      <c r="B100">
        <v>90</v>
      </c>
      <c r="C100" t="s">
        <v>16276</v>
      </c>
      <c r="D100">
        <v>90</v>
      </c>
      <c r="E100">
        <v>0</v>
      </c>
      <c r="F100">
        <v>273</v>
      </c>
      <c r="G100">
        <v>0.92200000000000004</v>
      </c>
      <c r="H100">
        <v>272</v>
      </c>
      <c r="I100">
        <v>0.72</v>
      </c>
      <c r="J100">
        <v>275</v>
      </c>
      <c r="K100">
        <v>2.0350000000000001</v>
      </c>
      <c r="L100">
        <v>270</v>
      </c>
      <c r="M100">
        <v>-2.2269999999999999</v>
      </c>
      <c r="N100">
        <v>271</v>
      </c>
      <c r="O100">
        <v>1.7609999999999999</v>
      </c>
      <c r="P100">
        <v>274</v>
      </c>
      <c r="Q100">
        <v>1.25</v>
      </c>
      <c r="S100">
        <v>0</v>
      </c>
      <c r="U100">
        <v>0</v>
      </c>
      <c r="W100">
        <v>0</v>
      </c>
    </row>
    <row r="101" spans="2:23" x14ac:dyDescent="0.25">
      <c r="B101">
        <v>91</v>
      </c>
      <c r="C101" t="s">
        <v>16277</v>
      </c>
      <c r="D101">
        <v>91</v>
      </c>
      <c r="E101">
        <v>0</v>
      </c>
      <c r="F101">
        <v>273</v>
      </c>
      <c r="G101">
        <v>0.92200000000000004</v>
      </c>
      <c r="H101">
        <v>272</v>
      </c>
      <c r="I101">
        <v>0.72</v>
      </c>
      <c r="J101">
        <v>275</v>
      </c>
      <c r="K101">
        <v>2.0350000000000001</v>
      </c>
      <c r="L101">
        <v>270</v>
      </c>
      <c r="M101">
        <v>2.2269999999999999</v>
      </c>
      <c r="N101">
        <v>271</v>
      </c>
      <c r="O101">
        <v>-1.7609999999999999</v>
      </c>
      <c r="P101">
        <v>274</v>
      </c>
      <c r="Q101">
        <v>1.25</v>
      </c>
      <c r="S101">
        <v>0</v>
      </c>
      <c r="U101">
        <v>0</v>
      </c>
      <c r="W101">
        <v>0</v>
      </c>
    </row>
    <row r="102" spans="2:23" x14ac:dyDescent="0.25">
      <c r="B102">
        <v>92</v>
      </c>
      <c r="C102" t="s">
        <v>16278</v>
      </c>
      <c r="D102">
        <v>92</v>
      </c>
      <c r="E102">
        <v>0</v>
      </c>
      <c r="F102">
        <v>273</v>
      </c>
      <c r="G102">
        <v>0.92200000000000004</v>
      </c>
      <c r="H102">
        <v>272</v>
      </c>
      <c r="I102">
        <v>0.72</v>
      </c>
      <c r="J102">
        <v>275</v>
      </c>
      <c r="K102">
        <v>2.0350000000000001</v>
      </c>
      <c r="L102">
        <v>270</v>
      </c>
      <c r="M102">
        <v>-2.2269999999999999</v>
      </c>
      <c r="N102">
        <v>271</v>
      </c>
      <c r="O102">
        <v>-1.7609999999999999</v>
      </c>
      <c r="P102">
        <v>274</v>
      </c>
      <c r="Q102">
        <v>1.25</v>
      </c>
      <c r="S102">
        <v>0</v>
      </c>
      <c r="U102">
        <v>0</v>
      </c>
      <c r="W102">
        <v>0</v>
      </c>
    </row>
    <row r="103" spans="2:23" x14ac:dyDescent="0.25">
      <c r="B103">
        <v>93</v>
      </c>
      <c r="C103" t="s">
        <v>16279</v>
      </c>
      <c r="D103">
        <v>93</v>
      </c>
      <c r="E103">
        <v>0</v>
      </c>
      <c r="F103">
        <v>273</v>
      </c>
      <c r="G103">
        <v>0.92200000000000004</v>
      </c>
      <c r="H103">
        <v>272</v>
      </c>
      <c r="I103">
        <v>0.72</v>
      </c>
      <c r="J103">
        <v>275</v>
      </c>
      <c r="K103">
        <v>-2.0350000000000001</v>
      </c>
      <c r="L103">
        <v>270</v>
      </c>
      <c r="M103">
        <v>2.2269999999999999</v>
      </c>
      <c r="N103">
        <v>271</v>
      </c>
      <c r="O103">
        <v>1.7609999999999999</v>
      </c>
      <c r="P103">
        <v>274</v>
      </c>
      <c r="Q103">
        <v>1.25</v>
      </c>
      <c r="S103">
        <v>0</v>
      </c>
      <c r="U103">
        <v>0</v>
      </c>
      <c r="W103">
        <v>0</v>
      </c>
    </row>
    <row r="104" spans="2:23" x14ac:dyDescent="0.25">
      <c r="B104">
        <v>94</v>
      </c>
      <c r="C104" t="s">
        <v>16280</v>
      </c>
      <c r="D104">
        <v>94</v>
      </c>
      <c r="E104">
        <v>0</v>
      </c>
      <c r="F104">
        <v>273</v>
      </c>
      <c r="G104">
        <v>0.92200000000000004</v>
      </c>
      <c r="H104">
        <v>272</v>
      </c>
      <c r="I104">
        <v>0.72</v>
      </c>
      <c r="J104">
        <v>275</v>
      </c>
      <c r="K104">
        <v>-2.0350000000000001</v>
      </c>
      <c r="L104">
        <v>270</v>
      </c>
      <c r="M104">
        <v>-2.2269999999999999</v>
      </c>
      <c r="N104">
        <v>271</v>
      </c>
      <c r="O104">
        <v>-1.7609999999999999</v>
      </c>
      <c r="P104">
        <v>274</v>
      </c>
      <c r="Q104">
        <v>1.25</v>
      </c>
      <c r="S104">
        <v>0</v>
      </c>
      <c r="U104">
        <v>0</v>
      </c>
      <c r="W104">
        <v>0</v>
      </c>
    </row>
    <row r="105" spans="2:23" x14ac:dyDescent="0.25">
      <c r="B105">
        <v>95</v>
      </c>
      <c r="C105" t="s">
        <v>16281</v>
      </c>
      <c r="D105">
        <v>95</v>
      </c>
      <c r="E105">
        <v>0</v>
      </c>
      <c r="F105">
        <v>273</v>
      </c>
      <c r="G105">
        <v>0.92200000000000004</v>
      </c>
      <c r="H105">
        <v>272</v>
      </c>
      <c r="I105">
        <v>0.72</v>
      </c>
      <c r="J105">
        <v>275</v>
      </c>
      <c r="K105">
        <v>-2.0350000000000001</v>
      </c>
      <c r="L105">
        <v>270</v>
      </c>
      <c r="M105">
        <v>-2.2269999999999999</v>
      </c>
      <c r="N105">
        <v>271</v>
      </c>
      <c r="O105">
        <v>1.7609999999999999</v>
      </c>
      <c r="P105">
        <v>274</v>
      </c>
      <c r="Q105">
        <v>1.25</v>
      </c>
      <c r="S105">
        <v>0</v>
      </c>
      <c r="U105">
        <v>0</v>
      </c>
      <c r="W105">
        <v>0</v>
      </c>
    </row>
    <row r="106" spans="2:23" x14ac:dyDescent="0.25">
      <c r="B106">
        <v>96</v>
      </c>
      <c r="C106" t="s">
        <v>16282</v>
      </c>
      <c r="D106">
        <v>96</v>
      </c>
      <c r="E106">
        <v>0</v>
      </c>
      <c r="F106">
        <v>273</v>
      </c>
      <c r="G106">
        <v>-0.92200000000000004</v>
      </c>
      <c r="H106">
        <v>272</v>
      </c>
      <c r="I106">
        <v>0.72</v>
      </c>
      <c r="J106">
        <v>275</v>
      </c>
      <c r="K106">
        <v>2.0350000000000001</v>
      </c>
      <c r="L106">
        <v>270</v>
      </c>
      <c r="M106">
        <v>2.2269999999999999</v>
      </c>
      <c r="N106">
        <v>271</v>
      </c>
      <c r="O106">
        <v>1.7609999999999999</v>
      </c>
      <c r="P106">
        <v>274</v>
      </c>
      <c r="Q106">
        <v>1.25</v>
      </c>
      <c r="S106">
        <v>0</v>
      </c>
      <c r="U106">
        <v>0</v>
      </c>
      <c r="W106">
        <v>0</v>
      </c>
    </row>
    <row r="107" spans="2:23" x14ac:dyDescent="0.25">
      <c r="B107">
        <v>97</v>
      </c>
      <c r="C107" t="s">
        <v>16283</v>
      </c>
      <c r="D107">
        <v>97</v>
      </c>
      <c r="E107">
        <v>0</v>
      </c>
      <c r="F107">
        <v>273</v>
      </c>
      <c r="G107">
        <v>-0.92200000000000004</v>
      </c>
      <c r="H107">
        <v>272</v>
      </c>
      <c r="I107">
        <v>0.72</v>
      </c>
      <c r="J107">
        <v>275</v>
      </c>
      <c r="K107">
        <v>-2.0350000000000001</v>
      </c>
      <c r="L107">
        <v>270</v>
      </c>
      <c r="M107">
        <v>2.2269999999999999</v>
      </c>
      <c r="N107">
        <v>271</v>
      </c>
      <c r="O107">
        <v>-1.7609999999999999</v>
      </c>
      <c r="P107">
        <v>274</v>
      </c>
      <c r="Q107">
        <v>1.25</v>
      </c>
      <c r="S107">
        <v>0</v>
      </c>
      <c r="U107">
        <v>0</v>
      </c>
      <c r="W107">
        <v>0</v>
      </c>
    </row>
    <row r="108" spans="2:23" x14ac:dyDescent="0.25">
      <c r="B108">
        <v>98</v>
      </c>
      <c r="C108" t="s">
        <v>16284</v>
      </c>
      <c r="D108">
        <v>98</v>
      </c>
      <c r="E108">
        <v>0</v>
      </c>
      <c r="F108">
        <v>273</v>
      </c>
      <c r="G108">
        <v>-0.92200000000000004</v>
      </c>
      <c r="H108">
        <v>272</v>
      </c>
      <c r="I108">
        <v>0.72</v>
      </c>
      <c r="J108">
        <v>275</v>
      </c>
      <c r="K108">
        <v>2.0350000000000001</v>
      </c>
      <c r="L108">
        <v>270</v>
      </c>
      <c r="M108">
        <v>-2.2269999999999999</v>
      </c>
      <c r="N108">
        <v>271</v>
      </c>
      <c r="O108">
        <v>1.7609999999999999</v>
      </c>
      <c r="P108">
        <v>274</v>
      </c>
      <c r="Q108">
        <v>1.25</v>
      </c>
      <c r="S108">
        <v>0</v>
      </c>
      <c r="U108">
        <v>0</v>
      </c>
      <c r="W108">
        <v>0</v>
      </c>
    </row>
    <row r="109" spans="2:23" x14ac:dyDescent="0.25">
      <c r="B109">
        <v>99</v>
      </c>
      <c r="C109" t="s">
        <v>16285</v>
      </c>
      <c r="D109">
        <v>99</v>
      </c>
      <c r="E109">
        <v>0</v>
      </c>
      <c r="F109">
        <v>273</v>
      </c>
      <c r="G109">
        <v>-0.92200000000000004</v>
      </c>
      <c r="H109">
        <v>272</v>
      </c>
      <c r="I109">
        <v>0.72</v>
      </c>
      <c r="J109">
        <v>275</v>
      </c>
      <c r="K109">
        <v>2.0350000000000001</v>
      </c>
      <c r="L109">
        <v>270</v>
      </c>
      <c r="M109">
        <v>2.2269999999999999</v>
      </c>
      <c r="N109">
        <v>271</v>
      </c>
      <c r="O109">
        <v>-1.7609999999999999</v>
      </c>
      <c r="P109">
        <v>274</v>
      </c>
      <c r="Q109">
        <v>1.25</v>
      </c>
      <c r="S109">
        <v>0</v>
      </c>
      <c r="U109">
        <v>0</v>
      </c>
      <c r="W109">
        <v>0</v>
      </c>
    </row>
    <row r="110" spans="2:23" x14ac:dyDescent="0.25">
      <c r="B110">
        <v>100</v>
      </c>
      <c r="C110" t="s">
        <v>16286</v>
      </c>
      <c r="D110">
        <v>100</v>
      </c>
      <c r="E110">
        <v>0</v>
      </c>
      <c r="F110">
        <v>273</v>
      </c>
      <c r="G110">
        <v>-0.92200000000000004</v>
      </c>
      <c r="H110">
        <v>272</v>
      </c>
      <c r="I110">
        <v>0.72</v>
      </c>
      <c r="J110">
        <v>275</v>
      </c>
      <c r="K110">
        <v>2.0350000000000001</v>
      </c>
      <c r="L110">
        <v>270</v>
      </c>
      <c r="M110">
        <v>-2.2269999999999999</v>
      </c>
      <c r="N110">
        <v>271</v>
      </c>
      <c r="O110">
        <v>-1.7609999999999999</v>
      </c>
      <c r="P110">
        <v>274</v>
      </c>
      <c r="Q110">
        <v>1.25</v>
      </c>
      <c r="S110">
        <v>0</v>
      </c>
      <c r="U110">
        <v>0</v>
      </c>
      <c r="W110">
        <v>0</v>
      </c>
    </row>
    <row r="111" spans="2:23" x14ac:dyDescent="0.25">
      <c r="B111">
        <v>101</v>
      </c>
      <c r="C111" t="s">
        <v>16287</v>
      </c>
      <c r="D111">
        <v>101</v>
      </c>
      <c r="E111">
        <v>0</v>
      </c>
      <c r="F111">
        <v>273</v>
      </c>
      <c r="G111">
        <v>-0.92200000000000004</v>
      </c>
      <c r="H111">
        <v>272</v>
      </c>
      <c r="I111">
        <v>0.72</v>
      </c>
      <c r="J111">
        <v>275</v>
      </c>
      <c r="K111">
        <v>-2.0350000000000001</v>
      </c>
      <c r="L111">
        <v>270</v>
      </c>
      <c r="M111">
        <v>2.2269999999999999</v>
      </c>
      <c r="N111">
        <v>271</v>
      </c>
      <c r="O111">
        <v>1.7609999999999999</v>
      </c>
      <c r="P111">
        <v>274</v>
      </c>
      <c r="Q111">
        <v>1.25</v>
      </c>
      <c r="S111">
        <v>0</v>
      </c>
      <c r="U111">
        <v>0</v>
      </c>
      <c r="W111">
        <v>0</v>
      </c>
    </row>
    <row r="112" spans="2:23" x14ac:dyDescent="0.25">
      <c r="B112">
        <v>102</v>
      </c>
      <c r="C112" t="s">
        <v>16288</v>
      </c>
      <c r="D112">
        <v>102</v>
      </c>
      <c r="E112">
        <v>0</v>
      </c>
      <c r="F112">
        <v>273</v>
      </c>
      <c r="G112">
        <v>-0.92200000000000004</v>
      </c>
      <c r="H112">
        <v>272</v>
      </c>
      <c r="I112">
        <v>0.72</v>
      </c>
      <c r="J112">
        <v>275</v>
      </c>
      <c r="K112">
        <v>-2.0350000000000001</v>
      </c>
      <c r="L112">
        <v>270</v>
      </c>
      <c r="M112">
        <v>-2.2269999999999999</v>
      </c>
      <c r="N112">
        <v>271</v>
      </c>
      <c r="O112">
        <v>-1.7609999999999999</v>
      </c>
      <c r="P112">
        <v>274</v>
      </c>
      <c r="Q112">
        <v>1.25</v>
      </c>
      <c r="S112">
        <v>0</v>
      </c>
      <c r="U112">
        <v>0</v>
      </c>
      <c r="W112">
        <v>0</v>
      </c>
    </row>
    <row r="113" spans="2:23" x14ac:dyDescent="0.25">
      <c r="B113">
        <v>103</v>
      </c>
      <c r="C113" t="s">
        <v>16289</v>
      </c>
      <c r="D113">
        <v>103</v>
      </c>
      <c r="E113">
        <v>0</v>
      </c>
      <c r="F113">
        <v>273</v>
      </c>
      <c r="G113">
        <v>-0.92200000000000004</v>
      </c>
      <c r="H113">
        <v>272</v>
      </c>
      <c r="I113">
        <v>0.72</v>
      </c>
      <c r="J113">
        <v>275</v>
      </c>
      <c r="K113">
        <v>-2.0350000000000001</v>
      </c>
      <c r="L113">
        <v>270</v>
      </c>
      <c r="M113">
        <v>-2.2269999999999999</v>
      </c>
      <c r="N113">
        <v>271</v>
      </c>
      <c r="O113">
        <v>1.7609999999999999</v>
      </c>
      <c r="P113">
        <v>274</v>
      </c>
      <c r="Q113">
        <v>1.25</v>
      </c>
      <c r="S113">
        <v>0</v>
      </c>
      <c r="U113">
        <v>0</v>
      </c>
      <c r="W113">
        <v>0</v>
      </c>
    </row>
    <row r="114" spans="2:23" x14ac:dyDescent="0.25">
      <c r="B114">
        <v>104</v>
      </c>
      <c r="C114" t="s">
        <v>16290</v>
      </c>
      <c r="D114">
        <v>104</v>
      </c>
      <c r="E114">
        <v>0</v>
      </c>
      <c r="F114">
        <v>273</v>
      </c>
      <c r="G114">
        <v>0.92200000000000004</v>
      </c>
      <c r="H114">
        <v>272</v>
      </c>
      <c r="I114">
        <v>-0.72</v>
      </c>
      <c r="J114">
        <v>275</v>
      </c>
      <c r="K114">
        <v>2.0350000000000001</v>
      </c>
      <c r="L114">
        <v>270</v>
      </c>
      <c r="M114">
        <v>2.2269999999999999</v>
      </c>
      <c r="N114">
        <v>271</v>
      </c>
      <c r="O114">
        <v>1.7609999999999999</v>
      </c>
      <c r="P114">
        <v>274</v>
      </c>
      <c r="Q114">
        <v>1.25</v>
      </c>
      <c r="S114">
        <v>0</v>
      </c>
      <c r="U114">
        <v>0</v>
      </c>
      <c r="W114">
        <v>0</v>
      </c>
    </row>
    <row r="115" spans="2:23" x14ac:dyDescent="0.25">
      <c r="B115">
        <v>105</v>
      </c>
      <c r="C115" t="s">
        <v>16291</v>
      </c>
      <c r="D115">
        <v>105</v>
      </c>
      <c r="E115">
        <v>0</v>
      </c>
      <c r="F115">
        <v>273</v>
      </c>
      <c r="G115">
        <v>0.92200000000000004</v>
      </c>
      <c r="H115">
        <v>272</v>
      </c>
      <c r="I115">
        <v>-0.72</v>
      </c>
      <c r="J115">
        <v>275</v>
      </c>
      <c r="K115">
        <v>-2.0350000000000001</v>
      </c>
      <c r="L115">
        <v>270</v>
      </c>
      <c r="M115">
        <v>2.2269999999999999</v>
      </c>
      <c r="N115">
        <v>271</v>
      </c>
      <c r="O115">
        <v>-1.7609999999999999</v>
      </c>
      <c r="P115">
        <v>274</v>
      </c>
      <c r="Q115">
        <v>1.25</v>
      </c>
      <c r="S115">
        <v>0</v>
      </c>
      <c r="U115">
        <v>0</v>
      </c>
      <c r="W115">
        <v>0</v>
      </c>
    </row>
    <row r="116" spans="2:23" x14ac:dyDescent="0.25">
      <c r="B116">
        <v>106</v>
      </c>
      <c r="C116" t="s">
        <v>16292</v>
      </c>
      <c r="D116">
        <v>106</v>
      </c>
      <c r="E116">
        <v>0</v>
      </c>
      <c r="F116">
        <v>273</v>
      </c>
      <c r="G116">
        <v>0.92200000000000004</v>
      </c>
      <c r="H116">
        <v>272</v>
      </c>
      <c r="I116">
        <v>-0.72</v>
      </c>
      <c r="J116">
        <v>275</v>
      </c>
      <c r="K116">
        <v>2.0350000000000001</v>
      </c>
      <c r="L116">
        <v>270</v>
      </c>
      <c r="M116">
        <v>-2.2269999999999999</v>
      </c>
      <c r="N116">
        <v>271</v>
      </c>
      <c r="O116">
        <v>1.7609999999999999</v>
      </c>
      <c r="P116">
        <v>274</v>
      </c>
      <c r="Q116">
        <v>1.25</v>
      </c>
      <c r="S116">
        <v>0</v>
      </c>
      <c r="U116">
        <v>0</v>
      </c>
      <c r="W116">
        <v>0</v>
      </c>
    </row>
    <row r="117" spans="2:23" x14ac:dyDescent="0.25">
      <c r="B117">
        <v>107</v>
      </c>
      <c r="C117" t="s">
        <v>16293</v>
      </c>
      <c r="D117">
        <v>107</v>
      </c>
      <c r="E117">
        <v>0</v>
      </c>
      <c r="F117">
        <v>273</v>
      </c>
      <c r="G117">
        <v>0.92200000000000004</v>
      </c>
      <c r="H117">
        <v>272</v>
      </c>
      <c r="I117">
        <v>-0.72</v>
      </c>
      <c r="J117">
        <v>275</v>
      </c>
      <c r="K117">
        <v>2.0350000000000001</v>
      </c>
      <c r="L117">
        <v>270</v>
      </c>
      <c r="M117">
        <v>2.2269999999999999</v>
      </c>
      <c r="N117">
        <v>271</v>
      </c>
      <c r="O117">
        <v>-1.7609999999999999</v>
      </c>
      <c r="P117">
        <v>274</v>
      </c>
      <c r="Q117">
        <v>1.25</v>
      </c>
      <c r="S117">
        <v>0</v>
      </c>
      <c r="U117">
        <v>0</v>
      </c>
      <c r="W117">
        <v>0</v>
      </c>
    </row>
    <row r="118" spans="2:23" x14ac:dyDescent="0.25">
      <c r="B118">
        <v>108</v>
      </c>
      <c r="C118" t="s">
        <v>16294</v>
      </c>
      <c r="D118">
        <v>108</v>
      </c>
      <c r="E118">
        <v>0</v>
      </c>
      <c r="F118">
        <v>273</v>
      </c>
      <c r="G118">
        <v>0.92200000000000004</v>
      </c>
      <c r="H118">
        <v>272</v>
      </c>
      <c r="I118">
        <v>-0.72</v>
      </c>
      <c r="J118">
        <v>275</v>
      </c>
      <c r="K118">
        <v>2.0350000000000001</v>
      </c>
      <c r="L118">
        <v>270</v>
      </c>
      <c r="M118">
        <v>-2.2269999999999999</v>
      </c>
      <c r="N118">
        <v>271</v>
      </c>
      <c r="O118">
        <v>-1.7609999999999999</v>
      </c>
      <c r="P118">
        <v>274</v>
      </c>
      <c r="Q118">
        <v>1.25</v>
      </c>
      <c r="S118">
        <v>0</v>
      </c>
      <c r="U118">
        <v>0</v>
      </c>
      <c r="W118">
        <v>0</v>
      </c>
    </row>
    <row r="119" spans="2:23" x14ac:dyDescent="0.25">
      <c r="B119">
        <v>109</v>
      </c>
      <c r="C119" t="s">
        <v>16295</v>
      </c>
      <c r="D119">
        <v>109</v>
      </c>
      <c r="E119">
        <v>0</v>
      </c>
      <c r="F119">
        <v>273</v>
      </c>
      <c r="G119">
        <v>0.92200000000000004</v>
      </c>
      <c r="H119">
        <v>272</v>
      </c>
      <c r="I119">
        <v>-0.72</v>
      </c>
      <c r="J119">
        <v>275</v>
      </c>
      <c r="K119">
        <v>-2.0350000000000001</v>
      </c>
      <c r="L119">
        <v>270</v>
      </c>
      <c r="M119">
        <v>2.2269999999999999</v>
      </c>
      <c r="N119">
        <v>271</v>
      </c>
      <c r="O119">
        <v>1.7609999999999999</v>
      </c>
      <c r="P119">
        <v>274</v>
      </c>
      <c r="Q119">
        <v>1.25</v>
      </c>
      <c r="S119">
        <v>0</v>
      </c>
      <c r="U119">
        <v>0</v>
      </c>
      <c r="W119">
        <v>0</v>
      </c>
    </row>
    <row r="120" spans="2:23" x14ac:dyDescent="0.25">
      <c r="B120">
        <v>110</v>
      </c>
      <c r="C120" t="s">
        <v>16296</v>
      </c>
      <c r="D120">
        <v>110</v>
      </c>
      <c r="E120">
        <v>0</v>
      </c>
      <c r="F120">
        <v>273</v>
      </c>
      <c r="G120">
        <v>0.92200000000000004</v>
      </c>
      <c r="H120">
        <v>272</v>
      </c>
      <c r="I120">
        <v>-0.72</v>
      </c>
      <c r="J120">
        <v>275</v>
      </c>
      <c r="K120">
        <v>-2.0350000000000001</v>
      </c>
      <c r="L120">
        <v>270</v>
      </c>
      <c r="M120">
        <v>-2.2269999999999999</v>
      </c>
      <c r="N120">
        <v>271</v>
      </c>
      <c r="O120">
        <v>-1.7609999999999999</v>
      </c>
      <c r="P120">
        <v>274</v>
      </c>
      <c r="Q120">
        <v>1.25</v>
      </c>
      <c r="S120">
        <v>0</v>
      </c>
      <c r="U120">
        <v>0</v>
      </c>
      <c r="W120">
        <v>0</v>
      </c>
    </row>
    <row r="121" spans="2:23" x14ac:dyDescent="0.25">
      <c r="B121">
        <v>111</v>
      </c>
      <c r="C121" t="s">
        <v>16297</v>
      </c>
      <c r="D121">
        <v>111</v>
      </c>
      <c r="E121">
        <v>0</v>
      </c>
      <c r="F121">
        <v>273</v>
      </c>
      <c r="G121">
        <v>0.92200000000000004</v>
      </c>
      <c r="H121">
        <v>272</v>
      </c>
      <c r="I121">
        <v>-0.72</v>
      </c>
      <c r="J121">
        <v>275</v>
      </c>
      <c r="K121">
        <v>-2.0350000000000001</v>
      </c>
      <c r="L121">
        <v>270</v>
      </c>
      <c r="M121">
        <v>-2.2269999999999999</v>
      </c>
      <c r="N121">
        <v>271</v>
      </c>
      <c r="O121">
        <v>1.7609999999999999</v>
      </c>
      <c r="P121">
        <v>274</v>
      </c>
      <c r="Q121">
        <v>1.25</v>
      </c>
      <c r="S121">
        <v>0</v>
      </c>
      <c r="U121">
        <v>0</v>
      </c>
      <c r="W121">
        <v>0</v>
      </c>
    </row>
    <row r="122" spans="2:23" x14ac:dyDescent="0.25">
      <c r="B122">
        <v>112</v>
      </c>
      <c r="C122" t="s">
        <v>16298</v>
      </c>
      <c r="D122">
        <v>112</v>
      </c>
      <c r="E122">
        <v>0</v>
      </c>
      <c r="F122">
        <v>273</v>
      </c>
      <c r="G122">
        <v>-0.92200000000000004</v>
      </c>
      <c r="H122">
        <v>272</v>
      </c>
      <c r="I122">
        <v>-0.72</v>
      </c>
      <c r="J122">
        <v>275</v>
      </c>
      <c r="K122">
        <v>2.0350000000000001</v>
      </c>
      <c r="L122">
        <v>270</v>
      </c>
      <c r="M122">
        <v>2.2269999999999999</v>
      </c>
      <c r="N122">
        <v>271</v>
      </c>
      <c r="O122">
        <v>1.7609999999999999</v>
      </c>
      <c r="P122">
        <v>274</v>
      </c>
      <c r="Q122">
        <v>1.25</v>
      </c>
      <c r="S122">
        <v>0</v>
      </c>
      <c r="U122">
        <v>0</v>
      </c>
      <c r="W122">
        <v>0</v>
      </c>
    </row>
    <row r="123" spans="2:23" x14ac:dyDescent="0.25">
      <c r="B123">
        <v>113</v>
      </c>
      <c r="C123" t="s">
        <v>16299</v>
      </c>
      <c r="D123">
        <v>113</v>
      </c>
      <c r="E123">
        <v>0</v>
      </c>
      <c r="F123">
        <v>273</v>
      </c>
      <c r="G123">
        <v>-0.92200000000000004</v>
      </c>
      <c r="H123">
        <v>272</v>
      </c>
      <c r="I123">
        <v>-0.72</v>
      </c>
      <c r="J123">
        <v>275</v>
      </c>
      <c r="K123">
        <v>-2.0350000000000001</v>
      </c>
      <c r="L123">
        <v>270</v>
      </c>
      <c r="M123">
        <v>2.2269999999999999</v>
      </c>
      <c r="N123">
        <v>271</v>
      </c>
      <c r="O123">
        <v>-1.7609999999999999</v>
      </c>
      <c r="P123">
        <v>274</v>
      </c>
      <c r="Q123">
        <v>1.25</v>
      </c>
      <c r="S123">
        <v>0</v>
      </c>
      <c r="U123">
        <v>0</v>
      </c>
      <c r="W123">
        <v>0</v>
      </c>
    </row>
    <row r="124" spans="2:23" x14ac:dyDescent="0.25">
      <c r="B124">
        <v>114</v>
      </c>
      <c r="C124" t="s">
        <v>16300</v>
      </c>
      <c r="D124">
        <v>114</v>
      </c>
      <c r="E124">
        <v>0</v>
      </c>
      <c r="F124">
        <v>273</v>
      </c>
      <c r="G124">
        <v>-0.92200000000000004</v>
      </c>
      <c r="H124">
        <v>272</v>
      </c>
      <c r="I124">
        <v>-0.72</v>
      </c>
      <c r="J124">
        <v>275</v>
      </c>
      <c r="K124">
        <v>2.0350000000000001</v>
      </c>
      <c r="L124">
        <v>270</v>
      </c>
      <c r="M124">
        <v>-2.2269999999999999</v>
      </c>
      <c r="N124">
        <v>271</v>
      </c>
      <c r="O124">
        <v>1.7609999999999999</v>
      </c>
      <c r="P124">
        <v>274</v>
      </c>
      <c r="Q124">
        <v>1.25</v>
      </c>
      <c r="S124">
        <v>0</v>
      </c>
      <c r="U124">
        <v>0</v>
      </c>
      <c r="W124">
        <v>0</v>
      </c>
    </row>
    <row r="125" spans="2:23" x14ac:dyDescent="0.25">
      <c r="B125">
        <v>115</v>
      </c>
      <c r="C125" t="s">
        <v>16301</v>
      </c>
      <c r="D125">
        <v>115</v>
      </c>
      <c r="E125">
        <v>0</v>
      </c>
      <c r="F125">
        <v>273</v>
      </c>
      <c r="G125">
        <v>-0.92200000000000004</v>
      </c>
      <c r="H125">
        <v>272</v>
      </c>
      <c r="I125">
        <v>-0.72</v>
      </c>
      <c r="J125">
        <v>275</v>
      </c>
      <c r="K125">
        <v>2.0350000000000001</v>
      </c>
      <c r="L125">
        <v>270</v>
      </c>
      <c r="M125">
        <v>2.2269999999999999</v>
      </c>
      <c r="N125">
        <v>271</v>
      </c>
      <c r="O125">
        <v>-1.7609999999999999</v>
      </c>
      <c r="P125">
        <v>274</v>
      </c>
      <c r="Q125">
        <v>1.25</v>
      </c>
      <c r="S125">
        <v>0</v>
      </c>
      <c r="U125">
        <v>0</v>
      </c>
      <c r="W125">
        <v>0</v>
      </c>
    </row>
    <row r="126" spans="2:23" x14ac:dyDescent="0.25">
      <c r="B126">
        <v>116</v>
      </c>
      <c r="C126" t="s">
        <v>16302</v>
      </c>
      <c r="D126">
        <v>116</v>
      </c>
      <c r="E126">
        <v>0</v>
      </c>
      <c r="F126">
        <v>273</v>
      </c>
      <c r="G126">
        <v>-0.92200000000000004</v>
      </c>
      <c r="H126">
        <v>272</v>
      </c>
      <c r="I126">
        <v>-0.72</v>
      </c>
      <c r="J126">
        <v>275</v>
      </c>
      <c r="K126">
        <v>2.0350000000000001</v>
      </c>
      <c r="L126">
        <v>270</v>
      </c>
      <c r="M126">
        <v>-2.2269999999999999</v>
      </c>
      <c r="N126">
        <v>271</v>
      </c>
      <c r="O126">
        <v>-1.7609999999999999</v>
      </c>
      <c r="P126">
        <v>274</v>
      </c>
      <c r="Q126">
        <v>1.25</v>
      </c>
      <c r="S126">
        <v>0</v>
      </c>
      <c r="U126">
        <v>0</v>
      </c>
      <c r="W126">
        <v>0</v>
      </c>
    </row>
    <row r="127" spans="2:23" x14ac:dyDescent="0.25">
      <c r="B127">
        <v>117</v>
      </c>
      <c r="C127" t="s">
        <v>16303</v>
      </c>
      <c r="D127">
        <v>117</v>
      </c>
      <c r="E127">
        <v>0</v>
      </c>
      <c r="F127">
        <v>273</v>
      </c>
      <c r="G127">
        <v>-0.92200000000000004</v>
      </c>
      <c r="H127">
        <v>272</v>
      </c>
      <c r="I127">
        <v>-0.72</v>
      </c>
      <c r="J127">
        <v>275</v>
      </c>
      <c r="K127">
        <v>-2.0350000000000001</v>
      </c>
      <c r="L127">
        <v>270</v>
      </c>
      <c r="M127">
        <v>2.2269999999999999</v>
      </c>
      <c r="N127">
        <v>271</v>
      </c>
      <c r="O127">
        <v>1.7609999999999999</v>
      </c>
      <c r="P127">
        <v>274</v>
      </c>
      <c r="Q127">
        <v>1.25</v>
      </c>
      <c r="S127">
        <v>0</v>
      </c>
      <c r="U127">
        <v>0</v>
      </c>
      <c r="W127">
        <v>0</v>
      </c>
    </row>
    <row r="128" spans="2:23" x14ac:dyDescent="0.25">
      <c r="B128">
        <v>118</v>
      </c>
      <c r="C128" t="s">
        <v>16304</v>
      </c>
      <c r="D128">
        <v>118</v>
      </c>
      <c r="E128">
        <v>0</v>
      </c>
      <c r="F128">
        <v>273</v>
      </c>
      <c r="G128">
        <v>-0.92200000000000004</v>
      </c>
      <c r="H128">
        <v>272</v>
      </c>
      <c r="I128">
        <v>-0.72</v>
      </c>
      <c r="J128">
        <v>275</v>
      </c>
      <c r="K128">
        <v>-2.0350000000000001</v>
      </c>
      <c r="L128">
        <v>270</v>
      </c>
      <c r="M128">
        <v>-2.2269999999999999</v>
      </c>
      <c r="N128">
        <v>271</v>
      </c>
      <c r="O128">
        <v>-1.7609999999999999</v>
      </c>
      <c r="P128">
        <v>274</v>
      </c>
      <c r="Q128">
        <v>1.25</v>
      </c>
      <c r="S128">
        <v>0</v>
      </c>
      <c r="U128">
        <v>0</v>
      </c>
      <c r="W128">
        <v>0</v>
      </c>
    </row>
    <row r="129" spans="2:23" x14ac:dyDescent="0.25">
      <c r="B129">
        <v>119</v>
      </c>
      <c r="C129" t="s">
        <v>16305</v>
      </c>
      <c r="D129">
        <v>119</v>
      </c>
      <c r="E129">
        <v>0</v>
      </c>
      <c r="F129">
        <v>273</v>
      </c>
      <c r="G129">
        <v>-0.92200000000000004</v>
      </c>
      <c r="H129">
        <v>272</v>
      </c>
      <c r="I129">
        <v>-0.72</v>
      </c>
      <c r="J129">
        <v>275</v>
      </c>
      <c r="K129">
        <v>-2.0350000000000001</v>
      </c>
      <c r="L129">
        <v>270</v>
      </c>
      <c r="M129">
        <v>-2.2269999999999999</v>
      </c>
      <c r="N129">
        <v>271</v>
      </c>
      <c r="O129">
        <v>1.7609999999999999</v>
      </c>
      <c r="P129">
        <v>274</v>
      </c>
      <c r="Q129">
        <v>1.25</v>
      </c>
      <c r="S129">
        <v>0</v>
      </c>
      <c r="U129">
        <v>0</v>
      </c>
      <c r="W129">
        <v>0</v>
      </c>
    </row>
    <row r="130" spans="2:23" x14ac:dyDescent="0.25">
      <c r="B130">
        <v>120</v>
      </c>
      <c r="C130" t="s">
        <v>16063</v>
      </c>
      <c r="E130">
        <v>0</v>
      </c>
      <c r="G130">
        <v>0</v>
      </c>
      <c r="I130">
        <v>0</v>
      </c>
      <c r="K130">
        <v>0</v>
      </c>
      <c r="M130">
        <v>0</v>
      </c>
      <c r="O130">
        <v>0</v>
      </c>
      <c r="Q130">
        <v>0</v>
      </c>
      <c r="S130">
        <v>0</v>
      </c>
      <c r="U130">
        <v>0</v>
      </c>
      <c r="W130">
        <v>0</v>
      </c>
    </row>
    <row r="131" spans="2:23" x14ac:dyDescent="0.25">
      <c r="B131">
        <v>121</v>
      </c>
      <c r="C131" t="s">
        <v>16306</v>
      </c>
      <c r="D131">
        <v>121</v>
      </c>
      <c r="E131">
        <v>0</v>
      </c>
      <c r="F131">
        <v>273</v>
      </c>
      <c r="G131">
        <v>1</v>
      </c>
      <c r="H131">
        <v>272</v>
      </c>
      <c r="I131">
        <v>1</v>
      </c>
      <c r="J131">
        <v>275</v>
      </c>
      <c r="K131">
        <v>1</v>
      </c>
      <c r="L131">
        <v>270</v>
      </c>
      <c r="M131">
        <v>1</v>
      </c>
      <c r="N131">
        <v>271</v>
      </c>
      <c r="O131">
        <v>1</v>
      </c>
      <c r="P131">
        <v>274</v>
      </c>
      <c r="Q131">
        <v>1</v>
      </c>
      <c r="S131">
        <v>0</v>
      </c>
      <c r="U131">
        <v>0</v>
      </c>
      <c r="W131">
        <v>0</v>
      </c>
    </row>
    <row r="132" spans="2:23" x14ac:dyDescent="0.25">
      <c r="B132">
        <v>122</v>
      </c>
      <c r="C132" t="s">
        <v>16307</v>
      </c>
      <c r="D132">
        <v>122</v>
      </c>
      <c r="E132">
        <v>0</v>
      </c>
      <c r="F132">
        <v>273</v>
      </c>
      <c r="G132">
        <v>1</v>
      </c>
      <c r="H132">
        <v>272</v>
      </c>
      <c r="I132">
        <v>1</v>
      </c>
      <c r="J132">
        <v>275</v>
      </c>
      <c r="K132">
        <v>-1</v>
      </c>
      <c r="L132">
        <v>270</v>
      </c>
      <c r="M132">
        <v>1</v>
      </c>
      <c r="N132">
        <v>271</v>
      </c>
      <c r="O132">
        <v>-1</v>
      </c>
      <c r="P132">
        <v>274</v>
      </c>
      <c r="Q132">
        <v>1</v>
      </c>
      <c r="S132">
        <v>0</v>
      </c>
      <c r="U132">
        <v>0</v>
      </c>
      <c r="W132">
        <v>0</v>
      </c>
    </row>
    <row r="133" spans="2:23" x14ac:dyDescent="0.25">
      <c r="B133">
        <v>123</v>
      </c>
      <c r="C133" t="s">
        <v>16308</v>
      </c>
      <c r="D133">
        <v>123</v>
      </c>
      <c r="E133">
        <v>0</v>
      </c>
      <c r="F133">
        <v>273</v>
      </c>
      <c r="G133">
        <v>1</v>
      </c>
      <c r="H133">
        <v>272</v>
      </c>
      <c r="I133">
        <v>1</v>
      </c>
      <c r="J133">
        <v>275</v>
      </c>
      <c r="K133">
        <v>1</v>
      </c>
      <c r="L133">
        <v>270</v>
      </c>
      <c r="M133">
        <v>-1</v>
      </c>
      <c r="N133">
        <v>271</v>
      </c>
      <c r="O133">
        <v>1</v>
      </c>
      <c r="P133">
        <v>274</v>
      </c>
      <c r="Q133">
        <v>1</v>
      </c>
      <c r="S133">
        <v>0</v>
      </c>
      <c r="U133">
        <v>0</v>
      </c>
      <c r="W133">
        <v>0</v>
      </c>
    </row>
    <row r="134" spans="2:23" x14ac:dyDescent="0.25">
      <c r="B134">
        <v>124</v>
      </c>
      <c r="C134" t="s">
        <v>16309</v>
      </c>
      <c r="D134">
        <v>124</v>
      </c>
      <c r="E134">
        <v>0</v>
      </c>
      <c r="F134">
        <v>273</v>
      </c>
      <c r="G134">
        <v>1</v>
      </c>
      <c r="H134">
        <v>272</v>
      </c>
      <c r="I134">
        <v>1</v>
      </c>
      <c r="J134">
        <v>275</v>
      </c>
      <c r="K134">
        <v>1</v>
      </c>
      <c r="L134">
        <v>270</v>
      </c>
      <c r="M134">
        <v>1</v>
      </c>
      <c r="N134">
        <v>271</v>
      </c>
      <c r="O134">
        <v>-1</v>
      </c>
      <c r="P134">
        <v>274</v>
      </c>
      <c r="Q134">
        <v>1</v>
      </c>
      <c r="S134">
        <v>0</v>
      </c>
      <c r="U134">
        <v>0</v>
      </c>
      <c r="W134">
        <v>0</v>
      </c>
    </row>
    <row r="135" spans="2:23" x14ac:dyDescent="0.25">
      <c r="B135">
        <v>125</v>
      </c>
      <c r="C135" t="s">
        <v>16310</v>
      </c>
      <c r="D135">
        <v>125</v>
      </c>
      <c r="E135">
        <v>0</v>
      </c>
      <c r="F135">
        <v>273</v>
      </c>
      <c r="G135">
        <v>1</v>
      </c>
      <c r="H135">
        <v>272</v>
      </c>
      <c r="I135">
        <v>1</v>
      </c>
      <c r="J135">
        <v>275</v>
      </c>
      <c r="K135">
        <v>1</v>
      </c>
      <c r="L135">
        <v>270</v>
      </c>
      <c r="M135">
        <v>-1</v>
      </c>
      <c r="N135">
        <v>271</v>
      </c>
      <c r="O135">
        <v>-1</v>
      </c>
      <c r="P135">
        <v>274</v>
      </c>
      <c r="Q135">
        <v>1</v>
      </c>
      <c r="S135">
        <v>0</v>
      </c>
      <c r="U135">
        <v>0</v>
      </c>
      <c r="W135">
        <v>0</v>
      </c>
    </row>
    <row r="136" spans="2:23" x14ac:dyDescent="0.25">
      <c r="B136">
        <v>126</v>
      </c>
      <c r="C136" t="s">
        <v>16311</v>
      </c>
      <c r="D136">
        <v>126</v>
      </c>
      <c r="E136">
        <v>0</v>
      </c>
      <c r="F136">
        <v>273</v>
      </c>
      <c r="G136">
        <v>1</v>
      </c>
      <c r="H136">
        <v>272</v>
      </c>
      <c r="I136">
        <v>1</v>
      </c>
      <c r="J136">
        <v>275</v>
      </c>
      <c r="K136">
        <v>-1</v>
      </c>
      <c r="L136">
        <v>270</v>
      </c>
      <c r="M136">
        <v>1</v>
      </c>
      <c r="N136">
        <v>271</v>
      </c>
      <c r="O136">
        <v>1</v>
      </c>
      <c r="P136">
        <v>274</v>
      </c>
      <c r="Q136">
        <v>1</v>
      </c>
      <c r="S136">
        <v>0</v>
      </c>
      <c r="U136">
        <v>0</v>
      </c>
      <c r="W136">
        <v>0</v>
      </c>
    </row>
    <row r="137" spans="2:23" x14ac:dyDescent="0.25">
      <c r="B137">
        <v>127</v>
      </c>
      <c r="C137" t="s">
        <v>16312</v>
      </c>
      <c r="D137">
        <v>127</v>
      </c>
      <c r="E137">
        <v>0</v>
      </c>
      <c r="F137">
        <v>273</v>
      </c>
      <c r="G137">
        <v>1</v>
      </c>
      <c r="H137">
        <v>272</v>
      </c>
      <c r="I137">
        <v>1</v>
      </c>
      <c r="J137">
        <v>275</v>
      </c>
      <c r="K137">
        <v>-1</v>
      </c>
      <c r="L137">
        <v>270</v>
      </c>
      <c r="M137">
        <v>-1</v>
      </c>
      <c r="N137">
        <v>271</v>
      </c>
      <c r="O137">
        <v>-1</v>
      </c>
      <c r="P137">
        <v>274</v>
      </c>
      <c r="Q137">
        <v>1</v>
      </c>
      <c r="S137">
        <v>0</v>
      </c>
      <c r="U137">
        <v>0</v>
      </c>
      <c r="W137">
        <v>0</v>
      </c>
    </row>
    <row r="138" spans="2:23" x14ac:dyDescent="0.25">
      <c r="B138">
        <v>128</v>
      </c>
      <c r="C138" t="s">
        <v>16313</v>
      </c>
      <c r="D138">
        <v>128</v>
      </c>
      <c r="E138">
        <v>0</v>
      </c>
      <c r="F138">
        <v>273</v>
      </c>
      <c r="G138">
        <v>1</v>
      </c>
      <c r="H138">
        <v>272</v>
      </c>
      <c r="I138">
        <v>1</v>
      </c>
      <c r="J138">
        <v>275</v>
      </c>
      <c r="K138">
        <v>-1</v>
      </c>
      <c r="L138">
        <v>270</v>
      </c>
      <c r="M138">
        <v>-1</v>
      </c>
      <c r="N138">
        <v>271</v>
      </c>
      <c r="O138">
        <v>1</v>
      </c>
      <c r="P138">
        <v>274</v>
      </c>
      <c r="Q138">
        <v>1</v>
      </c>
      <c r="S138">
        <v>0</v>
      </c>
      <c r="U138">
        <v>0</v>
      </c>
      <c r="W138">
        <v>0</v>
      </c>
    </row>
    <row r="139" spans="2:23" x14ac:dyDescent="0.25">
      <c r="B139">
        <v>129</v>
      </c>
      <c r="C139" t="s">
        <v>16314</v>
      </c>
      <c r="D139">
        <v>129</v>
      </c>
      <c r="E139">
        <v>0</v>
      </c>
      <c r="F139">
        <v>273</v>
      </c>
      <c r="G139">
        <v>-1</v>
      </c>
      <c r="H139">
        <v>272</v>
      </c>
      <c r="I139">
        <v>1</v>
      </c>
      <c r="J139">
        <v>275</v>
      </c>
      <c r="K139">
        <v>1</v>
      </c>
      <c r="L139">
        <v>270</v>
      </c>
      <c r="M139">
        <v>1</v>
      </c>
      <c r="N139">
        <v>271</v>
      </c>
      <c r="O139">
        <v>1</v>
      </c>
      <c r="P139">
        <v>274</v>
      </c>
      <c r="Q139">
        <v>1</v>
      </c>
      <c r="S139">
        <v>0</v>
      </c>
      <c r="U139">
        <v>0</v>
      </c>
      <c r="W139">
        <v>0</v>
      </c>
    </row>
    <row r="140" spans="2:23" x14ac:dyDescent="0.25">
      <c r="B140">
        <v>130</v>
      </c>
      <c r="C140" t="s">
        <v>16315</v>
      </c>
      <c r="D140">
        <v>130</v>
      </c>
      <c r="E140">
        <v>0</v>
      </c>
      <c r="F140">
        <v>273</v>
      </c>
      <c r="G140">
        <v>-1</v>
      </c>
      <c r="H140">
        <v>272</v>
      </c>
      <c r="I140">
        <v>1</v>
      </c>
      <c r="J140">
        <v>275</v>
      </c>
      <c r="K140">
        <v>-1</v>
      </c>
      <c r="L140">
        <v>270</v>
      </c>
      <c r="M140">
        <v>1</v>
      </c>
      <c r="N140">
        <v>271</v>
      </c>
      <c r="O140">
        <v>-1</v>
      </c>
      <c r="P140">
        <v>274</v>
      </c>
      <c r="Q140">
        <v>1</v>
      </c>
      <c r="S140">
        <v>0</v>
      </c>
      <c r="U140">
        <v>0</v>
      </c>
      <c r="W140">
        <v>0</v>
      </c>
    </row>
    <row r="141" spans="2:23" x14ac:dyDescent="0.25">
      <c r="B141">
        <v>131</v>
      </c>
      <c r="C141" t="s">
        <v>16316</v>
      </c>
      <c r="D141">
        <v>131</v>
      </c>
      <c r="E141">
        <v>0</v>
      </c>
      <c r="F141">
        <v>273</v>
      </c>
      <c r="G141">
        <v>-1</v>
      </c>
      <c r="H141">
        <v>272</v>
      </c>
      <c r="I141">
        <v>1</v>
      </c>
      <c r="J141">
        <v>275</v>
      </c>
      <c r="K141">
        <v>1</v>
      </c>
      <c r="L141">
        <v>270</v>
      </c>
      <c r="M141">
        <v>-1</v>
      </c>
      <c r="N141">
        <v>271</v>
      </c>
      <c r="O141">
        <v>1</v>
      </c>
      <c r="P141">
        <v>274</v>
      </c>
      <c r="Q141">
        <v>1</v>
      </c>
      <c r="S141">
        <v>0</v>
      </c>
      <c r="U141">
        <v>0</v>
      </c>
      <c r="W141">
        <v>0</v>
      </c>
    </row>
    <row r="142" spans="2:23" x14ac:dyDescent="0.25">
      <c r="B142">
        <v>132</v>
      </c>
      <c r="C142" t="s">
        <v>16317</v>
      </c>
      <c r="D142">
        <v>132</v>
      </c>
      <c r="E142">
        <v>0</v>
      </c>
      <c r="F142">
        <v>273</v>
      </c>
      <c r="G142">
        <v>-1</v>
      </c>
      <c r="H142">
        <v>272</v>
      </c>
      <c r="I142">
        <v>1</v>
      </c>
      <c r="J142">
        <v>275</v>
      </c>
      <c r="K142">
        <v>1</v>
      </c>
      <c r="L142">
        <v>270</v>
      </c>
      <c r="M142">
        <v>1</v>
      </c>
      <c r="N142">
        <v>271</v>
      </c>
      <c r="O142">
        <v>-1</v>
      </c>
      <c r="P142">
        <v>274</v>
      </c>
      <c r="Q142">
        <v>1</v>
      </c>
      <c r="S142">
        <v>0</v>
      </c>
      <c r="U142">
        <v>0</v>
      </c>
      <c r="W142">
        <v>0</v>
      </c>
    </row>
    <row r="143" spans="2:23" x14ac:dyDescent="0.25">
      <c r="B143">
        <v>133</v>
      </c>
      <c r="C143" t="s">
        <v>16318</v>
      </c>
      <c r="D143">
        <v>133</v>
      </c>
      <c r="E143">
        <v>0</v>
      </c>
      <c r="F143">
        <v>273</v>
      </c>
      <c r="G143">
        <v>-1</v>
      </c>
      <c r="H143">
        <v>272</v>
      </c>
      <c r="I143">
        <v>1</v>
      </c>
      <c r="J143">
        <v>275</v>
      </c>
      <c r="K143">
        <v>1</v>
      </c>
      <c r="L143">
        <v>270</v>
      </c>
      <c r="M143">
        <v>-1</v>
      </c>
      <c r="N143">
        <v>271</v>
      </c>
      <c r="O143">
        <v>-1</v>
      </c>
      <c r="P143">
        <v>274</v>
      </c>
      <c r="Q143">
        <v>1</v>
      </c>
      <c r="S143">
        <v>0</v>
      </c>
      <c r="U143">
        <v>0</v>
      </c>
      <c r="W143">
        <v>0</v>
      </c>
    </row>
    <row r="144" spans="2:23" x14ac:dyDescent="0.25">
      <c r="B144">
        <v>134</v>
      </c>
      <c r="C144" t="s">
        <v>16319</v>
      </c>
      <c r="D144">
        <v>134</v>
      </c>
      <c r="E144">
        <v>0</v>
      </c>
      <c r="F144">
        <v>273</v>
      </c>
      <c r="G144">
        <v>-1</v>
      </c>
      <c r="H144">
        <v>272</v>
      </c>
      <c r="I144">
        <v>1</v>
      </c>
      <c r="J144">
        <v>275</v>
      </c>
      <c r="K144">
        <v>-1</v>
      </c>
      <c r="L144">
        <v>270</v>
      </c>
      <c r="M144">
        <v>1</v>
      </c>
      <c r="N144">
        <v>271</v>
      </c>
      <c r="O144">
        <v>1</v>
      </c>
      <c r="P144">
        <v>274</v>
      </c>
      <c r="Q144">
        <v>1</v>
      </c>
      <c r="S144">
        <v>0</v>
      </c>
      <c r="U144">
        <v>0</v>
      </c>
      <c r="W144">
        <v>0</v>
      </c>
    </row>
    <row r="145" spans="2:23" x14ac:dyDescent="0.25">
      <c r="B145">
        <v>135</v>
      </c>
      <c r="C145" t="s">
        <v>16320</v>
      </c>
      <c r="D145">
        <v>135</v>
      </c>
      <c r="E145">
        <v>0</v>
      </c>
      <c r="F145">
        <v>273</v>
      </c>
      <c r="G145">
        <v>-1</v>
      </c>
      <c r="H145">
        <v>272</v>
      </c>
      <c r="I145">
        <v>1</v>
      </c>
      <c r="J145">
        <v>275</v>
      </c>
      <c r="K145">
        <v>-1</v>
      </c>
      <c r="L145">
        <v>270</v>
      </c>
      <c r="M145">
        <v>-1</v>
      </c>
      <c r="N145">
        <v>271</v>
      </c>
      <c r="O145">
        <v>-1</v>
      </c>
      <c r="P145">
        <v>274</v>
      </c>
      <c r="Q145">
        <v>1</v>
      </c>
      <c r="S145">
        <v>0</v>
      </c>
      <c r="U145">
        <v>0</v>
      </c>
      <c r="W145">
        <v>0</v>
      </c>
    </row>
    <row r="146" spans="2:23" x14ac:dyDescent="0.25">
      <c r="B146">
        <v>136</v>
      </c>
      <c r="C146" t="s">
        <v>16321</v>
      </c>
      <c r="D146">
        <v>136</v>
      </c>
      <c r="E146">
        <v>0</v>
      </c>
      <c r="F146">
        <v>273</v>
      </c>
      <c r="G146">
        <v>-1</v>
      </c>
      <c r="H146">
        <v>272</v>
      </c>
      <c r="I146">
        <v>1</v>
      </c>
      <c r="J146">
        <v>275</v>
      </c>
      <c r="K146">
        <v>-1</v>
      </c>
      <c r="L146">
        <v>270</v>
      </c>
      <c r="M146">
        <v>-1</v>
      </c>
      <c r="N146">
        <v>271</v>
      </c>
      <c r="O146">
        <v>1</v>
      </c>
      <c r="P146">
        <v>274</v>
      </c>
      <c r="Q146">
        <v>1</v>
      </c>
      <c r="S146">
        <v>0</v>
      </c>
      <c r="U146">
        <v>0</v>
      </c>
      <c r="W146">
        <v>0</v>
      </c>
    </row>
    <row r="147" spans="2:23" x14ac:dyDescent="0.25">
      <c r="B147">
        <v>137</v>
      </c>
      <c r="C147" t="s">
        <v>16322</v>
      </c>
      <c r="D147">
        <v>137</v>
      </c>
      <c r="E147">
        <v>0</v>
      </c>
      <c r="F147">
        <v>273</v>
      </c>
      <c r="G147">
        <v>1</v>
      </c>
      <c r="H147">
        <v>272</v>
      </c>
      <c r="I147">
        <v>-1</v>
      </c>
      <c r="J147">
        <v>275</v>
      </c>
      <c r="K147">
        <v>1</v>
      </c>
      <c r="L147">
        <v>270</v>
      </c>
      <c r="M147">
        <v>1</v>
      </c>
      <c r="N147">
        <v>271</v>
      </c>
      <c r="O147">
        <v>1</v>
      </c>
      <c r="P147">
        <v>274</v>
      </c>
      <c r="Q147">
        <v>1</v>
      </c>
      <c r="S147">
        <v>0</v>
      </c>
      <c r="U147">
        <v>0</v>
      </c>
      <c r="W147">
        <v>0</v>
      </c>
    </row>
    <row r="148" spans="2:23" x14ac:dyDescent="0.25">
      <c r="B148">
        <v>138</v>
      </c>
      <c r="C148" t="s">
        <v>16323</v>
      </c>
      <c r="D148">
        <v>138</v>
      </c>
      <c r="E148">
        <v>0</v>
      </c>
      <c r="F148">
        <v>273</v>
      </c>
      <c r="G148">
        <v>1</v>
      </c>
      <c r="H148">
        <v>272</v>
      </c>
      <c r="I148">
        <v>-1</v>
      </c>
      <c r="J148">
        <v>275</v>
      </c>
      <c r="K148">
        <v>-1</v>
      </c>
      <c r="L148">
        <v>270</v>
      </c>
      <c r="M148">
        <v>1</v>
      </c>
      <c r="N148">
        <v>271</v>
      </c>
      <c r="O148">
        <v>-1</v>
      </c>
      <c r="P148">
        <v>274</v>
      </c>
      <c r="Q148">
        <v>1</v>
      </c>
      <c r="S148">
        <v>0</v>
      </c>
      <c r="U148">
        <v>0</v>
      </c>
      <c r="W148">
        <v>0</v>
      </c>
    </row>
    <row r="149" spans="2:23" x14ac:dyDescent="0.25">
      <c r="B149">
        <v>139</v>
      </c>
      <c r="C149" t="s">
        <v>16324</v>
      </c>
      <c r="D149">
        <v>139</v>
      </c>
      <c r="E149">
        <v>0</v>
      </c>
      <c r="F149">
        <v>273</v>
      </c>
      <c r="G149">
        <v>1</v>
      </c>
      <c r="H149">
        <v>272</v>
      </c>
      <c r="I149">
        <v>-1</v>
      </c>
      <c r="J149">
        <v>275</v>
      </c>
      <c r="K149">
        <v>1</v>
      </c>
      <c r="L149">
        <v>270</v>
      </c>
      <c r="M149">
        <v>-1</v>
      </c>
      <c r="N149">
        <v>271</v>
      </c>
      <c r="O149">
        <v>1</v>
      </c>
      <c r="P149">
        <v>274</v>
      </c>
      <c r="Q149">
        <v>1</v>
      </c>
      <c r="S149">
        <v>0</v>
      </c>
      <c r="U149">
        <v>0</v>
      </c>
      <c r="W149">
        <v>0</v>
      </c>
    </row>
    <row r="150" spans="2:23" x14ac:dyDescent="0.25">
      <c r="B150">
        <v>140</v>
      </c>
      <c r="C150" t="s">
        <v>16325</v>
      </c>
      <c r="D150">
        <v>140</v>
      </c>
      <c r="E150">
        <v>0</v>
      </c>
      <c r="F150">
        <v>273</v>
      </c>
      <c r="G150">
        <v>1</v>
      </c>
      <c r="H150">
        <v>272</v>
      </c>
      <c r="I150">
        <v>-1</v>
      </c>
      <c r="J150">
        <v>275</v>
      </c>
      <c r="K150">
        <v>1</v>
      </c>
      <c r="L150">
        <v>270</v>
      </c>
      <c r="M150">
        <v>1</v>
      </c>
      <c r="N150">
        <v>271</v>
      </c>
      <c r="O150">
        <v>-1</v>
      </c>
      <c r="P150">
        <v>274</v>
      </c>
      <c r="Q150">
        <v>1</v>
      </c>
      <c r="S150">
        <v>0</v>
      </c>
      <c r="U150">
        <v>0</v>
      </c>
      <c r="W150">
        <v>0</v>
      </c>
    </row>
    <row r="151" spans="2:23" x14ac:dyDescent="0.25">
      <c r="B151">
        <v>141</v>
      </c>
      <c r="C151" t="s">
        <v>16326</v>
      </c>
      <c r="D151">
        <v>141</v>
      </c>
      <c r="E151">
        <v>0</v>
      </c>
      <c r="F151">
        <v>273</v>
      </c>
      <c r="G151">
        <v>1</v>
      </c>
      <c r="H151">
        <v>272</v>
      </c>
      <c r="I151">
        <v>-1</v>
      </c>
      <c r="J151">
        <v>275</v>
      </c>
      <c r="K151">
        <v>1</v>
      </c>
      <c r="L151">
        <v>270</v>
      </c>
      <c r="M151">
        <v>-1</v>
      </c>
      <c r="N151">
        <v>271</v>
      </c>
      <c r="O151">
        <v>-1</v>
      </c>
      <c r="P151">
        <v>274</v>
      </c>
      <c r="Q151">
        <v>1</v>
      </c>
      <c r="S151">
        <v>0</v>
      </c>
      <c r="U151">
        <v>0</v>
      </c>
      <c r="W151">
        <v>0</v>
      </c>
    </row>
    <row r="152" spans="2:23" x14ac:dyDescent="0.25">
      <c r="B152">
        <v>142</v>
      </c>
      <c r="C152" t="s">
        <v>16327</v>
      </c>
      <c r="D152">
        <v>142</v>
      </c>
      <c r="E152">
        <v>0</v>
      </c>
      <c r="F152">
        <v>273</v>
      </c>
      <c r="G152">
        <v>1</v>
      </c>
      <c r="H152">
        <v>272</v>
      </c>
      <c r="I152">
        <v>-1</v>
      </c>
      <c r="J152">
        <v>275</v>
      </c>
      <c r="K152">
        <v>-1</v>
      </c>
      <c r="L152">
        <v>270</v>
      </c>
      <c r="M152">
        <v>1</v>
      </c>
      <c r="N152">
        <v>271</v>
      </c>
      <c r="O152">
        <v>1</v>
      </c>
      <c r="P152">
        <v>274</v>
      </c>
      <c r="Q152">
        <v>1</v>
      </c>
      <c r="S152">
        <v>0</v>
      </c>
      <c r="U152">
        <v>0</v>
      </c>
      <c r="W152">
        <v>0</v>
      </c>
    </row>
    <row r="153" spans="2:23" x14ac:dyDescent="0.25">
      <c r="B153">
        <v>143</v>
      </c>
      <c r="C153" t="s">
        <v>16328</v>
      </c>
      <c r="D153">
        <v>143</v>
      </c>
      <c r="E153">
        <v>0</v>
      </c>
      <c r="F153">
        <v>273</v>
      </c>
      <c r="G153">
        <v>1</v>
      </c>
      <c r="H153">
        <v>272</v>
      </c>
      <c r="I153">
        <v>-1</v>
      </c>
      <c r="J153">
        <v>275</v>
      </c>
      <c r="K153">
        <v>-1</v>
      </c>
      <c r="L153">
        <v>270</v>
      </c>
      <c r="M153">
        <v>-1</v>
      </c>
      <c r="N153">
        <v>271</v>
      </c>
      <c r="O153">
        <v>-1</v>
      </c>
      <c r="P153">
        <v>274</v>
      </c>
      <c r="Q153">
        <v>1</v>
      </c>
      <c r="S153">
        <v>0</v>
      </c>
      <c r="U153">
        <v>0</v>
      </c>
      <c r="W153">
        <v>0</v>
      </c>
    </row>
    <row r="154" spans="2:23" x14ac:dyDescent="0.25">
      <c r="B154">
        <v>144</v>
      </c>
      <c r="C154" t="s">
        <v>16329</v>
      </c>
      <c r="D154">
        <v>144</v>
      </c>
      <c r="E154">
        <v>0</v>
      </c>
      <c r="F154">
        <v>273</v>
      </c>
      <c r="G154">
        <v>1</v>
      </c>
      <c r="H154">
        <v>272</v>
      </c>
      <c r="I154">
        <v>-1</v>
      </c>
      <c r="J154">
        <v>275</v>
      </c>
      <c r="K154">
        <v>-1</v>
      </c>
      <c r="L154">
        <v>270</v>
      </c>
      <c r="M154">
        <v>-1</v>
      </c>
      <c r="N154">
        <v>271</v>
      </c>
      <c r="O154">
        <v>1</v>
      </c>
      <c r="P154">
        <v>274</v>
      </c>
      <c r="Q154">
        <v>1</v>
      </c>
      <c r="S154">
        <v>0</v>
      </c>
      <c r="U154">
        <v>0</v>
      </c>
      <c r="W154">
        <v>0</v>
      </c>
    </row>
    <row r="155" spans="2:23" x14ac:dyDescent="0.25">
      <c r="B155">
        <v>145</v>
      </c>
      <c r="C155" t="s">
        <v>16330</v>
      </c>
      <c r="D155">
        <v>145</v>
      </c>
      <c r="E155">
        <v>0</v>
      </c>
      <c r="F155">
        <v>273</v>
      </c>
      <c r="G155">
        <v>-1</v>
      </c>
      <c r="H155">
        <v>272</v>
      </c>
      <c r="I155">
        <v>-1</v>
      </c>
      <c r="J155">
        <v>275</v>
      </c>
      <c r="K155">
        <v>1</v>
      </c>
      <c r="L155">
        <v>270</v>
      </c>
      <c r="M155">
        <v>1</v>
      </c>
      <c r="N155">
        <v>271</v>
      </c>
      <c r="O155">
        <v>1</v>
      </c>
      <c r="P155">
        <v>274</v>
      </c>
      <c r="Q155">
        <v>1</v>
      </c>
      <c r="S155">
        <v>0</v>
      </c>
      <c r="U155">
        <v>0</v>
      </c>
      <c r="W155">
        <v>0</v>
      </c>
    </row>
    <row r="156" spans="2:23" x14ac:dyDescent="0.25">
      <c r="B156">
        <v>146</v>
      </c>
      <c r="C156" t="s">
        <v>16331</v>
      </c>
      <c r="D156">
        <v>146</v>
      </c>
      <c r="E156">
        <v>0</v>
      </c>
      <c r="F156">
        <v>273</v>
      </c>
      <c r="G156">
        <v>-1</v>
      </c>
      <c r="H156">
        <v>272</v>
      </c>
      <c r="I156">
        <v>-1</v>
      </c>
      <c r="J156">
        <v>275</v>
      </c>
      <c r="K156">
        <v>-1</v>
      </c>
      <c r="L156">
        <v>270</v>
      </c>
      <c r="M156">
        <v>1</v>
      </c>
      <c r="N156">
        <v>271</v>
      </c>
      <c r="O156">
        <v>-1</v>
      </c>
      <c r="P156">
        <v>274</v>
      </c>
      <c r="Q156">
        <v>1</v>
      </c>
      <c r="S156">
        <v>0</v>
      </c>
      <c r="U156">
        <v>0</v>
      </c>
      <c r="W156">
        <v>0</v>
      </c>
    </row>
    <row r="157" spans="2:23" x14ac:dyDescent="0.25">
      <c r="B157">
        <v>147</v>
      </c>
      <c r="C157" t="s">
        <v>16332</v>
      </c>
      <c r="D157">
        <v>147</v>
      </c>
      <c r="E157">
        <v>0</v>
      </c>
      <c r="F157">
        <v>273</v>
      </c>
      <c r="G157">
        <v>-1</v>
      </c>
      <c r="H157">
        <v>272</v>
      </c>
      <c r="I157">
        <v>-1</v>
      </c>
      <c r="J157">
        <v>275</v>
      </c>
      <c r="K157">
        <v>1</v>
      </c>
      <c r="L157">
        <v>270</v>
      </c>
      <c r="M157">
        <v>-1</v>
      </c>
      <c r="N157">
        <v>271</v>
      </c>
      <c r="O157">
        <v>1</v>
      </c>
      <c r="P157">
        <v>274</v>
      </c>
      <c r="Q157">
        <v>1</v>
      </c>
      <c r="S157">
        <v>0</v>
      </c>
      <c r="U157">
        <v>0</v>
      </c>
      <c r="W157">
        <v>0</v>
      </c>
    </row>
    <row r="158" spans="2:23" x14ac:dyDescent="0.25">
      <c r="B158">
        <v>148</v>
      </c>
      <c r="C158" t="s">
        <v>16333</v>
      </c>
      <c r="D158">
        <v>148</v>
      </c>
      <c r="E158">
        <v>0</v>
      </c>
      <c r="F158">
        <v>273</v>
      </c>
      <c r="G158">
        <v>-1</v>
      </c>
      <c r="H158">
        <v>272</v>
      </c>
      <c r="I158">
        <v>-1</v>
      </c>
      <c r="J158">
        <v>275</v>
      </c>
      <c r="K158">
        <v>1</v>
      </c>
      <c r="L158">
        <v>270</v>
      </c>
      <c r="M158">
        <v>1</v>
      </c>
      <c r="N158">
        <v>271</v>
      </c>
      <c r="O158">
        <v>-1</v>
      </c>
      <c r="P158">
        <v>274</v>
      </c>
      <c r="Q158">
        <v>1</v>
      </c>
      <c r="S158">
        <v>0</v>
      </c>
      <c r="U158">
        <v>0</v>
      </c>
      <c r="W158">
        <v>0</v>
      </c>
    </row>
    <row r="159" spans="2:23" x14ac:dyDescent="0.25">
      <c r="B159">
        <v>149</v>
      </c>
      <c r="C159" t="s">
        <v>16334</v>
      </c>
      <c r="D159">
        <v>149</v>
      </c>
      <c r="E159">
        <v>0</v>
      </c>
      <c r="F159">
        <v>273</v>
      </c>
      <c r="G159">
        <v>-1</v>
      </c>
      <c r="H159">
        <v>272</v>
      </c>
      <c r="I159">
        <v>-1</v>
      </c>
      <c r="J159">
        <v>275</v>
      </c>
      <c r="K159">
        <v>1</v>
      </c>
      <c r="L159">
        <v>270</v>
      </c>
      <c r="M159">
        <v>-1</v>
      </c>
      <c r="N159">
        <v>271</v>
      </c>
      <c r="O159">
        <v>-1</v>
      </c>
      <c r="P159">
        <v>274</v>
      </c>
      <c r="Q159">
        <v>1</v>
      </c>
      <c r="S159">
        <v>0</v>
      </c>
      <c r="U159">
        <v>0</v>
      </c>
      <c r="W159">
        <v>0</v>
      </c>
    </row>
    <row r="160" spans="2:23" x14ac:dyDescent="0.25">
      <c r="B160">
        <v>150</v>
      </c>
      <c r="C160" t="s">
        <v>16335</v>
      </c>
      <c r="D160">
        <v>150</v>
      </c>
      <c r="E160">
        <v>0</v>
      </c>
      <c r="F160">
        <v>273</v>
      </c>
      <c r="G160">
        <v>-1</v>
      </c>
      <c r="H160">
        <v>272</v>
      </c>
      <c r="I160">
        <v>-1</v>
      </c>
      <c r="J160">
        <v>275</v>
      </c>
      <c r="K160">
        <v>-1</v>
      </c>
      <c r="L160">
        <v>270</v>
      </c>
      <c r="M160">
        <v>1</v>
      </c>
      <c r="N160">
        <v>271</v>
      </c>
      <c r="O160">
        <v>1</v>
      </c>
      <c r="P160">
        <v>274</v>
      </c>
      <c r="Q160">
        <v>1</v>
      </c>
      <c r="S160">
        <v>0</v>
      </c>
      <c r="U160">
        <v>0</v>
      </c>
      <c r="W160">
        <v>0</v>
      </c>
    </row>
    <row r="161" spans="2:23" x14ac:dyDescent="0.25">
      <c r="B161">
        <v>151</v>
      </c>
      <c r="C161" t="s">
        <v>16336</v>
      </c>
      <c r="D161">
        <v>151</v>
      </c>
      <c r="E161">
        <v>0</v>
      </c>
      <c r="F161">
        <v>273</v>
      </c>
      <c r="G161">
        <v>-1</v>
      </c>
      <c r="H161">
        <v>272</v>
      </c>
      <c r="I161">
        <v>-1</v>
      </c>
      <c r="J161">
        <v>275</v>
      </c>
      <c r="K161">
        <v>-1</v>
      </c>
      <c r="L161">
        <v>270</v>
      </c>
      <c r="M161">
        <v>-1</v>
      </c>
      <c r="N161">
        <v>271</v>
      </c>
      <c r="O161">
        <v>-1</v>
      </c>
      <c r="P161">
        <v>274</v>
      </c>
      <c r="Q161">
        <v>1</v>
      </c>
      <c r="S161">
        <v>0</v>
      </c>
      <c r="U161">
        <v>0</v>
      </c>
      <c r="W161">
        <v>0</v>
      </c>
    </row>
    <row r="162" spans="2:23" x14ac:dyDescent="0.25">
      <c r="B162">
        <v>152</v>
      </c>
      <c r="C162" t="s">
        <v>16337</v>
      </c>
      <c r="D162">
        <v>152</v>
      </c>
      <c r="E162">
        <v>0</v>
      </c>
      <c r="F162">
        <v>273</v>
      </c>
      <c r="G162">
        <v>-1</v>
      </c>
      <c r="H162">
        <v>272</v>
      </c>
      <c r="I162">
        <v>-1</v>
      </c>
      <c r="J162">
        <v>275</v>
      </c>
      <c r="K162">
        <v>-1</v>
      </c>
      <c r="L162">
        <v>270</v>
      </c>
      <c r="M162">
        <v>-1</v>
      </c>
      <c r="N162">
        <v>271</v>
      </c>
      <c r="O162">
        <v>1</v>
      </c>
      <c r="P162">
        <v>274</v>
      </c>
      <c r="Q162">
        <v>1</v>
      </c>
      <c r="S162">
        <v>0</v>
      </c>
      <c r="U162">
        <v>0</v>
      </c>
      <c r="W162">
        <v>0</v>
      </c>
    </row>
    <row r="163" spans="2:23" x14ac:dyDescent="0.25">
      <c r="B163">
        <v>153</v>
      </c>
      <c r="C163" t="s">
        <v>16338</v>
      </c>
      <c r="E163">
        <v>0</v>
      </c>
      <c r="G163">
        <v>0</v>
      </c>
      <c r="I163">
        <v>0</v>
      </c>
      <c r="K163">
        <v>0</v>
      </c>
      <c r="M163">
        <v>0</v>
      </c>
      <c r="O163">
        <v>0</v>
      </c>
      <c r="Q163">
        <v>0</v>
      </c>
      <c r="S163">
        <v>0</v>
      </c>
      <c r="U163">
        <v>0</v>
      </c>
      <c r="W163">
        <v>0</v>
      </c>
    </row>
    <row r="164" spans="2:23" x14ac:dyDescent="0.25">
      <c r="B164">
        <v>154</v>
      </c>
      <c r="C164" t="s">
        <v>16339</v>
      </c>
      <c r="D164">
        <v>154</v>
      </c>
      <c r="E164">
        <v>1</v>
      </c>
      <c r="G164">
        <v>0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U164">
        <v>0</v>
      </c>
      <c r="W164">
        <v>0</v>
      </c>
    </row>
    <row r="165" spans="2:23" x14ac:dyDescent="0.25">
      <c r="B165">
        <v>155</v>
      </c>
      <c r="C165" t="s">
        <v>16340</v>
      </c>
      <c r="D165">
        <v>155</v>
      </c>
      <c r="E165">
        <v>1</v>
      </c>
      <c r="G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U165">
        <v>0</v>
      </c>
      <c r="W165">
        <v>0</v>
      </c>
    </row>
    <row r="166" spans="2:23" x14ac:dyDescent="0.25">
      <c r="B166">
        <v>156</v>
      </c>
      <c r="C166" t="s">
        <v>16099</v>
      </c>
      <c r="E166">
        <v>0</v>
      </c>
      <c r="G166">
        <v>0</v>
      </c>
      <c r="I166">
        <v>0</v>
      </c>
      <c r="K166">
        <v>0</v>
      </c>
      <c r="M166">
        <v>0</v>
      </c>
      <c r="O166">
        <v>0</v>
      </c>
      <c r="Q166">
        <v>0</v>
      </c>
      <c r="S166">
        <v>0</v>
      </c>
      <c r="U166">
        <v>0</v>
      </c>
      <c r="W166">
        <v>0</v>
      </c>
    </row>
    <row r="167" spans="2:23" x14ac:dyDescent="0.25">
      <c r="B167">
        <v>157</v>
      </c>
      <c r="C167" t="s">
        <v>16100</v>
      </c>
      <c r="D167">
        <v>157</v>
      </c>
      <c r="E167">
        <v>1</v>
      </c>
      <c r="G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U167">
        <v>0</v>
      </c>
      <c r="W167">
        <v>0</v>
      </c>
    </row>
    <row r="168" spans="2:23" x14ac:dyDescent="0.25">
      <c r="B168">
        <v>158</v>
      </c>
      <c r="C168" t="s">
        <v>16101</v>
      </c>
      <c r="D168">
        <v>158</v>
      </c>
      <c r="E168">
        <v>1</v>
      </c>
      <c r="G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U168">
        <v>0</v>
      </c>
      <c r="W168">
        <v>0</v>
      </c>
    </row>
    <row r="169" spans="2:23" x14ac:dyDescent="0.25">
      <c r="B169">
        <v>159</v>
      </c>
      <c r="E169">
        <v>0</v>
      </c>
      <c r="G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U169">
        <v>0</v>
      </c>
      <c r="W169">
        <v>0</v>
      </c>
    </row>
    <row r="170" spans="2:23" x14ac:dyDescent="0.25">
      <c r="B170">
        <v>160</v>
      </c>
      <c r="C170" t="s">
        <v>16341</v>
      </c>
      <c r="E170">
        <v>0</v>
      </c>
      <c r="G170">
        <v>0</v>
      </c>
      <c r="I170">
        <v>0</v>
      </c>
      <c r="K170">
        <v>0</v>
      </c>
      <c r="M170">
        <v>0</v>
      </c>
      <c r="O170">
        <v>0</v>
      </c>
      <c r="Q170">
        <v>0</v>
      </c>
      <c r="S170">
        <v>0</v>
      </c>
      <c r="U170">
        <v>0</v>
      </c>
      <c r="W170">
        <v>0</v>
      </c>
    </row>
    <row r="171" spans="2:23" x14ac:dyDescent="0.25">
      <c r="B171">
        <v>161</v>
      </c>
      <c r="C171" t="s">
        <v>16342</v>
      </c>
      <c r="D171">
        <v>161</v>
      </c>
      <c r="E171">
        <v>1</v>
      </c>
      <c r="G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U171">
        <v>0</v>
      </c>
      <c r="W171">
        <v>0</v>
      </c>
    </row>
    <row r="172" spans="2:23" x14ac:dyDescent="0.25">
      <c r="B172">
        <v>162</v>
      </c>
      <c r="C172" t="s">
        <v>16343</v>
      </c>
      <c r="D172">
        <v>162</v>
      </c>
      <c r="E172">
        <v>1</v>
      </c>
      <c r="G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U172">
        <v>0</v>
      </c>
      <c r="W172">
        <v>0</v>
      </c>
    </row>
    <row r="173" spans="2:23" x14ac:dyDescent="0.25">
      <c r="B173">
        <v>163</v>
      </c>
      <c r="C173" t="s">
        <v>16344</v>
      </c>
      <c r="D173">
        <v>163</v>
      </c>
      <c r="E173">
        <v>1</v>
      </c>
      <c r="G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U173">
        <v>0</v>
      </c>
      <c r="W173">
        <v>0</v>
      </c>
    </row>
    <row r="174" spans="2:23" x14ac:dyDescent="0.25">
      <c r="B174">
        <v>164</v>
      </c>
      <c r="C174" t="s">
        <v>16345</v>
      </c>
      <c r="D174">
        <v>164</v>
      </c>
      <c r="E174">
        <v>1</v>
      </c>
      <c r="G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U174">
        <v>0</v>
      </c>
      <c r="W174">
        <v>0</v>
      </c>
    </row>
    <row r="175" spans="2:23" x14ac:dyDescent="0.25">
      <c r="B175">
        <v>165</v>
      </c>
      <c r="C175" t="s">
        <v>16346</v>
      </c>
      <c r="D175">
        <v>165</v>
      </c>
      <c r="E175">
        <v>1</v>
      </c>
      <c r="G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U175">
        <v>0</v>
      </c>
      <c r="W175">
        <v>0</v>
      </c>
    </row>
    <row r="176" spans="2:23" x14ac:dyDescent="0.25">
      <c r="B176">
        <v>166</v>
      </c>
      <c r="C176" t="s">
        <v>16347</v>
      </c>
      <c r="D176">
        <v>166</v>
      </c>
      <c r="E176">
        <v>1</v>
      </c>
      <c r="G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U176">
        <v>0</v>
      </c>
      <c r="W176">
        <v>0</v>
      </c>
    </row>
    <row r="177" spans="2:23" x14ac:dyDescent="0.25">
      <c r="B177">
        <v>167</v>
      </c>
      <c r="C177" t="s">
        <v>16348</v>
      </c>
      <c r="D177">
        <v>167</v>
      </c>
      <c r="E177">
        <v>1</v>
      </c>
      <c r="G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U177">
        <v>0</v>
      </c>
      <c r="W177">
        <v>0</v>
      </c>
    </row>
    <row r="178" spans="2:23" x14ac:dyDescent="0.25">
      <c r="B178">
        <v>168</v>
      </c>
      <c r="C178" t="s">
        <v>16349</v>
      </c>
      <c r="D178">
        <v>168</v>
      </c>
      <c r="E178">
        <v>1</v>
      </c>
      <c r="G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U178">
        <v>0</v>
      </c>
      <c r="W178">
        <v>0</v>
      </c>
    </row>
    <row r="179" spans="2:23" x14ac:dyDescent="0.25">
      <c r="B179">
        <v>169</v>
      </c>
      <c r="E179">
        <v>0</v>
      </c>
      <c r="G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U179">
        <v>0</v>
      </c>
      <c r="W179">
        <v>0</v>
      </c>
    </row>
    <row r="180" spans="2:23" x14ac:dyDescent="0.25">
      <c r="B180">
        <v>170</v>
      </c>
      <c r="C180" t="s">
        <v>16350</v>
      </c>
      <c r="E180">
        <v>0</v>
      </c>
      <c r="G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U180">
        <v>0</v>
      </c>
      <c r="W180">
        <v>0</v>
      </c>
    </row>
    <row r="181" spans="2:23" x14ac:dyDescent="0.25">
      <c r="B181">
        <v>171</v>
      </c>
      <c r="C181" t="s">
        <v>16351</v>
      </c>
      <c r="D181">
        <v>171</v>
      </c>
      <c r="E181">
        <v>0</v>
      </c>
      <c r="F181">
        <v>273</v>
      </c>
      <c r="G181">
        <v>0.80700000000000005</v>
      </c>
      <c r="H181">
        <v>272</v>
      </c>
      <c r="I181">
        <v>1.012</v>
      </c>
      <c r="J181">
        <v>275</v>
      </c>
      <c r="K181">
        <v>0.38500000000000001</v>
      </c>
      <c r="L181">
        <v>270</v>
      </c>
      <c r="M181">
        <v>0.42399999999999999</v>
      </c>
      <c r="N181">
        <v>271</v>
      </c>
      <c r="O181">
        <v>0.61699999999999999</v>
      </c>
      <c r="P181">
        <v>274</v>
      </c>
      <c r="Q181">
        <v>-0.437</v>
      </c>
      <c r="S181">
        <v>0</v>
      </c>
      <c r="U181">
        <v>0</v>
      </c>
      <c r="W181">
        <v>0</v>
      </c>
    </row>
    <row r="182" spans="2:23" x14ac:dyDescent="0.25">
      <c r="B182">
        <v>172</v>
      </c>
      <c r="C182" t="s">
        <v>16352</v>
      </c>
      <c r="D182">
        <v>172</v>
      </c>
      <c r="E182">
        <v>0</v>
      </c>
      <c r="F182">
        <v>273</v>
      </c>
      <c r="G182">
        <v>0.80700000000000005</v>
      </c>
      <c r="H182">
        <v>272</v>
      </c>
      <c r="I182">
        <v>1.012</v>
      </c>
      <c r="J182">
        <v>275</v>
      </c>
      <c r="K182">
        <v>-0.38500000000000001</v>
      </c>
      <c r="L182">
        <v>270</v>
      </c>
      <c r="M182">
        <v>0.42399999999999999</v>
      </c>
      <c r="N182">
        <v>271</v>
      </c>
      <c r="O182">
        <v>-0.61699999999999999</v>
      </c>
      <c r="P182">
        <v>274</v>
      </c>
      <c r="Q182">
        <v>-0.437</v>
      </c>
      <c r="S182">
        <v>0</v>
      </c>
      <c r="U182">
        <v>0</v>
      </c>
      <c r="W182">
        <v>0</v>
      </c>
    </row>
    <row r="183" spans="2:23" x14ac:dyDescent="0.25">
      <c r="B183">
        <v>173</v>
      </c>
      <c r="C183" t="s">
        <v>16353</v>
      </c>
      <c r="D183">
        <v>173</v>
      </c>
      <c r="E183">
        <v>0</v>
      </c>
      <c r="F183">
        <v>273</v>
      </c>
      <c r="G183">
        <v>0.80700000000000005</v>
      </c>
      <c r="H183">
        <v>272</v>
      </c>
      <c r="I183">
        <v>1.012</v>
      </c>
      <c r="J183">
        <v>275</v>
      </c>
      <c r="K183">
        <v>0.38500000000000001</v>
      </c>
      <c r="L183">
        <v>270</v>
      </c>
      <c r="M183">
        <v>-0.42399999999999999</v>
      </c>
      <c r="N183">
        <v>271</v>
      </c>
      <c r="O183">
        <v>0.61699999999999999</v>
      </c>
      <c r="P183">
        <v>274</v>
      </c>
      <c r="Q183">
        <v>-0.437</v>
      </c>
      <c r="S183">
        <v>0</v>
      </c>
      <c r="U183">
        <v>0</v>
      </c>
      <c r="W183">
        <v>0</v>
      </c>
    </row>
    <row r="184" spans="2:23" x14ac:dyDescent="0.25">
      <c r="B184">
        <v>174</v>
      </c>
      <c r="C184" t="s">
        <v>16354</v>
      </c>
      <c r="D184">
        <v>174</v>
      </c>
      <c r="E184">
        <v>0</v>
      </c>
      <c r="F184">
        <v>273</v>
      </c>
      <c r="G184">
        <v>0.80700000000000005</v>
      </c>
      <c r="H184">
        <v>272</v>
      </c>
      <c r="I184">
        <v>1.012</v>
      </c>
      <c r="J184">
        <v>275</v>
      </c>
      <c r="K184">
        <v>0.38500000000000001</v>
      </c>
      <c r="L184">
        <v>270</v>
      </c>
      <c r="M184">
        <v>0.42399999999999999</v>
      </c>
      <c r="N184">
        <v>271</v>
      </c>
      <c r="O184">
        <v>-0.61699999999999999</v>
      </c>
      <c r="P184">
        <v>274</v>
      </c>
      <c r="Q184">
        <v>-0.437</v>
      </c>
      <c r="S184">
        <v>0</v>
      </c>
      <c r="U184">
        <v>0</v>
      </c>
      <c r="W184">
        <v>0</v>
      </c>
    </row>
    <row r="185" spans="2:23" x14ac:dyDescent="0.25">
      <c r="B185">
        <v>175</v>
      </c>
      <c r="C185" t="s">
        <v>16355</v>
      </c>
      <c r="D185">
        <v>175</v>
      </c>
      <c r="E185">
        <v>0</v>
      </c>
      <c r="F185">
        <v>273</v>
      </c>
      <c r="G185">
        <v>0.80700000000000005</v>
      </c>
      <c r="H185">
        <v>272</v>
      </c>
      <c r="I185">
        <v>1.012</v>
      </c>
      <c r="J185">
        <v>275</v>
      </c>
      <c r="K185">
        <v>0.38500000000000001</v>
      </c>
      <c r="L185">
        <v>270</v>
      </c>
      <c r="M185">
        <v>-0.42399999999999999</v>
      </c>
      <c r="N185">
        <v>271</v>
      </c>
      <c r="O185">
        <v>-0.61699999999999999</v>
      </c>
      <c r="P185">
        <v>274</v>
      </c>
      <c r="Q185">
        <v>-0.437</v>
      </c>
      <c r="S185">
        <v>0</v>
      </c>
      <c r="U185">
        <v>0</v>
      </c>
      <c r="W185">
        <v>0</v>
      </c>
    </row>
    <row r="186" spans="2:23" x14ac:dyDescent="0.25">
      <c r="B186">
        <v>176</v>
      </c>
      <c r="C186" t="s">
        <v>16356</v>
      </c>
      <c r="D186">
        <v>176</v>
      </c>
      <c r="E186">
        <v>0</v>
      </c>
      <c r="F186">
        <v>273</v>
      </c>
      <c r="G186">
        <v>0.80700000000000005</v>
      </c>
      <c r="H186">
        <v>272</v>
      </c>
      <c r="I186">
        <v>1.012</v>
      </c>
      <c r="J186">
        <v>275</v>
      </c>
      <c r="K186">
        <v>-0.38500000000000001</v>
      </c>
      <c r="L186">
        <v>270</v>
      </c>
      <c r="M186">
        <v>0.42399999999999999</v>
      </c>
      <c r="N186">
        <v>271</v>
      </c>
      <c r="O186">
        <v>0.61699999999999999</v>
      </c>
      <c r="P186">
        <v>274</v>
      </c>
      <c r="Q186">
        <v>-0.437</v>
      </c>
      <c r="S186">
        <v>0</v>
      </c>
      <c r="U186">
        <v>0</v>
      </c>
      <c r="W186">
        <v>0</v>
      </c>
    </row>
    <row r="187" spans="2:23" x14ac:dyDescent="0.25">
      <c r="B187">
        <v>177</v>
      </c>
      <c r="C187" t="s">
        <v>16357</v>
      </c>
      <c r="D187">
        <v>177</v>
      </c>
      <c r="E187">
        <v>0</v>
      </c>
      <c r="F187">
        <v>273</v>
      </c>
      <c r="G187">
        <v>0.80700000000000005</v>
      </c>
      <c r="H187">
        <v>272</v>
      </c>
      <c r="I187">
        <v>1.012</v>
      </c>
      <c r="J187">
        <v>275</v>
      </c>
      <c r="K187">
        <v>-0.38500000000000001</v>
      </c>
      <c r="L187">
        <v>270</v>
      </c>
      <c r="M187">
        <v>-0.42399999999999999</v>
      </c>
      <c r="N187">
        <v>271</v>
      </c>
      <c r="O187">
        <v>-0.61699999999999999</v>
      </c>
      <c r="P187">
        <v>274</v>
      </c>
      <c r="Q187">
        <v>-0.437</v>
      </c>
      <c r="S187">
        <v>0</v>
      </c>
      <c r="U187">
        <v>0</v>
      </c>
      <c r="W187">
        <v>0</v>
      </c>
    </row>
    <row r="188" spans="2:23" x14ac:dyDescent="0.25">
      <c r="B188">
        <v>178</v>
      </c>
      <c r="C188" t="s">
        <v>16358</v>
      </c>
      <c r="D188">
        <v>178</v>
      </c>
      <c r="E188">
        <v>0</v>
      </c>
      <c r="F188">
        <v>273</v>
      </c>
      <c r="G188">
        <v>0.80700000000000005</v>
      </c>
      <c r="H188">
        <v>272</v>
      </c>
      <c r="I188">
        <v>1.012</v>
      </c>
      <c r="J188">
        <v>275</v>
      </c>
      <c r="K188">
        <v>-0.38500000000000001</v>
      </c>
      <c r="L188">
        <v>270</v>
      </c>
      <c r="M188">
        <v>-0.42399999999999999</v>
      </c>
      <c r="N188">
        <v>271</v>
      </c>
      <c r="O188">
        <v>0.61699999999999999</v>
      </c>
      <c r="P188">
        <v>274</v>
      </c>
      <c r="Q188">
        <v>-0.437</v>
      </c>
      <c r="S188">
        <v>0</v>
      </c>
      <c r="U188">
        <v>0</v>
      </c>
      <c r="W188">
        <v>0</v>
      </c>
    </row>
    <row r="189" spans="2:23" x14ac:dyDescent="0.25">
      <c r="B189">
        <v>179</v>
      </c>
      <c r="C189" t="s">
        <v>16359</v>
      </c>
      <c r="D189">
        <v>179</v>
      </c>
      <c r="E189">
        <v>0</v>
      </c>
      <c r="F189">
        <v>273</v>
      </c>
      <c r="G189">
        <v>-0.80700000000000005</v>
      </c>
      <c r="H189">
        <v>272</v>
      </c>
      <c r="I189">
        <v>1.012</v>
      </c>
      <c r="J189">
        <v>275</v>
      </c>
      <c r="K189">
        <v>0.38500000000000001</v>
      </c>
      <c r="L189">
        <v>270</v>
      </c>
      <c r="M189">
        <v>0.42399999999999999</v>
      </c>
      <c r="N189">
        <v>271</v>
      </c>
      <c r="O189">
        <v>0.61699999999999999</v>
      </c>
      <c r="P189">
        <v>274</v>
      </c>
      <c r="Q189">
        <v>-0.437</v>
      </c>
      <c r="S189">
        <v>0</v>
      </c>
      <c r="U189">
        <v>0</v>
      </c>
      <c r="W189">
        <v>0</v>
      </c>
    </row>
    <row r="190" spans="2:23" x14ac:dyDescent="0.25">
      <c r="B190">
        <v>180</v>
      </c>
      <c r="C190" t="s">
        <v>16360</v>
      </c>
      <c r="D190">
        <v>180</v>
      </c>
      <c r="E190">
        <v>0</v>
      </c>
      <c r="F190">
        <v>273</v>
      </c>
      <c r="G190">
        <v>-0.80700000000000005</v>
      </c>
      <c r="H190">
        <v>272</v>
      </c>
      <c r="I190">
        <v>1.012</v>
      </c>
      <c r="J190">
        <v>275</v>
      </c>
      <c r="K190">
        <v>-0.38500000000000001</v>
      </c>
      <c r="L190">
        <v>270</v>
      </c>
      <c r="M190">
        <v>0.42399999999999999</v>
      </c>
      <c r="N190">
        <v>271</v>
      </c>
      <c r="O190">
        <v>-0.61699999999999999</v>
      </c>
      <c r="P190">
        <v>274</v>
      </c>
      <c r="Q190">
        <v>-0.437</v>
      </c>
      <c r="S190">
        <v>0</v>
      </c>
      <c r="U190">
        <v>0</v>
      </c>
      <c r="W190">
        <v>0</v>
      </c>
    </row>
    <row r="191" spans="2:23" x14ac:dyDescent="0.25">
      <c r="B191">
        <v>181</v>
      </c>
      <c r="C191" t="s">
        <v>16361</v>
      </c>
      <c r="D191">
        <v>181</v>
      </c>
      <c r="E191">
        <v>0</v>
      </c>
      <c r="F191">
        <v>273</v>
      </c>
      <c r="G191">
        <v>-0.80700000000000005</v>
      </c>
      <c r="H191">
        <v>272</v>
      </c>
      <c r="I191">
        <v>1.012</v>
      </c>
      <c r="J191">
        <v>275</v>
      </c>
      <c r="K191">
        <v>0.38500000000000001</v>
      </c>
      <c r="L191">
        <v>270</v>
      </c>
      <c r="M191">
        <v>-0.42399999999999999</v>
      </c>
      <c r="N191">
        <v>271</v>
      </c>
      <c r="O191">
        <v>0.61699999999999999</v>
      </c>
      <c r="P191">
        <v>274</v>
      </c>
      <c r="Q191">
        <v>-0.437</v>
      </c>
      <c r="S191">
        <v>0</v>
      </c>
      <c r="U191">
        <v>0</v>
      </c>
      <c r="W191">
        <v>0</v>
      </c>
    </row>
    <row r="192" spans="2:23" x14ac:dyDescent="0.25">
      <c r="B192">
        <v>182</v>
      </c>
      <c r="C192" t="s">
        <v>16362</v>
      </c>
      <c r="D192">
        <v>182</v>
      </c>
      <c r="E192">
        <v>0</v>
      </c>
      <c r="F192">
        <v>273</v>
      </c>
      <c r="G192">
        <v>-0.80700000000000005</v>
      </c>
      <c r="H192">
        <v>272</v>
      </c>
      <c r="I192">
        <v>1.012</v>
      </c>
      <c r="J192">
        <v>275</v>
      </c>
      <c r="K192">
        <v>0.38500000000000001</v>
      </c>
      <c r="L192">
        <v>270</v>
      </c>
      <c r="M192">
        <v>0.42399999999999999</v>
      </c>
      <c r="N192">
        <v>271</v>
      </c>
      <c r="O192">
        <v>-0.61699999999999999</v>
      </c>
      <c r="P192">
        <v>274</v>
      </c>
      <c r="Q192">
        <v>-0.437</v>
      </c>
      <c r="S192">
        <v>0</v>
      </c>
      <c r="U192">
        <v>0</v>
      </c>
      <c r="W192">
        <v>0</v>
      </c>
    </row>
    <row r="193" spans="2:23" x14ac:dyDescent="0.25">
      <c r="B193">
        <v>183</v>
      </c>
      <c r="C193" t="s">
        <v>16363</v>
      </c>
      <c r="D193">
        <v>183</v>
      </c>
      <c r="E193">
        <v>0</v>
      </c>
      <c r="F193">
        <v>273</v>
      </c>
      <c r="G193">
        <v>-0.80700000000000005</v>
      </c>
      <c r="H193">
        <v>272</v>
      </c>
      <c r="I193">
        <v>1.012</v>
      </c>
      <c r="J193">
        <v>275</v>
      </c>
      <c r="K193">
        <v>0.38500000000000001</v>
      </c>
      <c r="L193">
        <v>270</v>
      </c>
      <c r="M193">
        <v>-0.42399999999999999</v>
      </c>
      <c r="N193">
        <v>271</v>
      </c>
      <c r="O193">
        <v>-0.61699999999999999</v>
      </c>
      <c r="P193">
        <v>274</v>
      </c>
      <c r="Q193">
        <v>-0.437</v>
      </c>
      <c r="S193">
        <v>0</v>
      </c>
      <c r="U193">
        <v>0</v>
      </c>
      <c r="W193">
        <v>0</v>
      </c>
    </row>
    <row r="194" spans="2:23" x14ac:dyDescent="0.25">
      <c r="B194">
        <v>184</v>
      </c>
      <c r="C194" t="s">
        <v>16364</v>
      </c>
      <c r="D194">
        <v>184</v>
      </c>
      <c r="E194">
        <v>0</v>
      </c>
      <c r="F194">
        <v>273</v>
      </c>
      <c r="G194">
        <v>-0.80700000000000005</v>
      </c>
      <c r="H194">
        <v>272</v>
      </c>
      <c r="I194">
        <v>1.012</v>
      </c>
      <c r="J194">
        <v>275</v>
      </c>
      <c r="K194">
        <v>-0.38500000000000001</v>
      </c>
      <c r="L194">
        <v>270</v>
      </c>
      <c r="M194">
        <v>0.42399999999999999</v>
      </c>
      <c r="N194">
        <v>271</v>
      </c>
      <c r="O194">
        <v>0.61699999999999999</v>
      </c>
      <c r="P194">
        <v>274</v>
      </c>
      <c r="Q194">
        <v>-0.437</v>
      </c>
      <c r="S194">
        <v>0</v>
      </c>
      <c r="U194">
        <v>0</v>
      </c>
      <c r="W194">
        <v>0</v>
      </c>
    </row>
    <row r="195" spans="2:23" x14ac:dyDescent="0.25">
      <c r="B195">
        <v>185</v>
      </c>
      <c r="C195" t="s">
        <v>16365</v>
      </c>
      <c r="D195">
        <v>185</v>
      </c>
      <c r="E195">
        <v>0</v>
      </c>
      <c r="F195">
        <v>273</v>
      </c>
      <c r="G195">
        <v>-0.80700000000000005</v>
      </c>
      <c r="H195">
        <v>272</v>
      </c>
      <c r="I195">
        <v>1.012</v>
      </c>
      <c r="J195">
        <v>275</v>
      </c>
      <c r="K195">
        <v>-0.38500000000000001</v>
      </c>
      <c r="L195">
        <v>270</v>
      </c>
      <c r="M195">
        <v>-0.42399999999999999</v>
      </c>
      <c r="N195">
        <v>271</v>
      </c>
      <c r="O195">
        <v>-0.61699999999999999</v>
      </c>
      <c r="P195">
        <v>274</v>
      </c>
      <c r="Q195">
        <v>-0.437</v>
      </c>
      <c r="S195">
        <v>0</v>
      </c>
      <c r="U195">
        <v>0</v>
      </c>
      <c r="W195">
        <v>0</v>
      </c>
    </row>
    <row r="196" spans="2:23" x14ac:dyDescent="0.25">
      <c r="B196">
        <v>186</v>
      </c>
      <c r="C196" t="s">
        <v>16366</v>
      </c>
      <c r="D196">
        <v>186</v>
      </c>
      <c r="E196">
        <v>0</v>
      </c>
      <c r="F196">
        <v>273</v>
      </c>
      <c r="G196">
        <v>-0.80700000000000005</v>
      </c>
      <c r="H196">
        <v>272</v>
      </c>
      <c r="I196">
        <v>1.012</v>
      </c>
      <c r="J196">
        <v>275</v>
      </c>
      <c r="K196">
        <v>-0.38500000000000001</v>
      </c>
      <c r="L196">
        <v>270</v>
      </c>
      <c r="M196">
        <v>-0.42399999999999999</v>
      </c>
      <c r="N196">
        <v>271</v>
      </c>
      <c r="O196">
        <v>0.61699999999999999</v>
      </c>
      <c r="P196">
        <v>274</v>
      </c>
      <c r="Q196">
        <v>-0.437</v>
      </c>
      <c r="S196">
        <v>0</v>
      </c>
      <c r="U196">
        <v>0</v>
      </c>
      <c r="W196">
        <v>0</v>
      </c>
    </row>
    <row r="197" spans="2:23" x14ac:dyDescent="0.25">
      <c r="B197">
        <v>187</v>
      </c>
      <c r="C197" t="s">
        <v>16367</v>
      </c>
      <c r="D197">
        <v>187</v>
      </c>
      <c r="E197">
        <v>0</v>
      </c>
      <c r="F197">
        <v>273</v>
      </c>
      <c r="G197">
        <v>0.80700000000000005</v>
      </c>
      <c r="H197">
        <v>272</v>
      </c>
      <c r="I197">
        <v>-1.012</v>
      </c>
      <c r="J197">
        <v>275</v>
      </c>
      <c r="K197">
        <v>0.38500000000000001</v>
      </c>
      <c r="L197">
        <v>270</v>
      </c>
      <c r="M197">
        <v>0.42399999999999999</v>
      </c>
      <c r="N197">
        <v>271</v>
      </c>
      <c r="O197">
        <v>0.61699999999999999</v>
      </c>
      <c r="P197">
        <v>274</v>
      </c>
      <c r="Q197">
        <v>-0.437</v>
      </c>
      <c r="S197">
        <v>0</v>
      </c>
      <c r="U197">
        <v>0</v>
      </c>
      <c r="W197">
        <v>0</v>
      </c>
    </row>
    <row r="198" spans="2:23" x14ac:dyDescent="0.25">
      <c r="B198">
        <v>188</v>
      </c>
      <c r="C198" t="s">
        <v>16368</v>
      </c>
      <c r="D198">
        <v>188</v>
      </c>
      <c r="E198">
        <v>0</v>
      </c>
      <c r="F198">
        <v>273</v>
      </c>
      <c r="G198">
        <v>0.80700000000000005</v>
      </c>
      <c r="H198">
        <v>272</v>
      </c>
      <c r="I198">
        <v>-1.012</v>
      </c>
      <c r="J198">
        <v>275</v>
      </c>
      <c r="K198">
        <v>-0.38500000000000001</v>
      </c>
      <c r="L198">
        <v>270</v>
      </c>
      <c r="M198">
        <v>0.42399999999999999</v>
      </c>
      <c r="N198">
        <v>271</v>
      </c>
      <c r="O198">
        <v>-0.61699999999999999</v>
      </c>
      <c r="P198">
        <v>274</v>
      </c>
      <c r="Q198">
        <v>-0.437</v>
      </c>
      <c r="S198">
        <v>0</v>
      </c>
      <c r="U198">
        <v>0</v>
      </c>
      <c r="W198">
        <v>0</v>
      </c>
    </row>
    <row r="199" spans="2:23" x14ac:dyDescent="0.25">
      <c r="B199">
        <v>189</v>
      </c>
      <c r="C199" t="s">
        <v>16369</v>
      </c>
      <c r="D199">
        <v>189</v>
      </c>
      <c r="E199">
        <v>0</v>
      </c>
      <c r="F199">
        <v>273</v>
      </c>
      <c r="G199">
        <v>0.80700000000000005</v>
      </c>
      <c r="H199">
        <v>272</v>
      </c>
      <c r="I199">
        <v>-1.012</v>
      </c>
      <c r="J199">
        <v>275</v>
      </c>
      <c r="K199">
        <v>0.38500000000000001</v>
      </c>
      <c r="L199">
        <v>270</v>
      </c>
      <c r="M199">
        <v>-0.42399999999999999</v>
      </c>
      <c r="N199">
        <v>271</v>
      </c>
      <c r="O199">
        <v>0.61699999999999999</v>
      </c>
      <c r="P199">
        <v>274</v>
      </c>
      <c r="Q199">
        <v>-0.437</v>
      </c>
      <c r="S199">
        <v>0</v>
      </c>
      <c r="U199">
        <v>0</v>
      </c>
      <c r="W199">
        <v>0</v>
      </c>
    </row>
    <row r="200" spans="2:23" x14ac:dyDescent="0.25">
      <c r="B200">
        <v>190</v>
      </c>
      <c r="C200" t="s">
        <v>16370</v>
      </c>
      <c r="D200">
        <v>190</v>
      </c>
      <c r="E200">
        <v>0</v>
      </c>
      <c r="F200">
        <v>273</v>
      </c>
      <c r="G200">
        <v>0.80700000000000005</v>
      </c>
      <c r="H200">
        <v>272</v>
      </c>
      <c r="I200">
        <v>-1.012</v>
      </c>
      <c r="J200">
        <v>275</v>
      </c>
      <c r="K200">
        <v>0.38500000000000001</v>
      </c>
      <c r="L200">
        <v>270</v>
      </c>
      <c r="M200">
        <v>0.42399999999999999</v>
      </c>
      <c r="N200">
        <v>271</v>
      </c>
      <c r="O200">
        <v>-0.61699999999999999</v>
      </c>
      <c r="P200">
        <v>274</v>
      </c>
      <c r="Q200">
        <v>-0.437</v>
      </c>
      <c r="S200">
        <v>0</v>
      </c>
      <c r="U200">
        <v>0</v>
      </c>
      <c r="W200">
        <v>0</v>
      </c>
    </row>
    <row r="201" spans="2:23" x14ac:dyDescent="0.25">
      <c r="B201">
        <v>191</v>
      </c>
      <c r="C201" t="s">
        <v>16371</v>
      </c>
      <c r="D201">
        <v>191</v>
      </c>
      <c r="E201">
        <v>0</v>
      </c>
      <c r="F201">
        <v>273</v>
      </c>
      <c r="G201">
        <v>0.80700000000000005</v>
      </c>
      <c r="H201">
        <v>272</v>
      </c>
      <c r="I201">
        <v>-1.012</v>
      </c>
      <c r="J201">
        <v>275</v>
      </c>
      <c r="K201">
        <v>0.38500000000000001</v>
      </c>
      <c r="L201">
        <v>270</v>
      </c>
      <c r="M201">
        <v>-0.42399999999999999</v>
      </c>
      <c r="N201">
        <v>271</v>
      </c>
      <c r="O201">
        <v>-0.61699999999999999</v>
      </c>
      <c r="P201">
        <v>274</v>
      </c>
      <c r="Q201">
        <v>-0.437</v>
      </c>
      <c r="S201">
        <v>0</v>
      </c>
      <c r="U201">
        <v>0</v>
      </c>
      <c r="W201">
        <v>0</v>
      </c>
    </row>
    <row r="202" spans="2:23" x14ac:dyDescent="0.25">
      <c r="B202">
        <v>192</v>
      </c>
      <c r="C202" t="s">
        <v>16372</v>
      </c>
      <c r="D202">
        <v>192</v>
      </c>
      <c r="E202">
        <v>0</v>
      </c>
      <c r="F202">
        <v>273</v>
      </c>
      <c r="G202">
        <v>0.80700000000000005</v>
      </c>
      <c r="H202">
        <v>272</v>
      </c>
      <c r="I202">
        <v>-1.012</v>
      </c>
      <c r="J202">
        <v>275</v>
      </c>
      <c r="K202">
        <v>-0.38500000000000001</v>
      </c>
      <c r="L202">
        <v>270</v>
      </c>
      <c r="M202">
        <v>0.42399999999999999</v>
      </c>
      <c r="N202">
        <v>271</v>
      </c>
      <c r="O202">
        <v>0.61699999999999999</v>
      </c>
      <c r="P202">
        <v>274</v>
      </c>
      <c r="Q202">
        <v>-0.437</v>
      </c>
      <c r="S202">
        <v>0</v>
      </c>
      <c r="U202">
        <v>0</v>
      </c>
      <c r="W202">
        <v>0</v>
      </c>
    </row>
    <row r="203" spans="2:23" x14ac:dyDescent="0.25">
      <c r="B203">
        <v>193</v>
      </c>
      <c r="C203" t="s">
        <v>16373</v>
      </c>
      <c r="D203">
        <v>193</v>
      </c>
      <c r="E203">
        <v>0</v>
      </c>
      <c r="F203">
        <v>273</v>
      </c>
      <c r="G203">
        <v>0.80700000000000005</v>
      </c>
      <c r="H203">
        <v>272</v>
      </c>
      <c r="I203">
        <v>-1.012</v>
      </c>
      <c r="J203">
        <v>275</v>
      </c>
      <c r="K203">
        <v>-0.38500000000000001</v>
      </c>
      <c r="L203">
        <v>270</v>
      </c>
      <c r="M203">
        <v>-0.42399999999999999</v>
      </c>
      <c r="N203">
        <v>271</v>
      </c>
      <c r="O203">
        <v>-0.61699999999999999</v>
      </c>
      <c r="P203">
        <v>274</v>
      </c>
      <c r="Q203">
        <v>-0.437</v>
      </c>
      <c r="S203">
        <v>0</v>
      </c>
      <c r="U203">
        <v>0</v>
      </c>
      <c r="W203">
        <v>0</v>
      </c>
    </row>
    <row r="204" spans="2:23" x14ac:dyDescent="0.25">
      <c r="B204">
        <v>194</v>
      </c>
      <c r="C204" t="s">
        <v>16374</v>
      </c>
      <c r="D204">
        <v>194</v>
      </c>
      <c r="E204">
        <v>0</v>
      </c>
      <c r="F204">
        <v>273</v>
      </c>
      <c r="G204">
        <v>0.80700000000000005</v>
      </c>
      <c r="H204">
        <v>272</v>
      </c>
      <c r="I204">
        <v>-1.012</v>
      </c>
      <c r="J204">
        <v>275</v>
      </c>
      <c r="K204">
        <v>-0.38500000000000001</v>
      </c>
      <c r="L204">
        <v>270</v>
      </c>
      <c r="M204">
        <v>-0.42399999999999999</v>
      </c>
      <c r="N204">
        <v>271</v>
      </c>
      <c r="O204">
        <v>0.61699999999999999</v>
      </c>
      <c r="P204">
        <v>274</v>
      </c>
      <c r="Q204">
        <v>-0.437</v>
      </c>
      <c r="S204">
        <v>0</v>
      </c>
      <c r="U204">
        <v>0</v>
      </c>
      <c r="W204">
        <v>0</v>
      </c>
    </row>
    <row r="205" spans="2:23" x14ac:dyDescent="0.25">
      <c r="B205">
        <v>195</v>
      </c>
      <c r="C205" t="s">
        <v>16375</v>
      </c>
      <c r="D205">
        <v>195</v>
      </c>
      <c r="E205">
        <v>0</v>
      </c>
      <c r="F205">
        <v>273</v>
      </c>
      <c r="G205">
        <v>-0.80700000000000005</v>
      </c>
      <c r="H205">
        <v>272</v>
      </c>
      <c r="I205">
        <v>-1.012</v>
      </c>
      <c r="J205">
        <v>275</v>
      </c>
      <c r="K205">
        <v>0.38500000000000001</v>
      </c>
      <c r="L205">
        <v>270</v>
      </c>
      <c r="M205">
        <v>0.42399999999999999</v>
      </c>
      <c r="N205">
        <v>271</v>
      </c>
      <c r="O205">
        <v>0.61699999999999999</v>
      </c>
      <c r="P205">
        <v>274</v>
      </c>
      <c r="Q205">
        <v>-0.437</v>
      </c>
      <c r="S205">
        <v>0</v>
      </c>
      <c r="U205">
        <v>0</v>
      </c>
      <c r="W205">
        <v>0</v>
      </c>
    </row>
    <row r="206" spans="2:23" x14ac:dyDescent="0.25">
      <c r="B206">
        <v>196</v>
      </c>
      <c r="C206" t="s">
        <v>16376</v>
      </c>
      <c r="D206">
        <v>196</v>
      </c>
      <c r="E206">
        <v>0</v>
      </c>
      <c r="F206">
        <v>273</v>
      </c>
      <c r="G206">
        <v>-0.80700000000000005</v>
      </c>
      <c r="H206">
        <v>272</v>
      </c>
      <c r="I206">
        <v>-1.012</v>
      </c>
      <c r="J206">
        <v>275</v>
      </c>
      <c r="K206">
        <v>-0.38500000000000001</v>
      </c>
      <c r="L206">
        <v>270</v>
      </c>
      <c r="M206">
        <v>0.42399999999999999</v>
      </c>
      <c r="N206">
        <v>271</v>
      </c>
      <c r="O206">
        <v>-0.61699999999999999</v>
      </c>
      <c r="P206">
        <v>274</v>
      </c>
      <c r="Q206">
        <v>-0.437</v>
      </c>
      <c r="S206">
        <v>0</v>
      </c>
      <c r="U206">
        <v>0</v>
      </c>
      <c r="W206">
        <v>0</v>
      </c>
    </row>
    <row r="207" spans="2:23" x14ac:dyDescent="0.25">
      <c r="B207">
        <v>197</v>
      </c>
      <c r="C207" t="s">
        <v>16377</v>
      </c>
      <c r="D207">
        <v>197</v>
      </c>
      <c r="E207">
        <v>0</v>
      </c>
      <c r="F207">
        <v>273</v>
      </c>
      <c r="G207">
        <v>-0.80700000000000005</v>
      </c>
      <c r="H207">
        <v>272</v>
      </c>
      <c r="I207">
        <v>-1.012</v>
      </c>
      <c r="J207">
        <v>275</v>
      </c>
      <c r="K207">
        <v>0.38500000000000001</v>
      </c>
      <c r="L207">
        <v>270</v>
      </c>
      <c r="M207">
        <v>-0.42399999999999999</v>
      </c>
      <c r="N207">
        <v>271</v>
      </c>
      <c r="O207">
        <v>0.61699999999999999</v>
      </c>
      <c r="P207">
        <v>274</v>
      </c>
      <c r="Q207">
        <v>-0.437</v>
      </c>
      <c r="S207">
        <v>0</v>
      </c>
      <c r="U207">
        <v>0</v>
      </c>
      <c r="W207">
        <v>0</v>
      </c>
    </row>
    <row r="208" spans="2:23" x14ac:dyDescent="0.25">
      <c r="B208">
        <v>198</v>
      </c>
      <c r="C208" t="s">
        <v>16378</v>
      </c>
      <c r="D208">
        <v>198</v>
      </c>
      <c r="E208">
        <v>0</v>
      </c>
      <c r="F208">
        <v>273</v>
      </c>
      <c r="G208">
        <v>-0.80700000000000005</v>
      </c>
      <c r="H208">
        <v>272</v>
      </c>
      <c r="I208">
        <v>-1.012</v>
      </c>
      <c r="J208">
        <v>275</v>
      </c>
      <c r="K208">
        <v>0.38500000000000001</v>
      </c>
      <c r="L208">
        <v>270</v>
      </c>
      <c r="M208">
        <v>0.42399999999999999</v>
      </c>
      <c r="N208">
        <v>271</v>
      </c>
      <c r="O208">
        <v>-0.61699999999999999</v>
      </c>
      <c r="P208">
        <v>274</v>
      </c>
      <c r="Q208">
        <v>-0.437</v>
      </c>
      <c r="S208">
        <v>0</v>
      </c>
      <c r="U208">
        <v>0</v>
      </c>
      <c r="W208">
        <v>0</v>
      </c>
    </row>
    <row r="209" spans="2:23" x14ac:dyDescent="0.25">
      <c r="B209">
        <v>199</v>
      </c>
      <c r="C209" t="s">
        <v>16379</v>
      </c>
      <c r="D209">
        <v>199</v>
      </c>
      <c r="E209">
        <v>0</v>
      </c>
      <c r="F209">
        <v>273</v>
      </c>
      <c r="G209">
        <v>-0.80700000000000005</v>
      </c>
      <c r="H209">
        <v>272</v>
      </c>
      <c r="I209">
        <v>-1.012</v>
      </c>
      <c r="J209">
        <v>275</v>
      </c>
      <c r="K209">
        <v>0.38500000000000001</v>
      </c>
      <c r="L209">
        <v>270</v>
      </c>
      <c r="M209">
        <v>-0.42399999999999999</v>
      </c>
      <c r="N209">
        <v>271</v>
      </c>
      <c r="O209">
        <v>-0.61699999999999999</v>
      </c>
      <c r="P209">
        <v>274</v>
      </c>
      <c r="Q209">
        <v>-0.437</v>
      </c>
      <c r="S209">
        <v>0</v>
      </c>
      <c r="U209">
        <v>0</v>
      </c>
      <c r="W209">
        <v>0</v>
      </c>
    </row>
    <row r="210" spans="2:23" x14ac:dyDescent="0.25">
      <c r="B210">
        <v>200</v>
      </c>
      <c r="C210" t="s">
        <v>16380</v>
      </c>
      <c r="D210">
        <v>200</v>
      </c>
      <c r="E210">
        <v>0</v>
      </c>
      <c r="F210">
        <v>273</v>
      </c>
      <c r="G210">
        <v>-0.80700000000000005</v>
      </c>
      <c r="H210">
        <v>272</v>
      </c>
      <c r="I210">
        <v>-1.012</v>
      </c>
      <c r="J210">
        <v>275</v>
      </c>
      <c r="K210">
        <v>-0.38500000000000001</v>
      </c>
      <c r="L210">
        <v>270</v>
      </c>
      <c r="M210">
        <v>0.42399999999999999</v>
      </c>
      <c r="N210">
        <v>271</v>
      </c>
      <c r="O210">
        <v>0.61699999999999999</v>
      </c>
      <c r="P210">
        <v>274</v>
      </c>
      <c r="Q210">
        <v>-0.437</v>
      </c>
      <c r="S210">
        <v>0</v>
      </c>
      <c r="U210">
        <v>0</v>
      </c>
      <c r="W210">
        <v>0</v>
      </c>
    </row>
    <row r="211" spans="2:23" x14ac:dyDescent="0.25">
      <c r="B211">
        <v>201</v>
      </c>
      <c r="C211" t="s">
        <v>16381</v>
      </c>
      <c r="D211">
        <v>201</v>
      </c>
      <c r="E211">
        <v>0</v>
      </c>
      <c r="F211">
        <v>273</v>
      </c>
      <c r="G211">
        <v>-0.80700000000000005</v>
      </c>
      <c r="H211">
        <v>272</v>
      </c>
      <c r="I211">
        <v>-1.012</v>
      </c>
      <c r="J211">
        <v>275</v>
      </c>
      <c r="K211">
        <v>-0.38500000000000001</v>
      </c>
      <c r="L211">
        <v>270</v>
      </c>
      <c r="M211">
        <v>-0.42399999999999999</v>
      </c>
      <c r="N211">
        <v>271</v>
      </c>
      <c r="O211">
        <v>-0.61699999999999999</v>
      </c>
      <c r="P211">
        <v>274</v>
      </c>
      <c r="Q211">
        <v>-0.437</v>
      </c>
      <c r="S211">
        <v>0</v>
      </c>
      <c r="U211">
        <v>0</v>
      </c>
      <c r="W211">
        <v>0</v>
      </c>
    </row>
    <row r="212" spans="2:23" x14ac:dyDescent="0.25">
      <c r="B212">
        <v>202</v>
      </c>
      <c r="C212" t="s">
        <v>16382</v>
      </c>
      <c r="D212">
        <v>202</v>
      </c>
      <c r="E212">
        <v>0</v>
      </c>
      <c r="F212">
        <v>273</v>
      </c>
      <c r="G212">
        <v>-0.80700000000000005</v>
      </c>
      <c r="H212">
        <v>272</v>
      </c>
      <c r="I212">
        <v>-1.012</v>
      </c>
      <c r="J212">
        <v>275</v>
      </c>
      <c r="K212">
        <v>-0.38500000000000001</v>
      </c>
      <c r="L212">
        <v>270</v>
      </c>
      <c r="M212">
        <v>-0.42399999999999999</v>
      </c>
      <c r="N212">
        <v>271</v>
      </c>
      <c r="O212">
        <v>0.61699999999999999</v>
      </c>
      <c r="P212">
        <v>274</v>
      </c>
      <c r="Q212">
        <v>-0.437</v>
      </c>
      <c r="S212">
        <v>0</v>
      </c>
      <c r="U212">
        <v>0</v>
      </c>
      <c r="W212">
        <v>0</v>
      </c>
    </row>
    <row r="213" spans="2:23" x14ac:dyDescent="0.25">
      <c r="B213">
        <v>203</v>
      </c>
      <c r="C213" t="s">
        <v>16383</v>
      </c>
      <c r="E213">
        <v>0</v>
      </c>
      <c r="G213">
        <v>0</v>
      </c>
      <c r="I213">
        <v>0</v>
      </c>
      <c r="K213">
        <v>0</v>
      </c>
      <c r="M213">
        <v>0</v>
      </c>
      <c r="O213">
        <v>0</v>
      </c>
      <c r="Q213">
        <v>0</v>
      </c>
      <c r="S213">
        <v>0</v>
      </c>
      <c r="U213">
        <v>0</v>
      </c>
      <c r="W213">
        <v>0</v>
      </c>
    </row>
    <row r="214" spans="2:23" x14ac:dyDescent="0.25">
      <c r="B214">
        <v>204</v>
      </c>
      <c r="C214" t="s">
        <v>16384</v>
      </c>
      <c r="D214">
        <v>204</v>
      </c>
      <c r="E214">
        <v>0</v>
      </c>
      <c r="F214">
        <v>273</v>
      </c>
      <c r="G214">
        <v>0.92200000000000004</v>
      </c>
      <c r="H214">
        <v>272</v>
      </c>
      <c r="I214">
        <v>0.72</v>
      </c>
      <c r="J214">
        <v>275</v>
      </c>
      <c r="K214">
        <v>2.0350000000000001</v>
      </c>
      <c r="L214">
        <v>270</v>
      </c>
      <c r="M214">
        <v>2.2269999999999999</v>
      </c>
      <c r="N214">
        <v>271</v>
      </c>
      <c r="O214">
        <v>1.7609999999999999</v>
      </c>
      <c r="P214">
        <v>274</v>
      </c>
      <c r="Q214">
        <v>-1.25</v>
      </c>
      <c r="S214">
        <v>0</v>
      </c>
      <c r="U214">
        <v>0</v>
      </c>
      <c r="W214">
        <v>0</v>
      </c>
    </row>
    <row r="215" spans="2:23" x14ac:dyDescent="0.25">
      <c r="B215">
        <v>205</v>
      </c>
      <c r="C215" t="s">
        <v>16385</v>
      </c>
      <c r="D215">
        <v>205</v>
      </c>
      <c r="E215">
        <v>0</v>
      </c>
      <c r="F215">
        <v>273</v>
      </c>
      <c r="G215">
        <v>0.92200000000000004</v>
      </c>
      <c r="H215">
        <v>272</v>
      </c>
      <c r="I215">
        <v>0.72</v>
      </c>
      <c r="J215">
        <v>275</v>
      </c>
      <c r="K215">
        <v>-2.0350000000000001</v>
      </c>
      <c r="L215">
        <v>270</v>
      </c>
      <c r="M215">
        <v>2.2269999999999999</v>
      </c>
      <c r="N215">
        <v>271</v>
      </c>
      <c r="O215">
        <v>-1.7609999999999999</v>
      </c>
      <c r="P215">
        <v>274</v>
      </c>
      <c r="Q215">
        <v>-1.25</v>
      </c>
      <c r="S215">
        <v>0</v>
      </c>
      <c r="U215">
        <v>0</v>
      </c>
      <c r="W215">
        <v>0</v>
      </c>
    </row>
    <row r="216" spans="2:23" x14ac:dyDescent="0.25">
      <c r="B216">
        <v>206</v>
      </c>
      <c r="C216" t="s">
        <v>16386</v>
      </c>
      <c r="D216">
        <v>206</v>
      </c>
      <c r="E216">
        <v>0</v>
      </c>
      <c r="F216">
        <v>273</v>
      </c>
      <c r="G216">
        <v>0.92200000000000004</v>
      </c>
      <c r="H216">
        <v>272</v>
      </c>
      <c r="I216">
        <v>0.72</v>
      </c>
      <c r="J216">
        <v>275</v>
      </c>
      <c r="K216">
        <v>2.0350000000000001</v>
      </c>
      <c r="L216">
        <v>270</v>
      </c>
      <c r="M216">
        <v>-2.2269999999999999</v>
      </c>
      <c r="N216">
        <v>271</v>
      </c>
      <c r="O216">
        <v>1.7609999999999999</v>
      </c>
      <c r="P216">
        <v>274</v>
      </c>
      <c r="Q216">
        <v>-1.25</v>
      </c>
      <c r="S216">
        <v>0</v>
      </c>
      <c r="U216">
        <v>0</v>
      </c>
      <c r="W216">
        <v>0</v>
      </c>
    </row>
    <row r="217" spans="2:23" x14ac:dyDescent="0.25">
      <c r="B217">
        <v>207</v>
      </c>
      <c r="C217" t="s">
        <v>16387</v>
      </c>
      <c r="D217">
        <v>207</v>
      </c>
      <c r="E217">
        <v>0</v>
      </c>
      <c r="F217">
        <v>273</v>
      </c>
      <c r="G217">
        <v>0.92200000000000004</v>
      </c>
      <c r="H217">
        <v>272</v>
      </c>
      <c r="I217">
        <v>0.72</v>
      </c>
      <c r="J217">
        <v>275</v>
      </c>
      <c r="K217">
        <v>2.0350000000000001</v>
      </c>
      <c r="L217">
        <v>270</v>
      </c>
      <c r="M217">
        <v>2.2269999999999999</v>
      </c>
      <c r="N217">
        <v>271</v>
      </c>
      <c r="O217">
        <v>-1.7609999999999999</v>
      </c>
      <c r="P217">
        <v>274</v>
      </c>
      <c r="Q217">
        <v>-1.25</v>
      </c>
      <c r="S217">
        <v>0</v>
      </c>
      <c r="U217">
        <v>0</v>
      </c>
      <c r="W217">
        <v>0</v>
      </c>
    </row>
    <row r="218" spans="2:23" x14ac:dyDescent="0.25">
      <c r="B218">
        <v>208</v>
      </c>
      <c r="C218" t="s">
        <v>16388</v>
      </c>
      <c r="D218">
        <v>208</v>
      </c>
      <c r="E218">
        <v>0</v>
      </c>
      <c r="F218">
        <v>273</v>
      </c>
      <c r="G218">
        <v>0.92200000000000004</v>
      </c>
      <c r="H218">
        <v>272</v>
      </c>
      <c r="I218">
        <v>0.72</v>
      </c>
      <c r="J218">
        <v>275</v>
      </c>
      <c r="K218">
        <v>2.0350000000000001</v>
      </c>
      <c r="L218">
        <v>270</v>
      </c>
      <c r="M218">
        <v>-2.2269999999999999</v>
      </c>
      <c r="N218">
        <v>271</v>
      </c>
      <c r="O218">
        <v>-1.7609999999999999</v>
      </c>
      <c r="P218">
        <v>274</v>
      </c>
      <c r="Q218">
        <v>-1.25</v>
      </c>
      <c r="S218">
        <v>0</v>
      </c>
      <c r="U218">
        <v>0</v>
      </c>
      <c r="W218">
        <v>0</v>
      </c>
    </row>
    <row r="219" spans="2:23" x14ac:dyDescent="0.25">
      <c r="B219">
        <v>209</v>
      </c>
      <c r="C219" t="s">
        <v>16389</v>
      </c>
      <c r="D219">
        <v>209</v>
      </c>
      <c r="E219">
        <v>0</v>
      </c>
      <c r="F219">
        <v>273</v>
      </c>
      <c r="G219">
        <v>0.92200000000000004</v>
      </c>
      <c r="H219">
        <v>272</v>
      </c>
      <c r="I219">
        <v>0.72</v>
      </c>
      <c r="J219">
        <v>275</v>
      </c>
      <c r="K219">
        <v>-2.0350000000000001</v>
      </c>
      <c r="L219">
        <v>270</v>
      </c>
      <c r="M219">
        <v>2.2269999999999999</v>
      </c>
      <c r="N219">
        <v>271</v>
      </c>
      <c r="O219">
        <v>1.7609999999999999</v>
      </c>
      <c r="P219">
        <v>274</v>
      </c>
      <c r="Q219">
        <v>-1.25</v>
      </c>
      <c r="S219">
        <v>0</v>
      </c>
      <c r="U219">
        <v>0</v>
      </c>
      <c r="W219">
        <v>0</v>
      </c>
    </row>
    <row r="220" spans="2:23" x14ac:dyDescent="0.25">
      <c r="B220">
        <v>210</v>
      </c>
      <c r="C220" t="s">
        <v>16390</v>
      </c>
      <c r="D220">
        <v>210</v>
      </c>
      <c r="E220">
        <v>0</v>
      </c>
      <c r="F220">
        <v>273</v>
      </c>
      <c r="G220">
        <v>0.92200000000000004</v>
      </c>
      <c r="H220">
        <v>272</v>
      </c>
      <c r="I220">
        <v>0.72</v>
      </c>
      <c r="J220">
        <v>275</v>
      </c>
      <c r="K220">
        <v>-2.0350000000000001</v>
      </c>
      <c r="L220">
        <v>270</v>
      </c>
      <c r="M220">
        <v>-2.2269999999999999</v>
      </c>
      <c r="N220">
        <v>271</v>
      </c>
      <c r="O220">
        <v>-1.7609999999999999</v>
      </c>
      <c r="P220">
        <v>274</v>
      </c>
      <c r="Q220">
        <v>-1.25</v>
      </c>
      <c r="S220">
        <v>0</v>
      </c>
      <c r="U220">
        <v>0</v>
      </c>
      <c r="W220">
        <v>0</v>
      </c>
    </row>
    <row r="221" spans="2:23" x14ac:dyDescent="0.25">
      <c r="B221">
        <v>211</v>
      </c>
      <c r="C221" t="s">
        <v>16391</v>
      </c>
      <c r="D221">
        <v>211</v>
      </c>
      <c r="E221">
        <v>0</v>
      </c>
      <c r="F221">
        <v>273</v>
      </c>
      <c r="G221">
        <v>0.92200000000000004</v>
      </c>
      <c r="H221">
        <v>272</v>
      </c>
      <c r="I221">
        <v>0.72</v>
      </c>
      <c r="J221">
        <v>275</v>
      </c>
      <c r="K221">
        <v>-2.0350000000000001</v>
      </c>
      <c r="L221">
        <v>270</v>
      </c>
      <c r="M221">
        <v>-2.2269999999999999</v>
      </c>
      <c r="N221">
        <v>271</v>
      </c>
      <c r="O221">
        <v>1.7609999999999999</v>
      </c>
      <c r="P221">
        <v>274</v>
      </c>
      <c r="Q221">
        <v>-1.25</v>
      </c>
      <c r="S221">
        <v>0</v>
      </c>
      <c r="U221">
        <v>0</v>
      </c>
      <c r="W221">
        <v>0</v>
      </c>
    </row>
    <row r="222" spans="2:23" x14ac:dyDescent="0.25">
      <c r="B222">
        <v>212</v>
      </c>
      <c r="C222" t="s">
        <v>16392</v>
      </c>
      <c r="D222">
        <v>212</v>
      </c>
      <c r="E222">
        <v>0</v>
      </c>
      <c r="F222">
        <v>273</v>
      </c>
      <c r="G222">
        <v>-0.92200000000000004</v>
      </c>
      <c r="H222">
        <v>272</v>
      </c>
      <c r="I222">
        <v>0.72</v>
      </c>
      <c r="J222">
        <v>275</v>
      </c>
      <c r="K222">
        <v>2.0350000000000001</v>
      </c>
      <c r="L222">
        <v>270</v>
      </c>
      <c r="M222">
        <v>2.2269999999999999</v>
      </c>
      <c r="N222">
        <v>271</v>
      </c>
      <c r="O222">
        <v>1.7609999999999999</v>
      </c>
      <c r="P222">
        <v>274</v>
      </c>
      <c r="Q222">
        <v>-1.25</v>
      </c>
      <c r="S222">
        <v>0</v>
      </c>
      <c r="U222">
        <v>0</v>
      </c>
      <c r="W222">
        <v>0</v>
      </c>
    </row>
    <row r="223" spans="2:23" x14ac:dyDescent="0.25">
      <c r="B223">
        <v>213</v>
      </c>
      <c r="C223" t="s">
        <v>16393</v>
      </c>
      <c r="D223">
        <v>213</v>
      </c>
      <c r="E223">
        <v>0</v>
      </c>
      <c r="F223">
        <v>273</v>
      </c>
      <c r="G223">
        <v>-0.92200000000000004</v>
      </c>
      <c r="H223">
        <v>272</v>
      </c>
      <c r="I223">
        <v>0.72</v>
      </c>
      <c r="J223">
        <v>275</v>
      </c>
      <c r="K223">
        <v>-2.0350000000000001</v>
      </c>
      <c r="L223">
        <v>270</v>
      </c>
      <c r="M223">
        <v>2.2269999999999999</v>
      </c>
      <c r="N223">
        <v>271</v>
      </c>
      <c r="O223">
        <v>-1.7609999999999999</v>
      </c>
      <c r="P223">
        <v>274</v>
      </c>
      <c r="Q223">
        <v>-1.25</v>
      </c>
      <c r="S223">
        <v>0</v>
      </c>
      <c r="U223">
        <v>0</v>
      </c>
      <c r="W223">
        <v>0</v>
      </c>
    </row>
    <row r="224" spans="2:23" x14ac:dyDescent="0.25">
      <c r="B224">
        <v>214</v>
      </c>
      <c r="C224" t="s">
        <v>16394</v>
      </c>
      <c r="D224">
        <v>214</v>
      </c>
      <c r="E224">
        <v>0</v>
      </c>
      <c r="F224">
        <v>273</v>
      </c>
      <c r="G224">
        <v>-0.92200000000000004</v>
      </c>
      <c r="H224">
        <v>272</v>
      </c>
      <c r="I224">
        <v>0.72</v>
      </c>
      <c r="J224">
        <v>275</v>
      </c>
      <c r="K224">
        <v>2.0350000000000001</v>
      </c>
      <c r="L224">
        <v>270</v>
      </c>
      <c r="M224">
        <v>-2.2269999999999999</v>
      </c>
      <c r="N224">
        <v>271</v>
      </c>
      <c r="O224">
        <v>1.7609999999999999</v>
      </c>
      <c r="P224">
        <v>274</v>
      </c>
      <c r="Q224">
        <v>-1.25</v>
      </c>
      <c r="S224">
        <v>0</v>
      </c>
      <c r="U224">
        <v>0</v>
      </c>
      <c r="W224">
        <v>0</v>
      </c>
    </row>
    <row r="225" spans="2:23" x14ac:dyDescent="0.25">
      <c r="B225">
        <v>215</v>
      </c>
      <c r="C225" t="s">
        <v>16395</v>
      </c>
      <c r="D225">
        <v>215</v>
      </c>
      <c r="E225">
        <v>0</v>
      </c>
      <c r="F225">
        <v>273</v>
      </c>
      <c r="G225">
        <v>-0.92200000000000004</v>
      </c>
      <c r="H225">
        <v>272</v>
      </c>
      <c r="I225">
        <v>0.72</v>
      </c>
      <c r="J225">
        <v>275</v>
      </c>
      <c r="K225">
        <v>2.0350000000000001</v>
      </c>
      <c r="L225">
        <v>270</v>
      </c>
      <c r="M225">
        <v>2.2269999999999999</v>
      </c>
      <c r="N225">
        <v>271</v>
      </c>
      <c r="O225">
        <v>-1.7609999999999999</v>
      </c>
      <c r="P225">
        <v>274</v>
      </c>
      <c r="Q225">
        <v>-1.25</v>
      </c>
      <c r="S225">
        <v>0</v>
      </c>
      <c r="U225">
        <v>0</v>
      </c>
      <c r="W225">
        <v>0</v>
      </c>
    </row>
    <row r="226" spans="2:23" x14ac:dyDescent="0.25">
      <c r="B226">
        <v>216</v>
      </c>
      <c r="C226" t="s">
        <v>16396</v>
      </c>
      <c r="D226">
        <v>216</v>
      </c>
      <c r="E226">
        <v>0</v>
      </c>
      <c r="F226">
        <v>273</v>
      </c>
      <c r="G226">
        <v>-0.92200000000000004</v>
      </c>
      <c r="H226">
        <v>272</v>
      </c>
      <c r="I226">
        <v>0.72</v>
      </c>
      <c r="J226">
        <v>275</v>
      </c>
      <c r="K226">
        <v>2.0350000000000001</v>
      </c>
      <c r="L226">
        <v>270</v>
      </c>
      <c r="M226">
        <v>-2.2269999999999999</v>
      </c>
      <c r="N226">
        <v>271</v>
      </c>
      <c r="O226">
        <v>-1.7609999999999999</v>
      </c>
      <c r="P226">
        <v>274</v>
      </c>
      <c r="Q226">
        <v>-1.25</v>
      </c>
      <c r="S226">
        <v>0</v>
      </c>
      <c r="U226">
        <v>0</v>
      </c>
      <c r="W226">
        <v>0</v>
      </c>
    </row>
    <row r="227" spans="2:23" x14ac:dyDescent="0.25">
      <c r="B227">
        <v>217</v>
      </c>
      <c r="C227" t="s">
        <v>16397</v>
      </c>
      <c r="D227">
        <v>217</v>
      </c>
      <c r="E227">
        <v>0</v>
      </c>
      <c r="F227">
        <v>273</v>
      </c>
      <c r="G227">
        <v>-0.92200000000000004</v>
      </c>
      <c r="H227">
        <v>272</v>
      </c>
      <c r="I227">
        <v>0.72</v>
      </c>
      <c r="J227">
        <v>275</v>
      </c>
      <c r="K227">
        <v>-2.0350000000000001</v>
      </c>
      <c r="L227">
        <v>270</v>
      </c>
      <c r="M227">
        <v>2.2269999999999999</v>
      </c>
      <c r="N227">
        <v>271</v>
      </c>
      <c r="O227">
        <v>1.7609999999999999</v>
      </c>
      <c r="P227">
        <v>274</v>
      </c>
      <c r="Q227">
        <v>-1.25</v>
      </c>
      <c r="S227">
        <v>0</v>
      </c>
      <c r="U227">
        <v>0</v>
      </c>
      <c r="W227">
        <v>0</v>
      </c>
    </row>
    <row r="228" spans="2:23" x14ac:dyDescent="0.25">
      <c r="B228">
        <v>218</v>
      </c>
      <c r="C228" t="s">
        <v>16398</v>
      </c>
      <c r="D228">
        <v>218</v>
      </c>
      <c r="E228">
        <v>0</v>
      </c>
      <c r="F228">
        <v>273</v>
      </c>
      <c r="G228">
        <v>-0.92200000000000004</v>
      </c>
      <c r="H228">
        <v>272</v>
      </c>
      <c r="I228">
        <v>0.72</v>
      </c>
      <c r="J228">
        <v>275</v>
      </c>
      <c r="K228">
        <v>-2.0350000000000001</v>
      </c>
      <c r="L228">
        <v>270</v>
      </c>
      <c r="M228">
        <v>-2.2269999999999999</v>
      </c>
      <c r="N228">
        <v>271</v>
      </c>
      <c r="O228">
        <v>-1.7609999999999999</v>
      </c>
      <c r="P228">
        <v>274</v>
      </c>
      <c r="Q228">
        <v>-1.25</v>
      </c>
      <c r="S228">
        <v>0</v>
      </c>
      <c r="U228">
        <v>0</v>
      </c>
      <c r="W228">
        <v>0</v>
      </c>
    </row>
    <row r="229" spans="2:23" x14ac:dyDescent="0.25">
      <c r="B229">
        <v>219</v>
      </c>
      <c r="C229" t="s">
        <v>16399</v>
      </c>
      <c r="D229">
        <v>219</v>
      </c>
      <c r="E229">
        <v>0</v>
      </c>
      <c r="F229">
        <v>273</v>
      </c>
      <c r="G229">
        <v>-0.92200000000000004</v>
      </c>
      <c r="H229">
        <v>272</v>
      </c>
      <c r="I229">
        <v>0.72</v>
      </c>
      <c r="J229">
        <v>275</v>
      </c>
      <c r="K229">
        <v>-2.0350000000000001</v>
      </c>
      <c r="L229">
        <v>270</v>
      </c>
      <c r="M229">
        <v>-2.2269999999999999</v>
      </c>
      <c r="N229">
        <v>271</v>
      </c>
      <c r="O229">
        <v>1.7609999999999999</v>
      </c>
      <c r="P229">
        <v>274</v>
      </c>
      <c r="Q229">
        <v>-1.25</v>
      </c>
      <c r="S229">
        <v>0</v>
      </c>
      <c r="U229">
        <v>0</v>
      </c>
      <c r="W229">
        <v>0</v>
      </c>
    </row>
    <row r="230" spans="2:23" x14ac:dyDescent="0.25">
      <c r="B230">
        <v>220</v>
      </c>
      <c r="C230" t="s">
        <v>16400</v>
      </c>
      <c r="D230">
        <v>220</v>
      </c>
      <c r="E230">
        <v>0</v>
      </c>
      <c r="F230">
        <v>273</v>
      </c>
      <c r="G230">
        <v>0.92200000000000004</v>
      </c>
      <c r="H230">
        <v>272</v>
      </c>
      <c r="I230">
        <v>-0.72</v>
      </c>
      <c r="J230">
        <v>275</v>
      </c>
      <c r="K230">
        <v>2.0350000000000001</v>
      </c>
      <c r="L230">
        <v>270</v>
      </c>
      <c r="M230">
        <v>2.2269999999999999</v>
      </c>
      <c r="N230">
        <v>271</v>
      </c>
      <c r="O230">
        <v>1.7609999999999999</v>
      </c>
      <c r="P230">
        <v>274</v>
      </c>
      <c r="Q230">
        <v>-1.25</v>
      </c>
      <c r="S230">
        <v>0</v>
      </c>
      <c r="U230">
        <v>0</v>
      </c>
      <c r="W230">
        <v>0</v>
      </c>
    </row>
    <row r="231" spans="2:23" x14ac:dyDescent="0.25">
      <c r="B231">
        <v>221</v>
      </c>
      <c r="C231" t="s">
        <v>16401</v>
      </c>
      <c r="D231">
        <v>221</v>
      </c>
      <c r="E231">
        <v>0</v>
      </c>
      <c r="F231">
        <v>273</v>
      </c>
      <c r="G231">
        <v>0.92200000000000004</v>
      </c>
      <c r="H231">
        <v>272</v>
      </c>
      <c r="I231">
        <v>-0.72</v>
      </c>
      <c r="J231">
        <v>275</v>
      </c>
      <c r="K231">
        <v>-2.0350000000000001</v>
      </c>
      <c r="L231">
        <v>270</v>
      </c>
      <c r="M231">
        <v>2.2269999999999999</v>
      </c>
      <c r="N231">
        <v>271</v>
      </c>
      <c r="O231">
        <v>-1.7609999999999999</v>
      </c>
      <c r="P231">
        <v>274</v>
      </c>
      <c r="Q231">
        <v>-1.25</v>
      </c>
      <c r="S231">
        <v>0</v>
      </c>
      <c r="U231">
        <v>0</v>
      </c>
      <c r="W231">
        <v>0</v>
      </c>
    </row>
    <row r="232" spans="2:23" x14ac:dyDescent="0.25">
      <c r="B232">
        <v>222</v>
      </c>
      <c r="C232" t="s">
        <v>16402</v>
      </c>
      <c r="D232">
        <v>222</v>
      </c>
      <c r="E232">
        <v>0</v>
      </c>
      <c r="F232">
        <v>273</v>
      </c>
      <c r="G232">
        <v>0.92200000000000004</v>
      </c>
      <c r="H232">
        <v>272</v>
      </c>
      <c r="I232">
        <v>-0.72</v>
      </c>
      <c r="J232">
        <v>275</v>
      </c>
      <c r="K232">
        <v>2.0350000000000001</v>
      </c>
      <c r="L232">
        <v>270</v>
      </c>
      <c r="M232">
        <v>-2.2269999999999999</v>
      </c>
      <c r="N232">
        <v>271</v>
      </c>
      <c r="O232">
        <v>1.7609999999999999</v>
      </c>
      <c r="P232">
        <v>274</v>
      </c>
      <c r="Q232">
        <v>-1.25</v>
      </c>
      <c r="S232">
        <v>0</v>
      </c>
      <c r="U232">
        <v>0</v>
      </c>
      <c r="W232">
        <v>0</v>
      </c>
    </row>
    <row r="233" spans="2:23" x14ac:dyDescent="0.25">
      <c r="B233">
        <v>223</v>
      </c>
      <c r="C233" t="s">
        <v>16403</v>
      </c>
      <c r="D233">
        <v>223</v>
      </c>
      <c r="E233">
        <v>0</v>
      </c>
      <c r="F233">
        <v>273</v>
      </c>
      <c r="G233">
        <v>0.92200000000000004</v>
      </c>
      <c r="H233">
        <v>272</v>
      </c>
      <c r="I233">
        <v>-0.72</v>
      </c>
      <c r="J233">
        <v>275</v>
      </c>
      <c r="K233">
        <v>2.0350000000000001</v>
      </c>
      <c r="L233">
        <v>270</v>
      </c>
      <c r="M233">
        <v>2.2269999999999999</v>
      </c>
      <c r="N233">
        <v>271</v>
      </c>
      <c r="O233">
        <v>-1.7609999999999999</v>
      </c>
      <c r="P233">
        <v>274</v>
      </c>
      <c r="Q233">
        <v>-1.25</v>
      </c>
      <c r="S233">
        <v>0</v>
      </c>
      <c r="U233">
        <v>0</v>
      </c>
      <c r="W233">
        <v>0</v>
      </c>
    </row>
    <row r="234" spans="2:23" x14ac:dyDescent="0.25">
      <c r="B234">
        <v>224</v>
      </c>
      <c r="C234" t="s">
        <v>16404</v>
      </c>
      <c r="D234">
        <v>224</v>
      </c>
      <c r="E234">
        <v>0</v>
      </c>
      <c r="F234">
        <v>273</v>
      </c>
      <c r="G234">
        <v>0.92200000000000004</v>
      </c>
      <c r="H234">
        <v>272</v>
      </c>
      <c r="I234">
        <v>-0.72</v>
      </c>
      <c r="J234">
        <v>275</v>
      </c>
      <c r="K234">
        <v>2.0350000000000001</v>
      </c>
      <c r="L234">
        <v>270</v>
      </c>
      <c r="M234">
        <v>-2.2269999999999999</v>
      </c>
      <c r="N234">
        <v>271</v>
      </c>
      <c r="O234">
        <v>-1.7609999999999999</v>
      </c>
      <c r="P234">
        <v>274</v>
      </c>
      <c r="Q234">
        <v>-1.25</v>
      </c>
      <c r="S234">
        <v>0</v>
      </c>
      <c r="U234">
        <v>0</v>
      </c>
      <c r="W234">
        <v>0</v>
      </c>
    </row>
    <row r="235" spans="2:23" x14ac:dyDescent="0.25">
      <c r="B235">
        <v>225</v>
      </c>
      <c r="C235" t="s">
        <v>16405</v>
      </c>
      <c r="D235">
        <v>225</v>
      </c>
      <c r="E235">
        <v>0</v>
      </c>
      <c r="F235">
        <v>273</v>
      </c>
      <c r="G235">
        <v>0.92200000000000004</v>
      </c>
      <c r="H235">
        <v>272</v>
      </c>
      <c r="I235">
        <v>-0.72</v>
      </c>
      <c r="J235">
        <v>275</v>
      </c>
      <c r="K235">
        <v>-2.0350000000000001</v>
      </c>
      <c r="L235">
        <v>270</v>
      </c>
      <c r="M235">
        <v>2.2269999999999999</v>
      </c>
      <c r="N235">
        <v>271</v>
      </c>
      <c r="O235">
        <v>1.7609999999999999</v>
      </c>
      <c r="P235">
        <v>274</v>
      </c>
      <c r="Q235">
        <v>-1.25</v>
      </c>
      <c r="S235">
        <v>0</v>
      </c>
      <c r="U235">
        <v>0</v>
      </c>
      <c r="W235">
        <v>0</v>
      </c>
    </row>
    <row r="236" spans="2:23" x14ac:dyDescent="0.25">
      <c r="B236">
        <v>226</v>
      </c>
      <c r="C236" t="s">
        <v>16406</v>
      </c>
      <c r="D236">
        <v>226</v>
      </c>
      <c r="E236">
        <v>0</v>
      </c>
      <c r="F236">
        <v>273</v>
      </c>
      <c r="G236">
        <v>0.92200000000000004</v>
      </c>
      <c r="H236">
        <v>272</v>
      </c>
      <c r="I236">
        <v>-0.72</v>
      </c>
      <c r="J236">
        <v>275</v>
      </c>
      <c r="K236">
        <v>-2.0350000000000001</v>
      </c>
      <c r="L236">
        <v>270</v>
      </c>
      <c r="M236">
        <v>-2.2269999999999999</v>
      </c>
      <c r="N236">
        <v>271</v>
      </c>
      <c r="O236">
        <v>-1.7609999999999999</v>
      </c>
      <c r="P236">
        <v>274</v>
      </c>
      <c r="Q236">
        <v>-1.25</v>
      </c>
      <c r="S236">
        <v>0</v>
      </c>
      <c r="U236">
        <v>0</v>
      </c>
      <c r="W236">
        <v>0</v>
      </c>
    </row>
    <row r="237" spans="2:23" x14ac:dyDescent="0.25">
      <c r="B237">
        <v>227</v>
      </c>
      <c r="C237" t="s">
        <v>16407</v>
      </c>
      <c r="D237">
        <v>227</v>
      </c>
      <c r="E237">
        <v>0</v>
      </c>
      <c r="F237">
        <v>273</v>
      </c>
      <c r="G237">
        <v>0.92200000000000004</v>
      </c>
      <c r="H237">
        <v>272</v>
      </c>
      <c r="I237">
        <v>-0.72</v>
      </c>
      <c r="J237">
        <v>275</v>
      </c>
      <c r="K237">
        <v>-2.0350000000000001</v>
      </c>
      <c r="L237">
        <v>270</v>
      </c>
      <c r="M237">
        <v>-2.2269999999999999</v>
      </c>
      <c r="N237">
        <v>271</v>
      </c>
      <c r="O237">
        <v>1.7609999999999999</v>
      </c>
      <c r="P237">
        <v>274</v>
      </c>
      <c r="Q237">
        <v>-1.25</v>
      </c>
      <c r="S237">
        <v>0</v>
      </c>
      <c r="U237">
        <v>0</v>
      </c>
      <c r="W237">
        <v>0</v>
      </c>
    </row>
    <row r="238" spans="2:23" x14ac:dyDescent="0.25">
      <c r="B238">
        <v>228</v>
      </c>
      <c r="C238" t="s">
        <v>16408</v>
      </c>
      <c r="D238">
        <v>228</v>
      </c>
      <c r="E238">
        <v>0</v>
      </c>
      <c r="F238">
        <v>273</v>
      </c>
      <c r="G238">
        <v>-0.92200000000000004</v>
      </c>
      <c r="H238">
        <v>272</v>
      </c>
      <c r="I238">
        <v>-0.72</v>
      </c>
      <c r="J238">
        <v>275</v>
      </c>
      <c r="K238">
        <v>2.0350000000000001</v>
      </c>
      <c r="L238">
        <v>270</v>
      </c>
      <c r="M238">
        <v>2.2269999999999999</v>
      </c>
      <c r="N238">
        <v>271</v>
      </c>
      <c r="O238">
        <v>1.7609999999999999</v>
      </c>
      <c r="P238">
        <v>274</v>
      </c>
      <c r="Q238">
        <v>-1.25</v>
      </c>
      <c r="S238">
        <v>0</v>
      </c>
      <c r="U238">
        <v>0</v>
      </c>
      <c r="W238">
        <v>0</v>
      </c>
    </row>
    <row r="239" spans="2:23" x14ac:dyDescent="0.25">
      <c r="B239">
        <v>229</v>
      </c>
      <c r="C239" t="s">
        <v>16409</v>
      </c>
      <c r="D239">
        <v>229</v>
      </c>
      <c r="E239">
        <v>0</v>
      </c>
      <c r="F239">
        <v>273</v>
      </c>
      <c r="G239">
        <v>-0.92200000000000004</v>
      </c>
      <c r="H239">
        <v>272</v>
      </c>
      <c r="I239">
        <v>-0.72</v>
      </c>
      <c r="J239">
        <v>275</v>
      </c>
      <c r="K239">
        <v>-2.0350000000000001</v>
      </c>
      <c r="L239">
        <v>270</v>
      </c>
      <c r="M239">
        <v>2.2269999999999999</v>
      </c>
      <c r="N239">
        <v>271</v>
      </c>
      <c r="O239">
        <v>-1.7609999999999999</v>
      </c>
      <c r="P239">
        <v>274</v>
      </c>
      <c r="Q239">
        <v>-1.25</v>
      </c>
      <c r="S239">
        <v>0</v>
      </c>
      <c r="U239">
        <v>0</v>
      </c>
      <c r="W239">
        <v>0</v>
      </c>
    </row>
    <row r="240" spans="2:23" x14ac:dyDescent="0.25">
      <c r="B240">
        <v>230</v>
      </c>
      <c r="C240" t="s">
        <v>16410</v>
      </c>
      <c r="D240">
        <v>230</v>
      </c>
      <c r="E240">
        <v>0</v>
      </c>
      <c r="F240">
        <v>273</v>
      </c>
      <c r="G240">
        <v>-0.92200000000000004</v>
      </c>
      <c r="H240">
        <v>272</v>
      </c>
      <c r="I240">
        <v>-0.72</v>
      </c>
      <c r="J240">
        <v>275</v>
      </c>
      <c r="K240">
        <v>2.0350000000000001</v>
      </c>
      <c r="L240">
        <v>270</v>
      </c>
      <c r="M240">
        <v>-2.2269999999999999</v>
      </c>
      <c r="N240">
        <v>271</v>
      </c>
      <c r="O240">
        <v>1.7609999999999999</v>
      </c>
      <c r="P240">
        <v>274</v>
      </c>
      <c r="Q240">
        <v>-1.25</v>
      </c>
      <c r="S240">
        <v>0</v>
      </c>
      <c r="U240">
        <v>0</v>
      </c>
      <c r="W240">
        <v>0</v>
      </c>
    </row>
    <row r="241" spans="2:23" x14ac:dyDescent="0.25">
      <c r="B241">
        <v>231</v>
      </c>
      <c r="C241" t="s">
        <v>16411</v>
      </c>
      <c r="D241">
        <v>231</v>
      </c>
      <c r="E241">
        <v>0</v>
      </c>
      <c r="F241">
        <v>273</v>
      </c>
      <c r="G241">
        <v>-0.92200000000000004</v>
      </c>
      <c r="H241">
        <v>272</v>
      </c>
      <c r="I241">
        <v>-0.72</v>
      </c>
      <c r="J241">
        <v>275</v>
      </c>
      <c r="K241">
        <v>2.0350000000000001</v>
      </c>
      <c r="L241">
        <v>270</v>
      </c>
      <c r="M241">
        <v>2.2269999999999999</v>
      </c>
      <c r="N241">
        <v>271</v>
      </c>
      <c r="O241">
        <v>-1.7609999999999999</v>
      </c>
      <c r="P241">
        <v>274</v>
      </c>
      <c r="Q241">
        <v>-1.25</v>
      </c>
      <c r="S241">
        <v>0</v>
      </c>
      <c r="U241">
        <v>0</v>
      </c>
      <c r="W241">
        <v>0</v>
      </c>
    </row>
    <row r="242" spans="2:23" x14ac:dyDescent="0.25">
      <c r="B242">
        <v>232</v>
      </c>
      <c r="C242" t="s">
        <v>16412</v>
      </c>
      <c r="D242">
        <v>232</v>
      </c>
      <c r="E242">
        <v>0</v>
      </c>
      <c r="F242">
        <v>273</v>
      </c>
      <c r="G242">
        <v>-0.92200000000000004</v>
      </c>
      <c r="H242">
        <v>272</v>
      </c>
      <c r="I242">
        <v>-0.72</v>
      </c>
      <c r="J242">
        <v>275</v>
      </c>
      <c r="K242">
        <v>2.0350000000000001</v>
      </c>
      <c r="L242">
        <v>270</v>
      </c>
      <c r="M242">
        <v>-2.2269999999999999</v>
      </c>
      <c r="N242">
        <v>271</v>
      </c>
      <c r="O242">
        <v>-1.7609999999999999</v>
      </c>
      <c r="P242">
        <v>274</v>
      </c>
      <c r="Q242">
        <v>-1.25</v>
      </c>
      <c r="S242">
        <v>0</v>
      </c>
      <c r="U242">
        <v>0</v>
      </c>
      <c r="W242">
        <v>0</v>
      </c>
    </row>
    <row r="243" spans="2:23" x14ac:dyDescent="0.25">
      <c r="B243">
        <v>233</v>
      </c>
      <c r="C243" t="s">
        <v>16413</v>
      </c>
      <c r="D243">
        <v>233</v>
      </c>
      <c r="E243">
        <v>0</v>
      </c>
      <c r="F243">
        <v>273</v>
      </c>
      <c r="G243">
        <v>-0.92200000000000004</v>
      </c>
      <c r="H243">
        <v>272</v>
      </c>
      <c r="I243">
        <v>-0.72</v>
      </c>
      <c r="J243">
        <v>275</v>
      </c>
      <c r="K243">
        <v>-2.0350000000000001</v>
      </c>
      <c r="L243">
        <v>270</v>
      </c>
      <c r="M243">
        <v>2.2269999999999999</v>
      </c>
      <c r="N243">
        <v>271</v>
      </c>
      <c r="O243">
        <v>1.7609999999999999</v>
      </c>
      <c r="P243">
        <v>274</v>
      </c>
      <c r="Q243">
        <v>-1.25</v>
      </c>
      <c r="S243">
        <v>0</v>
      </c>
      <c r="U243">
        <v>0</v>
      </c>
      <c r="W243">
        <v>0</v>
      </c>
    </row>
    <row r="244" spans="2:23" x14ac:dyDescent="0.25">
      <c r="B244">
        <v>234</v>
      </c>
      <c r="C244" t="s">
        <v>16414</v>
      </c>
      <c r="D244">
        <v>234</v>
      </c>
      <c r="E244">
        <v>0</v>
      </c>
      <c r="F244">
        <v>273</v>
      </c>
      <c r="G244">
        <v>-0.92200000000000004</v>
      </c>
      <c r="H244">
        <v>272</v>
      </c>
      <c r="I244">
        <v>-0.72</v>
      </c>
      <c r="J244">
        <v>275</v>
      </c>
      <c r="K244">
        <v>-2.0350000000000001</v>
      </c>
      <c r="L244">
        <v>270</v>
      </c>
      <c r="M244">
        <v>-2.2269999999999999</v>
      </c>
      <c r="N244">
        <v>271</v>
      </c>
      <c r="O244">
        <v>-1.7609999999999999</v>
      </c>
      <c r="P244">
        <v>274</v>
      </c>
      <c r="Q244">
        <v>-1.25</v>
      </c>
      <c r="S244">
        <v>0</v>
      </c>
      <c r="U244">
        <v>0</v>
      </c>
      <c r="W244">
        <v>0</v>
      </c>
    </row>
    <row r="245" spans="2:23" x14ac:dyDescent="0.25">
      <c r="B245">
        <v>235</v>
      </c>
      <c r="C245" t="s">
        <v>16415</v>
      </c>
      <c r="D245">
        <v>235</v>
      </c>
      <c r="E245">
        <v>0</v>
      </c>
      <c r="F245">
        <v>273</v>
      </c>
      <c r="G245">
        <v>-0.92200000000000004</v>
      </c>
      <c r="H245">
        <v>272</v>
      </c>
      <c r="I245">
        <v>-0.72</v>
      </c>
      <c r="J245">
        <v>275</v>
      </c>
      <c r="K245">
        <v>-2.0350000000000001</v>
      </c>
      <c r="L245">
        <v>270</v>
      </c>
      <c r="M245">
        <v>-2.2269999999999999</v>
      </c>
      <c r="N245">
        <v>271</v>
      </c>
      <c r="O245">
        <v>1.7609999999999999</v>
      </c>
      <c r="P245">
        <v>274</v>
      </c>
      <c r="Q245">
        <v>-1.25</v>
      </c>
      <c r="S245">
        <v>0</v>
      </c>
      <c r="U245">
        <v>0</v>
      </c>
      <c r="W245">
        <v>0</v>
      </c>
    </row>
    <row r="246" spans="2:23" x14ac:dyDescent="0.25">
      <c r="B246">
        <v>236</v>
      </c>
      <c r="E246">
        <v>0</v>
      </c>
      <c r="G246">
        <v>0</v>
      </c>
      <c r="I246">
        <v>0</v>
      </c>
      <c r="K246">
        <v>0</v>
      </c>
      <c r="M246">
        <v>0</v>
      </c>
      <c r="O246">
        <v>0</v>
      </c>
      <c r="Q246">
        <v>0</v>
      </c>
      <c r="S246">
        <v>0</v>
      </c>
      <c r="U246">
        <v>0</v>
      </c>
      <c r="W246">
        <v>0</v>
      </c>
    </row>
    <row r="247" spans="2:23" x14ac:dyDescent="0.25">
      <c r="B247">
        <v>237</v>
      </c>
      <c r="C247" t="s">
        <v>16177</v>
      </c>
      <c r="E247">
        <v>0</v>
      </c>
      <c r="G247">
        <v>0</v>
      </c>
      <c r="I247">
        <v>0</v>
      </c>
      <c r="K247">
        <v>0</v>
      </c>
      <c r="M247">
        <v>0</v>
      </c>
      <c r="O247">
        <v>0</v>
      </c>
      <c r="Q247">
        <v>0</v>
      </c>
      <c r="S247">
        <v>0</v>
      </c>
      <c r="U247">
        <v>0</v>
      </c>
      <c r="W247">
        <v>0</v>
      </c>
    </row>
    <row r="248" spans="2:23" x14ac:dyDescent="0.25">
      <c r="B248">
        <v>238</v>
      </c>
      <c r="C248" t="s">
        <v>16416</v>
      </c>
      <c r="D248">
        <v>238</v>
      </c>
      <c r="E248">
        <v>0</v>
      </c>
      <c r="F248">
        <v>273</v>
      </c>
      <c r="G248">
        <v>1</v>
      </c>
      <c r="H248">
        <v>272</v>
      </c>
      <c r="I248">
        <v>1</v>
      </c>
      <c r="J248">
        <v>275</v>
      </c>
      <c r="K248">
        <v>1</v>
      </c>
      <c r="L248">
        <v>270</v>
      </c>
      <c r="M248">
        <v>1</v>
      </c>
      <c r="N248">
        <v>271</v>
      </c>
      <c r="O248">
        <v>1</v>
      </c>
      <c r="P248">
        <v>274</v>
      </c>
      <c r="Q248">
        <v>-1</v>
      </c>
      <c r="S248">
        <v>0</v>
      </c>
      <c r="U248">
        <v>0</v>
      </c>
      <c r="W248">
        <v>0</v>
      </c>
    </row>
    <row r="249" spans="2:23" x14ac:dyDescent="0.25">
      <c r="B249">
        <v>239</v>
      </c>
      <c r="C249" t="s">
        <v>16417</v>
      </c>
      <c r="D249">
        <v>239</v>
      </c>
      <c r="E249">
        <v>0</v>
      </c>
      <c r="F249">
        <v>273</v>
      </c>
      <c r="G249">
        <v>1</v>
      </c>
      <c r="H249">
        <v>272</v>
      </c>
      <c r="I249">
        <v>1</v>
      </c>
      <c r="J249">
        <v>275</v>
      </c>
      <c r="K249">
        <v>-1</v>
      </c>
      <c r="L249">
        <v>270</v>
      </c>
      <c r="M249">
        <v>1</v>
      </c>
      <c r="N249">
        <v>271</v>
      </c>
      <c r="O249">
        <v>-1</v>
      </c>
      <c r="P249">
        <v>274</v>
      </c>
      <c r="Q249">
        <v>-1</v>
      </c>
      <c r="S249">
        <v>0</v>
      </c>
      <c r="U249">
        <v>0</v>
      </c>
      <c r="W249">
        <v>0</v>
      </c>
    </row>
    <row r="250" spans="2:23" x14ac:dyDescent="0.25">
      <c r="B250">
        <v>240</v>
      </c>
      <c r="C250" t="s">
        <v>16418</v>
      </c>
      <c r="D250">
        <v>240</v>
      </c>
      <c r="E250">
        <v>0</v>
      </c>
      <c r="F250">
        <v>273</v>
      </c>
      <c r="G250">
        <v>1</v>
      </c>
      <c r="H250">
        <v>272</v>
      </c>
      <c r="I250">
        <v>1</v>
      </c>
      <c r="J250">
        <v>275</v>
      </c>
      <c r="K250">
        <v>1</v>
      </c>
      <c r="L250">
        <v>270</v>
      </c>
      <c r="M250">
        <v>-1</v>
      </c>
      <c r="N250">
        <v>271</v>
      </c>
      <c r="O250">
        <v>1</v>
      </c>
      <c r="P250">
        <v>274</v>
      </c>
      <c r="Q250">
        <v>-1</v>
      </c>
      <c r="S250">
        <v>0</v>
      </c>
      <c r="U250">
        <v>0</v>
      </c>
      <c r="W250">
        <v>0</v>
      </c>
    </row>
    <row r="251" spans="2:23" x14ac:dyDescent="0.25">
      <c r="B251">
        <v>241</v>
      </c>
      <c r="C251" t="s">
        <v>16419</v>
      </c>
      <c r="D251">
        <v>241</v>
      </c>
      <c r="E251">
        <v>0</v>
      </c>
      <c r="F251">
        <v>273</v>
      </c>
      <c r="G251">
        <v>1</v>
      </c>
      <c r="H251">
        <v>272</v>
      </c>
      <c r="I251">
        <v>1</v>
      </c>
      <c r="J251">
        <v>275</v>
      </c>
      <c r="K251">
        <v>1</v>
      </c>
      <c r="L251">
        <v>270</v>
      </c>
      <c r="M251">
        <v>1</v>
      </c>
      <c r="N251">
        <v>271</v>
      </c>
      <c r="O251">
        <v>-1</v>
      </c>
      <c r="P251">
        <v>274</v>
      </c>
      <c r="Q251">
        <v>-1</v>
      </c>
      <c r="S251">
        <v>0</v>
      </c>
      <c r="U251">
        <v>0</v>
      </c>
      <c r="W251">
        <v>0</v>
      </c>
    </row>
    <row r="252" spans="2:23" x14ac:dyDescent="0.25">
      <c r="B252">
        <v>242</v>
      </c>
      <c r="C252" t="s">
        <v>16420</v>
      </c>
      <c r="D252">
        <v>242</v>
      </c>
      <c r="E252">
        <v>0</v>
      </c>
      <c r="F252">
        <v>273</v>
      </c>
      <c r="G252">
        <v>1</v>
      </c>
      <c r="H252">
        <v>272</v>
      </c>
      <c r="I252">
        <v>1</v>
      </c>
      <c r="J252">
        <v>275</v>
      </c>
      <c r="K252">
        <v>1</v>
      </c>
      <c r="L252">
        <v>270</v>
      </c>
      <c r="M252">
        <v>-1</v>
      </c>
      <c r="N252">
        <v>271</v>
      </c>
      <c r="O252">
        <v>-1</v>
      </c>
      <c r="P252">
        <v>274</v>
      </c>
      <c r="Q252">
        <v>-1</v>
      </c>
      <c r="S252">
        <v>0</v>
      </c>
      <c r="U252">
        <v>0</v>
      </c>
      <c r="W252">
        <v>0</v>
      </c>
    </row>
    <row r="253" spans="2:23" x14ac:dyDescent="0.25">
      <c r="B253">
        <v>243</v>
      </c>
      <c r="C253" t="s">
        <v>16421</v>
      </c>
      <c r="D253">
        <v>243</v>
      </c>
      <c r="E253">
        <v>0</v>
      </c>
      <c r="F253">
        <v>273</v>
      </c>
      <c r="G253">
        <v>1</v>
      </c>
      <c r="H253">
        <v>272</v>
      </c>
      <c r="I253">
        <v>1</v>
      </c>
      <c r="J253">
        <v>275</v>
      </c>
      <c r="K253">
        <v>-1</v>
      </c>
      <c r="L253">
        <v>270</v>
      </c>
      <c r="M253">
        <v>1</v>
      </c>
      <c r="N253">
        <v>271</v>
      </c>
      <c r="O253">
        <v>1</v>
      </c>
      <c r="P253">
        <v>274</v>
      </c>
      <c r="Q253">
        <v>-1</v>
      </c>
      <c r="S253">
        <v>0</v>
      </c>
      <c r="U253">
        <v>0</v>
      </c>
      <c r="W253">
        <v>0</v>
      </c>
    </row>
    <row r="254" spans="2:23" x14ac:dyDescent="0.25">
      <c r="B254">
        <v>244</v>
      </c>
      <c r="C254" t="s">
        <v>16422</v>
      </c>
      <c r="D254">
        <v>244</v>
      </c>
      <c r="E254">
        <v>0</v>
      </c>
      <c r="F254">
        <v>273</v>
      </c>
      <c r="G254">
        <v>1</v>
      </c>
      <c r="H254">
        <v>272</v>
      </c>
      <c r="I254">
        <v>1</v>
      </c>
      <c r="J254">
        <v>275</v>
      </c>
      <c r="K254">
        <v>-1</v>
      </c>
      <c r="L254">
        <v>270</v>
      </c>
      <c r="M254">
        <v>-1</v>
      </c>
      <c r="N254">
        <v>271</v>
      </c>
      <c r="O254">
        <v>-1</v>
      </c>
      <c r="P254">
        <v>274</v>
      </c>
      <c r="Q254">
        <v>-1</v>
      </c>
      <c r="S254">
        <v>0</v>
      </c>
      <c r="U254">
        <v>0</v>
      </c>
      <c r="W254">
        <v>0</v>
      </c>
    </row>
    <row r="255" spans="2:23" x14ac:dyDescent="0.25">
      <c r="B255">
        <v>245</v>
      </c>
      <c r="C255" t="s">
        <v>16423</v>
      </c>
      <c r="D255">
        <v>245</v>
      </c>
      <c r="E255">
        <v>0</v>
      </c>
      <c r="F255">
        <v>273</v>
      </c>
      <c r="G255">
        <v>1</v>
      </c>
      <c r="H255">
        <v>272</v>
      </c>
      <c r="I255">
        <v>1</v>
      </c>
      <c r="J255">
        <v>275</v>
      </c>
      <c r="K255">
        <v>-1</v>
      </c>
      <c r="L255">
        <v>270</v>
      </c>
      <c r="M255">
        <v>-1</v>
      </c>
      <c r="N255">
        <v>271</v>
      </c>
      <c r="O255">
        <v>1</v>
      </c>
      <c r="P255">
        <v>274</v>
      </c>
      <c r="Q255">
        <v>-1</v>
      </c>
      <c r="S255">
        <v>0</v>
      </c>
      <c r="U255">
        <v>0</v>
      </c>
      <c r="W255">
        <v>0</v>
      </c>
    </row>
    <row r="256" spans="2:23" x14ac:dyDescent="0.25">
      <c r="B256">
        <v>246</v>
      </c>
      <c r="C256" t="s">
        <v>16424</v>
      </c>
      <c r="D256">
        <v>246</v>
      </c>
      <c r="E256">
        <v>0</v>
      </c>
      <c r="F256">
        <v>273</v>
      </c>
      <c r="G256">
        <v>-1</v>
      </c>
      <c r="H256">
        <v>272</v>
      </c>
      <c r="I256">
        <v>1</v>
      </c>
      <c r="J256">
        <v>275</v>
      </c>
      <c r="K256">
        <v>1</v>
      </c>
      <c r="L256">
        <v>270</v>
      </c>
      <c r="M256">
        <v>1</v>
      </c>
      <c r="N256">
        <v>271</v>
      </c>
      <c r="O256">
        <v>1</v>
      </c>
      <c r="P256">
        <v>274</v>
      </c>
      <c r="Q256">
        <v>-1</v>
      </c>
      <c r="S256">
        <v>0</v>
      </c>
      <c r="U256">
        <v>0</v>
      </c>
      <c r="W256">
        <v>0</v>
      </c>
    </row>
    <row r="257" spans="2:23" x14ac:dyDescent="0.25">
      <c r="B257">
        <v>247</v>
      </c>
      <c r="C257" t="s">
        <v>16425</v>
      </c>
      <c r="D257">
        <v>247</v>
      </c>
      <c r="E257">
        <v>0</v>
      </c>
      <c r="F257">
        <v>273</v>
      </c>
      <c r="G257">
        <v>-1</v>
      </c>
      <c r="H257">
        <v>272</v>
      </c>
      <c r="I257">
        <v>1</v>
      </c>
      <c r="J257">
        <v>275</v>
      </c>
      <c r="K257">
        <v>-1</v>
      </c>
      <c r="L257">
        <v>270</v>
      </c>
      <c r="M257">
        <v>1</v>
      </c>
      <c r="N257">
        <v>271</v>
      </c>
      <c r="O257">
        <v>-1</v>
      </c>
      <c r="P257">
        <v>274</v>
      </c>
      <c r="Q257">
        <v>-1</v>
      </c>
      <c r="S257">
        <v>0</v>
      </c>
      <c r="U257">
        <v>0</v>
      </c>
      <c r="W257">
        <v>0</v>
      </c>
    </row>
    <row r="258" spans="2:23" x14ac:dyDescent="0.25">
      <c r="B258">
        <v>248</v>
      </c>
      <c r="C258" t="s">
        <v>16426</v>
      </c>
      <c r="D258">
        <v>248</v>
      </c>
      <c r="E258">
        <v>0</v>
      </c>
      <c r="F258">
        <v>273</v>
      </c>
      <c r="G258">
        <v>-1</v>
      </c>
      <c r="H258">
        <v>272</v>
      </c>
      <c r="I258">
        <v>1</v>
      </c>
      <c r="J258">
        <v>275</v>
      </c>
      <c r="K258">
        <v>1</v>
      </c>
      <c r="L258">
        <v>270</v>
      </c>
      <c r="M258">
        <v>-1</v>
      </c>
      <c r="N258">
        <v>271</v>
      </c>
      <c r="O258">
        <v>1</v>
      </c>
      <c r="P258">
        <v>274</v>
      </c>
      <c r="Q258">
        <v>-1</v>
      </c>
      <c r="S258">
        <v>0</v>
      </c>
      <c r="U258">
        <v>0</v>
      </c>
      <c r="W258">
        <v>0</v>
      </c>
    </row>
    <row r="259" spans="2:23" x14ac:dyDescent="0.25">
      <c r="B259">
        <v>249</v>
      </c>
      <c r="C259" t="s">
        <v>16427</v>
      </c>
      <c r="D259">
        <v>249</v>
      </c>
      <c r="E259">
        <v>0</v>
      </c>
      <c r="F259">
        <v>273</v>
      </c>
      <c r="G259">
        <v>-1</v>
      </c>
      <c r="H259">
        <v>272</v>
      </c>
      <c r="I259">
        <v>1</v>
      </c>
      <c r="J259">
        <v>275</v>
      </c>
      <c r="K259">
        <v>1</v>
      </c>
      <c r="L259">
        <v>270</v>
      </c>
      <c r="M259">
        <v>1</v>
      </c>
      <c r="N259">
        <v>271</v>
      </c>
      <c r="O259">
        <v>-1</v>
      </c>
      <c r="P259">
        <v>274</v>
      </c>
      <c r="Q259">
        <v>-1</v>
      </c>
      <c r="S259">
        <v>0</v>
      </c>
      <c r="U259">
        <v>0</v>
      </c>
      <c r="W259">
        <v>0</v>
      </c>
    </row>
    <row r="260" spans="2:23" x14ac:dyDescent="0.25">
      <c r="B260">
        <v>250</v>
      </c>
      <c r="C260" t="s">
        <v>16428</v>
      </c>
      <c r="D260">
        <v>250</v>
      </c>
      <c r="E260">
        <v>0</v>
      </c>
      <c r="F260">
        <v>273</v>
      </c>
      <c r="G260">
        <v>-1</v>
      </c>
      <c r="H260">
        <v>272</v>
      </c>
      <c r="I260">
        <v>1</v>
      </c>
      <c r="J260">
        <v>275</v>
      </c>
      <c r="K260">
        <v>1</v>
      </c>
      <c r="L260">
        <v>270</v>
      </c>
      <c r="M260">
        <v>-1</v>
      </c>
      <c r="N260">
        <v>271</v>
      </c>
      <c r="O260">
        <v>-1</v>
      </c>
      <c r="P260">
        <v>274</v>
      </c>
      <c r="Q260">
        <v>-1</v>
      </c>
      <c r="S260">
        <v>0</v>
      </c>
      <c r="U260">
        <v>0</v>
      </c>
      <c r="W260">
        <v>0</v>
      </c>
    </row>
    <row r="261" spans="2:23" x14ac:dyDescent="0.25">
      <c r="B261">
        <v>251</v>
      </c>
      <c r="C261" t="s">
        <v>16429</v>
      </c>
      <c r="D261">
        <v>251</v>
      </c>
      <c r="E261">
        <v>0</v>
      </c>
      <c r="F261">
        <v>273</v>
      </c>
      <c r="G261">
        <v>-1</v>
      </c>
      <c r="H261">
        <v>272</v>
      </c>
      <c r="I261">
        <v>1</v>
      </c>
      <c r="J261">
        <v>275</v>
      </c>
      <c r="K261">
        <v>-1</v>
      </c>
      <c r="L261">
        <v>270</v>
      </c>
      <c r="M261">
        <v>1</v>
      </c>
      <c r="N261">
        <v>271</v>
      </c>
      <c r="O261">
        <v>1</v>
      </c>
      <c r="P261">
        <v>274</v>
      </c>
      <c r="Q261">
        <v>-1</v>
      </c>
      <c r="S261">
        <v>0</v>
      </c>
      <c r="U261">
        <v>0</v>
      </c>
      <c r="W261">
        <v>0</v>
      </c>
    </row>
    <row r="262" spans="2:23" x14ac:dyDescent="0.25">
      <c r="B262">
        <v>252</v>
      </c>
      <c r="C262" t="s">
        <v>16430</v>
      </c>
      <c r="D262">
        <v>252</v>
      </c>
      <c r="E262">
        <v>0</v>
      </c>
      <c r="F262">
        <v>273</v>
      </c>
      <c r="G262">
        <v>-1</v>
      </c>
      <c r="H262">
        <v>272</v>
      </c>
      <c r="I262">
        <v>1</v>
      </c>
      <c r="J262">
        <v>275</v>
      </c>
      <c r="K262">
        <v>-1</v>
      </c>
      <c r="L262">
        <v>270</v>
      </c>
      <c r="M262">
        <v>-1</v>
      </c>
      <c r="N262">
        <v>271</v>
      </c>
      <c r="O262">
        <v>-1</v>
      </c>
      <c r="P262">
        <v>274</v>
      </c>
      <c r="Q262">
        <v>-1</v>
      </c>
      <c r="S262">
        <v>0</v>
      </c>
      <c r="U262">
        <v>0</v>
      </c>
      <c r="W262">
        <v>0</v>
      </c>
    </row>
    <row r="263" spans="2:23" x14ac:dyDescent="0.25">
      <c r="B263">
        <v>253</v>
      </c>
      <c r="C263" t="s">
        <v>16431</v>
      </c>
      <c r="D263">
        <v>253</v>
      </c>
      <c r="E263">
        <v>0</v>
      </c>
      <c r="F263">
        <v>273</v>
      </c>
      <c r="G263">
        <v>-1</v>
      </c>
      <c r="H263">
        <v>272</v>
      </c>
      <c r="I263">
        <v>1</v>
      </c>
      <c r="J263">
        <v>275</v>
      </c>
      <c r="K263">
        <v>-1</v>
      </c>
      <c r="L263">
        <v>270</v>
      </c>
      <c r="M263">
        <v>-1</v>
      </c>
      <c r="N263">
        <v>271</v>
      </c>
      <c r="O263">
        <v>1</v>
      </c>
      <c r="P263">
        <v>274</v>
      </c>
      <c r="Q263">
        <v>-1</v>
      </c>
      <c r="S263">
        <v>0</v>
      </c>
      <c r="U263">
        <v>0</v>
      </c>
      <c r="W263">
        <v>0</v>
      </c>
    </row>
    <row r="264" spans="2:23" x14ac:dyDescent="0.25">
      <c r="B264">
        <v>254</v>
      </c>
      <c r="C264" t="s">
        <v>16432</v>
      </c>
      <c r="D264">
        <v>254</v>
      </c>
      <c r="E264">
        <v>0</v>
      </c>
      <c r="F264">
        <v>273</v>
      </c>
      <c r="G264">
        <v>1</v>
      </c>
      <c r="H264">
        <v>272</v>
      </c>
      <c r="I264">
        <v>-1</v>
      </c>
      <c r="J264">
        <v>275</v>
      </c>
      <c r="K264">
        <v>1</v>
      </c>
      <c r="L264">
        <v>270</v>
      </c>
      <c r="M264">
        <v>1</v>
      </c>
      <c r="N264">
        <v>271</v>
      </c>
      <c r="O264">
        <v>1</v>
      </c>
      <c r="P264">
        <v>274</v>
      </c>
      <c r="Q264">
        <v>-1</v>
      </c>
      <c r="S264">
        <v>0</v>
      </c>
      <c r="U264">
        <v>0</v>
      </c>
      <c r="W264">
        <v>0</v>
      </c>
    </row>
    <row r="265" spans="2:23" x14ac:dyDescent="0.25">
      <c r="B265">
        <v>255</v>
      </c>
      <c r="C265" t="s">
        <v>16433</v>
      </c>
      <c r="D265">
        <v>255</v>
      </c>
      <c r="E265">
        <v>0</v>
      </c>
      <c r="F265">
        <v>273</v>
      </c>
      <c r="G265">
        <v>1</v>
      </c>
      <c r="H265">
        <v>272</v>
      </c>
      <c r="I265">
        <v>-1</v>
      </c>
      <c r="J265">
        <v>275</v>
      </c>
      <c r="K265">
        <v>-1</v>
      </c>
      <c r="L265">
        <v>270</v>
      </c>
      <c r="M265">
        <v>1</v>
      </c>
      <c r="N265">
        <v>271</v>
      </c>
      <c r="O265">
        <v>-1</v>
      </c>
      <c r="P265">
        <v>274</v>
      </c>
      <c r="Q265">
        <v>-1</v>
      </c>
      <c r="S265">
        <v>0</v>
      </c>
      <c r="U265">
        <v>0</v>
      </c>
      <c r="W265">
        <v>0</v>
      </c>
    </row>
    <row r="266" spans="2:23" x14ac:dyDescent="0.25">
      <c r="B266">
        <v>256</v>
      </c>
      <c r="C266" t="s">
        <v>16434</v>
      </c>
      <c r="D266">
        <v>256</v>
      </c>
      <c r="E266">
        <v>0</v>
      </c>
      <c r="F266">
        <v>273</v>
      </c>
      <c r="G266">
        <v>1</v>
      </c>
      <c r="H266">
        <v>272</v>
      </c>
      <c r="I266">
        <v>-1</v>
      </c>
      <c r="J266">
        <v>275</v>
      </c>
      <c r="K266">
        <v>1</v>
      </c>
      <c r="L266">
        <v>270</v>
      </c>
      <c r="M266">
        <v>-1</v>
      </c>
      <c r="N266">
        <v>271</v>
      </c>
      <c r="O266">
        <v>1</v>
      </c>
      <c r="P266">
        <v>274</v>
      </c>
      <c r="Q266">
        <v>-1</v>
      </c>
      <c r="S266">
        <v>0</v>
      </c>
      <c r="U266">
        <v>0</v>
      </c>
      <c r="W266">
        <v>0</v>
      </c>
    </row>
    <row r="267" spans="2:23" x14ac:dyDescent="0.25">
      <c r="B267">
        <v>257</v>
      </c>
      <c r="C267" t="s">
        <v>16435</v>
      </c>
      <c r="D267">
        <v>257</v>
      </c>
      <c r="E267">
        <v>0</v>
      </c>
      <c r="F267">
        <v>273</v>
      </c>
      <c r="G267">
        <v>1</v>
      </c>
      <c r="H267">
        <v>272</v>
      </c>
      <c r="I267">
        <v>-1</v>
      </c>
      <c r="J267">
        <v>275</v>
      </c>
      <c r="K267">
        <v>1</v>
      </c>
      <c r="L267">
        <v>270</v>
      </c>
      <c r="M267">
        <v>1</v>
      </c>
      <c r="N267">
        <v>271</v>
      </c>
      <c r="O267">
        <v>-1</v>
      </c>
      <c r="P267">
        <v>274</v>
      </c>
      <c r="Q267">
        <v>-1</v>
      </c>
      <c r="S267">
        <v>0</v>
      </c>
      <c r="U267">
        <v>0</v>
      </c>
      <c r="W267">
        <v>0</v>
      </c>
    </row>
    <row r="268" spans="2:23" x14ac:dyDescent="0.25">
      <c r="B268">
        <v>258</v>
      </c>
      <c r="C268" t="s">
        <v>16436</v>
      </c>
      <c r="D268">
        <v>258</v>
      </c>
      <c r="E268">
        <v>0</v>
      </c>
      <c r="F268">
        <v>273</v>
      </c>
      <c r="G268">
        <v>1</v>
      </c>
      <c r="H268">
        <v>272</v>
      </c>
      <c r="I268">
        <v>-1</v>
      </c>
      <c r="J268">
        <v>275</v>
      </c>
      <c r="K268">
        <v>1</v>
      </c>
      <c r="L268">
        <v>270</v>
      </c>
      <c r="M268">
        <v>-1</v>
      </c>
      <c r="N268">
        <v>271</v>
      </c>
      <c r="O268">
        <v>-1</v>
      </c>
      <c r="P268">
        <v>274</v>
      </c>
      <c r="Q268">
        <v>-1</v>
      </c>
      <c r="S268">
        <v>0</v>
      </c>
      <c r="U268">
        <v>0</v>
      </c>
      <c r="W268">
        <v>0</v>
      </c>
    </row>
    <row r="269" spans="2:23" x14ac:dyDescent="0.25">
      <c r="B269">
        <v>259</v>
      </c>
      <c r="C269" t="s">
        <v>16437</v>
      </c>
      <c r="D269">
        <v>259</v>
      </c>
      <c r="E269">
        <v>0</v>
      </c>
      <c r="F269">
        <v>273</v>
      </c>
      <c r="G269">
        <v>1</v>
      </c>
      <c r="H269">
        <v>272</v>
      </c>
      <c r="I269">
        <v>-1</v>
      </c>
      <c r="J269">
        <v>275</v>
      </c>
      <c r="K269">
        <v>-1</v>
      </c>
      <c r="L269">
        <v>270</v>
      </c>
      <c r="M269">
        <v>1</v>
      </c>
      <c r="N269">
        <v>271</v>
      </c>
      <c r="O269">
        <v>1</v>
      </c>
      <c r="P269">
        <v>274</v>
      </c>
      <c r="Q269">
        <v>-1</v>
      </c>
      <c r="S269">
        <v>0</v>
      </c>
      <c r="U269">
        <v>0</v>
      </c>
      <c r="W269">
        <v>0</v>
      </c>
    </row>
    <row r="270" spans="2:23" x14ac:dyDescent="0.25">
      <c r="B270">
        <v>260</v>
      </c>
      <c r="C270" t="s">
        <v>16438</v>
      </c>
      <c r="D270">
        <v>260</v>
      </c>
      <c r="E270">
        <v>0</v>
      </c>
      <c r="F270">
        <v>273</v>
      </c>
      <c r="G270">
        <v>1</v>
      </c>
      <c r="H270">
        <v>272</v>
      </c>
      <c r="I270">
        <v>-1</v>
      </c>
      <c r="J270">
        <v>275</v>
      </c>
      <c r="K270">
        <v>-1</v>
      </c>
      <c r="L270">
        <v>270</v>
      </c>
      <c r="M270">
        <v>-1</v>
      </c>
      <c r="N270">
        <v>271</v>
      </c>
      <c r="O270">
        <v>-1</v>
      </c>
      <c r="P270">
        <v>274</v>
      </c>
      <c r="Q270">
        <v>-1</v>
      </c>
      <c r="S270">
        <v>0</v>
      </c>
      <c r="U270">
        <v>0</v>
      </c>
      <c r="W270">
        <v>0</v>
      </c>
    </row>
    <row r="271" spans="2:23" x14ac:dyDescent="0.25">
      <c r="B271">
        <v>261</v>
      </c>
      <c r="C271" t="s">
        <v>16439</v>
      </c>
      <c r="D271">
        <v>261</v>
      </c>
      <c r="E271">
        <v>0</v>
      </c>
      <c r="F271">
        <v>273</v>
      </c>
      <c r="G271">
        <v>1</v>
      </c>
      <c r="H271">
        <v>272</v>
      </c>
      <c r="I271">
        <v>-1</v>
      </c>
      <c r="J271">
        <v>275</v>
      </c>
      <c r="K271">
        <v>-1</v>
      </c>
      <c r="L271">
        <v>270</v>
      </c>
      <c r="M271">
        <v>-1</v>
      </c>
      <c r="N271">
        <v>271</v>
      </c>
      <c r="O271">
        <v>1</v>
      </c>
      <c r="P271">
        <v>274</v>
      </c>
      <c r="Q271">
        <v>-1</v>
      </c>
      <c r="S271">
        <v>0</v>
      </c>
      <c r="U271">
        <v>0</v>
      </c>
      <c r="W271">
        <v>0</v>
      </c>
    </row>
    <row r="272" spans="2:23" x14ac:dyDescent="0.25">
      <c r="B272">
        <v>262</v>
      </c>
      <c r="C272" t="s">
        <v>16440</v>
      </c>
      <c r="D272">
        <v>262</v>
      </c>
      <c r="E272">
        <v>0</v>
      </c>
      <c r="F272">
        <v>273</v>
      </c>
      <c r="G272">
        <v>-1</v>
      </c>
      <c r="H272">
        <v>272</v>
      </c>
      <c r="I272">
        <v>-1</v>
      </c>
      <c r="J272">
        <v>275</v>
      </c>
      <c r="K272">
        <v>1</v>
      </c>
      <c r="L272">
        <v>270</v>
      </c>
      <c r="M272">
        <v>1</v>
      </c>
      <c r="N272">
        <v>271</v>
      </c>
      <c r="O272">
        <v>1</v>
      </c>
      <c r="P272">
        <v>274</v>
      </c>
      <c r="Q272">
        <v>-1</v>
      </c>
      <c r="S272">
        <v>0</v>
      </c>
      <c r="U272">
        <v>0</v>
      </c>
      <c r="W272">
        <v>0</v>
      </c>
    </row>
    <row r="273" spans="2:23" x14ac:dyDescent="0.25">
      <c r="B273">
        <v>263</v>
      </c>
      <c r="C273" t="s">
        <v>16441</v>
      </c>
      <c r="D273">
        <v>263</v>
      </c>
      <c r="E273">
        <v>0</v>
      </c>
      <c r="F273">
        <v>273</v>
      </c>
      <c r="G273">
        <v>-1</v>
      </c>
      <c r="H273">
        <v>272</v>
      </c>
      <c r="I273">
        <v>-1</v>
      </c>
      <c r="J273">
        <v>275</v>
      </c>
      <c r="K273">
        <v>-1</v>
      </c>
      <c r="L273">
        <v>270</v>
      </c>
      <c r="M273">
        <v>1</v>
      </c>
      <c r="N273">
        <v>271</v>
      </c>
      <c r="O273">
        <v>-1</v>
      </c>
      <c r="P273">
        <v>274</v>
      </c>
      <c r="Q273">
        <v>-1</v>
      </c>
      <c r="S273">
        <v>0</v>
      </c>
      <c r="U273">
        <v>0</v>
      </c>
      <c r="W273">
        <v>0</v>
      </c>
    </row>
    <row r="274" spans="2:23" x14ac:dyDescent="0.25">
      <c r="B274">
        <v>264</v>
      </c>
      <c r="C274" t="s">
        <v>16442</v>
      </c>
      <c r="D274">
        <v>264</v>
      </c>
      <c r="E274">
        <v>0</v>
      </c>
      <c r="F274">
        <v>273</v>
      </c>
      <c r="G274">
        <v>-1</v>
      </c>
      <c r="H274">
        <v>272</v>
      </c>
      <c r="I274">
        <v>-1</v>
      </c>
      <c r="J274">
        <v>275</v>
      </c>
      <c r="K274">
        <v>1</v>
      </c>
      <c r="L274">
        <v>270</v>
      </c>
      <c r="M274">
        <v>-1</v>
      </c>
      <c r="N274">
        <v>271</v>
      </c>
      <c r="O274">
        <v>1</v>
      </c>
      <c r="P274">
        <v>274</v>
      </c>
      <c r="Q274">
        <v>-1</v>
      </c>
      <c r="S274">
        <v>0</v>
      </c>
      <c r="U274">
        <v>0</v>
      </c>
      <c r="W274">
        <v>0</v>
      </c>
    </row>
    <row r="275" spans="2:23" x14ac:dyDescent="0.25">
      <c r="B275">
        <v>265</v>
      </c>
      <c r="C275" t="s">
        <v>16443</v>
      </c>
      <c r="D275">
        <v>265</v>
      </c>
      <c r="E275">
        <v>0</v>
      </c>
      <c r="F275">
        <v>273</v>
      </c>
      <c r="G275">
        <v>-1</v>
      </c>
      <c r="H275">
        <v>272</v>
      </c>
      <c r="I275">
        <v>-1</v>
      </c>
      <c r="J275">
        <v>275</v>
      </c>
      <c r="K275">
        <v>1</v>
      </c>
      <c r="L275">
        <v>270</v>
      </c>
      <c r="M275">
        <v>1</v>
      </c>
      <c r="N275">
        <v>271</v>
      </c>
      <c r="O275">
        <v>-1</v>
      </c>
      <c r="P275">
        <v>274</v>
      </c>
      <c r="Q275">
        <v>-1</v>
      </c>
      <c r="S275">
        <v>0</v>
      </c>
      <c r="U275">
        <v>0</v>
      </c>
      <c r="W275">
        <v>0</v>
      </c>
    </row>
    <row r="276" spans="2:23" x14ac:dyDescent="0.25">
      <c r="B276">
        <v>266</v>
      </c>
      <c r="C276" t="s">
        <v>16444</v>
      </c>
      <c r="D276">
        <v>266</v>
      </c>
      <c r="E276">
        <v>0</v>
      </c>
      <c r="F276">
        <v>273</v>
      </c>
      <c r="G276">
        <v>-1</v>
      </c>
      <c r="H276">
        <v>272</v>
      </c>
      <c r="I276">
        <v>-1</v>
      </c>
      <c r="J276">
        <v>275</v>
      </c>
      <c r="K276">
        <v>1</v>
      </c>
      <c r="L276">
        <v>270</v>
      </c>
      <c r="M276">
        <v>-1</v>
      </c>
      <c r="N276">
        <v>271</v>
      </c>
      <c r="O276">
        <v>-1</v>
      </c>
      <c r="P276">
        <v>274</v>
      </c>
      <c r="Q276">
        <v>-1</v>
      </c>
      <c r="S276">
        <v>0</v>
      </c>
      <c r="U276">
        <v>0</v>
      </c>
      <c r="W276">
        <v>0</v>
      </c>
    </row>
    <row r="277" spans="2:23" x14ac:dyDescent="0.25">
      <c r="B277">
        <v>267</v>
      </c>
      <c r="C277" t="s">
        <v>16445</v>
      </c>
      <c r="D277">
        <v>267</v>
      </c>
      <c r="E277">
        <v>0</v>
      </c>
      <c r="F277">
        <v>273</v>
      </c>
      <c r="G277">
        <v>-1</v>
      </c>
      <c r="H277">
        <v>272</v>
      </c>
      <c r="I277">
        <v>-1</v>
      </c>
      <c r="J277">
        <v>275</v>
      </c>
      <c r="K277">
        <v>-1</v>
      </c>
      <c r="L277">
        <v>270</v>
      </c>
      <c r="M277">
        <v>1</v>
      </c>
      <c r="N277">
        <v>271</v>
      </c>
      <c r="O277">
        <v>1</v>
      </c>
      <c r="P277">
        <v>274</v>
      </c>
      <c r="Q277">
        <v>-1</v>
      </c>
      <c r="S277">
        <v>0</v>
      </c>
      <c r="U277">
        <v>0</v>
      </c>
      <c r="W277">
        <v>0</v>
      </c>
    </row>
    <row r="278" spans="2:23" x14ac:dyDescent="0.25">
      <c r="B278">
        <v>268</v>
      </c>
      <c r="C278" t="s">
        <v>16446</v>
      </c>
      <c r="D278">
        <v>268</v>
      </c>
      <c r="E278">
        <v>0</v>
      </c>
      <c r="F278">
        <v>273</v>
      </c>
      <c r="G278">
        <v>-1</v>
      </c>
      <c r="H278">
        <v>272</v>
      </c>
      <c r="I278">
        <v>-1</v>
      </c>
      <c r="J278">
        <v>275</v>
      </c>
      <c r="K278">
        <v>-1</v>
      </c>
      <c r="L278">
        <v>270</v>
      </c>
      <c r="M278">
        <v>-1</v>
      </c>
      <c r="N278">
        <v>271</v>
      </c>
      <c r="O278">
        <v>-1</v>
      </c>
      <c r="P278">
        <v>274</v>
      </c>
      <c r="Q278">
        <v>-1</v>
      </c>
      <c r="S278">
        <v>0</v>
      </c>
      <c r="U278">
        <v>0</v>
      </c>
      <c r="W278">
        <v>0</v>
      </c>
    </row>
    <row r="279" spans="2:23" x14ac:dyDescent="0.25">
      <c r="B279">
        <v>269</v>
      </c>
      <c r="C279" t="s">
        <v>16447</v>
      </c>
      <c r="D279">
        <v>269</v>
      </c>
      <c r="E279">
        <v>0</v>
      </c>
      <c r="F279">
        <v>273</v>
      </c>
      <c r="G279">
        <v>-1</v>
      </c>
      <c r="H279">
        <v>272</v>
      </c>
      <c r="I279">
        <v>-1</v>
      </c>
      <c r="J279">
        <v>275</v>
      </c>
      <c r="K279">
        <v>-1</v>
      </c>
      <c r="L279">
        <v>270</v>
      </c>
      <c r="M279">
        <v>-1</v>
      </c>
      <c r="N279">
        <v>271</v>
      </c>
      <c r="O279">
        <v>1</v>
      </c>
      <c r="P279">
        <v>274</v>
      </c>
      <c r="Q279">
        <v>-1</v>
      </c>
      <c r="S279">
        <v>0</v>
      </c>
      <c r="U279">
        <v>0</v>
      </c>
      <c r="W279">
        <v>0</v>
      </c>
    </row>
    <row r="280" spans="2:23" x14ac:dyDescent="0.25">
      <c r="B280">
        <v>270</v>
      </c>
      <c r="C280" t="s">
        <v>16448</v>
      </c>
      <c r="D280">
        <v>270</v>
      </c>
      <c r="E280">
        <v>1</v>
      </c>
      <c r="G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U280">
        <v>0</v>
      </c>
      <c r="W280">
        <v>0</v>
      </c>
    </row>
    <row r="281" spans="2:23" x14ac:dyDescent="0.25">
      <c r="B281">
        <v>271</v>
      </c>
      <c r="C281" t="s">
        <v>16449</v>
      </c>
      <c r="D281">
        <v>271</v>
      </c>
      <c r="E281">
        <v>1</v>
      </c>
      <c r="G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U281">
        <v>0</v>
      </c>
      <c r="W281">
        <v>0</v>
      </c>
    </row>
    <row r="282" spans="2:23" x14ac:dyDescent="0.25">
      <c r="B282">
        <v>272</v>
      </c>
      <c r="C282" t="s">
        <v>16450</v>
      </c>
      <c r="D282">
        <v>272</v>
      </c>
      <c r="E282">
        <v>1</v>
      </c>
      <c r="G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U282">
        <v>0</v>
      </c>
      <c r="W282">
        <v>0</v>
      </c>
    </row>
    <row r="283" spans="2:23" x14ac:dyDescent="0.25">
      <c r="B283">
        <v>273</v>
      </c>
      <c r="C283" t="s">
        <v>16451</v>
      </c>
      <c r="D283">
        <v>273</v>
      </c>
      <c r="E283">
        <v>1</v>
      </c>
      <c r="G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U283">
        <v>0</v>
      </c>
      <c r="W283">
        <v>0</v>
      </c>
    </row>
    <row r="284" spans="2:23" x14ac:dyDescent="0.25">
      <c r="B284">
        <v>274</v>
      </c>
      <c r="C284" t="s">
        <v>16452</v>
      </c>
      <c r="D284">
        <v>274</v>
      </c>
      <c r="E284">
        <v>1</v>
      </c>
      <c r="G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U284">
        <v>0</v>
      </c>
      <c r="W284">
        <v>0</v>
      </c>
    </row>
    <row r="285" spans="2:23" x14ac:dyDescent="0.25">
      <c r="B285">
        <v>275</v>
      </c>
      <c r="C285" t="s">
        <v>16453</v>
      </c>
      <c r="D285">
        <v>275</v>
      </c>
      <c r="E285">
        <v>1</v>
      </c>
      <c r="G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U285">
        <v>0</v>
      </c>
      <c r="W285">
        <v>0</v>
      </c>
    </row>
    <row r="286" spans="2:23" x14ac:dyDescent="0.25">
      <c r="B286">
        <v>276</v>
      </c>
      <c r="C286" t="s">
        <v>16454</v>
      </c>
      <c r="E286">
        <v>0</v>
      </c>
      <c r="G286">
        <v>0</v>
      </c>
      <c r="I286">
        <v>0</v>
      </c>
      <c r="K286">
        <v>0</v>
      </c>
      <c r="M286">
        <v>0</v>
      </c>
      <c r="O286">
        <v>0</v>
      </c>
      <c r="Q286">
        <v>0</v>
      </c>
      <c r="S286">
        <v>0</v>
      </c>
      <c r="U286">
        <v>0</v>
      </c>
      <c r="W286">
        <v>0</v>
      </c>
    </row>
    <row r="287" spans="2:23" x14ac:dyDescent="0.25">
      <c r="B287">
        <v>277</v>
      </c>
      <c r="C287" t="s">
        <v>16455</v>
      </c>
      <c r="D287">
        <v>277</v>
      </c>
      <c r="E287">
        <v>1.1719999999999999</v>
      </c>
      <c r="G287">
        <v>0</v>
      </c>
      <c r="I287">
        <v>0</v>
      </c>
      <c r="K287">
        <v>0</v>
      </c>
      <c r="M287">
        <v>0</v>
      </c>
      <c r="O287">
        <v>0</v>
      </c>
      <c r="Q287">
        <v>0</v>
      </c>
      <c r="S287">
        <v>0</v>
      </c>
      <c r="U287">
        <v>0</v>
      </c>
      <c r="W287">
        <v>0</v>
      </c>
    </row>
    <row r="288" spans="2:23" x14ac:dyDescent="0.25">
      <c r="B288">
        <v>278</v>
      </c>
      <c r="C288" t="s">
        <v>16456</v>
      </c>
      <c r="D288">
        <v>278</v>
      </c>
      <c r="E288">
        <v>1.1719999999999999</v>
      </c>
      <c r="G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U288">
        <v>0</v>
      </c>
      <c r="W288">
        <v>0</v>
      </c>
    </row>
    <row r="289" spans="2:23" x14ac:dyDescent="0.25">
      <c r="B289">
        <v>279</v>
      </c>
      <c r="E289">
        <v>0</v>
      </c>
      <c r="G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U289">
        <v>0</v>
      </c>
      <c r="W289">
        <v>0</v>
      </c>
    </row>
    <row r="290" spans="2:23" x14ac:dyDescent="0.25">
      <c r="B290">
        <v>280</v>
      </c>
      <c r="E290">
        <v>0</v>
      </c>
      <c r="G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U290">
        <v>0</v>
      </c>
      <c r="W290">
        <v>0</v>
      </c>
    </row>
    <row r="291" spans="2:23" x14ac:dyDescent="0.25">
      <c r="B291">
        <v>281</v>
      </c>
      <c r="C291" t="s">
        <v>16457</v>
      </c>
      <c r="E291">
        <v>0</v>
      </c>
      <c r="G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U291">
        <v>0</v>
      </c>
      <c r="W291">
        <v>0</v>
      </c>
    </row>
    <row r="292" spans="2:23" x14ac:dyDescent="0.25">
      <c r="B292">
        <v>282</v>
      </c>
      <c r="C292" t="s">
        <v>16458</v>
      </c>
      <c r="E292">
        <v>0</v>
      </c>
      <c r="G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U292">
        <v>0</v>
      </c>
      <c r="W292">
        <v>0</v>
      </c>
    </row>
    <row r="293" spans="2:23" x14ac:dyDescent="0.25">
      <c r="B293">
        <v>283</v>
      </c>
      <c r="C293" t="s">
        <v>16459</v>
      </c>
      <c r="D293" t="s">
        <v>16460</v>
      </c>
      <c r="E293">
        <v>1.4</v>
      </c>
      <c r="G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U293">
        <v>0</v>
      </c>
      <c r="W293">
        <v>0</v>
      </c>
    </row>
    <row r="294" spans="2:23" x14ac:dyDescent="0.25">
      <c r="B294">
        <v>284</v>
      </c>
      <c r="C294" t="s">
        <v>16461</v>
      </c>
      <c r="D294" t="s">
        <v>16462</v>
      </c>
      <c r="E294">
        <v>1.25</v>
      </c>
      <c r="F294" t="s">
        <v>16463</v>
      </c>
      <c r="G294">
        <v>1.5</v>
      </c>
      <c r="H294" t="s">
        <v>16464</v>
      </c>
      <c r="I294">
        <v>1</v>
      </c>
      <c r="J294" t="s">
        <v>16465</v>
      </c>
      <c r="K294">
        <v>0.2</v>
      </c>
      <c r="L294" t="s">
        <v>16466</v>
      </c>
      <c r="M294">
        <v>1.25</v>
      </c>
      <c r="N294" t="s">
        <v>16467</v>
      </c>
      <c r="O294">
        <v>1.25</v>
      </c>
      <c r="Q294">
        <v>0</v>
      </c>
      <c r="S294">
        <v>0</v>
      </c>
      <c r="U294">
        <v>0</v>
      </c>
      <c r="W294">
        <v>0</v>
      </c>
    </row>
    <row r="295" spans="2:23" x14ac:dyDescent="0.25">
      <c r="B295">
        <v>285</v>
      </c>
      <c r="C295" t="s">
        <v>16468</v>
      </c>
      <c r="D295" t="s">
        <v>16469</v>
      </c>
      <c r="E295">
        <v>1.25</v>
      </c>
      <c r="F295" t="s">
        <v>16463</v>
      </c>
      <c r="G295">
        <v>1.5</v>
      </c>
      <c r="H295" t="s">
        <v>16464</v>
      </c>
      <c r="I295">
        <v>1</v>
      </c>
      <c r="J295" t="s">
        <v>16465</v>
      </c>
      <c r="K295">
        <v>0.2</v>
      </c>
      <c r="L295" t="s">
        <v>16466</v>
      </c>
      <c r="M295">
        <v>-1.25</v>
      </c>
      <c r="N295" t="s">
        <v>16467</v>
      </c>
      <c r="O295">
        <v>-1.25</v>
      </c>
      <c r="Q295">
        <v>0</v>
      </c>
      <c r="S295">
        <v>0</v>
      </c>
      <c r="U295">
        <v>0</v>
      </c>
      <c r="W295">
        <v>0</v>
      </c>
    </row>
    <row r="296" spans="2:23" x14ac:dyDescent="0.25">
      <c r="B296">
        <v>286</v>
      </c>
      <c r="C296" t="s">
        <v>16470</v>
      </c>
      <c r="D296" t="s">
        <v>16462</v>
      </c>
      <c r="E296">
        <v>1.25</v>
      </c>
      <c r="F296" t="s">
        <v>16463</v>
      </c>
      <c r="G296">
        <v>1.5</v>
      </c>
      <c r="H296" t="s">
        <v>16471</v>
      </c>
      <c r="I296">
        <v>0.4</v>
      </c>
      <c r="J296" t="s">
        <v>16466</v>
      </c>
      <c r="K296">
        <v>1.25</v>
      </c>
      <c r="M296">
        <v>0</v>
      </c>
      <c r="O296">
        <v>0</v>
      </c>
      <c r="Q296">
        <v>0</v>
      </c>
      <c r="S296">
        <v>0</v>
      </c>
      <c r="U296">
        <v>0</v>
      </c>
      <c r="W296">
        <v>0</v>
      </c>
    </row>
    <row r="297" spans="2:23" x14ac:dyDescent="0.25">
      <c r="B297">
        <v>287</v>
      </c>
      <c r="C297" t="s">
        <v>16472</v>
      </c>
      <c r="D297" t="s">
        <v>16469</v>
      </c>
      <c r="E297">
        <v>1.25</v>
      </c>
      <c r="F297" t="s">
        <v>16463</v>
      </c>
      <c r="G297">
        <v>1.5</v>
      </c>
      <c r="H297" t="s">
        <v>16471</v>
      </c>
      <c r="I297">
        <v>-0.4</v>
      </c>
      <c r="J297" t="s">
        <v>16466</v>
      </c>
      <c r="K297">
        <v>-1.25</v>
      </c>
      <c r="M297">
        <v>0</v>
      </c>
      <c r="O297">
        <v>0</v>
      </c>
      <c r="Q297">
        <v>0</v>
      </c>
      <c r="S297">
        <v>0</v>
      </c>
      <c r="U297">
        <v>0</v>
      </c>
      <c r="W297">
        <v>0</v>
      </c>
    </row>
    <row r="298" spans="2:23" x14ac:dyDescent="0.25">
      <c r="B298">
        <v>288</v>
      </c>
      <c r="C298" t="s">
        <v>16473</v>
      </c>
      <c r="D298" t="s">
        <v>16462</v>
      </c>
      <c r="E298">
        <v>1.25</v>
      </c>
      <c r="F298" t="s">
        <v>16463</v>
      </c>
      <c r="G298">
        <v>1.5</v>
      </c>
      <c r="H298" t="s">
        <v>16474</v>
      </c>
      <c r="I298">
        <v>0.4</v>
      </c>
      <c r="J298" t="s">
        <v>16466</v>
      </c>
      <c r="K298">
        <v>1.25</v>
      </c>
      <c r="M298">
        <v>0</v>
      </c>
      <c r="O298">
        <v>0</v>
      </c>
      <c r="Q298">
        <v>0</v>
      </c>
      <c r="S298">
        <v>0</v>
      </c>
      <c r="U298">
        <v>0</v>
      </c>
      <c r="W298">
        <v>0</v>
      </c>
    </row>
    <row r="299" spans="2:23" x14ac:dyDescent="0.25">
      <c r="B299">
        <v>289</v>
      </c>
      <c r="C299" t="s">
        <v>16475</v>
      </c>
      <c r="D299" t="s">
        <v>16469</v>
      </c>
      <c r="E299">
        <v>1.25</v>
      </c>
      <c r="F299" t="s">
        <v>16463</v>
      </c>
      <c r="G299">
        <v>1.5</v>
      </c>
      <c r="H299" t="s">
        <v>16474</v>
      </c>
      <c r="I299">
        <v>-0.4</v>
      </c>
      <c r="J299" t="s">
        <v>16466</v>
      </c>
      <c r="K299">
        <v>-1.25</v>
      </c>
      <c r="M299">
        <v>0</v>
      </c>
      <c r="O299">
        <v>0</v>
      </c>
      <c r="Q299">
        <v>0</v>
      </c>
      <c r="S299">
        <v>0</v>
      </c>
      <c r="U299">
        <v>0</v>
      </c>
      <c r="W299">
        <v>0</v>
      </c>
    </row>
    <row r="300" spans="2:23" x14ac:dyDescent="0.25">
      <c r="B300">
        <v>290</v>
      </c>
      <c r="C300" t="s">
        <v>16476</v>
      </c>
      <c r="D300" t="s">
        <v>16462</v>
      </c>
      <c r="E300">
        <v>1.25</v>
      </c>
      <c r="F300" t="s">
        <v>16463</v>
      </c>
      <c r="G300">
        <v>1.5</v>
      </c>
      <c r="H300" t="s">
        <v>16471</v>
      </c>
      <c r="I300">
        <v>0.3</v>
      </c>
      <c r="J300" t="s">
        <v>16474</v>
      </c>
      <c r="K300">
        <v>0.3</v>
      </c>
      <c r="L300" t="s">
        <v>16466</v>
      </c>
      <c r="M300">
        <v>1.25</v>
      </c>
      <c r="O300">
        <v>0</v>
      </c>
      <c r="Q300">
        <v>0</v>
      </c>
      <c r="S300">
        <v>0</v>
      </c>
      <c r="U300">
        <v>0</v>
      </c>
      <c r="W300">
        <v>0</v>
      </c>
    </row>
    <row r="301" spans="2:23" x14ac:dyDescent="0.25">
      <c r="B301">
        <v>291</v>
      </c>
      <c r="C301" t="s">
        <v>16477</v>
      </c>
      <c r="D301" t="s">
        <v>16469</v>
      </c>
      <c r="E301">
        <v>1.25</v>
      </c>
      <c r="F301" t="s">
        <v>16463</v>
      </c>
      <c r="G301">
        <v>1.5</v>
      </c>
      <c r="H301" t="s">
        <v>16471</v>
      </c>
      <c r="I301">
        <v>-0.3</v>
      </c>
      <c r="J301" t="s">
        <v>16474</v>
      </c>
      <c r="K301">
        <v>-0.3</v>
      </c>
      <c r="L301" t="s">
        <v>16466</v>
      </c>
      <c r="M301">
        <v>-1.25</v>
      </c>
      <c r="O301">
        <v>0</v>
      </c>
      <c r="Q301">
        <v>0</v>
      </c>
      <c r="S301">
        <v>0</v>
      </c>
      <c r="U301">
        <v>0</v>
      </c>
      <c r="W301">
        <v>0</v>
      </c>
    </row>
    <row r="302" spans="2:23" x14ac:dyDescent="0.25">
      <c r="B302">
        <v>292</v>
      </c>
      <c r="C302" t="s">
        <v>16478</v>
      </c>
      <c r="D302" t="s">
        <v>16462</v>
      </c>
      <c r="E302">
        <v>1.25</v>
      </c>
      <c r="F302" t="s">
        <v>16464</v>
      </c>
      <c r="G302">
        <v>1.5</v>
      </c>
      <c r="H302" t="s">
        <v>16463</v>
      </c>
      <c r="I302">
        <v>1</v>
      </c>
      <c r="J302" t="s">
        <v>16466</v>
      </c>
      <c r="K302">
        <v>1.25</v>
      </c>
      <c r="L302" t="s">
        <v>16467</v>
      </c>
      <c r="M302">
        <v>1.25</v>
      </c>
      <c r="O302">
        <v>0</v>
      </c>
      <c r="Q302">
        <v>0</v>
      </c>
      <c r="S302">
        <v>0</v>
      </c>
      <c r="U302">
        <v>0</v>
      </c>
      <c r="W302">
        <v>0</v>
      </c>
    </row>
    <row r="303" spans="2:23" x14ac:dyDescent="0.25">
      <c r="B303">
        <v>293</v>
      </c>
      <c r="C303" t="s">
        <v>16479</v>
      </c>
      <c r="D303" t="s">
        <v>16469</v>
      </c>
      <c r="E303">
        <v>1.25</v>
      </c>
      <c r="F303" t="s">
        <v>16464</v>
      </c>
      <c r="G303">
        <v>1.5</v>
      </c>
      <c r="H303" t="s">
        <v>16463</v>
      </c>
      <c r="I303">
        <v>1</v>
      </c>
      <c r="J303" t="s">
        <v>16466</v>
      </c>
      <c r="K303">
        <v>-1.25</v>
      </c>
      <c r="L303" t="s">
        <v>16467</v>
      </c>
      <c r="M303">
        <v>-1.25</v>
      </c>
      <c r="O303">
        <v>0</v>
      </c>
      <c r="Q303">
        <v>0</v>
      </c>
      <c r="S303">
        <v>0</v>
      </c>
      <c r="U303">
        <v>0</v>
      </c>
      <c r="W303">
        <v>0</v>
      </c>
    </row>
    <row r="304" spans="2:23" x14ac:dyDescent="0.25">
      <c r="B304">
        <v>294</v>
      </c>
      <c r="C304" t="s">
        <v>16480</v>
      </c>
      <c r="D304" t="s">
        <v>16462</v>
      </c>
      <c r="E304">
        <v>1.25</v>
      </c>
      <c r="F304" t="s">
        <v>16464</v>
      </c>
      <c r="G304">
        <v>1.5</v>
      </c>
      <c r="H304" t="s">
        <v>16471</v>
      </c>
      <c r="I304">
        <v>0.4</v>
      </c>
      <c r="J304" t="s">
        <v>16466</v>
      </c>
      <c r="K304">
        <v>1.25</v>
      </c>
      <c r="M304">
        <v>0</v>
      </c>
      <c r="O304">
        <v>0</v>
      </c>
      <c r="Q304">
        <v>0</v>
      </c>
      <c r="S304">
        <v>0</v>
      </c>
      <c r="U304">
        <v>0</v>
      </c>
      <c r="W304">
        <v>0</v>
      </c>
    </row>
    <row r="305" spans="2:23" x14ac:dyDescent="0.25">
      <c r="B305">
        <v>295</v>
      </c>
      <c r="C305" t="s">
        <v>16481</v>
      </c>
      <c r="D305" t="s">
        <v>16469</v>
      </c>
      <c r="E305">
        <v>1.25</v>
      </c>
      <c r="F305" t="s">
        <v>16464</v>
      </c>
      <c r="G305">
        <v>1.5</v>
      </c>
      <c r="H305" t="s">
        <v>16471</v>
      </c>
      <c r="I305">
        <v>-0.4</v>
      </c>
      <c r="J305" t="s">
        <v>16466</v>
      </c>
      <c r="K305">
        <v>-1.25</v>
      </c>
      <c r="M305">
        <v>0</v>
      </c>
      <c r="O305">
        <v>0</v>
      </c>
      <c r="Q305">
        <v>0</v>
      </c>
      <c r="S305">
        <v>0</v>
      </c>
      <c r="U305">
        <v>0</v>
      </c>
      <c r="W305">
        <v>0</v>
      </c>
    </row>
    <row r="306" spans="2:23" x14ac:dyDescent="0.25">
      <c r="B306">
        <v>296</v>
      </c>
      <c r="C306" t="s">
        <v>16482</v>
      </c>
      <c r="D306" t="s">
        <v>16462</v>
      </c>
      <c r="E306">
        <v>1.25</v>
      </c>
      <c r="F306" t="s">
        <v>16464</v>
      </c>
      <c r="G306">
        <v>1.5</v>
      </c>
      <c r="H306" t="s">
        <v>16474</v>
      </c>
      <c r="I306">
        <v>0.4</v>
      </c>
      <c r="J306" t="s">
        <v>16466</v>
      </c>
      <c r="K306">
        <v>1.25</v>
      </c>
      <c r="M306">
        <v>0</v>
      </c>
      <c r="O306">
        <v>0</v>
      </c>
      <c r="Q306">
        <v>0</v>
      </c>
      <c r="S306">
        <v>0</v>
      </c>
      <c r="U306">
        <v>0</v>
      </c>
      <c r="W306">
        <v>0</v>
      </c>
    </row>
    <row r="307" spans="2:23" x14ac:dyDescent="0.25">
      <c r="B307">
        <v>297</v>
      </c>
      <c r="C307" t="s">
        <v>16483</v>
      </c>
      <c r="D307" t="s">
        <v>16469</v>
      </c>
      <c r="E307">
        <v>1.25</v>
      </c>
      <c r="F307" t="s">
        <v>16464</v>
      </c>
      <c r="G307">
        <v>1.5</v>
      </c>
      <c r="H307" t="s">
        <v>16474</v>
      </c>
      <c r="I307">
        <v>-0.4</v>
      </c>
      <c r="J307" t="s">
        <v>16466</v>
      </c>
      <c r="K307">
        <v>-1.25</v>
      </c>
      <c r="M307">
        <v>0</v>
      </c>
      <c r="O307">
        <v>0</v>
      </c>
      <c r="Q307">
        <v>0</v>
      </c>
      <c r="S307">
        <v>0</v>
      </c>
      <c r="U307">
        <v>0</v>
      </c>
      <c r="W307">
        <v>0</v>
      </c>
    </row>
    <row r="308" spans="2:23" x14ac:dyDescent="0.25">
      <c r="B308">
        <v>298</v>
      </c>
      <c r="C308" t="s">
        <v>16484</v>
      </c>
      <c r="D308" t="s">
        <v>16462</v>
      </c>
      <c r="E308">
        <v>1.25</v>
      </c>
      <c r="F308" t="s">
        <v>16464</v>
      </c>
      <c r="G308">
        <v>1.5</v>
      </c>
      <c r="H308" t="s">
        <v>16471</v>
      </c>
      <c r="I308">
        <v>0.3</v>
      </c>
      <c r="J308" t="s">
        <v>16474</v>
      </c>
      <c r="K308">
        <v>0.3</v>
      </c>
      <c r="L308" t="s">
        <v>16466</v>
      </c>
      <c r="M308">
        <v>1.25</v>
      </c>
      <c r="O308">
        <v>0</v>
      </c>
      <c r="Q308">
        <v>0</v>
      </c>
      <c r="S308">
        <v>0</v>
      </c>
      <c r="U308">
        <v>0</v>
      </c>
      <c r="W308">
        <v>0</v>
      </c>
    </row>
    <row r="309" spans="2:23" x14ac:dyDescent="0.25">
      <c r="B309">
        <v>299</v>
      </c>
      <c r="C309" t="s">
        <v>16485</v>
      </c>
      <c r="D309" t="s">
        <v>16469</v>
      </c>
      <c r="E309">
        <v>1.25</v>
      </c>
      <c r="F309" t="s">
        <v>16464</v>
      </c>
      <c r="G309">
        <v>1.5</v>
      </c>
      <c r="H309" t="s">
        <v>16471</v>
      </c>
      <c r="I309">
        <v>-0.3</v>
      </c>
      <c r="J309" t="s">
        <v>16474</v>
      </c>
      <c r="K309">
        <v>-0.3</v>
      </c>
      <c r="L309" t="s">
        <v>16466</v>
      </c>
      <c r="M309">
        <v>-1.25</v>
      </c>
      <c r="O309">
        <v>0</v>
      </c>
      <c r="Q309">
        <v>0</v>
      </c>
      <c r="S309">
        <v>0</v>
      </c>
      <c r="U309">
        <v>0</v>
      </c>
      <c r="W309">
        <v>0</v>
      </c>
    </row>
    <row r="310" spans="2:23" x14ac:dyDescent="0.25">
      <c r="B310">
        <v>300</v>
      </c>
      <c r="C310" t="s">
        <v>16486</v>
      </c>
      <c r="D310" t="s">
        <v>16462</v>
      </c>
      <c r="E310">
        <v>1.25</v>
      </c>
      <c r="F310" t="s">
        <v>16471</v>
      </c>
      <c r="G310">
        <v>1.4</v>
      </c>
      <c r="H310" t="s">
        <v>16463</v>
      </c>
      <c r="I310">
        <v>0.5</v>
      </c>
      <c r="J310" t="s">
        <v>16466</v>
      </c>
      <c r="K310">
        <v>0.38</v>
      </c>
      <c r="M310">
        <v>0</v>
      </c>
      <c r="O310">
        <v>0</v>
      </c>
      <c r="Q310">
        <v>0</v>
      </c>
      <c r="S310">
        <v>0</v>
      </c>
      <c r="U310">
        <v>0</v>
      </c>
      <c r="W310">
        <v>0</v>
      </c>
    </row>
    <row r="311" spans="2:23" x14ac:dyDescent="0.25">
      <c r="B311">
        <v>301</v>
      </c>
      <c r="C311" t="s">
        <v>16487</v>
      </c>
      <c r="D311" t="s">
        <v>16469</v>
      </c>
      <c r="E311">
        <v>1.25</v>
      </c>
      <c r="F311" t="s">
        <v>16471</v>
      </c>
      <c r="G311">
        <v>-1.4</v>
      </c>
      <c r="H311" t="s">
        <v>16463</v>
      </c>
      <c r="I311">
        <v>0.5</v>
      </c>
      <c r="J311" t="s">
        <v>16466</v>
      </c>
      <c r="K311">
        <v>-0.38</v>
      </c>
      <c r="M311">
        <v>0</v>
      </c>
      <c r="O311">
        <v>0</v>
      </c>
      <c r="Q311">
        <v>0</v>
      </c>
      <c r="S311">
        <v>0</v>
      </c>
      <c r="U311">
        <v>0</v>
      </c>
      <c r="W311">
        <v>0</v>
      </c>
    </row>
    <row r="312" spans="2:23" x14ac:dyDescent="0.25">
      <c r="B312">
        <v>302</v>
      </c>
      <c r="C312" t="s">
        <v>16488</v>
      </c>
      <c r="D312" t="s">
        <v>16462</v>
      </c>
      <c r="E312">
        <v>1.25</v>
      </c>
      <c r="F312" t="s">
        <v>16474</v>
      </c>
      <c r="G312">
        <v>1.4</v>
      </c>
      <c r="H312" t="s">
        <v>16463</v>
      </c>
      <c r="I312">
        <v>0.5</v>
      </c>
      <c r="J312" t="s">
        <v>16466</v>
      </c>
      <c r="K312">
        <v>0.38</v>
      </c>
      <c r="M312">
        <v>0</v>
      </c>
      <c r="O312">
        <v>0</v>
      </c>
      <c r="Q312">
        <v>0</v>
      </c>
      <c r="S312">
        <v>0</v>
      </c>
      <c r="U312">
        <v>0</v>
      </c>
      <c r="W312">
        <v>0</v>
      </c>
    </row>
    <row r="313" spans="2:23" x14ac:dyDescent="0.25">
      <c r="B313">
        <v>303</v>
      </c>
      <c r="C313" t="s">
        <v>16489</v>
      </c>
      <c r="D313" t="s">
        <v>16469</v>
      </c>
      <c r="E313">
        <v>1.25</v>
      </c>
      <c r="F313" t="s">
        <v>16474</v>
      </c>
      <c r="G313">
        <v>-1.4</v>
      </c>
      <c r="H313" t="s">
        <v>16463</v>
      </c>
      <c r="I313">
        <v>0.5</v>
      </c>
      <c r="J313" t="s">
        <v>16466</v>
      </c>
      <c r="K313">
        <v>-0.38</v>
      </c>
      <c r="M313">
        <v>0</v>
      </c>
      <c r="O313">
        <v>0</v>
      </c>
      <c r="Q313">
        <v>0</v>
      </c>
      <c r="S313">
        <v>0</v>
      </c>
      <c r="U313">
        <v>0</v>
      </c>
      <c r="W313">
        <v>0</v>
      </c>
    </row>
    <row r="314" spans="2:23" x14ac:dyDescent="0.25">
      <c r="B314">
        <v>304</v>
      </c>
      <c r="C314" t="s">
        <v>16490</v>
      </c>
      <c r="D314" t="s">
        <v>16462</v>
      </c>
      <c r="E314">
        <v>1.25</v>
      </c>
      <c r="F314" t="s">
        <v>16471</v>
      </c>
      <c r="G314">
        <v>1.4</v>
      </c>
      <c r="H314" t="s">
        <v>16464</v>
      </c>
      <c r="I314">
        <v>0.5</v>
      </c>
      <c r="J314" t="s">
        <v>16465</v>
      </c>
      <c r="K314">
        <v>1</v>
      </c>
      <c r="L314" t="s">
        <v>16466</v>
      </c>
      <c r="M314">
        <v>0.38</v>
      </c>
      <c r="O314">
        <v>0</v>
      </c>
      <c r="Q314">
        <v>0</v>
      </c>
      <c r="S314">
        <v>0</v>
      </c>
      <c r="U314">
        <v>0</v>
      </c>
      <c r="W314">
        <v>0</v>
      </c>
    </row>
    <row r="315" spans="2:23" x14ac:dyDescent="0.25">
      <c r="B315">
        <v>305</v>
      </c>
      <c r="C315" t="s">
        <v>16491</v>
      </c>
      <c r="D315" t="s">
        <v>16469</v>
      </c>
      <c r="E315">
        <v>1.25</v>
      </c>
      <c r="F315" t="s">
        <v>16471</v>
      </c>
      <c r="G315">
        <v>-1.4</v>
      </c>
      <c r="H315" t="s">
        <v>16464</v>
      </c>
      <c r="I315">
        <v>0.5</v>
      </c>
      <c r="J315" t="s">
        <v>16465</v>
      </c>
      <c r="K315">
        <v>1</v>
      </c>
      <c r="L315" t="s">
        <v>16466</v>
      </c>
      <c r="M315">
        <v>-0.38</v>
      </c>
      <c r="O315">
        <v>0</v>
      </c>
      <c r="Q315">
        <v>0</v>
      </c>
      <c r="S315">
        <v>0</v>
      </c>
      <c r="U315">
        <v>0</v>
      </c>
      <c r="W315">
        <v>0</v>
      </c>
    </row>
    <row r="316" spans="2:23" x14ac:dyDescent="0.25">
      <c r="B316">
        <v>306</v>
      </c>
      <c r="C316" t="s">
        <v>16492</v>
      </c>
      <c r="D316" t="s">
        <v>16462</v>
      </c>
      <c r="E316">
        <v>1.25</v>
      </c>
      <c r="F316" t="s">
        <v>16474</v>
      </c>
      <c r="G316">
        <v>1.4</v>
      </c>
      <c r="H316" t="s">
        <v>16464</v>
      </c>
      <c r="I316">
        <v>0.5</v>
      </c>
      <c r="J316" t="s">
        <v>16465</v>
      </c>
      <c r="K316">
        <v>1</v>
      </c>
      <c r="L316" t="s">
        <v>16466</v>
      </c>
      <c r="M316">
        <v>0.38</v>
      </c>
      <c r="O316">
        <v>0</v>
      </c>
      <c r="Q316">
        <v>0</v>
      </c>
      <c r="S316">
        <v>0</v>
      </c>
      <c r="U316">
        <v>0</v>
      </c>
      <c r="W316">
        <v>0</v>
      </c>
    </row>
    <row r="317" spans="2:23" x14ac:dyDescent="0.25">
      <c r="B317">
        <v>307</v>
      </c>
      <c r="C317" t="s">
        <v>16493</v>
      </c>
      <c r="D317" t="s">
        <v>16469</v>
      </c>
      <c r="E317">
        <v>1.25</v>
      </c>
      <c r="F317" t="s">
        <v>16474</v>
      </c>
      <c r="G317">
        <v>-1.4</v>
      </c>
      <c r="H317" t="s">
        <v>16464</v>
      </c>
      <c r="I317">
        <v>0.5</v>
      </c>
      <c r="J317" t="s">
        <v>16465</v>
      </c>
      <c r="K317">
        <v>1</v>
      </c>
      <c r="L317" t="s">
        <v>16466</v>
      </c>
      <c r="M317">
        <v>-0.38</v>
      </c>
      <c r="O317">
        <v>0</v>
      </c>
      <c r="Q317">
        <v>0</v>
      </c>
      <c r="S317">
        <v>0</v>
      </c>
      <c r="U317">
        <v>0</v>
      </c>
      <c r="W317">
        <v>0</v>
      </c>
    </row>
    <row r="318" spans="2:23" x14ac:dyDescent="0.25">
      <c r="B318">
        <v>308</v>
      </c>
      <c r="C318" t="s">
        <v>16494</v>
      </c>
      <c r="D318" t="s">
        <v>16462</v>
      </c>
      <c r="E318">
        <v>1.25</v>
      </c>
      <c r="F318" t="s">
        <v>16471</v>
      </c>
      <c r="G318">
        <v>1.05</v>
      </c>
      <c r="H318" t="s">
        <v>16474</v>
      </c>
      <c r="I318">
        <v>1.05</v>
      </c>
      <c r="J318" t="s">
        <v>16463</v>
      </c>
      <c r="K318">
        <v>0.5</v>
      </c>
      <c r="L318" t="s">
        <v>16466</v>
      </c>
      <c r="M318">
        <v>0.38</v>
      </c>
      <c r="O318">
        <v>0</v>
      </c>
      <c r="Q318">
        <v>0</v>
      </c>
      <c r="S318">
        <v>0</v>
      </c>
      <c r="U318">
        <v>0</v>
      </c>
      <c r="W318">
        <v>0</v>
      </c>
    </row>
    <row r="319" spans="2:23" x14ac:dyDescent="0.25">
      <c r="B319">
        <v>309</v>
      </c>
      <c r="C319" t="s">
        <v>16495</v>
      </c>
      <c r="D319" t="s">
        <v>16469</v>
      </c>
      <c r="E319">
        <v>1.25</v>
      </c>
      <c r="F319" t="s">
        <v>16471</v>
      </c>
      <c r="G319">
        <v>-1.05</v>
      </c>
      <c r="H319" t="s">
        <v>16474</v>
      </c>
      <c r="I319">
        <v>-1.05</v>
      </c>
      <c r="J319" t="s">
        <v>16463</v>
      </c>
      <c r="K319">
        <v>0.5</v>
      </c>
      <c r="L319" t="s">
        <v>16466</v>
      </c>
      <c r="M319">
        <v>-0.38</v>
      </c>
      <c r="O319">
        <v>0</v>
      </c>
      <c r="Q319">
        <v>0</v>
      </c>
      <c r="S319">
        <v>0</v>
      </c>
      <c r="U319">
        <v>0</v>
      </c>
      <c r="W319">
        <v>0</v>
      </c>
    </row>
    <row r="320" spans="2:23" x14ac:dyDescent="0.25">
      <c r="B320">
        <v>310</v>
      </c>
      <c r="C320" t="s">
        <v>16496</v>
      </c>
      <c r="D320" t="s">
        <v>16462</v>
      </c>
      <c r="E320">
        <v>1.25</v>
      </c>
      <c r="F320" t="s">
        <v>16471</v>
      </c>
      <c r="G320">
        <v>1.05</v>
      </c>
      <c r="H320" t="s">
        <v>16474</v>
      </c>
      <c r="I320">
        <v>1.05</v>
      </c>
      <c r="J320" t="s">
        <v>16464</v>
      </c>
      <c r="K320">
        <v>0.5</v>
      </c>
      <c r="L320" t="s">
        <v>16465</v>
      </c>
      <c r="M320">
        <v>1</v>
      </c>
      <c r="N320" t="s">
        <v>16466</v>
      </c>
      <c r="O320">
        <v>0.38</v>
      </c>
      <c r="Q320">
        <v>0</v>
      </c>
      <c r="S320">
        <v>0</v>
      </c>
      <c r="U320">
        <v>0</v>
      </c>
      <c r="W320">
        <v>0</v>
      </c>
    </row>
    <row r="321" spans="2:23" x14ac:dyDescent="0.25">
      <c r="B321">
        <v>311</v>
      </c>
      <c r="C321" t="s">
        <v>16497</v>
      </c>
      <c r="D321" t="s">
        <v>16469</v>
      </c>
      <c r="E321">
        <v>1.25</v>
      </c>
      <c r="F321" t="s">
        <v>16471</v>
      </c>
      <c r="G321">
        <v>-1.05</v>
      </c>
      <c r="H321" t="s">
        <v>16474</v>
      </c>
      <c r="I321">
        <v>-1.05</v>
      </c>
      <c r="J321" t="s">
        <v>16464</v>
      </c>
      <c r="K321">
        <v>0.5</v>
      </c>
      <c r="L321" t="s">
        <v>16465</v>
      </c>
      <c r="M321">
        <v>1</v>
      </c>
      <c r="N321" t="s">
        <v>16466</v>
      </c>
      <c r="O321">
        <v>-0.38</v>
      </c>
      <c r="Q321">
        <v>0</v>
      </c>
      <c r="S321">
        <v>0</v>
      </c>
      <c r="U321">
        <v>0</v>
      </c>
      <c r="W321">
        <v>0</v>
      </c>
    </row>
    <row r="322" spans="2:23" x14ac:dyDescent="0.25">
      <c r="B322">
        <v>312</v>
      </c>
      <c r="C322" t="s">
        <v>16498</v>
      </c>
      <c r="D322" t="s">
        <v>16462</v>
      </c>
      <c r="E322">
        <v>1</v>
      </c>
      <c r="F322" t="s">
        <v>16499</v>
      </c>
      <c r="G322">
        <v>1</v>
      </c>
      <c r="H322" t="s">
        <v>16466</v>
      </c>
      <c r="I322">
        <v>0.3</v>
      </c>
      <c r="K322">
        <v>0</v>
      </c>
      <c r="M322">
        <v>0</v>
      </c>
      <c r="O322">
        <v>0</v>
      </c>
      <c r="Q322">
        <v>0</v>
      </c>
      <c r="S322">
        <v>0</v>
      </c>
      <c r="U322">
        <v>0</v>
      </c>
      <c r="W322">
        <v>0</v>
      </c>
    </row>
    <row r="323" spans="2:23" x14ac:dyDescent="0.25">
      <c r="B323">
        <v>313</v>
      </c>
      <c r="C323" t="s">
        <v>16500</v>
      </c>
      <c r="D323" t="s">
        <v>16469</v>
      </c>
      <c r="E323">
        <v>1</v>
      </c>
      <c r="F323" t="s">
        <v>16499</v>
      </c>
      <c r="G323">
        <v>-1</v>
      </c>
      <c r="H323" t="s">
        <v>16466</v>
      </c>
      <c r="I323">
        <v>-0.3</v>
      </c>
      <c r="K323">
        <v>0</v>
      </c>
      <c r="M323">
        <v>0</v>
      </c>
      <c r="O323">
        <v>0</v>
      </c>
      <c r="Q323">
        <v>0</v>
      </c>
      <c r="S323">
        <v>0</v>
      </c>
      <c r="U323">
        <v>0</v>
      </c>
      <c r="W323">
        <v>0</v>
      </c>
    </row>
    <row r="324" spans="2:23" x14ac:dyDescent="0.25">
      <c r="B324">
        <v>314</v>
      </c>
      <c r="C324" t="s">
        <v>16501</v>
      </c>
      <c r="D324" t="s">
        <v>16462</v>
      </c>
      <c r="E324">
        <v>1</v>
      </c>
      <c r="F324" t="s">
        <v>16502</v>
      </c>
      <c r="G324">
        <v>1</v>
      </c>
      <c r="H324" t="s">
        <v>16466</v>
      </c>
      <c r="I324">
        <v>0.3</v>
      </c>
      <c r="K324">
        <v>0</v>
      </c>
      <c r="M324">
        <v>0</v>
      </c>
      <c r="O324">
        <v>0</v>
      </c>
      <c r="Q324">
        <v>0</v>
      </c>
      <c r="S324">
        <v>0</v>
      </c>
      <c r="U324">
        <v>0</v>
      </c>
      <c r="W324">
        <v>0</v>
      </c>
    </row>
    <row r="325" spans="2:23" x14ac:dyDescent="0.25">
      <c r="B325">
        <v>315</v>
      </c>
      <c r="C325" t="s">
        <v>16503</v>
      </c>
      <c r="D325" t="s">
        <v>16469</v>
      </c>
      <c r="E325">
        <v>1</v>
      </c>
      <c r="F325" t="s">
        <v>16502</v>
      </c>
      <c r="G325">
        <v>-1</v>
      </c>
      <c r="H325" t="s">
        <v>16466</v>
      </c>
      <c r="I325">
        <v>-0.3</v>
      </c>
      <c r="K325">
        <v>0</v>
      </c>
      <c r="M325">
        <v>0</v>
      </c>
      <c r="O325">
        <v>0</v>
      </c>
      <c r="Q325">
        <v>0</v>
      </c>
      <c r="S325">
        <v>0</v>
      </c>
      <c r="U325">
        <v>0</v>
      </c>
      <c r="W325">
        <v>0</v>
      </c>
    </row>
    <row r="326" spans="2:23" x14ac:dyDescent="0.25">
      <c r="B326">
        <v>316</v>
      </c>
      <c r="C326" t="s">
        <v>16504</v>
      </c>
      <c r="D326" t="s">
        <v>16462</v>
      </c>
      <c r="E326">
        <v>1</v>
      </c>
      <c r="F326" t="s">
        <v>16499</v>
      </c>
      <c r="G326">
        <v>1</v>
      </c>
      <c r="H326" t="s">
        <v>16463</v>
      </c>
      <c r="I326">
        <v>0.5</v>
      </c>
      <c r="J326" t="s">
        <v>16464</v>
      </c>
      <c r="K326">
        <v>0.25</v>
      </c>
      <c r="L326" t="s">
        <v>16466</v>
      </c>
      <c r="M326">
        <v>0.3</v>
      </c>
      <c r="O326">
        <v>0</v>
      </c>
      <c r="Q326">
        <v>0</v>
      </c>
      <c r="S326">
        <v>0</v>
      </c>
      <c r="U326">
        <v>0</v>
      </c>
      <c r="W326">
        <v>0</v>
      </c>
    </row>
    <row r="327" spans="2:23" x14ac:dyDescent="0.25">
      <c r="B327">
        <v>317</v>
      </c>
      <c r="C327" t="s">
        <v>16505</v>
      </c>
      <c r="D327" t="s">
        <v>16469</v>
      </c>
      <c r="E327">
        <v>1</v>
      </c>
      <c r="F327" t="s">
        <v>16499</v>
      </c>
      <c r="G327">
        <v>-1</v>
      </c>
      <c r="H327" t="s">
        <v>16463</v>
      </c>
      <c r="I327">
        <v>0.5</v>
      </c>
      <c r="J327" t="s">
        <v>16464</v>
      </c>
      <c r="K327">
        <v>0.25</v>
      </c>
      <c r="L327" t="s">
        <v>16466</v>
      </c>
      <c r="M327">
        <v>-0.3</v>
      </c>
      <c r="O327">
        <v>0</v>
      </c>
      <c r="Q327">
        <v>0</v>
      </c>
      <c r="S327">
        <v>0</v>
      </c>
      <c r="U327">
        <v>0</v>
      </c>
      <c r="W327">
        <v>0</v>
      </c>
    </row>
    <row r="328" spans="2:23" x14ac:dyDescent="0.25">
      <c r="B328">
        <v>318</v>
      </c>
      <c r="C328" t="s">
        <v>16506</v>
      </c>
      <c r="D328" t="s">
        <v>16462</v>
      </c>
      <c r="E328">
        <v>1</v>
      </c>
      <c r="F328" t="s">
        <v>16502</v>
      </c>
      <c r="G328">
        <v>1</v>
      </c>
      <c r="H328" t="s">
        <v>16463</v>
      </c>
      <c r="I328">
        <v>0.5</v>
      </c>
      <c r="J328" t="s">
        <v>16464</v>
      </c>
      <c r="K328">
        <v>0.25</v>
      </c>
      <c r="L328" t="s">
        <v>16466</v>
      </c>
      <c r="M328">
        <v>0.3</v>
      </c>
      <c r="O328">
        <v>0</v>
      </c>
      <c r="Q328">
        <v>0</v>
      </c>
      <c r="S328">
        <v>0</v>
      </c>
      <c r="U328">
        <v>0</v>
      </c>
      <c r="W328">
        <v>0</v>
      </c>
    </row>
    <row r="329" spans="2:23" x14ac:dyDescent="0.25">
      <c r="B329">
        <v>319</v>
      </c>
      <c r="C329" t="s">
        <v>16507</v>
      </c>
      <c r="D329" t="s">
        <v>16469</v>
      </c>
      <c r="E329">
        <v>1</v>
      </c>
      <c r="F329" t="s">
        <v>16502</v>
      </c>
      <c r="G329">
        <v>-1</v>
      </c>
      <c r="H329" t="s">
        <v>16463</v>
      </c>
      <c r="I329">
        <v>0.5</v>
      </c>
      <c r="J329" t="s">
        <v>16464</v>
      </c>
      <c r="K329">
        <v>0.25</v>
      </c>
      <c r="L329" t="s">
        <v>16466</v>
      </c>
      <c r="M329">
        <v>-0.3</v>
      </c>
      <c r="O329">
        <v>0</v>
      </c>
      <c r="Q329">
        <v>0</v>
      </c>
      <c r="S329">
        <v>0</v>
      </c>
      <c r="U329">
        <v>0</v>
      </c>
      <c r="W329">
        <v>0</v>
      </c>
    </row>
    <row r="330" spans="2:23" x14ac:dyDescent="0.25">
      <c r="B330">
        <v>320</v>
      </c>
      <c r="C330" t="s">
        <v>16508</v>
      </c>
      <c r="D330" t="s">
        <v>16509</v>
      </c>
      <c r="E330">
        <v>0.9</v>
      </c>
      <c r="F330" t="s">
        <v>16471</v>
      </c>
      <c r="G330">
        <v>1.4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U330">
        <v>0</v>
      </c>
      <c r="W330">
        <v>0</v>
      </c>
    </row>
    <row r="331" spans="2:23" x14ac:dyDescent="0.25">
      <c r="B331">
        <v>321</v>
      </c>
      <c r="C331" t="s">
        <v>16510</v>
      </c>
      <c r="D331" t="s">
        <v>16509</v>
      </c>
      <c r="E331">
        <v>0.9</v>
      </c>
      <c r="F331" t="s">
        <v>16471</v>
      </c>
      <c r="G331">
        <v>-1.4</v>
      </c>
      <c r="I331">
        <v>0</v>
      </c>
      <c r="K331">
        <v>0</v>
      </c>
      <c r="M331">
        <v>0</v>
      </c>
      <c r="O331">
        <v>0</v>
      </c>
      <c r="Q331">
        <v>0</v>
      </c>
      <c r="S331">
        <v>0</v>
      </c>
      <c r="U331">
        <v>0</v>
      </c>
      <c r="W331">
        <v>0</v>
      </c>
    </row>
    <row r="332" spans="2:23" x14ac:dyDescent="0.25">
      <c r="B332">
        <v>322</v>
      </c>
      <c r="C332" t="s">
        <v>16511</v>
      </c>
      <c r="D332" t="s">
        <v>16509</v>
      </c>
      <c r="E332">
        <v>0.9</v>
      </c>
      <c r="F332" t="s">
        <v>16474</v>
      </c>
      <c r="G332">
        <v>1.4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U332">
        <v>0</v>
      </c>
      <c r="W332">
        <v>0</v>
      </c>
    </row>
    <row r="333" spans="2:23" x14ac:dyDescent="0.25">
      <c r="B333">
        <v>323</v>
      </c>
      <c r="C333" t="s">
        <v>16512</v>
      </c>
      <c r="D333" t="s">
        <v>16509</v>
      </c>
      <c r="E333">
        <v>0.9</v>
      </c>
      <c r="F333" t="s">
        <v>16474</v>
      </c>
      <c r="G333">
        <v>-1.4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U333">
        <v>0</v>
      </c>
      <c r="W333">
        <v>0</v>
      </c>
    </row>
    <row r="334" spans="2:23" x14ac:dyDescent="0.25">
      <c r="B334">
        <v>324</v>
      </c>
      <c r="C334" t="s">
        <v>16513</v>
      </c>
      <c r="D334" t="s">
        <v>16509</v>
      </c>
      <c r="E334">
        <v>0.9</v>
      </c>
      <c r="F334" t="s">
        <v>16471</v>
      </c>
      <c r="G334">
        <v>1.05</v>
      </c>
      <c r="H334" t="s">
        <v>16474</v>
      </c>
      <c r="I334">
        <v>1.05</v>
      </c>
      <c r="K334">
        <v>0</v>
      </c>
      <c r="M334">
        <v>0</v>
      </c>
      <c r="O334">
        <v>0</v>
      </c>
      <c r="Q334">
        <v>0</v>
      </c>
      <c r="S334">
        <v>0</v>
      </c>
      <c r="U334">
        <v>0</v>
      </c>
      <c r="W334">
        <v>0</v>
      </c>
    </row>
    <row r="335" spans="2:23" x14ac:dyDescent="0.25">
      <c r="B335">
        <v>325</v>
      </c>
      <c r="C335" t="s">
        <v>16514</v>
      </c>
      <c r="D335" t="s">
        <v>16509</v>
      </c>
      <c r="E335">
        <v>0.9</v>
      </c>
      <c r="F335" t="s">
        <v>16471</v>
      </c>
      <c r="G335">
        <v>-1.05</v>
      </c>
      <c r="H335" t="s">
        <v>16474</v>
      </c>
      <c r="I335">
        <v>-1.05</v>
      </c>
      <c r="K335">
        <v>0</v>
      </c>
      <c r="M335">
        <v>0</v>
      </c>
      <c r="O335">
        <v>0</v>
      </c>
      <c r="Q335">
        <v>0</v>
      </c>
      <c r="S335">
        <v>0</v>
      </c>
      <c r="U335">
        <v>0</v>
      </c>
      <c r="W335">
        <v>0</v>
      </c>
    </row>
    <row r="336" spans="2:23" x14ac:dyDescent="0.25">
      <c r="B336">
        <v>326</v>
      </c>
      <c r="C336" t="s">
        <v>16515</v>
      </c>
      <c r="D336" t="s">
        <v>16509</v>
      </c>
      <c r="E336">
        <v>1</v>
      </c>
      <c r="F336" t="s">
        <v>16516</v>
      </c>
      <c r="G336">
        <v>1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U336">
        <v>0</v>
      </c>
      <c r="W336">
        <v>0</v>
      </c>
    </row>
    <row r="337" spans="2:23" x14ac:dyDescent="0.25">
      <c r="B337">
        <v>327</v>
      </c>
      <c r="C337" t="s">
        <v>16517</v>
      </c>
      <c r="D337" t="s">
        <v>16509</v>
      </c>
      <c r="E337">
        <v>1</v>
      </c>
      <c r="F337" t="s">
        <v>16516</v>
      </c>
      <c r="G337">
        <v>-1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U337">
        <v>0</v>
      </c>
      <c r="W337">
        <v>0</v>
      </c>
    </row>
    <row r="338" spans="2:23" x14ac:dyDescent="0.25">
      <c r="B338">
        <v>328</v>
      </c>
      <c r="C338" t="s">
        <v>16518</v>
      </c>
      <c r="D338" t="s">
        <v>16509</v>
      </c>
      <c r="E338">
        <v>1</v>
      </c>
      <c r="F338" t="s">
        <v>16519</v>
      </c>
      <c r="G338">
        <v>1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U338">
        <v>0</v>
      </c>
      <c r="W338">
        <v>0</v>
      </c>
    </row>
    <row r="339" spans="2:23" x14ac:dyDescent="0.25">
      <c r="B339">
        <v>329</v>
      </c>
      <c r="C339" t="s">
        <v>16520</v>
      </c>
      <c r="D339" t="s">
        <v>16509</v>
      </c>
      <c r="E339">
        <v>1</v>
      </c>
      <c r="F339" t="s">
        <v>16519</v>
      </c>
      <c r="G339">
        <v>-1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U339">
        <v>0</v>
      </c>
      <c r="W339">
        <v>0</v>
      </c>
    </row>
    <row r="340" spans="2:23" x14ac:dyDescent="0.25">
      <c r="B340">
        <v>330</v>
      </c>
      <c r="C340" t="s">
        <v>16521</v>
      </c>
      <c r="D340" t="s">
        <v>16509</v>
      </c>
      <c r="E340">
        <v>1</v>
      </c>
      <c r="F340" t="s">
        <v>16516</v>
      </c>
      <c r="G340">
        <v>1</v>
      </c>
      <c r="H340" t="s">
        <v>16463</v>
      </c>
      <c r="I340">
        <v>0.5</v>
      </c>
      <c r="J340" t="s">
        <v>16464</v>
      </c>
      <c r="K340">
        <v>0.25</v>
      </c>
      <c r="M340">
        <v>0</v>
      </c>
      <c r="O340">
        <v>0</v>
      </c>
      <c r="Q340">
        <v>0</v>
      </c>
      <c r="S340">
        <v>0</v>
      </c>
      <c r="U340">
        <v>0</v>
      </c>
      <c r="W340">
        <v>0</v>
      </c>
    </row>
    <row r="341" spans="2:23" x14ac:dyDescent="0.25">
      <c r="B341">
        <v>331</v>
      </c>
      <c r="C341" t="s">
        <v>16522</v>
      </c>
      <c r="D341" t="s">
        <v>16509</v>
      </c>
      <c r="E341">
        <v>1</v>
      </c>
      <c r="F341" t="s">
        <v>16516</v>
      </c>
      <c r="G341">
        <v>-1</v>
      </c>
      <c r="H341" t="s">
        <v>16463</v>
      </c>
      <c r="I341">
        <v>0.5</v>
      </c>
      <c r="J341" t="s">
        <v>16464</v>
      </c>
      <c r="K341">
        <v>0.25</v>
      </c>
      <c r="M341">
        <v>0</v>
      </c>
      <c r="O341">
        <v>0</v>
      </c>
      <c r="Q341">
        <v>0</v>
      </c>
      <c r="S341">
        <v>0</v>
      </c>
      <c r="U341">
        <v>0</v>
      </c>
      <c r="W341">
        <v>0</v>
      </c>
    </row>
    <row r="342" spans="2:23" x14ac:dyDescent="0.25">
      <c r="B342">
        <v>332</v>
      </c>
      <c r="C342" t="s">
        <v>16523</v>
      </c>
      <c r="D342" t="s">
        <v>16509</v>
      </c>
      <c r="E342">
        <v>1</v>
      </c>
      <c r="F342" t="s">
        <v>16519</v>
      </c>
      <c r="G342">
        <v>1</v>
      </c>
      <c r="H342" t="s">
        <v>16463</v>
      </c>
      <c r="I342">
        <v>0.5</v>
      </c>
      <c r="J342" t="s">
        <v>16464</v>
      </c>
      <c r="K342">
        <v>0.25</v>
      </c>
      <c r="M342">
        <v>0</v>
      </c>
      <c r="O342">
        <v>0</v>
      </c>
      <c r="Q342">
        <v>0</v>
      </c>
      <c r="S342">
        <v>0</v>
      </c>
      <c r="U342">
        <v>0</v>
      </c>
      <c r="W342">
        <v>0</v>
      </c>
    </row>
    <row r="343" spans="2:23" x14ac:dyDescent="0.25">
      <c r="B343">
        <v>333</v>
      </c>
      <c r="C343" t="s">
        <v>16524</v>
      </c>
      <c r="D343" t="s">
        <v>16509</v>
      </c>
      <c r="E343">
        <v>1</v>
      </c>
      <c r="F343" t="s">
        <v>16519</v>
      </c>
      <c r="G343">
        <v>-1</v>
      </c>
      <c r="H343" t="s">
        <v>16463</v>
      </c>
      <c r="I343">
        <v>0.5</v>
      </c>
      <c r="J343" t="s">
        <v>16464</v>
      </c>
      <c r="K343">
        <v>0.25</v>
      </c>
      <c r="M343">
        <v>0</v>
      </c>
      <c r="O343">
        <v>0</v>
      </c>
      <c r="Q343">
        <v>0</v>
      </c>
      <c r="S343">
        <v>0</v>
      </c>
      <c r="U343">
        <v>0</v>
      </c>
      <c r="W343">
        <v>0</v>
      </c>
    </row>
    <row r="344" spans="2:23" x14ac:dyDescent="0.25">
      <c r="B344">
        <v>334</v>
      </c>
      <c r="C344" t="s">
        <v>16525</v>
      </c>
      <c r="D344" t="s">
        <v>16462</v>
      </c>
      <c r="E344">
        <v>1.25</v>
      </c>
      <c r="F344" t="s">
        <v>16466</v>
      </c>
      <c r="G344">
        <v>1.25</v>
      </c>
      <c r="H344" t="s">
        <v>16526</v>
      </c>
      <c r="I344">
        <v>1.25</v>
      </c>
      <c r="K344">
        <v>0</v>
      </c>
      <c r="M344">
        <v>0</v>
      </c>
      <c r="O344">
        <v>0</v>
      </c>
      <c r="Q344">
        <v>0</v>
      </c>
      <c r="S344">
        <v>0</v>
      </c>
      <c r="U344">
        <v>0</v>
      </c>
      <c r="W344">
        <v>0</v>
      </c>
    </row>
    <row r="345" spans="2:23" x14ac:dyDescent="0.25">
      <c r="B345">
        <v>335</v>
      </c>
      <c r="C345" t="s">
        <v>16527</v>
      </c>
      <c r="D345" t="s">
        <v>16469</v>
      </c>
      <c r="E345">
        <v>1.25</v>
      </c>
      <c r="F345" t="s">
        <v>16466</v>
      </c>
      <c r="G345">
        <v>-1.25</v>
      </c>
      <c r="H345" t="s">
        <v>16526</v>
      </c>
      <c r="I345">
        <v>-1.25</v>
      </c>
      <c r="K345">
        <v>0</v>
      </c>
      <c r="M345">
        <v>0</v>
      </c>
      <c r="O345">
        <v>0</v>
      </c>
      <c r="Q345">
        <v>0</v>
      </c>
      <c r="S345">
        <v>0</v>
      </c>
      <c r="U345">
        <v>0</v>
      </c>
      <c r="W345">
        <v>0</v>
      </c>
    </row>
    <row r="346" spans="2:23" x14ac:dyDescent="0.25">
      <c r="B346">
        <v>336</v>
      </c>
      <c r="C346" t="s">
        <v>16528</v>
      </c>
      <c r="D346" t="s">
        <v>16462</v>
      </c>
      <c r="E346">
        <v>1.25</v>
      </c>
      <c r="F346" t="s">
        <v>16466</v>
      </c>
      <c r="G346">
        <v>1.25</v>
      </c>
      <c r="H346" t="s">
        <v>16467</v>
      </c>
      <c r="I346">
        <v>1.25</v>
      </c>
      <c r="K346">
        <v>0</v>
      </c>
      <c r="M346">
        <v>0</v>
      </c>
      <c r="O346">
        <v>0</v>
      </c>
      <c r="Q346">
        <v>0</v>
      </c>
      <c r="S346">
        <v>0</v>
      </c>
      <c r="U346">
        <v>0</v>
      </c>
      <c r="W346">
        <v>0</v>
      </c>
    </row>
    <row r="347" spans="2:23" x14ac:dyDescent="0.25">
      <c r="B347">
        <v>337</v>
      </c>
      <c r="C347" t="s">
        <v>16529</v>
      </c>
      <c r="D347" t="s">
        <v>16469</v>
      </c>
      <c r="E347">
        <v>1.25</v>
      </c>
      <c r="F347" t="s">
        <v>16466</v>
      </c>
      <c r="G347">
        <v>-1.25</v>
      </c>
      <c r="H347" t="s">
        <v>16467</v>
      </c>
      <c r="I347">
        <v>-1.25</v>
      </c>
      <c r="K347">
        <v>0</v>
      </c>
      <c r="M347">
        <v>0</v>
      </c>
      <c r="O347">
        <v>0</v>
      </c>
      <c r="Q347">
        <v>0</v>
      </c>
      <c r="S347">
        <v>0</v>
      </c>
      <c r="U347">
        <v>0</v>
      </c>
      <c r="W347">
        <v>0</v>
      </c>
    </row>
    <row r="348" spans="2:23" x14ac:dyDescent="0.25">
      <c r="B348">
        <v>338</v>
      </c>
      <c r="C348" t="s">
        <v>16530</v>
      </c>
      <c r="D348" t="s">
        <v>16462</v>
      </c>
      <c r="E348">
        <v>1.25</v>
      </c>
      <c r="F348" t="s">
        <v>16526</v>
      </c>
      <c r="G348">
        <v>1.25</v>
      </c>
      <c r="H348" t="s">
        <v>16463</v>
      </c>
      <c r="I348">
        <v>0.5</v>
      </c>
      <c r="J348" t="s">
        <v>16471</v>
      </c>
      <c r="K348">
        <v>0.4</v>
      </c>
      <c r="L348" t="s">
        <v>16466</v>
      </c>
      <c r="M348">
        <v>1.25</v>
      </c>
      <c r="O348">
        <v>0</v>
      </c>
      <c r="Q348">
        <v>0</v>
      </c>
      <c r="S348">
        <v>0</v>
      </c>
      <c r="U348">
        <v>0</v>
      </c>
      <c r="W348">
        <v>0</v>
      </c>
    </row>
    <row r="349" spans="2:23" x14ac:dyDescent="0.25">
      <c r="B349">
        <v>339</v>
      </c>
      <c r="C349" t="s">
        <v>16531</v>
      </c>
      <c r="D349" t="s">
        <v>16469</v>
      </c>
      <c r="E349">
        <v>1.25</v>
      </c>
      <c r="F349" t="s">
        <v>16526</v>
      </c>
      <c r="G349">
        <v>-1.25</v>
      </c>
      <c r="H349" t="s">
        <v>16463</v>
      </c>
      <c r="I349">
        <v>0.5</v>
      </c>
      <c r="J349" t="s">
        <v>16471</v>
      </c>
      <c r="K349">
        <v>-0.4</v>
      </c>
      <c r="L349" t="s">
        <v>16466</v>
      </c>
      <c r="M349">
        <v>-1.25</v>
      </c>
      <c r="O349">
        <v>0</v>
      </c>
      <c r="Q349">
        <v>0</v>
      </c>
      <c r="S349">
        <v>0</v>
      </c>
      <c r="U349">
        <v>0</v>
      </c>
      <c r="W349">
        <v>0</v>
      </c>
    </row>
    <row r="350" spans="2:23" x14ac:dyDescent="0.25">
      <c r="B350">
        <v>340</v>
      </c>
      <c r="C350" t="s">
        <v>16532</v>
      </c>
      <c r="D350" t="s">
        <v>16462</v>
      </c>
      <c r="E350">
        <v>1.25</v>
      </c>
      <c r="F350" t="s">
        <v>16467</v>
      </c>
      <c r="G350">
        <v>1.25</v>
      </c>
      <c r="H350" t="s">
        <v>16463</v>
      </c>
      <c r="I350">
        <v>0.5</v>
      </c>
      <c r="J350" t="s">
        <v>16474</v>
      </c>
      <c r="K350">
        <v>0.4</v>
      </c>
      <c r="L350" t="s">
        <v>16466</v>
      </c>
      <c r="M350">
        <v>1.25</v>
      </c>
      <c r="O350">
        <v>0</v>
      </c>
      <c r="Q350">
        <v>0</v>
      </c>
      <c r="S350">
        <v>0</v>
      </c>
      <c r="U350">
        <v>0</v>
      </c>
      <c r="W350">
        <v>0</v>
      </c>
    </row>
    <row r="351" spans="2:23" x14ac:dyDescent="0.25">
      <c r="B351">
        <v>341</v>
      </c>
      <c r="C351" t="s">
        <v>16533</v>
      </c>
      <c r="D351" t="s">
        <v>16469</v>
      </c>
      <c r="E351">
        <v>1.25</v>
      </c>
      <c r="F351" t="s">
        <v>16467</v>
      </c>
      <c r="G351">
        <v>-1.25</v>
      </c>
      <c r="H351" t="s">
        <v>16463</v>
      </c>
      <c r="I351">
        <v>0.5</v>
      </c>
      <c r="J351" t="s">
        <v>16474</v>
      </c>
      <c r="K351">
        <v>-0.4</v>
      </c>
      <c r="L351" t="s">
        <v>16466</v>
      </c>
      <c r="M351">
        <v>-1.25</v>
      </c>
      <c r="O351">
        <v>0</v>
      </c>
      <c r="Q351">
        <v>0</v>
      </c>
      <c r="S351">
        <v>0</v>
      </c>
      <c r="U351">
        <v>0</v>
      </c>
      <c r="W351">
        <v>0</v>
      </c>
    </row>
    <row r="352" spans="2:23" x14ac:dyDescent="0.25">
      <c r="B352">
        <v>342</v>
      </c>
      <c r="C352" t="s">
        <v>16534</v>
      </c>
      <c r="D352" t="s">
        <v>16462</v>
      </c>
      <c r="E352">
        <v>1.25</v>
      </c>
      <c r="F352" t="s">
        <v>16467</v>
      </c>
      <c r="G352">
        <v>1.25</v>
      </c>
      <c r="H352" t="s">
        <v>16463</v>
      </c>
      <c r="I352">
        <v>0.5</v>
      </c>
      <c r="J352" t="s">
        <v>16471</v>
      </c>
      <c r="K352">
        <v>0.3</v>
      </c>
      <c r="L352" t="s">
        <v>16474</v>
      </c>
      <c r="M352">
        <v>0.3</v>
      </c>
      <c r="N352" t="s">
        <v>16466</v>
      </c>
      <c r="O352">
        <v>1.25</v>
      </c>
      <c r="Q352">
        <v>0</v>
      </c>
      <c r="S352">
        <v>0</v>
      </c>
      <c r="U352">
        <v>0</v>
      </c>
      <c r="W352">
        <v>0</v>
      </c>
    </row>
    <row r="353" spans="2:23" x14ac:dyDescent="0.25">
      <c r="B353">
        <v>343</v>
      </c>
      <c r="C353" t="s">
        <v>16535</v>
      </c>
      <c r="D353" t="s">
        <v>16469</v>
      </c>
      <c r="E353">
        <v>1.25</v>
      </c>
      <c r="F353" t="s">
        <v>16467</v>
      </c>
      <c r="G353">
        <v>-1.25</v>
      </c>
      <c r="H353" t="s">
        <v>16463</v>
      </c>
      <c r="I353">
        <v>0.5</v>
      </c>
      <c r="J353" t="s">
        <v>16471</v>
      </c>
      <c r="K353">
        <v>-0.3</v>
      </c>
      <c r="L353" t="s">
        <v>16474</v>
      </c>
      <c r="M353">
        <v>-0.3</v>
      </c>
      <c r="N353" t="s">
        <v>16466</v>
      </c>
      <c r="O353">
        <v>-1.25</v>
      </c>
      <c r="Q353">
        <v>0</v>
      </c>
      <c r="S353">
        <v>0</v>
      </c>
      <c r="U353">
        <v>0</v>
      </c>
      <c r="W353">
        <v>0</v>
      </c>
    </row>
    <row r="354" spans="2:23" x14ac:dyDescent="0.25">
      <c r="B354">
        <v>344</v>
      </c>
      <c r="C354" t="s">
        <v>16536</v>
      </c>
      <c r="D354" t="s">
        <v>16509</v>
      </c>
      <c r="E354">
        <v>0.9</v>
      </c>
      <c r="F354" t="s">
        <v>16537</v>
      </c>
      <c r="G354">
        <v>1.5</v>
      </c>
      <c r="H354" t="s">
        <v>16471</v>
      </c>
      <c r="I354">
        <v>0.4</v>
      </c>
      <c r="K354">
        <v>0</v>
      </c>
      <c r="M354">
        <v>0</v>
      </c>
      <c r="O354">
        <v>0</v>
      </c>
      <c r="Q354">
        <v>0</v>
      </c>
      <c r="S354">
        <v>0</v>
      </c>
      <c r="U354">
        <v>0</v>
      </c>
      <c r="W354">
        <v>0</v>
      </c>
    </row>
    <row r="355" spans="2:23" x14ac:dyDescent="0.25">
      <c r="B355">
        <v>345</v>
      </c>
      <c r="C355" t="s">
        <v>16538</v>
      </c>
      <c r="D355" t="s">
        <v>16509</v>
      </c>
      <c r="E355">
        <v>0.9</v>
      </c>
      <c r="F355" t="s">
        <v>16537</v>
      </c>
      <c r="G355">
        <v>-1.5</v>
      </c>
      <c r="H355" t="s">
        <v>16471</v>
      </c>
      <c r="I355">
        <v>-0.4</v>
      </c>
      <c r="K355">
        <v>0</v>
      </c>
      <c r="M355">
        <v>0</v>
      </c>
      <c r="O355">
        <v>0</v>
      </c>
      <c r="Q355">
        <v>0</v>
      </c>
      <c r="S355">
        <v>0</v>
      </c>
      <c r="U355">
        <v>0</v>
      </c>
      <c r="W355">
        <v>0</v>
      </c>
    </row>
    <row r="356" spans="2:23" x14ac:dyDescent="0.25">
      <c r="B356">
        <v>346</v>
      </c>
      <c r="C356" t="s">
        <v>16539</v>
      </c>
      <c r="D356" t="s">
        <v>16509</v>
      </c>
      <c r="E356">
        <v>0.9</v>
      </c>
      <c r="F356" t="s">
        <v>16537</v>
      </c>
      <c r="G356">
        <v>1.5</v>
      </c>
      <c r="H356" t="s">
        <v>16474</v>
      </c>
      <c r="I356">
        <v>0.4</v>
      </c>
      <c r="K356">
        <v>0</v>
      </c>
      <c r="M356">
        <v>0</v>
      </c>
      <c r="O356">
        <v>0</v>
      </c>
      <c r="Q356">
        <v>0</v>
      </c>
      <c r="S356">
        <v>0</v>
      </c>
      <c r="U356">
        <v>0</v>
      </c>
      <c r="W356">
        <v>0</v>
      </c>
    </row>
    <row r="357" spans="2:23" x14ac:dyDescent="0.25">
      <c r="B357">
        <v>347</v>
      </c>
      <c r="C357" t="s">
        <v>16540</v>
      </c>
      <c r="D357" t="s">
        <v>16509</v>
      </c>
      <c r="E357">
        <v>0.9</v>
      </c>
      <c r="F357" t="s">
        <v>16537</v>
      </c>
      <c r="G357">
        <v>-1.5</v>
      </c>
      <c r="H357" t="s">
        <v>16474</v>
      </c>
      <c r="I357">
        <v>-0.4</v>
      </c>
      <c r="K357">
        <v>0</v>
      </c>
      <c r="M357">
        <v>0</v>
      </c>
      <c r="O357">
        <v>0</v>
      </c>
      <c r="Q357">
        <v>0</v>
      </c>
      <c r="S357">
        <v>0</v>
      </c>
      <c r="U357">
        <v>0</v>
      </c>
      <c r="W357">
        <v>0</v>
      </c>
    </row>
    <row r="358" spans="2:23" x14ac:dyDescent="0.25">
      <c r="B358">
        <v>348</v>
      </c>
      <c r="C358" t="s">
        <v>16541</v>
      </c>
      <c r="D358" t="s">
        <v>16509</v>
      </c>
      <c r="E358">
        <v>1.25</v>
      </c>
      <c r="F358" t="s">
        <v>16542</v>
      </c>
      <c r="G358">
        <v>1.25</v>
      </c>
      <c r="H358" t="s">
        <v>16471</v>
      </c>
      <c r="I358">
        <v>0.4</v>
      </c>
      <c r="J358" t="s">
        <v>16463</v>
      </c>
      <c r="K358">
        <v>0.5</v>
      </c>
      <c r="M358">
        <v>0</v>
      </c>
      <c r="O358">
        <v>0</v>
      </c>
      <c r="Q358">
        <v>0</v>
      </c>
      <c r="S358">
        <v>0</v>
      </c>
      <c r="U358">
        <v>0</v>
      </c>
      <c r="W358">
        <v>0</v>
      </c>
    </row>
    <row r="359" spans="2:23" x14ac:dyDescent="0.25">
      <c r="B359">
        <v>349</v>
      </c>
      <c r="C359" t="s">
        <v>16543</v>
      </c>
      <c r="D359" t="s">
        <v>16509</v>
      </c>
      <c r="E359">
        <v>1.25</v>
      </c>
      <c r="F359" t="s">
        <v>16542</v>
      </c>
      <c r="G359">
        <v>1.25</v>
      </c>
      <c r="H359" t="s">
        <v>16471</v>
      </c>
      <c r="I359">
        <v>-0.4</v>
      </c>
      <c r="J359" t="s">
        <v>16463</v>
      </c>
      <c r="K359">
        <v>0.5</v>
      </c>
      <c r="M359">
        <v>0</v>
      </c>
      <c r="O359">
        <v>0</v>
      </c>
      <c r="Q359">
        <v>0</v>
      </c>
      <c r="S359">
        <v>0</v>
      </c>
      <c r="U359">
        <v>0</v>
      </c>
      <c r="W359">
        <v>0</v>
      </c>
    </row>
    <row r="360" spans="2:23" x14ac:dyDescent="0.25">
      <c r="B360">
        <v>350</v>
      </c>
      <c r="C360" t="s">
        <v>16544</v>
      </c>
      <c r="D360" t="s">
        <v>16509</v>
      </c>
      <c r="E360">
        <v>1.25</v>
      </c>
      <c r="F360" t="s">
        <v>16542</v>
      </c>
      <c r="G360">
        <v>1.25</v>
      </c>
      <c r="H360" t="s">
        <v>16474</v>
      </c>
      <c r="I360">
        <v>0.4</v>
      </c>
      <c r="J360" t="s">
        <v>16463</v>
      </c>
      <c r="K360">
        <v>0.5</v>
      </c>
      <c r="M360">
        <v>0</v>
      </c>
      <c r="O360">
        <v>0</v>
      </c>
      <c r="Q360">
        <v>0</v>
      </c>
      <c r="S360">
        <v>0</v>
      </c>
      <c r="U360">
        <v>0</v>
      </c>
      <c r="W360">
        <v>0</v>
      </c>
    </row>
    <row r="361" spans="2:23" x14ac:dyDescent="0.25">
      <c r="B361">
        <v>351</v>
      </c>
      <c r="C361" t="s">
        <v>16545</v>
      </c>
      <c r="D361" t="s">
        <v>16509</v>
      </c>
      <c r="E361">
        <v>1.25</v>
      </c>
      <c r="F361" t="s">
        <v>16542</v>
      </c>
      <c r="G361">
        <v>1.25</v>
      </c>
      <c r="H361" t="s">
        <v>16474</v>
      </c>
      <c r="I361">
        <v>-0.4</v>
      </c>
      <c r="J361" t="s">
        <v>16463</v>
      </c>
      <c r="K361">
        <v>0.5</v>
      </c>
      <c r="M361">
        <v>0</v>
      </c>
      <c r="O361">
        <v>0</v>
      </c>
      <c r="Q361">
        <v>0</v>
      </c>
      <c r="S361">
        <v>0</v>
      </c>
      <c r="U361">
        <v>0</v>
      </c>
      <c r="W361">
        <v>0</v>
      </c>
    </row>
    <row r="362" spans="2:23" x14ac:dyDescent="0.25">
      <c r="B362">
        <v>352</v>
      </c>
      <c r="C362" t="s">
        <v>16546</v>
      </c>
      <c r="D362" t="s">
        <v>16509</v>
      </c>
      <c r="E362">
        <v>1.25</v>
      </c>
      <c r="F362" t="s">
        <v>16542</v>
      </c>
      <c r="G362">
        <v>1.25</v>
      </c>
      <c r="H362" t="s">
        <v>16471</v>
      </c>
      <c r="I362">
        <v>0.3</v>
      </c>
      <c r="J362" t="s">
        <v>16474</v>
      </c>
      <c r="K362">
        <v>0.3</v>
      </c>
      <c r="L362" t="s">
        <v>16463</v>
      </c>
      <c r="M362">
        <v>0.5</v>
      </c>
      <c r="O362">
        <v>0</v>
      </c>
      <c r="Q362">
        <v>0</v>
      </c>
      <c r="S362">
        <v>0</v>
      </c>
      <c r="U362">
        <v>0</v>
      </c>
      <c r="W362">
        <v>0</v>
      </c>
    </row>
    <row r="363" spans="2:23" x14ac:dyDescent="0.25">
      <c r="B363">
        <v>353</v>
      </c>
      <c r="C363" t="s">
        <v>16547</v>
      </c>
      <c r="D363" t="s">
        <v>16509</v>
      </c>
      <c r="E363">
        <v>1.25</v>
      </c>
      <c r="F363" t="s">
        <v>16542</v>
      </c>
      <c r="G363">
        <v>1.25</v>
      </c>
      <c r="H363" t="s">
        <v>16471</v>
      </c>
      <c r="I363">
        <v>-0.3</v>
      </c>
      <c r="J363" t="s">
        <v>16474</v>
      </c>
      <c r="K363">
        <v>-0.3</v>
      </c>
      <c r="L363" t="s">
        <v>16463</v>
      </c>
      <c r="M363">
        <v>0.5</v>
      </c>
      <c r="O363">
        <v>0</v>
      </c>
      <c r="Q363">
        <v>0</v>
      </c>
      <c r="S363">
        <v>0</v>
      </c>
      <c r="U363">
        <v>0</v>
      </c>
      <c r="W363">
        <v>0</v>
      </c>
    </row>
    <row r="364" spans="2:23" x14ac:dyDescent="0.25">
      <c r="B364">
        <v>354</v>
      </c>
      <c r="E364">
        <v>0</v>
      </c>
      <c r="G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U364">
        <v>0</v>
      </c>
      <c r="W364">
        <v>0</v>
      </c>
    </row>
    <row r="365" spans="2:23" x14ac:dyDescent="0.25">
      <c r="B365">
        <v>355</v>
      </c>
      <c r="C365" t="s">
        <v>16548</v>
      </c>
      <c r="E365">
        <v>0</v>
      </c>
      <c r="G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U365">
        <v>0</v>
      </c>
      <c r="W365">
        <v>0</v>
      </c>
    </row>
    <row r="366" spans="2:23" x14ac:dyDescent="0.25">
      <c r="B366">
        <v>356</v>
      </c>
      <c r="C366" t="s">
        <v>16549</v>
      </c>
      <c r="D366" t="s">
        <v>16462</v>
      </c>
      <c r="E366">
        <v>1.25</v>
      </c>
      <c r="F366" t="s">
        <v>16463</v>
      </c>
      <c r="G366">
        <v>1.5</v>
      </c>
      <c r="H366" t="s">
        <v>16464</v>
      </c>
      <c r="I366">
        <v>1</v>
      </c>
      <c r="J366" t="s">
        <v>16465</v>
      </c>
      <c r="K366">
        <v>0.2</v>
      </c>
      <c r="L366" t="s">
        <v>16466</v>
      </c>
      <c r="M366">
        <v>1.25</v>
      </c>
      <c r="N366" t="s">
        <v>16467</v>
      </c>
      <c r="O366">
        <v>1.25</v>
      </c>
      <c r="P366" t="s">
        <v>16550</v>
      </c>
      <c r="Q366">
        <v>1.25</v>
      </c>
      <c r="S366">
        <v>0</v>
      </c>
      <c r="U366">
        <v>0</v>
      </c>
      <c r="W366">
        <v>0</v>
      </c>
    </row>
    <row r="367" spans="2:23" x14ac:dyDescent="0.25">
      <c r="B367">
        <v>357</v>
      </c>
      <c r="C367" t="s">
        <v>16551</v>
      </c>
      <c r="D367" t="s">
        <v>16469</v>
      </c>
      <c r="E367">
        <v>1.25</v>
      </c>
      <c r="F367" t="s">
        <v>16463</v>
      </c>
      <c r="G367">
        <v>1.5</v>
      </c>
      <c r="H367" t="s">
        <v>16464</v>
      </c>
      <c r="I367">
        <v>1</v>
      </c>
      <c r="J367" t="s">
        <v>16465</v>
      </c>
      <c r="K367">
        <v>0.2</v>
      </c>
      <c r="L367" t="s">
        <v>16466</v>
      </c>
      <c r="M367">
        <v>-1.25</v>
      </c>
      <c r="N367" t="s">
        <v>16467</v>
      </c>
      <c r="O367">
        <v>-1.25</v>
      </c>
      <c r="P367" t="s">
        <v>16550</v>
      </c>
      <c r="Q367">
        <v>1.25</v>
      </c>
      <c r="S367">
        <v>0</v>
      </c>
      <c r="U367">
        <v>0</v>
      </c>
      <c r="W367">
        <v>0</v>
      </c>
    </row>
    <row r="368" spans="2:23" x14ac:dyDescent="0.25">
      <c r="B368">
        <v>358</v>
      </c>
      <c r="C368" t="s">
        <v>16552</v>
      </c>
      <c r="D368" t="s">
        <v>16462</v>
      </c>
      <c r="E368">
        <v>1.25</v>
      </c>
      <c r="F368" t="s">
        <v>16463</v>
      </c>
      <c r="G368">
        <v>1.5</v>
      </c>
      <c r="H368" t="s">
        <v>16471</v>
      </c>
      <c r="I368">
        <v>0.4</v>
      </c>
      <c r="J368" t="s">
        <v>16466</v>
      </c>
      <c r="K368">
        <v>1.25</v>
      </c>
      <c r="L368" t="s">
        <v>16550</v>
      </c>
      <c r="M368">
        <v>1.25</v>
      </c>
      <c r="O368">
        <v>0</v>
      </c>
      <c r="Q368">
        <v>0</v>
      </c>
      <c r="S368">
        <v>0</v>
      </c>
      <c r="U368">
        <v>0</v>
      </c>
      <c r="W368">
        <v>0</v>
      </c>
    </row>
    <row r="369" spans="2:23" x14ac:dyDescent="0.25">
      <c r="B369">
        <v>359</v>
      </c>
      <c r="C369" t="s">
        <v>16553</v>
      </c>
      <c r="D369" t="s">
        <v>16469</v>
      </c>
      <c r="E369">
        <v>1.25</v>
      </c>
      <c r="F369" t="s">
        <v>16463</v>
      </c>
      <c r="G369">
        <v>1.5</v>
      </c>
      <c r="H369" t="s">
        <v>16471</v>
      </c>
      <c r="I369">
        <v>-0.4</v>
      </c>
      <c r="J369" t="s">
        <v>16466</v>
      </c>
      <c r="K369">
        <v>-1.25</v>
      </c>
      <c r="L369" t="s">
        <v>16550</v>
      </c>
      <c r="M369">
        <v>1.25</v>
      </c>
      <c r="O369">
        <v>0</v>
      </c>
      <c r="Q369">
        <v>0</v>
      </c>
      <c r="S369">
        <v>0</v>
      </c>
      <c r="U369">
        <v>0</v>
      </c>
      <c r="W369">
        <v>0</v>
      </c>
    </row>
    <row r="370" spans="2:23" x14ac:dyDescent="0.25">
      <c r="B370">
        <v>360</v>
      </c>
      <c r="C370" t="s">
        <v>16554</v>
      </c>
      <c r="D370" t="s">
        <v>16462</v>
      </c>
      <c r="E370">
        <v>1.25</v>
      </c>
      <c r="F370" t="s">
        <v>16463</v>
      </c>
      <c r="G370">
        <v>1.5</v>
      </c>
      <c r="H370" t="s">
        <v>16474</v>
      </c>
      <c r="I370">
        <v>0.4</v>
      </c>
      <c r="J370" t="s">
        <v>16466</v>
      </c>
      <c r="K370">
        <v>1.25</v>
      </c>
      <c r="L370" t="s">
        <v>16550</v>
      </c>
      <c r="M370">
        <v>1.25</v>
      </c>
      <c r="O370">
        <v>0</v>
      </c>
      <c r="Q370">
        <v>0</v>
      </c>
      <c r="S370">
        <v>0</v>
      </c>
      <c r="U370">
        <v>0</v>
      </c>
      <c r="W370">
        <v>0</v>
      </c>
    </row>
    <row r="371" spans="2:23" x14ac:dyDescent="0.25">
      <c r="B371">
        <v>361</v>
      </c>
      <c r="C371" t="s">
        <v>16555</v>
      </c>
      <c r="D371" t="s">
        <v>16469</v>
      </c>
      <c r="E371">
        <v>1.25</v>
      </c>
      <c r="F371" t="s">
        <v>16463</v>
      </c>
      <c r="G371">
        <v>1.5</v>
      </c>
      <c r="H371" t="s">
        <v>16474</v>
      </c>
      <c r="I371">
        <v>-0.4</v>
      </c>
      <c r="J371" t="s">
        <v>16466</v>
      </c>
      <c r="K371">
        <v>-1.25</v>
      </c>
      <c r="L371" t="s">
        <v>16550</v>
      </c>
      <c r="M371">
        <v>1.25</v>
      </c>
      <c r="O371">
        <v>0</v>
      </c>
      <c r="Q371">
        <v>0</v>
      </c>
      <c r="S371">
        <v>0</v>
      </c>
      <c r="U371">
        <v>0</v>
      </c>
      <c r="W371">
        <v>0</v>
      </c>
    </row>
    <row r="372" spans="2:23" x14ac:dyDescent="0.25">
      <c r="B372">
        <v>362</v>
      </c>
      <c r="C372" t="s">
        <v>16556</v>
      </c>
      <c r="D372" t="s">
        <v>16462</v>
      </c>
      <c r="E372">
        <v>1.25</v>
      </c>
      <c r="F372" t="s">
        <v>16463</v>
      </c>
      <c r="G372">
        <v>1.5</v>
      </c>
      <c r="H372" t="s">
        <v>16471</v>
      </c>
      <c r="I372">
        <v>0.3</v>
      </c>
      <c r="J372" t="s">
        <v>16474</v>
      </c>
      <c r="K372">
        <v>0.3</v>
      </c>
      <c r="L372" t="s">
        <v>16466</v>
      </c>
      <c r="M372">
        <v>1.25</v>
      </c>
      <c r="N372" t="s">
        <v>16550</v>
      </c>
      <c r="O372">
        <v>1.25</v>
      </c>
      <c r="Q372">
        <v>0</v>
      </c>
      <c r="S372">
        <v>0</v>
      </c>
      <c r="U372">
        <v>0</v>
      </c>
      <c r="W372">
        <v>0</v>
      </c>
    </row>
    <row r="373" spans="2:23" x14ac:dyDescent="0.25">
      <c r="B373">
        <v>363</v>
      </c>
      <c r="C373" t="s">
        <v>16557</v>
      </c>
      <c r="D373" t="s">
        <v>16469</v>
      </c>
      <c r="E373">
        <v>1.25</v>
      </c>
      <c r="F373" t="s">
        <v>16463</v>
      </c>
      <c r="G373">
        <v>1.5</v>
      </c>
      <c r="H373" t="s">
        <v>16471</v>
      </c>
      <c r="I373">
        <v>-0.3</v>
      </c>
      <c r="J373" t="s">
        <v>16474</v>
      </c>
      <c r="K373">
        <v>-0.3</v>
      </c>
      <c r="L373" t="s">
        <v>16466</v>
      </c>
      <c r="M373">
        <v>-1.25</v>
      </c>
      <c r="N373" t="s">
        <v>16550</v>
      </c>
      <c r="O373">
        <v>1.25</v>
      </c>
      <c r="Q373">
        <v>0</v>
      </c>
      <c r="S373">
        <v>0</v>
      </c>
      <c r="U373">
        <v>0</v>
      </c>
      <c r="W373">
        <v>0</v>
      </c>
    </row>
    <row r="374" spans="2:23" x14ac:dyDescent="0.25">
      <c r="B374">
        <v>364</v>
      </c>
      <c r="C374" t="s">
        <v>16558</v>
      </c>
      <c r="D374" t="s">
        <v>16462</v>
      </c>
      <c r="E374">
        <v>1.25</v>
      </c>
      <c r="F374" t="s">
        <v>16463</v>
      </c>
      <c r="G374">
        <v>1.5</v>
      </c>
      <c r="H374" t="s">
        <v>16464</v>
      </c>
      <c r="I374">
        <v>0</v>
      </c>
      <c r="J374" t="s">
        <v>16465</v>
      </c>
      <c r="K374">
        <v>0</v>
      </c>
      <c r="L374" t="s">
        <v>16466</v>
      </c>
      <c r="M374">
        <v>1.25</v>
      </c>
      <c r="N374" t="s">
        <v>16467</v>
      </c>
      <c r="O374">
        <v>1.25</v>
      </c>
      <c r="P374" t="s">
        <v>16559</v>
      </c>
      <c r="Q374">
        <v>1.25</v>
      </c>
      <c r="S374">
        <v>0</v>
      </c>
      <c r="U374">
        <v>0</v>
      </c>
      <c r="W374">
        <v>0</v>
      </c>
    </row>
    <row r="375" spans="2:23" x14ac:dyDescent="0.25">
      <c r="B375">
        <v>365</v>
      </c>
      <c r="C375" t="s">
        <v>16560</v>
      </c>
      <c r="D375" t="s">
        <v>16469</v>
      </c>
      <c r="E375">
        <v>1.25</v>
      </c>
      <c r="F375" t="s">
        <v>16463</v>
      </c>
      <c r="G375">
        <v>1.5</v>
      </c>
      <c r="H375" t="s">
        <v>16464</v>
      </c>
      <c r="I375">
        <v>0</v>
      </c>
      <c r="J375" t="s">
        <v>16465</v>
      </c>
      <c r="K375">
        <v>0</v>
      </c>
      <c r="L375" t="s">
        <v>16466</v>
      </c>
      <c r="M375">
        <v>-1.25</v>
      </c>
      <c r="N375" t="s">
        <v>16467</v>
      </c>
      <c r="O375">
        <v>-1.25</v>
      </c>
      <c r="P375" t="s">
        <v>16559</v>
      </c>
      <c r="Q375">
        <v>1.25</v>
      </c>
      <c r="S375">
        <v>0</v>
      </c>
      <c r="U375">
        <v>0</v>
      </c>
      <c r="W375">
        <v>0</v>
      </c>
    </row>
    <row r="376" spans="2:23" x14ac:dyDescent="0.25">
      <c r="B376">
        <v>366</v>
      </c>
      <c r="C376" t="s">
        <v>16561</v>
      </c>
      <c r="D376" t="s">
        <v>16462</v>
      </c>
      <c r="E376">
        <v>1.25</v>
      </c>
      <c r="F376" t="s">
        <v>16463</v>
      </c>
      <c r="G376">
        <v>1.5</v>
      </c>
      <c r="H376" t="s">
        <v>16471</v>
      </c>
      <c r="I376">
        <v>0.4</v>
      </c>
      <c r="J376" t="s">
        <v>16466</v>
      </c>
      <c r="K376">
        <v>1.25</v>
      </c>
      <c r="L376" t="s">
        <v>16559</v>
      </c>
      <c r="M376">
        <v>1.25</v>
      </c>
      <c r="O376">
        <v>0</v>
      </c>
      <c r="Q376">
        <v>0</v>
      </c>
      <c r="S376">
        <v>0</v>
      </c>
      <c r="U376">
        <v>0</v>
      </c>
      <c r="W376">
        <v>0</v>
      </c>
    </row>
    <row r="377" spans="2:23" x14ac:dyDescent="0.25">
      <c r="B377">
        <v>367</v>
      </c>
      <c r="C377" t="s">
        <v>16562</v>
      </c>
      <c r="D377" t="s">
        <v>16469</v>
      </c>
      <c r="E377">
        <v>1.25</v>
      </c>
      <c r="F377" t="s">
        <v>16463</v>
      </c>
      <c r="G377">
        <v>1.5</v>
      </c>
      <c r="H377" t="s">
        <v>16471</v>
      </c>
      <c r="I377">
        <v>-0.4</v>
      </c>
      <c r="J377" t="s">
        <v>16466</v>
      </c>
      <c r="K377">
        <v>-1.25</v>
      </c>
      <c r="L377" t="s">
        <v>16559</v>
      </c>
      <c r="M377">
        <v>1.25</v>
      </c>
      <c r="O377">
        <v>0</v>
      </c>
      <c r="Q377">
        <v>0</v>
      </c>
      <c r="S377">
        <v>0</v>
      </c>
      <c r="U377">
        <v>0</v>
      </c>
      <c r="W377">
        <v>0</v>
      </c>
    </row>
    <row r="378" spans="2:23" x14ac:dyDescent="0.25">
      <c r="B378">
        <v>368</v>
      </c>
      <c r="C378" t="s">
        <v>16563</v>
      </c>
      <c r="D378" t="s">
        <v>16462</v>
      </c>
      <c r="E378">
        <v>1.25</v>
      </c>
      <c r="F378" t="s">
        <v>16463</v>
      </c>
      <c r="G378">
        <v>1.5</v>
      </c>
      <c r="H378" t="s">
        <v>16474</v>
      </c>
      <c r="I378">
        <v>0.4</v>
      </c>
      <c r="J378" t="s">
        <v>16466</v>
      </c>
      <c r="K378">
        <v>1.25</v>
      </c>
      <c r="L378" t="s">
        <v>16559</v>
      </c>
      <c r="M378">
        <v>1.25</v>
      </c>
      <c r="O378">
        <v>0</v>
      </c>
      <c r="Q378">
        <v>0</v>
      </c>
      <c r="S378">
        <v>0</v>
      </c>
      <c r="U378">
        <v>0</v>
      </c>
      <c r="W378">
        <v>0</v>
      </c>
    </row>
    <row r="379" spans="2:23" x14ac:dyDescent="0.25">
      <c r="B379">
        <v>369</v>
      </c>
      <c r="C379" t="s">
        <v>16564</v>
      </c>
      <c r="D379" t="s">
        <v>16469</v>
      </c>
      <c r="E379">
        <v>1.25</v>
      </c>
      <c r="F379" t="s">
        <v>16463</v>
      </c>
      <c r="G379">
        <v>1.5</v>
      </c>
      <c r="H379" t="s">
        <v>16474</v>
      </c>
      <c r="I379">
        <v>-0.4</v>
      </c>
      <c r="J379" t="s">
        <v>16466</v>
      </c>
      <c r="K379">
        <v>-1.25</v>
      </c>
      <c r="L379" t="s">
        <v>16559</v>
      </c>
      <c r="M379">
        <v>1.25</v>
      </c>
      <c r="O379">
        <v>0</v>
      </c>
      <c r="Q379">
        <v>0</v>
      </c>
      <c r="S379">
        <v>0</v>
      </c>
      <c r="U379">
        <v>0</v>
      </c>
      <c r="W379">
        <v>0</v>
      </c>
    </row>
    <row r="380" spans="2:23" x14ac:dyDescent="0.25">
      <c r="B380">
        <v>370</v>
      </c>
      <c r="C380" t="s">
        <v>16565</v>
      </c>
      <c r="D380" t="s">
        <v>16462</v>
      </c>
      <c r="E380">
        <v>1.25</v>
      </c>
      <c r="F380" t="s">
        <v>16463</v>
      </c>
      <c r="G380">
        <v>1.5</v>
      </c>
      <c r="H380" t="s">
        <v>16471</v>
      </c>
      <c r="I380">
        <v>0.3</v>
      </c>
      <c r="J380" t="s">
        <v>16474</v>
      </c>
      <c r="K380">
        <v>0.3</v>
      </c>
      <c r="L380" t="s">
        <v>16466</v>
      </c>
      <c r="M380">
        <v>1.25</v>
      </c>
      <c r="N380" t="s">
        <v>16559</v>
      </c>
      <c r="O380">
        <v>1.25</v>
      </c>
      <c r="Q380">
        <v>0</v>
      </c>
      <c r="S380">
        <v>0</v>
      </c>
      <c r="U380">
        <v>0</v>
      </c>
      <c r="W380">
        <v>0</v>
      </c>
    </row>
    <row r="381" spans="2:23" x14ac:dyDescent="0.25">
      <c r="B381">
        <v>371</v>
      </c>
      <c r="C381" t="s">
        <v>16566</v>
      </c>
      <c r="D381" t="s">
        <v>16469</v>
      </c>
      <c r="E381">
        <v>1.25</v>
      </c>
      <c r="F381" t="s">
        <v>16463</v>
      </c>
      <c r="G381">
        <v>1.5</v>
      </c>
      <c r="H381" t="s">
        <v>16471</v>
      </c>
      <c r="I381">
        <v>-0.3</v>
      </c>
      <c r="J381" t="s">
        <v>16474</v>
      </c>
      <c r="K381">
        <v>-0.3</v>
      </c>
      <c r="L381" t="s">
        <v>16466</v>
      </c>
      <c r="M381">
        <v>-1.25</v>
      </c>
      <c r="N381" t="s">
        <v>16559</v>
      </c>
      <c r="O381">
        <v>1.25</v>
      </c>
      <c r="Q381">
        <v>0</v>
      </c>
      <c r="S381">
        <v>0</v>
      </c>
      <c r="U381">
        <v>0</v>
      </c>
      <c r="W381">
        <v>0</v>
      </c>
    </row>
    <row r="382" spans="2:23" x14ac:dyDescent="0.25">
      <c r="B382">
        <v>372</v>
      </c>
      <c r="E382">
        <v>0</v>
      </c>
      <c r="G382">
        <v>0</v>
      </c>
      <c r="I382">
        <v>0</v>
      </c>
      <c r="K382">
        <v>0</v>
      </c>
      <c r="M382">
        <v>0</v>
      </c>
      <c r="O382">
        <v>0</v>
      </c>
      <c r="Q382">
        <v>0</v>
      </c>
      <c r="S382">
        <v>0</v>
      </c>
      <c r="U382">
        <v>0</v>
      </c>
      <c r="W382">
        <v>0</v>
      </c>
    </row>
    <row r="383" spans="2:23" x14ac:dyDescent="0.25">
      <c r="B383">
        <v>373</v>
      </c>
      <c r="C383" t="s">
        <v>16567</v>
      </c>
      <c r="D383" t="s">
        <v>16462</v>
      </c>
      <c r="E383">
        <v>1.25</v>
      </c>
      <c r="F383" t="s">
        <v>16464</v>
      </c>
      <c r="G383">
        <v>1.5</v>
      </c>
      <c r="H383" t="s">
        <v>16463</v>
      </c>
      <c r="I383">
        <v>1</v>
      </c>
      <c r="J383" t="s">
        <v>16466</v>
      </c>
      <c r="K383">
        <v>1.25</v>
      </c>
      <c r="L383" t="s">
        <v>16467</v>
      </c>
      <c r="M383">
        <v>1.25</v>
      </c>
      <c r="N383" t="s">
        <v>16550</v>
      </c>
      <c r="O383">
        <v>1.25</v>
      </c>
      <c r="Q383">
        <v>0</v>
      </c>
      <c r="S383">
        <v>0</v>
      </c>
      <c r="U383">
        <v>0</v>
      </c>
      <c r="W383">
        <v>0</v>
      </c>
    </row>
    <row r="384" spans="2:23" x14ac:dyDescent="0.25">
      <c r="B384">
        <v>374</v>
      </c>
      <c r="C384" t="s">
        <v>16568</v>
      </c>
      <c r="D384" t="s">
        <v>16469</v>
      </c>
      <c r="E384">
        <v>1.25</v>
      </c>
      <c r="F384" t="s">
        <v>16464</v>
      </c>
      <c r="G384">
        <v>1.5</v>
      </c>
      <c r="H384" t="s">
        <v>16463</v>
      </c>
      <c r="I384">
        <v>1</v>
      </c>
      <c r="J384" t="s">
        <v>16466</v>
      </c>
      <c r="K384">
        <v>-1.25</v>
      </c>
      <c r="L384" t="s">
        <v>16467</v>
      </c>
      <c r="M384">
        <v>-1.25</v>
      </c>
      <c r="N384" t="s">
        <v>16550</v>
      </c>
      <c r="O384">
        <v>1.25</v>
      </c>
      <c r="Q384">
        <v>0</v>
      </c>
      <c r="S384">
        <v>0</v>
      </c>
      <c r="U384">
        <v>0</v>
      </c>
      <c r="W384">
        <v>0</v>
      </c>
    </row>
    <row r="385" spans="2:23" x14ac:dyDescent="0.25">
      <c r="B385">
        <v>375</v>
      </c>
      <c r="C385" t="s">
        <v>16569</v>
      </c>
      <c r="D385" t="s">
        <v>16462</v>
      </c>
      <c r="E385">
        <v>1.25</v>
      </c>
      <c r="F385" t="s">
        <v>16464</v>
      </c>
      <c r="G385">
        <v>1.5</v>
      </c>
      <c r="H385" t="s">
        <v>16471</v>
      </c>
      <c r="I385">
        <v>0.4</v>
      </c>
      <c r="J385" t="s">
        <v>16466</v>
      </c>
      <c r="K385">
        <v>1.25</v>
      </c>
      <c r="L385" t="s">
        <v>16550</v>
      </c>
      <c r="M385">
        <v>1.25</v>
      </c>
      <c r="O385">
        <v>0</v>
      </c>
      <c r="Q385">
        <v>0</v>
      </c>
      <c r="S385">
        <v>0</v>
      </c>
      <c r="U385">
        <v>0</v>
      </c>
      <c r="W385">
        <v>0</v>
      </c>
    </row>
    <row r="386" spans="2:23" x14ac:dyDescent="0.25">
      <c r="B386">
        <v>376</v>
      </c>
      <c r="C386" t="s">
        <v>16570</v>
      </c>
      <c r="D386" t="s">
        <v>16469</v>
      </c>
      <c r="E386">
        <v>1.25</v>
      </c>
      <c r="F386" t="s">
        <v>16464</v>
      </c>
      <c r="G386">
        <v>1.5</v>
      </c>
      <c r="H386" t="s">
        <v>16471</v>
      </c>
      <c r="I386">
        <v>-0.4</v>
      </c>
      <c r="J386" t="s">
        <v>16466</v>
      </c>
      <c r="K386">
        <v>-1.25</v>
      </c>
      <c r="L386" t="s">
        <v>16550</v>
      </c>
      <c r="M386">
        <v>1.25</v>
      </c>
      <c r="O386">
        <v>0</v>
      </c>
      <c r="Q386">
        <v>0</v>
      </c>
      <c r="S386">
        <v>0</v>
      </c>
      <c r="U386">
        <v>0</v>
      </c>
      <c r="W386">
        <v>0</v>
      </c>
    </row>
    <row r="387" spans="2:23" x14ac:dyDescent="0.25">
      <c r="B387">
        <v>377</v>
      </c>
      <c r="C387" t="s">
        <v>16571</v>
      </c>
      <c r="D387" t="s">
        <v>16462</v>
      </c>
      <c r="E387">
        <v>1.25</v>
      </c>
      <c r="F387" t="s">
        <v>16464</v>
      </c>
      <c r="G387">
        <v>1.5</v>
      </c>
      <c r="H387" t="s">
        <v>16474</v>
      </c>
      <c r="I387">
        <v>0.4</v>
      </c>
      <c r="J387" t="s">
        <v>16466</v>
      </c>
      <c r="K387">
        <v>1.25</v>
      </c>
      <c r="L387" t="s">
        <v>16550</v>
      </c>
      <c r="M387">
        <v>1.25</v>
      </c>
      <c r="O387">
        <v>0</v>
      </c>
      <c r="Q387">
        <v>0</v>
      </c>
      <c r="S387">
        <v>0</v>
      </c>
      <c r="U387">
        <v>0</v>
      </c>
      <c r="W387">
        <v>0</v>
      </c>
    </row>
    <row r="388" spans="2:23" x14ac:dyDescent="0.25">
      <c r="B388">
        <v>378</v>
      </c>
      <c r="C388" t="s">
        <v>16572</v>
      </c>
      <c r="D388" t="s">
        <v>16469</v>
      </c>
      <c r="E388">
        <v>1.25</v>
      </c>
      <c r="F388" t="s">
        <v>16464</v>
      </c>
      <c r="G388">
        <v>1.5</v>
      </c>
      <c r="H388" t="s">
        <v>16474</v>
      </c>
      <c r="I388">
        <v>-0.4</v>
      </c>
      <c r="J388" t="s">
        <v>16466</v>
      </c>
      <c r="K388">
        <v>-1.25</v>
      </c>
      <c r="L388" t="s">
        <v>16550</v>
      </c>
      <c r="M388">
        <v>1.25</v>
      </c>
      <c r="O388">
        <v>0</v>
      </c>
      <c r="Q388">
        <v>0</v>
      </c>
      <c r="S388">
        <v>0</v>
      </c>
      <c r="U388">
        <v>0</v>
      </c>
      <c r="W388">
        <v>0</v>
      </c>
    </row>
    <row r="389" spans="2:23" x14ac:dyDescent="0.25">
      <c r="B389">
        <v>379</v>
      </c>
      <c r="C389" t="s">
        <v>16573</v>
      </c>
      <c r="D389" t="s">
        <v>16462</v>
      </c>
      <c r="E389">
        <v>1.25</v>
      </c>
      <c r="F389" t="s">
        <v>16464</v>
      </c>
      <c r="G389">
        <v>1.5</v>
      </c>
      <c r="H389" t="s">
        <v>16471</v>
      </c>
      <c r="I389">
        <v>0.3</v>
      </c>
      <c r="J389" t="s">
        <v>16474</v>
      </c>
      <c r="K389">
        <v>0.3</v>
      </c>
      <c r="L389" t="s">
        <v>16466</v>
      </c>
      <c r="M389">
        <v>1.25</v>
      </c>
      <c r="N389" t="s">
        <v>16550</v>
      </c>
      <c r="O389">
        <v>1.25</v>
      </c>
      <c r="Q389">
        <v>0</v>
      </c>
      <c r="S389">
        <v>0</v>
      </c>
      <c r="U389">
        <v>0</v>
      </c>
      <c r="W389">
        <v>0</v>
      </c>
    </row>
    <row r="390" spans="2:23" x14ac:dyDescent="0.25">
      <c r="B390">
        <v>380</v>
      </c>
      <c r="C390" t="s">
        <v>16574</v>
      </c>
      <c r="D390" t="s">
        <v>16469</v>
      </c>
      <c r="E390">
        <v>1.25</v>
      </c>
      <c r="F390" t="s">
        <v>16464</v>
      </c>
      <c r="G390">
        <v>1.5</v>
      </c>
      <c r="H390" t="s">
        <v>16471</v>
      </c>
      <c r="I390">
        <v>-0.3</v>
      </c>
      <c r="J390" t="s">
        <v>16474</v>
      </c>
      <c r="K390">
        <v>-0.3</v>
      </c>
      <c r="L390" t="s">
        <v>16466</v>
      </c>
      <c r="M390">
        <v>-1.25</v>
      </c>
      <c r="N390" t="s">
        <v>16550</v>
      </c>
      <c r="O390">
        <v>1.25</v>
      </c>
      <c r="Q390">
        <v>0</v>
      </c>
      <c r="S390">
        <v>0</v>
      </c>
      <c r="U390">
        <v>0</v>
      </c>
      <c r="W390">
        <v>0</v>
      </c>
    </row>
    <row r="391" spans="2:23" x14ac:dyDescent="0.25">
      <c r="B391">
        <v>381</v>
      </c>
      <c r="C391" t="s">
        <v>16575</v>
      </c>
      <c r="D391" t="s">
        <v>16462</v>
      </c>
      <c r="E391">
        <v>1.25</v>
      </c>
      <c r="F391" t="s">
        <v>16464</v>
      </c>
      <c r="G391">
        <v>0</v>
      </c>
      <c r="H391" t="s">
        <v>16463</v>
      </c>
      <c r="I391">
        <v>1</v>
      </c>
      <c r="J391" t="s">
        <v>16466</v>
      </c>
      <c r="K391">
        <v>1.25</v>
      </c>
      <c r="L391" t="s">
        <v>16467</v>
      </c>
      <c r="M391">
        <v>1.25</v>
      </c>
      <c r="N391" t="s">
        <v>16559</v>
      </c>
      <c r="O391">
        <v>1.25</v>
      </c>
      <c r="Q391">
        <v>0</v>
      </c>
      <c r="S391">
        <v>0</v>
      </c>
      <c r="U391">
        <v>0</v>
      </c>
      <c r="W391">
        <v>0</v>
      </c>
    </row>
    <row r="392" spans="2:23" x14ac:dyDescent="0.25">
      <c r="B392">
        <v>382</v>
      </c>
      <c r="C392" t="s">
        <v>16576</v>
      </c>
      <c r="D392" t="s">
        <v>16469</v>
      </c>
      <c r="E392">
        <v>1.25</v>
      </c>
      <c r="F392" t="s">
        <v>16464</v>
      </c>
      <c r="G392">
        <v>0</v>
      </c>
      <c r="H392" t="s">
        <v>16463</v>
      </c>
      <c r="I392">
        <v>1</v>
      </c>
      <c r="J392" t="s">
        <v>16466</v>
      </c>
      <c r="K392">
        <v>-1.25</v>
      </c>
      <c r="L392" t="s">
        <v>16467</v>
      </c>
      <c r="M392">
        <v>-1.25</v>
      </c>
      <c r="N392" t="s">
        <v>16559</v>
      </c>
      <c r="O392">
        <v>1.25</v>
      </c>
      <c r="Q392">
        <v>0</v>
      </c>
      <c r="S392">
        <v>0</v>
      </c>
      <c r="U392">
        <v>0</v>
      </c>
      <c r="W392">
        <v>0</v>
      </c>
    </row>
    <row r="393" spans="2:23" x14ac:dyDescent="0.25">
      <c r="B393">
        <v>383</v>
      </c>
      <c r="C393" t="s">
        <v>16577</v>
      </c>
      <c r="D393" t="s">
        <v>16462</v>
      </c>
      <c r="E393">
        <v>1.25</v>
      </c>
      <c r="F393" t="s">
        <v>16464</v>
      </c>
      <c r="G393">
        <v>0</v>
      </c>
      <c r="H393" t="s">
        <v>16471</v>
      </c>
      <c r="I393">
        <v>0.4</v>
      </c>
      <c r="J393" t="s">
        <v>16466</v>
      </c>
      <c r="K393">
        <v>1.25</v>
      </c>
      <c r="L393" t="s">
        <v>16559</v>
      </c>
      <c r="M393">
        <v>1.25</v>
      </c>
      <c r="O393">
        <v>0</v>
      </c>
      <c r="Q393">
        <v>0</v>
      </c>
      <c r="S393">
        <v>0</v>
      </c>
      <c r="U393">
        <v>0</v>
      </c>
      <c r="W393">
        <v>0</v>
      </c>
    </row>
    <row r="394" spans="2:23" x14ac:dyDescent="0.25">
      <c r="B394">
        <v>384</v>
      </c>
      <c r="C394" t="s">
        <v>16578</v>
      </c>
      <c r="D394" t="s">
        <v>16469</v>
      </c>
      <c r="E394">
        <v>1.25</v>
      </c>
      <c r="F394" t="s">
        <v>16464</v>
      </c>
      <c r="G394">
        <v>0</v>
      </c>
      <c r="H394" t="s">
        <v>16471</v>
      </c>
      <c r="I394">
        <v>-0.4</v>
      </c>
      <c r="J394" t="s">
        <v>16466</v>
      </c>
      <c r="K394">
        <v>-1.25</v>
      </c>
      <c r="L394" t="s">
        <v>16559</v>
      </c>
      <c r="M394">
        <v>1.25</v>
      </c>
      <c r="O394">
        <v>0</v>
      </c>
      <c r="Q394">
        <v>0</v>
      </c>
      <c r="S394">
        <v>0</v>
      </c>
      <c r="U394">
        <v>0</v>
      </c>
      <c r="W394">
        <v>0</v>
      </c>
    </row>
    <row r="395" spans="2:23" x14ac:dyDescent="0.25">
      <c r="B395">
        <v>385</v>
      </c>
      <c r="C395" t="s">
        <v>16579</v>
      </c>
      <c r="D395" t="s">
        <v>16462</v>
      </c>
      <c r="E395">
        <v>1.25</v>
      </c>
      <c r="F395" t="s">
        <v>16464</v>
      </c>
      <c r="G395">
        <v>0</v>
      </c>
      <c r="H395" t="s">
        <v>16474</v>
      </c>
      <c r="I395">
        <v>0.4</v>
      </c>
      <c r="J395" t="s">
        <v>16466</v>
      </c>
      <c r="K395">
        <v>1.25</v>
      </c>
      <c r="L395" t="s">
        <v>16559</v>
      </c>
      <c r="M395">
        <v>1.25</v>
      </c>
      <c r="O395">
        <v>0</v>
      </c>
      <c r="Q395">
        <v>0</v>
      </c>
      <c r="S395">
        <v>0</v>
      </c>
      <c r="U395">
        <v>0</v>
      </c>
      <c r="W395">
        <v>0</v>
      </c>
    </row>
    <row r="396" spans="2:23" x14ac:dyDescent="0.25">
      <c r="B396">
        <v>386</v>
      </c>
      <c r="C396" t="s">
        <v>16580</v>
      </c>
      <c r="D396" t="s">
        <v>16469</v>
      </c>
      <c r="E396">
        <v>1.25</v>
      </c>
      <c r="F396" t="s">
        <v>16464</v>
      </c>
      <c r="G396">
        <v>0</v>
      </c>
      <c r="H396" t="s">
        <v>16474</v>
      </c>
      <c r="I396">
        <v>-0.4</v>
      </c>
      <c r="J396" t="s">
        <v>16466</v>
      </c>
      <c r="K396">
        <v>-1.25</v>
      </c>
      <c r="L396" t="s">
        <v>16559</v>
      </c>
      <c r="M396">
        <v>1.25</v>
      </c>
      <c r="O396">
        <v>0</v>
      </c>
      <c r="Q396">
        <v>0</v>
      </c>
      <c r="S396">
        <v>0</v>
      </c>
      <c r="U396">
        <v>0</v>
      </c>
      <c r="W396">
        <v>0</v>
      </c>
    </row>
    <row r="397" spans="2:23" x14ac:dyDescent="0.25">
      <c r="B397">
        <v>387</v>
      </c>
      <c r="C397" t="s">
        <v>16581</v>
      </c>
      <c r="D397" t="s">
        <v>16462</v>
      </c>
      <c r="E397">
        <v>1.25</v>
      </c>
      <c r="F397" t="s">
        <v>16464</v>
      </c>
      <c r="G397">
        <v>0</v>
      </c>
      <c r="H397" t="s">
        <v>16471</v>
      </c>
      <c r="I397">
        <v>0.3</v>
      </c>
      <c r="J397" t="s">
        <v>16474</v>
      </c>
      <c r="K397">
        <v>0.3</v>
      </c>
      <c r="L397" t="s">
        <v>16466</v>
      </c>
      <c r="M397">
        <v>1.25</v>
      </c>
      <c r="N397" t="s">
        <v>16559</v>
      </c>
      <c r="O397">
        <v>1.25</v>
      </c>
      <c r="Q397">
        <v>0</v>
      </c>
      <c r="S397">
        <v>0</v>
      </c>
      <c r="U397">
        <v>0</v>
      </c>
      <c r="W397">
        <v>0</v>
      </c>
    </row>
    <row r="398" spans="2:23" x14ac:dyDescent="0.25">
      <c r="B398">
        <v>388</v>
      </c>
      <c r="C398" t="s">
        <v>16582</v>
      </c>
      <c r="D398" t="s">
        <v>16469</v>
      </c>
      <c r="E398">
        <v>1.25</v>
      </c>
      <c r="F398" t="s">
        <v>16464</v>
      </c>
      <c r="G398">
        <v>0</v>
      </c>
      <c r="H398" t="s">
        <v>16471</v>
      </c>
      <c r="I398">
        <v>-0.3</v>
      </c>
      <c r="J398" t="s">
        <v>16474</v>
      </c>
      <c r="K398">
        <v>-0.3</v>
      </c>
      <c r="L398" t="s">
        <v>16466</v>
      </c>
      <c r="M398">
        <v>-1.25</v>
      </c>
      <c r="N398" t="s">
        <v>16559</v>
      </c>
      <c r="O398">
        <v>1.25</v>
      </c>
      <c r="Q398">
        <v>0</v>
      </c>
      <c r="S398">
        <v>0</v>
      </c>
      <c r="U398">
        <v>0</v>
      </c>
      <c r="W398">
        <v>0</v>
      </c>
    </row>
    <row r="399" spans="2:23" x14ac:dyDescent="0.25">
      <c r="B399">
        <v>389</v>
      </c>
      <c r="E399">
        <v>0</v>
      </c>
      <c r="G399">
        <v>0</v>
      </c>
      <c r="I399">
        <v>0</v>
      </c>
      <c r="K399">
        <v>0</v>
      </c>
      <c r="M399">
        <v>0</v>
      </c>
      <c r="O399">
        <v>0</v>
      </c>
      <c r="Q399">
        <v>0</v>
      </c>
      <c r="S399">
        <v>0</v>
      </c>
      <c r="U399">
        <v>0</v>
      </c>
      <c r="W399">
        <v>0</v>
      </c>
    </row>
    <row r="400" spans="2:23" x14ac:dyDescent="0.25">
      <c r="B400">
        <v>390</v>
      </c>
      <c r="C400" t="s">
        <v>16583</v>
      </c>
      <c r="D400" t="s">
        <v>16462</v>
      </c>
      <c r="E400">
        <v>1.25</v>
      </c>
      <c r="F400" t="s">
        <v>16471</v>
      </c>
      <c r="G400">
        <v>1.4</v>
      </c>
      <c r="H400" t="s">
        <v>16463</v>
      </c>
      <c r="I400">
        <v>0.5</v>
      </c>
      <c r="J400" t="s">
        <v>16466</v>
      </c>
      <c r="K400">
        <v>0.38</v>
      </c>
      <c r="L400" t="s">
        <v>16550</v>
      </c>
      <c r="M400">
        <v>0.4</v>
      </c>
      <c r="O400">
        <v>0</v>
      </c>
      <c r="Q400">
        <v>0</v>
      </c>
      <c r="S400">
        <v>0</v>
      </c>
      <c r="U400">
        <v>0</v>
      </c>
      <c r="W400">
        <v>0</v>
      </c>
    </row>
    <row r="401" spans="2:23" x14ac:dyDescent="0.25">
      <c r="B401">
        <v>391</v>
      </c>
      <c r="C401" t="s">
        <v>16584</v>
      </c>
      <c r="D401" t="s">
        <v>16469</v>
      </c>
      <c r="E401">
        <v>1.25</v>
      </c>
      <c r="F401" t="s">
        <v>16471</v>
      </c>
      <c r="G401">
        <v>-1.4</v>
      </c>
      <c r="H401" t="s">
        <v>16463</v>
      </c>
      <c r="I401">
        <v>0.5</v>
      </c>
      <c r="J401" t="s">
        <v>16466</v>
      </c>
      <c r="K401">
        <v>-0.38</v>
      </c>
      <c r="L401" t="s">
        <v>16550</v>
      </c>
      <c r="M401">
        <v>0.4</v>
      </c>
      <c r="O401">
        <v>0</v>
      </c>
      <c r="Q401">
        <v>0</v>
      </c>
      <c r="S401">
        <v>0</v>
      </c>
      <c r="U401">
        <v>0</v>
      </c>
      <c r="W401">
        <v>0</v>
      </c>
    </row>
    <row r="402" spans="2:23" x14ac:dyDescent="0.25">
      <c r="B402">
        <v>392</v>
      </c>
      <c r="C402" t="s">
        <v>16585</v>
      </c>
      <c r="D402" t="s">
        <v>16462</v>
      </c>
      <c r="E402">
        <v>1.25</v>
      </c>
      <c r="F402" t="s">
        <v>16474</v>
      </c>
      <c r="G402">
        <v>1.4</v>
      </c>
      <c r="H402" t="s">
        <v>16463</v>
      </c>
      <c r="I402">
        <v>0.5</v>
      </c>
      <c r="J402" t="s">
        <v>16466</v>
      </c>
      <c r="K402">
        <v>0.38</v>
      </c>
      <c r="L402" t="s">
        <v>16550</v>
      </c>
      <c r="M402">
        <v>0.4</v>
      </c>
      <c r="O402">
        <v>0</v>
      </c>
      <c r="Q402">
        <v>0</v>
      </c>
      <c r="S402">
        <v>0</v>
      </c>
      <c r="U402">
        <v>0</v>
      </c>
      <c r="W402">
        <v>0</v>
      </c>
    </row>
    <row r="403" spans="2:23" x14ac:dyDescent="0.25">
      <c r="B403">
        <v>393</v>
      </c>
      <c r="C403" t="s">
        <v>16586</v>
      </c>
      <c r="D403" t="s">
        <v>16469</v>
      </c>
      <c r="E403">
        <v>1.25</v>
      </c>
      <c r="F403" t="s">
        <v>16474</v>
      </c>
      <c r="G403">
        <v>-1.4</v>
      </c>
      <c r="H403" t="s">
        <v>16463</v>
      </c>
      <c r="I403">
        <v>0.5</v>
      </c>
      <c r="J403" t="s">
        <v>16466</v>
      </c>
      <c r="K403">
        <v>-0.38</v>
      </c>
      <c r="L403" t="s">
        <v>16550</v>
      </c>
      <c r="M403">
        <v>0.4</v>
      </c>
      <c r="O403">
        <v>0</v>
      </c>
      <c r="Q403">
        <v>0</v>
      </c>
      <c r="S403">
        <v>0</v>
      </c>
      <c r="U403">
        <v>0</v>
      </c>
      <c r="W403">
        <v>0</v>
      </c>
    </row>
    <row r="404" spans="2:23" x14ac:dyDescent="0.25">
      <c r="B404">
        <v>394</v>
      </c>
      <c r="C404" t="s">
        <v>16587</v>
      </c>
      <c r="D404" t="s">
        <v>16462</v>
      </c>
      <c r="E404">
        <v>1.25</v>
      </c>
      <c r="F404" t="s">
        <v>16471</v>
      </c>
      <c r="G404">
        <v>1.4</v>
      </c>
      <c r="H404" t="s">
        <v>16463</v>
      </c>
      <c r="I404">
        <v>0.5</v>
      </c>
      <c r="J404" t="s">
        <v>16466</v>
      </c>
      <c r="K404">
        <v>0.38</v>
      </c>
      <c r="L404" t="s">
        <v>16559</v>
      </c>
      <c r="M404">
        <v>0.4</v>
      </c>
      <c r="O404">
        <v>0</v>
      </c>
      <c r="Q404">
        <v>0</v>
      </c>
      <c r="S404">
        <v>0</v>
      </c>
      <c r="U404">
        <v>0</v>
      </c>
      <c r="W404">
        <v>0</v>
      </c>
    </row>
    <row r="405" spans="2:23" x14ac:dyDescent="0.25">
      <c r="B405">
        <v>395</v>
      </c>
      <c r="C405" t="s">
        <v>16588</v>
      </c>
      <c r="D405" t="s">
        <v>16469</v>
      </c>
      <c r="E405">
        <v>1.25</v>
      </c>
      <c r="F405" t="s">
        <v>16471</v>
      </c>
      <c r="G405">
        <v>-1.4</v>
      </c>
      <c r="H405" t="s">
        <v>16463</v>
      </c>
      <c r="I405">
        <v>0.5</v>
      </c>
      <c r="J405" t="s">
        <v>16466</v>
      </c>
      <c r="K405">
        <v>-0.38</v>
      </c>
      <c r="L405" t="s">
        <v>16559</v>
      </c>
      <c r="M405">
        <v>0.4</v>
      </c>
      <c r="O405">
        <v>0</v>
      </c>
      <c r="Q405">
        <v>0</v>
      </c>
      <c r="S405">
        <v>0</v>
      </c>
      <c r="U405">
        <v>0</v>
      </c>
      <c r="W405">
        <v>0</v>
      </c>
    </row>
    <row r="406" spans="2:23" x14ac:dyDescent="0.25">
      <c r="B406">
        <v>396</v>
      </c>
      <c r="C406" t="s">
        <v>16589</v>
      </c>
      <c r="D406" t="s">
        <v>16462</v>
      </c>
      <c r="E406">
        <v>1.25</v>
      </c>
      <c r="F406" t="s">
        <v>16474</v>
      </c>
      <c r="G406">
        <v>1.4</v>
      </c>
      <c r="H406" t="s">
        <v>16463</v>
      </c>
      <c r="I406">
        <v>0.5</v>
      </c>
      <c r="J406" t="s">
        <v>16466</v>
      </c>
      <c r="K406">
        <v>0.38</v>
      </c>
      <c r="L406" t="s">
        <v>16559</v>
      </c>
      <c r="M406">
        <v>0.4</v>
      </c>
      <c r="O406">
        <v>0</v>
      </c>
      <c r="Q406">
        <v>0</v>
      </c>
      <c r="S406">
        <v>0</v>
      </c>
      <c r="U406">
        <v>0</v>
      </c>
      <c r="W406">
        <v>0</v>
      </c>
    </row>
    <row r="407" spans="2:23" x14ac:dyDescent="0.25">
      <c r="B407">
        <v>397</v>
      </c>
      <c r="C407" t="s">
        <v>16590</v>
      </c>
      <c r="D407" t="s">
        <v>16469</v>
      </c>
      <c r="E407">
        <v>1.25</v>
      </c>
      <c r="F407" t="s">
        <v>16474</v>
      </c>
      <c r="G407">
        <v>-1.4</v>
      </c>
      <c r="H407" t="s">
        <v>16463</v>
      </c>
      <c r="I407">
        <v>0.5</v>
      </c>
      <c r="J407" t="s">
        <v>16466</v>
      </c>
      <c r="K407">
        <v>-0.38</v>
      </c>
      <c r="L407" t="s">
        <v>16559</v>
      </c>
      <c r="M407">
        <v>0.4</v>
      </c>
      <c r="O407">
        <v>0</v>
      </c>
      <c r="Q407">
        <v>0</v>
      </c>
      <c r="S407">
        <v>0</v>
      </c>
      <c r="U407">
        <v>0</v>
      </c>
      <c r="W407">
        <v>0</v>
      </c>
    </row>
    <row r="408" spans="2:23" x14ac:dyDescent="0.25">
      <c r="B408">
        <v>398</v>
      </c>
      <c r="E408">
        <v>0</v>
      </c>
      <c r="G408">
        <v>0</v>
      </c>
      <c r="I408">
        <v>0</v>
      </c>
      <c r="K408">
        <v>0</v>
      </c>
      <c r="M408">
        <v>0</v>
      </c>
      <c r="O408">
        <v>0</v>
      </c>
      <c r="Q408">
        <v>0</v>
      </c>
      <c r="S408">
        <v>0</v>
      </c>
      <c r="U408">
        <v>0</v>
      </c>
      <c r="W408">
        <v>0</v>
      </c>
    </row>
    <row r="409" spans="2:23" x14ac:dyDescent="0.25">
      <c r="B409">
        <v>399</v>
      </c>
      <c r="C409" t="s">
        <v>16591</v>
      </c>
      <c r="D409" t="s">
        <v>16462</v>
      </c>
      <c r="E409">
        <v>1.25</v>
      </c>
      <c r="F409" t="s">
        <v>16471</v>
      </c>
      <c r="G409">
        <v>1.4</v>
      </c>
      <c r="H409" t="s">
        <v>16464</v>
      </c>
      <c r="I409">
        <v>0.5</v>
      </c>
      <c r="J409" t="s">
        <v>16465</v>
      </c>
      <c r="K409">
        <v>1</v>
      </c>
      <c r="L409" t="s">
        <v>16466</v>
      </c>
      <c r="M409">
        <v>0.38</v>
      </c>
      <c r="N409" t="s">
        <v>16550</v>
      </c>
      <c r="O409">
        <v>0.4</v>
      </c>
      <c r="Q409">
        <v>0</v>
      </c>
      <c r="S409">
        <v>0</v>
      </c>
      <c r="U409">
        <v>0</v>
      </c>
      <c r="W409">
        <v>0</v>
      </c>
    </row>
    <row r="410" spans="2:23" x14ac:dyDescent="0.25">
      <c r="B410">
        <v>400</v>
      </c>
      <c r="C410" t="s">
        <v>16592</v>
      </c>
      <c r="D410" t="s">
        <v>16469</v>
      </c>
      <c r="E410">
        <v>1.25</v>
      </c>
      <c r="F410" t="s">
        <v>16471</v>
      </c>
      <c r="G410">
        <v>-1.4</v>
      </c>
      <c r="H410" t="s">
        <v>16464</v>
      </c>
      <c r="I410">
        <v>0.5</v>
      </c>
      <c r="J410" t="s">
        <v>16465</v>
      </c>
      <c r="K410">
        <v>1</v>
      </c>
      <c r="L410" t="s">
        <v>16466</v>
      </c>
      <c r="M410">
        <v>-0.38</v>
      </c>
      <c r="N410" t="s">
        <v>16550</v>
      </c>
      <c r="O410">
        <v>0.4</v>
      </c>
      <c r="Q410">
        <v>0</v>
      </c>
      <c r="S410">
        <v>0</v>
      </c>
      <c r="U410">
        <v>0</v>
      </c>
      <c r="W410">
        <v>0</v>
      </c>
    </row>
    <row r="411" spans="2:23" x14ac:dyDescent="0.25">
      <c r="B411">
        <v>401</v>
      </c>
      <c r="C411" t="s">
        <v>16593</v>
      </c>
      <c r="D411" t="s">
        <v>16462</v>
      </c>
      <c r="E411">
        <v>1.25</v>
      </c>
      <c r="F411" t="s">
        <v>16474</v>
      </c>
      <c r="G411">
        <v>1.4</v>
      </c>
      <c r="H411" t="s">
        <v>16464</v>
      </c>
      <c r="I411">
        <v>0.5</v>
      </c>
      <c r="J411" t="s">
        <v>16465</v>
      </c>
      <c r="K411">
        <v>1</v>
      </c>
      <c r="L411" t="s">
        <v>16466</v>
      </c>
      <c r="M411">
        <v>0.38</v>
      </c>
      <c r="N411" t="s">
        <v>16550</v>
      </c>
      <c r="O411">
        <v>0.4</v>
      </c>
      <c r="Q411">
        <v>0</v>
      </c>
      <c r="S411">
        <v>0</v>
      </c>
      <c r="U411">
        <v>0</v>
      </c>
      <c r="W411">
        <v>0</v>
      </c>
    </row>
    <row r="412" spans="2:23" x14ac:dyDescent="0.25">
      <c r="B412">
        <v>402</v>
      </c>
      <c r="C412" t="s">
        <v>16594</v>
      </c>
      <c r="D412" t="s">
        <v>16469</v>
      </c>
      <c r="E412">
        <v>1.25</v>
      </c>
      <c r="F412" t="s">
        <v>16474</v>
      </c>
      <c r="G412">
        <v>-1.4</v>
      </c>
      <c r="H412" t="s">
        <v>16464</v>
      </c>
      <c r="I412">
        <v>0.5</v>
      </c>
      <c r="J412" t="s">
        <v>16465</v>
      </c>
      <c r="K412">
        <v>1</v>
      </c>
      <c r="L412" t="s">
        <v>16466</v>
      </c>
      <c r="M412">
        <v>-0.38</v>
      </c>
      <c r="N412" t="s">
        <v>16550</v>
      </c>
      <c r="O412">
        <v>0.4</v>
      </c>
      <c r="Q412">
        <v>0</v>
      </c>
      <c r="S412">
        <v>0</v>
      </c>
      <c r="U412">
        <v>0</v>
      </c>
      <c r="W412">
        <v>0</v>
      </c>
    </row>
    <row r="413" spans="2:23" x14ac:dyDescent="0.25">
      <c r="B413">
        <v>403</v>
      </c>
      <c r="C413" t="s">
        <v>16595</v>
      </c>
      <c r="D413" t="s">
        <v>16462</v>
      </c>
      <c r="E413">
        <v>1.25</v>
      </c>
      <c r="F413" t="s">
        <v>16471</v>
      </c>
      <c r="G413">
        <v>1.4</v>
      </c>
      <c r="H413" t="s">
        <v>16464</v>
      </c>
      <c r="I413">
        <v>0</v>
      </c>
      <c r="J413" t="s">
        <v>16465</v>
      </c>
      <c r="K413">
        <v>0</v>
      </c>
      <c r="L413" t="s">
        <v>16466</v>
      </c>
      <c r="M413">
        <v>0.38</v>
      </c>
      <c r="N413" t="s">
        <v>16559</v>
      </c>
      <c r="O413">
        <v>0.4</v>
      </c>
      <c r="Q413">
        <v>0</v>
      </c>
      <c r="S413">
        <v>0</v>
      </c>
      <c r="U413">
        <v>0</v>
      </c>
      <c r="W413">
        <v>0</v>
      </c>
    </row>
    <row r="414" spans="2:23" x14ac:dyDescent="0.25">
      <c r="B414">
        <v>404</v>
      </c>
      <c r="C414" t="s">
        <v>16596</v>
      </c>
      <c r="D414" t="s">
        <v>16469</v>
      </c>
      <c r="E414">
        <v>1.25</v>
      </c>
      <c r="F414" t="s">
        <v>16471</v>
      </c>
      <c r="G414">
        <v>-1.4</v>
      </c>
      <c r="H414" t="s">
        <v>16464</v>
      </c>
      <c r="I414">
        <v>0</v>
      </c>
      <c r="J414" t="s">
        <v>16465</v>
      </c>
      <c r="K414">
        <v>0</v>
      </c>
      <c r="L414" t="s">
        <v>16466</v>
      </c>
      <c r="M414">
        <v>-0.38</v>
      </c>
      <c r="N414" t="s">
        <v>16559</v>
      </c>
      <c r="O414">
        <v>0.4</v>
      </c>
      <c r="Q414">
        <v>0</v>
      </c>
      <c r="S414">
        <v>0</v>
      </c>
      <c r="U414">
        <v>0</v>
      </c>
      <c r="W414">
        <v>0</v>
      </c>
    </row>
    <row r="415" spans="2:23" x14ac:dyDescent="0.25">
      <c r="B415">
        <v>405</v>
      </c>
      <c r="C415" t="s">
        <v>16597</v>
      </c>
      <c r="D415" t="s">
        <v>16462</v>
      </c>
      <c r="E415">
        <v>1.25</v>
      </c>
      <c r="F415" t="s">
        <v>16474</v>
      </c>
      <c r="G415">
        <v>1.4</v>
      </c>
      <c r="H415" t="s">
        <v>16464</v>
      </c>
      <c r="I415">
        <v>0</v>
      </c>
      <c r="J415" t="s">
        <v>16465</v>
      </c>
      <c r="K415">
        <v>0</v>
      </c>
      <c r="L415" t="s">
        <v>16466</v>
      </c>
      <c r="M415">
        <v>0.38</v>
      </c>
      <c r="N415" t="s">
        <v>16559</v>
      </c>
      <c r="O415">
        <v>0.4</v>
      </c>
      <c r="Q415">
        <v>0</v>
      </c>
      <c r="S415">
        <v>0</v>
      </c>
      <c r="U415">
        <v>0</v>
      </c>
      <c r="W415">
        <v>0</v>
      </c>
    </row>
    <row r="416" spans="2:23" x14ac:dyDescent="0.25">
      <c r="B416">
        <v>406</v>
      </c>
      <c r="C416" t="s">
        <v>16598</v>
      </c>
      <c r="D416" t="s">
        <v>16469</v>
      </c>
      <c r="E416">
        <v>1.25</v>
      </c>
      <c r="F416" t="s">
        <v>16474</v>
      </c>
      <c r="G416">
        <v>-1.4</v>
      </c>
      <c r="H416" t="s">
        <v>16464</v>
      </c>
      <c r="I416">
        <v>0</v>
      </c>
      <c r="J416" t="s">
        <v>16465</v>
      </c>
      <c r="K416">
        <v>0</v>
      </c>
      <c r="L416" t="s">
        <v>16466</v>
      </c>
      <c r="M416">
        <v>-0.38</v>
      </c>
      <c r="N416" t="s">
        <v>16559</v>
      </c>
      <c r="O416">
        <v>0.4</v>
      </c>
      <c r="Q416">
        <v>0</v>
      </c>
      <c r="S416">
        <v>0</v>
      </c>
      <c r="U416">
        <v>0</v>
      </c>
      <c r="W416">
        <v>0</v>
      </c>
    </row>
    <row r="417" spans="2:23" x14ac:dyDescent="0.25">
      <c r="B417">
        <v>407</v>
      </c>
      <c r="E417">
        <v>0</v>
      </c>
      <c r="G417">
        <v>0</v>
      </c>
      <c r="I417">
        <v>0</v>
      </c>
      <c r="K417">
        <v>0</v>
      </c>
      <c r="M417">
        <v>0</v>
      </c>
      <c r="O417">
        <v>0</v>
      </c>
      <c r="Q417">
        <v>0</v>
      </c>
      <c r="S417">
        <v>0</v>
      </c>
      <c r="U417">
        <v>0</v>
      </c>
      <c r="W417">
        <v>0</v>
      </c>
    </row>
    <row r="418" spans="2:23" x14ac:dyDescent="0.25">
      <c r="B418">
        <v>408</v>
      </c>
      <c r="C418" t="s">
        <v>16599</v>
      </c>
      <c r="D418" t="s">
        <v>16462</v>
      </c>
      <c r="E418">
        <v>1.25</v>
      </c>
      <c r="F418" t="s">
        <v>16471</v>
      </c>
      <c r="G418">
        <v>1.05</v>
      </c>
      <c r="H418" t="s">
        <v>16474</v>
      </c>
      <c r="I418">
        <v>1.05</v>
      </c>
      <c r="J418" t="s">
        <v>16463</v>
      </c>
      <c r="K418">
        <v>0.5</v>
      </c>
      <c r="L418" t="s">
        <v>16466</v>
      </c>
      <c r="M418">
        <v>0.38</v>
      </c>
      <c r="N418" t="s">
        <v>16550</v>
      </c>
      <c r="O418">
        <v>0.4</v>
      </c>
      <c r="Q418">
        <v>0</v>
      </c>
      <c r="S418">
        <v>0</v>
      </c>
      <c r="U418">
        <v>0</v>
      </c>
      <c r="W418">
        <v>0</v>
      </c>
    </row>
    <row r="419" spans="2:23" x14ac:dyDescent="0.25">
      <c r="B419">
        <v>409</v>
      </c>
      <c r="C419" t="s">
        <v>16600</v>
      </c>
      <c r="D419" t="s">
        <v>16469</v>
      </c>
      <c r="E419">
        <v>1.25</v>
      </c>
      <c r="F419" t="s">
        <v>16471</v>
      </c>
      <c r="G419">
        <v>-1.05</v>
      </c>
      <c r="H419" t="s">
        <v>16474</v>
      </c>
      <c r="I419">
        <v>-1.05</v>
      </c>
      <c r="J419" t="s">
        <v>16463</v>
      </c>
      <c r="K419">
        <v>0.5</v>
      </c>
      <c r="L419" t="s">
        <v>16466</v>
      </c>
      <c r="M419">
        <v>-0.38</v>
      </c>
      <c r="N419" t="s">
        <v>16550</v>
      </c>
      <c r="O419">
        <v>0.4</v>
      </c>
      <c r="Q419">
        <v>0</v>
      </c>
      <c r="S419">
        <v>0</v>
      </c>
      <c r="U419">
        <v>0</v>
      </c>
      <c r="W419">
        <v>0</v>
      </c>
    </row>
    <row r="420" spans="2:23" x14ac:dyDescent="0.25">
      <c r="B420">
        <v>410</v>
      </c>
      <c r="C420" t="s">
        <v>16601</v>
      </c>
      <c r="D420" t="s">
        <v>16462</v>
      </c>
      <c r="E420">
        <v>1.25</v>
      </c>
      <c r="F420" t="s">
        <v>16471</v>
      </c>
      <c r="G420">
        <v>1.05</v>
      </c>
      <c r="H420" t="s">
        <v>16474</v>
      </c>
      <c r="I420">
        <v>1.05</v>
      </c>
      <c r="J420" t="s">
        <v>16463</v>
      </c>
      <c r="K420">
        <v>0.5</v>
      </c>
      <c r="L420" t="s">
        <v>16466</v>
      </c>
      <c r="M420">
        <v>0.38</v>
      </c>
      <c r="N420" t="s">
        <v>16559</v>
      </c>
      <c r="O420">
        <v>0.4</v>
      </c>
      <c r="Q420">
        <v>0</v>
      </c>
      <c r="S420">
        <v>0</v>
      </c>
      <c r="U420">
        <v>0</v>
      </c>
      <c r="W420">
        <v>0</v>
      </c>
    </row>
    <row r="421" spans="2:23" x14ac:dyDescent="0.25">
      <c r="B421">
        <v>411</v>
      </c>
      <c r="C421" t="s">
        <v>16602</v>
      </c>
      <c r="D421" t="s">
        <v>16469</v>
      </c>
      <c r="E421">
        <v>1.25</v>
      </c>
      <c r="F421" t="s">
        <v>16471</v>
      </c>
      <c r="G421">
        <v>-1.05</v>
      </c>
      <c r="H421" t="s">
        <v>16474</v>
      </c>
      <c r="I421">
        <v>-1.05</v>
      </c>
      <c r="J421" t="s">
        <v>16463</v>
      </c>
      <c r="K421">
        <v>0.5</v>
      </c>
      <c r="L421" t="s">
        <v>16466</v>
      </c>
      <c r="M421">
        <v>-0.38</v>
      </c>
      <c r="N421" t="s">
        <v>16559</v>
      </c>
      <c r="O421">
        <v>0.4</v>
      </c>
      <c r="Q421">
        <v>0</v>
      </c>
      <c r="S421">
        <v>0</v>
      </c>
      <c r="U421">
        <v>0</v>
      </c>
      <c r="W421">
        <v>0</v>
      </c>
    </row>
    <row r="422" spans="2:23" x14ac:dyDescent="0.25">
      <c r="B422">
        <v>412</v>
      </c>
      <c r="C422" t="s">
        <v>16603</v>
      </c>
      <c r="D422" t="s">
        <v>16462</v>
      </c>
      <c r="E422">
        <v>1.25</v>
      </c>
      <c r="F422" t="s">
        <v>16471</v>
      </c>
      <c r="G422">
        <v>1.05</v>
      </c>
      <c r="H422" t="s">
        <v>16474</v>
      </c>
      <c r="I422">
        <v>1.05</v>
      </c>
      <c r="J422" t="s">
        <v>16464</v>
      </c>
      <c r="K422">
        <v>0.5</v>
      </c>
      <c r="L422" t="s">
        <v>16465</v>
      </c>
      <c r="M422">
        <v>1</v>
      </c>
      <c r="N422" t="s">
        <v>16466</v>
      </c>
      <c r="O422">
        <v>0.38</v>
      </c>
      <c r="P422" t="s">
        <v>16550</v>
      </c>
      <c r="Q422">
        <v>0.4</v>
      </c>
      <c r="S422">
        <v>0</v>
      </c>
      <c r="U422">
        <v>0</v>
      </c>
      <c r="W422">
        <v>0</v>
      </c>
    </row>
    <row r="423" spans="2:23" x14ac:dyDescent="0.25">
      <c r="B423">
        <v>413</v>
      </c>
      <c r="C423" t="s">
        <v>16604</v>
      </c>
      <c r="D423" t="s">
        <v>16469</v>
      </c>
      <c r="E423">
        <v>1.25</v>
      </c>
      <c r="F423" t="s">
        <v>16471</v>
      </c>
      <c r="G423">
        <v>-1.05</v>
      </c>
      <c r="H423" t="s">
        <v>16474</v>
      </c>
      <c r="I423">
        <v>-1.05</v>
      </c>
      <c r="J423" t="s">
        <v>16464</v>
      </c>
      <c r="K423">
        <v>0.5</v>
      </c>
      <c r="L423" t="s">
        <v>16465</v>
      </c>
      <c r="M423">
        <v>1</v>
      </c>
      <c r="N423" t="s">
        <v>16466</v>
      </c>
      <c r="O423">
        <v>-0.38</v>
      </c>
      <c r="P423" t="s">
        <v>16550</v>
      </c>
      <c r="Q423">
        <v>0.4</v>
      </c>
      <c r="S423">
        <v>0</v>
      </c>
      <c r="U423">
        <v>0</v>
      </c>
      <c r="W423">
        <v>0</v>
      </c>
    </row>
    <row r="424" spans="2:23" x14ac:dyDescent="0.25">
      <c r="B424">
        <v>414</v>
      </c>
      <c r="C424" t="s">
        <v>16605</v>
      </c>
      <c r="D424" t="s">
        <v>16462</v>
      </c>
      <c r="E424">
        <v>1.25</v>
      </c>
      <c r="F424" t="s">
        <v>16471</v>
      </c>
      <c r="G424">
        <v>1.05</v>
      </c>
      <c r="H424" t="s">
        <v>16474</v>
      </c>
      <c r="I424">
        <v>1.05</v>
      </c>
      <c r="J424" t="s">
        <v>16464</v>
      </c>
      <c r="K424">
        <v>0</v>
      </c>
      <c r="L424" t="s">
        <v>16465</v>
      </c>
      <c r="M424">
        <v>0</v>
      </c>
      <c r="N424" t="s">
        <v>16466</v>
      </c>
      <c r="O424">
        <v>0.38</v>
      </c>
      <c r="P424" t="s">
        <v>16559</v>
      </c>
      <c r="Q424">
        <v>0.4</v>
      </c>
      <c r="S424">
        <v>0</v>
      </c>
      <c r="U424">
        <v>0</v>
      </c>
      <c r="W424">
        <v>0</v>
      </c>
    </row>
    <row r="425" spans="2:23" x14ac:dyDescent="0.25">
      <c r="B425">
        <v>415</v>
      </c>
      <c r="C425" t="s">
        <v>16606</v>
      </c>
      <c r="D425" t="s">
        <v>16469</v>
      </c>
      <c r="E425">
        <v>1.25</v>
      </c>
      <c r="F425" t="s">
        <v>16471</v>
      </c>
      <c r="G425">
        <v>-1.05</v>
      </c>
      <c r="H425" t="s">
        <v>16474</v>
      </c>
      <c r="I425">
        <v>-1.05</v>
      </c>
      <c r="J425" t="s">
        <v>16464</v>
      </c>
      <c r="K425">
        <v>0</v>
      </c>
      <c r="L425" t="s">
        <v>16465</v>
      </c>
      <c r="M425">
        <v>0</v>
      </c>
      <c r="N425" t="s">
        <v>16466</v>
      </c>
      <c r="O425">
        <v>-0.38</v>
      </c>
      <c r="P425" t="s">
        <v>16559</v>
      </c>
      <c r="Q425">
        <v>0.4</v>
      </c>
      <c r="S425">
        <v>0</v>
      </c>
      <c r="U425">
        <v>0</v>
      </c>
      <c r="W425">
        <v>0</v>
      </c>
    </row>
    <row r="426" spans="2:23" x14ac:dyDescent="0.25">
      <c r="B426">
        <v>416</v>
      </c>
      <c r="E426">
        <v>0</v>
      </c>
      <c r="G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U426">
        <v>0</v>
      </c>
      <c r="W426">
        <v>0</v>
      </c>
    </row>
    <row r="427" spans="2:23" x14ac:dyDescent="0.25">
      <c r="B427">
        <v>417</v>
      </c>
      <c r="C427" t="s">
        <v>16607</v>
      </c>
      <c r="D427" t="s">
        <v>16462</v>
      </c>
      <c r="E427">
        <v>1.25</v>
      </c>
      <c r="F427" t="s">
        <v>16466</v>
      </c>
      <c r="G427">
        <v>1.25</v>
      </c>
      <c r="H427" t="s">
        <v>16526</v>
      </c>
      <c r="I427">
        <v>1.25</v>
      </c>
      <c r="J427" t="s">
        <v>16550</v>
      </c>
      <c r="K427">
        <v>1.25</v>
      </c>
      <c r="M427">
        <v>0</v>
      </c>
      <c r="O427">
        <v>0</v>
      </c>
      <c r="Q427">
        <v>0</v>
      </c>
      <c r="S427">
        <v>0</v>
      </c>
      <c r="U427">
        <v>0</v>
      </c>
      <c r="W427">
        <v>0</v>
      </c>
    </row>
    <row r="428" spans="2:23" x14ac:dyDescent="0.25">
      <c r="B428">
        <v>418</v>
      </c>
      <c r="C428" t="s">
        <v>16608</v>
      </c>
      <c r="D428" t="s">
        <v>16469</v>
      </c>
      <c r="E428">
        <v>1.25</v>
      </c>
      <c r="F428" t="s">
        <v>16466</v>
      </c>
      <c r="G428">
        <v>-1.25</v>
      </c>
      <c r="H428" t="s">
        <v>16526</v>
      </c>
      <c r="I428">
        <v>-1.25</v>
      </c>
      <c r="J428" t="s">
        <v>16550</v>
      </c>
      <c r="K428">
        <v>1.25</v>
      </c>
      <c r="M428">
        <v>0</v>
      </c>
      <c r="O428">
        <v>0</v>
      </c>
      <c r="Q428">
        <v>0</v>
      </c>
      <c r="S428">
        <v>0</v>
      </c>
      <c r="U428">
        <v>0</v>
      </c>
      <c r="W428">
        <v>0</v>
      </c>
    </row>
    <row r="429" spans="2:23" x14ac:dyDescent="0.25">
      <c r="B429">
        <v>419</v>
      </c>
      <c r="C429" t="s">
        <v>16609</v>
      </c>
      <c r="D429" t="s">
        <v>16462</v>
      </c>
      <c r="E429">
        <v>1.25</v>
      </c>
      <c r="F429" t="s">
        <v>16466</v>
      </c>
      <c r="G429">
        <v>1.25</v>
      </c>
      <c r="H429" t="s">
        <v>16526</v>
      </c>
      <c r="I429">
        <v>1.25</v>
      </c>
      <c r="J429" t="s">
        <v>16559</v>
      </c>
      <c r="K429">
        <v>1.25</v>
      </c>
      <c r="M429">
        <v>0</v>
      </c>
      <c r="O429">
        <v>0</v>
      </c>
      <c r="Q429">
        <v>0</v>
      </c>
      <c r="S429">
        <v>0</v>
      </c>
      <c r="U429">
        <v>0</v>
      </c>
      <c r="W429">
        <v>0</v>
      </c>
    </row>
    <row r="430" spans="2:23" x14ac:dyDescent="0.25">
      <c r="B430">
        <v>420</v>
      </c>
      <c r="C430" t="s">
        <v>16610</v>
      </c>
      <c r="D430" t="s">
        <v>16469</v>
      </c>
      <c r="E430">
        <v>1.25</v>
      </c>
      <c r="F430" t="s">
        <v>16466</v>
      </c>
      <c r="G430">
        <v>-1.25</v>
      </c>
      <c r="H430" t="s">
        <v>16526</v>
      </c>
      <c r="I430">
        <v>-1.25</v>
      </c>
      <c r="J430" t="s">
        <v>16559</v>
      </c>
      <c r="K430">
        <v>1.25</v>
      </c>
      <c r="M430">
        <v>0</v>
      </c>
      <c r="O430">
        <v>0</v>
      </c>
      <c r="Q430">
        <v>0</v>
      </c>
      <c r="S430">
        <v>0</v>
      </c>
      <c r="U430">
        <v>0</v>
      </c>
      <c r="W430">
        <v>0</v>
      </c>
    </row>
    <row r="431" spans="2:23" x14ac:dyDescent="0.25">
      <c r="B431">
        <v>421</v>
      </c>
      <c r="C431" t="s">
        <v>16611</v>
      </c>
      <c r="D431" t="s">
        <v>16462</v>
      </c>
      <c r="E431">
        <v>1.25</v>
      </c>
      <c r="F431" t="s">
        <v>16466</v>
      </c>
      <c r="G431">
        <v>1.25</v>
      </c>
      <c r="H431" t="s">
        <v>16467</v>
      </c>
      <c r="I431">
        <v>1.25</v>
      </c>
      <c r="J431" t="s">
        <v>16550</v>
      </c>
      <c r="K431">
        <v>1.25</v>
      </c>
      <c r="M431">
        <v>0</v>
      </c>
      <c r="O431">
        <v>0</v>
      </c>
      <c r="Q431">
        <v>0</v>
      </c>
      <c r="S431">
        <v>0</v>
      </c>
      <c r="U431">
        <v>0</v>
      </c>
      <c r="W431">
        <v>0</v>
      </c>
    </row>
    <row r="432" spans="2:23" x14ac:dyDescent="0.25">
      <c r="B432">
        <v>422</v>
      </c>
      <c r="C432" t="s">
        <v>16612</v>
      </c>
      <c r="D432" t="s">
        <v>16469</v>
      </c>
      <c r="E432">
        <v>1.25</v>
      </c>
      <c r="F432" t="s">
        <v>16466</v>
      </c>
      <c r="G432">
        <v>-1.25</v>
      </c>
      <c r="H432" t="s">
        <v>16467</v>
      </c>
      <c r="I432">
        <v>-1.25</v>
      </c>
      <c r="J432" t="s">
        <v>16550</v>
      </c>
      <c r="K432">
        <v>1.25</v>
      </c>
      <c r="M432">
        <v>0</v>
      </c>
      <c r="O432">
        <v>0</v>
      </c>
      <c r="Q432">
        <v>0</v>
      </c>
      <c r="S432">
        <v>0</v>
      </c>
      <c r="U432">
        <v>0</v>
      </c>
      <c r="W432">
        <v>0</v>
      </c>
    </row>
    <row r="433" spans="2:23" x14ac:dyDescent="0.25">
      <c r="B433">
        <v>423</v>
      </c>
      <c r="C433" t="s">
        <v>16613</v>
      </c>
      <c r="D433" t="s">
        <v>16462</v>
      </c>
      <c r="E433">
        <v>1.25</v>
      </c>
      <c r="F433" t="s">
        <v>16466</v>
      </c>
      <c r="G433">
        <v>1.25</v>
      </c>
      <c r="H433" t="s">
        <v>16467</v>
      </c>
      <c r="I433">
        <v>1.25</v>
      </c>
      <c r="J433" t="s">
        <v>16559</v>
      </c>
      <c r="K433">
        <v>1.25</v>
      </c>
      <c r="M433">
        <v>0</v>
      </c>
      <c r="O433">
        <v>0</v>
      </c>
      <c r="Q433">
        <v>0</v>
      </c>
      <c r="S433">
        <v>0</v>
      </c>
      <c r="U433">
        <v>0</v>
      </c>
      <c r="W433">
        <v>0</v>
      </c>
    </row>
    <row r="434" spans="2:23" x14ac:dyDescent="0.25">
      <c r="B434">
        <v>424</v>
      </c>
      <c r="C434" t="s">
        <v>16614</v>
      </c>
      <c r="D434" t="s">
        <v>16469</v>
      </c>
      <c r="E434">
        <v>1.25</v>
      </c>
      <c r="F434" t="s">
        <v>16466</v>
      </c>
      <c r="G434">
        <v>-1.25</v>
      </c>
      <c r="H434" t="s">
        <v>16467</v>
      </c>
      <c r="I434">
        <v>-1.25</v>
      </c>
      <c r="J434" t="s">
        <v>16559</v>
      </c>
      <c r="K434">
        <v>1.25</v>
      </c>
      <c r="M434">
        <v>0</v>
      </c>
      <c r="O434">
        <v>0</v>
      </c>
      <c r="Q434">
        <v>0</v>
      </c>
      <c r="S434">
        <v>0</v>
      </c>
      <c r="U434">
        <v>0</v>
      </c>
      <c r="W434">
        <v>0</v>
      </c>
    </row>
    <row r="435" spans="2:23" x14ac:dyDescent="0.25">
      <c r="B435">
        <v>425</v>
      </c>
      <c r="C435" t="s">
        <v>16615</v>
      </c>
      <c r="D435" t="s">
        <v>16462</v>
      </c>
      <c r="E435">
        <v>1.25</v>
      </c>
      <c r="F435" t="s">
        <v>16526</v>
      </c>
      <c r="G435">
        <v>1.25</v>
      </c>
      <c r="H435" t="s">
        <v>16463</v>
      </c>
      <c r="I435">
        <v>0.5</v>
      </c>
      <c r="J435" t="s">
        <v>16471</v>
      </c>
      <c r="K435">
        <v>0.4</v>
      </c>
      <c r="L435" t="s">
        <v>16466</v>
      </c>
      <c r="M435">
        <v>1.25</v>
      </c>
      <c r="N435" t="s">
        <v>16550</v>
      </c>
      <c r="O435">
        <v>1.25</v>
      </c>
      <c r="Q435">
        <v>0</v>
      </c>
      <c r="S435">
        <v>0</v>
      </c>
      <c r="U435">
        <v>0</v>
      </c>
      <c r="W435">
        <v>0</v>
      </c>
    </row>
    <row r="436" spans="2:23" x14ac:dyDescent="0.25">
      <c r="B436">
        <v>426</v>
      </c>
      <c r="C436" t="s">
        <v>16616</v>
      </c>
      <c r="D436" t="s">
        <v>16469</v>
      </c>
      <c r="E436">
        <v>1.25</v>
      </c>
      <c r="F436" t="s">
        <v>16526</v>
      </c>
      <c r="G436">
        <v>-1.25</v>
      </c>
      <c r="H436" t="s">
        <v>16463</v>
      </c>
      <c r="I436">
        <v>0.5</v>
      </c>
      <c r="J436" t="s">
        <v>16471</v>
      </c>
      <c r="K436">
        <v>-0.4</v>
      </c>
      <c r="L436" t="s">
        <v>16466</v>
      </c>
      <c r="M436">
        <v>-1.25</v>
      </c>
      <c r="N436" t="s">
        <v>16550</v>
      </c>
      <c r="O436">
        <v>1.25</v>
      </c>
      <c r="Q436">
        <v>0</v>
      </c>
      <c r="S436">
        <v>0</v>
      </c>
      <c r="U436">
        <v>0</v>
      </c>
      <c r="W436">
        <v>0</v>
      </c>
    </row>
    <row r="437" spans="2:23" x14ac:dyDescent="0.25">
      <c r="B437">
        <v>427</v>
      </c>
      <c r="C437" t="s">
        <v>16617</v>
      </c>
      <c r="D437" t="s">
        <v>16462</v>
      </c>
      <c r="E437">
        <v>1.25</v>
      </c>
      <c r="F437" t="s">
        <v>16526</v>
      </c>
      <c r="G437">
        <v>1.25</v>
      </c>
      <c r="H437" t="s">
        <v>16463</v>
      </c>
      <c r="I437">
        <v>0.5</v>
      </c>
      <c r="J437" t="s">
        <v>16471</v>
      </c>
      <c r="K437">
        <v>0.4</v>
      </c>
      <c r="L437" t="s">
        <v>16466</v>
      </c>
      <c r="M437">
        <v>1.25</v>
      </c>
      <c r="N437" t="s">
        <v>16559</v>
      </c>
      <c r="O437">
        <v>1.25</v>
      </c>
      <c r="Q437">
        <v>0</v>
      </c>
      <c r="S437">
        <v>0</v>
      </c>
      <c r="U437">
        <v>0</v>
      </c>
      <c r="W437">
        <v>0</v>
      </c>
    </row>
    <row r="438" spans="2:23" x14ac:dyDescent="0.25">
      <c r="B438">
        <v>428</v>
      </c>
      <c r="C438" t="s">
        <v>16618</v>
      </c>
      <c r="D438" t="s">
        <v>16469</v>
      </c>
      <c r="E438">
        <v>1.25</v>
      </c>
      <c r="F438" t="s">
        <v>16526</v>
      </c>
      <c r="G438">
        <v>-1.25</v>
      </c>
      <c r="H438" t="s">
        <v>16463</v>
      </c>
      <c r="I438">
        <v>0.5</v>
      </c>
      <c r="J438" t="s">
        <v>16471</v>
      </c>
      <c r="K438">
        <v>-0.4</v>
      </c>
      <c r="L438" t="s">
        <v>16466</v>
      </c>
      <c r="M438">
        <v>-1.25</v>
      </c>
      <c r="N438" t="s">
        <v>16559</v>
      </c>
      <c r="O438">
        <v>1.25</v>
      </c>
      <c r="Q438">
        <v>0</v>
      </c>
      <c r="S438">
        <v>0</v>
      </c>
      <c r="U438">
        <v>0</v>
      </c>
      <c r="W438">
        <v>0</v>
      </c>
    </row>
    <row r="439" spans="2:23" x14ac:dyDescent="0.25">
      <c r="B439">
        <v>429</v>
      </c>
      <c r="C439" t="s">
        <v>16619</v>
      </c>
      <c r="D439" t="s">
        <v>16462</v>
      </c>
      <c r="E439">
        <v>1.25</v>
      </c>
      <c r="F439" t="s">
        <v>16467</v>
      </c>
      <c r="G439">
        <v>1.25</v>
      </c>
      <c r="H439" t="s">
        <v>16463</v>
      </c>
      <c r="I439">
        <v>0.5</v>
      </c>
      <c r="J439" t="s">
        <v>16474</v>
      </c>
      <c r="K439">
        <v>0.4</v>
      </c>
      <c r="L439" t="s">
        <v>16466</v>
      </c>
      <c r="M439">
        <v>1.25</v>
      </c>
      <c r="N439" t="s">
        <v>16550</v>
      </c>
      <c r="O439">
        <v>1.25</v>
      </c>
      <c r="Q439">
        <v>0</v>
      </c>
      <c r="S439">
        <v>0</v>
      </c>
      <c r="U439">
        <v>0</v>
      </c>
      <c r="W439">
        <v>0</v>
      </c>
    </row>
    <row r="440" spans="2:23" x14ac:dyDescent="0.25">
      <c r="B440">
        <v>430</v>
      </c>
      <c r="C440" t="s">
        <v>16620</v>
      </c>
      <c r="D440" t="s">
        <v>16469</v>
      </c>
      <c r="E440">
        <v>1.25</v>
      </c>
      <c r="F440" t="s">
        <v>16467</v>
      </c>
      <c r="G440">
        <v>-1.25</v>
      </c>
      <c r="H440" t="s">
        <v>16463</v>
      </c>
      <c r="I440">
        <v>0.5</v>
      </c>
      <c r="J440" t="s">
        <v>16474</v>
      </c>
      <c r="K440">
        <v>-0.4</v>
      </c>
      <c r="L440" t="s">
        <v>16466</v>
      </c>
      <c r="M440">
        <v>-1.25</v>
      </c>
      <c r="N440" t="s">
        <v>16550</v>
      </c>
      <c r="O440">
        <v>1.25</v>
      </c>
      <c r="Q440">
        <v>0</v>
      </c>
      <c r="S440">
        <v>0</v>
      </c>
      <c r="U440">
        <v>0</v>
      </c>
      <c r="W440">
        <v>0</v>
      </c>
    </row>
    <row r="441" spans="2:23" x14ac:dyDescent="0.25">
      <c r="B441">
        <v>431</v>
      </c>
      <c r="C441" t="s">
        <v>16621</v>
      </c>
      <c r="D441" t="s">
        <v>16462</v>
      </c>
      <c r="E441">
        <v>1.25</v>
      </c>
      <c r="F441" t="s">
        <v>16467</v>
      </c>
      <c r="G441">
        <v>1.25</v>
      </c>
      <c r="H441" t="s">
        <v>16463</v>
      </c>
      <c r="I441">
        <v>0.5</v>
      </c>
      <c r="J441" t="s">
        <v>16474</v>
      </c>
      <c r="K441">
        <v>0.4</v>
      </c>
      <c r="L441" t="s">
        <v>16466</v>
      </c>
      <c r="M441">
        <v>1.25</v>
      </c>
      <c r="N441" t="s">
        <v>16559</v>
      </c>
      <c r="O441">
        <v>1.25</v>
      </c>
      <c r="Q441">
        <v>0</v>
      </c>
      <c r="S441">
        <v>0</v>
      </c>
      <c r="U441">
        <v>0</v>
      </c>
      <c r="W441">
        <v>0</v>
      </c>
    </row>
    <row r="442" spans="2:23" x14ac:dyDescent="0.25">
      <c r="B442">
        <v>432</v>
      </c>
      <c r="C442" t="s">
        <v>16622</v>
      </c>
      <c r="D442" t="s">
        <v>16469</v>
      </c>
      <c r="E442">
        <v>1.25</v>
      </c>
      <c r="F442" t="s">
        <v>16467</v>
      </c>
      <c r="G442">
        <v>-1.25</v>
      </c>
      <c r="H442" t="s">
        <v>16463</v>
      </c>
      <c r="I442">
        <v>0.5</v>
      </c>
      <c r="J442" t="s">
        <v>16474</v>
      </c>
      <c r="K442">
        <v>-0.4</v>
      </c>
      <c r="L442" t="s">
        <v>16466</v>
      </c>
      <c r="M442">
        <v>-1.25</v>
      </c>
      <c r="N442" t="s">
        <v>16559</v>
      </c>
      <c r="O442">
        <v>1.25</v>
      </c>
      <c r="Q442">
        <v>0</v>
      </c>
      <c r="S442">
        <v>0</v>
      </c>
      <c r="U442">
        <v>0</v>
      </c>
      <c r="W442">
        <v>0</v>
      </c>
    </row>
    <row r="443" spans="2:23" x14ac:dyDescent="0.25">
      <c r="B443">
        <v>433</v>
      </c>
      <c r="C443" t="s">
        <v>16623</v>
      </c>
      <c r="D443" t="s">
        <v>16462</v>
      </c>
      <c r="E443">
        <v>1.25</v>
      </c>
      <c r="F443" t="s">
        <v>16467</v>
      </c>
      <c r="G443">
        <v>1.25</v>
      </c>
      <c r="H443" t="s">
        <v>16463</v>
      </c>
      <c r="I443">
        <v>0.5</v>
      </c>
      <c r="J443" t="s">
        <v>16471</v>
      </c>
      <c r="K443">
        <v>0.3</v>
      </c>
      <c r="L443" t="s">
        <v>16474</v>
      </c>
      <c r="M443">
        <v>0.3</v>
      </c>
      <c r="N443" t="s">
        <v>16466</v>
      </c>
      <c r="O443">
        <v>1.25</v>
      </c>
      <c r="P443" t="s">
        <v>16550</v>
      </c>
      <c r="Q443">
        <v>1.25</v>
      </c>
      <c r="S443">
        <v>0</v>
      </c>
      <c r="U443">
        <v>0</v>
      </c>
      <c r="W443">
        <v>0</v>
      </c>
    </row>
    <row r="444" spans="2:23" x14ac:dyDescent="0.25">
      <c r="B444">
        <v>434</v>
      </c>
      <c r="C444" t="s">
        <v>16624</v>
      </c>
      <c r="D444" t="s">
        <v>16469</v>
      </c>
      <c r="E444">
        <v>1.25</v>
      </c>
      <c r="F444" t="s">
        <v>16467</v>
      </c>
      <c r="G444">
        <v>-1.25</v>
      </c>
      <c r="H444" t="s">
        <v>16463</v>
      </c>
      <c r="I444">
        <v>0.5</v>
      </c>
      <c r="J444" t="s">
        <v>16471</v>
      </c>
      <c r="K444">
        <v>-0.3</v>
      </c>
      <c r="L444" t="s">
        <v>16474</v>
      </c>
      <c r="M444">
        <v>-0.3</v>
      </c>
      <c r="N444" t="s">
        <v>16466</v>
      </c>
      <c r="O444">
        <v>-1.25</v>
      </c>
      <c r="P444" t="s">
        <v>16550</v>
      </c>
      <c r="Q444">
        <v>1.25</v>
      </c>
      <c r="S444">
        <v>0</v>
      </c>
      <c r="U444">
        <v>0</v>
      </c>
      <c r="W444">
        <v>0</v>
      </c>
    </row>
    <row r="445" spans="2:23" x14ac:dyDescent="0.25">
      <c r="B445">
        <v>435</v>
      </c>
      <c r="C445" t="s">
        <v>16623</v>
      </c>
      <c r="D445" t="s">
        <v>16462</v>
      </c>
      <c r="E445">
        <v>1.25</v>
      </c>
      <c r="F445" t="s">
        <v>16467</v>
      </c>
      <c r="G445">
        <v>1.25</v>
      </c>
      <c r="H445" t="s">
        <v>16463</v>
      </c>
      <c r="I445">
        <v>0.5</v>
      </c>
      <c r="J445" t="s">
        <v>16471</v>
      </c>
      <c r="K445">
        <v>0.3</v>
      </c>
      <c r="L445" t="s">
        <v>16474</v>
      </c>
      <c r="M445">
        <v>0.3</v>
      </c>
      <c r="N445" t="s">
        <v>16466</v>
      </c>
      <c r="O445">
        <v>1.25</v>
      </c>
      <c r="P445" t="s">
        <v>16559</v>
      </c>
      <c r="Q445">
        <v>1.25</v>
      </c>
      <c r="S445">
        <v>0</v>
      </c>
      <c r="U445">
        <v>0</v>
      </c>
      <c r="W445">
        <v>0</v>
      </c>
    </row>
    <row r="446" spans="2:23" x14ac:dyDescent="0.25">
      <c r="B446">
        <v>436</v>
      </c>
      <c r="C446" t="s">
        <v>16624</v>
      </c>
      <c r="D446" t="s">
        <v>16469</v>
      </c>
      <c r="E446">
        <v>1.25</v>
      </c>
      <c r="F446" t="s">
        <v>16467</v>
      </c>
      <c r="G446">
        <v>-1.25</v>
      </c>
      <c r="H446" t="s">
        <v>16463</v>
      </c>
      <c r="I446">
        <v>0.5</v>
      </c>
      <c r="J446" t="s">
        <v>16471</v>
      </c>
      <c r="K446">
        <v>-0.3</v>
      </c>
      <c r="L446" t="s">
        <v>16474</v>
      </c>
      <c r="M446">
        <v>-0.3</v>
      </c>
      <c r="N446" t="s">
        <v>16466</v>
      </c>
      <c r="O446">
        <v>-1.25</v>
      </c>
      <c r="P446" t="s">
        <v>16559</v>
      </c>
      <c r="Q446">
        <v>1.25</v>
      </c>
      <c r="S446">
        <v>0</v>
      </c>
      <c r="U446">
        <v>0</v>
      </c>
      <c r="W446">
        <v>0</v>
      </c>
    </row>
    <row r="447" spans="2:23" x14ac:dyDescent="0.25">
      <c r="B447">
        <v>437</v>
      </c>
      <c r="E447">
        <v>0</v>
      </c>
      <c r="G447">
        <v>0</v>
      </c>
      <c r="I447">
        <v>0</v>
      </c>
      <c r="K447">
        <v>0</v>
      </c>
      <c r="M447">
        <v>0</v>
      </c>
      <c r="O447">
        <v>0</v>
      </c>
      <c r="Q447">
        <v>0</v>
      </c>
      <c r="S447">
        <v>0</v>
      </c>
      <c r="U447">
        <v>0</v>
      </c>
      <c r="W447">
        <v>0</v>
      </c>
    </row>
    <row r="448" spans="2:23" x14ac:dyDescent="0.25">
      <c r="B448">
        <v>438</v>
      </c>
      <c r="C448" t="s">
        <v>16625</v>
      </c>
      <c r="E448">
        <v>0</v>
      </c>
      <c r="G448">
        <v>0</v>
      </c>
      <c r="I448">
        <v>0</v>
      </c>
      <c r="K448">
        <v>0</v>
      </c>
      <c r="M448">
        <v>0</v>
      </c>
      <c r="O448">
        <v>0</v>
      </c>
      <c r="Q448">
        <v>0</v>
      </c>
      <c r="S448">
        <v>0</v>
      </c>
      <c r="U448">
        <v>0</v>
      </c>
      <c r="W448">
        <v>0</v>
      </c>
    </row>
    <row r="449" spans="2:23" x14ac:dyDescent="0.25">
      <c r="B449">
        <v>439</v>
      </c>
      <c r="C449" t="s">
        <v>16626</v>
      </c>
      <c r="D449" t="s">
        <v>16462</v>
      </c>
      <c r="E449">
        <v>1</v>
      </c>
      <c r="F449" t="s">
        <v>16499</v>
      </c>
      <c r="G449">
        <v>1.5</v>
      </c>
      <c r="H449" t="s">
        <v>16466</v>
      </c>
      <c r="I449">
        <v>0.3</v>
      </c>
      <c r="K449">
        <v>0</v>
      </c>
      <c r="M449">
        <v>0</v>
      </c>
      <c r="O449">
        <v>0</v>
      </c>
      <c r="Q449">
        <v>0</v>
      </c>
      <c r="S449">
        <v>0</v>
      </c>
      <c r="U449">
        <v>0</v>
      </c>
      <c r="W449">
        <v>0</v>
      </c>
    </row>
    <row r="450" spans="2:23" x14ac:dyDescent="0.25">
      <c r="B450">
        <v>440</v>
      </c>
      <c r="C450" t="s">
        <v>16627</v>
      </c>
      <c r="D450" t="s">
        <v>16469</v>
      </c>
      <c r="E450">
        <v>1</v>
      </c>
      <c r="F450" t="s">
        <v>16499</v>
      </c>
      <c r="G450">
        <v>-1.5</v>
      </c>
      <c r="H450" t="s">
        <v>16466</v>
      </c>
      <c r="I450">
        <v>-0.3</v>
      </c>
      <c r="K450">
        <v>0</v>
      </c>
      <c r="M450">
        <v>0</v>
      </c>
      <c r="O450">
        <v>0</v>
      </c>
      <c r="Q450">
        <v>0</v>
      </c>
      <c r="S450">
        <v>0</v>
      </c>
      <c r="U450">
        <v>0</v>
      </c>
      <c r="W450">
        <v>0</v>
      </c>
    </row>
    <row r="451" spans="2:23" x14ac:dyDescent="0.25">
      <c r="B451">
        <v>441</v>
      </c>
      <c r="C451" t="s">
        <v>16628</v>
      </c>
      <c r="D451" t="s">
        <v>16462</v>
      </c>
      <c r="E451">
        <v>1</v>
      </c>
      <c r="F451" t="s">
        <v>16502</v>
      </c>
      <c r="G451">
        <v>1.5</v>
      </c>
      <c r="H451" t="s">
        <v>16466</v>
      </c>
      <c r="I451">
        <v>0.3</v>
      </c>
      <c r="K451">
        <v>0</v>
      </c>
      <c r="M451">
        <v>0</v>
      </c>
      <c r="O451">
        <v>0</v>
      </c>
      <c r="Q451">
        <v>0</v>
      </c>
      <c r="S451">
        <v>0</v>
      </c>
      <c r="U451">
        <v>0</v>
      </c>
      <c r="W451">
        <v>0</v>
      </c>
    </row>
    <row r="452" spans="2:23" x14ac:dyDescent="0.25">
      <c r="B452">
        <v>442</v>
      </c>
      <c r="C452" t="s">
        <v>16629</v>
      </c>
      <c r="D452" t="s">
        <v>16469</v>
      </c>
      <c r="E452">
        <v>1</v>
      </c>
      <c r="F452" t="s">
        <v>16502</v>
      </c>
      <c r="G452">
        <v>-1.5</v>
      </c>
      <c r="H452" t="s">
        <v>16466</v>
      </c>
      <c r="I452">
        <v>-0.3</v>
      </c>
      <c r="K452">
        <v>0</v>
      </c>
      <c r="M452">
        <v>0</v>
      </c>
      <c r="O452">
        <v>0</v>
      </c>
      <c r="Q452">
        <v>0</v>
      </c>
      <c r="S452">
        <v>0</v>
      </c>
      <c r="U452">
        <v>0</v>
      </c>
      <c r="W452">
        <v>0</v>
      </c>
    </row>
    <row r="453" spans="2:23" x14ac:dyDescent="0.25">
      <c r="B453">
        <v>443</v>
      </c>
      <c r="C453" t="s">
        <v>16630</v>
      </c>
      <c r="D453" t="s">
        <v>16509</v>
      </c>
      <c r="E453">
        <v>1</v>
      </c>
      <c r="F453" t="s">
        <v>16516</v>
      </c>
      <c r="G453">
        <v>1.5</v>
      </c>
      <c r="I453">
        <v>0</v>
      </c>
      <c r="K453">
        <v>0</v>
      </c>
      <c r="M453">
        <v>0</v>
      </c>
      <c r="O453">
        <v>0</v>
      </c>
      <c r="Q453">
        <v>0</v>
      </c>
      <c r="S453">
        <v>0</v>
      </c>
      <c r="U453">
        <v>0</v>
      </c>
      <c r="W453">
        <v>0</v>
      </c>
    </row>
    <row r="454" spans="2:23" x14ac:dyDescent="0.25">
      <c r="B454">
        <v>444</v>
      </c>
      <c r="C454" t="s">
        <v>16631</v>
      </c>
      <c r="D454" t="s">
        <v>16509</v>
      </c>
      <c r="E454">
        <v>1</v>
      </c>
      <c r="F454" t="s">
        <v>16516</v>
      </c>
      <c r="G454">
        <v>-1.5</v>
      </c>
      <c r="I454">
        <v>0</v>
      </c>
      <c r="K454">
        <v>0</v>
      </c>
      <c r="M454">
        <v>0</v>
      </c>
      <c r="O454">
        <v>0</v>
      </c>
      <c r="Q454">
        <v>0</v>
      </c>
      <c r="S454">
        <v>0</v>
      </c>
      <c r="U454">
        <v>0</v>
      </c>
      <c r="W454">
        <v>0</v>
      </c>
    </row>
    <row r="455" spans="2:23" x14ac:dyDescent="0.25">
      <c r="B455">
        <v>445</v>
      </c>
      <c r="C455" t="s">
        <v>16632</v>
      </c>
      <c r="D455" t="s">
        <v>16509</v>
      </c>
      <c r="E455">
        <v>1</v>
      </c>
      <c r="F455" t="s">
        <v>16519</v>
      </c>
      <c r="G455">
        <v>1.5</v>
      </c>
      <c r="I455">
        <v>0</v>
      </c>
      <c r="K455">
        <v>0</v>
      </c>
      <c r="M455">
        <v>0</v>
      </c>
      <c r="O455">
        <v>0</v>
      </c>
      <c r="Q455">
        <v>0</v>
      </c>
      <c r="S455">
        <v>0</v>
      </c>
      <c r="U455">
        <v>0</v>
      </c>
      <c r="W455">
        <v>0</v>
      </c>
    </row>
    <row r="456" spans="2:23" x14ac:dyDescent="0.25">
      <c r="B456">
        <v>446</v>
      </c>
      <c r="C456" t="s">
        <v>16633</v>
      </c>
      <c r="D456" t="s">
        <v>16509</v>
      </c>
      <c r="E456">
        <v>1</v>
      </c>
      <c r="F456" t="s">
        <v>16519</v>
      </c>
      <c r="G456">
        <v>-1.5</v>
      </c>
      <c r="I456">
        <v>0</v>
      </c>
      <c r="K456">
        <v>0</v>
      </c>
      <c r="M456">
        <v>0</v>
      </c>
      <c r="O456">
        <v>0</v>
      </c>
      <c r="Q456">
        <v>0</v>
      </c>
      <c r="S456">
        <v>0</v>
      </c>
      <c r="U456">
        <v>0</v>
      </c>
      <c r="W456">
        <v>0</v>
      </c>
    </row>
    <row r="457" spans="2:23" x14ac:dyDescent="0.25">
      <c r="B457">
        <v>447</v>
      </c>
      <c r="C457" t="s">
        <v>16634</v>
      </c>
      <c r="D457" t="s">
        <v>16462</v>
      </c>
      <c r="E457">
        <v>1</v>
      </c>
      <c r="F457" t="s">
        <v>16499</v>
      </c>
      <c r="G457">
        <v>1.5</v>
      </c>
      <c r="H457" t="s">
        <v>16463</v>
      </c>
      <c r="I457">
        <v>0.5</v>
      </c>
      <c r="J457" t="s">
        <v>16464</v>
      </c>
      <c r="K457">
        <v>0.25</v>
      </c>
      <c r="L457" t="s">
        <v>16466</v>
      </c>
      <c r="M457">
        <v>0.3</v>
      </c>
      <c r="O457">
        <v>0</v>
      </c>
      <c r="Q457">
        <v>0</v>
      </c>
      <c r="S457">
        <v>0</v>
      </c>
      <c r="U457">
        <v>0</v>
      </c>
      <c r="W457">
        <v>0</v>
      </c>
    </row>
    <row r="458" spans="2:23" x14ac:dyDescent="0.25">
      <c r="B458">
        <v>448</v>
      </c>
      <c r="C458" t="s">
        <v>16635</v>
      </c>
      <c r="D458" t="s">
        <v>16469</v>
      </c>
      <c r="E458">
        <v>1</v>
      </c>
      <c r="F458" t="s">
        <v>16499</v>
      </c>
      <c r="G458">
        <v>-1.5</v>
      </c>
      <c r="H458" t="s">
        <v>16463</v>
      </c>
      <c r="I458">
        <v>0.5</v>
      </c>
      <c r="J458" t="s">
        <v>16464</v>
      </c>
      <c r="K458">
        <v>0.25</v>
      </c>
      <c r="L458" t="s">
        <v>16466</v>
      </c>
      <c r="M458">
        <v>-0.3</v>
      </c>
      <c r="O458">
        <v>0</v>
      </c>
      <c r="Q458">
        <v>0</v>
      </c>
      <c r="S458">
        <v>0</v>
      </c>
      <c r="U458">
        <v>0</v>
      </c>
      <c r="W458">
        <v>0</v>
      </c>
    </row>
    <row r="459" spans="2:23" x14ac:dyDescent="0.25">
      <c r="B459">
        <v>449</v>
      </c>
      <c r="C459" t="s">
        <v>16636</v>
      </c>
      <c r="D459" t="s">
        <v>16462</v>
      </c>
      <c r="E459">
        <v>1</v>
      </c>
      <c r="F459" t="s">
        <v>16502</v>
      </c>
      <c r="G459">
        <v>1.5</v>
      </c>
      <c r="H459" t="s">
        <v>16463</v>
      </c>
      <c r="I459">
        <v>0.5</v>
      </c>
      <c r="J459" t="s">
        <v>16464</v>
      </c>
      <c r="K459">
        <v>0.25</v>
      </c>
      <c r="L459" t="s">
        <v>16466</v>
      </c>
      <c r="M459">
        <v>0.3</v>
      </c>
      <c r="O459">
        <v>0</v>
      </c>
      <c r="Q459">
        <v>0</v>
      </c>
      <c r="S459">
        <v>0</v>
      </c>
      <c r="U459">
        <v>0</v>
      </c>
      <c r="W459">
        <v>0</v>
      </c>
    </row>
    <row r="460" spans="2:23" x14ac:dyDescent="0.25">
      <c r="B460">
        <v>450</v>
      </c>
      <c r="C460" t="s">
        <v>16637</v>
      </c>
      <c r="D460" t="s">
        <v>16469</v>
      </c>
      <c r="E460">
        <v>1</v>
      </c>
      <c r="F460" t="s">
        <v>16502</v>
      </c>
      <c r="G460">
        <v>-1.5</v>
      </c>
      <c r="H460" t="s">
        <v>16463</v>
      </c>
      <c r="I460">
        <v>0.5</v>
      </c>
      <c r="J460" t="s">
        <v>16464</v>
      </c>
      <c r="K460">
        <v>0.25</v>
      </c>
      <c r="L460" t="s">
        <v>16466</v>
      </c>
      <c r="M460">
        <v>-0.3</v>
      </c>
      <c r="O460">
        <v>0</v>
      </c>
      <c r="Q460">
        <v>0</v>
      </c>
      <c r="S460">
        <v>0</v>
      </c>
      <c r="U460">
        <v>0</v>
      </c>
      <c r="W460">
        <v>0</v>
      </c>
    </row>
    <row r="461" spans="2:23" x14ac:dyDescent="0.25">
      <c r="B461">
        <v>451</v>
      </c>
      <c r="C461" t="s">
        <v>16638</v>
      </c>
      <c r="D461" t="s">
        <v>16509</v>
      </c>
      <c r="E461">
        <v>1</v>
      </c>
      <c r="F461" t="s">
        <v>16516</v>
      </c>
      <c r="G461">
        <v>1.5</v>
      </c>
      <c r="H461" t="s">
        <v>16463</v>
      </c>
      <c r="I461">
        <v>0.5</v>
      </c>
      <c r="J461" t="s">
        <v>16464</v>
      </c>
      <c r="K461">
        <v>0.25</v>
      </c>
      <c r="M461">
        <v>0</v>
      </c>
      <c r="O461">
        <v>0</v>
      </c>
      <c r="Q461">
        <v>0</v>
      </c>
      <c r="S461">
        <v>0</v>
      </c>
      <c r="U461">
        <v>0</v>
      </c>
      <c r="W461">
        <v>0</v>
      </c>
    </row>
    <row r="462" spans="2:23" x14ac:dyDescent="0.25">
      <c r="B462">
        <v>452</v>
      </c>
      <c r="C462" t="s">
        <v>16639</v>
      </c>
      <c r="D462" t="s">
        <v>16509</v>
      </c>
      <c r="E462">
        <v>1</v>
      </c>
      <c r="F462" t="s">
        <v>16516</v>
      </c>
      <c r="G462">
        <v>-1.5</v>
      </c>
      <c r="H462" t="s">
        <v>16463</v>
      </c>
      <c r="I462">
        <v>0.5</v>
      </c>
      <c r="J462" t="s">
        <v>16464</v>
      </c>
      <c r="K462">
        <v>0.25</v>
      </c>
      <c r="M462">
        <v>0</v>
      </c>
      <c r="O462">
        <v>0</v>
      </c>
      <c r="Q462">
        <v>0</v>
      </c>
      <c r="S462">
        <v>0</v>
      </c>
      <c r="U462">
        <v>0</v>
      </c>
      <c r="W462">
        <v>0</v>
      </c>
    </row>
    <row r="463" spans="2:23" x14ac:dyDescent="0.25">
      <c r="B463">
        <v>453</v>
      </c>
      <c r="C463" t="s">
        <v>16640</v>
      </c>
      <c r="D463" t="s">
        <v>16509</v>
      </c>
      <c r="E463">
        <v>1</v>
      </c>
      <c r="F463" t="s">
        <v>16519</v>
      </c>
      <c r="G463">
        <v>1.5</v>
      </c>
      <c r="H463" t="s">
        <v>16463</v>
      </c>
      <c r="I463">
        <v>0.5</v>
      </c>
      <c r="J463" t="s">
        <v>16464</v>
      </c>
      <c r="K463">
        <v>0.25</v>
      </c>
      <c r="M463">
        <v>0</v>
      </c>
      <c r="O463">
        <v>0</v>
      </c>
      <c r="Q463">
        <v>0</v>
      </c>
      <c r="S463">
        <v>0</v>
      </c>
      <c r="U463">
        <v>0</v>
      </c>
      <c r="W463">
        <v>0</v>
      </c>
    </row>
    <row r="464" spans="2:23" x14ac:dyDescent="0.25">
      <c r="B464">
        <v>454</v>
      </c>
      <c r="C464" t="s">
        <v>16641</v>
      </c>
      <c r="D464" t="s">
        <v>16509</v>
      </c>
      <c r="E464">
        <v>1</v>
      </c>
      <c r="F464" t="s">
        <v>16519</v>
      </c>
      <c r="G464">
        <v>-1.5</v>
      </c>
      <c r="H464" t="s">
        <v>16463</v>
      </c>
      <c r="I464">
        <v>0.5</v>
      </c>
      <c r="J464" t="s">
        <v>16464</v>
      </c>
      <c r="K464">
        <v>0.25</v>
      </c>
      <c r="M464">
        <v>0</v>
      </c>
      <c r="O464">
        <v>0</v>
      </c>
      <c r="Q464">
        <v>0</v>
      </c>
      <c r="S464">
        <v>0</v>
      </c>
      <c r="U464">
        <v>0</v>
      </c>
      <c r="W464">
        <v>0</v>
      </c>
    </row>
    <row r="465" spans="2:23" x14ac:dyDescent="0.25">
      <c r="B465">
        <v>455</v>
      </c>
      <c r="E465">
        <v>0</v>
      </c>
      <c r="G465">
        <v>0</v>
      </c>
      <c r="I465">
        <v>0</v>
      </c>
      <c r="K465">
        <v>0</v>
      </c>
      <c r="M465">
        <v>0</v>
      </c>
      <c r="O465">
        <v>0</v>
      </c>
      <c r="Q465">
        <v>0</v>
      </c>
      <c r="S465">
        <v>0</v>
      </c>
      <c r="U465">
        <v>0</v>
      </c>
      <c r="W465">
        <v>0</v>
      </c>
    </row>
    <row r="466" spans="2:23" x14ac:dyDescent="0.25">
      <c r="B466">
        <v>456</v>
      </c>
      <c r="C466" t="s">
        <v>16642</v>
      </c>
      <c r="E466">
        <v>0</v>
      </c>
      <c r="G466">
        <v>0</v>
      </c>
      <c r="I466">
        <v>0</v>
      </c>
      <c r="K466">
        <v>0</v>
      </c>
      <c r="M466">
        <v>0</v>
      </c>
      <c r="O466">
        <v>0</v>
      </c>
      <c r="Q466">
        <v>0</v>
      </c>
      <c r="S466">
        <v>0</v>
      </c>
      <c r="U466">
        <v>0</v>
      </c>
      <c r="W466">
        <v>0</v>
      </c>
    </row>
    <row r="467" spans="2:23" x14ac:dyDescent="0.25">
      <c r="B467">
        <v>457</v>
      </c>
      <c r="C467" t="s">
        <v>16643</v>
      </c>
      <c r="D467" t="s">
        <v>16462</v>
      </c>
      <c r="E467">
        <v>1</v>
      </c>
      <c r="F467" t="s">
        <v>16499</v>
      </c>
      <c r="G467">
        <v>1</v>
      </c>
      <c r="H467" t="s">
        <v>16463</v>
      </c>
      <c r="I467">
        <v>0.5</v>
      </c>
      <c r="J467" t="s">
        <v>16464</v>
      </c>
      <c r="K467">
        <v>0.25</v>
      </c>
      <c r="L467" t="s">
        <v>16644</v>
      </c>
      <c r="M467">
        <v>1</v>
      </c>
      <c r="N467" t="s">
        <v>16466</v>
      </c>
      <c r="O467">
        <v>0.3</v>
      </c>
      <c r="Q467">
        <v>0</v>
      </c>
      <c r="S467">
        <v>0</v>
      </c>
      <c r="U467">
        <v>0</v>
      </c>
      <c r="W467">
        <v>0</v>
      </c>
    </row>
    <row r="468" spans="2:23" x14ac:dyDescent="0.25">
      <c r="B468">
        <v>458</v>
      </c>
      <c r="C468" t="s">
        <v>16645</v>
      </c>
      <c r="D468" t="s">
        <v>16469</v>
      </c>
      <c r="E468">
        <v>1</v>
      </c>
      <c r="F468" t="s">
        <v>16499</v>
      </c>
      <c r="G468">
        <v>-1</v>
      </c>
      <c r="H468" t="s">
        <v>16463</v>
      </c>
      <c r="I468">
        <v>0.5</v>
      </c>
      <c r="J468" t="s">
        <v>16464</v>
      </c>
      <c r="K468">
        <v>0.25</v>
      </c>
      <c r="L468" t="s">
        <v>16644</v>
      </c>
      <c r="M468">
        <v>-1</v>
      </c>
      <c r="N468" t="s">
        <v>16466</v>
      </c>
      <c r="O468">
        <v>-0.3</v>
      </c>
      <c r="Q468">
        <v>0</v>
      </c>
      <c r="S468">
        <v>0</v>
      </c>
      <c r="U468">
        <v>0</v>
      </c>
      <c r="W468">
        <v>0</v>
      </c>
    </row>
    <row r="469" spans="2:23" x14ac:dyDescent="0.25">
      <c r="B469">
        <v>459</v>
      </c>
      <c r="C469" t="s">
        <v>16646</v>
      </c>
      <c r="D469" t="s">
        <v>16462</v>
      </c>
      <c r="E469">
        <v>1</v>
      </c>
      <c r="F469" t="s">
        <v>16502</v>
      </c>
      <c r="G469">
        <v>1</v>
      </c>
      <c r="H469" t="s">
        <v>16463</v>
      </c>
      <c r="I469">
        <v>0.5</v>
      </c>
      <c r="J469" t="s">
        <v>16464</v>
      </c>
      <c r="K469">
        <v>0.25</v>
      </c>
      <c r="L469" t="s">
        <v>16644</v>
      </c>
      <c r="M469">
        <v>1</v>
      </c>
      <c r="N469" t="s">
        <v>16466</v>
      </c>
      <c r="O469">
        <v>0.3</v>
      </c>
      <c r="Q469">
        <v>0</v>
      </c>
      <c r="S469">
        <v>0</v>
      </c>
      <c r="U469">
        <v>0</v>
      </c>
      <c r="W469">
        <v>0</v>
      </c>
    </row>
    <row r="470" spans="2:23" x14ac:dyDescent="0.25">
      <c r="B470">
        <v>460</v>
      </c>
      <c r="C470" t="s">
        <v>16647</v>
      </c>
      <c r="D470" t="s">
        <v>16469</v>
      </c>
      <c r="E470">
        <v>1</v>
      </c>
      <c r="F470" t="s">
        <v>16502</v>
      </c>
      <c r="G470">
        <v>-1</v>
      </c>
      <c r="H470" t="s">
        <v>16463</v>
      </c>
      <c r="I470">
        <v>0.5</v>
      </c>
      <c r="J470" t="s">
        <v>16464</v>
      </c>
      <c r="K470">
        <v>0.25</v>
      </c>
      <c r="L470" t="s">
        <v>16644</v>
      </c>
      <c r="M470">
        <v>-1</v>
      </c>
      <c r="N470" t="s">
        <v>16466</v>
      </c>
      <c r="O470">
        <v>-0.3</v>
      </c>
      <c r="Q470">
        <v>0</v>
      </c>
      <c r="S470">
        <v>0</v>
      </c>
      <c r="U470">
        <v>0</v>
      </c>
      <c r="W470">
        <v>0</v>
      </c>
    </row>
    <row r="471" spans="2:23" x14ac:dyDescent="0.25">
      <c r="B471">
        <v>461</v>
      </c>
      <c r="C471" t="s">
        <v>16648</v>
      </c>
      <c r="E471">
        <v>0</v>
      </c>
      <c r="G471">
        <v>0</v>
      </c>
      <c r="I471">
        <v>0</v>
      </c>
      <c r="K471">
        <v>0</v>
      </c>
      <c r="M471">
        <v>0</v>
      </c>
      <c r="O471">
        <v>0</v>
      </c>
      <c r="Q471">
        <v>0</v>
      </c>
      <c r="S471">
        <v>0</v>
      </c>
      <c r="U471">
        <v>0</v>
      </c>
      <c r="W471">
        <v>0</v>
      </c>
    </row>
    <row r="472" spans="2:23" x14ac:dyDescent="0.25">
      <c r="B472">
        <v>462</v>
      </c>
      <c r="C472" t="s">
        <v>16649</v>
      </c>
      <c r="D472" t="s">
        <v>16462</v>
      </c>
      <c r="E472">
        <v>1.25</v>
      </c>
      <c r="F472" t="s">
        <v>16650</v>
      </c>
      <c r="G472">
        <v>1.5</v>
      </c>
      <c r="H472" t="s">
        <v>16463</v>
      </c>
      <c r="I472">
        <v>0.5</v>
      </c>
      <c r="J472" t="s">
        <v>16471</v>
      </c>
      <c r="K472">
        <v>0.4</v>
      </c>
      <c r="M472">
        <v>0</v>
      </c>
      <c r="O472">
        <v>0</v>
      </c>
      <c r="Q472">
        <v>0</v>
      </c>
      <c r="S472">
        <v>0</v>
      </c>
      <c r="U472">
        <v>0</v>
      </c>
      <c r="W472">
        <v>0</v>
      </c>
    </row>
    <row r="473" spans="2:23" x14ac:dyDescent="0.25">
      <c r="B473">
        <v>463</v>
      </c>
      <c r="C473" t="s">
        <v>16651</v>
      </c>
      <c r="D473" t="s">
        <v>16469</v>
      </c>
      <c r="E473">
        <v>1.25</v>
      </c>
      <c r="F473" t="s">
        <v>16650</v>
      </c>
      <c r="G473">
        <v>-1.5</v>
      </c>
      <c r="H473" t="s">
        <v>16463</v>
      </c>
      <c r="I473">
        <v>0.5</v>
      </c>
      <c r="J473" t="s">
        <v>16471</v>
      </c>
      <c r="K473">
        <v>-0.4</v>
      </c>
      <c r="M473">
        <v>0</v>
      </c>
      <c r="O473">
        <v>0</v>
      </c>
      <c r="Q473">
        <v>0</v>
      </c>
      <c r="S473">
        <v>0</v>
      </c>
      <c r="U473">
        <v>0</v>
      </c>
      <c r="W473">
        <v>0</v>
      </c>
    </row>
    <row r="474" spans="2:23" x14ac:dyDescent="0.25">
      <c r="B474">
        <v>464</v>
      </c>
      <c r="C474" t="s">
        <v>16652</v>
      </c>
      <c r="D474" t="s">
        <v>16462</v>
      </c>
      <c r="E474">
        <v>1.25</v>
      </c>
      <c r="F474" t="s">
        <v>16650</v>
      </c>
      <c r="G474">
        <v>1.5</v>
      </c>
      <c r="H474" t="s">
        <v>16463</v>
      </c>
      <c r="I474">
        <v>0.5</v>
      </c>
      <c r="J474" t="s">
        <v>16474</v>
      </c>
      <c r="K474">
        <v>0.4</v>
      </c>
      <c r="M474">
        <v>0</v>
      </c>
      <c r="O474">
        <v>0</v>
      </c>
      <c r="Q474">
        <v>0</v>
      </c>
      <c r="S474">
        <v>0</v>
      </c>
      <c r="U474">
        <v>0</v>
      </c>
      <c r="W474">
        <v>0</v>
      </c>
    </row>
    <row r="475" spans="2:23" x14ac:dyDescent="0.25">
      <c r="B475">
        <v>465</v>
      </c>
      <c r="C475" t="s">
        <v>16653</v>
      </c>
      <c r="D475" t="s">
        <v>16469</v>
      </c>
      <c r="E475">
        <v>1.25</v>
      </c>
      <c r="F475" t="s">
        <v>16650</v>
      </c>
      <c r="G475">
        <v>-1.5</v>
      </c>
      <c r="H475" t="s">
        <v>16463</v>
      </c>
      <c r="I475">
        <v>0.5</v>
      </c>
      <c r="J475" t="s">
        <v>16474</v>
      </c>
      <c r="K475">
        <v>-0.4</v>
      </c>
      <c r="M475">
        <v>0</v>
      </c>
      <c r="O475">
        <v>0</v>
      </c>
      <c r="Q475">
        <v>0</v>
      </c>
      <c r="S475">
        <v>0</v>
      </c>
      <c r="U475">
        <v>0</v>
      </c>
      <c r="W475">
        <v>0</v>
      </c>
    </row>
    <row r="476" spans="2:23" x14ac:dyDescent="0.25">
      <c r="B476">
        <v>466</v>
      </c>
      <c r="E476">
        <v>0</v>
      </c>
      <c r="G476">
        <v>0</v>
      </c>
      <c r="I476">
        <v>0</v>
      </c>
      <c r="K476">
        <v>0</v>
      </c>
      <c r="M476">
        <v>0</v>
      </c>
      <c r="O476">
        <v>0</v>
      </c>
      <c r="Q476">
        <v>0</v>
      </c>
      <c r="S476">
        <v>0</v>
      </c>
      <c r="U476">
        <v>0</v>
      </c>
      <c r="W476">
        <v>0</v>
      </c>
    </row>
    <row r="477" spans="2:23" x14ac:dyDescent="0.25">
      <c r="B477">
        <v>467</v>
      </c>
      <c r="C477" t="s">
        <v>16654</v>
      </c>
      <c r="E477">
        <v>0</v>
      </c>
      <c r="G477">
        <v>0</v>
      </c>
      <c r="I477">
        <v>0</v>
      </c>
      <c r="K477">
        <v>0</v>
      </c>
      <c r="M477">
        <v>0</v>
      </c>
      <c r="O477">
        <v>0</v>
      </c>
      <c r="Q477">
        <v>0</v>
      </c>
      <c r="S477">
        <v>0</v>
      </c>
      <c r="U477">
        <v>0</v>
      </c>
      <c r="W477">
        <v>0</v>
      </c>
    </row>
    <row r="478" spans="2:23" x14ac:dyDescent="0.25">
      <c r="B478">
        <v>468</v>
      </c>
      <c r="C478" t="s">
        <v>16655</v>
      </c>
      <c r="D478" t="s">
        <v>16460</v>
      </c>
      <c r="E478">
        <v>1</v>
      </c>
      <c r="G478">
        <v>0</v>
      </c>
      <c r="I478">
        <v>0</v>
      </c>
      <c r="K478">
        <v>0</v>
      </c>
      <c r="M478">
        <v>0</v>
      </c>
      <c r="O478">
        <v>0</v>
      </c>
      <c r="Q478">
        <v>0</v>
      </c>
      <c r="S478">
        <v>0</v>
      </c>
      <c r="U478">
        <v>0</v>
      </c>
      <c r="W478">
        <v>0</v>
      </c>
    </row>
    <row r="479" spans="2:23" x14ac:dyDescent="0.25">
      <c r="B479">
        <v>469</v>
      </c>
      <c r="C479" t="s">
        <v>16656</v>
      </c>
      <c r="D479" t="s">
        <v>16462</v>
      </c>
      <c r="E479">
        <v>1</v>
      </c>
      <c r="F479" t="s">
        <v>16467</v>
      </c>
      <c r="G479">
        <v>1</v>
      </c>
      <c r="H479" t="s">
        <v>16466</v>
      </c>
      <c r="I479">
        <v>1</v>
      </c>
      <c r="J479" t="s">
        <v>16463</v>
      </c>
      <c r="K479">
        <v>1</v>
      </c>
      <c r="L479" t="s">
        <v>16464</v>
      </c>
      <c r="M479">
        <v>0.78</v>
      </c>
      <c r="N479" t="s">
        <v>16465</v>
      </c>
      <c r="O479">
        <v>0.7</v>
      </c>
      <c r="Q479">
        <v>0</v>
      </c>
      <c r="S479">
        <v>0</v>
      </c>
      <c r="U479">
        <v>0</v>
      </c>
      <c r="W479">
        <v>0</v>
      </c>
    </row>
    <row r="480" spans="2:23" x14ac:dyDescent="0.25">
      <c r="B480">
        <v>470</v>
      </c>
      <c r="C480" t="s">
        <v>16657</v>
      </c>
      <c r="D480" t="s">
        <v>16469</v>
      </c>
      <c r="E480">
        <v>1</v>
      </c>
      <c r="F480" t="s">
        <v>16467</v>
      </c>
      <c r="G480">
        <v>-1</v>
      </c>
      <c r="H480" t="s">
        <v>16466</v>
      </c>
      <c r="I480">
        <v>-1</v>
      </c>
      <c r="J480" t="s">
        <v>16463</v>
      </c>
      <c r="K480">
        <v>1</v>
      </c>
      <c r="L480" t="s">
        <v>16464</v>
      </c>
      <c r="M480">
        <v>0.78</v>
      </c>
      <c r="N480" t="s">
        <v>16465</v>
      </c>
      <c r="O480">
        <v>0.7</v>
      </c>
      <c r="Q480">
        <v>0</v>
      </c>
      <c r="S480">
        <v>0</v>
      </c>
      <c r="U480">
        <v>0</v>
      </c>
      <c r="W480">
        <v>0</v>
      </c>
    </row>
    <row r="481" spans="2:23" x14ac:dyDescent="0.25">
      <c r="B481">
        <v>471</v>
      </c>
      <c r="C481" t="s">
        <v>16658</v>
      </c>
      <c r="D481" t="s">
        <v>16462</v>
      </c>
      <c r="E481">
        <v>1</v>
      </c>
      <c r="F481" t="s">
        <v>16466</v>
      </c>
      <c r="G481">
        <v>1</v>
      </c>
      <c r="H481" t="s">
        <v>16463</v>
      </c>
      <c r="I481">
        <v>1</v>
      </c>
      <c r="J481" t="s">
        <v>16471</v>
      </c>
      <c r="K481">
        <v>0.26</v>
      </c>
      <c r="M481">
        <v>0</v>
      </c>
      <c r="O481">
        <v>0</v>
      </c>
      <c r="Q481">
        <v>0</v>
      </c>
      <c r="S481">
        <v>0</v>
      </c>
      <c r="U481">
        <v>0</v>
      </c>
      <c r="W481">
        <v>0</v>
      </c>
    </row>
    <row r="482" spans="2:23" x14ac:dyDescent="0.25">
      <c r="B482">
        <v>472</v>
      </c>
      <c r="C482" t="s">
        <v>16659</v>
      </c>
      <c r="D482" t="s">
        <v>16469</v>
      </c>
      <c r="E482">
        <v>1</v>
      </c>
      <c r="F482" t="s">
        <v>16466</v>
      </c>
      <c r="G482">
        <v>-1</v>
      </c>
      <c r="H482" t="s">
        <v>16463</v>
      </c>
      <c r="I482">
        <v>1</v>
      </c>
      <c r="J482" t="s">
        <v>16471</v>
      </c>
      <c r="K482">
        <v>-0.26</v>
      </c>
      <c r="M482">
        <v>0</v>
      </c>
      <c r="O482">
        <v>0</v>
      </c>
      <c r="Q482">
        <v>0</v>
      </c>
      <c r="S482">
        <v>0</v>
      </c>
      <c r="U482">
        <v>0</v>
      </c>
      <c r="W482">
        <v>0</v>
      </c>
    </row>
    <row r="483" spans="2:23" x14ac:dyDescent="0.25">
      <c r="B483">
        <v>473</v>
      </c>
      <c r="C483" t="s">
        <v>16660</v>
      </c>
      <c r="D483" t="s">
        <v>16462</v>
      </c>
      <c r="E483">
        <v>1</v>
      </c>
      <c r="F483" t="s">
        <v>16466</v>
      </c>
      <c r="G483">
        <v>1</v>
      </c>
      <c r="H483" t="s">
        <v>16463</v>
      </c>
      <c r="I483">
        <v>1</v>
      </c>
      <c r="J483" t="s">
        <v>16474</v>
      </c>
      <c r="K483">
        <v>0.26</v>
      </c>
      <c r="M483">
        <v>0</v>
      </c>
      <c r="O483">
        <v>0</v>
      </c>
      <c r="Q483">
        <v>0</v>
      </c>
      <c r="S483">
        <v>0</v>
      </c>
      <c r="U483">
        <v>0</v>
      </c>
      <c r="W483">
        <v>0</v>
      </c>
    </row>
    <row r="484" spans="2:23" x14ac:dyDescent="0.25">
      <c r="B484">
        <v>474</v>
      </c>
      <c r="C484" t="s">
        <v>16661</v>
      </c>
      <c r="D484" t="s">
        <v>16469</v>
      </c>
      <c r="E484">
        <v>1</v>
      </c>
      <c r="F484" t="s">
        <v>16466</v>
      </c>
      <c r="G484">
        <v>-1</v>
      </c>
      <c r="H484" t="s">
        <v>16463</v>
      </c>
      <c r="I484">
        <v>1</v>
      </c>
      <c r="J484" t="s">
        <v>16474</v>
      </c>
      <c r="K484">
        <v>-0.26</v>
      </c>
      <c r="M484">
        <v>0</v>
      </c>
      <c r="O484">
        <v>0</v>
      </c>
      <c r="Q484">
        <v>0</v>
      </c>
      <c r="S484">
        <v>0</v>
      </c>
      <c r="U484">
        <v>0</v>
      </c>
      <c r="W484">
        <v>0</v>
      </c>
    </row>
    <row r="485" spans="2:23" x14ac:dyDescent="0.25">
      <c r="B485">
        <v>475</v>
      </c>
      <c r="C485" t="s">
        <v>16662</v>
      </c>
      <c r="D485" t="s">
        <v>16462</v>
      </c>
      <c r="E485">
        <v>1</v>
      </c>
      <c r="F485" t="s">
        <v>16466</v>
      </c>
      <c r="G485">
        <v>1</v>
      </c>
      <c r="H485" t="s">
        <v>16463</v>
      </c>
      <c r="I485">
        <v>1</v>
      </c>
      <c r="J485" t="s">
        <v>16471</v>
      </c>
      <c r="K485">
        <v>0.19</v>
      </c>
      <c r="L485" t="s">
        <v>16474</v>
      </c>
      <c r="M485">
        <v>0.19</v>
      </c>
      <c r="O485">
        <v>0</v>
      </c>
      <c r="Q485">
        <v>0</v>
      </c>
      <c r="S485">
        <v>0</v>
      </c>
      <c r="U485">
        <v>0</v>
      </c>
      <c r="W485">
        <v>0</v>
      </c>
    </row>
    <row r="486" spans="2:23" x14ac:dyDescent="0.25">
      <c r="B486">
        <v>476</v>
      </c>
      <c r="C486" t="s">
        <v>16663</v>
      </c>
      <c r="D486" t="s">
        <v>16469</v>
      </c>
      <c r="E486">
        <v>1</v>
      </c>
      <c r="F486" t="s">
        <v>16466</v>
      </c>
      <c r="G486">
        <v>-1</v>
      </c>
      <c r="H486" t="s">
        <v>16463</v>
      </c>
      <c r="I486">
        <v>1</v>
      </c>
      <c r="J486" t="s">
        <v>16471</v>
      </c>
      <c r="K486">
        <v>-0.19</v>
      </c>
      <c r="L486" t="s">
        <v>16474</v>
      </c>
      <c r="M486">
        <v>-0.19</v>
      </c>
      <c r="O486">
        <v>0</v>
      </c>
      <c r="Q486">
        <v>0</v>
      </c>
      <c r="S486">
        <v>0</v>
      </c>
      <c r="U486">
        <v>0</v>
      </c>
      <c r="W486">
        <v>0</v>
      </c>
    </row>
    <row r="487" spans="2:23" x14ac:dyDescent="0.25">
      <c r="B487">
        <v>477</v>
      </c>
      <c r="C487" t="s">
        <v>16664</v>
      </c>
      <c r="D487" t="s">
        <v>16462</v>
      </c>
      <c r="E487">
        <v>1</v>
      </c>
      <c r="F487" t="s">
        <v>16467</v>
      </c>
      <c r="G487">
        <v>1</v>
      </c>
      <c r="H487" t="s">
        <v>16466</v>
      </c>
      <c r="I487">
        <v>1</v>
      </c>
      <c r="J487" t="s">
        <v>16464</v>
      </c>
      <c r="K487">
        <v>0.78</v>
      </c>
      <c r="L487" t="s">
        <v>16463</v>
      </c>
      <c r="M487">
        <v>1</v>
      </c>
      <c r="N487" t="s">
        <v>16465</v>
      </c>
      <c r="O487">
        <v>0.7</v>
      </c>
      <c r="Q487">
        <v>0</v>
      </c>
      <c r="S487">
        <v>0</v>
      </c>
      <c r="U487">
        <v>0</v>
      </c>
      <c r="W487">
        <v>0</v>
      </c>
    </row>
    <row r="488" spans="2:23" x14ac:dyDescent="0.25">
      <c r="B488">
        <v>478</v>
      </c>
      <c r="C488" t="s">
        <v>16665</v>
      </c>
      <c r="D488" t="s">
        <v>16469</v>
      </c>
      <c r="E488">
        <v>1</v>
      </c>
      <c r="F488" t="s">
        <v>16467</v>
      </c>
      <c r="G488">
        <v>-1</v>
      </c>
      <c r="H488" t="s">
        <v>16466</v>
      </c>
      <c r="I488">
        <v>-1</v>
      </c>
      <c r="J488" t="s">
        <v>16464</v>
      </c>
      <c r="K488">
        <v>0.78</v>
      </c>
      <c r="L488" t="s">
        <v>16463</v>
      </c>
      <c r="M488">
        <v>1</v>
      </c>
      <c r="N488" t="s">
        <v>16465</v>
      </c>
      <c r="O488">
        <v>0.7</v>
      </c>
      <c r="Q488">
        <v>0</v>
      </c>
      <c r="S488">
        <v>0</v>
      </c>
      <c r="U488">
        <v>0</v>
      </c>
      <c r="W488">
        <v>0</v>
      </c>
    </row>
    <row r="489" spans="2:23" x14ac:dyDescent="0.25">
      <c r="B489">
        <v>479</v>
      </c>
      <c r="C489" t="s">
        <v>16666</v>
      </c>
      <c r="D489" t="s">
        <v>16462</v>
      </c>
      <c r="E489">
        <v>1</v>
      </c>
      <c r="F489" t="s">
        <v>16466</v>
      </c>
      <c r="G489">
        <v>1</v>
      </c>
      <c r="H489" t="s">
        <v>16464</v>
      </c>
      <c r="I489">
        <v>0.78</v>
      </c>
      <c r="J489" t="s">
        <v>16471</v>
      </c>
      <c r="K489">
        <v>0.26</v>
      </c>
      <c r="L489" t="s">
        <v>16465</v>
      </c>
      <c r="M489">
        <v>0.7</v>
      </c>
      <c r="O489">
        <v>0</v>
      </c>
      <c r="Q489">
        <v>0</v>
      </c>
      <c r="S489">
        <v>0</v>
      </c>
      <c r="U489">
        <v>0</v>
      </c>
      <c r="W489">
        <v>0</v>
      </c>
    </row>
    <row r="490" spans="2:23" x14ac:dyDescent="0.25">
      <c r="B490">
        <v>480</v>
      </c>
      <c r="C490" t="s">
        <v>16667</v>
      </c>
      <c r="D490" t="s">
        <v>16469</v>
      </c>
      <c r="E490">
        <v>1</v>
      </c>
      <c r="F490" t="s">
        <v>16466</v>
      </c>
      <c r="G490">
        <v>-1</v>
      </c>
      <c r="H490" t="s">
        <v>16464</v>
      </c>
      <c r="I490">
        <v>0.78</v>
      </c>
      <c r="J490" t="s">
        <v>16471</v>
      </c>
      <c r="K490">
        <v>-0.26</v>
      </c>
      <c r="L490" t="s">
        <v>16465</v>
      </c>
      <c r="M490">
        <v>0.7</v>
      </c>
      <c r="O490">
        <v>0</v>
      </c>
      <c r="Q490">
        <v>0</v>
      </c>
      <c r="S490">
        <v>0</v>
      </c>
      <c r="U490">
        <v>0</v>
      </c>
      <c r="W490">
        <v>0</v>
      </c>
    </row>
    <row r="491" spans="2:23" x14ac:dyDescent="0.25">
      <c r="B491">
        <v>481</v>
      </c>
      <c r="C491" t="s">
        <v>16668</v>
      </c>
      <c r="D491" t="s">
        <v>16462</v>
      </c>
      <c r="E491">
        <v>1</v>
      </c>
      <c r="F491" t="s">
        <v>16466</v>
      </c>
      <c r="G491">
        <v>1</v>
      </c>
      <c r="H491" t="s">
        <v>16464</v>
      </c>
      <c r="I491">
        <v>0.78</v>
      </c>
      <c r="J491" t="s">
        <v>16474</v>
      </c>
      <c r="K491">
        <v>0.26</v>
      </c>
      <c r="L491" t="s">
        <v>16465</v>
      </c>
      <c r="M491">
        <v>0.7</v>
      </c>
      <c r="O491">
        <v>0</v>
      </c>
      <c r="Q491">
        <v>0</v>
      </c>
      <c r="S491">
        <v>0</v>
      </c>
      <c r="U491">
        <v>0</v>
      </c>
      <c r="W491">
        <v>0</v>
      </c>
    </row>
    <row r="492" spans="2:23" x14ac:dyDescent="0.25">
      <c r="B492">
        <v>482</v>
      </c>
      <c r="C492" t="s">
        <v>16669</v>
      </c>
      <c r="D492" t="s">
        <v>16469</v>
      </c>
      <c r="E492">
        <v>1</v>
      </c>
      <c r="F492" t="s">
        <v>16466</v>
      </c>
      <c r="G492">
        <v>-1</v>
      </c>
      <c r="H492" t="s">
        <v>16464</v>
      </c>
      <c r="I492">
        <v>0.78</v>
      </c>
      <c r="J492" t="s">
        <v>16474</v>
      </c>
      <c r="K492">
        <v>-0.26</v>
      </c>
      <c r="L492" t="s">
        <v>16465</v>
      </c>
      <c r="M492">
        <v>0.7</v>
      </c>
      <c r="O492">
        <v>0</v>
      </c>
      <c r="Q492">
        <v>0</v>
      </c>
      <c r="S492">
        <v>0</v>
      </c>
      <c r="U492">
        <v>0</v>
      </c>
      <c r="W492">
        <v>0</v>
      </c>
    </row>
    <row r="493" spans="2:23" x14ac:dyDescent="0.25">
      <c r="B493">
        <v>483</v>
      </c>
      <c r="C493" t="s">
        <v>16670</v>
      </c>
      <c r="D493" t="s">
        <v>16462</v>
      </c>
      <c r="E493">
        <v>1</v>
      </c>
      <c r="F493" t="s">
        <v>16466</v>
      </c>
      <c r="G493">
        <v>1</v>
      </c>
      <c r="H493" t="s">
        <v>16464</v>
      </c>
      <c r="I493">
        <v>0.78</v>
      </c>
      <c r="J493" t="s">
        <v>16471</v>
      </c>
      <c r="K493">
        <v>0.19</v>
      </c>
      <c r="L493" t="s">
        <v>16474</v>
      </c>
      <c r="M493">
        <v>0.19</v>
      </c>
      <c r="N493" t="s">
        <v>16465</v>
      </c>
      <c r="O493">
        <v>0.7</v>
      </c>
      <c r="Q493">
        <v>0</v>
      </c>
      <c r="S493">
        <v>0</v>
      </c>
      <c r="U493">
        <v>0</v>
      </c>
      <c r="W493">
        <v>0</v>
      </c>
    </row>
    <row r="494" spans="2:23" x14ac:dyDescent="0.25">
      <c r="B494">
        <v>484</v>
      </c>
      <c r="C494" t="s">
        <v>16671</v>
      </c>
      <c r="D494" t="s">
        <v>16469</v>
      </c>
      <c r="E494">
        <v>1</v>
      </c>
      <c r="F494" t="s">
        <v>16466</v>
      </c>
      <c r="G494">
        <v>-1</v>
      </c>
      <c r="H494" t="s">
        <v>16464</v>
      </c>
      <c r="I494">
        <v>0.78</v>
      </c>
      <c r="J494" t="s">
        <v>16471</v>
      </c>
      <c r="K494">
        <v>-0.19</v>
      </c>
      <c r="L494" t="s">
        <v>16474</v>
      </c>
      <c r="M494">
        <v>-0.19</v>
      </c>
      <c r="N494" t="s">
        <v>16465</v>
      </c>
      <c r="O494">
        <v>0.7</v>
      </c>
      <c r="Q494">
        <v>0</v>
      </c>
      <c r="S494">
        <v>0</v>
      </c>
      <c r="U494">
        <v>0</v>
      </c>
      <c r="W494">
        <v>0</v>
      </c>
    </row>
    <row r="495" spans="2:23" x14ac:dyDescent="0.25">
      <c r="B495">
        <v>485</v>
      </c>
      <c r="C495" t="s">
        <v>16672</v>
      </c>
      <c r="D495" t="s">
        <v>16462</v>
      </c>
      <c r="E495">
        <v>1</v>
      </c>
      <c r="F495" t="s">
        <v>16466</v>
      </c>
      <c r="G495">
        <v>0.3</v>
      </c>
      <c r="H495" t="s">
        <v>16471</v>
      </c>
      <c r="I495">
        <v>0.66</v>
      </c>
      <c r="J495" t="s">
        <v>16463</v>
      </c>
      <c r="K495">
        <v>0.5</v>
      </c>
      <c r="M495">
        <v>0</v>
      </c>
      <c r="O495">
        <v>0</v>
      </c>
      <c r="Q495">
        <v>0</v>
      </c>
      <c r="S495">
        <v>0</v>
      </c>
      <c r="U495">
        <v>0</v>
      </c>
      <c r="W495">
        <v>0</v>
      </c>
    </row>
    <row r="496" spans="2:23" x14ac:dyDescent="0.25">
      <c r="B496">
        <v>486</v>
      </c>
      <c r="C496" t="s">
        <v>16673</v>
      </c>
      <c r="D496" t="s">
        <v>16469</v>
      </c>
      <c r="E496">
        <v>1</v>
      </c>
      <c r="F496" t="s">
        <v>16466</v>
      </c>
      <c r="G496">
        <v>-0.3</v>
      </c>
      <c r="H496" t="s">
        <v>16471</v>
      </c>
      <c r="I496">
        <v>-0.66</v>
      </c>
      <c r="J496" t="s">
        <v>16463</v>
      </c>
      <c r="K496">
        <v>0.5</v>
      </c>
      <c r="M496">
        <v>0</v>
      </c>
      <c r="O496">
        <v>0</v>
      </c>
      <c r="Q496">
        <v>0</v>
      </c>
      <c r="S496">
        <v>0</v>
      </c>
      <c r="U496">
        <v>0</v>
      </c>
      <c r="W496">
        <v>0</v>
      </c>
    </row>
    <row r="497" spans="2:23" x14ac:dyDescent="0.25">
      <c r="B497">
        <v>487</v>
      </c>
      <c r="C497" t="s">
        <v>16674</v>
      </c>
      <c r="D497" t="s">
        <v>16462</v>
      </c>
      <c r="E497">
        <v>1</v>
      </c>
      <c r="F497" t="s">
        <v>16466</v>
      </c>
      <c r="G497">
        <v>0.3</v>
      </c>
      <c r="H497" t="s">
        <v>16474</v>
      </c>
      <c r="I497">
        <v>0.66</v>
      </c>
      <c r="J497" t="s">
        <v>16463</v>
      </c>
      <c r="K497">
        <v>0.5</v>
      </c>
      <c r="M497">
        <v>0</v>
      </c>
      <c r="O497">
        <v>0</v>
      </c>
      <c r="Q497">
        <v>0</v>
      </c>
      <c r="S497">
        <v>0</v>
      </c>
      <c r="U497">
        <v>0</v>
      </c>
      <c r="W497">
        <v>0</v>
      </c>
    </row>
    <row r="498" spans="2:23" x14ac:dyDescent="0.25">
      <c r="B498">
        <v>488</v>
      </c>
      <c r="C498" t="s">
        <v>16675</v>
      </c>
      <c r="D498" t="s">
        <v>16469</v>
      </c>
      <c r="E498">
        <v>1</v>
      </c>
      <c r="F498" t="s">
        <v>16466</v>
      </c>
      <c r="G498">
        <v>-0.3</v>
      </c>
      <c r="H498" t="s">
        <v>16474</v>
      </c>
      <c r="I498">
        <v>-0.66</v>
      </c>
      <c r="J498" t="s">
        <v>16463</v>
      </c>
      <c r="K498">
        <v>0.5</v>
      </c>
      <c r="M498">
        <v>0</v>
      </c>
      <c r="O498">
        <v>0</v>
      </c>
      <c r="Q498">
        <v>0</v>
      </c>
      <c r="S498">
        <v>0</v>
      </c>
      <c r="U498">
        <v>0</v>
      </c>
      <c r="W498">
        <v>0</v>
      </c>
    </row>
    <row r="499" spans="2:23" x14ac:dyDescent="0.25">
      <c r="B499">
        <v>489</v>
      </c>
      <c r="C499" t="s">
        <v>16676</v>
      </c>
      <c r="D499" t="s">
        <v>16462</v>
      </c>
      <c r="E499">
        <v>1</v>
      </c>
      <c r="F499" t="s">
        <v>16466</v>
      </c>
      <c r="G499">
        <v>0.3</v>
      </c>
      <c r="H499" t="s">
        <v>16471</v>
      </c>
      <c r="I499">
        <v>0.49</v>
      </c>
      <c r="J499" t="s">
        <v>16474</v>
      </c>
      <c r="K499">
        <v>0.49</v>
      </c>
      <c r="L499" t="s">
        <v>16463</v>
      </c>
      <c r="M499">
        <v>0.5</v>
      </c>
      <c r="O499">
        <v>0</v>
      </c>
      <c r="Q499">
        <v>0</v>
      </c>
      <c r="S499">
        <v>0</v>
      </c>
      <c r="U499">
        <v>0</v>
      </c>
      <c r="W499">
        <v>0</v>
      </c>
    </row>
    <row r="500" spans="2:23" x14ac:dyDescent="0.25">
      <c r="B500">
        <v>490</v>
      </c>
      <c r="C500" t="s">
        <v>16677</v>
      </c>
      <c r="D500" t="s">
        <v>16469</v>
      </c>
      <c r="E500">
        <v>1</v>
      </c>
      <c r="F500" t="s">
        <v>16466</v>
      </c>
      <c r="G500">
        <v>-0.3</v>
      </c>
      <c r="H500" t="s">
        <v>16471</v>
      </c>
      <c r="I500">
        <v>-0.49</v>
      </c>
      <c r="J500" t="s">
        <v>16474</v>
      </c>
      <c r="K500">
        <v>-0.49</v>
      </c>
      <c r="L500" t="s">
        <v>16463</v>
      </c>
      <c r="M500">
        <v>0.5</v>
      </c>
      <c r="O500">
        <v>0</v>
      </c>
      <c r="Q500">
        <v>0</v>
      </c>
      <c r="S500">
        <v>0</v>
      </c>
      <c r="U500">
        <v>0</v>
      </c>
      <c r="W500">
        <v>0</v>
      </c>
    </row>
    <row r="501" spans="2:23" x14ac:dyDescent="0.25">
      <c r="B501">
        <v>491</v>
      </c>
      <c r="C501" t="s">
        <v>16678</v>
      </c>
      <c r="D501" t="s">
        <v>16462</v>
      </c>
      <c r="E501">
        <v>1</v>
      </c>
      <c r="F501" t="s">
        <v>16466</v>
      </c>
      <c r="G501">
        <v>0.3</v>
      </c>
      <c r="H501" t="s">
        <v>16471</v>
      </c>
      <c r="I501">
        <v>0.66</v>
      </c>
      <c r="J501" t="s">
        <v>16464</v>
      </c>
      <c r="K501">
        <v>0.39</v>
      </c>
      <c r="L501" t="s">
        <v>16465</v>
      </c>
      <c r="M501">
        <v>0.7</v>
      </c>
      <c r="O501">
        <v>0</v>
      </c>
      <c r="Q501">
        <v>0</v>
      </c>
      <c r="S501">
        <v>0</v>
      </c>
      <c r="U501">
        <v>0</v>
      </c>
      <c r="W501">
        <v>0</v>
      </c>
    </row>
    <row r="502" spans="2:23" x14ac:dyDescent="0.25">
      <c r="B502">
        <v>492</v>
      </c>
      <c r="C502" t="s">
        <v>16679</v>
      </c>
      <c r="D502" t="s">
        <v>16469</v>
      </c>
      <c r="E502">
        <v>1</v>
      </c>
      <c r="F502" t="s">
        <v>16466</v>
      </c>
      <c r="G502">
        <v>-0.3</v>
      </c>
      <c r="H502" t="s">
        <v>16471</v>
      </c>
      <c r="I502">
        <v>-0.66</v>
      </c>
      <c r="J502" t="s">
        <v>16464</v>
      </c>
      <c r="K502">
        <v>0.39</v>
      </c>
      <c r="L502" t="s">
        <v>16465</v>
      </c>
      <c r="M502">
        <v>0.7</v>
      </c>
      <c r="O502">
        <v>0</v>
      </c>
      <c r="Q502">
        <v>0</v>
      </c>
      <c r="S502">
        <v>0</v>
      </c>
      <c r="U502">
        <v>0</v>
      </c>
      <c r="W502">
        <v>0</v>
      </c>
    </row>
    <row r="503" spans="2:23" x14ac:dyDescent="0.25">
      <c r="B503">
        <v>493</v>
      </c>
      <c r="C503" t="s">
        <v>16680</v>
      </c>
      <c r="D503" t="s">
        <v>16462</v>
      </c>
      <c r="E503">
        <v>1</v>
      </c>
      <c r="F503" t="s">
        <v>16466</v>
      </c>
      <c r="G503">
        <v>0.3</v>
      </c>
      <c r="H503" t="s">
        <v>16474</v>
      </c>
      <c r="I503">
        <v>0.66</v>
      </c>
      <c r="J503" t="s">
        <v>16464</v>
      </c>
      <c r="K503">
        <v>0.39</v>
      </c>
      <c r="L503" t="s">
        <v>16465</v>
      </c>
      <c r="M503">
        <v>0.7</v>
      </c>
      <c r="O503">
        <v>0</v>
      </c>
      <c r="Q503">
        <v>0</v>
      </c>
      <c r="S503">
        <v>0</v>
      </c>
      <c r="U503">
        <v>0</v>
      </c>
      <c r="W503">
        <v>0</v>
      </c>
    </row>
    <row r="504" spans="2:23" x14ac:dyDescent="0.25">
      <c r="B504">
        <v>494</v>
      </c>
      <c r="C504" t="s">
        <v>16681</v>
      </c>
      <c r="D504" t="s">
        <v>16469</v>
      </c>
      <c r="E504">
        <v>1</v>
      </c>
      <c r="F504" t="s">
        <v>16466</v>
      </c>
      <c r="G504">
        <v>-0.3</v>
      </c>
      <c r="H504" t="s">
        <v>16474</v>
      </c>
      <c r="I504">
        <v>-0.66</v>
      </c>
      <c r="J504" t="s">
        <v>16464</v>
      </c>
      <c r="K504">
        <v>0.39</v>
      </c>
      <c r="L504" t="s">
        <v>16465</v>
      </c>
      <c r="M504">
        <v>0.7</v>
      </c>
      <c r="O504">
        <v>0</v>
      </c>
      <c r="Q504">
        <v>0</v>
      </c>
      <c r="S504">
        <v>0</v>
      </c>
      <c r="U504">
        <v>0</v>
      </c>
      <c r="W504">
        <v>0</v>
      </c>
    </row>
    <row r="505" spans="2:23" x14ac:dyDescent="0.25">
      <c r="B505">
        <v>495</v>
      </c>
      <c r="C505" t="s">
        <v>16682</v>
      </c>
      <c r="D505" t="s">
        <v>16462</v>
      </c>
      <c r="E505">
        <v>1</v>
      </c>
      <c r="F505" t="s">
        <v>16466</v>
      </c>
      <c r="G505">
        <v>0.3</v>
      </c>
      <c r="H505" t="s">
        <v>16471</v>
      </c>
      <c r="I505">
        <v>0.49</v>
      </c>
      <c r="J505" t="s">
        <v>16474</v>
      </c>
      <c r="K505">
        <v>0.49</v>
      </c>
      <c r="L505" t="s">
        <v>16464</v>
      </c>
      <c r="M505">
        <v>0.39</v>
      </c>
      <c r="N505" t="s">
        <v>16465</v>
      </c>
      <c r="O505">
        <v>0.7</v>
      </c>
      <c r="Q505">
        <v>0</v>
      </c>
      <c r="S505">
        <v>0</v>
      </c>
      <c r="U505">
        <v>0</v>
      </c>
      <c r="W505">
        <v>0</v>
      </c>
    </row>
    <row r="506" spans="2:23" x14ac:dyDescent="0.25">
      <c r="B506">
        <v>496</v>
      </c>
      <c r="C506" t="s">
        <v>16683</v>
      </c>
      <c r="D506" t="s">
        <v>16469</v>
      </c>
      <c r="E506">
        <v>1</v>
      </c>
      <c r="F506" t="s">
        <v>16466</v>
      </c>
      <c r="G506">
        <v>-0.3</v>
      </c>
      <c r="H506" t="s">
        <v>16471</v>
      </c>
      <c r="I506">
        <v>-0.49</v>
      </c>
      <c r="J506" t="s">
        <v>16474</v>
      </c>
      <c r="K506">
        <v>-0.49</v>
      </c>
      <c r="L506" t="s">
        <v>16464</v>
      </c>
      <c r="M506">
        <v>0.39</v>
      </c>
      <c r="N506" t="s">
        <v>16465</v>
      </c>
      <c r="O506">
        <v>0.7</v>
      </c>
      <c r="Q506">
        <v>0</v>
      </c>
      <c r="S506">
        <v>0</v>
      </c>
      <c r="U506">
        <v>0</v>
      </c>
      <c r="W506">
        <v>0</v>
      </c>
    </row>
    <row r="507" spans="2:23" x14ac:dyDescent="0.25">
      <c r="B507">
        <v>497</v>
      </c>
      <c r="C507" t="s">
        <v>16684</v>
      </c>
      <c r="D507" t="s">
        <v>16462</v>
      </c>
      <c r="E507">
        <v>1</v>
      </c>
      <c r="F507" t="s">
        <v>16466</v>
      </c>
      <c r="G507">
        <v>1</v>
      </c>
      <c r="H507" t="s">
        <v>16526</v>
      </c>
      <c r="I507">
        <v>1</v>
      </c>
      <c r="K507">
        <v>0</v>
      </c>
      <c r="M507">
        <v>0</v>
      </c>
      <c r="O507">
        <v>0</v>
      </c>
      <c r="Q507">
        <v>0</v>
      </c>
      <c r="S507">
        <v>0</v>
      </c>
      <c r="U507">
        <v>0</v>
      </c>
      <c r="W507">
        <v>0</v>
      </c>
    </row>
    <row r="508" spans="2:23" x14ac:dyDescent="0.25">
      <c r="B508">
        <v>498</v>
      </c>
      <c r="C508" t="s">
        <v>16685</v>
      </c>
      <c r="D508" t="s">
        <v>16469</v>
      </c>
      <c r="E508">
        <v>1</v>
      </c>
      <c r="F508" t="s">
        <v>16466</v>
      </c>
      <c r="G508">
        <v>-1</v>
      </c>
      <c r="H508" t="s">
        <v>16526</v>
      </c>
      <c r="I508">
        <v>-1</v>
      </c>
      <c r="K508">
        <v>0</v>
      </c>
      <c r="M508">
        <v>0</v>
      </c>
      <c r="O508">
        <v>0</v>
      </c>
      <c r="Q508">
        <v>0</v>
      </c>
      <c r="S508">
        <v>0</v>
      </c>
      <c r="U508">
        <v>0</v>
      </c>
      <c r="W508">
        <v>0</v>
      </c>
    </row>
    <row r="509" spans="2:23" x14ac:dyDescent="0.25">
      <c r="B509">
        <v>499</v>
      </c>
      <c r="C509" t="s">
        <v>16686</v>
      </c>
      <c r="D509" t="s">
        <v>16462</v>
      </c>
      <c r="E509">
        <v>1</v>
      </c>
      <c r="F509" t="s">
        <v>16466</v>
      </c>
      <c r="G509">
        <v>1</v>
      </c>
      <c r="H509" t="s">
        <v>16467</v>
      </c>
      <c r="I509">
        <v>1</v>
      </c>
      <c r="K509">
        <v>0</v>
      </c>
      <c r="M509">
        <v>0</v>
      </c>
      <c r="O509">
        <v>0</v>
      </c>
      <c r="Q509">
        <v>0</v>
      </c>
      <c r="S509">
        <v>0</v>
      </c>
      <c r="U509">
        <v>0</v>
      </c>
      <c r="W509">
        <v>0</v>
      </c>
    </row>
    <row r="510" spans="2:23" x14ac:dyDescent="0.25">
      <c r="B510">
        <v>500</v>
      </c>
      <c r="C510" t="s">
        <v>16687</v>
      </c>
      <c r="D510" t="s">
        <v>16469</v>
      </c>
      <c r="E510">
        <v>1</v>
      </c>
      <c r="F510" t="s">
        <v>16466</v>
      </c>
      <c r="G510">
        <v>-1</v>
      </c>
      <c r="H510" t="s">
        <v>16467</v>
      </c>
      <c r="I510">
        <v>-1</v>
      </c>
      <c r="K510">
        <v>0</v>
      </c>
      <c r="M510">
        <v>0</v>
      </c>
      <c r="O510">
        <v>0</v>
      </c>
      <c r="Q510">
        <v>0</v>
      </c>
      <c r="S510">
        <v>0</v>
      </c>
      <c r="U510">
        <v>0</v>
      </c>
      <c r="W510">
        <v>0</v>
      </c>
    </row>
    <row r="511" spans="2:23" x14ac:dyDescent="0.25">
      <c r="B511">
        <v>501</v>
      </c>
      <c r="C511" t="s">
        <v>16688</v>
      </c>
      <c r="D511" t="s">
        <v>16509</v>
      </c>
      <c r="E511">
        <v>1</v>
      </c>
      <c r="F511" t="s">
        <v>16542</v>
      </c>
      <c r="G511">
        <v>1</v>
      </c>
      <c r="H511" t="s">
        <v>16471</v>
      </c>
      <c r="I511">
        <v>0.26</v>
      </c>
      <c r="K511">
        <v>0</v>
      </c>
      <c r="M511">
        <v>0</v>
      </c>
      <c r="O511">
        <v>0</v>
      </c>
      <c r="Q511">
        <v>0</v>
      </c>
      <c r="S511">
        <v>0</v>
      </c>
      <c r="U511">
        <v>0</v>
      </c>
      <c r="W511">
        <v>0</v>
      </c>
    </row>
    <row r="512" spans="2:23" x14ac:dyDescent="0.25">
      <c r="B512">
        <v>502</v>
      </c>
      <c r="C512" t="s">
        <v>16689</v>
      </c>
      <c r="D512" t="s">
        <v>16509</v>
      </c>
      <c r="E512">
        <v>1</v>
      </c>
      <c r="F512" t="s">
        <v>16542</v>
      </c>
      <c r="G512">
        <v>1</v>
      </c>
      <c r="H512" t="s">
        <v>16471</v>
      </c>
      <c r="I512">
        <v>-0.26</v>
      </c>
      <c r="K512">
        <v>0</v>
      </c>
      <c r="M512">
        <v>0</v>
      </c>
      <c r="O512">
        <v>0</v>
      </c>
      <c r="Q512">
        <v>0</v>
      </c>
      <c r="S512">
        <v>0</v>
      </c>
      <c r="U512">
        <v>0</v>
      </c>
      <c r="W512">
        <v>0</v>
      </c>
    </row>
    <row r="513" spans="2:23" x14ac:dyDescent="0.25">
      <c r="B513">
        <v>503</v>
      </c>
      <c r="C513" t="s">
        <v>16690</v>
      </c>
      <c r="D513" t="s">
        <v>16509</v>
      </c>
      <c r="E513">
        <v>1</v>
      </c>
      <c r="F513" t="s">
        <v>16542</v>
      </c>
      <c r="G513">
        <v>1</v>
      </c>
      <c r="H513" t="s">
        <v>16474</v>
      </c>
      <c r="I513">
        <v>0.26</v>
      </c>
      <c r="K513">
        <v>0</v>
      </c>
      <c r="M513">
        <v>0</v>
      </c>
      <c r="O513">
        <v>0</v>
      </c>
      <c r="Q513">
        <v>0</v>
      </c>
      <c r="S513">
        <v>0</v>
      </c>
      <c r="U513">
        <v>0</v>
      </c>
      <c r="W513">
        <v>0</v>
      </c>
    </row>
    <row r="514" spans="2:23" x14ac:dyDescent="0.25">
      <c r="B514">
        <v>504</v>
      </c>
      <c r="C514" t="s">
        <v>16691</v>
      </c>
      <c r="D514" t="s">
        <v>16509</v>
      </c>
      <c r="E514">
        <v>1</v>
      </c>
      <c r="F514" t="s">
        <v>16542</v>
      </c>
      <c r="G514">
        <v>1</v>
      </c>
      <c r="H514" t="s">
        <v>16474</v>
      </c>
      <c r="I514">
        <v>-0.26</v>
      </c>
      <c r="K514">
        <v>0</v>
      </c>
      <c r="M514">
        <v>0</v>
      </c>
      <c r="O514">
        <v>0</v>
      </c>
      <c r="Q514">
        <v>0</v>
      </c>
      <c r="S514">
        <v>0</v>
      </c>
      <c r="U514">
        <v>0</v>
      </c>
      <c r="W514">
        <v>0</v>
      </c>
    </row>
    <row r="515" spans="2:23" x14ac:dyDescent="0.25">
      <c r="B515">
        <v>505</v>
      </c>
      <c r="C515" t="s">
        <v>16692</v>
      </c>
      <c r="D515" t="s">
        <v>16509</v>
      </c>
      <c r="E515">
        <v>1</v>
      </c>
      <c r="F515" t="s">
        <v>16542</v>
      </c>
      <c r="G515">
        <v>1</v>
      </c>
      <c r="H515" t="s">
        <v>16471</v>
      </c>
      <c r="I515">
        <v>0.19</v>
      </c>
      <c r="J515" t="s">
        <v>16474</v>
      </c>
      <c r="K515">
        <v>0.19</v>
      </c>
      <c r="M515">
        <v>0</v>
      </c>
      <c r="O515">
        <v>0</v>
      </c>
      <c r="Q515">
        <v>0</v>
      </c>
      <c r="S515">
        <v>0</v>
      </c>
      <c r="U515">
        <v>0</v>
      </c>
      <c r="W515">
        <v>0</v>
      </c>
    </row>
    <row r="516" spans="2:23" x14ac:dyDescent="0.25">
      <c r="B516">
        <v>506</v>
      </c>
      <c r="C516" t="s">
        <v>16693</v>
      </c>
      <c r="D516" t="s">
        <v>16509</v>
      </c>
      <c r="E516">
        <v>1</v>
      </c>
      <c r="F516" t="s">
        <v>16542</v>
      </c>
      <c r="G516">
        <v>1</v>
      </c>
      <c r="H516" t="s">
        <v>16471</v>
      </c>
      <c r="I516">
        <v>-0.19</v>
      </c>
      <c r="J516" t="s">
        <v>16474</v>
      </c>
      <c r="K516">
        <v>-0.19</v>
      </c>
      <c r="M516">
        <v>0</v>
      </c>
      <c r="O516">
        <v>0</v>
      </c>
      <c r="Q516">
        <v>0</v>
      </c>
      <c r="S516">
        <v>0</v>
      </c>
      <c r="U516">
        <v>0</v>
      </c>
      <c r="W516">
        <v>0</v>
      </c>
    </row>
    <row r="517" spans="2:23" x14ac:dyDescent="0.25">
      <c r="B517">
        <v>507</v>
      </c>
      <c r="C517" t="s">
        <v>16694</v>
      </c>
      <c r="D517" t="s">
        <v>16462</v>
      </c>
      <c r="E517">
        <v>1</v>
      </c>
      <c r="F517" t="s">
        <v>16499</v>
      </c>
      <c r="G517">
        <v>1.5</v>
      </c>
      <c r="H517" t="s">
        <v>16466</v>
      </c>
      <c r="I517">
        <v>0.3</v>
      </c>
      <c r="K517">
        <v>0</v>
      </c>
      <c r="M517">
        <v>0</v>
      </c>
      <c r="O517">
        <v>0</v>
      </c>
      <c r="Q517">
        <v>0</v>
      </c>
      <c r="S517">
        <v>0</v>
      </c>
      <c r="U517">
        <v>0</v>
      </c>
      <c r="W517">
        <v>0</v>
      </c>
    </row>
    <row r="518" spans="2:23" x14ac:dyDescent="0.25">
      <c r="B518">
        <v>508</v>
      </c>
      <c r="C518" t="s">
        <v>16695</v>
      </c>
      <c r="D518" t="s">
        <v>16469</v>
      </c>
      <c r="E518">
        <v>1</v>
      </c>
      <c r="F518" t="s">
        <v>16499</v>
      </c>
      <c r="G518">
        <v>-1.5</v>
      </c>
      <c r="H518" t="s">
        <v>16466</v>
      </c>
      <c r="I518">
        <v>-0.3</v>
      </c>
      <c r="K518">
        <v>0</v>
      </c>
      <c r="M518">
        <v>0</v>
      </c>
      <c r="O518">
        <v>0</v>
      </c>
      <c r="Q518">
        <v>0</v>
      </c>
      <c r="S518">
        <v>0</v>
      </c>
      <c r="U518">
        <v>0</v>
      </c>
      <c r="W518">
        <v>0</v>
      </c>
    </row>
    <row r="519" spans="2:23" x14ac:dyDescent="0.25">
      <c r="B519">
        <v>509</v>
      </c>
      <c r="C519" t="s">
        <v>16696</v>
      </c>
      <c r="D519" t="s">
        <v>16462</v>
      </c>
      <c r="E519">
        <v>1</v>
      </c>
      <c r="F519" t="s">
        <v>16502</v>
      </c>
      <c r="G519">
        <v>1.5</v>
      </c>
      <c r="H519" t="s">
        <v>16466</v>
      </c>
      <c r="I519">
        <v>0.3</v>
      </c>
      <c r="K519">
        <v>0</v>
      </c>
      <c r="M519">
        <v>0</v>
      </c>
      <c r="O519">
        <v>0</v>
      </c>
      <c r="Q519">
        <v>0</v>
      </c>
      <c r="S519">
        <v>0</v>
      </c>
      <c r="U519">
        <v>0</v>
      </c>
      <c r="W519">
        <v>0</v>
      </c>
    </row>
    <row r="520" spans="2:23" x14ac:dyDescent="0.25">
      <c r="B520">
        <v>510</v>
      </c>
      <c r="C520" t="s">
        <v>16697</v>
      </c>
      <c r="D520" t="s">
        <v>16469</v>
      </c>
      <c r="E520">
        <v>1</v>
      </c>
      <c r="F520" t="s">
        <v>16502</v>
      </c>
      <c r="G520">
        <v>-1.5</v>
      </c>
      <c r="H520" t="s">
        <v>16466</v>
      </c>
      <c r="I520">
        <v>-0.3</v>
      </c>
      <c r="K520">
        <v>0</v>
      </c>
      <c r="M520">
        <v>0</v>
      </c>
      <c r="O520">
        <v>0</v>
      </c>
      <c r="Q520">
        <v>0</v>
      </c>
      <c r="S520">
        <v>0</v>
      </c>
      <c r="U520">
        <v>0</v>
      </c>
      <c r="W520">
        <v>0</v>
      </c>
    </row>
    <row r="521" spans="2:23" x14ac:dyDescent="0.25">
      <c r="B521">
        <v>511</v>
      </c>
      <c r="C521" t="s">
        <v>16698</v>
      </c>
      <c r="D521" t="s">
        <v>16509</v>
      </c>
      <c r="E521">
        <v>1</v>
      </c>
      <c r="F521" t="s">
        <v>16516</v>
      </c>
      <c r="G521">
        <v>1.5</v>
      </c>
      <c r="I521">
        <v>0</v>
      </c>
      <c r="K521">
        <v>0</v>
      </c>
      <c r="M521">
        <v>0</v>
      </c>
      <c r="O521">
        <v>0</v>
      </c>
      <c r="Q521">
        <v>0</v>
      </c>
      <c r="S521">
        <v>0</v>
      </c>
      <c r="U521">
        <v>0</v>
      </c>
      <c r="W521">
        <v>0</v>
      </c>
    </row>
    <row r="522" spans="2:23" x14ac:dyDescent="0.25">
      <c r="B522">
        <v>512</v>
      </c>
      <c r="C522" t="s">
        <v>16699</v>
      </c>
      <c r="D522" t="s">
        <v>16509</v>
      </c>
      <c r="E522">
        <v>1</v>
      </c>
      <c r="F522" t="s">
        <v>16516</v>
      </c>
      <c r="G522">
        <v>-1.5</v>
      </c>
      <c r="I522">
        <v>0</v>
      </c>
      <c r="K522">
        <v>0</v>
      </c>
      <c r="M522">
        <v>0</v>
      </c>
      <c r="O522">
        <v>0</v>
      </c>
      <c r="Q522">
        <v>0</v>
      </c>
      <c r="S522">
        <v>0</v>
      </c>
      <c r="U522">
        <v>0</v>
      </c>
      <c r="W522">
        <v>0</v>
      </c>
    </row>
    <row r="523" spans="2:23" x14ac:dyDescent="0.25">
      <c r="B523">
        <v>513</v>
      </c>
      <c r="C523" t="s">
        <v>16700</v>
      </c>
      <c r="D523" t="s">
        <v>16509</v>
      </c>
      <c r="E523">
        <v>1</v>
      </c>
      <c r="F523" t="s">
        <v>16519</v>
      </c>
      <c r="G523">
        <v>1.5</v>
      </c>
      <c r="I523">
        <v>0</v>
      </c>
      <c r="K523">
        <v>0</v>
      </c>
      <c r="M523">
        <v>0</v>
      </c>
      <c r="O523">
        <v>0</v>
      </c>
      <c r="Q523">
        <v>0</v>
      </c>
      <c r="S523">
        <v>0</v>
      </c>
      <c r="U523">
        <v>0</v>
      </c>
      <c r="W523">
        <v>0</v>
      </c>
    </row>
    <row r="524" spans="2:23" x14ac:dyDescent="0.25">
      <c r="B524">
        <v>514</v>
      </c>
      <c r="C524" t="s">
        <v>16701</v>
      </c>
      <c r="D524" t="s">
        <v>16509</v>
      </c>
      <c r="E524">
        <v>1</v>
      </c>
      <c r="F524" t="s">
        <v>16519</v>
      </c>
      <c r="G524">
        <v>-1.5</v>
      </c>
      <c r="I524">
        <v>0</v>
      </c>
      <c r="K524">
        <v>0</v>
      </c>
      <c r="M524">
        <v>0</v>
      </c>
      <c r="O524">
        <v>0</v>
      </c>
      <c r="Q524">
        <v>0</v>
      </c>
      <c r="S524">
        <v>0</v>
      </c>
      <c r="U524">
        <v>0</v>
      </c>
      <c r="W524">
        <v>0</v>
      </c>
    </row>
    <row r="525" spans="2:23" x14ac:dyDescent="0.25">
      <c r="B525">
        <v>515</v>
      </c>
      <c r="C525" t="s">
        <v>16702</v>
      </c>
      <c r="D525" t="s">
        <v>16462</v>
      </c>
      <c r="E525">
        <v>1</v>
      </c>
      <c r="F525" t="s">
        <v>16499</v>
      </c>
      <c r="G525">
        <v>1.5</v>
      </c>
      <c r="H525" t="s">
        <v>16463</v>
      </c>
      <c r="I525">
        <v>0.5</v>
      </c>
      <c r="J525" t="s">
        <v>16464</v>
      </c>
      <c r="K525">
        <v>0.2</v>
      </c>
      <c r="L525" t="s">
        <v>16466</v>
      </c>
      <c r="M525">
        <v>0.3</v>
      </c>
      <c r="O525">
        <v>0</v>
      </c>
      <c r="Q525">
        <v>0</v>
      </c>
      <c r="S525">
        <v>0</v>
      </c>
      <c r="U525">
        <v>0</v>
      </c>
      <c r="W525">
        <v>0</v>
      </c>
    </row>
    <row r="526" spans="2:23" x14ac:dyDescent="0.25">
      <c r="B526">
        <v>516</v>
      </c>
      <c r="C526" t="s">
        <v>16703</v>
      </c>
      <c r="D526" t="s">
        <v>16469</v>
      </c>
      <c r="E526">
        <v>1</v>
      </c>
      <c r="F526" t="s">
        <v>16499</v>
      </c>
      <c r="G526">
        <v>-1.5</v>
      </c>
      <c r="H526" t="s">
        <v>16463</v>
      </c>
      <c r="I526">
        <v>0.5</v>
      </c>
      <c r="J526" t="s">
        <v>16464</v>
      </c>
      <c r="K526">
        <v>0.2</v>
      </c>
      <c r="L526" t="s">
        <v>16466</v>
      </c>
      <c r="M526">
        <v>-0.3</v>
      </c>
      <c r="O526">
        <v>0</v>
      </c>
      <c r="Q526">
        <v>0</v>
      </c>
      <c r="S526">
        <v>0</v>
      </c>
      <c r="U526">
        <v>0</v>
      </c>
      <c r="W526">
        <v>0</v>
      </c>
    </row>
    <row r="527" spans="2:23" x14ac:dyDescent="0.25">
      <c r="B527">
        <v>517</v>
      </c>
      <c r="C527" t="s">
        <v>16704</v>
      </c>
      <c r="D527" t="s">
        <v>16462</v>
      </c>
      <c r="E527">
        <v>1</v>
      </c>
      <c r="F527" t="s">
        <v>16502</v>
      </c>
      <c r="G527">
        <v>1.5</v>
      </c>
      <c r="H527" t="s">
        <v>16463</v>
      </c>
      <c r="I527">
        <v>0.5</v>
      </c>
      <c r="J527" t="s">
        <v>16464</v>
      </c>
      <c r="K527">
        <v>0.2</v>
      </c>
      <c r="L527" t="s">
        <v>16466</v>
      </c>
      <c r="M527">
        <v>0.3</v>
      </c>
      <c r="O527">
        <v>0</v>
      </c>
      <c r="Q527">
        <v>0</v>
      </c>
      <c r="S527">
        <v>0</v>
      </c>
      <c r="U527">
        <v>0</v>
      </c>
      <c r="W527">
        <v>0</v>
      </c>
    </row>
    <row r="528" spans="2:23" x14ac:dyDescent="0.25">
      <c r="B528">
        <v>518</v>
      </c>
      <c r="C528" t="s">
        <v>16705</v>
      </c>
      <c r="D528" t="s">
        <v>16469</v>
      </c>
      <c r="E528">
        <v>1</v>
      </c>
      <c r="F528" t="s">
        <v>16502</v>
      </c>
      <c r="G528">
        <v>-1.5</v>
      </c>
      <c r="H528" t="s">
        <v>16463</v>
      </c>
      <c r="I528">
        <v>0.5</v>
      </c>
      <c r="J528" t="s">
        <v>16464</v>
      </c>
      <c r="K528">
        <v>0.2</v>
      </c>
      <c r="L528" t="s">
        <v>16466</v>
      </c>
      <c r="M528">
        <v>-0.3</v>
      </c>
      <c r="O528">
        <v>0</v>
      </c>
      <c r="Q528">
        <v>0</v>
      </c>
      <c r="S528">
        <v>0</v>
      </c>
      <c r="U528">
        <v>0</v>
      </c>
      <c r="W528">
        <v>0</v>
      </c>
    </row>
    <row r="529" spans="2:23" x14ac:dyDescent="0.25">
      <c r="B529">
        <v>519</v>
      </c>
      <c r="C529" t="s">
        <v>16706</v>
      </c>
      <c r="D529" t="s">
        <v>16509</v>
      </c>
      <c r="E529">
        <v>1</v>
      </c>
      <c r="F529" t="s">
        <v>16516</v>
      </c>
      <c r="G529">
        <v>1.5</v>
      </c>
      <c r="H529" t="s">
        <v>16463</v>
      </c>
      <c r="I529">
        <v>0.5</v>
      </c>
      <c r="J529" t="s">
        <v>16464</v>
      </c>
      <c r="K529">
        <v>0.2</v>
      </c>
      <c r="M529">
        <v>0</v>
      </c>
      <c r="O529">
        <v>0</v>
      </c>
      <c r="Q529">
        <v>0</v>
      </c>
      <c r="S529">
        <v>0</v>
      </c>
      <c r="U529">
        <v>0</v>
      </c>
      <c r="W529">
        <v>0</v>
      </c>
    </row>
    <row r="530" spans="2:23" x14ac:dyDescent="0.25">
      <c r="B530">
        <v>520</v>
      </c>
      <c r="C530" t="s">
        <v>16707</v>
      </c>
      <c r="D530" t="s">
        <v>16509</v>
      </c>
      <c r="E530">
        <v>1</v>
      </c>
      <c r="F530" t="s">
        <v>16516</v>
      </c>
      <c r="G530">
        <v>-1.5</v>
      </c>
      <c r="H530" t="s">
        <v>16463</v>
      </c>
      <c r="I530">
        <v>0.5</v>
      </c>
      <c r="J530" t="s">
        <v>16464</v>
      </c>
      <c r="K530">
        <v>0.2</v>
      </c>
      <c r="M530">
        <v>0</v>
      </c>
      <c r="O530">
        <v>0</v>
      </c>
      <c r="Q530">
        <v>0</v>
      </c>
      <c r="S530">
        <v>0</v>
      </c>
      <c r="U530">
        <v>0</v>
      </c>
      <c r="W530">
        <v>0</v>
      </c>
    </row>
    <row r="531" spans="2:23" x14ac:dyDescent="0.25">
      <c r="B531">
        <v>521</v>
      </c>
      <c r="C531" t="s">
        <v>16708</v>
      </c>
      <c r="D531" t="s">
        <v>16509</v>
      </c>
      <c r="E531">
        <v>1</v>
      </c>
      <c r="F531" t="s">
        <v>16519</v>
      </c>
      <c r="G531">
        <v>1.5</v>
      </c>
      <c r="H531" t="s">
        <v>16463</v>
      </c>
      <c r="I531">
        <v>0.5</v>
      </c>
      <c r="J531" t="s">
        <v>16464</v>
      </c>
      <c r="K531">
        <v>0.2</v>
      </c>
      <c r="M531">
        <v>0</v>
      </c>
      <c r="O531">
        <v>0</v>
      </c>
      <c r="Q531">
        <v>0</v>
      </c>
      <c r="S531">
        <v>0</v>
      </c>
      <c r="U531">
        <v>0</v>
      </c>
      <c r="W531">
        <v>0</v>
      </c>
    </row>
    <row r="532" spans="2:23" x14ac:dyDescent="0.25">
      <c r="B532">
        <v>522</v>
      </c>
      <c r="C532" t="s">
        <v>16709</v>
      </c>
      <c r="D532" t="s">
        <v>16509</v>
      </c>
      <c r="E532">
        <v>1</v>
      </c>
      <c r="F532" t="s">
        <v>16519</v>
      </c>
      <c r="G532">
        <v>-1.5</v>
      </c>
      <c r="H532" t="s">
        <v>16463</v>
      </c>
      <c r="I532">
        <v>0.5</v>
      </c>
      <c r="J532" t="s">
        <v>16464</v>
      </c>
      <c r="K532">
        <v>0.2</v>
      </c>
      <c r="M532">
        <v>0</v>
      </c>
      <c r="O532">
        <v>0</v>
      </c>
      <c r="Q532">
        <v>0</v>
      </c>
      <c r="S532">
        <v>0</v>
      </c>
      <c r="U532">
        <v>0</v>
      </c>
      <c r="W532">
        <v>0</v>
      </c>
    </row>
    <row r="533" spans="2:23" x14ac:dyDescent="0.25">
      <c r="B533">
        <v>523</v>
      </c>
      <c r="E533">
        <v>0</v>
      </c>
      <c r="G533">
        <v>0</v>
      </c>
      <c r="I533">
        <v>0</v>
      </c>
      <c r="K533">
        <v>0</v>
      </c>
      <c r="M533">
        <v>0</v>
      </c>
      <c r="O533">
        <v>0</v>
      </c>
      <c r="Q533">
        <v>0</v>
      </c>
      <c r="S533">
        <v>0</v>
      </c>
      <c r="U533">
        <v>0</v>
      </c>
      <c r="W533">
        <v>0</v>
      </c>
    </row>
    <row r="534" spans="2:23" x14ac:dyDescent="0.25">
      <c r="B534">
        <v>524</v>
      </c>
      <c r="C534" t="s">
        <v>16710</v>
      </c>
      <c r="E534">
        <v>0</v>
      </c>
      <c r="G534">
        <v>0</v>
      </c>
      <c r="I534">
        <v>0</v>
      </c>
      <c r="K534">
        <v>0</v>
      </c>
      <c r="M534">
        <v>0</v>
      </c>
      <c r="O534">
        <v>0</v>
      </c>
      <c r="Q534">
        <v>0</v>
      </c>
      <c r="S534">
        <v>0</v>
      </c>
      <c r="U534">
        <v>0</v>
      </c>
      <c r="W534">
        <v>0</v>
      </c>
    </row>
    <row r="535" spans="2:23" x14ac:dyDescent="0.25">
      <c r="B535">
        <v>525</v>
      </c>
      <c r="C535" t="s">
        <v>16711</v>
      </c>
      <c r="D535" t="s">
        <v>16462</v>
      </c>
      <c r="E535">
        <v>1</v>
      </c>
      <c r="F535" t="s">
        <v>16467</v>
      </c>
      <c r="G535">
        <v>1</v>
      </c>
      <c r="H535" t="s">
        <v>16466</v>
      </c>
      <c r="I535">
        <v>1</v>
      </c>
      <c r="J535" t="s">
        <v>16463</v>
      </c>
      <c r="K535">
        <v>1</v>
      </c>
      <c r="L535" t="s">
        <v>16464</v>
      </c>
      <c r="M535">
        <v>0.78</v>
      </c>
      <c r="N535" t="s">
        <v>16465</v>
      </c>
      <c r="O535">
        <v>0.7</v>
      </c>
      <c r="P535" t="s">
        <v>16550</v>
      </c>
      <c r="Q535">
        <v>1</v>
      </c>
      <c r="S535">
        <v>0</v>
      </c>
      <c r="U535">
        <v>0</v>
      </c>
      <c r="W535">
        <v>0</v>
      </c>
    </row>
    <row r="536" spans="2:23" x14ac:dyDescent="0.25">
      <c r="B536">
        <v>526</v>
      </c>
      <c r="C536" t="s">
        <v>16712</v>
      </c>
      <c r="D536" t="s">
        <v>16469</v>
      </c>
      <c r="E536">
        <v>1</v>
      </c>
      <c r="F536" t="s">
        <v>16467</v>
      </c>
      <c r="G536">
        <v>-1</v>
      </c>
      <c r="H536" t="s">
        <v>16466</v>
      </c>
      <c r="I536">
        <v>-1</v>
      </c>
      <c r="J536" t="s">
        <v>16463</v>
      </c>
      <c r="K536">
        <v>1</v>
      </c>
      <c r="L536" t="s">
        <v>16464</v>
      </c>
      <c r="M536">
        <v>0.78</v>
      </c>
      <c r="N536" t="s">
        <v>16465</v>
      </c>
      <c r="O536">
        <v>0.7</v>
      </c>
      <c r="P536" t="s">
        <v>16550</v>
      </c>
      <c r="Q536">
        <v>1</v>
      </c>
      <c r="S536">
        <v>0</v>
      </c>
      <c r="U536">
        <v>0</v>
      </c>
      <c r="W536">
        <v>0</v>
      </c>
    </row>
    <row r="537" spans="2:23" x14ac:dyDescent="0.25">
      <c r="B537">
        <v>527</v>
      </c>
      <c r="C537" t="s">
        <v>16713</v>
      </c>
      <c r="D537" t="s">
        <v>16462</v>
      </c>
      <c r="E537">
        <v>1</v>
      </c>
      <c r="F537" t="s">
        <v>16467</v>
      </c>
      <c r="G537">
        <v>1</v>
      </c>
      <c r="H537" t="s">
        <v>16466</v>
      </c>
      <c r="I537">
        <v>1</v>
      </c>
      <c r="J537" t="s">
        <v>16463</v>
      </c>
      <c r="K537">
        <v>1</v>
      </c>
      <c r="L537" t="s">
        <v>16464</v>
      </c>
      <c r="M537">
        <v>0</v>
      </c>
      <c r="N537" t="s">
        <v>16465</v>
      </c>
      <c r="O537">
        <v>0</v>
      </c>
      <c r="P537" t="s">
        <v>16559</v>
      </c>
      <c r="Q537">
        <v>1</v>
      </c>
      <c r="S537">
        <v>0</v>
      </c>
      <c r="U537">
        <v>0</v>
      </c>
      <c r="W537">
        <v>0</v>
      </c>
    </row>
    <row r="538" spans="2:23" x14ac:dyDescent="0.25">
      <c r="B538">
        <v>528</v>
      </c>
      <c r="C538" t="s">
        <v>16714</v>
      </c>
      <c r="D538" t="s">
        <v>16469</v>
      </c>
      <c r="E538">
        <v>1</v>
      </c>
      <c r="F538" t="s">
        <v>16467</v>
      </c>
      <c r="G538">
        <v>-1</v>
      </c>
      <c r="H538" t="s">
        <v>16466</v>
      </c>
      <c r="I538">
        <v>-1</v>
      </c>
      <c r="J538" t="s">
        <v>16463</v>
      </c>
      <c r="K538">
        <v>1</v>
      </c>
      <c r="L538" t="s">
        <v>16464</v>
      </c>
      <c r="M538">
        <v>0</v>
      </c>
      <c r="N538" t="s">
        <v>16465</v>
      </c>
      <c r="O538">
        <v>0</v>
      </c>
      <c r="P538" t="s">
        <v>16559</v>
      </c>
      <c r="Q538">
        <v>1</v>
      </c>
      <c r="S538">
        <v>0</v>
      </c>
      <c r="U538">
        <v>0</v>
      </c>
      <c r="W538">
        <v>0</v>
      </c>
    </row>
    <row r="539" spans="2:23" x14ac:dyDescent="0.25">
      <c r="B539">
        <v>529</v>
      </c>
      <c r="C539" t="s">
        <v>16715</v>
      </c>
      <c r="D539" t="s">
        <v>16462</v>
      </c>
      <c r="E539">
        <v>1</v>
      </c>
      <c r="F539" t="s">
        <v>16466</v>
      </c>
      <c r="G539">
        <v>1</v>
      </c>
      <c r="H539" t="s">
        <v>16463</v>
      </c>
      <c r="I539">
        <v>1</v>
      </c>
      <c r="J539" t="s">
        <v>16471</v>
      </c>
      <c r="K539">
        <v>0.26</v>
      </c>
      <c r="L539" t="s">
        <v>16550</v>
      </c>
      <c r="M539">
        <v>1</v>
      </c>
      <c r="O539">
        <v>0</v>
      </c>
      <c r="Q539">
        <v>0</v>
      </c>
      <c r="S539">
        <v>0</v>
      </c>
      <c r="U539">
        <v>0</v>
      </c>
      <c r="W539">
        <v>0</v>
      </c>
    </row>
    <row r="540" spans="2:23" x14ac:dyDescent="0.25">
      <c r="B540">
        <v>530</v>
      </c>
      <c r="C540" t="s">
        <v>16716</v>
      </c>
      <c r="D540" t="s">
        <v>16469</v>
      </c>
      <c r="E540">
        <v>1</v>
      </c>
      <c r="F540" t="s">
        <v>16466</v>
      </c>
      <c r="G540">
        <v>-1</v>
      </c>
      <c r="H540" t="s">
        <v>16463</v>
      </c>
      <c r="I540">
        <v>1</v>
      </c>
      <c r="J540" t="s">
        <v>16471</v>
      </c>
      <c r="K540">
        <v>-0.26</v>
      </c>
      <c r="L540" t="s">
        <v>16550</v>
      </c>
      <c r="M540">
        <v>1</v>
      </c>
      <c r="O540">
        <v>0</v>
      </c>
      <c r="Q540">
        <v>0</v>
      </c>
      <c r="S540">
        <v>0</v>
      </c>
      <c r="U540">
        <v>0</v>
      </c>
      <c r="W540">
        <v>0</v>
      </c>
    </row>
    <row r="541" spans="2:23" x14ac:dyDescent="0.25">
      <c r="B541">
        <v>531</v>
      </c>
      <c r="C541" t="s">
        <v>16717</v>
      </c>
      <c r="D541" t="s">
        <v>16462</v>
      </c>
      <c r="E541">
        <v>1</v>
      </c>
      <c r="F541" t="s">
        <v>16466</v>
      </c>
      <c r="G541">
        <v>1</v>
      </c>
      <c r="H541" t="s">
        <v>16463</v>
      </c>
      <c r="I541">
        <v>1</v>
      </c>
      <c r="J541" t="s">
        <v>16474</v>
      </c>
      <c r="K541">
        <v>0.26</v>
      </c>
      <c r="L541" t="s">
        <v>16550</v>
      </c>
      <c r="M541">
        <v>1</v>
      </c>
      <c r="O541">
        <v>0</v>
      </c>
      <c r="Q541">
        <v>0</v>
      </c>
      <c r="S541">
        <v>0</v>
      </c>
      <c r="U541">
        <v>0</v>
      </c>
      <c r="W541">
        <v>0</v>
      </c>
    </row>
    <row r="542" spans="2:23" x14ac:dyDescent="0.25">
      <c r="B542">
        <v>532</v>
      </c>
      <c r="C542" t="s">
        <v>16718</v>
      </c>
      <c r="D542" t="s">
        <v>16469</v>
      </c>
      <c r="E542">
        <v>1</v>
      </c>
      <c r="F542" t="s">
        <v>16466</v>
      </c>
      <c r="G542">
        <v>-1</v>
      </c>
      <c r="H542" t="s">
        <v>16463</v>
      </c>
      <c r="I542">
        <v>1</v>
      </c>
      <c r="J542" t="s">
        <v>16474</v>
      </c>
      <c r="K542">
        <v>-0.26</v>
      </c>
      <c r="L542" t="s">
        <v>16550</v>
      </c>
      <c r="M542">
        <v>1</v>
      </c>
      <c r="O542">
        <v>0</v>
      </c>
      <c r="Q542">
        <v>0</v>
      </c>
      <c r="S542">
        <v>0</v>
      </c>
      <c r="U542">
        <v>0</v>
      </c>
      <c r="W542">
        <v>0</v>
      </c>
    </row>
    <row r="543" spans="2:23" x14ac:dyDescent="0.25">
      <c r="B543">
        <v>533</v>
      </c>
      <c r="C543" t="s">
        <v>16719</v>
      </c>
      <c r="D543" t="s">
        <v>16462</v>
      </c>
      <c r="E543">
        <v>1</v>
      </c>
      <c r="F543" t="s">
        <v>16466</v>
      </c>
      <c r="G543">
        <v>1</v>
      </c>
      <c r="H543" t="s">
        <v>16463</v>
      </c>
      <c r="I543">
        <v>1</v>
      </c>
      <c r="J543" t="s">
        <v>16471</v>
      </c>
      <c r="K543">
        <v>0.26</v>
      </c>
      <c r="L543" t="s">
        <v>16559</v>
      </c>
      <c r="M543">
        <v>1</v>
      </c>
      <c r="O543">
        <v>0</v>
      </c>
      <c r="Q543">
        <v>0</v>
      </c>
      <c r="S543">
        <v>0</v>
      </c>
      <c r="U543">
        <v>0</v>
      </c>
      <c r="W543">
        <v>0</v>
      </c>
    </row>
    <row r="544" spans="2:23" x14ac:dyDescent="0.25">
      <c r="B544">
        <v>534</v>
      </c>
      <c r="C544" t="s">
        <v>16720</v>
      </c>
      <c r="D544" t="s">
        <v>16469</v>
      </c>
      <c r="E544">
        <v>1</v>
      </c>
      <c r="F544" t="s">
        <v>16466</v>
      </c>
      <c r="G544">
        <v>-1</v>
      </c>
      <c r="H544" t="s">
        <v>16463</v>
      </c>
      <c r="I544">
        <v>1</v>
      </c>
      <c r="J544" t="s">
        <v>16471</v>
      </c>
      <c r="K544">
        <v>-0.26</v>
      </c>
      <c r="L544" t="s">
        <v>16559</v>
      </c>
      <c r="M544">
        <v>1</v>
      </c>
      <c r="O544">
        <v>0</v>
      </c>
      <c r="Q544">
        <v>0</v>
      </c>
      <c r="S544">
        <v>0</v>
      </c>
      <c r="U544">
        <v>0</v>
      </c>
      <c r="W544">
        <v>0</v>
      </c>
    </row>
    <row r="545" spans="2:23" x14ac:dyDescent="0.25">
      <c r="B545">
        <v>535</v>
      </c>
      <c r="C545" t="s">
        <v>16721</v>
      </c>
      <c r="D545" t="s">
        <v>16462</v>
      </c>
      <c r="E545">
        <v>1</v>
      </c>
      <c r="F545" t="s">
        <v>16466</v>
      </c>
      <c r="G545">
        <v>1</v>
      </c>
      <c r="H545" t="s">
        <v>16463</v>
      </c>
      <c r="I545">
        <v>1</v>
      </c>
      <c r="J545" t="s">
        <v>16474</v>
      </c>
      <c r="K545">
        <v>0.26</v>
      </c>
      <c r="L545" t="s">
        <v>16559</v>
      </c>
      <c r="M545">
        <v>1</v>
      </c>
      <c r="O545">
        <v>0</v>
      </c>
      <c r="Q545">
        <v>0</v>
      </c>
      <c r="S545">
        <v>0</v>
      </c>
      <c r="U545">
        <v>0</v>
      </c>
      <c r="W545">
        <v>0</v>
      </c>
    </row>
    <row r="546" spans="2:23" x14ac:dyDescent="0.25">
      <c r="B546">
        <v>536</v>
      </c>
      <c r="C546" t="s">
        <v>16722</v>
      </c>
      <c r="D546" t="s">
        <v>16469</v>
      </c>
      <c r="E546">
        <v>1</v>
      </c>
      <c r="F546" t="s">
        <v>16466</v>
      </c>
      <c r="G546">
        <v>-1</v>
      </c>
      <c r="H546" t="s">
        <v>16463</v>
      </c>
      <c r="I546">
        <v>1</v>
      </c>
      <c r="J546" t="s">
        <v>16474</v>
      </c>
      <c r="K546">
        <v>-0.26</v>
      </c>
      <c r="L546" t="s">
        <v>16559</v>
      </c>
      <c r="M546">
        <v>1</v>
      </c>
      <c r="O546">
        <v>0</v>
      </c>
      <c r="Q546">
        <v>0</v>
      </c>
      <c r="S546">
        <v>0</v>
      </c>
      <c r="U546">
        <v>0</v>
      </c>
      <c r="W546">
        <v>0</v>
      </c>
    </row>
    <row r="547" spans="2:23" x14ac:dyDescent="0.25">
      <c r="B547">
        <v>537</v>
      </c>
      <c r="C547" t="s">
        <v>16723</v>
      </c>
      <c r="D547" t="s">
        <v>16462</v>
      </c>
      <c r="E547">
        <v>1</v>
      </c>
      <c r="F547" t="s">
        <v>16466</v>
      </c>
      <c r="G547">
        <v>1</v>
      </c>
      <c r="H547" t="s">
        <v>16463</v>
      </c>
      <c r="I547">
        <v>1</v>
      </c>
      <c r="J547" t="s">
        <v>16471</v>
      </c>
      <c r="K547">
        <v>0.19</v>
      </c>
      <c r="L547" t="s">
        <v>16474</v>
      </c>
      <c r="M547">
        <v>0.19</v>
      </c>
      <c r="N547" t="s">
        <v>16550</v>
      </c>
      <c r="O547">
        <v>1</v>
      </c>
      <c r="Q547">
        <v>0</v>
      </c>
      <c r="S547">
        <v>0</v>
      </c>
      <c r="U547">
        <v>0</v>
      </c>
      <c r="W547">
        <v>0</v>
      </c>
    </row>
    <row r="548" spans="2:23" x14ac:dyDescent="0.25">
      <c r="B548">
        <v>538</v>
      </c>
      <c r="C548" t="s">
        <v>16724</v>
      </c>
      <c r="D548" t="s">
        <v>16469</v>
      </c>
      <c r="E548">
        <v>1</v>
      </c>
      <c r="F548" t="s">
        <v>16466</v>
      </c>
      <c r="G548">
        <v>-1</v>
      </c>
      <c r="H548" t="s">
        <v>16463</v>
      </c>
      <c r="I548">
        <v>1</v>
      </c>
      <c r="J548" t="s">
        <v>16471</v>
      </c>
      <c r="K548">
        <v>-0.19</v>
      </c>
      <c r="L548" t="s">
        <v>16474</v>
      </c>
      <c r="M548">
        <v>-0.19</v>
      </c>
      <c r="N548" t="s">
        <v>16550</v>
      </c>
      <c r="O548">
        <v>1</v>
      </c>
      <c r="Q548">
        <v>0</v>
      </c>
      <c r="S548">
        <v>0</v>
      </c>
      <c r="U548">
        <v>0</v>
      </c>
      <c r="W548">
        <v>0</v>
      </c>
    </row>
    <row r="549" spans="2:23" x14ac:dyDescent="0.25">
      <c r="B549">
        <v>539</v>
      </c>
      <c r="C549" t="s">
        <v>16725</v>
      </c>
      <c r="D549" t="s">
        <v>16462</v>
      </c>
      <c r="E549">
        <v>1</v>
      </c>
      <c r="F549" t="s">
        <v>16466</v>
      </c>
      <c r="G549">
        <v>1</v>
      </c>
      <c r="H549" t="s">
        <v>16463</v>
      </c>
      <c r="I549">
        <v>1</v>
      </c>
      <c r="J549" t="s">
        <v>16471</v>
      </c>
      <c r="K549">
        <v>0.19</v>
      </c>
      <c r="L549" t="s">
        <v>16474</v>
      </c>
      <c r="M549">
        <v>0.19</v>
      </c>
      <c r="N549" t="s">
        <v>16559</v>
      </c>
      <c r="O549">
        <v>1</v>
      </c>
      <c r="Q549">
        <v>0</v>
      </c>
      <c r="S549">
        <v>0</v>
      </c>
      <c r="U549">
        <v>0</v>
      </c>
      <c r="W549">
        <v>0</v>
      </c>
    </row>
    <row r="550" spans="2:23" x14ac:dyDescent="0.25">
      <c r="B550">
        <v>540</v>
      </c>
      <c r="C550" t="s">
        <v>16726</v>
      </c>
      <c r="D550" t="s">
        <v>16469</v>
      </c>
      <c r="E550">
        <v>1</v>
      </c>
      <c r="F550" t="s">
        <v>16466</v>
      </c>
      <c r="G550">
        <v>-1</v>
      </c>
      <c r="H550" t="s">
        <v>16463</v>
      </c>
      <c r="I550">
        <v>1</v>
      </c>
      <c r="J550" t="s">
        <v>16471</v>
      </c>
      <c r="K550">
        <v>-0.19</v>
      </c>
      <c r="L550" t="s">
        <v>16474</v>
      </c>
      <c r="M550">
        <v>-0.19</v>
      </c>
      <c r="N550" t="s">
        <v>16559</v>
      </c>
      <c r="O550">
        <v>1</v>
      </c>
      <c r="Q550">
        <v>0</v>
      </c>
      <c r="S550">
        <v>0</v>
      </c>
      <c r="U550">
        <v>0</v>
      </c>
      <c r="W550">
        <v>0</v>
      </c>
    </row>
    <row r="551" spans="2:23" x14ac:dyDescent="0.25">
      <c r="B551">
        <v>541</v>
      </c>
      <c r="C551" t="s">
        <v>16727</v>
      </c>
      <c r="D551" t="s">
        <v>16462</v>
      </c>
      <c r="E551">
        <v>1</v>
      </c>
      <c r="F551" t="s">
        <v>16467</v>
      </c>
      <c r="G551">
        <v>1</v>
      </c>
      <c r="H551" t="s">
        <v>16466</v>
      </c>
      <c r="I551">
        <v>1</v>
      </c>
      <c r="J551" t="s">
        <v>16464</v>
      </c>
      <c r="K551">
        <v>0.78</v>
      </c>
      <c r="L551" t="s">
        <v>16463</v>
      </c>
      <c r="M551">
        <v>1</v>
      </c>
      <c r="N551" t="s">
        <v>16465</v>
      </c>
      <c r="O551">
        <v>0.7</v>
      </c>
      <c r="P551" t="s">
        <v>16550</v>
      </c>
      <c r="Q551">
        <v>1</v>
      </c>
      <c r="S551">
        <v>0</v>
      </c>
      <c r="U551">
        <v>0</v>
      </c>
      <c r="W551">
        <v>0</v>
      </c>
    </row>
    <row r="552" spans="2:23" x14ac:dyDescent="0.25">
      <c r="B552">
        <v>542</v>
      </c>
      <c r="C552" t="s">
        <v>16728</v>
      </c>
      <c r="D552" t="s">
        <v>16469</v>
      </c>
      <c r="E552">
        <v>1</v>
      </c>
      <c r="F552" t="s">
        <v>16467</v>
      </c>
      <c r="G552">
        <v>-1</v>
      </c>
      <c r="H552" t="s">
        <v>16466</v>
      </c>
      <c r="I552">
        <v>-1</v>
      </c>
      <c r="J552" t="s">
        <v>16464</v>
      </c>
      <c r="K552">
        <v>0.78</v>
      </c>
      <c r="L552" t="s">
        <v>16463</v>
      </c>
      <c r="M552">
        <v>1</v>
      </c>
      <c r="N552" t="s">
        <v>16465</v>
      </c>
      <c r="O552">
        <v>0.7</v>
      </c>
      <c r="P552" t="s">
        <v>16550</v>
      </c>
      <c r="Q552">
        <v>1</v>
      </c>
      <c r="S552">
        <v>0</v>
      </c>
      <c r="U552">
        <v>0</v>
      </c>
      <c r="W552">
        <v>0</v>
      </c>
    </row>
    <row r="553" spans="2:23" x14ac:dyDescent="0.25">
      <c r="B553">
        <v>543</v>
      </c>
      <c r="C553" t="s">
        <v>16729</v>
      </c>
      <c r="D553" t="s">
        <v>16462</v>
      </c>
      <c r="E553">
        <v>1</v>
      </c>
      <c r="F553" t="s">
        <v>16467</v>
      </c>
      <c r="G553">
        <v>1</v>
      </c>
      <c r="H553" t="s">
        <v>16466</v>
      </c>
      <c r="I553">
        <v>1</v>
      </c>
      <c r="J553" t="s">
        <v>16464</v>
      </c>
      <c r="K553">
        <v>0</v>
      </c>
      <c r="L553" t="s">
        <v>16463</v>
      </c>
      <c r="M553">
        <v>1</v>
      </c>
      <c r="N553" t="s">
        <v>16465</v>
      </c>
      <c r="O553">
        <v>0</v>
      </c>
      <c r="P553" t="s">
        <v>16559</v>
      </c>
      <c r="Q553">
        <v>1</v>
      </c>
      <c r="S553">
        <v>0</v>
      </c>
      <c r="U553">
        <v>0</v>
      </c>
      <c r="W553">
        <v>0</v>
      </c>
    </row>
    <row r="554" spans="2:23" x14ac:dyDescent="0.25">
      <c r="B554">
        <v>544</v>
      </c>
      <c r="C554" t="s">
        <v>16730</v>
      </c>
      <c r="D554" t="s">
        <v>16469</v>
      </c>
      <c r="E554">
        <v>1</v>
      </c>
      <c r="F554" t="s">
        <v>16467</v>
      </c>
      <c r="G554">
        <v>-1</v>
      </c>
      <c r="H554" t="s">
        <v>16466</v>
      </c>
      <c r="I554">
        <v>-1</v>
      </c>
      <c r="J554" t="s">
        <v>16464</v>
      </c>
      <c r="K554">
        <v>0</v>
      </c>
      <c r="L554" t="s">
        <v>16463</v>
      </c>
      <c r="M554">
        <v>1</v>
      </c>
      <c r="N554" t="s">
        <v>16465</v>
      </c>
      <c r="O554">
        <v>0</v>
      </c>
      <c r="P554" t="s">
        <v>16559</v>
      </c>
      <c r="Q554">
        <v>1</v>
      </c>
      <c r="S554">
        <v>0</v>
      </c>
      <c r="U554">
        <v>0</v>
      </c>
      <c r="W554">
        <v>0</v>
      </c>
    </row>
    <row r="555" spans="2:23" x14ac:dyDescent="0.25">
      <c r="B555">
        <v>545</v>
      </c>
      <c r="C555" t="s">
        <v>16731</v>
      </c>
      <c r="D555" t="s">
        <v>16462</v>
      </c>
      <c r="E555">
        <v>1</v>
      </c>
      <c r="F555" t="s">
        <v>16466</v>
      </c>
      <c r="G555">
        <v>1</v>
      </c>
      <c r="H555" t="s">
        <v>16464</v>
      </c>
      <c r="I555">
        <v>0.78</v>
      </c>
      <c r="J555" t="s">
        <v>16471</v>
      </c>
      <c r="K555">
        <v>0.26</v>
      </c>
      <c r="L555" t="s">
        <v>16465</v>
      </c>
      <c r="M555">
        <v>0.7</v>
      </c>
      <c r="N555" t="s">
        <v>16550</v>
      </c>
      <c r="O555">
        <v>1</v>
      </c>
      <c r="Q555">
        <v>0</v>
      </c>
      <c r="S555">
        <v>0</v>
      </c>
      <c r="U555">
        <v>0</v>
      </c>
      <c r="W555">
        <v>0</v>
      </c>
    </row>
    <row r="556" spans="2:23" x14ac:dyDescent="0.25">
      <c r="B556">
        <v>546</v>
      </c>
      <c r="C556" t="s">
        <v>16732</v>
      </c>
      <c r="D556" t="s">
        <v>16469</v>
      </c>
      <c r="E556">
        <v>1</v>
      </c>
      <c r="F556" t="s">
        <v>16466</v>
      </c>
      <c r="G556">
        <v>-1</v>
      </c>
      <c r="H556" t="s">
        <v>16464</v>
      </c>
      <c r="I556">
        <v>0.78</v>
      </c>
      <c r="J556" t="s">
        <v>16471</v>
      </c>
      <c r="K556">
        <v>-0.26</v>
      </c>
      <c r="L556" t="s">
        <v>16465</v>
      </c>
      <c r="M556">
        <v>0.7</v>
      </c>
      <c r="N556" t="s">
        <v>16550</v>
      </c>
      <c r="O556">
        <v>1</v>
      </c>
      <c r="Q556">
        <v>0</v>
      </c>
      <c r="S556">
        <v>0</v>
      </c>
      <c r="U556">
        <v>0</v>
      </c>
      <c r="W556">
        <v>0</v>
      </c>
    </row>
    <row r="557" spans="2:23" x14ac:dyDescent="0.25">
      <c r="B557">
        <v>547</v>
      </c>
      <c r="C557" t="s">
        <v>16733</v>
      </c>
      <c r="D557" t="s">
        <v>16462</v>
      </c>
      <c r="E557">
        <v>1</v>
      </c>
      <c r="F557" t="s">
        <v>16466</v>
      </c>
      <c r="G557">
        <v>1</v>
      </c>
      <c r="H557" t="s">
        <v>16464</v>
      </c>
      <c r="I557">
        <v>0.78</v>
      </c>
      <c r="J557" t="s">
        <v>16474</v>
      </c>
      <c r="K557">
        <v>0.26</v>
      </c>
      <c r="L557" t="s">
        <v>16465</v>
      </c>
      <c r="M557">
        <v>0.7</v>
      </c>
      <c r="N557" t="s">
        <v>16550</v>
      </c>
      <c r="O557">
        <v>1</v>
      </c>
      <c r="Q557">
        <v>0</v>
      </c>
      <c r="S557">
        <v>0</v>
      </c>
      <c r="U557">
        <v>0</v>
      </c>
      <c r="W557">
        <v>0</v>
      </c>
    </row>
    <row r="558" spans="2:23" x14ac:dyDescent="0.25">
      <c r="B558">
        <v>548</v>
      </c>
      <c r="C558" t="s">
        <v>16734</v>
      </c>
      <c r="D558" t="s">
        <v>16469</v>
      </c>
      <c r="E558">
        <v>1</v>
      </c>
      <c r="F558" t="s">
        <v>16466</v>
      </c>
      <c r="G558">
        <v>-1</v>
      </c>
      <c r="H558" t="s">
        <v>16464</v>
      </c>
      <c r="I558">
        <v>0.78</v>
      </c>
      <c r="J558" t="s">
        <v>16474</v>
      </c>
      <c r="K558">
        <v>-0.26</v>
      </c>
      <c r="L558" t="s">
        <v>16465</v>
      </c>
      <c r="M558">
        <v>0.7</v>
      </c>
      <c r="N558" t="s">
        <v>16550</v>
      </c>
      <c r="O558">
        <v>1</v>
      </c>
      <c r="Q558">
        <v>0</v>
      </c>
      <c r="S558">
        <v>0</v>
      </c>
      <c r="U558">
        <v>0</v>
      </c>
      <c r="W558">
        <v>0</v>
      </c>
    </row>
    <row r="559" spans="2:23" x14ac:dyDescent="0.25">
      <c r="B559">
        <v>549</v>
      </c>
      <c r="C559" t="s">
        <v>16735</v>
      </c>
      <c r="D559" t="s">
        <v>16462</v>
      </c>
      <c r="E559">
        <v>1</v>
      </c>
      <c r="F559" t="s">
        <v>16466</v>
      </c>
      <c r="G559">
        <v>1</v>
      </c>
      <c r="H559" t="s">
        <v>16464</v>
      </c>
      <c r="I559">
        <v>0</v>
      </c>
      <c r="J559" t="s">
        <v>16471</v>
      </c>
      <c r="K559">
        <v>0.26</v>
      </c>
      <c r="L559" t="s">
        <v>16465</v>
      </c>
      <c r="M559">
        <v>0</v>
      </c>
      <c r="N559" t="s">
        <v>16559</v>
      </c>
      <c r="O559">
        <v>1</v>
      </c>
      <c r="Q559">
        <v>0</v>
      </c>
      <c r="S559">
        <v>0</v>
      </c>
      <c r="U559">
        <v>0</v>
      </c>
      <c r="W559">
        <v>0</v>
      </c>
    </row>
    <row r="560" spans="2:23" x14ac:dyDescent="0.25">
      <c r="B560">
        <v>550</v>
      </c>
      <c r="C560" t="s">
        <v>16736</v>
      </c>
      <c r="D560" t="s">
        <v>16469</v>
      </c>
      <c r="E560">
        <v>1</v>
      </c>
      <c r="F560" t="s">
        <v>16466</v>
      </c>
      <c r="G560">
        <v>-1</v>
      </c>
      <c r="H560" t="s">
        <v>16464</v>
      </c>
      <c r="I560">
        <v>0</v>
      </c>
      <c r="J560" t="s">
        <v>16471</v>
      </c>
      <c r="K560">
        <v>-0.26</v>
      </c>
      <c r="L560" t="s">
        <v>16465</v>
      </c>
      <c r="M560">
        <v>0</v>
      </c>
      <c r="N560" t="s">
        <v>16559</v>
      </c>
      <c r="O560">
        <v>1</v>
      </c>
      <c r="Q560">
        <v>0</v>
      </c>
      <c r="S560">
        <v>0</v>
      </c>
      <c r="U560">
        <v>0</v>
      </c>
      <c r="W560">
        <v>0</v>
      </c>
    </row>
    <row r="561" spans="2:23" x14ac:dyDescent="0.25">
      <c r="B561">
        <v>551</v>
      </c>
      <c r="C561" t="s">
        <v>16737</v>
      </c>
      <c r="D561" t="s">
        <v>16462</v>
      </c>
      <c r="E561">
        <v>1</v>
      </c>
      <c r="F561" t="s">
        <v>16466</v>
      </c>
      <c r="G561">
        <v>1</v>
      </c>
      <c r="H561" t="s">
        <v>16464</v>
      </c>
      <c r="I561">
        <v>0</v>
      </c>
      <c r="J561" t="s">
        <v>16474</v>
      </c>
      <c r="K561">
        <v>0.26</v>
      </c>
      <c r="L561" t="s">
        <v>16465</v>
      </c>
      <c r="M561">
        <v>0</v>
      </c>
      <c r="N561" t="s">
        <v>16559</v>
      </c>
      <c r="O561">
        <v>1</v>
      </c>
      <c r="Q561">
        <v>0</v>
      </c>
      <c r="S561">
        <v>0</v>
      </c>
      <c r="U561">
        <v>0</v>
      </c>
      <c r="W561">
        <v>0</v>
      </c>
    </row>
    <row r="562" spans="2:23" x14ac:dyDescent="0.25">
      <c r="B562">
        <v>552</v>
      </c>
      <c r="C562" t="s">
        <v>16738</v>
      </c>
      <c r="D562" t="s">
        <v>16469</v>
      </c>
      <c r="E562">
        <v>1</v>
      </c>
      <c r="F562" t="s">
        <v>16466</v>
      </c>
      <c r="G562">
        <v>-1</v>
      </c>
      <c r="H562" t="s">
        <v>16464</v>
      </c>
      <c r="I562">
        <v>0</v>
      </c>
      <c r="J562" t="s">
        <v>16474</v>
      </c>
      <c r="K562">
        <v>-0.26</v>
      </c>
      <c r="L562" t="s">
        <v>16465</v>
      </c>
      <c r="M562">
        <v>0</v>
      </c>
      <c r="N562" t="s">
        <v>16559</v>
      </c>
      <c r="O562">
        <v>1</v>
      </c>
      <c r="Q562">
        <v>0</v>
      </c>
      <c r="S562">
        <v>0</v>
      </c>
      <c r="U562">
        <v>0</v>
      </c>
      <c r="W562">
        <v>0</v>
      </c>
    </row>
    <row r="563" spans="2:23" x14ac:dyDescent="0.25">
      <c r="B563">
        <v>553</v>
      </c>
      <c r="C563" t="s">
        <v>16739</v>
      </c>
      <c r="D563" t="s">
        <v>16462</v>
      </c>
      <c r="E563">
        <v>1</v>
      </c>
      <c r="F563" t="s">
        <v>16466</v>
      </c>
      <c r="G563">
        <v>1</v>
      </c>
      <c r="H563" t="s">
        <v>16464</v>
      </c>
      <c r="I563">
        <v>0.78</v>
      </c>
      <c r="J563" t="s">
        <v>16471</v>
      </c>
      <c r="K563">
        <v>0.19</v>
      </c>
      <c r="L563" t="s">
        <v>16474</v>
      </c>
      <c r="M563">
        <v>0.19</v>
      </c>
      <c r="N563" t="s">
        <v>16465</v>
      </c>
      <c r="O563">
        <v>0.7</v>
      </c>
      <c r="P563" t="s">
        <v>16550</v>
      </c>
      <c r="Q563">
        <v>1</v>
      </c>
      <c r="S563">
        <v>0</v>
      </c>
      <c r="U563">
        <v>0</v>
      </c>
      <c r="W563">
        <v>0</v>
      </c>
    </row>
    <row r="564" spans="2:23" x14ac:dyDescent="0.25">
      <c r="B564">
        <v>554</v>
      </c>
      <c r="C564" t="s">
        <v>16740</v>
      </c>
      <c r="D564" t="s">
        <v>16469</v>
      </c>
      <c r="E564">
        <v>1</v>
      </c>
      <c r="F564" t="s">
        <v>16466</v>
      </c>
      <c r="G564">
        <v>-1</v>
      </c>
      <c r="H564" t="s">
        <v>16464</v>
      </c>
      <c r="I564">
        <v>0.78</v>
      </c>
      <c r="J564" t="s">
        <v>16471</v>
      </c>
      <c r="K564">
        <v>-0.19</v>
      </c>
      <c r="L564" t="s">
        <v>16474</v>
      </c>
      <c r="M564">
        <v>-0.19</v>
      </c>
      <c r="N564" t="s">
        <v>16465</v>
      </c>
      <c r="O564">
        <v>0.7</v>
      </c>
      <c r="P564" t="s">
        <v>16550</v>
      </c>
      <c r="Q564">
        <v>1</v>
      </c>
      <c r="S564">
        <v>0</v>
      </c>
      <c r="U564">
        <v>0</v>
      </c>
      <c r="W564">
        <v>0</v>
      </c>
    </row>
    <row r="565" spans="2:23" x14ac:dyDescent="0.25">
      <c r="B565">
        <v>555</v>
      </c>
      <c r="C565" t="s">
        <v>16741</v>
      </c>
      <c r="D565" t="s">
        <v>16462</v>
      </c>
      <c r="E565">
        <v>1</v>
      </c>
      <c r="F565" t="s">
        <v>16466</v>
      </c>
      <c r="G565">
        <v>1</v>
      </c>
      <c r="H565" t="s">
        <v>16464</v>
      </c>
      <c r="I565">
        <v>0</v>
      </c>
      <c r="J565" t="s">
        <v>16471</v>
      </c>
      <c r="K565">
        <v>0.19</v>
      </c>
      <c r="L565" t="s">
        <v>16474</v>
      </c>
      <c r="M565">
        <v>0.19</v>
      </c>
      <c r="N565" t="s">
        <v>16465</v>
      </c>
      <c r="O565">
        <v>0</v>
      </c>
      <c r="P565" t="s">
        <v>16559</v>
      </c>
      <c r="Q565">
        <v>1</v>
      </c>
      <c r="S565">
        <v>0</v>
      </c>
      <c r="U565">
        <v>0</v>
      </c>
      <c r="W565">
        <v>0</v>
      </c>
    </row>
    <row r="566" spans="2:23" x14ac:dyDescent="0.25">
      <c r="B566">
        <v>556</v>
      </c>
      <c r="C566" t="s">
        <v>16742</v>
      </c>
      <c r="D566" t="s">
        <v>16469</v>
      </c>
      <c r="E566">
        <v>1</v>
      </c>
      <c r="F566" t="s">
        <v>16466</v>
      </c>
      <c r="G566">
        <v>-1</v>
      </c>
      <c r="H566" t="s">
        <v>16464</v>
      </c>
      <c r="I566">
        <v>0</v>
      </c>
      <c r="J566" t="s">
        <v>16471</v>
      </c>
      <c r="K566">
        <v>-0.19</v>
      </c>
      <c r="L566" t="s">
        <v>16474</v>
      </c>
      <c r="M566">
        <v>-0.19</v>
      </c>
      <c r="N566" t="s">
        <v>16465</v>
      </c>
      <c r="O566">
        <v>0</v>
      </c>
      <c r="P566" t="s">
        <v>16559</v>
      </c>
      <c r="Q566">
        <v>1</v>
      </c>
      <c r="S566">
        <v>0</v>
      </c>
      <c r="U566">
        <v>0</v>
      </c>
      <c r="W566">
        <v>0</v>
      </c>
    </row>
    <row r="567" spans="2:23" x14ac:dyDescent="0.25">
      <c r="B567">
        <v>557</v>
      </c>
      <c r="E567">
        <v>0</v>
      </c>
      <c r="G567">
        <v>0</v>
      </c>
      <c r="I567">
        <v>0</v>
      </c>
      <c r="K567">
        <v>0</v>
      </c>
      <c r="M567">
        <v>0</v>
      </c>
      <c r="O567">
        <v>0</v>
      </c>
      <c r="Q567">
        <v>0</v>
      </c>
      <c r="S567">
        <v>0</v>
      </c>
      <c r="U567">
        <v>0</v>
      </c>
      <c r="W567">
        <v>0</v>
      </c>
    </row>
    <row r="568" spans="2:23" x14ac:dyDescent="0.25">
      <c r="B568">
        <v>558</v>
      </c>
      <c r="C568" t="s">
        <v>16743</v>
      </c>
      <c r="D568" t="s">
        <v>16462</v>
      </c>
      <c r="E568">
        <v>1</v>
      </c>
      <c r="F568" t="s">
        <v>16466</v>
      </c>
      <c r="G568">
        <v>0.3</v>
      </c>
      <c r="H568" t="s">
        <v>16471</v>
      </c>
      <c r="I568">
        <v>0.66</v>
      </c>
      <c r="J568" t="s">
        <v>16463</v>
      </c>
      <c r="K568">
        <v>0.5</v>
      </c>
      <c r="L568" t="s">
        <v>16550</v>
      </c>
      <c r="M568">
        <v>1</v>
      </c>
      <c r="O568">
        <v>0</v>
      </c>
      <c r="Q568">
        <v>0</v>
      </c>
      <c r="S568">
        <v>0</v>
      </c>
      <c r="U568">
        <v>0</v>
      </c>
      <c r="W568">
        <v>0</v>
      </c>
    </row>
    <row r="569" spans="2:23" x14ac:dyDescent="0.25">
      <c r="B569">
        <v>559</v>
      </c>
      <c r="C569" t="s">
        <v>16744</v>
      </c>
      <c r="D569" t="s">
        <v>16469</v>
      </c>
      <c r="E569">
        <v>1</v>
      </c>
      <c r="F569" t="s">
        <v>16466</v>
      </c>
      <c r="G569">
        <v>-0.3</v>
      </c>
      <c r="H569" t="s">
        <v>16471</v>
      </c>
      <c r="I569">
        <v>-0.66</v>
      </c>
      <c r="J569" t="s">
        <v>16463</v>
      </c>
      <c r="K569">
        <v>0.5</v>
      </c>
      <c r="L569" t="s">
        <v>16550</v>
      </c>
      <c r="M569">
        <v>1</v>
      </c>
      <c r="O569">
        <v>0</v>
      </c>
      <c r="Q569">
        <v>0</v>
      </c>
      <c r="S569">
        <v>0</v>
      </c>
      <c r="U569">
        <v>0</v>
      </c>
      <c r="W569">
        <v>0</v>
      </c>
    </row>
    <row r="570" spans="2:23" x14ac:dyDescent="0.25">
      <c r="B570">
        <v>560</v>
      </c>
      <c r="C570" t="s">
        <v>16745</v>
      </c>
      <c r="D570" t="s">
        <v>16462</v>
      </c>
      <c r="E570">
        <v>1</v>
      </c>
      <c r="F570" t="s">
        <v>16466</v>
      </c>
      <c r="G570">
        <v>0.3</v>
      </c>
      <c r="H570" t="s">
        <v>16474</v>
      </c>
      <c r="I570">
        <v>0.66</v>
      </c>
      <c r="J570" t="s">
        <v>16463</v>
      </c>
      <c r="K570">
        <v>0.5</v>
      </c>
      <c r="L570" t="s">
        <v>16550</v>
      </c>
      <c r="M570">
        <v>1</v>
      </c>
      <c r="O570">
        <v>0</v>
      </c>
      <c r="Q570">
        <v>0</v>
      </c>
      <c r="S570">
        <v>0</v>
      </c>
      <c r="U570">
        <v>0</v>
      </c>
      <c r="W570">
        <v>0</v>
      </c>
    </row>
    <row r="571" spans="2:23" x14ac:dyDescent="0.25">
      <c r="B571">
        <v>561</v>
      </c>
      <c r="C571" t="s">
        <v>16746</v>
      </c>
      <c r="D571" t="s">
        <v>16469</v>
      </c>
      <c r="E571">
        <v>1</v>
      </c>
      <c r="F571" t="s">
        <v>16466</v>
      </c>
      <c r="G571">
        <v>-0.3</v>
      </c>
      <c r="H571" t="s">
        <v>16474</v>
      </c>
      <c r="I571">
        <v>-0.66</v>
      </c>
      <c r="J571" t="s">
        <v>16463</v>
      </c>
      <c r="K571">
        <v>0.5</v>
      </c>
      <c r="L571" t="s">
        <v>16550</v>
      </c>
      <c r="M571">
        <v>1</v>
      </c>
      <c r="O571">
        <v>0</v>
      </c>
      <c r="Q571">
        <v>0</v>
      </c>
      <c r="S571">
        <v>0</v>
      </c>
      <c r="U571">
        <v>0</v>
      </c>
      <c r="W571">
        <v>0</v>
      </c>
    </row>
    <row r="572" spans="2:23" x14ac:dyDescent="0.25">
      <c r="B572">
        <v>562</v>
      </c>
      <c r="C572" t="s">
        <v>16747</v>
      </c>
      <c r="D572" t="s">
        <v>16462</v>
      </c>
      <c r="E572">
        <v>1</v>
      </c>
      <c r="F572" t="s">
        <v>16466</v>
      </c>
      <c r="G572">
        <v>0.3</v>
      </c>
      <c r="H572" t="s">
        <v>16471</v>
      </c>
      <c r="I572">
        <v>0.49</v>
      </c>
      <c r="J572" t="s">
        <v>16474</v>
      </c>
      <c r="K572">
        <v>0.49</v>
      </c>
      <c r="L572" t="s">
        <v>16463</v>
      </c>
      <c r="M572">
        <v>0.5</v>
      </c>
      <c r="N572" t="s">
        <v>16550</v>
      </c>
      <c r="O572">
        <v>1</v>
      </c>
      <c r="Q572">
        <v>0</v>
      </c>
      <c r="S572">
        <v>0</v>
      </c>
      <c r="U572">
        <v>0</v>
      </c>
      <c r="W572">
        <v>0</v>
      </c>
    </row>
    <row r="573" spans="2:23" x14ac:dyDescent="0.25">
      <c r="B573">
        <v>563</v>
      </c>
      <c r="C573" t="s">
        <v>16748</v>
      </c>
      <c r="D573" t="s">
        <v>16469</v>
      </c>
      <c r="E573">
        <v>1</v>
      </c>
      <c r="F573" t="s">
        <v>16466</v>
      </c>
      <c r="G573">
        <v>-0.3</v>
      </c>
      <c r="H573" t="s">
        <v>16471</v>
      </c>
      <c r="I573">
        <v>-0.49</v>
      </c>
      <c r="J573" t="s">
        <v>16474</v>
      </c>
      <c r="K573">
        <v>-0.49</v>
      </c>
      <c r="L573" t="s">
        <v>16463</v>
      </c>
      <c r="M573">
        <v>0.5</v>
      </c>
      <c r="N573" t="s">
        <v>16550</v>
      </c>
      <c r="O573">
        <v>1</v>
      </c>
      <c r="Q573">
        <v>0</v>
      </c>
      <c r="S573">
        <v>0</v>
      </c>
      <c r="U573">
        <v>0</v>
      </c>
      <c r="W573">
        <v>0</v>
      </c>
    </row>
    <row r="574" spans="2:23" x14ac:dyDescent="0.25">
      <c r="B574">
        <v>564</v>
      </c>
      <c r="C574" t="s">
        <v>16749</v>
      </c>
      <c r="D574" t="s">
        <v>16462</v>
      </c>
      <c r="E574">
        <v>1</v>
      </c>
      <c r="F574" t="s">
        <v>16466</v>
      </c>
      <c r="G574">
        <v>0.3</v>
      </c>
      <c r="H574" t="s">
        <v>16471</v>
      </c>
      <c r="I574">
        <v>0.66</v>
      </c>
      <c r="J574" t="s">
        <v>16463</v>
      </c>
      <c r="K574">
        <v>0.5</v>
      </c>
      <c r="L574" t="s">
        <v>16559</v>
      </c>
      <c r="M574">
        <v>1</v>
      </c>
      <c r="O574">
        <v>0</v>
      </c>
      <c r="Q574">
        <v>0</v>
      </c>
      <c r="S574">
        <v>0</v>
      </c>
      <c r="U574">
        <v>0</v>
      </c>
      <c r="W574">
        <v>0</v>
      </c>
    </row>
    <row r="575" spans="2:23" x14ac:dyDescent="0.25">
      <c r="B575">
        <v>565</v>
      </c>
      <c r="C575" t="s">
        <v>16750</v>
      </c>
      <c r="D575" t="s">
        <v>16469</v>
      </c>
      <c r="E575">
        <v>1</v>
      </c>
      <c r="F575" t="s">
        <v>16466</v>
      </c>
      <c r="G575">
        <v>-0.3</v>
      </c>
      <c r="H575" t="s">
        <v>16471</v>
      </c>
      <c r="I575">
        <v>-0.66</v>
      </c>
      <c r="J575" t="s">
        <v>16463</v>
      </c>
      <c r="K575">
        <v>0.5</v>
      </c>
      <c r="L575" t="s">
        <v>16559</v>
      </c>
      <c r="M575">
        <v>1</v>
      </c>
      <c r="O575">
        <v>0</v>
      </c>
      <c r="Q575">
        <v>0</v>
      </c>
      <c r="S575">
        <v>0</v>
      </c>
      <c r="U575">
        <v>0</v>
      </c>
      <c r="W575">
        <v>0</v>
      </c>
    </row>
    <row r="576" spans="2:23" x14ac:dyDescent="0.25">
      <c r="B576">
        <v>566</v>
      </c>
      <c r="C576" t="s">
        <v>16751</v>
      </c>
      <c r="D576" t="s">
        <v>16462</v>
      </c>
      <c r="E576">
        <v>1</v>
      </c>
      <c r="F576" t="s">
        <v>16466</v>
      </c>
      <c r="G576">
        <v>0.3</v>
      </c>
      <c r="H576" t="s">
        <v>16474</v>
      </c>
      <c r="I576">
        <v>0.66</v>
      </c>
      <c r="J576" t="s">
        <v>16463</v>
      </c>
      <c r="K576">
        <v>0.5</v>
      </c>
      <c r="L576" t="s">
        <v>16559</v>
      </c>
      <c r="M576">
        <v>1</v>
      </c>
      <c r="O576">
        <v>0</v>
      </c>
      <c r="Q576">
        <v>0</v>
      </c>
      <c r="S576">
        <v>0</v>
      </c>
      <c r="U576">
        <v>0</v>
      </c>
      <c r="W576">
        <v>0</v>
      </c>
    </row>
    <row r="577" spans="2:23" x14ac:dyDescent="0.25">
      <c r="B577">
        <v>567</v>
      </c>
      <c r="C577" t="s">
        <v>16752</v>
      </c>
      <c r="D577" t="s">
        <v>16469</v>
      </c>
      <c r="E577">
        <v>1</v>
      </c>
      <c r="F577" t="s">
        <v>16466</v>
      </c>
      <c r="G577">
        <v>-0.3</v>
      </c>
      <c r="H577" t="s">
        <v>16474</v>
      </c>
      <c r="I577">
        <v>-0.66</v>
      </c>
      <c r="J577" t="s">
        <v>16463</v>
      </c>
      <c r="K577">
        <v>0.5</v>
      </c>
      <c r="L577" t="s">
        <v>16559</v>
      </c>
      <c r="M577">
        <v>1</v>
      </c>
      <c r="O577">
        <v>0</v>
      </c>
      <c r="Q577">
        <v>0</v>
      </c>
      <c r="S577">
        <v>0</v>
      </c>
      <c r="U577">
        <v>0</v>
      </c>
      <c r="W577">
        <v>0</v>
      </c>
    </row>
    <row r="578" spans="2:23" x14ac:dyDescent="0.25">
      <c r="B578">
        <v>568</v>
      </c>
      <c r="C578" t="s">
        <v>16753</v>
      </c>
      <c r="D578" t="s">
        <v>16462</v>
      </c>
      <c r="E578">
        <v>1</v>
      </c>
      <c r="F578" t="s">
        <v>16466</v>
      </c>
      <c r="G578">
        <v>0.3</v>
      </c>
      <c r="H578" t="s">
        <v>16471</v>
      </c>
      <c r="I578">
        <v>0.49</v>
      </c>
      <c r="J578" t="s">
        <v>16474</v>
      </c>
      <c r="K578">
        <v>0.49</v>
      </c>
      <c r="L578" t="s">
        <v>16463</v>
      </c>
      <c r="M578">
        <v>0.5</v>
      </c>
      <c r="N578" t="s">
        <v>16559</v>
      </c>
      <c r="O578">
        <v>1</v>
      </c>
      <c r="Q578">
        <v>0</v>
      </c>
      <c r="S578">
        <v>0</v>
      </c>
      <c r="U578">
        <v>0</v>
      </c>
      <c r="W578">
        <v>0</v>
      </c>
    </row>
    <row r="579" spans="2:23" x14ac:dyDescent="0.25">
      <c r="B579">
        <v>569</v>
      </c>
      <c r="C579" t="s">
        <v>16754</v>
      </c>
      <c r="D579" t="s">
        <v>16469</v>
      </c>
      <c r="E579">
        <v>1</v>
      </c>
      <c r="F579" t="s">
        <v>16466</v>
      </c>
      <c r="G579">
        <v>-0.3</v>
      </c>
      <c r="H579" t="s">
        <v>16471</v>
      </c>
      <c r="I579">
        <v>-0.49</v>
      </c>
      <c r="J579" t="s">
        <v>16474</v>
      </c>
      <c r="K579">
        <v>-0.49</v>
      </c>
      <c r="L579" t="s">
        <v>16463</v>
      </c>
      <c r="M579">
        <v>0.5</v>
      </c>
      <c r="N579" t="s">
        <v>16559</v>
      </c>
      <c r="O579">
        <v>1</v>
      </c>
      <c r="Q579">
        <v>0</v>
      </c>
      <c r="S579">
        <v>0</v>
      </c>
      <c r="U579">
        <v>0</v>
      </c>
      <c r="W579">
        <v>0</v>
      </c>
    </row>
    <row r="580" spans="2:23" x14ac:dyDescent="0.25">
      <c r="B580">
        <v>570</v>
      </c>
      <c r="E580">
        <v>0</v>
      </c>
      <c r="G580">
        <v>0</v>
      </c>
      <c r="I580">
        <v>0</v>
      </c>
      <c r="K580">
        <v>0</v>
      </c>
      <c r="M580">
        <v>0</v>
      </c>
      <c r="O580">
        <v>0</v>
      </c>
      <c r="Q580">
        <v>0</v>
      </c>
      <c r="S580">
        <v>0</v>
      </c>
      <c r="U580">
        <v>0</v>
      </c>
      <c r="W580">
        <v>0</v>
      </c>
    </row>
    <row r="581" spans="2:23" x14ac:dyDescent="0.25">
      <c r="B581">
        <v>571</v>
      </c>
      <c r="C581" t="s">
        <v>16755</v>
      </c>
      <c r="D581" t="s">
        <v>16462</v>
      </c>
      <c r="E581">
        <v>1</v>
      </c>
      <c r="F581" t="s">
        <v>16466</v>
      </c>
      <c r="G581">
        <v>0.3</v>
      </c>
      <c r="H581" t="s">
        <v>16471</v>
      </c>
      <c r="I581">
        <v>0.66</v>
      </c>
      <c r="J581" t="s">
        <v>16464</v>
      </c>
      <c r="K581">
        <v>0.39</v>
      </c>
      <c r="L581" t="s">
        <v>16465</v>
      </c>
      <c r="M581">
        <v>0.7</v>
      </c>
      <c r="N581" t="s">
        <v>16550</v>
      </c>
      <c r="O581">
        <v>1</v>
      </c>
      <c r="Q581">
        <v>0</v>
      </c>
      <c r="S581">
        <v>0</v>
      </c>
      <c r="U581">
        <v>0</v>
      </c>
      <c r="W581">
        <v>0</v>
      </c>
    </row>
    <row r="582" spans="2:23" x14ac:dyDescent="0.25">
      <c r="B582">
        <v>572</v>
      </c>
      <c r="C582" t="s">
        <v>16756</v>
      </c>
      <c r="D582" t="s">
        <v>16469</v>
      </c>
      <c r="E582">
        <v>1</v>
      </c>
      <c r="F582" t="s">
        <v>16466</v>
      </c>
      <c r="G582">
        <v>-0.3</v>
      </c>
      <c r="H582" t="s">
        <v>16471</v>
      </c>
      <c r="I582">
        <v>-0.66</v>
      </c>
      <c r="J582" t="s">
        <v>16464</v>
      </c>
      <c r="K582">
        <v>0.39</v>
      </c>
      <c r="L582" t="s">
        <v>16465</v>
      </c>
      <c r="M582">
        <v>0.7</v>
      </c>
      <c r="N582" t="s">
        <v>16550</v>
      </c>
      <c r="O582">
        <v>1</v>
      </c>
      <c r="Q582">
        <v>0</v>
      </c>
      <c r="S582">
        <v>0</v>
      </c>
      <c r="U582">
        <v>0</v>
      </c>
      <c r="W582">
        <v>0</v>
      </c>
    </row>
    <row r="583" spans="2:23" x14ac:dyDescent="0.25">
      <c r="B583">
        <v>573</v>
      </c>
      <c r="C583" t="s">
        <v>16757</v>
      </c>
      <c r="D583" t="s">
        <v>16462</v>
      </c>
      <c r="E583">
        <v>1</v>
      </c>
      <c r="F583" t="s">
        <v>16466</v>
      </c>
      <c r="G583">
        <v>0.3</v>
      </c>
      <c r="H583" t="s">
        <v>16474</v>
      </c>
      <c r="I583">
        <v>0.66</v>
      </c>
      <c r="J583" t="s">
        <v>16464</v>
      </c>
      <c r="K583">
        <v>0.39</v>
      </c>
      <c r="L583" t="s">
        <v>16465</v>
      </c>
      <c r="M583">
        <v>0.7</v>
      </c>
      <c r="N583" t="s">
        <v>16550</v>
      </c>
      <c r="O583">
        <v>1</v>
      </c>
      <c r="Q583">
        <v>0</v>
      </c>
      <c r="S583">
        <v>0</v>
      </c>
      <c r="U583">
        <v>0</v>
      </c>
      <c r="W583">
        <v>0</v>
      </c>
    </row>
    <row r="584" spans="2:23" x14ac:dyDescent="0.25">
      <c r="B584">
        <v>574</v>
      </c>
      <c r="C584" t="s">
        <v>16758</v>
      </c>
      <c r="D584" t="s">
        <v>16469</v>
      </c>
      <c r="E584">
        <v>1</v>
      </c>
      <c r="F584" t="s">
        <v>16466</v>
      </c>
      <c r="G584">
        <v>-0.3</v>
      </c>
      <c r="H584" t="s">
        <v>16474</v>
      </c>
      <c r="I584">
        <v>-0.66</v>
      </c>
      <c r="J584" t="s">
        <v>16464</v>
      </c>
      <c r="K584">
        <v>0.39</v>
      </c>
      <c r="L584" t="s">
        <v>16465</v>
      </c>
      <c r="M584">
        <v>0.7</v>
      </c>
      <c r="N584" t="s">
        <v>16550</v>
      </c>
      <c r="O584">
        <v>1</v>
      </c>
      <c r="Q584">
        <v>0</v>
      </c>
      <c r="S584">
        <v>0</v>
      </c>
      <c r="U584">
        <v>0</v>
      </c>
      <c r="W584">
        <v>0</v>
      </c>
    </row>
    <row r="585" spans="2:23" x14ac:dyDescent="0.25">
      <c r="B585">
        <v>575</v>
      </c>
      <c r="C585" t="s">
        <v>16759</v>
      </c>
      <c r="D585" t="s">
        <v>16462</v>
      </c>
      <c r="E585">
        <v>1</v>
      </c>
      <c r="F585" t="s">
        <v>16466</v>
      </c>
      <c r="G585">
        <v>0.3</v>
      </c>
      <c r="H585" t="s">
        <v>16471</v>
      </c>
      <c r="I585">
        <v>0.49</v>
      </c>
      <c r="J585" t="s">
        <v>16474</v>
      </c>
      <c r="K585">
        <v>0.49</v>
      </c>
      <c r="L585" t="s">
        <v>16464</v>
      </c>
      <c r="M585">
        <v>0.39</v>
      </c>
      <c r="N585" t="s">
        <v>16465</v>
      </c>
      <c r="O585">
        <v>0.7</v>
      </c>
      <c r="P585" t="s">
        <v>16550</v>
      </c>
      <c r="Q585">
        <v>1</v>
      </c>
      <c r="S585">
        <v>0</v>
      </c>
      <c r="U585">
        <v>0</v>
      </c>
      <c r="W585">
        <v>0</v>
      </c>
    </row>
    <row r="586" spans="2:23" x14ac:dyDescent="0.25">
      <c r="B586">
        <v>576</v>
      </c>
      <c r="C586" t="s">
        <v>16760</v>
      </c>
      <c r="D586" t="s">
        <v>16469</v>
      </c>
      <c r="E586">
        <v>1</v>
      </c>
      <c r="F586" t="s">
        <v>16466</v>
      </c>
      <c r="G586">
        <v>-0.3</v>
      </c>
      <c r="H586" t="s">
        <v>16471</v>
      </c>
      <c r="I586">
        <v>-0.49</v>
      </c>
      <c r="J586" t="s">
        <v>16474</v>
      </c>
      <c r="K586">
        <v>-0.49</v>
      </c>
      <c r="L586" t="s">
        <v>16464</v>
      </c>
      <c r="M586">
        <v>0.39</v>
      </c>
      <c r="N586" t="s">
        <v>16465</v>
      </c>
      <c r="O586">
        <v>0.7</v>
      </c>
      <c r="P586" t="s">
        <v>16550</v>
      </c>
      <c r="Q586">
        <v>1</v>
      </c>
      <c r="S586">
        <v>0</v>
      </c>
      <c r="U586">
        <v>0</v>
      </c>
      <c r="W586">
        <v>0</v>
      </c>
    </row>
    <row r="587" spans="2:23" x14ac:dyDescent="0.25">
      <c r="B587">
        <v>577</v>
      </c>
      <c r="C587" t="s">
        <v>16761</v>
      </c>
      <c r="D587" t="s">
        <v>16462</v>
      </c>
      <c r="E587">
        <v>1</v>
      </c>
      <c r="F587" t="s">
        <v>16466</v>
      </c>
      <c r="G587">
        <v>0.3</v>
      </c>
      <c r="H587" t="s">
        <v>16471</v>
      </c>
      <c r="I587">
        <v>0.66</v>
      </c>
      <c r="J587" t="s">
        <v>16464</v>
      </c>
      <c r="K587">
        <v>0</v>
      </c>
      <c r="L587" t="s">
        <v>16465</v>
      </c>
      <c r="M587">
        <v>0</v>
      </c>
      <c r="N587" t="s">
        <v>16559</v>
      </c>
      <c r="O587">
        <v>1</v>
      </c>
      <c r="Q587">
        <v>0</v>
      </c>
      <c r="S587">
        <v>0</v>
      </c>
      <c r="U587">
        <v>0</v>
      </c>
      <c r="W587">
        <v>0</v>
      </c>
    </row>
    <row r="588" spans="2:23" x14ac:dyDescent="0.25">
      <c r="B588">
        <v>578</v>
      </c>
      <c r="C588" t="s">
        <v>16762</v>
      </c>
      <c r="D588" t="s">
        <v>16469</v>
      </c>
      <c r="E588">
        <v>1</v>
      </c>
      <c r="F588" t="s">
        <v>16466</v>
      </c>
      <c r="G588">
        <v>-0.3</v>
      </c>
      <c r="H588" t="s">
        <v>16471</v>
      </c>
      <c r="I588">
        <v>-0.66</v>
      </c>
      <c r="J588" t="s">
        <v>16464</v>
      </c>
      <c r="K588">
        <v>0</v>
      </c>
      <c r="L588" t="s">
        <v>16465</v>
      </c>
      <c r="M588">
        <v>0</v>
      </c>
      <c r="N588" t="s">
        <v>16559</v>
      </c>
      <c r="O588">
        <v>1</v>
      </c>
      <c r="Q588">
        <v>0</v>
      </c>
      <c r="S588">
        <v>0</v>
      </c>
      <c r="U588">
        <v>0</v>
      </c>
      <c r="W588">
        <v>0</v>
      </c>
    </row>
    <row r="589" spans="2:23" x14ac:dyDescent="0.25">
      <c r="B589">
        <v>579</v>
      </c>
      <c r="C589" t="s">
        <v>16763</v>
      </c>
      <c r="D589" t="s">
        <v>16462</v>
      </c>
      <c r="E589">
        <v>1</v>
      </c>
      <c r="F589" t="s">
        <v>16466</v>
      </c>
      <c r="G589">
        <v>0.3</v>
      </c>
      <c r="H589" t="s">
        <v>16474</v>
      </c>
      <c r="I589">
        <v>0.66</v>
      </c>
      <c r="J589" t="s">
        <v>16464</v>
      </c>
      <c r="K589">
        <v>0</v>
      </c>
      <c r="L589" t="s">
        <v>16465</v>
      </c>
      <c r="M589">
        <v>0</v>
      </c>
      <c r="N589" t="s">
        <v>16559</v>
      </c>
      <c r="O589">
        <v>1</v>
      </c>
      <c r="Q589">
        <v>0</v>
      </c>
      <c r="S589">
        <v>0</v>
      </c>
      <c r="U589">
        <v>0</v>
      </c>
      <c r="W589">
        <v>0</v>
      </c>
    </row>
    <row r="590" spans="2:23" x14ac:dyDescent="0.25">
      <c r="B590">
        <v>580</v>
      </c>
      <c r="C590" t="s">
        <v>16764</v>
      </c>
      <c r="D590" t="s">
        <v>16469</v>
      </c>
      <c r="E590">
        <v>1</v>
      </c>
      <c r="F590" t="s">
        <v>16466</v>
      </c>
      <c r="G590">
        <v>-0.3</v>
      </c>
      <c r="H590" t="s">
        <v>16474</v>
      </c>
      <c r="I590">
        <v>-0.66</v>
      </c>
      <c r="J590" t="s">
        <v>16464</v>
      </c>
      <c r="K590">
        <v>0</v>
      </c>
      <c r="L590" t="s">
        <v>16465</v>
      </c>
      <c r="M590">
        <v>0</v>
      </c>
      <c r="N590" t="s">
        <v>16559</v>
      </c>
      <c r="O590">
        <v>1</v>
      </c>
      <c r="Q590">
        <v>0</v>
      </c>
      <c r="S590">
        <v>0</v>
      </c>
      <c r="U590">
        <v>0</v>
      </c>
      <c r="W590">
        <v>0</v>
      </c>
    </row>
    <row r="591" spans="2:23" x14ac:dyDescent="0.25">
      <c r="B591">
        <v>581</v>
      </c>
      <c r="C591" t="s">
        <v>16765</v>
      </c>
      <c r="D591" t="s">
        <v>16462</v>
      </c>
      <c r="E591">
        <v>1</v>
      </c>
      <c r="F591" t="s">
        <v>16466</v>
      </c>
      <c r="G591">
        <v>0.3</v>
      </c>
      <c r="H591" t="s">
        <v>16471</v>
      </c>
      <c r="I591">
        <v>0.49</v>
      </c>
      <c r="J591" t="s">
        <v>16474</v>
      </c>
      <c r="K591">
        <v>0.49</v>
      </c>
      <c r="L591" t="s">
        <v>16464</v>
      </c>
      <c r="M591">
        <v>0</v>
      </c>
      <c r="N591" t="s">
        <v>16465</v>
      </c>
      <c r="O591">
        <v>0</v>
      </c>
      <c r="P591" t="s">
        <v>16559</v>
      </c>
      <c r="Q591">
        <v>1</v>
      </c>
      <c r="S591">
        <v>0</v>
      </c>
      <c r="U591">
        <v>0</v>
      </c>
      <c r="W591">
        <v>0</v>
      </c>
    </row>
    <row r="592" spans="2:23" x14ac:dyDescent="0.25">
      <c r="B592">
        <v>582</v>
      </c>
      <c r="C592" t="s">
        <v>16766</v>
      </c>
      <c r="D592" t="s">
        <v>16469</v>
      </c>
      <c r="E592">
        <v>1</v>
      </c>
      <c r="F592" t="s">
        <v>16466</v>
      </c>
      <c r="G592">
        <v>-0.3</v>
      </c>
      <c r="H592" t="s">
        <v>16471</v>
      </c>
      <c r="I592">
        <v>-0.49</v>
      </c>
      <c r="J592" t="s">
        <v>16474</v>
      </c>
      <c r="K592">
        <v>-0.49</v>
      </c>
      <c r="L592" t="s">
        <v>16464</v>
      </c>
      <c r="M592">
        <v>0</v>
      </c>
      <c r="N592" t="s">
        <v>16465</v>
      </c>
      <c r="O592">
        <v>0</v>
      </c>
      <c r="P592" t="s">
        <v>16559</v>
      </c>
      <c r="Q592">
        <v>1</v>
      </c>
      <c r="S592">
        <v>0</v>
      </c>
      <c r="U592">
        <v>0</v>
      </c>
      <c r="W592">
        <v>0</v>
      </c>
    </row>
    <row r="593" spans="2:23" x14ac:dyDescent="0.25">
      <c r="B593">
        <v>583</v>
      </c>
      <c r="E593">
        <v>0</v>
      </c>
      <c r="G593">
        <v>0</v>
      </c>
      <c r="I593">
        <v>0</v>
      </c>
      <c r="K593">
        <v>0</v>
      </c>
      <c r="M593">
        <v>0</v>
      </c>
      <c r="O593">
        <v>0</v>
      </c>
      <c r="Q593">
        <v>0</v>
      </c>
      <c r="S593">
        <v>0</v>
      </c>
      <c r="U593">
        <v>0</v>
      </c>
      <c r="W593">
        <v>0</v>
      </c>
    </row>
    <row r="594" spans="2:23" x14ac:dyDescent="0.25">
      <c r="B594">
        <v>584</v>
      </c>
      <c r="C594" t="s">
        <v>16767</v>
      </c>
      <c r="D594" t="s">
        <v>16462</v>
      </c>
      <c r="E594">
        <v>1</v>
      </c>
      <c r="F594" t="s">
        <v>16466</v>
      </c>
      <c r="G594">
        <v>1</v>
      </c>
      <c r="H594" t="s">
        <v>16526</v>
      </c>
      <c r="I594">
        <v>1</v>
      </c>
      <c r="J594" t="s">
        <v>16550</v>
      </c>
      <c r="K594">
        <v>1</v>
      </c>
      <c r="M594">
        <v>0</v>
      </c>
      <c r="O594">
        <v>0</v>
      </c>
      <c r="Q594">
        <v>0</v>
      </c>
      <c r="S594">
        <v>0</v>
      </c>
      <c r="U594">
        <v>0</v>
      </c>
      <c r="W594">
        <v>0</v>
      </c>
    </row>
    <row r="595" spans="2:23" x14ac:dyDescent="0.25">
      <c r="B595">
        <v>585</v>
      </c>
      <c r="C595" t="s">
        <v>16768</v>
      </c>
      <c r="D595" t="s">
        <v>16469</v>
      </c>
      <c r="E595">
        <v>1</v>
      </c>
      <c r="F595" t="s">
        <v>16466</v>
      </c>
      <c r="G595">
        <v>-1</v>
      </c>
      <c r="H595" t="s">
        <v>16526</v>
      </c>
      <c r="I595">
        <v>-1</v>
      </c>
      <c r="J595" t="s">
        <v>16550</v>
      </c>
      <c r="K595">
        <v>1</v>
      </c>
      <c r="M595">
        <v>0</v>
      </c>
      <c r="O595">
        <v>0</v>
      </c>
      <c r="Q595">
        <v>0</v>
      </c>
      <c r="S595">
        <v>0</v>
      </c>
      <c r="U595">
        <v>0</v>
      </c>
      <c r="W595">
        <v>0</v>
      </c>
    </row>
    <row r="596" spans="2:23" x14ac:dyDescent="0.25">
      <c r="B596">
        <v>586</v>
      </c>
      <c r="C596" t="s">
        <v>16769</v>
      </c>
      <c r="D596" t="s">
        <v>16462</v>
      </c>
      <c r="E596">
        <v>1</v>
      </c>
      <c r="F596" t="s">
        <v>16466</v>
      </c>
      <c r="G596">
        <v>1</v>
      </c>
      <c r="H596" t="s">
        <v>16467</v>
      </c>
      <c r="I596">
        <v>1</v>
      </c>
      <c r="J596" t="s">
        <v>16550</v>
      </c>
      <c r="K596">
        <v>1</v>
      </c>
      <c r="M596">
        <v>0</v>
      </c>
      <c r="O596">
        <v>0</v>
      </c>
      <c r="Q596">
        <v>0</v>
      </c>
      <c r="S596">
        <v>0</v>
      </c>
      <c r="U596">
        <v>0</v>
      </c>
      <c r="W596">
        <v>0</v>
      </c>
    </row>
    <row r="597" spans="2:23" x14ac:dyDescent="0.25">
      <c r="B597">
        <v>587</v>
      </c>
      <c r="C597" t="s">
        <v>16770</v>
      </c>
      <c r="D597" t="s">
        <v>16469</v>
      </c>
      <c r="E597">
        <v>1</v>
      </c>
      <c r="F597" t="s">
        <v>16466</v>
      </c>
      <c r="G597">
        <v>-1</v>
      </c>
      <c r="H597" t="s">
        <v>16467</v>
      </c>
      <c r="I597">
        <v>-1</v>
      </c>
      <c r="J597" t="s">
        <v>16550</v>
      </c>
      <c r="K597">
        <v>1</v>
      </c>
      <c r="M597">
        <v>0</v>
      </c>
      <c r="O597">
        <v>0</v>
      </c>
      <c r="Q597">
        <v>0</v>
      </c>
      <c r="S597">
        <v>0</v>
      </c>
      <c r="U597">
        <v>0</v>
      </c>
      <c r="W597">
        <v>0</v>
      </c>
    </row>
    <row r="598" spans="2:23" x14ac:dyDescent="0.25">
      <c r="B598">
        <v>588</v>
      </c>
      <c r="C598" t="s">
        <v>16771</v>
      </c>
      <c r="D598" t="s">
        <v>16462</v>
      </c>
      <c r="E598">
        <v>1</v>
      </c>
      <c r="F598" t="s">
        <v>16466</v>
      </c>
      <c r="G598">
        <v>1</v>
      </c>
      <c r="H598" t="s">
        <v>16526</v>
      </c>
      <c r="I598">
        <v>1</v>
      </c>
      <c r="J598" t="s">
        <v>16559</v>
      </c>
      <c r="K598">
        <v>1</v>
      </c>
      <c r="M598">
        <v>0</v>
      </c>
      <c r="O598">
        <v>0</v>
      </c>
      <c r="Q598">
        <v>0</v>
      </c>
      <c r="S598">
        <v>0</v>
      </c>
      <c r="U598">
        <v>0</v>
      </c>
      <c r="W598">
        <v>0</v>
      </c>
    </row>
    <row r="599" spans="2:23" x14ac:dyDescent="0.25">
      <c r="B599">
        <v>589</v>
      </c>
      <c r="C599" t="s">
        <v>16772</v>
      </c>
      <c r="D599" t="s">
        <v>16469</v>
      </c>
      <c r="E599">
        <v>1</v>
      </c>
      <c r="F599" t="s">
        <v>16466</v>
      </c>
      <c r="G599">
        <v>-1</v>
      </c>
      <c r="H599" t="s">
        <v>16526</v>
      </c>
      <c r="I599">
        <v>-1</v>
      </c>
      <c r="J599" t="s">
        <v>16559</v>
      </c>
      <c r="K599">
        <v>1</v>
      </c>
      <c r="M599">
        <v>0</v>
      </c>
      <c r="O599">
        <v>0</v>
      </c>
      <c r="Q599">
        <v>0</v>
      </c>
      <c r="S599">
        <v>0</v>
      </c>
      <c r="U599">
        <v>0</v>
      </c>
      <c r="W599">
        <v>0</v>
      </c>
    </row>
    <row r="600" spans="2:23" x14ac:dyDescent="0.25">
      <c r="B600">
        <v>590</v>
      </c>
      <c r="C600" t="s">
        <v>16773</v>
      </c>
      <c r="D600" t="s">
        <v>16462</v>
      </c>
      <c r="E600">
        <v>1</v>
      </c>
      <c r="F600" t="s">
        <v>16466</v>
      </c>
      <c r="G600">
        <v>1</v>
      </c>
      <c r="H600" t="s">
        <v>16467</v>
      </c>
      <c r="I600">
        <v>1</v>
      </c>
      <c r="J600" t="s">
        <v>16559</v>
      </c>
      <c r="K600">
        <v>1</v>
      </c>
      <c r="M600">
        <v>0</v>
      </c>
      <c r="O600">
        <v>0</v>
      </c>
      <c r="Q600">
        <v>0</v>
      </c>
      <c r="S600">
        <v>0</v>
      </c>
      <c r="U600">
        <v>0</v>
      </c>
      <c r="W600">
        <v>0</v>
      </c>
    </row>
    <row r="601" spans="2:23" x14ac:dyDescent="0.25">
      <c r="B601">
        <v>591</v>
      </c>
      <c r="C601" t="s">
        <v>16774</v>
      </c>
      <c r="D601" t="s">
        <v>16469</v>
      </c>
      <c r="E601">
        <v>1</v>
      </c>
      <c r="F601" t="s">
        <v>16466</v>
      </c>
      <c r="G601">
        <v>-1</v>
      </c>
      <c r="H601" t="s">
        <v>16467</v>
      </c>
      <c r="I601">
        <v>-1</v>
      </c>
      <c r="J601" t="s">
        <v>16559</v>
      </c>
      <c r="K601">
        <v>1</v>
      </c>
      <c r="M601">
        <v>0</v>
      </c>
      <c r="O601">
        <v>0</v>
      </c>
      <c r="Q601">
        <v>0</v>
      </c>
      <c r="S601">
        <v>0</v>
      </c>
      <c r="U601">
        <v>0</v>
      </c>
      <c r="W601">
        <v>0</v>
      </c>
    </row>
    <row r="602" spans="2:23" x14ac:dyDescent="0.25">
      <c r="B602">
        <v>592</v>
      </c>
      <c r="E602">
        <v>0</v>
      </c>
      <c r="G602">
        <v>0</v>
      </c>
      <c r="I602">
        <v>0</v>
      </c>
      <c r="K602">
        <v>0</v>
      </c>
      <c r="M602">
        <v>0</v>
      </c>
      <c r="O602">
        <v>0</v>
      </c>
      <c r="Q602">
        <v>0</v>
      </c>
      <c r="S602">
        <v>0</v>
      </c>
      <c r="U602">
        <v>0</v>
      </c>
      <c r="W602">
        <v>0</v>
      </c>
    </row>
    <row r="603" spans="2:23" x14ac:dyDescent="0.25">
      <c r="B603">
        <v>593</v>
      </c>
      <c r="C603" t="s">
        <v>16775</v>
      </c>
      <c r="E603">
        <v>0</v>
      </c>
      <c r="G603">
        <v>0</v>
      </c>
      <c r="I603">
        <v>0</v>
      </c>
      <c r="K603">
        <v>0</v>
      </c>
      <c r="M603">
        <v>0</v>
      </c>
      <c r="O603">
        <v>0</v>
      </c>
      <c r="Q603">
        <v>0</v>
      </c>
      <c r="S603">
        <v>0</v>
      </c>
      <c r="U603">
        <v>0</v>
      </c>
      <c r="W603">
        <v>0</v>
      </c>
    </row>
    <row r="604" spans="2:23" x14ac:dyDescent="0.25">
      <c r="B604">
        <v>594</v>
      </c>
      <c r="C604" t="s">
        <v>16776</v>
      </c>
      <c r="D604" t="s">
        <v>16462</v>
      </c>
      <c r="E604">
        <v>1</v>
      </c>
      <c r="F604" t="s">
        <v>16650</v>
      </c>
      <c r="G604">
        <v>1</v>
      </c>
      <c r="H604" t="s">
        <v>16463</v>
      </c>
      <c r="I604">
        <v>0.5</v>
      </c>
      <c r="J604" t="s">
        <v>16471</v>
      </c>
      <c r="K604">
        <v>0.26</v>
      </c>
      <c r="M604">
        <v>0</v>
      </c>
      <c r="O604">
        <v>0</v>
      </c>
      <c r="Q604">
        <v>0</v>
      </c>
      <c r="S604">
        <v>0</v>
      </c>
      <c r="U604">
        <v>0</v>
      </c>
      <c r="W604">
        <v>0</v>
      </c>
    </row>
    <row r="605" spans="2:23" x14ac:dyDescent="0.25">
      <c r="B605">
        <v>595</v>
      </c>
      <c r="C605" t="s">
        <v>16777</v>
      </c>
      <c r="D605" t="s">
        <v>16469</v>
      </c>
      <c r="E605">
        <v>1</v>
      </c>
      <c r="F605" t="s">
        <v>16650</v>
      </c>
      <c r="G605">
        <v>-1</v>
      </c>
      <c r="H605" t="s">
        <v>16463</v>
      </c>
      <c r="I605">
        <v>0.5</v>
      </c>
      <c r="J605" t="s">
        <v>16471</v>
      </c>
      <c r="K605">
        <v>-0.26</v>
      </c>
      <c r="M605">
        <v>0</v>
      </c>
      <c r="O605">
        <v>0</v>
      </c>
      <c r="Q605">
        <v>0</v>
      </c>
      <c r="S605">
        <v>0</v>
      </c>
      <c r="U605">
        <v>0</v>
      </c>
      <c r="W605">
        <v>0</v>
      </c>
    </row>
    <row r="606" spans="2:23" x14ac:dyDescent="0.25">
      <c r="B606">
        <v>596</v>
      </c>
      <c r="C606" t="s">
        <v>16778</v>
      </c>
      <c r="D606" t="s">
        <v>16462</v>
      </c>
      <c r="E606">
        <v>1</v>
      </c>
      <c r="F606" t="s">
        <v>16650</v>
      </c>
      <c r="G606">
        <v>1</v>
      </c>
      <c r="H606" t="s">
        <v>16463</v>
      </c>
      <c r="I606">
        <v>0.5</v>
      </c>
      <c r="J606" t="s">
        <v>16474</v>
      </c>
      <c r="K606">
        <v>0.26</v>
      </c>
      <c r="M606">
        <v>0</v>
      </c>
      <c r="O606">
        <v>0</v>
      </c>
      <c r="Q606">
        <v>0</v>
      </c>
      <c r="S606">
        <v>0</v>
      </c>
      <c r="U606">
        <v>0</v>
      </c>
      <c r="W606">
        <v>0</v>
      </c>
    </row>
    <row r="607" spans="2:23" x14ac:dyDescent="0.25">
      <c r="B607">
        <v>597</v>
      </c>
      <c r="C607" t="s">
        <v>16779</v>
      </c>
      <c r="D607" t="s">
        <v>16469</v>
      </c>
      <c r="E607">
        <v>1</v>
      </c>
      <c r="F607" t="s">
        <v>16650</v>
      </c>
      <c r="G607">
        <v>-1</v>
      </c>
      <c r="H607" t="s">
        <v>16463</v>
      </c>
      <c r="I607">
        <v>0.5</v>
      </c>
      <c r="J607" t="s">
        <v>16474</v>
      </c>
      <c r="K607">
        <v>-0.26</v>
      </c>
      <c r="M607">
        <v>0</v>
      </c>
      <c r="O607">
        <v>0</v>
      </c>
      <c r="Q607">
        <v>0</v>
      </c>
      <c r="S607">
        <v>0</v>
      </c>
      <c r="U607">
        <v>0</v>
      </c>
      <c r="W607">
        <v>0</v>
      </c>
    </row>
    <row r="608" spans="2:23" x14ac:dyDescent="0.25">
      <c r="B608">
        <v>598</v>
      </c>
      <c r="C608" t="s">
        <v>16780</v>
      </c>
      <c r="D608" t="s">
        <v>16462</v>
      </c>
      <c r="E608">
        <v>1</v>
      </c>
      <c r="F608" t="s">
        <v>16650</v>
      </c>
      <c r="G608">
        <v>1</v>
      </c>
      <c r="H608" t="s">
        <v>16463</v>
      </c>
      <c r="I608">
        <v>0.5</v>
      </c>
      <c r="J608" t="s">
        <v>16471</v>
      </c>
      <c r="K608">
        <v>0.19</v>
      </c>
      <c r="L608" t="s">
        <v>16474</v>
      </c>
      <c r="M608">
        <v>0.19</v>
      </c>
      <c r="O608">
        <v>0</v>
      </c>
      <c r="Q608">
        <v>0</v>
      </c>
      <c r="S608">
        <v>0</v>
      </c>
      <c r="U608">
        <v>0</v>
      </c>
      <c r="W608">
        <v>0</v>
      </c>
    </row>
    <row r="609" spans="2:23" x14ac:dyDescent="0.25">
      <c r="B609">
        <v>599</v>
      </c>
      <c r="C609" t="s">
        <v>16781</v>
      </c>
      <c r="D609" t="s">
        <v>16469</v>
      </c>
      <c r="E609">
        <v>1</v>
      </c>
      <c r="F609" t="s">
        <v>16650</v>
      </c>
      <c r="G609">
        <v>-1</v>
      </c>
      <c r="H609" t="s">
        <v>16463</v>
      </c>
      <c r="I609">
        <v>0.5</v>
      </c>
      <c r="J609" t="s">
        <v>16471</v>
      </c>
      <c r="K609">
        <v>-0.19</v>
      </c>
      <c r="L609" t="s">
        <v>16474</v>
      </c>
      <c r="M609">
        <v>-0.19</v>
      </c>
      <c r="O609">
        <v>0</v>
      </c>
      <c r="Q609">
        <v>0</v>
      </c>
      <c r="S609">
        <v>0</v>
      </c>
      <c r="U609">
        <v>0</v>
      </c>
      <c r="W609">
        <v>0</v>
      </c>
    </row>
    <row r="610" spans="2:23" x14ac:dyDescent="0.25">
      <c r="B610">
        <v>600</v>
      </c>
      <c r="C610" t="s">
        <v>16782</v>
      </c>
      <c r="E610">
        <v>0</v>
      </c>
      <c r="G610">
        <v>0</v>
      </c>
      <c r="I610">
        <v>0</v>
      </c>
      <c r="K610">
        <v>0</v>
      </c>
      <c r="M610">
        <v>0</v>
      </c>
      <c r="O610">
        <v>0</v>
      </c>
      <c r="Q610">
        <v>0</v>
      </c>
      <c r="S610">
        <v>0</v>
      </c>
      <c r="U610">
        <v>0</v>
      </c>
      <c r="W610">
        <v>0</v>
      </c>
    </row>
    <row r="611" spans="2:23" x14ac:dyDescent="0.25">
      <c r="B611">
        <v>601</v>
      </c>
      <c r="C611" t="s">
        <v>16783</v>
      </c>
      <c r="D611" t="s">
        <v>16471</v>
      </c>
      <c r="E611">
        <v>0.66</v>
      </c>
      <c r="G611">
        <v>0</v>
      </c>
      <c r="I611">
        <v>0</v>
      </c>
      <c r="K611">
        <v>0</v>
      </c>
      <c r="M611">
        <v>0</v>
      </c>
      <c r="O611">
        <v>0</v>
      </c>
      <c r="Q611">
        <v>0</v>
      </c>
      <c r="S611">
        <v>0</v>
      </c>
      <c r="U611">
        <v>0</v>
      </c>
      <c r="W611">
        <v>0</v>
      </c>
    </row>
    <row r="612" spans="2:23" x14ac:dyDescent="0.25">
      <c r="B612">
        <v>602</v>
      </c>
      <c r="C612" t="s">
        <v>16784</v>
      </c>
      <c r="D612" t="s">
        <v>16474</v>
      </c>
      <c r="E612">
        <v>0.66</v>
      </c>
      <c r="G612">
        <v>0</v>
      </c>
      <c r="I612">
        <v>0</v>
      </c>
      <c r="K612">
        <v>0</v>
      </c>
      <c r="M612">
        <v>0</v>
      </c>
      <c r="O612">
        <v>0</v>
      </c>
      <c r="Q612">
        <v>0</v>
      </c>
      <c r="S612">
        <v>0</v>
      </c>
      <c r="U612">
        <v>0</v>
      </c>
      <c r="W612">
        <v>0</v>
      </c>
    </row>
    <row r="613" spans="2:23" x14ac:dyDescent="0.25">
      <c r="B613">
        <v>603</v>
      </c>
      <c r="C613" t="s">
        <v>16785</v>
      </c>
      <c r="D613" t="s">
        <v>16499</v>
      </c>
      <c r="E613">
        <v>1.5</v>
      </c>
      <c r="G613">
        <v>0</v>
      </c>
      <c r="I613">
        <v>0</v>
      </c>
      <c r="K613">
        <v>0</v>
      </c>
      <c r="M613">
        <v>0</v>
      </c>
      <c r="O613">
        <v>0</v>
      </c>
      <c r="Q613">
        <v>0</v>
      </c>
      <c r="S613">
        <v>0</v>
      </c>
      <c r="U613">
        <v>0</v>
      </c>
      <c r="W613">
        <v>0</v>
      </c>
    </row>
    <row r="614" spans="2:23" x14ac:dyDescent="0.25">
      <c r="B614">
        <v>604</v>
      </c>
      <c r="C614" t="s">
        <v>16786</v>
      </c>
      <c r="D614" t="s">
        <v>16502</v>
      </c>
      <c r="E614">
        <v>1.5</v>
      </c>
      <c r="G614">
        <v>0</v>
      </c>
      <c r="I614">
        <v>0</v>
      </c>
      <c r="K614">
        <v>0</v>
      </c>
      <c r="M614">
        <v>0</v>
      </c>
      <c r="O614">
        <v>0</v>
      </c>
      <c r="Q614">
        <v>0</v>
      </c>
      <c r="S614">
        <v>0</v>
      </c>
      <c r="U614">
        <v>0</v>
      </c>
      <c r="W614">
        <v>0</v>
      </c>
    </row>
    <row r="615" spans="2:23" x14ac:dyDescent="0.25">
      <c r="B615">
        <v>605</v>
      </c>
      <c r="E615">
        <v>0</v>
      </c>
      <c r="G615">
        <v>0</v>
      </c>
      <c r="I615">
        <v>0</v>
      </c>
      <c r="K615">
        <v>0</v>
      </c>
      <c r="M615">
        <v>0</v>
      </c>
      <c r="O615">
        <v>0</v>
      </c>
      <c r="Q615">
        <v>0</v>
      </c>
      <c r="S615">
        <v>0</v>
      </c>
      <c r="U615">
        <v>0</v>
      </c>
      <c r="W615">
        <v>0</v>
      </c>
    </row>
    <row r="616" spans="2:23" x14ac:dyDescent="0.25">
      <c r="B616">
        <v>606</v>
      </c>
      <c r="E616">
        <v>0</v>
      </c>
      <c r="G616">
        <v>0</v>
      </c>
      <c r="I616">
        <v>0</v>
      </c>
      <c r="K616">
        <v>0</v>
      </c>
      <c r="M616">
        <v>0</v>
      </c>
      <c r="O616">
        <v>0</v>
      </c>
      <c r="Q616">
        <v>0</v>
      </c>
      <c r="S616">
        <v>0</v>
      </c>
      <c r="U616">
        <v>0</v>
      </c>
      <c r="W616">
        <v>0</v>
      </c>
    </row>
    <row r="617" spans="2:23" x14ac:dyDescent="0.25">
      <c r="B617">
        <v>607</v>
      </c>
      <c r="C617" t="s">
        <v>16787</v>
      </c>
      <c r="E617">
        <v>0</v>
      </c>
      <c r="G617">
        <v>0</v>
      </c>
      <c r="I617">
        <v>0</v>
      </c>
      <c r="K617">
        <v>0</v>
      </c>
      <c r="M617">
        <v>0</v>
      </c>
      <c r="O617">
        <v>0</v>
      </c>
      <c r="Q617">
        <v>0</v>
      </c>
      <c r="S617">
        <v>0</v>
      </c>
      <c r="U617">
        <v>0</v>
      </c>
      <c r="W617">
        <v>0</v>
      </c>
    </row>
    <row r="618" spans="2:23" x14ac:dyDescent="0.25">
      <c r="B618">
        <v>608</v>
      </c>
      <c r="C618" t="s">
        <v>16788</v>
      </c>
      <c r="D618" t="s">
        <v>16460</v>
      </c>
      <c r="E618">
        <v>1</v>
      </c>
      <c r="F618" t="s">
        <v>16463</v>
      </c>
      <c r="G618">
        <v>1</v>
      </c>
      <c r="H618" t="s">
        <v>16464</v>
      </c>
      <c r="I618">
        <v>0.78</v>
      </c>
      <c r="J618" t="s">
        <v>16465</v>
      </c>
      <c r="K618">
        <v>1</v>
      </c>
      <c r="M618">
        <v>0</v>
      </c>
      <c r="O618">
        <v>0</v>
      </c>
      <c r="Q618">
        <v>0</v>
      </c>
      <c r="S618">
        <v>0</v>
      </c>
      <c r="U618">
        <v>0</v>
      </c>
      <c r="W618">
        <v>0</v>
      </c>
    </row>
    <row r="619" spans="2:23" x14ac:dyDescent="0.25">
      <c r="B619">
        <v>609</v>
      </c>
      <c r="E619">
        <v>0</v>
      </c>
      <c r="G619">
        <v>0</v>
      </c>
      <c r="I619">
        <v>0</v>
      </c>
      <c r="K619">
        <v>0</v>
      </c>
      <c r="M619">
        <v>0</v>
      </c>
      <c r="O619">
        <v>0</v>
      </c>
      <c r="Q619">
        <v>0</v>
      </c>
      <c r="S619">
        <v>0</v>
      </c>
      <c r="U619">
        <v>0</v>
      </c>
      <c r="W619">
        <v>0</v>
      </c>
    </row>
    <row r="620" spans="2:23" x14ac:dyDescent="0.25">
      <c r="B620">
        <v>610</v>
      </c>
      <c r="C620" t="s">
        <v>16789</v>
      </c>
      <c r="E620">
        <v>0</v>
      </c>
      <c r="G620">
        <v>0</v>
      </c>
      <c r="I620">
        <v>0</v>
      </c>
      <c r="K620">
        <v>0</v>
      </c>
      <c r="M620">
        <v>0</v>
      </c>
      <c r="O620">
        <v>0</v>
      </c>
      <c r="Q620">
        <v>0</v>
      </c>
      <c r="S620">
        <v>0</v>
      </c>
      <c r="U620">
        <v>0</v>
      </c>
      <c r="W620">
        <v>0</v>
      </c>
    </row>
    <row r="621" spans="2:23" x14ac:dyDescent="0.25">
      <c r="B621">
        <v>611</v>
      </c>
      <c r="C621" t="s">
        <v>16790</v>
      </c>
      <c r="E621">
        <v>0</v>
      </c>
      <c r="G621">
        <v>0</v>
      </c>
      <c r="I621">
        <v>0</v>
      </c>
      <c r="K621">
        <v>0</v>
      </c>
      <c r="M621">
        <v>0</v>
      </c>
      <c r="O621">
        <v>0</v>
      </c>
      <c r="Q621">
        <v>0</v>
      </c>
      <c r="S621">
        <v>0</v>
      </c>
      <c r="U621">
        <v>0</v>
      </c>
      <c r="W621">
        <v>0</v>
      </c>
    </row>
    <row r="622" spans="2:23" x14ac:dyDescent="0.25">
      <c r="B622">
        <v>612</v>
      </c>
      <c r="E622">
        <v>0</v>
      </c>
      <c r="G622">
        <v>0</v>
      </c>
      <c r="I622">
        <v>0</v>
      </c>
      <c r="K622">
        <v>0</v>
      </c>
      <c r="M622">
        <v>0</v>
      </c>
      <c r="O622">
        <v>0</v>
      </c>
      <c r="Q622">
        <v>0</v>
      </c>
      <c r="S622">
        <v>0</v>
      </c>
      <c r="U622">
        <v>0</v>
      </c>
      <c r="W622">
        <v>0</v>
      </c>
    </row>
    <row r="623" spans="2:23" x14ac:dyDescent="0.25">
      <c r="B623">
        <v>613</v>
      </c>
      <c r="C623" t="s">
        <v>16791</v>
      </c>
      <c r="D623" t="s">
        <v>16792</v>
      </c>
      <c r="E623">
        <v>1.25</v>
      </c>
      <c r="F623" t="s">
        <v>16793</v>
      </c>
      <c r="G623">
        <v>1.25</v>
      </c>
      <c r="H623" t="s">
        <v>16794</v>
      </c>
      <c r="I623">
        <v>1.25</v>
      </c>
      <c r="J623" t="s">
        <v>16795</v>
      </c>
      <c r="K623">
        <v>1.25</v>
      </c>
      <c r="L623" t="s">
        <v>16471</v>
      </c>
      <c r="M623">
        <v>0.22</v>
      </c>
      <c r="N623" t="s">
        <v>16464</v>
      </c>
      <c r="O623">
        <v>0.22</v>
      </c>
      <c r="Q623">
        <v>0</v>
      </c>
      <c r="S623">
        <v>0</v>
      </c>
      <c r="U623">
        <v>0</v>
      </c>
      <c r="W623">
        <v>0</v>
      </c>
    </row>
    <row r="624" spans="2:23" x14ac:dyDescent="0.25">
      <c r="B624">
        <v>614</v>
      </c>
      <c r="C624" t="s">
        <v>16796</v>
      </c>
      <c r="D624" t="s">
        <v>16792</v>
      </c>
      <c r="E624">
        <v>1.25</v>
      </c>
      <c r="F624" t="s">
        <v>16793</v>
      </c>
      <c r="G624">
        <v>1.25</v>
      </c>
      <c r="H624" t="s">
        <v>16797</v>
      </c>
      <c r="I624">
        <v>1.25</v>
      </c>
      <c r="J624" t="s">
        <v>16798</v>
      </c>
      <c r="K624">
        <v>1.25</v>
      </c>
      <c r="L624" t="s">
        <v>16474</v>
      </c>
      <c r="M624">
        <v>0.22</v>
      </c>
      <c r="N624" t="s">
        <v>16464</v>
      </c>
      <c r="O624">
        <v>0.22</v>
      </c>
      <c r="Q624">
        <v>0</v>
      </c>
      <c r="S624">
        <v>0</v>
      </c>
      <c r="U624">
        <v>0</v>
      </c>
      <c r="W624">
        <v>0</v>
      </c>
    </row>
    <row r="625" spans="2:23" x14ac:dyDescent="0.25">
      <c r="B625">
        <v>615</v>
      </c>
      <c r="C625" t="s">
        <v>16799</v>
      </c>
      <c r="D625" t="s">
        <v>16792</v>
      </c>
      <c r="E625">
        <v>1.25</v>
      </c>
      <c r="F625" t="s">
        <v>16471</v>
      </c>
      <c r="G625">
        <v>0.75</v>
      </c>
      <c r="H625" t="s">
        <v>16793</v>
      </c>
      <c r="I625">
        <v>0.5</v>
      </c>
      <c r="J625" t="s">
        <v>16794</v>
      </c>
      <c r="K625">
        <v>0.5</v>
      </c>
      <c r="L625" t="s">
        <v>16795</v>
      </c>
      <c r="M625">
        <v>0.5</v>
      </c>
      <c r="N625" t="s">
        <v>16464</v>
      </c>
      <c r="O625">
        <v>0.22</v>
      </c>
      <c r="Q625">
        <v>0</v>
      </c>
      <c r="S625">
        <v>0</v>
      </c>
      <c r="U625">
        <v>0</v>
      </c>
      <c r="W625">
        <v>0</v>
      </c>
    </row>
    <row r="626" spans="2:23" x14ac:dyDescent="0.25">
      <c r="B626">
        <v>616</v>
      </c>
      <c r="C626" t="s">
        <v>16800</v>
      </c>
      <c r="D626" t="s">
        <v>16792</v>
      </c>
      <c r="E626">
        <v>1.25</v>
      </c>
      <c r="F626" t="s">
        <v>16474</v>
      </c>
      <c r="G626">
        <v>0.75</v>
      </c>
      <c r="H626" t="s">
        <v>16793</v>
      </c>
      <c r="I626">
        <v>0.5</v>
      </c>
      <c r="J626" t="s">
        <v>16797</v>
      </c>
      <c r="K626">
        <v>0.5</v>
      </c>
      <c r="L626" t="s">
        <v>16798</v>
      </c>
      <c r="M626">
        <v>0.5</v>
      </c>
      <c r="N626" t="s">
        <v>16464</v>
      </c>
      <c r="O626">
        <v>0.22</v>
      </c>
      <c r="Q626">
        <v>0</v>
      </c>
      <c r="S626">
        <v>0</v>
      </c>
      <c r="U626">
        <v>0</v>
      </c>
      <c r="W626">
        <v>0</v>
      </c>
    </row>
    <row r="627" spans="2:23" x14ac:dyDescent="0.25">
      <c r="B627">
        <v>617</v>
      </c>
      <c r="C627" t="s">
        <v>16801</v>
      </c>
      <c r="D627" t="s">
        <v>16792</v>
      </c>
      <c r="E627">
        <v>1.25</v>
      </c>
      <c r="F627" t="s">
        <v>16793</v>
      </c>
      <c r="G627">
        <v>1.25</v>
      </c>
      <c r="H627" t="s">
        <v>16794</v>
      </c>
      <c r="I627">
        <v>-1.25</v>
      </c>
      <c r="J627" t="s">
        <v>16795</v>
      </c>
      <c r="K627">
        <v>-1.25</v>
      </c>
      <c r="L627" t="s">
        <v>16471</v>
      </c>
      <c r="M627">
        <v>-0.22</v>
      </c>
      <c r="N627" t="s">
        <v>16464</v>
      </c>
      <c r="O627">
        <v>0.22</v>
      </c>
      <c r="Q627">
        <v>0</v>
      </c>
      <c r="S627">
        <v>0</v>
      </c>
      <c r="U627">
        <v>0</v>
      </c>
      <c r="W627">
        <v>0</v>
      </c>
    </row>
    <row r="628" spans="2:23" x14ac:dyDescent="0.25">
      <c r="B628">
        <v>618</v>
      </c>
      <c r="C628" t="s">
        <v>16802</v>
      </c>
      <c r="D628" t="s">
        <v>16792</v>
      </c>
      <c r="E628">
        <v>1.25</v>
      </c>
      <c r="F628" t="s">
        <v>16793</v>
      </c>
      <c r="G628">
        <v>1.25</v>
      </c>
      <c r="H628" t="s">
        <v>16797</v>
      </c>
      <c r="I628">
        <v>-1.25</v>
      </c>
      <c r="J628" t="s">
        <v>16798</v>
      </c>
      <c r="K628">
        <v>-1.25</v>
      </c>
      <c r="L628" t="s">
        <v>16474</v>
      </c>
      <c r="M628">
        <v>-0.22</v>
      </c>
      <c r="N628" t="s">
        <v>16464</v>
      </c>
      <c r="O628">
        <v>0.22</v>
      </c>
      <c r="Q628">
        <v>0</v>
      </c>
      <c r="S628">
        <v>0</v>
      </c>
      <c r="U628">
        <v>0</v>
      </c>
      <c r="W628">
        <v>0</v>
      </c>
    </row>
    <row r="629" spans="2:23" x14ac:dyDescent="0.25">
      <c r="B629">
        <v>619</v>
      </c>
      <c r="C629" t="s">
        <v>16803</v>
      </c>
      <c r="D629" t="s">
        <v>16792</v>
      </c>
      <c r="E629">
        <v>1.25</v>
      </c>
      <c r="F629" t="s">
        <v>16471</v>
      </c>
      <c r="G629">
        <v>-0.75</v>
      </c>
      <c r="H629" t="s">
        <v>16793</v>
      </c>
      <c r="I629">
        <v>0.5</v>
      </c>
      <c r="J629" t="s">
        <v>16794</v>
      </c>
      <c r="K629">
        <v>-0.5</v>
      </c>
      <c r="L629" t="s">
        <v>16795</v>
      </c>
      <c r="M629">
        <v>-0.5</v>
      </c>
      <c r="N629" t="s">
        <v>16464</v>
      </c>
      <c r="O629">
        <v>0.22</v>
      </c>
      <c r="Q629">
        <v>0</v>
      </c>
      <c r="S629">
        <v>0</v>
      </c>
      <c r="U629">
        <v>0</v>
      </c>
      <c r="W629">
        <v>0</v>
      </c>
    </row>
    <row r="630" spans="2:23" x14ac:dyDescent="0.25">
      <c r="B630">
        <v>620</v>
      </c>
      <c r="C630" t="s">
        <v>16804</v>
      </c>
      <c r="D630" t="s">
        <v>16792</v>
      </c>
      <c r="E630">
        <v>1.25</v>
      </c>
      <c r="F630" t="s">
        <v>16474</v>
      </c>
      <c r="G630">
        <v>-0.75</v>
      </c>
      <c r="H630" t="s">
        <v>16793</v>
      </c>
      <c r="I630">
        <v>0.5</v>
      </c>
      <c r="J630" t="s">
        <v>16797</v>
      </c>
      <c r="K630">
        <v>-0.5</v>
      </c>
      <c r="L630" t="s">
        <v>16798</v>
      </c>
      <c r="M630">
        <v>-0.5</v>
      </c>
      <c r="N630" t="s">
        <v>16464</v>
      </c>
      <c r="O630">
        <v>0.22</v>
      </c>
      <c r="Q630">
        <v>0</v>
      </c>
      <c r="S630">
        <v>0</v>
      </c>
      <c r="U630">
        <v>0</v>
      </c>
      <c r="W630">
        <v>0</v>
      </c>
    </row>
    <row r="631" spans="2:23" x14ac:dyDescent="0.25">
      <c r="B631">
        <v>621</v>
      </c>
      <c r="E631">
        <v>0</v>
      </c>
      <c r="G631">
        <v>0</v>
      </c>
      <c r="I631">
        <v>0</v>
      </c>
      <c r="K631">
        <v>0</v>
      </c>
      <c r="M631">
        <v>0</v>
      </c>
      <c r="O631">
        <v>0</v>
      </c>
      <c r="Q631">
        <v>0</v>
      </c>
      <c r="S631">
        <v>0</v>
      </c>
      <c r="U631">
        <v>0</v>
      </c>
      <c r="W631">
        <v>0</v>
      </c>
    </row>
    <row r="632" spans="2:23" x14ac:dyDescent="0.25">
      <c r="B632">
        <v>622</v>
      </c>
      <c r="C632" t="s">
        <v>16805</v>
      </c>
      <c r="E632">
        <v>0</v>
      </c>
      <c r="G632">
        <v>0</v>
      </c>
      <c r="I632">
        <v>0</v>
      </c>
      <c r="K632">
        <v>0</v>
      </c>
      <c r="M632">
        <v>0</v>
      </c>
      <c r="O632">
        <v>0</v>
      </c>
      <c r="Q632">
        <v>0</v>
      </c>
      <c r="S632">
        <v>0</v>
      </c>
      <c r="U632">
        <v>0</v>
      </c>
      <c r="W632">
        <v>0</v>
      </c>
    </row>
    <row r="633" spans="2:23" x14ac:dyDescent="0.25">
      <c r="B633">
        <v>623</v>
      </c>
      <c r="C633" t="s">
        <v>16806</v>
      </c>
      <c r="D633">
        <v>28</v>
      </c>
      <c r="E633">
        <v>0.02</v>
      </c>
      <c r="F633">
        <v>30</v>
      </c>
      <c r="G633">
        <v>0.02</v>
      </c>
      <c r="H633">
        <v>32</v>
      </c>
      <c r="I633">
        <v>0.02</v>
      </c>
      <c r="J633">
        <v>34</v>
      </c>
      <c r="K633">
        <v>0.02</v>
      </c>
      <c r="L633">
        <v>36</v>
      </c>
      <c r="M633">
        <v>4.0000000000000001E-3</v>
      </c>
      <c r="O633">
        <v>0</v>
      </c>
      <c r="Q633">
        <v>0</v>
      </c>
      <c r="S633">
        <v>0</v>
      </c>
      <c r="U633">
        <v>0</v>
      </c>
      <c r="W633">
        <v>0</v>
      </c>
    </row>
    <row r="634" spans="2:23" x14ac:dyDescent="0.25">
      <c r="B634">
        <v>624</v>
      </c>
      <c r="C634" t="s">
        <v>16807</v>
      </c>
      <c r="D634">
        <v>27</v>
      </c>
      <c r="E634">
        <v>0.03</v>
      </c>
      <c r="F634">
        <v>29</v>
      </c>
      <c r="G634">
        <v>0.03</v>
      </c>
      <c r="H634">
        <v>31</v>
      </c>
      <c r="I634">
        <v>0.03</v>
      </c>
      <c r="J634">
        <v>33</v>
      </c>
      <c r="K634">
        <v>0.03</v>
      </c>
      <c r="L634">
        <v>35</v>
      </c>
      <c r="M634">
        <v>6.0000000000000001E-3</v>
      </c>
      <c r="O634">
        <v>0</v>
      </c>
      <c r="Q634">
        <v>0</v>
      </c>
      <c r="S634">
        <v>0</v>
      </c>
      <c r="U634">
        <v>0</v>
      </c>
      <c r="W634">
        <v>0</v>
      </c>
    </row>
    <row r="635" spans="2:23" x14ac:dyDescent="0.25">
      <c r="B635">
        <v>625</v>
      </c>
      <c r="C635" t="s">
        <v>16808</v>
      </c>
      <c r="D635">
        <v>1</v>
      </c>
      <c r="E635">
        <v>0</v>
      </c>
      <c r="F635">
        <v>6</v>
      </c>
      <c r="G635">
        <v>0</v>
      </c>
      <c r="H635">
        <v>3</v>
      </c>
      <c r="I635">
        <v>0</v>
      </c>
      <c r="J635">
        <v>4</v>
      </c>
      <c r="K635">
        <v>0</v>
      </c>
      <c r="L635">
        <v>10</v>
      </c>
      <c r="M635">
        <v>0</v>
      </c>
      <c r="O635">
        <v>0</v>
      </c>
      <c r="Q635">
        <v>0</v>
      </c>
      <c r="S635">
        <v>0</v>
      </c>
      <c r="U635">
        <v>0</v>
      </c>
      <c r="W635">
        <v>0</v>
      </c>
    </row>
    <row r="636" spans="2:23" x14ac:dyDescent="0.25">
      <c r="B636">
        <v>626</v>
      </c>
      <c r="C636" t="s">
        <v>16809</v>
      </c>
      <c r="D636">
        <v>28</v>
      </c>
      <c r="E636">
        <v>0</v>
      </c>
      <c r="F636">
        <v>30</v>
      </c>
      <c r="G636">
        <v>0</v>
      </c>
      <c r="H636">
        <v>32</v>
      </c>
      <c r="I636">
        <v>0</v>
      </c>
      <c r="J636">
        <v>34</v>
      </c>
      <c r="K636">
        <v>0</v>
      </c>
      <c r="L636">
        <v>36</v>
      </c>
      <c r="M636">
        <v>0</v>
      </c>
      <c r="O636">
        <v>0</v>
      </c>
      <c r="Q636">
        <v>0</v>
      </c>
      <c r="S636">
        <v>0</v>
      </c>
      <c r="U636">
        <v>0</v>
      </c>
      <c r="W636">
        <v>0</v>
      </c>
    </row>
    <row r="637" spans="2:23" x14ac:dyDescent="0.25">
      <c r="B637">
        <v>627</v>
      </c>
      <c r="C637" t="s">
        <v>16810</v>
      </c>
      <c r="D637">
        <v>27</v>
      </c>
      <c r="E637">
        <v>0.05</v>
      </c>
      <c r="F637">
        <v>29</v>
      </c>
      <c r="G637">
        <v>0.05</v>
      </c>
      <c r="H637">
        <v>31</v>
      </c>
      <c r="I637">
        <v>0.05</v>
      </c>
      <c r="J637">
        <v>33</v>
      </c>
      <c r="K637">
        <v>0.05</v>
      </c>
      <c r="L637">
        <v>35</v>
      </c>
      <c r="M637">
        <v>0.01</v>
      </c>
      <c r="O637">
        <v>0</v>
      </c>
      <c r="Q637">
        <v>0</v>
      </c>
      <c r="S637">
        <v>0</v>
      </c>
      <c r="U637">
        <v>0</v>
      </c>
      <c r="W637">
        <v>0</v>
      </c>
    </row>
    <row r="638" spans="2:23" x14ac:dyDescent="0.25">
      <c r="B638">
        <v>628</v>
      </c>
      <c r="C638" t="s">
        <v>16811</v>
      </c>
      <c r="D638" t="s">
        <v>16509</v>
      </c>
      <c r="E638">
        <v>1</v>
      </c>
      <c r="F638">
        <v>280</v>
      </c>
      <c r="G638">
        <v>1</v>
      </c>
      <c r="I638">
        <v>0</v>
      </c>
      <c r="K638">
        <v>0</v>
      </c>
      <c r="M638">
        <v>0</v>
      </c>
      <c r="O638">
        <v>0</v>
      </c>
      <c r="Q638">
        <v>0</v>
      </c>
      <c r="S638">
        <v>0</v>
      </c>
      <c r="U638">
        <v>0</v>
      </c>
      <c r="W638">
        <v>0</v>
      </c>
    </row>
    <row r="639" spans="2:23" x14ac:dyDescent="0.25">
      <c r="B639">
        <v>629</v>
      </c>
      <c r="C639" t="s">
        <v>16812</v>
      </c>
      <c r="D639">
        <v>281</v>
      </c>
      <c r="E639">
        <v>1</v>
      </c>
      <c r="G639">
        <v>0</v>
      </c>
      <c r="I639">
        <v>0</v>
      </c>
      <c r="K639">
        <v>0</v>
      </c>
      <c r="M639">
        <v>0</v>
      </c>
      <c r="O639">
        <v>0</v>
      </c>
      <c r="Q639">
        <v>0</v>
      </c>
      <c r="S639">
        <v>0</v>
      </c>
      <c r="U639">
        <v>0</v>
      </c>
      <c r="W639">
        <v>0</v>
      </c>
    </row>
    <row r="640" spans="2:23" x14ac:dyDescent="0.25">
      <c r="B640">
        <v>630</v>
      </c>
      <c r="C640" t="s">
        <v>16813</v>
      </c>
      <c r="D640">
        <v>282</v>
      </c>
      <c r="E640">
        <v>1</v>
      </c>
      <c r="G640">
        <v>0</v>
      </c>
      <c r="I640">
        <v>0</v>
      </c>
      <c r="K640">
        <v>0</v>
      </c>
      <c r="M640">
        <v>0</v>
      </c>
      <c r="O640">
        <v>0</v>
      </c>
      <c r="Q640">
        <v>0</v>
      </c>
      <c r="S640">
        <v>0</v>
      </c>
      <c r="U640">
        <v>0</v>
      </c>
      <c r="W640">
        <v>0</v>
      </c>
    </row>
    <row r="641" spans="2:23" x14ac:dyDescent="0.25">
      <c r="B641">
        <v>631</v>
      </c>
      <c r="C641" t="s">
        <v>16814</v>
      </c>
      <c r="D641">
        <v>283</v>
      </c>
      <c r="E641">
        <v>1</v>
      </c>
      <c r="G641">
        <v>0</v>
      </c>
      <c r="I641">
        <v>0</v>
      </c>
      <c r="K641">
        <v>0</v>
      </c>
      <c r="M641">
        <v>0</v>
      </c>
      <c r="O641">
        <v>0</v>
      </c>
      <c r="Q641">
        <v>0</v>
      </c>
      <c r="S641">
        <v>0</v>
      </c>
      <c r="U641">
        <v>0</v>
      </c>
      <c r="W641">
        <v>0</v>
      </c>
    </row>
    <row r="642" spans="2:23" x14ac:dyDescent="0.25">
      <c r="B642">
        <v>632</v>
      </c>
      <c r="E642">
        <v>0</v>
      </c>
      <c r="G642">
        <v>0</v>
      </c>
      <c r="I642">
        <v>0</v>
      </c>
      <c r="K642">
        <v>0</v>
      </c>
      <c r="M642">
        <v>0</v>
      </c>
      <c r="O642">
        <v>0</v>
      </c>
      <c r="Q642">
        <v>0</v>
      </c>
      <c r="S642">
        <v>0</v>
      </c>
      <c r="U642">
        <v>0</v>
      </c>
      <c r="W642">
        <v>0</v>
      </c>
    </row>
    <row r="643" spans="2:23" x14ac:dyDescent="0.25">
      <c r="B643">
        <v>633</v>
      </c>
      <c r="E643">
        <v>0</v>
      </c>
      <c r="G643">
        <v>0</v>
      </c>
      <c r="I643">
        <v>0</v>
      </c>
      <c r="K643">
        <v>0</v>
      </c>
      <c r="M643">
        <v>0</v>
      </c>
      <c r="O643">
        <v>0</v>
      </c>
      <c r="Q643">
        <v>0</v>
      </c>
      <c r="S643">
        <v>0</v>
      </c>
      <c r="U643">
        <v>0</v>
      </c>
      <c r="W643">
        <v>0</v>
      </c>
    </row>
    <row r="644" spans="2:23" x14ac:dyDescent="0.25">
      <c r="B644">
        <v>634</v>
      </c>
      <c r="E644">
        <v>0</v>
      </c>
      <c r="G644">
        <v>0</v>
      </c>
      <c r="I644">
        <v>0</v>
      </c>
      <c r="K644">
        <v>0</v>
      </c>
      <c r="M644">
        <v>0</v>
      </c>
      <c r="O644">
        <v>0</v>
      </c>
      <c r="Q644">
        <v>0</v>
      </c>
      <c r="S644">
        <v>0</v>
      </c>
      <c r="U644">
        <v>0</v>
      </c>
      <c r="W644">
        <v>0</v>
      </c>
    </row>
    <row r="645" spans="2:23" x14ac:dyDescent="0.25">
      <c r="B645">
        <v>635</v>
      </c>
      <c r="E645">
        <v>0</v>
      </c>
      <c r="G645">
        <v>0</v>
      </c>
      <c r="I645">
        <v>0</v>
      </c>
      <c r="K645">
        <v>0</v>
      </c>
      <c r="M645">
        <v>0</v>
      </c>
      <c r="O645">
        <v>0</v>
      </c>
      <c r="Q645">
        <v>0</v>
      </c>
      <c r="S645">
        <v>0</v>
      </c>
      <c r="U645">
        <v>0</v>
      </c>
      <c r="W645">
        <v>0</v>
      </c>
    </row>
    <row r="646" spans="2:23" x14ac:dyDescent="0.25">
      <c r="B646">
        <v>636</v>
      </c>
      <c r="E646">
        <v>0</v>
      </c>
      <c r="G646">
        <v>0</v>
      </c>
      <c r="I646">
        <v>0</v>
      </c>
      <c r="K646">
        <v>0</v>
      </c>
      <c r="M646">
        <v>0</v>
      </c>
      <c r="O646">
        <v>0</v>
      </c>
      <c r="Q646">
        <v>0</v>
      </c>
      <c r="S646">
        <v>0</v>
      </c>
      <c r="U646">
        <v>0</v>
      </c>
      <c r="W646">
        <v>0</v>
      </c>
    </row>
    <row r="647" spans="2:23" x14ac:dyDescent="0.25">
      <c r="B647">
        <v>637</v>
      </c>
      <c r="C647" t="s">
        <v>16815</v>
      </c>
      <c r="E647">
        <v>0</v>
      </c>
      <c r="G647">
        <v>0</v>
      </c>
      <c r="I647">
        <v>0</v>
      </c>
      <c r="K647">
        <v>0</v>
      </c>
      <c r="M647">
        <v>0</v>
      </c>
      <c r="O647">
        <v>0</v>
      </c>
      <c r="Q647">
        <v>0</v>
      </c>
      <c r="S647">
        <v>0</v>
      </c>
      <c r="U647">
        <v>0</v>
      </c>
      <c r="W647">
        <v>0</v>
      </c>
    </row>
    <row r="648" spans="2:23" x14ac:dyDescent="0.25">
      <c r="B648">
        <v>638</v>
      </c>
      <c r="C648" t="s">
        <v>16816</v>
      </c>
      <c r="D648" t="s">
        <v>16509</v>
      </c>
      <c r="E648">
        <v>1</v>
      </c>
      <c r="F648" t="s">
        <v>16817</v>
      </c>
      <c r="G648">
        <v>1</v>
      </c>
      <c r="H648" t="s">
        <v>16818</v>
      </c>
      <c r="I648">
        <v>1</v>
      </c>
      <c r="J648" t="s">
        <v>16819</v>
      </c>
      <c r="K648">
        <v>1</v>
      </c>
      <c r="L648" t="s">
        <v>16471</v>
      </c>
      <c r="M648">
        <v>4.2000000000000003E-2</v>
      </c>
      <c r="N648" t="s">
        <v>16464</v>
      </c>
      <c r="O648">
        <v>5.6000000000000001E-2</v>
      </c>
      <c r="P648">
        <v>280</v>
      </c>
      <c r="Q648">
        <v>1</v>
      </c>
      <c r="R648" t="s">
        <v>16820</v>
      </c>
      <c r="S648">
        <v>0</v>
      </c>
      <c r="T648" t="s">
        <v>16821</v>
      </c>
      <c r="U648">
        <v>0</v>
      </c>
      <c r="V648" t="s">
        <v>16822</v>
      </c>
      <c r="W648">
        <v>0</v>
      </c>
    </row>
    <row r="649" spans="2:23" x14ac:dyDescent="0.25">
      <c r="B649">
        <v>639</v>
      </c>
      <c r="C649" t="s">
        <v>16823</v>
      </c>
      <c r="D649" t="s">
        <v>16509</v>
      </c>
      <c r="E649">
        <v>1</v>
      </c>
      <c r="F649" t="s">
        <v>16817</v>
      </c>
      <c r="G649">
        <v>1</v>
      </c>
      <c r="H649" t="s">
        <v>16818</v>
      </c>
      <c r="I649">
        <v>1</v>
      </c>
      <c r="J649" t="s">
        <v>16819</v>
      </c>
      <c r="K649">
        <v>1</v>
      </c>
      <c r="L649" t="s">
        <v>16474</v>
      </c>
      <c r="M649">
        <v>4.2000000000000003E-2</v>
      </c>
      <c r="N649" t="s">
        <v>16464</v>
      </c>
      <c r="O649">
        <v>5.6000000000000001E-2</v>
      </c>
      <c r="P649">
        <v>280</v>
      </c>
      <c r="Q649">
        <v>1</v>
      </c>
      <c r="R649" t="s">
        <v>16820</v>
      </c>
      <c r="S649">
        <v>0</v>
      </c>
      <c r="T649" t="s">
        <v>16821</v>
      </c>
      <c r="U649">
        <v>0</v>
      </c>
      <c r="V649" t="s">
        <v>16822</v>
      </c>
      <c r="W649">
        <v>0</v>
      </c>
    </row>
    <row r="650" spans="2:23" x14ac:dyDescent="0.25">
      <c r="B650">
        <v>640</v>
      </c>
      <c r="C650" t="s">
        <v>16824</v>
      </c>
      <c r="D650" t="s">
        <v>16509</v>
      </c>
      <c r="E650">
        <v>1</v>
      </c>
      <c r="F650" t="s">
        <v>16817</v>
      </c>
      <c r="G650">
        <v>1</v>
      </c>
      <c r="H650" t="s">
        <v>16825</v>
      </c>
      <c r="I650">
        <v>1</v>
      </c>
      <c r="J650" t="s">
        <v>16826</v>
      </c>
      <c r="K650">
        <v>1</v>
      </c>
      <c r="L650" t="s">
        <v>16471</v>
      </c>
      <c r="M650">
        <v>4.2000000000000003E-2</v>
      </c>
      <c r="N650" t="s">
        <v>16464</v>
      </c>
      <c r="O650">
        <v>5.6000000000000001E-2</v>
      </c>
      <c r="P650">
        <v>280</v>
      </c>
      <c r="Q650">
        <v>1</v>
      </c>
      <c r="R650" t="s">
        <v>16820</v>
      </c>
      <c r="S650">
        <v>0</v>
      </c>
      <c r="T650" t="s">
        <v>16821</v>
      </c>
      <c r="U650">
        <v>0</v>
      </c>
      <c r="V650" t="s">
        <v>16822</v>
      </c>
      <c r="W650">
        <v>0</v>
      </c>
    </row>
    <row r="651" spans="2:23" x14ac:dyDescent="0.25">
      <c r="B651">
        <v>641</v>
      </c>
      <c r="C651" t="s">
        <v>16827</v>
      </c>
      <c r="D651" t="s">
        <v>16509</v>
      </c>
      <c r="E651">
        <v>1</v>
      </c>
      <c r="F651" t="s">
        <v>16817</v>
      </c>
      <c r="G651">
        <v>1</v>
      </c>
      <c r="H651" t="s">
        <v>16825</v>
      </c>
      <c r="I651">
        <v>1</v>
      </c>
      <c r="J651" t="s">
        <v>16826</v>
      </c>
      <c r="K651">
        <v>1</v>
      </c>
      <c r="L651" t="s">
        <v>16474</v>
      </c>
      <c r="M651">
        <v>4.2000000000000003E-2</v>
      </c>
      <c r="N651" t="s">
        <v>16464</v>
      </c>
      <c r="O651">
        <v>5.6000000000000001E-2</v>
      </c>
      <c r="P651">
        <v>280</v>
      </c>
      <c r="Q651">
        <v>1</v>
      </c>
      <c r="R651" t="s">
        <v>16820</v>
      </c>
      <c r="S651">
        <v>0</v>
      </c>
      <c r="T651" t="s">
        <v>16821</v>
      </c>
      <c r="U651">
        <v>0</v>
      </c>
      <c r="V651" t="s">
        <v>16822</v>
      </c>
      <c r="W651">
        <v>0</v>
      </c>
    </row>
    <row r="652" spans="2:23" x14ac:dyDescent="0.25">
      <c r="B652">
        <v>642</v>
      </c>
      <c r="C652" t="s">
        <v>16828</v>
      </c>
      <c r="D652" t="s">
        <v>16509</v>
      </c>
      <c r="E652">
        <v>1</v>
      </c>
      <c r="F652" t="s">
        <v>16817</v>
      </c>
      <c r="G652">
        <v>1</v>
      </c>
      <c r="H652" t="s">
        <v>16818</v>
      </c>
      <c r="I652">
        <v>-1</v>
      </c>
      <c r="J652" t="s">
        <v>16819</v>
      </c>
      <c r="K652">
        <v>-1</v>
      </c>
      <c r="L652" t="s">
        <v>16471</v>
      </c>
      <c r="M652">
        <v>-4.2000000000000003E-2</v>
      </c>
      <c r="N652" t="s">
        <v>16464</v>
      </c>
      <c r="O652">
        <v>5.6000000000000001E-2</v>
      </c>
      <c r="P652">
        <v>280</v>
      </c>
      <c r="Q652">
        <v>1</v>
      </c>
      <c r="R652" t="s">
        <v>16820</v>
      </c>
      <c r="S652">
        <v>0</v>
      </c>
      <c r="T652" t="s">
        <v>16821</v>
      </c>
      <c r="U652">
        <v>0</v>
      </c>
      <c r="V652" t="s">
        <v>16822</v>
      </c>
      <c r="W652">
        <v>0</v>
      </c>
    </row>
    <row r="653" spans="2:23" x14ac:dyDescent="0.25">
      <c r="B653">
        <v>643</v>
      </c>
      <c r="C653" t="s">
        <v>16829</v>
      </c>
      <c r="D653" t="s">
        <v>16509</v>
      </c>
      <c r="E653">
        <v>1</v>
      </c>
      <c r="F653" t="s">
        <v>16817</v>
      </c>
      <c r="G653">
        <v>1</v>
      </c>
      <c r="H653" t="s">
        <v>16818</v>
      </c>
      <c r="I653">
        <v>-1</v>
      </c>
      <c r="J653" t="s">
        <v>16819</v>
      </c>
      <c r="K653">
        <v>-1</v>
      </c>
      <c r="L653" t="s">
        <v>16474</v>
      </c>
      <c r="M653">
        <v>-4.2000000000000003E-2</v>
      </c>
      <c r="N653" t="s">
        <v>16464</v>
      </c>
      <c r="O653">
        <v>5.6000000000000001E-2</v>
      </c>
      <c r="P653">
        <v>280</v>
      </c>
      <c r="Q653">
        <v>1</v>
      </c>
      <c r="R653" t="s">
        <v>16820</v>
      </c>
      <c r="S653">
        <v>0</v>
      </c>
      <c r="T653" t="s">
        <v>16821</v>
      </c>
      <c r="U653">
        <v>0</v>
      </c>
      <c r="V653" t="s">
        <v>16822</v>
      </c>
      <c r="W653">
        <v>0</v>
      </c>
    </row>
    <row r="654" spans="2:23" x14ac:dyDescent="0.25">
      <c r="B654">
        <v>644</v>
      </c>
      <c r="C654" t="s">
        <v>16830</v>
      </c>
      <c r="D654" t="s">
        <v>16509</v>
      </c>
      <c r="E654">
        <v>1</v>
      </c>
      <c r="F654" t="s">
        <v>16817</v>
      </c>
      <c r="G654">
        <v>1</v>
      </c>
      <c r="H654" t="s">
        <v>16825</v>
      </c>
      <c r="I654">
        <v>-1</v>
      </c>
      <c r="J654" t="s">
        <v>16826</v>
      </c>
      <c r="K654">
        <v>-1</v>
      </c>
      <c r="L654" t="s">
        <v>16471</v>
      </c>
      <c r="M654">
        <v>-4.2000000000000003E-2</v>
      </c>
      <c r="N654" t="s">
        <v>16464</v>
      </c>
      <c r="O654">
        <v>5.6000000000000001E-2</v>
      </c>
      <c r="P654">
        <v>280</v>
      </c>
      <c r="Q654">
        <v>1</v>
      </c>
      <c r="R654" t="s">
        <v>16820</v>
      </c>
      <c r="S654">
        <v>0</v>
      </c>
      <c r="T654" t="s">
        <v>16821</v>
      </c>
      <c r="U654">
        <v>0</v>
      </c>
      <c r="V654" t="s">
        <v>16822</v>
      </c>
      <c r="W654">
        <v>0</v>
      </c>
    </row>
    <row r="655" spans="2:23" x14ac:dyDescent="0.25">
      <c r="B655">
        <v>645</v>
      </c>
      <c r="C655" t="s">
        <v>16831</v>
      </c>
      <c r="D655" t="s">
        <v>16509</v>
      </c>
      <c r="E655">
        <v>1</v>
      </c>
      <c r="F655" t="s">
        <v>16817</v>
      </c>
      <c r="G655">
        <v>1</v>
      </c>
      <c r="H655" t="s">
        <v>16825</v>
      </c>
      <c r="I655">
        <v>-1</v>
      </c>
      <c r="J655" t="s">
        <v>16826</v>
      </c>
      <c r="K655">
        <v>-1</v>
      </c>
      <c r="L655" t="s">
        <v>16474</v>
      </c>
      <c r="M655">
        <v>-4.2000000000000003E-2</v>
      </c>
      <c r="N655" t="s">
        <v>16464</v>
      </c>
      <c r="O655">
        <v>5.6000000000000001E-2</v>
      </c>
      <c r="P655">
        <v>280</v>
      </c>
      <c r="Q655">
        <v>1</v>
      </c>
      <c r="R655" t="s">
        <v>16820</v>
      </c>
      <c r="S655">
        <v>0</v>
      </c>
      <c r="T655" t="s">
        <v>16821</v>
      </c>
      <c r="U655">
        <v>0</v>
      </c>
      <c r="V655" t="s">
        <v>16822</v>
      </c>
      <c r="W655">
        <v>0</v>
      </c>
    </row>
    <row r="656" spans="2:23" x14ac:dyDescent="0.25">
      <c r="B656">
        <v>646</v>
      </c>
      <c r="C656" t="s">
        <v>16832</v>
      </c>
      <c r="D656" t="s">
        <v>16509</v>
      </c>
      <c r="E656">
        <v>1</v>
      </c>
      <c r="F656" t="s">
        <v>16817</v>
      </c>
      <c r="G656">
        <v>1</v>
      </c>
      <c r="H656" t="s">
        <v>16464</v>
      </c>
      <c r="I656">
        <v>5.6000000000000001E-2</v>
      </c>
      <c r="K656">
        <v>0</v>
      </c>
      <c r="M656">
        <v>0</v>
      </c>
      <c r="O656">
        <v>0</v>
      </c>
      <c r="Q656">
        <v>0</v>
      </c>
      <c r="S656">
        <v>0</v>
      </c>
      <c r="U656">
        <v>0</v>
      </c>
      <c r="W656">
        <v>0</v>
      </c>
    </row>
    <row r="657" spans="2:23" x14ac:dyDescent="0.25">
      <c r="B657">
        <v>647</v>
      </c>
      <c r="E657">
        <v>0</v>
      </c>
      <c r="G657">
        <v>0</v>
      </c>
      <c r="I657">
        <v>0</v>
      </c>
      <c r="K657">
        <v>0</v>
      </c>
      <c r="M657">
        <v>0</v>
      </c>
      <c r="O657">
        <v>0</v>
      </c>
      <c r="Q657">
        <v>0</v>
      </c>
      <c r="S657">
        <v>0</v>
      </c>
      <c r="U657">
        <v>0</v>
      </c>
      <c r="W657">
        <v>0</v>
      </c>
    </row>
    <row r="658" spans="2:23" x14ac:dyDescent="0.25">
      <c r="B658">
        <v>648</v>
      </c>
      <c r="E658">
        <v>0</v>
      </c>
      <c r="G658">
        <v>0</v>
      </c>
      <c r="I658">
        <v>0</v>
      </c>
      <c r="K658">
        <v>0</v>
      </c>
      <c r="M658">
        <v>0</v>
      </c>
      <c r="O658">
        <v>0</v>
      </c>
      <c r="Q658">
        <v>0</v>
      </c>
      <c r="S658">
        <v>0</v>
      </c>
      <c r="U658">
        <v>0</v>
      </c>
      <c r="W658">
        <v>0</v>
      </c>
    </row>
    <row r="659" spans="2:23" x14ac:dyDescent="0.25">
      <c r="B659">
        <v>649</v>
      </c>
      <c r="E659">
        <v>0</v>
      </c>
      <c r="G659">
        <v>0</v>
      </c>
      <c r="I659">
        <v>0</v>
      </c>
      <c r="K659">
        <v>0</v>
      </c>
      <c r="M659">
        <v>0</v>
      </c>
      <c r="O659">
        <v>0</v>
      </c>
      <c r="Q659">
        <v>0</v>
      </c>
      <c r="S659">
        <v>0</v>
      </c>
      <c r="U659">
        <v>0</v>
      </c>
      <c r="W659">
        <v>0</v>
      </c>
    </row>
    <row r="660" spans="2:23" x14ac:dyDescent="0.25">
      <c r="B660">
        <v>650</v>
      </c>
      <c r="C660" t="s">
        <v>16833</v>
      </c>
      <c r="E660">
        <v>0</v>
      </c>
      <c r="G660">
        <v>0</v>
      </c>
      <c r="I660">
        <v>0</v>
      </c>
      <c r="K660">
        <v>0</v>
      </c>
      <c r="M660">
        <v>0</v>
      </c>
      <c r="O660">
        <v>0</v>
      </c>
      <c r="Q660">
        <v>0</v>
      </c>
      <c r="S660">
        <v>0</v>
      </c>
      <c r="U660">
        <v>0</v>
      </c>
      <c r="W660">
        <v>0</v>
      </c>
    </row>
    <row r="661" spans="2:23" x14ac:dyDescent="0.25">
      <c r="B661">
        <v>651</v>
      </c>
      <c r="C661" t="s">
        <v>16834</v>
      </c>
      <c r="D661">
        <v>1</v>
      </c>
      <c r="E661">
        <v>1.25</v>
      </c>
      <c r="F661">
        <v>3</v>
      </c>
      <c r="G661">
        <v>1.25</v>
      </c>
      <c r="H661">
        <v>6</v>
      </c>
      <c r="I661">
        <v>1.25</v>
      </c>
      <c r="J661">
        <v>4</v>
      </c>
      <c r="K661">
        <v>0.188</v>
      </c>
      <c r="M661">
        <v>0</v>
      </c>
      <c r="O661">
        <v>0</v>
      </c>
      <c r="Q661">
        <v>0</v>
      </c>
      <c r="S661">
        <v>0</v>
      </c>
      <c r="U661">
        <v>0</v>
      </c>
      <c r="W661">
        <v>0</v>
      </c>
    </row>
    <row r="662" spans="2:23" x14ac:dyDescent="0.25">
      <c r="B662">
        <v>652</v>
      </c>
      <c r="E662">
        <v>0</v>
      </c>
      <c r="G662">
        <v>0</v>
      </c>
      <c r="I662">
        <v>0</v>
      </c>
      <c r="K662">
        <v>0</v>
      </c>
      <c r="M662">
        <v>0</v>
      </c>
      <c r="O662">
        <v>0</v>
      </c>
      <c r="Q662">
        <v>0</v>
      </c>
      <c r="S662">
        <v>0</v>
      </c>
      <c r="U662">
        <v>0</v>
      </c>
      <c r="W662">
        <v>0</v>
      </c>
    </row>
    <row r="663" spans="2:23" x14ac:dyDescent="0.25">
      <c r="B663">
        <v>653</v>
      </c>
      <c r="C663" t="s">
        <v>16835</v>
      </c>
      <c r="E663">
        <v>0</v>
      </c>
      <c r="G663">
        <v>0</v>
      </c>
      <c r="I663">
        <v>0</v>
      </c>
      <c r="K663">
        <v>0</v>
      </c>
      <c r="M663">
        <v>0</v>
      </c>
      <c r="O663">
        <v>0</v>
      </c>
      <c r="Q663">
        <v>0</v>
      </c>
      <c r="S663">
        <v>0</v>
      </c>
      <c r="U663">
        <v>0</v>
      </c>
      <c r="W663">
        <v>0</v>
      </c>
    </row>
    <row r="664" spans="2:23" x14ac:dyDescent="0.25">
      <c r="B664">
        <v>654</v>
      </c>
      <c r="C664" t="s">
        <v>16836</v>
      </c>
      <c r="D664" t="s">
        <v>16509</v>
      </c>
      <c r="E664">
        <v>0.75</v>
      </c>
      <c r="F664" t="s">
        <v>16837</v>
      </c>
      <c r="G664">
        <v>0.75</v>
      </c>
      <c r="H664" t="s">
        <v>16838</v>
      </c>
      <c r="I664">
        <v>0.75</v>
      </c>
      <c r="J664" t="s">
        <v>16839</v>
      </c>
      <c r="K664">
        <v>0.75</v>
      </c>
      <c r="L664" t="s">
        <v>16840</v>
      </c>
      <c r="M664">
        <v>0.75</v>
      </c>
      <c r="N664" t="s">
        <v>16841</v>
      </c>
      <c r="O664">
        <v>0.48</v>
      </c>
      <c r="Q664">
        <v>0</v>
      </c>
      <c r="S664">
        <v>0</v>
      </c>
      <c r="U664">
        <v>0</v>
      </c>
      <c r="W664">
        <v>0</v>
      </c>
    </row>
    <row r="665" spans="2:23" x14ac:dyDescent="0.25">
      <c r="B665">
        <v>655</v>
      </c>
      <c r="C665" t="s">
        <v>16842</v>
      </c>
      <c r="D665" t="s">
        <v>16509</v>
      </c>
      <c r="E665">
        <v>0.75</v>
      </c>
      <c r="F665" t="s">
        <v>16843</v>
      </c>
      <c r="G665">
        <v>0.75</v>
      </c>
      <c r="H665" t="s">
        <v>16838</v>
      </c>
      <c r="I665">
        <v>0.75</v>
      </c>
      <c r="J665" t="s">
        <v>16839</v>
      </c>
      <c r="K665">
        <v>0.75</v>
      </c>
      <c r="L665" t="s">
        <v>16840</v>
      </c>
      <c r="M665">
        <v>0.75</v>
      </c>
      <c r="N665" t="s">
        <v>16841</v>
      </c>
      <c r="O665">
        <v>0.48</v>
      </c>
      <c r="Q665">
        <v>0</v>
      </c>
      <c r="S665">
        <v>0</v>
      </c>
      <c r="U665">
        <v>0</v>
      </c>
      <c r="W665">
        <v>0</v>
      </c>
    </row>
    <row r="666" spans="2:23" x14ac:dyDescent="0.25">
      <c r="B666">
        <v>656</v>
      </c>
      <c r="C666" t="s">
        <v>16844</v>
      </c>
      <c r="D666" t="s">
        <v>16509</v>
      </c>
      <c r="E666">
        <v>0.75</v>
      </c>
      <c r="F666" t="s">
        <v>16845</v>
      </c>
      <c r="G666">
        <v>0.75</v>
      </c>
      <c r="H666" t="s">
        <v>16838</v>
      </c>
      <c r="I666">
        <v>0.75</v>
      </c>
      <c r="J666" t="s">
        <v>16839</v>
      </c>
      <c r="K666">
        <v>0.75</v>
      </c>
      <c r="L666" t="s">
        <v>16840</v>
      </c>
      <c r="M666">
        <v>0.75</v>
      </c>
      <c r="N666" t="s">
        <v>16841</v>
      </c>
      <c r="O666">
        <v>0.48</v>
      </c>
      <c r="Q666">
        <v>0</v>
      </c>
      <c r="S666">
        <v>0</v>
      </c>
      <c r="U666">
        <v>0</v>
      </c>
      <c r="W666">
        <v>0</v>
      </c>
    </row>
    <row r="667" spans="2:23" x14ac:dyDescent="0.25">
      <c r="B667">
        <v>657</v>
      </c>
      <c r="C667" t="s">
        <v>16846</v>
      </c>
      <c r="D667" t="s">
        <v>16509</v>
      </c>
      <c r="E667">
        <v>0.75</v>
      </c>
      <c r="F667" t="s">
        <v>16847</v>
      </c>
      <c r="G667">
        <v>0.75</v>
      </c>
      <c r="H667" t="s">
        <v>16838</v>
      </c>
      <c r="I667">
        <v>0.75</v>
      </c>
      <c r="J667" t="s">
        <v>16839</v>
      </c>
      <c r="K667">
        <v>0.75</v>
      </c>
      <c r="L667" t="s">
        <v>16840</v>
      </c>
      <c r="M667">
        <v>0.75</v>
      </c>
      <c r="N667" t="s">
        <v>16841</v>
      </c>
      <c r="O667">
        <v>0.48</v>
      </c>
      <c r="Q667">
        <v>0</v>
      </c>
      <c r="S667">
        <v>0</v>
      </c>
      <c r="U667">
        <v>0</v>
      </c>
      <c r="W667">
        <v>0</v>
      </c>
    </row>
    <row r="668" spans="2:23" x14ac:dyDescent="0.25">
      <c r="B668">
        <v>658</v>
      </c>
      <c r="C668" t="s">
        <v>16848</v>
      </c>
      <c r="D668" t="s">
        <v>16509</v>
      </c>
      <c r="E668">
        <v>0.75</v>
      </c>
      <c r="F668" t="s">
        <v>16849</v>
      </c>
      <c r="G668">
        <v>0.75</v>
      </c>
      <c r="H668" t="s">
        <v>16838</v>
      </c>
      <c r="I668">
        <v>0.75</v>
      </c>
      <c r="J668" t="s">
        <v>16839</v>
      </c>
      <c r="K668">
        <v>0.75</v>
      </c>
      <c r="L668" t="s">
        <v>16840</v>
      </c>
      <c r="M668">
        <v>0.75</v>
      </c>
      <c r="N668" t="s">
        <v>16841</v>
      </c>
      <c r="O668">
        <v>0.48</v>
      </c>
      <c r="Q668">
        <v>0</v>
      </c>
      <c r="S668">
        <v>0</v>
      </c>
      <c r="U668">
        <v>0</v>
      </c>
      <c r="W668">
        <v>0</v>
      </c>
    </row>
    <row r="669" spans="2:23" x14ac:dyDescent="0.25">
      <c r="B669">
        <v>659</v>
      </c>
      <c r="C669" t="s">
        <v>16850</v>
      </c>
      <c r="D669" t="s">
        <v>16509</v>
      </c>
      <c r="E669">
        <v>0.75</v>
      </c>
      <c r="F669" t="s">
        <v>16851</v>
      </c>
      <c r="G669">
        <v>0.75</v>
      </c>
      <c r="H669" t="s">
        <v>16838</v>
      </c>
      <c r="I669">
        <v>0.75</v>
      </c>
      <c r="J669" t="s">
        <v>16839</v>
      </c>
      <c r="K669">
        <v>0.75</v>
      </c>
      <c r="L669" t="s">
        <v>16840</v>
      </c>
      <c r="M669">
        <v>0.75</v>
      </c>
      <c r="N669" t="s">
        <v>16841</v>
      </c>
      <c r="O669">
        <v>0.48</v>
      </c>
      <c r="Q669">
        <v>0</v>
      </c>
      <c r="S669">
        <v>0</v>
      </c>
      <c r="U669">
        <v>0</v>
      </c>
      <c r="W669">
        <v>0</v>
      </c>
    </row>
    <row r="670" spans="2:23" x14ac:dyDescent="0.25">
      <c r="B670">
        <v>660</v>
      </c>
      <c r="C670" t="s">
        <v>16852</v>
      </c>
      <c r="D670" t="s">
        <v>16509</v>
      </c>
      <c r="E670">
        <v>0.75</v>
      </c>
      <c r="F670" t="s">
        <v>16853</v>
      </c>
      <c r="G670">
        <v>0.75</v>
      </c>
      <c r="H670" t="s">
        <v>16838</v>
      </c>
      <c r="I670">
        <v>0.75</v>
      </c>
      <c r="J670" t="s">
        <v>16839</v>
      </c>
      <c r="K670">
        <v>0.75</v>
      </c>
      <c r="L670" t="s">
        <v>16840</v>
      </c>
      <c r="M670">
        <v>0.75</v>
      </c>
      <c r="N670" t="s">
        <v>16841</v>
      </c>
      <c r="O670">
        <v>0.48</v>
      </c>
      <c r="Q670">
        <v>0</v>
      </c>
      <c r="S670">
        <v>0</v>
      </c>
      <c r="U670">
        <v>0</v>
      </c>
      <c r="W670">
        <v>0</v>
      </c>
    </row>
    <row r="671" spans="2:23" x14ac:dyDescent="0.25">
      <c r="B671">
        <v>661</v>
      </c>
      <c r="C671" t="s">
        <v>16854</v>
      </c>
      <c r="D671" t="s">
        <v>16509</v>
      </c>
      <c r="E671">
        <v>0.75</v>
      </c>
      <c r="F671" t="s">
        <v>16855</v>
      </c>
      <c r="G671">
        <v>0.75</v>
      </c>
      <c r="H671" t="s">
        <v>16838</v>
      </c>
      <c r="I671">
        <v>0.75</v>
      </c>
      <c r="J671" t="s">
        <v>16839</v>
      </c>
      <c r="K671">
        <v>0.75</v>
      </c>
      <c r="L671" t="s">
        <v>16840</v>
      </c>
      <c r="M671">
        <v>0.75</v>
      </c>
      <c r="N671" t="s">
        <v>16841</v>
      </c>
      <c r="O671">
        <v>0.48</v>
      </c>
      <c r="Q671">
        <v>0</v>
      </c>
      <c r="S671">
        <v>0</v>
      </c>
      <c r="U671">
        <v>0</v>
      </c>
      <c r="W671">
        <v>0</v>
      </c>
    </row>
    <row r="672" spans="2:23" x14ac:dyDescent="0.25">
      <c r="B672">
        <v>662</v>
      </c>
      <c r="C672" t="s">
        <v>16856</v>
      </c>
      <c r="D672" t="s">
        <v>16509</v>
      </c>
      <c r="E672">
        <v>0.75</v>
      </c>
      <c r="F672" t="s">
        <v>16857</v>
      </c>
      <c r="G672">
        <v>0.75</v>
      </c>
      <c r="H672" t="s">
        <v>16838</v>
      </c>
      <c r="I672">
        <v>0.75</v>
      </c>
      <c r="J672" t="s">
        <v>16839</v>
      </c>
      <c r="K672">
        <v>0.75</v>
      </c>
      <c r="L672" t="s">
        <v>16840</v>
      </c>
      <c r="M672">
        <v>0.75</v>
      </c>
      <c r="N672" t="s">
        <v>16841</v>
      </c>
      <c r="O672">
        <v>0.48</v>
      </c>
      <c r="Q672">
        <v>0</v>
      </c>
      <c r="S672">
        <v>0</v>
      </c>
      <c r="U672">
        <v>0</v>
      </c>
      <c r="W672">
        <v>0</v>
      </c>
    </row>
    <row r="673" spans="2:23" x14ac:dyDescent="0.25">
      <c r="B673">
        <v>663</v>
      </c>
      <c r="C673" t="s">
        <v>16858</v>
      </c>
      <c r="D673" t="s">
        <v>16509</v>
      </c>
      <c r="E673">
        <v>0.75</v>
      </c>
      <c r="F673" t="s">
        <v>16859</v>
      </c>
      <c r="G673">
        <v>0.75</v>
      </c>
      <c r="H673" t="s">
        <v>16838</v>
      </c>
      <c r="I673">
        <v>0.75</v>
      </c>
      <c r="J673" t="s">
        <v>16839</v>
      </c>
      <c r="K673">
        <v>0.75</v>
      </c>
      <c r="L673" t="s">
        <v>16840</v>
      </c>
      <c r="M673">
        <v>0.75</v>
      </c>
      <c r="N673" t="s">
        <v>16841</v>
      </c>
      <c r="O673">
        <v>0.48</v>
      </c>
      <c r="Q673">
        <v>0</v>
      </c>
      <c r="S673">
        <v>0</v>
      </c>
      <c r="U673">
        <v>0</v>
      </c>
      <c r="W673">
        <v>0</v>
      </c>
    </row>
    <row r="674" spans="2:23" x14ac:dyDescent="0.25">
      <c r="B674">
        <v>664</v>
      </c>
      <c r="C674" t="s">
        <v>16860</v>
      </c>
      <c r="D674" t="s">
        <v>16509</v>
      </c>
      <c r="E674">
        <v>0.75</v>
      </c>
      <c r="F674" t="s">
        <v>16861</v>
      </c>
      <c r="G674">
        <v>0.75</v>
      </c>
      <c r="H674" t="s">
        <v>16838</v>
      </c>
      <c r="I674">
        <v>0.75</v>
      </c>
      <c r="J674" t="s">
        <v>16839</v>
      </c>
      <c r="K674">
        <v>0.75</v>
      </c>
      <c r="L674" t="s">
        <v>16840</v>
      </c>
      <c r="M674">
        <v>0.75</v>
      </c>
      <c r="N674" t="s">
        <v>16841</v>
      </c>
      <c r="O674">
        <v>0.48</v>
      </c>
      <c r="Q674">
        <v>0</v>
      </c>
      <c r="S674">
        <v>0</v>
      </c>
      <c r="U674">
        <v>0</v>
      </c>
      <c r="W674">
        <v>0</v>
      </c>
    </row>
    <row r="675" spans="2:23" x14ac:dyDescent="0.25">
      <c r="B675">
        <v>665</v>
      </c>
      <c r="C675" t="s">
        <v>16862</v>
      </c>
      <c r="D675" t="s">
        <v>16509</v>
      </c>
      <c r="E675">
        <v>0.75</v>
      </c>
      <c r="F675" t="s">
        <v>16863</v>
      </c>
      <c r="G675">
        <v>0.75</v>
      </c>
      <c r="H675" t="s">
        <v>16838</v>
      </c>
      <c r="I675">
        <v>0.75</v>
      </c>
      <c r="J675" t="s">
        <v>16839</v>
      </c>
      <c r="K675">
        <v>0.75</v>
      </c>
      <c r="L675" t="s">
        <v>16840</v>
      </c>
      <c r="M675">
        <v>0.75</v>
      </c>
      <c r="N675" t="s">
        <v>16841</v>
      </c>
      <c r="O675">
        <v>0.48</v>
      </c>
      <c r="Q675">
        <v>0</v>
      </c>
      <c r="S675">
        <v>0</v>
      </c>
      <c r="U675">
        <v>0</v>
      </c>
      <c r="W675">
        <v>0</v>
      </c>
    </row>
    <row r="676" spans="2:23" x14ac:dyDescent="0.25">
      <c r="B676">
        <v>666</v>
      </c>
      <c r="C676" t="s">
        <v>16864</v>
      </c>
      <c r="D676" t="s">
        <v>16509</v>
      </c>
      <c r="E676">
        <v>0.75</v>
      </c>
      <c r="F676" t="s">
        <v>16865</v>
      </c>
      <c r="G676">
        <v>0.75</v>
      </c>
      <c r="H676" t="s">
        <v>16838</v>
      </c>
      <c r="I676">
        <v>0.75</v>
      </c>
      <c r="J676" t="s">
        <v>16839</v>
      </c>
      <c r="K676">
        <v>0.75</v>
      </c>
      <c r="L676" t="s">
        <v>16840</v>
      </c>
      <c r="M676">
        <v>0.75</v>
      </c>
      <c r="N676" t="s">
        <v>16841</v>
      </c>
      <c r="O676">
        <v>0.48</v>
      </c>
      <c r="Q676">
        <v>0</v>
      </c>
      <c r="S676">
        <v>0</v>
      </c>
      <c r="U676">
        <v>0</v>
      </c>
      <c r="W676">
        <v>0</v>
      </c>
    </row>
    <row r="677" spans="2:23" x14ac:dyDescent="0.25">
      <c r="B677">
        <v>667</v>
      </c>
      <c r="C677" t="s">
        <v>16866</v>
      </c>
      <c r="D677" t="s">
        <v>16509</v>
      </c>
      <c r="E677">
        <v>0.75</v>
      </c>
      <c r="F677" t="s">
        <v>16867</v>
      </c>
      <c r="G677">
        <v>0.75</v>
      </c>
      <c r="H677" t="s">
        <v>16838</v>
      </c>
      <c r="I677">
        <v>0.75</v>
      </c>
      <c r="J677" t="s">
        <v>16839</v>
      </c>
      <c r="K677">
        <v>0.75</v>
      </c>
      <c r="L677" t="s">
        <v>16840</v>
      </c>
      <c r="M677">
        <v>0.75</v>
      </c>
      <c r="N677" t="s">
        <v>16841</v>
      </c>
      <c r="O677">
        <v>0.48</v>
      </c>
      <c r="Q677">
        <v>0</v>
      </c>
      <c r="S677">
        <v>0</v>
      </c>
      <c r="U677">
        <v>0</v>
      </c>
      <c r="W677">
        <v>0</v>
      </c>
    </row>
    <row r="678" spans="2:23" x14ac:dyDescent="0.25">
      <c r="B678">
        <v>668</v>
      </c>
      <c r="C678" t="s">
        <v>16868</v>
      </c>
      <c r="D678" t="s">
        <v>16509</v>
      </c>
      <c r="E678">
        <v>0.75</v>
      </c>
      <c r="F678" t="s">
        <v>16869</v>
      </c>
      <c r="G678">
        <v>0.75</v>
      </c>
      <c r="H678" t="s">
        <v>16838</v>
      </c>
      <c r="I678">
        <v>0.75</v>
      </c>
      <c r="J678" t="s">
        <v>16839</v>
      </c>
      <c r="K678">
        <v>0.75</v>
      </c>
      <c r="L678" t="s">
        <v>16840</v>
      </c>
      <c r="M678">
        <v>0.75</v>
      </c>
      <c r="N678" t="s">
        <v>16841</v>
      </c>
      <c r="O678">
        <v>0.48</v>
      </c>
      <c r="Q678">
        <v>0</v>
      </c>
      <c r="S678">
        <v>0</v>
      </c>
      <c r="U678">
        <v>0</v>
      </c>
      <c r="W678">
        <v>0</v>
      </c>
    </row>
    <row r="679" spans="2:23" x14ac:dyDescent="0.25">
      <c r="B679">
        <v>669</v>
      </c>
      <c r="C679" t="s">
        <v>16870</v>
      </c>
      <c r="D679" t="s">
        <v>16509</v>
      </c>
      <c r="E679">
        <v>0.75</v>
      </c>
      <c r="F679" t="s">
        <v>16871</v>
      </c>
      <c r="G679">
        <v>0.75</v>
      </c>
      <c r="H679" t="s">
        <v>16838</v>
      </c>
      <c r="I679">
        <v>0.75</v>
      </c>
      <c r="J679" t="s">
        <v>16839</v>
      </c>
      <c r="K679">
        <v>0.75</v>
      </c>
      <c r="L679" t="s">
        <v>16840</v>
      </c>
      <c r="M679">
        <v>0.75</v>
      </c>
      <c r="N679" t="s">
        <v>16841</v>
      </c>
      <c r="O679">
        <v>0.48</v>
      </c>
      <c r="Q679">
        <v>0</v>
      </c>
      <c r="S679">
        <v>0</v>
      </c>
      <c r="U679">
        <v>0</v>
      </c>
      <c r="W679">
        <v>0</v>
      </c>
    </row>
    <row r="680" spans="2:23" x14ac:dyDescent="0.25">
      <c r="B680">
        <v>670</v>
      </c>
      <c r="C680" t="s">
        <v>16872</v>
      </c>
      <c r="D680" t="s">
        <v>16509</v>
      </c>
      <c r="E680">
        <v>0.75</v>
      </c>
      <c r="F680" t="s">
        <v>16873</v>
      </c>
      <c r="G680">
        <v>0.75</v>
      </c>
      <c r="H680" t="s">
        <v>16838</v>
      </c>
      <c r="I680">
        <v>0.75</v>
      </c>
      <c r="J680" t="s">
        <v>16839</v>
      </c>
      <c r="K680">
        <v>-0.75</v>
      </c>
      <c r="L680" t="s">
        <v>16840</v>
      </c>
      <c r="M680">
        <v>-0.75</v>
      </c>
      <c r="N680" t="s">
        <v>16841</v>
      </c>
      <c r="O680">
        <v>0.48</v>
      </c>
      <c r="Q680">
        <v>0</v>
      </c>
      <c r="S680">
        <v>0</v>
      </c>
      <c r="U680">
        <v>0</v>
      </c>
      <c r="W680">
        <v>0</v>
      </c>
    </row>
    <row r="681" spans="2:23" x14ac:dyDescent="0.25">
      <c r="B681">
        <v>671</v>
      </c>
      <c r="C681" t="s">
        <v>16874</v>
      </c>
      <c r="D681" t="s">
        <v>16509</v>
      </c>
      <c r="E681">
        <v>0.75</v>
      </c>
      <c r="F681" t="s">
        <v>16875</v>
      </c>
      <c r="G681">
        <v>0.75</v>
      </c>
      <c r="H681" t="s">
        <v>16838</v>
      </c>
      <c r="I681">
        <v>0.75</v>
      </c>
      <c r="J681" t="s">
        <v>16839</v>
      </c>
      <c r="K681">
        <v>-0.75</v>
      </c>
      <c r="L681" t="s">
        <v>16840</v>
      </c>
      <c r="M681">
        <v>-0.75</v>
      </c>
      <c r="N681" t="s">
        <v>16841</v>
      </c>
      <c r="O681">
        <v>0.48</v>
      </c>
      <c r="Q681">
        <v>0</v>
      </c>
      <c r="S681">
        <v>0</v>
      </c>
      <c r="U681">
        <v>0</v>
      </c>
      <c r="W681">
        <v>0</v>
      </c>
    </row>
    <row r="682" spans="2:23" x14ac:dyDescent="0.25">
      <c r="B682">
        <v>672</v>
      </c>
      <c r="C682" t="s">
        <v>16876</v>
      </c>
      <c r="D682" t="s">
        <v>16509</v>
      </c>
      <c r="E682">
        <v>0.75</v>
      </c>
      <c r="F682" t="s">
        <v>16877</v>
      </c>
      <c r="G682">
        <v>0.75</v>
      </c>
      <c r="H682" t="s">
        <v>16838</v>
      </c>
      <c r="I682">
        <v>0.75</v>
      </c>
      <c r="J682" t="s">
        <v>16839</v>
      </c>
      <c r="K682">
        <v>-0.75</v>
      </c>
      <c r="L682" t="s">
        <v>16840</v>
      </c>
      <c r="M682">
        <v>-0.75</v>
      </c>
      <c r="N682" t="s">
        <v>16841</v>
      </c>
      <c r="O682">
        <v>0.48</v>
      </c>
      <c r="Q682">
        <v>0</v>
      </c>
      <c r="S682">
        <v>0</v>
      </c>
      <c r="U682">
        <v>0</v>
      </c>
      <c r="W682">
        <v>0</v>
      </c>
    </row>
    <row r="683" spans="2:23" x14ac:dyDescent="0.25">
      <c r="B683">
        <v>673</v>
      </c>
      <c r="C683" t="s">
        <v>16878</v>
      </c>
      <c r="D683" t="s">
        <v>16509</v>
      </c>
      <c r="E683">
        <v>0.75</v>
      </c>
      <c r="F683" t="s">
        <v>16879</v>
      </c>
      <c r="G683">
        <v>0.75</v>
      </c>
      <c r="H683" t="s">
        <v>16838</v>
      </c>
      <c r="I683">
        <v>0.75</v>
      </c>
      <c r="J683" t="s">
        <v>16839</v>
      </c>
      <c r="K683">
        <v>-0.75</v>
      </c>
      <c r="L683" t="s">
        <v>16840</v>
      </c>
      <c r="M683">
        <v>-0.75</v>
      </c>
      <c r="N683" t="s">
        <v>16841</v>
      </c>
      <c r="O683">
        <v>0.48</v>
      </c>
      <c r="Q683">
        <v>0</v>
      </c>
      <c r="S683">
        <v>0</v>
      </c>
      <c r="U683">
        <v>0</v>
      </c>
      <c r="W683">
        <v>0</v>
      </c>
    </row>
    <row r="684" spans="2:23" x14ac:dyDescent="0.25">
      <c r="B684">
        <v>674</v>
      </c>
      <c r="C684" t="s">
        <v>16880</v>
      </c>
      <c r="D684" t="s">
        <v>16509</v>
      </c>
      <c r="E684">
        <v>0.75</v>
      </c>
      <c r="F684" t="s">
        <v>16881</v>
      </c>
      <c r="G684">
        <v>0.75</v>
      </c>
      <c r="H684" t="s">
        <v>16838</v>
      </c>
      <c r="I684">
        <v>0.75</v>
      </c>
      <c r="J684" t="s">
        <v>16839</v>
      </c>
      <c r="K684">
        <v>-0.75</v>
      </c>
      <c r="L684" t="s">
        <v>16840</v>
      </c>
      <c r="M684">
        <v>-0.75</v>
      </c>
      <c r="N684" t="s">
        <v>16841</v>
      </c>
      <c r="O684">
        <v>0.48</v>
      </c>
      <c r="Q684">
        <v>0</v>
      </c>
      <c r="S684">
        <v>0</v>
      </c>
      <c r="U684">
        <v>0</v>
      </c>
      <c r="W684">
        <v>0</v>
      </c>
    </row>
    <row r="685" spans="2:23" x14ac:dyDescent="0.25">
      <c r="B685">
        <v>675</v>
      </c>
      <c r="C685" t="s">
        <v>16882</v>
      </c>
      <c r="D685" t="s">
        <v>16509</v>
      </c>
      <c r="E685">
        <v>0.75</v>
      </c>
      <c r="F685" t="s">
        <v>16883</v>
      </c>
      <c r="G685">
        <v>0.75</v>
      </c>
      <c r="H685" t="s">
        <v>16838</v>
      </c>
      <c r="I685">
        <v>0.75</v>
      </c>
      <c r="J685" t="s">
        <v>16839</v>
      </c>
      <c r="K685">
        <v>-0.75</v>
      </c>
      <c r="L685" t="s">
        <v>16840</v>
      </c>
      <c r="M685">
        <v>-0.75</v>
      </c>
      <c r="N685" t="s">
        <v>16841</v>
      </c>
      <c r="O685">
        <v>0.48</v>
      </c>
      <c r="Q685">
        <v>0</v>
      </c>
      <c r="S685">
        <v>0</v>
      </c>
      <c r="U685">
        <v>0</v>
      </c>
      <c r="W685">
        <v>0</v>
      </c>
    </row>
    <row r="686" spans="2:23" x14ac:dyDescent="0.25">
      <c r="B686">
        <v>676</v>
      </c>
      <c r="C686" t="s">
        <v>16884</v>
      </c>
      <c r="D686" t="s">
        <v>16509</v>
      </c>
      <c r="E686">
        <v>0.75</v>
      </c>
      <c r="F686" t="s">
        <v>16885</v>
      </c>
      <c r="G686">
        <v>0.75</v>
      </c>
      <c r="H686" t="s">
        <v>16838</v>
      </c>
      <c r="I686">
        <v>0.75</v>
      </c>
      <c r="J686" t="s">
        <v>16839</v>
      </c>
      <c r="K686">
        <v>-0.75</v>
      </c>
      <c r="L686" t="s">
        <v>16840</v>
      </c>
      <c r="M686">
        <v>-0.75</v>
      </c>
      <c r="N686" t="s">
        <v>16841</v>
      </c>
      <c r="O686">
        <v>0.48</v>
      </c>
      <c r="Q686">
        <v>0</v>
      </c>
      <c r="S686">
        <v>0</v>
      </c>
      <c r="U686">
        <v>0</v>
      </c>
      <c r="W686">
        <v>0</v>
      </c>
    </row>
    <row r="687" spans="2:23" x14ac:dyDescent="0.25">
      <c r="B687">
        <v>677</v>
      </c>
      <c r="C687" t="s">
        <v>16886</v>
      </c>
      <c r="D687" t="s">
        <v>16509</v>
      </c>
      <c r="E687">
        <v>0.75</v>
      </c>
      <c r="F687" t="s">
        <v>16887</v>
      </c>
      <c r="G687">
        <v>0.75</v>
      </c>
      <c r="H687" t="s">
        <v>16838</v>
      </c>
      <c r="I687">
        <v>0.75</v>
      </c>
      <c r="J687" t="s">
        <v>16839</v>
      </c>
      <c r="K687">
        <v>-0.75</v>
      </c>
      <c r="L687" t="s">
        <v>16840</v>
      </c>
      <c r="M687">
        <v>-0.75</v>
      </c>
      <c r="N687" t="s">
        <v>16841</v>
      </c>
      <c r="O687">
        <v>0.48</v>
      </c>
      <c r="Q687">
        <v>0</v>
      </c>
      <c r="S687">
        <v>0</v>
      </c>
      <c r="U687">
        <v>0</v>
      </c>
      <c r="W687">
        <v>0</v>
      </c>
    </row>
    <row r="688" spans="2:23" x14ac:dyDescent="0.25">
      <c r="B688">
        <v>678</v>
      </c>
      <c r="C688" t="s">
        <v>16888</v>
      </c>
      <c r="D688" t="s">
        <v>16509</v>
      </c>
      <c r="E688">
        <v>0.75</v>
      </c>
      <c r="F688" t="s">
        <v>1712</v>
      </c>
      <c r="G688">
        <v>0.75</v>
      </c>
      <c r="H688" t="s">
        <v>16838</v>
      </c>
      <c r="I688">
        <v>0.75</v>
      </c>
      <c r="J688" t="s">
        <v>16839</v>
      </c>
      <c r="K688">
        <v>-0.75</v>
      </c>
      <c r="L688" t="s">
        <v>16840</v>
      </c>
      <c r="M688">
        <v>-0.75</v>
      </c>
      <c r="N688" t="s">
        <v>16841</v>
      </c>
      <c r="O688">
        <v>0.48</v>
      </c>
      <c r="Q688">
        <v>0</v>
      </c>
      <c r="S688">
        <v>0</v>
      </c>
      <c r="U688">
        <v>0</v>
      </c>
      <c r="W688">
        <v>0</v>
      </c>
    </row>
    <row r="689" spans="2:23" x14ac:dyDescent="0.25">
      <c r="B689">
        <v>679</v>
      </c>
      <c r="C689" t="s">
        <v>16889</v>
      </c>
      <c r="D689" t="s">
        <v>16509</v>
      </c>
      <c r="E689">
        <v>0.75</v>
      </c>
      <c r="F689" t="s">
        <v>1713</v>
      </c>
      <c r="G689">
        <v>0.75</v>
      </c>
      <c r="H689" t="s">
        <v>16838</v>
      </c>
      <c r="I689">
        <v>0.75</v>
      </c>
      <c r="J689" t="s">
        <v>16839</v>
      </c>
      <c r="K689">
        <v>-0.75</v>
      </c>
      <c r="L689" t="s">
        <v>16840</v>
      </c>
      <c r="M689">
        <v>-0.75</v>
      </c>
      <c r="N689" t="s">
        <v>16841</v>
      </c>
      <c r="O689">
        <v>0.48</v>
      </c>
      <c r="Q689">
        <v>0</v>
      </c>
      <c r="S689">
        <v>0</v>
      </c>
      <c r="U689">
        <v>0</v>
      </c>
      <c r="W689">
        <v>0</v>
      </c>
    </row>
    <row r="690" spans="2:23" x14ac:dyDescent="0.25">
      <c r="B690">
        <v>680</v>
      </c>
      <c r="C690" t="s">
        <v>16890</v>
      </c>
      <c r="D690" t="s">
        <v>16509</v>
      </c>
      <c r="E690">
        <v>0.75</v>
      </c>
      <c r="F690" t="s">
        <v>1714</v>
      </c>
      <c r="G690">
        <v>0.75</v>
      </c>
      <c r="H690" t="s">
        <v>16838</v>
      </c>
      <c r="I690">
        <v>0.75</v>
      </c>
      <c r="J690" t="s">
        <v>16839</v>
      </c>
      <c r="K690">
        <v>-0.75</v>
      </c>
      <c r="L690" t="s">
        <v>16840</v>
      </c>
      <c r="M690">
        <v>-0.75</v>
      </c>
      <c r="N690" t="s">
        <v>16841</v>
      </c>
      <c r="O690">
        <v>0.48</v>
      </c>
      <c r="Q690">
        <v>0</v>
      </c>
      <c r="S690">
        <v>0</v>
      </c>
      <c r="U690">
        <v>0</v>
      </c>
      <c r="W690">
        <v>0</v>
      </c>
    </row>
    <row r="691" spans="2:23" x14ac:dyDescent="0.25">
      <c r="B691">
        <v>681</v>
      </c>
      <c r="C691" t="s">
        <v>16891</v>
      </c>
      <c r="D691" t="s">
        <v>16509</v>
      </c>
      <c r="E691">
        <v>0.75</v>
      </c>
      <c r="F691" t="s">
        <v>1715</v>
      </c>
      <c r="G691">
        <v>0.75</v>
      </c>
      <c r="H691" t="s">
        <v>16838</v>
      </c>
      <c r="I691">
        <v>0.75</v>
      </c>
      <c r="J691" t="s">
        <v>16839</v>
      </c>
      <c r="K691">
        <v>-0.75</v>
      </c>
      <c r="L691" t="s">
        <v>16840</v>
      </c>
      <c r="M691">
        <v>-0.75</v>
      </c>
      <c r="N691" t="s">
        <v>16841</v>
      </c>
      <c r="O691">
        <v>0.48</v>
      </c>
      <c r="Q691">
        <v>0</v>
      </c>
      <c r="S691">
        <v>0</v>
      </c>
      <c r="U691">
        <v>0</v>
      </c>
      <c r="W691">
        <v>0</v>
      </c>
    </row>
    <row r="692" spans="2:23" x14ac:dyDescent="0.25">
      <c r="B692">
        <v>682</v>
      </c>
      <c r="C692" t="s">
        <v>16892</v>
      </c>
      <c r="D692" t="s">
        <v>16509</v>
      </c>
      <c r="E692">
        <v>0.75</v>
      </c>
      <c r="F692" t="s">
        <v>16893</v>
      </c>
      <c r="G692">
        <v>0.75</v>
      </c>
      <c r="H692" t="s">
        <v>16838</v>
      </c>
      <c r="I692">
        <v>0.75</v>
      </c>
      <c r="J692" t="s">
        <v>16839</v>
      </c>
      <c r="K692">
        <v>-0.75</v>
      </c>
      <c r="L692" t="s">
        <v>16840</v>
      </c>
      <c r="M692">
        <v>-0.75</v>
      </c>
      <c r="N692" t="s">
        <v>16841</v>
      </c>
      <c r="O692">
        <v>0.48</v>
      </c>
      <c r="Q692">
        <v>0</v>
      </c>
      <c r="S692">
        <v>0</v>
      </c>
      <c r="U692">
        <v>0</v>
      </c>
      <c r="W692">
        <v>0</v>
      </c>
    </row>
    <row r="693" spans="2:23" x14ac:dyDescent="0.25">
      <c r="B693">
        <v>683</v>
      </c>
      <c r="C693" t="s">
        <v>16894</v>
      </c>
      <c r="D693" t="s">
        <v>16509</v>
      </c>
      <c r="E693">
        <v>0.75</v>
      </c>
      <c r="F693" t="s">
        <v>16895</v>
      </c>
      <c r="G693">
        <v>0.75</v>
      </c>
      <c r="H693" t="s">
        <v>16838</v>
      </c>
      <c r="I693">
        <v>0.75</v>
      </c>
      <c r="J693" t="s">
        <v>16839</v>
      </c>
      <c r="K693">
        <v>-0.75</v>
      </c>
      <c r="L693" t="s">
        <v>16840</v>
      </c>
      <c r="M693">
        <v>-0.75</v>
      </c>
      <c r="N693" t="s">
        <v>16841</v>
      </c>
      <c r="O693">
        <v>0.48</v>
      </c>
      <c r="Q693">
        <v>0</v>
      </c>
      <c r="S693">
        <v>0</v>
      </c>
      <c r="U693">
        <v>0</v>
      </c>
      <c r="W693">
        <v>0</v>
      </c>
    </row>
    <row r="694" spans="2:23" x14ac:dyDescent="0.25">
      <c r="B694">
        <v>684</v>
      </c>
      <c r="C694" t="s">
        <v>16896</v>
      </c>
      <c r="D694" t="s">
        <v>16509</v>
      </c>
      <c r="E694">
        <v>0.75</v>
      </c>
      <c r="F694" t="s">
        <v>1716</v>
      </c>
      <c r="G694">
        <v>0.75</v>
      </c>
      <c r="H694" t="s">
        <v>16838</v>
      </c>
      <c r="I694">
        <v>0.75</v>
      </c>
      <c r="J694" t="s">
        <v>16839</v>
      </c>
      <c r="K694">
        <v>-0.75</v>
      </c>
      <c r="L694" t="s">
        <v>16840</v>
      </c>
      <c r="M694">
        <v>-0.75</v>
      </c>
      <c r="N694" t="s">
        <v>16841</v>
      </c>
      <c r="O694">
        <v>0.48</v>
      </c>
      <c r="Q694">
        <v>0</v>
      </c>
      <c r="S694">
        <v>0</v>
      </c>
      <c r="U694">
        <v>0</v>
      </c>
      <c r="W694">
        <v>0</v>
      </c>
    </row>
    <row r="695" spans="2:23" x14ac:dyDescent="0.25">
      <c r="B695">
        <v>685</v>
      </c>
      <c r="C695" t="s">
        <v>16897</v>
      </c>
      <c r="D695" t="s">
        <v>16509</v>
      </c>
      <c r="E695">
        <v>0.75</v>
      </c>
      <c r="F695" t="s">
        <v>1717</v>
      </c>
      <c r="G695">
        <v>0.75</v>
      </c>
      <c r="H695" t="s">
        <v>16838</v>
      </c>
      <c r="I695">
        <v>0.75</v>
      </c>
      <c r="J695" t="s">
        <v>16839</v>
      </c>
      <c r="K695">
        <v>-0.75</v>
      </c>
      <c r="L695" t="s">
        <v>16840</v>
      </c>
      <c r="M695">
        <v>-0.75</v>
      </c>
      <c r="N695" t="s">
        <v>16841</v>
      </c>
      <c r="O695">
        <v>0.48</v>
      </c>
      <c r="Q695">
        <v>0</v>
      </c>
      <c r="S695">
        <v>0</v>
      </c>
      <c r="U695">
        <v>0</v>
      </c>
      <c r="W695">
        <v>0</v>
      </c>
    </row>
    <row r="696" spans="2:23" x14ac:dyDescent="0.25">
      <c r="B696">
        <v>686</v>
      </c>
      <c r="C696" t="s">
        <v>16898</v>
      </c>
      <c r="D696" t="s">
        <v>16509</v>
      </c>
      <c r="E696">
        <v>0.75</v>
      </c>
      <c r="F696" t="s">
        <v>16837</v>
      </c>
      <c r="G696">
        <v>0.75</v>
      </c>
      <c r="H696" t="s">
        <v>16899</v>
      </c>
      <c r="I696">
        <v>0.75</v>
      </c>
      <c r="J696" t="s">
        <v>16839</v>
      </c>
      <c r="K696">
        <v>0.75</v>
      </c>
      <c r="L696" t="s">
        <v>16840</v>
      </c>
      <c r="M696">
        <v>0.75</v>
      </c>
      <c r="N696" t="s">
        <v>16841</v>
      </c>
      <c r="O696">
        <v>0.48</v>
      </c>
      <c r="Q696">
        <v>0</v>
      </c>
      <c r="S696">
        <v>0</v>
      </c>
      <c r="U696">
        <v>0</v>
      </c>
      <c r="W696">
        <v>0</v>
      </c>
    </row>
    <row r="697" spans="2:23" x14ac:dyDescent="0.25">
      <c r="B697">
        <v>687</v>
      </c>
      <c r="C697" t="s">
        <v>16900</v>
      </c>
      <c r="D697" t="s">
        <v>16509</v>
      </c>
      <c r="E697">
        <v>0.75</v>
      </c>
      <c r="F697" t="s">
        <v>16843</v>
      </c>
      <c r="G697">
        <v>0.75</v>
      </c>
      <c r="H697" t="s">
        <v>16899</v>
      </c>
      <c r="I697">
        <v>0.75</v>
      </c>
      <c r="J697" t="s">
        <v>16839</v>
      </c>
      <c r="K697">
        <v>0.75</v>
      </c>
      <c r="L697" t="s">
        <v>16840</v>
      </c>
      <c r="M697">
        <v>0.75</v>
      </c>
      <c r="N697" t="s">
        <v>16841</v>
      </c>
      <c r="O697">
        <v>0.48</v>
      </c>
      <c r="Q697">
        <v>0</v>
      </c>
      <c r="S697">
        <v>0</v>
      </c>
      <c r="U697">
        <v>0</v>
      </c>
      <c r="W697">
        <v>0</v>
      </c>
    </row>
    <row r="698" spans="2:23" x14ac:dyDescent="0.25">
      <c r="B698">
        <v>688</v>
      </c>
      <c r="C698" t="s">
        <v>16901</v>
      </c>
      <c r="D698" t="s">
        <v>16509</v>
      </c>
      <c r="E698">
        <v>0.75</v>
      </c>
      <c r="F698" t="s">
        <v>16845</v>
      </c>
      <c r="G698">
        <v>0.75</v>
      </c>
      <c r="H698" t="s">
        <v>16899</v>
      </c>
      <c r="I698">
        <v>0.75</v>
      </c>
      <c r="J698" t="s">
        <v>16839</v>
      </c>
      <c r="K698">
        <v>0.75</v>
      </c>
      <c r="L698" t="s">
        <v>16840</v>
      </c>
      <c r="M698">
        <v>0.75</v>
      </c>
      <c r="N698" t="s">
        <v>16841</v>
      </c>
      <c r="O698">
        <v>0.48</v>
      </c>
      <c r="Q698">
        <v>0</v>
      </c>
      <c r="S698">
        <v>0</v>
      </c>
      <c r="U698">
        <v>0</v>
      </c>
      <c r="W698">
        <v>0</v>
      </c>
    </row>
    <row r="699" spans="2:23" x14ac:dyDescent="0.25">
      <c r="B699">
        <v>689</v>
      </c>
      <c r="C699" t="s">
        <v>16902</v>
      </c>
      <c r="D699" t="s">
        <v>16509</v>
      </c>
      <c r="E699">
        <v>0.75</v>
      </c>
      <c r="F699" t="s">
        <v>16847</v>
      </c>
      <c r="G699">
        <v>0.75</v>
      </c>
      <c r="H699" t="s">
        <v>16899</v>
      </c>
      <c r="I699">
        <v>0.75</v>
      </c>
      <c r="J699" t="s">
        <v>16839</v>
      </c>
      <c r="K699">
        <v>0.75</v>
      </c>
      <c r="L699" t="s">
        <v>16840</v>
      </c>
      <c r="M699">
        <v>0.75</v>
      </c>
      <c r="N699" t="s">
        <v>16841</v>
      </c>
      <c r="O699">
        <v>0.48</v>
      </c>
      <c r="Q699">
        <v>0</v>
      </c>
      <c r="S699">
        <v>0</v>
      </c>
      <c r="U699">
        <v>0</v>
      </c>
      <c r="W699">
        <v>0</v>
      </c>
    </row>
    <row r="700" spans="2:23" x14ac:dyDescent="0.25">
      <c r="B700">
        <v>690</v>
      </c>
      <c r="C700" t="s">
        <v>16903</v>
      </c>
      <c r="D700" t="s">
        <v>16509</v>
      </c>
      <c r="E700">
        <v>0.75</v>
      </c>
      <c r="F700" t="s">
        <v>16849</v>
      </c>
      <c r="G700">
        <v>0.75</v>
      </c>
      <c r="H700" t="s">
        <v>16899</v>
      </c>
      <c r="I700">
        <v>0.75</v>
      </c>
      <c r="J700" t="s">
        <v>16839</v>
      </c>
      <c r="K700">
        <v>0.75</v>
      </c>
      <c r="L700" t="s">
        <v>16840</v>
      </c>
      <c r="M700">
        <v>0.75</v>
      </c>
      <c r="N700" t="s">
        <v>16841</v>
      </c>
      <c r="O700">
        <v>0.48</v>
      </c>
      <c r="Q700">
        <v>0</v>
      </c>
      <c r="S700">
        <v>0</v>
      </c>
      <c r="U700">
        <v>0</v>
      </c>
      <c r="W700">
        <v>0</v>
      </c>
    </row>
    <row r="701" spans="2:23" x14ac:dyDescent="0.25">
      <c r="B701">
        <v>691</v>
      </c>
      <c r="C701" t="s">
        <v>16904</v>
      </c>
      <c r="D701" t="s">
        <v>16509</v>
      </c>
      <c r="E701">
        <v>0.75</v>
      </c>
      <c r="F701" t="s">
        <v>16851</v>
      </c>
      <c r="G701">
        <v>0.75</v>
      </c>
      <c r="H701" t="s">
        <v>16899</v>
      </c>
      <c r="I701">
        <v>0.75</v>
      </c>
      <c r="J701" t="s">
        <v>16839</v>
      </c>
      <c r="K701">
        <v>0.75</v>
      </c>
      <c r="L701" t="s">
        <v>16840</v>
      </c>
      <c r="M701">
        <v>0.75</v>
      </c>
      <c r="N701" t="s">
        <v>16841</v>
      </c>
      <c r="O701">
        <v>0.48</v>
      </c>
      <c r="Q701">
        <v>0</v>
      </c>
      <c r="S701">
        <v>0</v>
      </c>
      <c r="U701">
        <v>0</v>
      </c>
      <c r="W701">
        <v>0</v>
      </c>
    </row>
    <row r="702" spans="2:23" x14ac:dyDescent="0.25">
      <c r="B702">
        <v>692</v>
      </c>
      <c r="C702" t="s">
        <v>16905</v>
      </c>
      <c r="D702" t="s">
        <v>16509</v>
      </c>
      <c r="E702">
        <v>0.75</v>
      </c>
      <c r="F702" t="s">
        <v>16853</v>
      </c>
      <c r="G702">
        <v>0.75</v>
      </c>
      <c r="H702" t="s">
        <v>16899</v>
      </c>
      <c r="I702">
        <v>0.75</v>
      </c>
      <c r="J702" t="s">
        <v>16839</v>
      </c>
      <c r="K702">
        <v>0.75</v>
      </c>
      <c r="L702" t="s">
        <v>16840</v>
      </c>
      <c r="M702">
        <v>0.75</v>
      </c>
      <c r="N702" t="s">
        <v>16841</v>
      </c>
      <c r="O702">
        <v>0.48</v>
      </c>
      <c r="Q702">
        <v>0</v>
      </c>
      <c r="S702">
        <v>0</v>
      </c>
      <c r="U702">
        <v>0</v>
      </c>
      <c r="W702">
        <v>0</v>
      </c>
    </row>
    <row r="703" spans="2:23" x14ac:dyDescent="0.25">
      <c r="B703">
        <v>693</v>
      </c>
      <c r="C703" t="s">
        <v>16906</v>
      </c>
      <c r="D703" t="s">
        <v>16509</v>
      </c>
      <c r="E703">
        <v>0.75</v>
      </c>
      <c r="F703" t="s">
        <v>16855</v>
      </c>
      <c r="G703">
        <v>0.75</v>
      </c>
      <c r="H703" t="s">
        <v>16899</v>
      </c>
      <c r="I703">
        <v>0.75</v>
      </c>
      <c r="J703" t="s">
        <v>16839</v>
      </c>
      <c r="K703">
        <v>0.75</v>
      </c>
      <c r="L703" t="s">
        <v>16840</v>
      </c>
      <c r="M703">
        <v>0.75</v>
      </c>
      <c r="N703" t="s">
        <v>16841</v>
      </c>
      <c r="O703">
        <v>0.48</v>
      </c>
      <c r="Q703">
        <v>0</v>
      </c>
      <c r="S703">
        <v>0</v>
      </c>
      <c r="U703">
        <v>0</v>
      </c>
      <c r="W703">
        <v>0</v>
      </c>
    </row>
    <row r="704" spans="2:23" x14ac:dyDescent="0.25">
      <c r="B704">
        <v>694</v>
      </c>
      <c r="C704" t="s">
        <v>16907</v>
      </c>
      <c r="D704" t="s">
        <v>16509</v>
      </c>
      <c r="E704">
        <v>0.75</v>
      </c>
      <c r="F704" t="s">
        <v>16857</v>
      </c>
      <c r="G704">
        <v>0.75</v>
      </c>
      <c r="H704" t="s">
        <v>16899</v>
      </c>
      <c r="I704">
        <v>0.75</v>
      </c>
      <c r="J704" t="s">
        <v>16839</v>
      </c>
      <c r="K704">
        <v>0.75</v>
      </c>
      <c r="L704" t="s">
        <v>16840</v>
      </c>
      <c r="M704">
        <v>0.75</v>
      </c>
      <c r="N704" t="s">
        <v>16841</v>
      </c>
      <c r="O704">
        <v>0.48</v>
      </c>
      <c r="Q704">
        <v>0</v>
      </c>
      <c r="S704">
        <v>0</v>
      </c>
      <c r="U704">
        <v>0</v>
      </c>
      <c r="W704">
        <v>0</v>
      </c>
    </row>
    <row r="705" spans="2:23" x14ac:dyDescent="0.25">
      <c r="B705">
        <v>695</v>
      </c>
      <c r="C705" t="s">
        <v>16908</v>
      </c>
      <c r="D705" t="s">
        <v>16509</v>
      </c>
      <c r="E705">
        <v>0.75</v>
      </c>
      <c r="F705" t="s">
        <v>16859</v>
      </c>
      <c r="G705">
        <v>0.75</v>
      </c>
      <c r="H705" t="s">
        <v>16899</v>
      </c>
      <c r="I705">
        <v>0.75</v>
      </c>
      <c r="J705" t="s">
        <v>16839</v>
      </c>
      <c r="K705">
        <v>0.75</v>
      </c>
      <c r="L705" t="s">
        <v>16840</v>
      </c>
      <c r="M705">
        <v>0.75</v>
      </c>
      <c r="N705" t="s">
        <v>16841</v>
      </c>
      <c r="O705">
        <v>0.48</v>
      </c>
      <c r="Q705">
        <v>0</v>
      </c>
      <c r="S705">
        <v>0</v>
      </c>
      <c r="U705">
        <v>0</v>
      </c>
      <c r="W705">
        <v>0</v>
      </c>
    </row>
    <row r="706" spans="2:23" x14ac:dyDescent="0.25">
      <c r="B706">
        <v>696</v>
      </c>
      <c r="C706" t="s">
        <v>16909</v>
      </c>
      <c r="D706" t="s">
        <v>16509</v>
      </c>
      <c r="E706">
        <v>0.75</v>
      </c>
      <c r="F706" t="s">
        <v>16861</v>
      </c>
      <c r="G706">
        <v>0.75</v>
      </c>
      <c r="H706" t="s">
        <v>16899</v>
      </c>
      <c r="I706">
        <v>0.75</v>
      </c>
      <c r="J706" t="s">
        <v>16839</v>
      </c>
      <c r="K706">
        <v>0.75</v>
      </c>
      <c r="L706" t="s">
        <v>16840</v>
      </c>
      <c r="M706">
        <v>0.75</v>
      </c>
      <c r="N706" t="s">
        <v>16841</v>
      </c>
      <c r="O706">
        <v>0.48</v>
      </c>
      <c r="Q706">
        <v>0</v>
      </c>
      <c r="S706">
        <v>0</v>
      </c>
      <c r="U706">
        <v>0</v>
      </c>
      <c r="W706">
        <v>0</v>
      </c>
    </row>
    <row r="707" spans="2:23" x14ac:dyDescent="0.25">
      <c r="B707">
        <v>697</v>
      </c>
      <c r="C707" t="s">
        <v>16910</v>
      </c>
      <c r="D707" t="s">
        <v>16509</v>
      </c>
      <c r="E707">
        <v>0.75</v>
      </c>
      <c r="F707" t="s">
        <v>16863</v>
      </c>
      <c r="G707">
        <v>0.75</v>
      </c>
      <c r="H707" t="s">
        <v>16899</v>
      </c>
      <c r="I707">
        <v>0.75</v>
      </c>
      <c r="J707" t="s">
        <v>16839</v>
      </c>
      <c r="K707">
        <v>0.75</v>
      </c>
      <c r="L707" t="s">
        <v>16840</v>
      </c>
      <c r="M707">
        <v>0.75</v>
      </c>
      <c r="N707" t="s">
        <v>16841</v>
      </c>
      <c r="O707">
        <v>0.48</v>
      </c>
      <c r="Q707">
        <v>0</v>
      </c>
      <c r="S707">
        <v>0</v>
      </c>
      <c r="U707">
        <v>0</v>
      </c>
      <c r="W707">
        <v>0</v>
      </c>
    </row>
    <row r="708" spans="2:23" x14ac:dyDescent="0.25">
      <c r="B708">
        <v>698</v>
      </c>
      <c r="C708" t="s">
        <v>16911</v>
      </c>
      <c r="D708" t="s">
        <v>16509</v>
      </c>
      <c r="E708">
        <v>0.75</v>
      </c>
      <c r="F708" t="s">
        <v>16865</v>
      </c>
      <c r="G708">
        <v>0.75</v>
      </c>
      <c r="H708" t="s">
        <v>16899</v>
      </c>
      <c r="I708">
        <v>0.75</v>
      </c>
      <c r="J708" t="s">
        <v>16839</v>
      </c>
      <c r="K708">
        <v>0.75</v>
      </c>
      <c r="L708" t="s">
        <v>16840</v>
      </c>
      <c r="M708">
        <v>0.75</v>
      </c>
      <c r="N708" t="s">
        <v>16841</v>
      </c>
      <c r="O708">
        <v>0.48</v>
      </c>
      <c r="Q708">
        <v>0</v>
      </c>
      <c r="S708">
        <v>0</v>
      </c>
      <c r="U708">
        <v>0</v>
      </c>
      <c r="W708">
        <v>0</v>
      </c>
    </row>
    <row r="709" spans="2:23" x14ac:dyDescent="0.25">
      <c r="B709">
        <v>699</v>
      </c>
      <c r="C709" t="s">
        <v>16912</v>
      </c>
      <c r="D709" t="s">
        <v>16509</v>
      </c>
      <c r="E709">
        <v>0.75</v>
      </c>
      <c r="F709" t="s">
        <v>16867</v>
      </c>
      <c r="G709">
        <v>0.75</v>
      </c>
      <c r="H709" t="s">
        <v>16899</v>
      </c>
      <c r="I709">
        <v>0.75</v>
      </c>
      <c r="J709" t="s">
        <v>16839</v>
      </c>
      <c r="K709">
        <v>0.75</v>
      </c>
      <c r="L709" t="s">
        <v>16840</v>
      </c>
      <c r="M709">
        <v>0.75</v>
      </c>
      <c r="N709" t="s">
        <v>16841</v>
      </c>
      <c r="O709">
        <v>0.48</v>
      </c>
      <c r="Q709">
        <v>0</v>
      </c>
      <c r="S709">
        <v>0</v>
      </c>
      <c r="U709">
        <v>0</v>
      </c>
      <c r="W709">
        <v>0</v>
      </c>
    </row>
    <row r="710" spans="2:23" x14ac:dyDescent="0.25">
      <c r="B710">
        <v>700</v>
      </c>
      <c r="C710" t="s">
        <v>16913</v>
      </c>
      <c r="D710" t="s">
        <v>16509</v>
      </c>
      <c r="E710">
        <v>0.75</v>
      </c>
      <c r="F710" t="s">
        <v>16869</v>
      </c>
      <c r="G710">
        <v>0.75</v>
      </c>
      <c r="H710" t="s">
        <v>16899</v>
      </c>
      <c r="I710">
        <v>0.75</v>
      </c>
      <c r="J710" t="s">
        <v>16839</v>
      </c>
      <c r="K710">
        <v>0.75</v>
      </c>
      <c r="L710" t="s">
        <v>16840</v>
      </c>
      <c r="M710">
        <v>0.75</v>
      </c>
      <c r="N710" t="s">
        <v>16841</v>
      </c>
      <c r="O710">
        <v>0.48</v>
      </c>
      <c r="Q710">
        <v>0</v>
      </c>
      <c r="S710">
        <v>0</v>
      </c>
      <c r="U710">
        <v>0</v>
      </c>
      <c r="W710">
        <v>0</v>
      </c>
    </row>
    <row r="711" spans="2:23" x14ac:dyDescent="0.25">
      <c r="B711">
        <v>701</v>
      </c>
      <c r="C711" t="s">
        <v>16914</v>
      </c>
      <c r="D711" t="s">
        <v>16509</v>
      </c>
      <c r="E711">
        <v>0.75</v>
      </c>
      <c r="F711" t="s">
        <v>16871</v>
      </c>
      <c r="G711">
        <v>0.75</v>
      </c>
      <c r="H711" t="s">
        <v>16899</v>
      </c>
      <c r="I711">
        <v>0.75</v>
      </c>
      <c r="J711" t="s">
        <v>16839</v>
      </c>
      <c r="K711">
        <v>0.75</v>
      </c>
      <c r="L711" t="s">
        <v>16840</v>
      </c>
      <c r="M711">
        <v>0.75</v>
      </c>
      <c r="N711" t="s">
        <v>16841</v>
      </c>
      <c r="O711">
        <v>0.48</v>
      </c>
      <c r="Q711">
        <v>0</v>
      </c>
      <c r="S711">
        <v>0</v>
      </c>
      <c r="U711">
        <v>0</v>
      </c>
      <c r="W711">
        <v>0</v>
      </c>
    </row>
    <row r="712" spans="2:23" x14ac:dyDescent="0.25">
      <c r="B712">
        <v>702</v>
      </c>
      <c r="C712" t="s">
        <v>16915</v>
      </c>
      <c r="D712" t="s">
        <v>16509</v>
      </c>
      <c r="E712">
        <v>0.75</v>
      </c>
      <c r="F712" t="s">
        <v>16873</v>
      </c>
      <c r="G712">
        <v>0.75</v>
      </c>
      <c r="H712" t="s">
        <v>16899</v>
      </c>
      <c r="I712">
        <v>0.75</v>
      </c>
      <c r="J712" t="s">
        <v>16839</v>
      </c>
      <c r="K712">
        <v>-0.75</v>
      </c>
      <c r="L712" t="s">
        <v>16840</v>
      </c>
      <c r="M712">
        <v>-0.75</v>
      </c>
      <c r="N712" t="s">
        <v>16841</v>
      </c>
      <c r="O712">
        <v>0.48</v>
      </c>
      <c r="Q712">
        <v>0</v>
      </c>
      <c r="S712">
        <v>0</v>
      </c>
      <c r="U712">
        <v>0</v>
      </c>
      <c r="W712">
        <v>0</v>
      </c>
    </row>
    <row r="713" spans="2:23" x14ac:dyDescent="0.25">
      <c r="B713">
        <v>703</v>
      </c>
      <c r="C713" t="s">
        <v>16916</v>
      </c>
      <c r="D713" t="s">
        <v>16509</v>
      </c>
      <c r="E713">
        <v>0.75</v>
      </c>
      <c r="F713" t="s">
        <v>16875</v>
      </c>
      <c r="G713">
        <v>0.75</v>
      </c>
      <c r="H713" t="s">
        <v>16899</v>
      </c>
      <c r="I713">
        <v>0.75</v>
      </c>
      <c r="J713" t="s">
        <v>16839</v>
      </c>
      <c r="K713">
        <v>-0.75</v>
      </c>
      <c r="L713" t="s">
        <v>16840</v>
      </c>
      <c r="M713">
        <v>-0.75</v>
      </c>
      <c r="N713" t="s">
        <v>16841</v>
      </c>
      <c r="O713">
        <v>0.48</v>
      </c>
      <c r="Q713">
        <v>0</v>
      </c>
      <c r="S713">
        <v>0</v>
      </c>
      <c r="U713">
        <v>0</v>
      </c>
      <c r="W713">
        <v>0</v>
      </c>
    </row>
    <row r="714" spans="2:23" x14ac:dyDescent="0.25">
      <c r="B714">
        <v>704</v>
      </c>
      <c r="C714" t="s">
        <v>16917</v>
      </c>
      <c r="D714" t="s">
        <v>16509</v>
      </c>
      <c r="E714">
        <v>0.75</v>
      </c>
      <c r="F714" t="s">
        <v>16877</v>
      </c>
      <c r="G714">
        <v>0.75</v>
      </c>
      <c r="H714" t="s">
        <v>16899</v>
      </c>
      <c r="I714">
        <v>0.75</v>
      </c>
      <c r="J714" t="s">
        <v>16839</v>
      </c>
      <c r="K714">
        <v>-0.75</v>
      </c>
      <c r="L714" t="s">
        <v>16840</v>
      </c>
      <c r="M714">
        <v>-0.75</v>
      </c>
      <c r="N714" t="s">
        <v>16841</v>
      </c>
      <c r="O714">
        <v>0.48</v>
      </c>
      <c r="Q714">
        <v>0</v>
      </c>
      <c r="S714">
        <v>0</v>
      </c>
      <c r="U714">
        <v>0</v>
      </c>
      <c r="W714">
        <v>0</v>
      </c>
    </row>
    <row r="715" spans="2:23" x14ac:dyDescent="0.25">
      <c r="B715">
        <v>705</v>
      </c>
      <c r="C715" t="s">
        <v>16918</v>
      </c>
      <c r="D715" t="s">
        <v>16509</v>
      </c>
      <c r="E715">
        <v>0.75</v>
      </c>
      <c r="F715" t="s">
        <v>16879</v>
      </c>
      <c r="G715">
        <v>0.75</v>
      </c>
      <c r="H715" t="s">
        <v>16899</v>
      </c>
      <c r="I715">
        <v>0.75</v>
      </c>
      <c r="J715" t="s">
        <v>16839</v>
      </c>
      <c r="K715">
        <v>-0.75</v>
      </c>
      <c r="L715" t="s">
        <v>16840</v>
      </c>
      <c r="M715">
        <v>-0.75</v>
      </c>
      <c r="N715" t="s">
        <v>16841</v>
      </c>
      <c r="O715">
        <v>0.48</v>
      </c>
      <c r="Q715">
        <v>0</v>
      </c>
      <c r="S715">
        <v>0</v>
      </c>
      <c r="U715">
        <v>0</v>
      </c>
      <c r="W715">
        <v>0</v>
      </c>
    </row>
    <row r="716" spans="2:23" x14ac:dyDescent="0.25">
      <c r="B716">
        <v>706</v>
      </c>
      <c r="C716" t="s">
        <v>16919</v>
      </c>
      <c r="D716" t="s">
        <v>16509</v>
      </c>
      <c r="E716">
        <v>0.75</v>
      </c>
      <c r="F716" t="s">
        <v>16881</v>
      </c>
      <c r="G716">
        <v>0.75</v>
      </c>
      <c r="H716" t="s">
        <v>16899</v>
      </c>
      <c r="I716">
        <v>0.75</v>
      </c>
      <c r="J716" t="s">
        <v>16839</v>
      </c>
      <c r="K716">
        <v>-0.75</v>
      </c>
      <c r="L716" t="s">
        <v>16840</v>
      </c>
      <c r="M716">
        <v>-0.75</v>
      </c>
      <c r="N716" t="s">
        <v>16841</v>
      </c>
      <c r="O716">
        <v>0.48</v>
      </c>
      <c r="Q716">
        <v>0</v>
      </c>
      <c r="S716">
        <v>0</v>
      </c>
      <c r="U716">
        <v>0</v>
      </c>
      <c r="W716">
        <v>0</v>
      </c>
    </row>
    <row r="717" spans="2:23" x14ac:dyDescent="0.25">
      <c r="B717">
        <v>707</v>
      </c>
      <c r="C717" t="s">
        <v>16920</v>
      </c>
      <c r="D717" t="s">
        <v>16509</v>
      </c>
      <c r="E717">
        <v>0.75</v>
      </c>
      <c r="F717" t="s">
        <v>16883</v>
      </c>
      <c r="G717">
        <v>0.75</v>
      </c>
      <c r="H717" t="s">
        <v>16899</v>
      </c>
      <c r="I717">
        <v>0.75</v>
      </c>
      <c r="J717" t="s">
        <v>16839</v>
      </c>
      <c r="K717">
        <v>-0.75</v>
      </c>
      <c r="L717" t="s">
        <v>16840</v>
      </c>
      <c r="M717">
        <v>-0.75</v>
      </c>
      <c r="N717" t="s">
        <v>16841</v>
      </c>
      <c r="O717">
        <v>0.48</v>
      </c>
      <c r="Q717">
        <v>0</v>
      </c>
      <c r="S717">
        <v>0</v>
      </c>
      <c r="U717">
        <v>0</v>
      </c>
      <c r="W717">
        <v>0</v>
      </c>
    </row>
    <row r="718" spans="2:23" x14ac:dyDescent="0.25">
      <c r="B718">
        <v>708</v>
      </c>
      <c r="C718" t="s">
        <v>16921</v>
      </c>
      <c r="D718" t="s">
        <v>16509</v>
      </c>
      <c r="E718">
        <v>0.75</v>
      </c>
      <c r="F718" t="s">
        <v>16885</v>
      </c>
      <c r="G718">
        <v>0.75</v>
      </c>
      <c r="H718" t="s">
        <v>16899</v>
      </c>
      <c r="I718">
        <v>0.75</v>
      </c>
      <c r="J718" t="s">
        <v>16839</v>
      </c>
      <c r="K718">
        <v>-0.75</v>
      </c>
      <c r="L718" t="s">
        <v>16840</v>
      </c>
      <c r="M718">
        <v>-0.75</v>
      </c>
      <c r="N718" t="s">
        <v>16841</v>
      </c>
      <c r="O718">
        <v>0.48</v>
      </c>
      <c r="Q718">
        <v>0</v>
      </c>
      <c r="S718">
        <v>0</v>
      </c>
      <c r="U718">
        <v>0</v>
      </c>
      <c r="W718">
        <v>0</v>
      </c>
    </row>
    <row r="719" spans="2:23" x14ac:dyDescent="0.25">
      <c r="B719">
        <v>709</v>
      </c>
      <c r="C719" t="s">
        <v>16922</v>
      </c>
      <c r="D719" t="s">
        <v>16509</v>
      </c>
      <c r="E719">
        <v>0.75</v>
      </c>
      <c r="F719" t="s">
        <v>16887</v>
      </c>
      <c r="G719">
        <v>0.75</v>
      </c>
      <c r="H719" t="s">
        <v>16899</v>
      </c>
      <c r="I719">
        <v>0.75</v>
      </c>
      <c r="J719" t="s">
        <v>16839</v>
      </c>
      <c r="K719">
        <v>-0.75</v>
      </c>
      <c r="L719" t="s">
        <v>16840</v>
      </c>
      <c r="M719">
        <v>-0.75</v>
      </c>
      <c r="N719" t="s">
        <v>16841</v>
      </c>
      <c r="O719">
        <v>0.48</v>
      </c>
      <c r="Q719">
        <v>0</v>
      </c>
      <c r="S719">
        <v>0</v>
      </c>
      <c r="U719">
        <v>0</v>
      </c>
      <c r="W719">
        <v>0</v>
      </c>
    </row>
    <row r="720" spans="2:23" x14ac:dyDescent="0.25">
      <c r="B720">
        <v>710</v>
      </c>
      <c r="C720" t="s">
        <v>16923</v>
      </c>
      <c r="D720" t="s">
        <v>16509</v>
      </c>
      <c r="E720">
        <v>0.75</v>
      </c>
      <c r="F720" t="s">
        <v>1712</v>
      </c>
      <c r="G720">
        <v>0.75</v>
      </c>
      <c r="H720" t="s">
        <v>16899</v>
      </c>
      <c r="I720">
        <v>0.75</v>
      </c>
      <c r="J720" t="s">
        <v>16839</v>
      </c>
      <c r="K720">
        <v>-0.75</v>
      </c>
      <c r="L720" t="s">
        <v>16840</v>
      </c>
      <c r="M720">
        <v>-0.75</v>
      </c>
      <c r="N720" t="s">
        <v>16841</v>
      </c>
      <c r="O720">
        <v>0.48</v>
      </c>
      <c r="Q720">
        <v>0</v>
      </c>
      <c r="S720">
        <v>0</v>
      </c>
      <c r="U720">
        <v>0</v>
      </c>
      <c r="W720">
        <v>0</v>
      </c>
    </row>
    <row r="721" spans="2:23" x14ac:dyDescent="0.25">
      <c r="B721">
        <v>711</v>
      </c>
      <c r="C721" t="s">
        <v>16924</v>
      </c>
      <c r="D721" t="s">
        <v>16509</v>
      </c>
      <c r="E721">
        <v>0.75</v>
      </c>
      <c r="F721" t="s">
        <v>1713</v>
      </c>
      <c r="G721">
        <v>0.75</v>
      </c>
      <c r="H721" t="s">
        <v>16899</v>
      </c>
      <c r="I721">
        <v>0.75</v>
      </c>
      <c r="J721" t="s">
        <v>16839</v>
      </c>
      <c r="K721">
        <v>-0.75</v>
      </c>
      <c r="L721" t="s">
        <v>16840</v>
      </c>
      <c r="M721">
        <v>-0.75</v>
      </c>
      <c r="N721" t="s">
        <v>16841</v>
      </c>
      <c r="O721">
        <v>0.48</v>
      </c>
      <c r="Q721">
        <v>0</v>
      </c>
      <c r="S721">
        <v>0</v>
      </c>
      <c r="U721">
        <v>0</v>
      </c>
      <c r="W721">
        <v>0</v>
      </c>
    </row>
    <row r="722" spans="2:23" x14ac:dyDescent="0.25">
      <c r="B722">
        <v>712</v>
      </c>
      <c r="C722" t="s">
        <v>16925</v>
      </c>
      <c r="D722" t="s">
        <v>16509</v>
      </c>
      <c r="E722">
        <v>0.75</v>
      </c>
      <c r="F722" t="s">
        <v>1714</v>
      </c>
      <c r="G722">
        <v>0.75</v>
      </c>
      <c r="H722" t="s">
        <v>16899</v>
      </c>
      <c r="I722">
        <v>0.75</v>
      </c>
      <c r="J722" t="s">
        <v>16839</v>
      </c>
      <c r="K722">
        <v>-0.75</v>
      </c>
      <c r="L722" t="s">
        <v>16840</v>
      </c>
      <c r="M722">
        <v>-0.75</v>
      </c>
      <c r="N722" t="s">
        <v>16841</v>
      </c>
      <c r="O722">
        <v>0.48</v>
      </c>
      <c r="Q722">
        <v>0</v>
      </c>
      <c r="S722">
        <v>0</v>
      </c>
      <c r="U722">
        <v>0</v>
      </c>
      <c r="W722">
        <v>0</v>
      </c>
    </row>
    <row r="723" spans="2:23" x14ac:dyDescent="0.25">
      <c r="B723">
        <v>713</v>
      </c>
      <c r="C723" t="s">
        <v>16926</v>
      </c>
      <c r="D723" t="s">
        <v>16509</v>
      </c>
      <c r="E723">
        <v>0.75</v>
      </c>
      <c r="F723" t="s">
        <v>1715</v>
      </c>
      <c r="G723">
        <v>0.75</v>
      </c>
      <c r="H723" t="s">
        <v>16899</v>
      </c>
      <c r="I723">
        <v>0.75</v>
      </c>
      <c r="J723" t="s">
        <v>16839</v>
      </c>
      <c r="K723">
        <v>-0.75</v>
      </c>
      <c r="L723" t="s">
        <v>16840</v>
      </c>
      <c r="M723">
        <v>-0.75</v>
      </c>
      <c r="N723" t="s">
        <v>16841</v>
      </c>
      <c r="O723">
        <v>0.48</v>
      </c>
      <c r="Q723">
        <v>0</v>
      </c>
      <c r="S723">
        <v>0</v>
      </c>
      <c r="U723">
        <v>0</v>
      </c>
      <c r="W723">
        <v>0</v>
      </c>
    </row>
    <row r="724" spans="2:23" x14ac:dyDescent="0.25">
      <c r="B724">
        <v>714</v>
      </c>
      <c r="C724" t="s">
        <v>16927</v>
      </c>
      <c r="D724" t="s">
        <v>16509</v>
      </c>
      <c r="E724">
        <v>0.75</v>
      </c>
      <c r="F724" t="s">
        <v>16893</v>
      </c>
      <c r="G724">
        <v>0.75</v>
      </c>
      <c r="H724" t="s">
        <v>16899</v>
      </c>
      <c r="I724">
        <v>0.75</v>
      </c>
      <c r="J724" t="s">
        <v>16839</v>
      </c>
      <c r="K724">
        <v>-0.75</v>
      </c>
      <c r="L724" t="s">
        <v>16840</v>
      </c>
      <c r="M724">
        <v>-0.75</v>
      </c>
      <c r="N724" t="s">
        <v>16841</v>
      </c>
      <c r="O724">
        <v>0.48</v>
      </c>
      <c r="Q724">
        <v>0</v>
      </c>
      <c r="S724">
        <v>0</v>
      </c>
      <c r="U724">
        <v>0</v>
      </c>
      <c r="W724">
        <v>0</v>
      </c>
    </row>
    <row r="725" spans="2:23" x14ac:dyDescent="0.25">
      <c r="B725">
        <v>715</v>
      </c>
      <c r="C725" t="s">
        <v>16928</v>
      </c>
      <c r="D725" t="s">
        <v>16509</v>
      </c>
      <c r="E725">
        <v>0.75</v>
      </c>
      <c r="F725" t="s">
        <v>16895</v>
      </c>
      <c r="G725">
        <v>0.75</v>
      </c>
      <c r="H725" t="s">
        <v>16899</v>
      </c>
      <c r="I725">
        <v>0.75</v>
      </c>
      <c r="J725" t="s">
        <v>16839</v>
      </c>
      <c r="K725">
        <v>-0.75</v>
      </c>
      <c r="L725" t="s">
        <v>16840</v>
      </c>
      <c r="M725">
        <v>-0.75</v>
      </c>
      <c r="N725" t="s">
        <v>16841</v>
      </c>
      <c r="O725">
        <v>0.48</v>
      </c>
      <c r="Q725">
        <v>0</v>
      </c>
      <c r="S725">
        <v>0</v>
      </c>
      <c r="U725">
        <v>0</v>
      </c>
      <c r="W725">
        <v>0</v>
      </c>
    </row>
    <row r="726" spans="2:23" x14ac:dyDescent="0.25">
      <c r="B726">
        <v>716</v>
      </c>
      <c r="C726" t="s">
        <v>16929</v>
      </c>
      <c r="D726" t="s">
        <v>16509</v>
      </c>
      <c r="E726">
        <v>0.75</v>
      </c>
      <c r="F726" t="s">
        <v>1716</v>
      </c>
      <c r="G726">
        <v>0.75</v>
      </c>
      <c r="H726" t="s">
        <v>16899</v>
      </c>
      <c r="I726">
        <v>0.75</v>
      </c>
      <c r="J726" t="s">
        <v>16839</v>
      </c>
      <c r="K726">
        <v>-0.75</v>
      </c>
      <c r="L726" t="s">
        <v>16840</v>
      </c>
      <c r="M726">
        <v>-0.75</v>
      </c>
      <c r="N726" t="s">
        <v>16841</v>
      </c>
      <c r="O726">
        <v>0.48</v>
      </c>
      <c r="Q726">
        <v>0</v>
      </c>
      <c r="S726">
        <v>0</v>
      </c>
      <c r="U726">
        <v>0</v>
      </c>
      <c r="W726">
        <v>0</v>
      </c>
    </row>
    <row r="727" spans="2:23" x14ac:dyDescent="0.25">
      <c r="B727">
        <v>717</v>
      </c>
      <c r="C727" t="s">
        <v>16930</v>
      </c>
      <c r="D727" t="s">
        <v>16509</v>
      </c>
      <c r="E727">
        <v>0.75</v>
      </c>
      <c r="F727" t="s">
        <v>1717</v>
      </c>
      <c r="G727">
        <v>0.75</v>
      </c>
      <c r="H727" t="s">
        <v>16899</v>
      </c>
      <c r="I727">
        <v>0.75</v>
      </c>
      <c r="J727" t="s">
        <v>16839</v>
      </c>
      <c r="K727">
        <v>-0.75</v>
      </c>
      <c r="L727" t="s">
        <v>16840</v>
      </c>
      <c r="M727">
        <v>-0.75</v>
      </c>
      <c r="N727" t="s">
        <v>16841</v>
      </c>
      <c r="O727">
        <v>0.48</v>
      </c>
      <c r="Q727">
        <v>0</v>
      </c>
      <c r="S727">
        <v>0</v>
      </c>
      <c r="U727">
        <v>0</v>
      </c>
      <c r="W727">
        <v>0</v>
      </c>
    </row>
    <row r="728" spans="2:23" x14ac:dyDescent="0.25">
      <c r="B728">
        <v>718</v>
      </c>
      <c r="C728" t="s">
        <v>16931</v>
      </c>
      <c r="D728" t="s">
        <v>16509</v>
      </c>
      <c r="E728">
        <v>0.75</v>
      </c>
      <c r="F728" t="s">
        <v>1718</v>
      </c>
      <c r="G728">
        <v>0.75</v>
      </c>
      <c r="H728" t="s">
        <v>16932</v>
      </c>
      <c r="I728">
        <v>0.75</v>
      </c>
      <c r="J728" t="s">
        <v>16933</v>
      </c>
      <c r="K728">
        <v>0.75</v>
      </c>
      <c r="L728" t="s">
        <v>16841</v>
      </c>
      <c r="M728">
        <v>0.48</v>
      </c>
      <c r="O728">
        <v>0</v>
      </c>
      <c r="Q728">
        <v>0</v>
      </c>
      <c r="S728">
        <v>0</v>
      </c>
      <c r="U728">
        <v>0</v>
      </c>
      <c r="W728">
        <v>0</v>
      </c>
    </row>
    <row r="729" spans="2:23" x14ac:dyDescent="0.25">
      <c r="B729">
        <v>719</v>
      </c>
      <c r="C729" t="s">
        <v>16934</v>
      </c>
      <c r="D729" t="s">
        <v>16509</v>
      </c>
      <c r="E729">
        <v>0.75</v>
      </c>
      <c r="F729" t="s">
        <v>16935</v>
      </c>
      <c r="G729">
        <v>0.75</v>
      </c>
      <c r="H729" t="s">
        <v>16932</v>
      </c>
      <c r="I729">
        <v>0.75</v>
      </c>
      <c r="J729" t="s">
        <v>16933</v>
      </c>
      <c r="K729">
        <v>0.75</v>
      </c>
      <c r="L729" t="s">
        <v>16841</v>
      </c>
      <c r="M729">
        <v>0.48</v>
      </c>
      <c r="O729">
        <v>0</v>
      </c>
      <c r="Q729">
        <v>0</v>
      </c>
      <c r="S729">
        <v>0</v>
      </c>
      <c r="U729">
        <v>0</v>
      </c>
      <c r="W729">
        <v>0</v>
      </c>
    </row>
    <row r="730" spans="2:23" x14ac:dyDescent="0.25">
      <c r="B730">
        <v>720</v>
      </c>
      <c r="C730" t="s">
        <v>16936</v>
      </c>
      <c r="D730" t="s">
        <v>16509</v>
      </c>
      <c r="E730">
        <v>0.75</v>
      </c>
      <c r="F730" t="s">
        <v>16937</v>
      </c>
      <c r="G730">
        <v>0.75</v>
      </c>
      <c r="H730" t="s">
        <v>16932</v>
      </c>
      <c r="I730">
        <v>-0.75</v>
      </c>
      <c r="J730" t="s">
        <v>16933</v>
      </c>
      <c r="K730">
        <v>-0.75</v>
      </c>
      <c r="L730" t="s">
        <v>16841</v>
      </c>
      <c r="M730">
        <v>0.48</v>
      </c>
      <c r="O730">
        <v>0</v>
      </c>
      <c r="Q730">
        <v>0</v>
      </c>
      <c r="S730">
        <v>0</v>
      </c>
      <c r="U730">
        <v>0</v>
      </c>
      <c r="W730">
        <v>0</v>
      </c>
    </row>
    <row r="731" spans="2:23" x14ac:dyDescent="0.25">
      <c r="B731">
        <v>721</v>
      </c>
      <c r="C731" t="s">
        <v>16938</v>
      </c>
      <c r="D731" t="s">
        <v>16509</v>
      </c>
      <c r="E731">
        <v>0.75</v>
      </c>
      <c r="F731" t="s">
        <v>16939</v>
      </c>
      <c r="G731">
        <v>0.75</v>
      </c>
      <c r="H731" t="s">
        <v>16932</v>
      </c>
      <c r="I731">
        <v>0.75</v>
      </c>
      <c r="J731" t="s">
        <v>16933</v>
      </c>
      <c r="K731">
        <v>0.75</v>
      </c>
      <c r="L731" t="s">
        <v>16841</v>
      </c>
      <c r="M731">
        <v>0.48</v>
      </c>
      <c r="O731">
        <v>0</v>
      </c>
      <c r="Q731">
        <v>0</v>
      </c>
      <c r="S731">
        <v>0</v>
      </c>
      <c r="U731">
        <v>0</v>
      </c>
      <c r="W731">
        <v>0</v>
      </c>
    </row>
    <row r="732" spans="2:23" x14ac:dyDescent="0.25">
      <c r="B732">
        <v>722</v>
      </c>
      <c r="C732" t="s">
        <v>16940</v>
      </c>
      <c r="D732" t="s">
        <v>16509</v>
      </c>
      <c r="E732">
        <v>0.75</v>
      </c>
      <c r="F732" t="s">
        <v>16941</v>
      </c>
      <c r="G732">
        <v>0.75</v>
      </c>
      <c r="H732" t="s">
        <v>16932</v>
      </c>
      <c r="I732">
        <v>-0.75</v>
      </c>
      <c r="J732" t="s">
        <v>16933</v>
      </c>
      <c r="K732">
        <v>-0.75</v>
      </c>
      <c r="L732" t="s">
        <v>16841</v>
      </c>
      <c r="M732">
        <v>0.48</v>
      </c>
      <c r="O732">
        <v>0</v>
      </c>
      <c r="Q732">
        <v>0</v>
      </c>
      <c r="S732">
        <v>0</v>
      </c>
      <c r="U732">
        <v>0</v>
      </c>
      <c r="W732">
        <v>0</v>
      </c>
    </row>
    <row r="733" spans="2:23" x14ac:dyDescent="0.25">
      <c r="B733">
        <v>723</v>
      </c>
      <c r="C733" t="s">
        <v>16942</v>
      </c>
      <c r="D733" t="s">
        <v>16509</v>
      </c>
      <c r="E733">
        <v>0.75</v>
      </c>
      <c r="F733" t="s">
        <v>16943</v>
      </c>
      <c r="G733">
        <v>0.75</v>
      </c>
      <c r="H733" t="s">
        <v>16932</v>
      </c>
      <c r="I733">
        <v>0.75</v>
      </c>
      <c r="J733" t="s">
        <v>16933</v>
      </c>
      <c r="K733">
        <v>0.75</v>
      </c>
      <c r="L733" t="s">
        <v>16841</v>
      </c>
      <c r="M733">
        <v>0.48</v>
      </c>
      <c r="O733">
        <v>0</v>
      </c>
      <c r="Q733">
        <v>0</v>
      </c>
      <c r="S733">
        <v>0</v>
      </c>
      <c r="U733">
        <v>0</v>
      </c>
      <c r="W733">
        <v>0</v>
      </c>
    </row>
    <row r="734" spans="2:23" x14ac:dyDescent="0.25">
      <c r="B734">
        <v>724</v>
      </c>
      <c r="C734" t="s">
        <v>16944</v>
      </c>
      <c r="D734" t="s">
        <v>16509</v>
      </c>
      <c r="E734">
        <v>0.75</v>
      </c>
      <c r="F734" t="s">
        <v>16945</v>
      </c>
      <c r="G734">
        <v>0.75</v>
      </c>
      <c r="H734" t="s">
        <v>16932</v>
      </c>
      <c r="I734">
        <v>-0.75</v>
      </c>
      <c r="J734" t="s">
        <v>16933</v>
      </c>
      <c r="K734">
        <v>-0.75</v>
      </c>
      <c r="L734" t="s">
        <v>16841</v>
      </c>
      <c r="M734">
        <v>0.48</v>
      </c>
      <c r="O734">
        <v>0</v>
      </c>
      <c r="Q734">
        <v>0</v>
      </c>
      <c r="S734">
        <v>0</v>
      </c>
      <c r="U734">
        <v>0</v>
      </c>
      <c r="W734">
        <v>0</v>
      </c>
    </row>
    <row r="735" spans="2:23" x14ac:dyDescent="0.25">
      <c r="B735">
        <v>725</v>
      </c>
      <c r="C735" t="s">
        <v>16946</v>
      </c>
      <c r="D735" t="s">
        <v>16509</v>
      </c>
      <c r="E735">
        <v>0.75</v>
      </c>
      <c r="F735" t="s">
        <v>16947</v>
      </c>
      <c r="G735">
        <v>0.75</v>
      </c>
      <c r="H735" t="s">
        <v>16932</v>
      </c>
      <c r="I735">
        <v>-0.75</v>
      </c>
      <c r="J735" t="s">
        <v>16933</v>
      </c>
      <c r="K735">
        <v>-0.75</v>
      </c>
      <c r="L735" t="s">
        <v>16841</v>
      </c>
      <c r="M735">
        <v>0.48</v>
      </c>
      <c r="O735">
        <v>0</v>
      </c>
      <c r="Q735">
        <v>0</v>
      </c>
      <c r="S735">
        <v>0</v>
      </c>
      <c r="U735">
        <v>0</v>
      </c>
      <c r="W735">
        <v>0</v>
      </c>
    </row>
    <row r="736" spans="2:23" x14ac:dyDescent="0.25">
      <c r="B736">
        <v>726</v>
      </c>
      <c r="C736" t="s">
        <v>16948</v>
      </c>
      <c r="D736" t="s">
        <v>16509</v>
      </c>
      <c r="E736">
        <v>0.75</v>
      </c>
      <c r="F736" t="s">
        <v>16949</v>
      </c>
      <c r="G736">
        <v>0.75</v>
      </c>
      <c r="H736" t="s">
        <v>16932</v>
      </c>
      <c r="I736">
        <v>0.75</v>
      </c>
      <c r="J736" t="s">
        <v>16933</v>
      </c>
      <c r="K736">
        <v>0.75</v>
      </c>
      <c r="L736" t="s">
        <v>16841</v>
      </c>
      <c r="M736">
        <v>0.48</v>
      </c>
      <c r="O736">
        <v>0</v>
      </c>
      <c r="Q736">
        <v>0</v>
      </c>
      <c r="S736">
        <v>0</v>
      </c>
      <c r="U736">
        <v>0</v>
      </c>
      <c r="W736">
        <v>0</v>
      </c>
    </row>
    <row r="737" spans="2:23" x14ac:dyDescent="0.25">
      <c r="B737">
        <v>727</v>
      </c>
      <c r="C737" t="s">
        <v>16950</v>
      </c>
      <c r="D737" t="s">
        <v>16509</v>
      </c>
      <c r="E737">
        <v>0.75</v>
      </c>
      <c r="F737" t="s">
        <v>16951</v>
      </c>
      <c r="G737">
        <v>0.75</v>
      </c>
      <c r="H737" t="s">
        <v>16932</v>
      </c>
      <c r="I737">
        <v>0.75</v>
      </c>
      <c r="J737" t="s">
        <v>16933</v>
      </c>
      <c r="K737">
        <v>0.75</v>
      </c>
      <c r="L737" t="s">
        <v>16841</v>
      </c>
      <c r="M737">
        <v>0.48</v>
      </c>
      <c r="O737">
        <v>0</v>
      </c>
      <c r="Q737">
        <v>0</v>
      </c>
      <c r="S737">
        <v>0</v>
      </c>
      <c r="U737">
        <v>0</v>
      </c>
      <c r="W737">
        <v>0</v>
      </c>
    </row>
    <row r="738" spans="2:23" x14ac:dyDescent="0.25">
      <c r="B738">
        <v>728</v>
      </c>
      <c r="C738" t="s">
        <v>16952</v>
      </c>
      <c r="D738" t="s">
        <v>16509</v>
      </c>
      <c r="E738">
        <v>0.75</v>
      </c>
      <c r="F738" t="s">
        <v>16953</v>
      </c>
      <c r="G738">
        <v>0.75</v>
      </c>
      <c r="H738" t="s">
        <v>16932</v>
      </c>
      <c r="I738">
        <v>-0.75</v>
      </c>
      <c r="J738" t="s">
        <v>16933</v>
      </c>
      <c r="K738">
        <v>-0.75</v>
      </c>
      <c r="L738" t="s">
        <v>16841</v>
      </c>
      <c r="M738">
        <v>0.48</v>
      </c>
      <c r="O738">
        <v>0</v>
      </c>
      <c r="Q738">
        <v>0</v>
      </c>
      <c r="S738">
        <v>0</v>
      </c>
      <c r="U738">
        <v>0</v>
      </c>
      <c r="W738">
        <v>0</v>
      </c>
    </row>
    <row r="739" spans="2:23" x14ac:dyDescent="0.25">
      <c r="B739">
        <v>729</v>
      </c>
      <c r="C739" t="s">
        <v>16954</v>
      </c>
      <c r="D739" t="s">
        <v>16509</v>
      </c>
      <c r="E739">
        <v>0.75</v>
      </c>
      <c r="F739" t="s">
        <v>16955</v>
      </c>
      <c r="G739">
        <v>0.75</v>
      </c>
      <c r="H739" t="s">
        <v>16932</v>
      </c>
      <c r="I739">
        <v>0.75</v>
      </c>
      <c r="J739" t="s">
        <v>16933</v>
      </c>
      <c r="K739">
        <v>0.75</v>
      </c>
      <c r="L739" t="s">
        <v>16841</v>
      </c>
      <c r="M739">
        <v>0.48</v>
      </c>
      <c r="O739">
        <v>0</v>
      </c>
      <c r="Q739">
        <v>0</v>
      </c>
      <c r="S739">
        <v>0</v>
      </c>
      <c r="U739">
        <v>0</v>
      </c>
      <c r="W739">
        <v>0</v>
      </c>
    </row>
    <row r="740" spans="2:23" x14ac:dyDescent="0.25">
      <c r="B740">
        <v>730</v>
      </c>
      <c r="C740" t="s">
        <v>16956</v>
      </c>
      <c r="D740" t="s">
        <v>16509</v>
      </c>
      <c r="E740">
        <v>0.75</v>
      </c>
      <c r="F740" t="s">
        <v>16957</v>
      </c>
      <c r="G740">
        <v>0.75</v>
      </c>
      <c r="H740" t="s">
        <v>16932</v>
      </c>
      <c r="I740">
        <v>-0.75</v>
      </c>
      <c r="J740" t="s">
        <v>16933</v>
      </c>
      <c r="K740">
        <v>-0.75</v>
      </c>
      <c r="L740" t="s">
        <v>16841</v>
      </c>
      <c r="M740">
        <v>0.48</v>
      </c>
      <c r="O740">
        <v>0</v>
      </c>
      <c r="Q740">
        <v>0</v>
      </c>
      <c r="S740">
        <v>0</v>
      </c>
      <c r="U740">
        <v>0</v>
      </c>
      <c r="W740">
        <v>0</v>
      </c>
    </row>
    <row r="741" spans="2:23" x14ac:dyDescent="0.25">
      <c r="B741">
        <v>731</v>
      </c>
      <c r="C741" t="s">
        <v>16958</v>
      </c>
      <c r="D741" t="s">
        <v>16509</v>
      </c>
      <c r="E741">
        <v>0.75</v>
      </c>
      <c r="F741" t="s">
        <v>16959</v>
      </c>
      <c r="G741">
        <v>0.75</v>
      </c>
      <c r="H741" t="s">
        <v>16932</v>
      </c>
      <c r="I741">
        <v>0.75</v>
      </c>
      <c r="J741" t="s">
        <v>16933</v>
      </c>
      <c r="K741">
        <v>0.75</v>
      </c>
      <c r="L741" t="s">
        <v>16841</v>
      </c>
      <c r="M741">
        <v>0.48</v>
      </c>
      <c r="O741">
        <v>0</v>
      </c>
      <c r="Q741">
        <v>0</v>
      </c>
      <c r="S741">
        <v>0</v>
      </c>
      <c r="U741">
        <v>0</v>
      </c>
      <c r="W741">
        <v>0</v>
      </c>
    </row>
    <row r="742" spans="2:23" x14ac:dyDescent="0.25">
      <c r="B742">
        <v>732</v>
      </c>
      <c r="C742" t="s">
        <v>16960</v>
      </c>
      <c r="D742" t="s">
        <v>16509</v>
      </c>
      <c r="E742">
        <v>0.75</v>
      </c>
      <c r="F742" t="s">
        <v>16961</v>
      </c>
      <c r="G742">
        <v>0.75</v>
      </c>
      <c r="H742" t="s">
        <v>16932</v>
      </c>
      <c r="I742">
        <v>-0.75</v>
      </c>
      <c r="J742" t="s">
        <v>16933</v>
      </c>
      <c r="K742">
        <v>-0.75</v>
      </c>
      <c r="L742" t="s">
        <v>16841</v>
      </c>
      <c r="M742">
        <v>0.48</v>
      </c>
      <c r="O742">
        <v>0</v>
      </c>
      <c r="Q742">
        <v>0</v>
      </c>
      <c r="S742">
        <v>0</v>
      </c>
      <c r="U742">
        <v>0</v>
      </c>
      <c r="W742">
        <v>0</v>
      </c>
    </row>
    <row r="743" spans="2:23" x14ac:dyDescent="0.25">
      <c r="B743">
        <v>733</v>
      </c>
      <c r="C743" t="s">
        <v>16962</v>
      </c>
      <c r="D743" t="s">
        <v>16509</v>
      </c>
      <c r="E743">
        <v>0.75</v>
      </c>
      <c r="F743" t="s">
        <v>16963</v>
      </c>
      <c r="G743">
        <v>0.75</v>
      </c>
      <c r="H743" t="s">
        <v>16932</v>
      </c>
      <c r="I743">
        <v>-0.75</v>
      </c>
      <c r="J743" t="s">
        <v>16933</v>
      </c>
      <c r="K743">
        <v>-0.75</v>
      </c>
      <c r="L743" t="s">
        <v>16841</v>
      </c>
      <c r="M743">
        <v>0.48</v>
      </c>
      <c r="O743">
        <v>0</v>
      </c>
      <c r="Q743">
        <v>0</v>
      </c>
      <c r="S743">
        <v>0</v>
      </c>
      <c r="U743">
        <v>0</v>
      </c>
      <c r="W743">
        <v>0</v>
      </c>
    </row>
    <row r="744" spans="2:23" x14ac:dyDescent="0.25">
      <c r="B744">
        <v>734</v>
      </c>
      <c r="C744" t="s">
        <v>16964</v>
      </c>
      <c r="D744" t="s">
        <v>16509</v>
      </c>
      <c r="E744">
        <v>0.75</v>
      </c>
      <c r="F744" t="s">
        <v>16965</v>
      </c>
      <c r="G744">
        <v>0.75</v>
      </c>
      <c r="H744" t="s">
        <v>16932</v>
      </c>
      <c r="I744">
        <v>0.75</v>
      </c>
      <c r="J744" t="s">
        <v>16933</v>
      </c>
      <c r="K744">
        <v>0.75</v>
      </c>
      <c r="L744" t="s">
        <v>16841</v>
      </c>
      <c r="M744">
        <v>0.48</v>
      </c>
      <c r="O744">
        <v>0</v>
      </c>
      <c r="Q744">
        <v>0</v>
      </c>
      <c r="S744">
        <v>0</v>
      </c>
      <c r="U744">
        <v>0</v>
      </c>
      <c r="W744">
        <v>0</v>
      </c>
    </row>
    <row r="745" spans="2:23" x14ac:dyDescent="0.25">
      <c r="B745">
        <v>735</v>
      </c>
      <c r="C745" t="s">
        <v>16966</v>
      </c>
      <c r="D745" t="s">
        <v>16509</v>
      </c>
      <c r="E745">
        <v>0.75</v>
      </c>
      <c r="F745" t="s">
        <v>16967</v>
      </c>
      <c r="G745">
        <v>0.75</v>
      </c>
      <c r="H745" t="s">
        <v>16932</v>
      </c>
      <c r="I745">
        <v>0.75</v>
      </c>
      <c r="J745" t="s">
        <v>16933</v>
      </c>
      <c r="K745">
        <v>0.75</v>
      </c>
      <c r="L745" t="s">
        <v>16841</v>
      </c>
      <c r="M745">
        <v>0.48</v>
      </c>
      <c r="O745">
        <v>0</v>
      </c>
      <c r="Q745">
        <v>0</v>
      </c>
      <c r="S745">
        <v>0</v>
      </c>
      <c r="U745">
        <v>0</v>
      </c>
      <c r="W745">
        <v>0</v>
      </c>
    </row>
    <row r="746" spans="2:23" x14ac:dyDescent="0.25">
      <c r="B746">
        <v>736</v>
      </c>
      <c r="C746" t="s">
        <v>16968</v>
      </c>
      <c r="D746" t="s">
        <v>16509</v>
      </c>
      <c r="E746">
        <v>0.75</v>
      </c>
      <c r="F746" t="s">
        <v>16969</v>
      </c>
      <c r="G746">
        <v>0.75</v>
      </c>
      <c r="H746" t="s">
        <v>16932</v>
      </c>
      <c r="I746">
        <v>-0.75</v>
      </c>
      <c r="J746" t="s">
        <v>16933</v>
      </c>
      <c r="K746">
        <v>-0.75</v>
      </c>
      <c r="L746" t="s">
        <v>16841</v>
      </c>
      <c r="M746">
        <v>0.48</v>
      </c>
      <c r="O746">
        <v>0</v>
      </c>
      <c r="Q746">
        <v>0</v>
      </c>
      <c r="S746">
        <v>0</v>
      </c>
      <c r="U746">
        <v>0</v>
      </c>
      <c r="W746">
        <v>0</v>
      </c>
    </row>
    <row r="747" spans="2:23" x14ac:dyDescent="0.25">
      <c r="B747">
        <v>737</v>
      </c>
      <c r="C747" t="s">
        <v>16970</v>
      </c>
      <c r="D747" t="s">
        <v>16509</v>
      </c>
      <c r="E747">
        <v>0.75</v>
      </c>
      <c r="F747" t="s">
        <v>16971</v>
      </c>
      <c r="G747">
        <v>0.75</v>
      </c>
      <c r="H747" t="s">
        <v>16932</v>
      </c>
      <c r="I747">
        <v>0.75</v>
      </c>
      <c r="J747" t="s">
        <v>16933</v>
      </c>
      <c r="K747">
        <v>0.75</v>
      </c>
      <c r="L747" t="s">
        <v>16841</v>
      </c>
      <c r="M747">
        <v>0.48</v>
      </c>
      <c r="O747">
        <v>0</v>
      </c>
      <c r="Q747">
        <v>0</v>
      </c>
      <c r="S747">
        <v>0</v>
      </c>
      <c r="U747">
        <v>0</v>
      </c>
      <c r="W747">
        <v>0</v>
      </c>
    </row>
    <row r="748" spans="2:23" x14ac:dyDescent="0.25">
      <c r="B748">
        <v>738</v>
      </c>
      <c r="C748" t="s">
        <v>16972</v>
      </c>
      <c r="D748" t="s">
        <v>16509</v>
      </c>
      <c r="E748">
        <v>0.75</v>
      </c>
      <c r="F748" t="s">
        <v>16973</v>
      </c>
      <c r="G748">
        <v>0.75</v>
      </c>
      <c r="H748" t="s">
        <v>16932</v>
      </c>
      <c r="I748">
        <v>-0.75</v>
      </c>
      <c r="J748" t="s">
        <v>16933</v>
      </c>
      <c r="K748">
        <v>-0.75</v>
      </c>
      <c r="L748" t="s">
        <v>16841</v>
      </c>
      <c r="M748">
        <v>0.48</v>
      </c>
      <c r="O748">
        <v>0</v>
      </c>
      <c r="Q748">
        <v>0</v>
      </c>
      <c r="S748">
        <v>0</v>
      </c>
      <c r="U748">
        <v>0</v>
      </c>
      <c r="W748">
        <v>0</v>
      </c>
    </row>
    <row r="749" spans="2:23" x14ac:dyDescent="0.25">
      <c r="B749">
        <v>739</v>
      </c>
      <c r="C749" t="s">
        <v>16974</v>
      </c>
      <c r="D749" t="s">
        <v>16509</v>
      </c>
      <c r="E749">
        <v>0.75</v>
      </c>
      <c r="F749" t="s">
        <v>16975</v>
      </c>
      <c r="G749">
        <v>0.75</v>
      </c>
      <c r="H749" t="s">
        <v>16932</v>
      </c>
      <c r="I749">
        <v>0.75</v>
      </c>
      <c r="J749" t="s">
        <v>16933</v>
      </c>
      <c r="K749">
        <v>0.75</v>
      </c>
      <c r="L749" t="s">
        <v>16841</v>
      </c>
      <c r="M749">
        <v>0.48</v>
      </c>
      <c r="O749">
        <v>0</v>
      </c>
      <c r="Q749">
        <v>0</v>
      </c>
      <c r="S749">
        <v>0</v>
      </c>
      <c r="U749">
        <v>0</v>
      </c>
      <c r="W749">
        <v>0</v>
      </c>
    </row>
    <row r="750" spans="2:23" x14ac:dyDescent="0.25">
      <c r="B750">
        <v>740</v>
      </c>
      <c r="C750" t="s">
        <v>16976</v>
      </c>
      <c r="D750" t="s">
        <v>16509</v>
      </c>
      <c r="E750">
        <v>0.75</v>
      </c>
      <c r="F750" t="s">
        <v>16977</v>
      </c>
      <c r="G750">
        <v>0.75</v>
      </c>
      <c r="H750" t="s">
        <v>16932</v>
      </c>
      <c r="I750">
        <v>-0.75</v>
      </c>
      <c r="J750" t="s">
        <v>16933</v>
      </c>
      <c r="K750">
        <v>-0.75</v>
      </c>
      <c r="L750" t="s">
        <v>16841</v>
      </c>
      <c r="M750">
        <v>0.48</v>
      </c>
      <c r="O750">
        <v>0</v>
      </c>
      <c r="Q750">
        <v>0</v>
      </c>
      <c r="S750">
        <v>0</v>
      </c>
      <c r="U750">
        <v>0</v>
      </c>
      <c r="W750">
        <v>0</v>
      </c>
    </row>
    <row r="751" spans="2:23" x14ac:dyDescent="0.25">
      <c r="B751">
        <v>741</v>
      </c>
      <c r="C751" t="s">
        <v>16978</v>
      </c>
      <c r="D751" t="s">
        <v>16509</v>
      </c>
      <c r="E751">
        <v>0.75</v>
      </c>
      <c r="F751" t="s">
        <v>16979</v>
      </c>
      <c r="G751">
        <v>0.75</v>
      </c>
      <c r="H751" t="s">
        <v>16932</v>
      </c>
      <c r="I751">
        <v>-0.75</v>
      </c>
      <c r="J751" t="s">
        <v>16933</v>
      </c>
      <c r="K751">
        <v>-0.75</v>
      </c>
      <c r="L751" t="s">
        <v>16841</v>
      </c>
      <c r="M751">
        <v>0.48</v>
      </c>
      <c r="O751">
        <v>0</v>
      </c>
      <c r="Q751">
        <v>0</v>
      </c>
      <c r="S751">
        <v>0</v>
      </c>
      <c r="U751">
        <v>0</v>
      </c>
      <c r="W751">
        <v>0</v>
      </c>
    </row>
    <row r="752" spans="2:23" x14ac:dyDescent="0.25">
      <c r="B752">
        <v>742</v>
      </c>
      <c r="C752" t="s">
        <v>16980</v>
      </c>
      <c r="D752" t="s">
        <v>16509</v>
      </c>
      <c r="E752">
        <v>0.75</v>
      </c>
      <c r="F752" t="s">
        <v>16981</v>
      </c>
      <c r="G752">
        <v>0.75</v>
      </c>
      <c r="H752" t="s">
        <v>16932</v>
      </c>
      <c r="I752">
        <v>0.75</v>
      </c>
      <c r="J752" t="s">
        <v>16933</v>
      </c>
      <c r="K752">
        <v>0.75</v>
      </c>
      <c r="L752" t="s">
        <v>16841</v>
      </c>
      <c r="M752">
        <v>0.48</v>
      </c>
      <c r="O752">
        <v>0</v>
      </c>
      <c r="Q752">
        <v>0</v>
      </c>
      <c r="S752">
        <v>0</v>
      </c>
      <c r="U752">
        <v>0</v>
      </c>
      <c r="W752">
        <v>0</v>
      </c>
    </row>
    <row r="753" spans="2:23" x14ac:dyDescent="0.25">
      <c r="B753">
        <v>743</v>
      </c>
      <c r="C753" t="s">
        <v>16982</v>
      </c>
      <c r="D753" t="s">
        <v>16509</v>
      </c>
      <c r="E753">
        <v>0.75</v>
      </c>
      <c r="F753" t="s">
        <v>16983</v>
      </c>
      <c r="G753">
        <v>0.75</v>
      </c>
      <c r="H753" t="s">
        <v>16932</v>
      </c>
      <c r="I753">
        <v>0.75</v>
      </c>
      <c r="J753" t="s">
        <v>16933</v>
      </c>
      <c r="K753">
        <v>0.75</v>
      </c>
      <c r="L753" t="s">
        <v>16841</v>
      </c>
      <c r="M753">
        <v>0.48</v>
      </c>
      <c r="O753">
        <v>0</v>
      </c>
      <c r="Q753">
        <v>0</v>
      </c>
      <c r="S753">
        <v>0</v>
      </c>
      <c r="U753">
        <v>0</v>
      </c>
      <c r="W753">
        <v>0</v>
      </c>
    </row>
    <row r="754" spans="2:23" x14ac:dyDescent="0.25">
      <c r="B754">
        <v>744</v>
      </c>
      <c r="C754" t="s">
        <v>16984</v>
      </c>
      <c r="D754" t="s">
        <v>16509</v>
      </c>
      <c r="E754">
        <v>0.75</v>
      </c>
      <c r="F754" t="s">
        <v>16985</v>
      </c>
      <c r="G754">
        <v>0.75</v>
      </c>
      <c r="H754" t="s">
        <v>16932</v>
      </c>
      <c r="I754">
        <v>-0.75</v>
      </c>
      <c r="J754" t="s">
        <v>16933</v>
      </c>
      <c r="K754">
        <v>-0.75</v>
      </c>
      <c r="L754" t="s">
        <v>16841</v>
      </c>
      <c r="M754">
        <v>0.48</v>
      </c>
      <c r="O754">
        <v>0</v>
      </c>
      <c r="Q754">
        <v>0</v>
      </c>
      <c r="S754">
        <v>0</v>
      </c>
      <c r="U754">
        <v>0</v>
      </c>
      <c r="W754">
        <v>0</v>
      </c>
    </row>
    <row r="755" spans="2:23" x14ac:dyDescent="0.25">
      <c r="B755">
        <v>745</v>
      </c>
      <c r="C755" t="s">
        <v>16986</v>
      </c>
      <c r="D755" t="s">
        <v>16509</v>
      </c>
      <c r="E755">
        <v>0.75</v>
      </c>
      <c r="F755" t="s">
        <v>16987</v>
      </c>
      <c r="G755">
        <v>0.75</v>
      </c>
      <c r="H755" t="s">
        <v>16932</v>
      </c>
      <c r="I755">
        <v>0.75</v>
      </c>
      <c r="J755" t="s">
        <v>16933</v>
      </c>
      <c r="K755">
        <v>0.75</v>
      </c>
      <c r="L755" t="s">
        <v>16841</v>
      </c>
      <c r="M755">
        <v>0.48</v>
      </c>
      <c r="O755">
        <v>0</v>
      </c>
      <c r="Q755">
        <v>0</v>
      </c>
      <c r="S755">
        <v>0</v>
      </c>
      <c r="U755">
        <v>0</v>
      </c>
      <c r="W755">
        <v>0</v>
      </c>
    </row>
    <row r="756" spans="2:23" x14ac:dyDescent="0.25">
      <c r="B756">
        <v>746</v>
      </c>
      <c r="C756" t="s">
        <v>16988</v>
      </c>
      <c r="D756" t="s">
        <v>16509</v>
      </c>
      <c r="E756">
        <v>0.75</v>
      </c>
      <c r="F756" t="s">
        <v>16989</v>
      </c>
      <c r="G756">
        <v>0.75</v>
      </c>
      <c r="H756" t="s">
        <v>16932</v>
      </c>
      <c r="I756">
        <v>-0.75</v>
      </c>
      <c r="J756" t="s">
        <v>16933</v>
      </c>
      <c r="K756">
        <v>-0.75</v>
      </c>
      <c r="L756" t="s">
        <v>16841</v>
      </c>
      <c r="M756">
        <v>0.48</v>
      </c>
      <c r="O756">
        <v>0</v>
      </c>
      <c r="Q756">
        <v>0</v>
      </c>
      <c r="S756">
        <v>0</v>
      </c>
      <c r="U756">
        <v>0</v>
      </c>
      <c r="W756">
        <v>0</v>
      </c>
    </row>
    <row r="757" spans="2:23" x14ac:dyDescent="0.25">
      <c r="B757">
        <v>747</v>
      </c>
      <c r="C757" t="s">
        <v>16990</v>
      </c>
      <c r="D757" t="s">
        <v>16509</v>
      </c>
      <c r="E757">
        <v>0.75</v>
      </c>
      <c r="F757" t="s">
        <v>16991</v>
      </c>
      <c r="G757">
        <v>0.75</v>
      </c>
      <c r="H757" t="s">
        <v>16932</v>
      </c>
      <c r="I757">
        <v>0.75</v>
      </c>
      <c r="J757" t="s">
        <v>16933</v>
      </c>
      <c r="K757">
        <v>0.75</v>
      </c>
      <c r="L757" t="s">
        <v>16841</v>
      </c>
      <c r="M757">
        <v>0.48</v>
      </c>
      <c r="O757">
        <v>0</v>
      </c>
      <c r="Q757">
        <v>0</v>
      </c>
      <c r="S757">
        <v>0</v>
      </c>
      <c r="U757">
        <v>0</v>
      </c>
      <c r="W757">
        <v>0</v>
      </c>
    </row>
    <row r="758" spans="2:23" x14ac:dyDescent="0.25">
      <c r="B758">
        <v>748</v>
      </c>
      <c r="C758" t="s">
        <v>16992</v>
      </c>
      <c r="D758" t="s">
        <v>16509</v>
      </c>
      <c r="E758">
        <v>0.75</v>
      </c>
      <c r="F758" t="s">
        <v>16993</v>
      </c>
      <c r="G758">
        <v>0.75</v>
      </c>
      <c r="H758" t="s">
        <v>16932</v>
      </c>
      <c r="I758">
        <v>-0.75</v>
      </c>
      <c r="J758" t="s">
        <v>16933</v>
      </c>
      <c r="K758">
        <v>-0.75</v>
      </c>
      <c r="L758" t="s">
        <v>16841</v>
      </c>
      <c r="M758">
        <v>0.48</v>
      </c>
      <c r="O758">
        <v>0</v>
      </c>
      <c r="Q758">
        <v>0</v>
      </c>
      <c r="S758">
        <v>0</v>
      </c>
      <c r="U758">
        <v>0</v>
      </c>
      <c r="W758">
        <v>0</v>
      </c>
    </row>
    <row r="759" spans="2:23" x14ac:dyDescent="0.25">
      <c r="B759">
        <v>749</v>
      </c>
      <c r="C759" t="s">
        <v>16994</v>
      </c>
      <c r="D759" t="s">
        <v>16509</v>
      </c>
      <c r="E759">
        <v>0.75</v>
      </c>
      <c r="F759" t="s">
        <v>16995</v>
      </c>
      <c r="G759">
        <v>0.75</v>
      </c>
      <c r="H759" t="s">
        <v>16932</v>
      </c>
      <c r="I759">
        <v>-0.75</v>
      </c>
      <c r="J759" t="s">
        <v>16933</v>
      </c>
      <c r="K759">
        <v>-0.75</v>
      </c>
      <c r="L759" t="s">
        <v>16841</v>
      </c>
      <c r="M759">
        <v>0.48</v>
      </c>
      <c r="O759">
        <v>0</v>
      </c>
      <c r="Q759">
        <v>0</v>
      </c>
      <c r="S759">
        <v>0</v>
      </c>
      <c r="U759">
        <v>0</v>
      </c>
      <c r="W759">
        <v>0</v>
      </c>
    </row>
    <row r="760" spans="2:23" x14ac:dyDescent="0.25">
      <c r="B760">
        <v>750</v>
      </c>
      <c r="C760" t="s">
        <v>16996</v>
      </c>
      <c r="D760" t="s">
        <v>16509</v>
      </c>
      <c r="E760">
        <v>0.75</v>
      </c>
      <c r="F760" t="s">
        <v>16997</v>
      </c>
      <c r="G760">
        <v>0.75</v>
      </c>
      <c r="H760" t="s">
        <v>16838</v>
      </c>
      <c r="I760">
        <v>0.75</v>
      </c>
      <c r="J760" t="s">
        <v>16839</v>
      </c>
      <c r="K760">
        <v>0.52500000000000002</v>
      </c>
      <c r="L760" t="s">
        <v>16932</v>
      </c>
      <c r="M760">
        <v>0.52500000000000002</v>
      </c>
      <c r="N760" t="s">
        <v>16840</v>
      </c>
      <c r="O760">
        <v>0.52500000000000002</v>
      </c>
      <c r="P760" t="s">
        <v>16933</v>
      </c>
      <c r="Q760">
        <v>0.52500000000000002</v>
      </c>
      <c r="R760" t="s">
        <v>16841</v>
      </c>
      <c r="S760">
        <v>0.48</v>
      </c>
      <c r="U760">
        <v>0</v>
      </c>
      <c r="W760">
        <v>0</v>
      </c>
    </row>
    <row r="761" spans="2:23" x14ac:dyDescent="0.25">
      <c r="B761">
        <v>751</v>
      </c>
      <c r="C761" t="s">
        <v>16998</v>
      </c>
      <c r="D761" t="s">
        <v>16509</v>
      </c>
      <c r="E761">
        <v>0.75</v>
      </c>
      <c r="F761" t="s">
        <v>16999</v>
      </c>
      <c r="G761">
        <v>0.75</v>
      </c>
      <c r="H761" t="s">
        <v>16838</v>
      </c>
      <c r="I761">
        <v>0.75</v>
      </c>
      <c r="J761" t="s">
        <v>16839</v>
      </c>
      <c r="K761">
        <v>0.52500000000000002</v>
      </c>
      <c r="L761" t="s">
        <v>16932</v>
      </c>
      <c r="M761">
        <v>0.52500000000000002</v>
      </c>
      <c r="N761" t="s">
        <v>16840</v>
      </c>
      <c r="O761">
        <v>0.52500000000000002</v>
      </c>
      <c r="P761" t="s">
        <v>16933</v>
      </c>
      <c r="Q761">
        <v>0.52500000000000002</v>
      </c>
      <c r="R761" t="s">
        <v>16841</v>
      </c>
      <c r="S761">
        <v>0.48</v>
      </c>
      <c r="U761">
        <v>0</v>
      </c>
      <c r="W761">
        <v>0</v>
      </c>
    </row>
    <row r="762" spans="2:23" x14ac:dyDescent="0.25">
      <c r="B762">
        <v>752</v>
      </c>
      <c r="C762" t="s">
        <v>17000</v>
      </c>
      <c r="D762" t="s">
        <v>16509</v>
      </c>
      <c r="E762">
        <v>0.75</v>
      </c>
      <c r="F762" t="s">
        <v>17001</v>
      </c>
      <c r="G762">
        <v>0.75</v>
      </c>
      <c r="H762" t="s">
        <v>16838</v>
      </c>
      <c r="I762">
        <v>0.75</v>
      </c>
      <c r="J762" t="s">
        <v>16839</v>
      </c>
      <c r="K762">
        <v>0.52500000000000002</v>
      </c>
      <c r="L762" t="s">
        <v>16932</v>
      </c>
      <c r="M762">
        <v>0.52500000000000002</v>
      </c>
      <c r="N762" t="s">
        <v>16840</v>
      </c>
      <c r="O762">
        <v>0.52500000000000002</v>
      </c>
      <c r="P762" t="s">
        <v>16933</v>
      </c>
      <c r="Q762">
        <v>0.52500000000000002</v>
      </c>
      <c r="R762" t="s">
        <v>16841</v>
      </c>
      <c r="S762">
        <v>0.48</v>
      </c>
      <c r="U762">
        <v>0</v>
      </c>
      <c r="W762">
        <v>0</v>
      </c>
    </row>
    <row r="763" spans="2:23" x14ac:dyDescent="0.25">
      <c r="B763">
        <v>753</v>
      </c>
      <c r="C763" t="s">
        <v>17002</v>
      </c>
      <c r="D763" t="s">
        <v>16509</v>
      </c>
      <c r="E763">
        <v>0.75</v>
      </c>
      <c r="F763" t="s">
        <v>17003</v>
      </c>
      <c r="G763">
        <v>0.75</v>
      </c>
      <c r="H763" t="s">
        <v>16838</v>
      </c>
      <c r="I763">
        <v>0.75</v>
      </c>
      <c r="J763" t="s">
        <v>16839</v>
      </c>
      <c r="K763">
        <v>0.52500000000000002</v>
      </c>
      <c r="L763" t="s">
        <v>16932</v>
      </c>
      <c r="M763">
        <v>0.52500000000000002</v>
      </c>
      <c r="N763" t="s">
        <v>16840</v>
      </c>
      <c r="O763">
        <v>0.52500000000000002</v>
      </c>
      <c r="P763" t="s">
        <v>16933</v>
      </c>
      <c r="Q763">
        <v>0.52500000000000002</v>
      </c>
      <c r="R763" t="s">
        <v>16841</v>
      </c>
      <c r="S763">
        <v>0.48</v>
      </c>
      <c r="U763">
        <v>0</v>
      </c>
      <c r="W763">
        <v>0</v>
      </c>
    </row>
    <row r="764" spans="2:23" x14ac:dyDescent="0.25">
      <c r="B764">
        <v>754</v>
      </c>
      <c r="C764" t="s">
        <v>17004</v>
      </c>
      <c r="D764" t="s">
        <v>16509</v>
      </c>
      <c r="E764">
        <v>0.75</v>
      </c>
      <c r="F764" t="s">
        <v>17005</v>
      </c>
      <c r="G764">
        <v>0.75</v>
      </c>
      <c r="H764" t="s">
        <v>16838</v>
      </c>
      <c r="I764">
        <v>0.75</v>
      </c>
      <c r="J764" t="s">
        <v>16839</v>
      </c>
      <c r="K764">
        <v>0.52500000000000002</v>
      </c>
      <c r="L764" t="s">
        <v>16932</v>
      </c>
      <c r="M764">
        <v>0.52500000000000002</v>
      </c>
      <c r="N764" t="s">
        <v>16840</v>
      </c>
      <c r="O764">
        <v>0.52500000000000002</v>
      </c>
      <c r="P764" t="s">
        <v>16933</v>
      </c>
      <c r="Q764">
        <v>0.52500000000000002</v>
      </c>
      <c r="R764" t="s">
        <v>16841</v>
      </c>
      <c r="S764">
        <v>0.48</v>
      </c>
      <c r="U764">
        <v>0</v>
      </c>
      <c r="W764">
        <v>0</v>
      </c>
    </row>
    <row r="765" spans="2:23" x14ac:dyDescent="0.25">
      <c r="B765">
        <v>755</v>
      </c>
      <c r="C765" t="s">
        <v>17006</v>
      </c>
      <c r="D765" t="s">
        <v>16509</v>
      </c>
      <c r="E765">
        <v>0.75</v>
      </c>
      <c r="F765" t="s">
        <v>17007</v>
      </c>
      <c r="G765">
        <v>0.75</v>
      </c>
      <c r="H765" t="s">
        <v>16838</v>
      </c>
      <c r="I765">
        <v>0.75</v>
      </c>
      <c r="J765" t="s">
        <v>16839</v>
      </c>
      <c r="K765">
        <v>0.52500000000000002</v>
      </c>
      <c r="L765" t="s">
        <v>16932</v>
      </c>
      <c r="M765">
        <v>0.52500000000000002</v>
      </c>
      <c r="N765" t="s">
        <v>16840</v>
      </c>
      <c r="O765">
        <v>0.52500000000000002</v>
      </c>
      <c r="P765" t="s">
        <v>16933</v>
      </c>
      <c r="Q765">
        <v>0.52500000000000002</v>
      </c>
      <c r="R765" t="s">
        <v>16841</v>
      </c>
      <c r="S765">
        <v>0.48</v>
      </c>
      <c r="U765">
        <v>0</v>
      </c>
      <c r="W765">
        <v>0</v>
      </c>
    </row>
    <row r="766" spans="2:23" x14ac:dyDescent="0.25">
      <c r="B766">
        <v>756</v>
      </c>
      <c r="C766" t="s">
        <v>17008</v>
      </c>
      <c r="D766" t="s">
        <v>16509</v>
      </c>
      <c r="E766">
        <v>0.75</v>
      </c>
      <c r="F766" t="s">
        <v>17009</v>
      </c>
      <c r="G766">
        <v>0.75</v>
      </c>
      <c r="H766" t="s">
        <v>16838</v>
      </c>
      <c r="I766">
        <v>0.75</v>
      </c>
      <c r="J766" t="s">
        <v>16839</v>
      </c>
      <c r="K766">
        <v>0.52500000000000002</v>
      </c>
      <c r="L766" t="s">
        <v>16932</v>
      </c>
      <c r="M766">
        <v>0.52500000000000002</v>
      </c>
      <c r="N766" t="s">
        <v>16840</v>
      </c>
      <c r="O766">
        <v>0.52500000000000002</v>
      </c>
      <c r="P766" t="s">
        <v>16933</v>
      </c>
      <c r="Q766">
        <v>0.52500000000000002</v>
      </c>
      <c r="R766" t="s">
        <v>16841</v>
      </c>
      <c r="S766">
        <v>0.48</v>
      </c>
      <c r="U766">
        <v>0</v>
      </c>
      <c r="W766">
        <v>0</v>
      </c>
    </row>
    <row r="767" spans="2:23" x14ac:dyDescent="0.25">
      <c r="B767">
        <v>757</v>
      </c>
      <c r="C767" t="s">
        <v>17010</v>
      </c>
      <c r="D767" t="s">
        <v>16509</v>
      </c>
      <c r="E767">
        <v>0.75</v>
      </c>
      <c r="F767" t="s">
        <v>17011</v>
      </c>
      <c r="G767">
        <v>0.75</v>
      </c>
      <c r="H767" t="s">
        <v>16838</v>
      </c>
      <c r="I767">
        <v>0.75</v>
      </c>
      <c r="J767" t="s">
        <v>16839</v>
      </c>
      <c r="K767">
        <v>0.52500000000000002</v>
      </c>
      <c r="L767" t="s">
        <v>16932</v>
      </c>
      <c r="M767">
        <v>0.52500000000000002</v>
      </c>
      <c r="N767" t="s">
        <v>16840</v>
      </c>
      <c r="O767">
        <v>0.52500000000000002</v>
      </c>
      <c r="P767" t="s">
        <v>16933</v>
      </c>
      <c r="Q767">
        <v>0.52500000000000002</v>
      </c>
      <c r="R767" t="s">
        <v>16841</v>
      </c>
      <c r="S767">
        <v>0.48</v>
      </c>
      <c r="U767">
        <v>0</v>
      </c>
      <c r="W767">
        <v>0</v>
      </c>
    </row>
    <row r="768" spans="2:23" x14ac:dyDescent="0.25">
      <c r="B768">
        <v>758</v>
      </c>
      <c r="C768" t="s">
        <v>17012</v>
      </c>
      <c r="D768" t="s">
        <v>16509</v>
      </c>
      <c r="E768">
        <v>0.75</v>
      </c>
      <c r="F768" t="s">
        <v>17013</v>
      </c>
      <c r="G768">
        <v>0.75</v>
      </c>
      <c r="H768" t="s">
        <v>16838</v>
      </c>
      <c r="I768">
        <v>0.75</v>
      </c>
      <c r="J768" t="s">
        <v>16839</v>
      </c>
      <c r="K768">
        <v>-0.52500000000000002</v>
      </c>
      <c r="L768" t="s">
        <v>16932</v>
      </c>
      <c r="M768">
        <v>0.52500000000000002</v>
      </c>
      <c r="N768" t="s">
        <v>16840</v>
      </c>
      <c r="O768">
        <v>-0.52500000000000002</v>
      </c>
      <c r="P768" t="s">
        <v>16933</v>
      </c>
      <c r="Q768">
        <v>0.52500000000000002</v>
      </c>
      <c r="R768" t="s">
        <v>16841</v>
      </c>
      <c r="S768">
        <v>0.48</v>
      </c>
      <c r="U768">
        <v>0</v>
      </c>
      <c r="W768">
        <v>0</v>
      </c>
    </row>
    <row r="769" spans="2:23" x14ac:dyDescent="0.25">
      <c r="B769">
        <v>759</v>
      </c>
      <c r="C769" t="s">
        <v>17014</v>
      </c>
      <c r="D769" t="s">
        <v>16509</v>
      </c>
      <c r="E769">
        <v>0.75</v>
      </c>
      <c r="F769" t="s">
        <v>17015</v>
      </c>
      <c r="G769">
        <v>0.75</v>
      </c>
      <c r="H769" t="s">
        <v>16838</v>
      </c>
      <c r="I769">
        <v>0.75</v>
      </c>
      <c r="J769" t="s">
        <v>16839</v>
      </c>
      <c r="K769">
        <v>-0.52500000000000002</v>
      </c>
      <c r="L769" t="s">
        <v>16932</v>
      </c>
      <c r="M769">
        <v>0.52500000000000002</v>
      </c>
      <c r="N769" t="s">
        <v>16840</v>
      </c>
      <c r="O769">
        <v>-0.52500000000000002</v>
      </c>
      <c r="P769" t="s">
        <v>16933</v>
      </c>
      <c r="Q769">
        <v>0.52500000000000002</v>
      </c>
      <c r="R769" t="s">
        <v>16841</v>
      </c>
      <c r="S769">
        <v>0.48</v>
      </c>
      <c r="U769">
        <v>0</v>
      </c>
      <c r="W769">
        <v>0</v>
      </c>
    </row>
    <row r="770" spans="2:23" x14ac:dyDescent="0.25">
      <c r="B770">
        <v>760</v>
      </c>
      <c r="C770" t="s">
        <v>17016</v>
      </c>
      <c r="D770" t="s">
        <v>16509</v>
      </c>
      <c r="E770">
        <v>0.75</v>
      </c>
      <c r="F770" t="s">
        <v>17017</v>
      </c>
      <c r="G770">
        <v>0.75</v>
      </c>
      <c r="H770" t="s">
        <v>16838</v>
      </c>
      <c r="I770">
        <v>0.75</v>
      </c>
      <c r="J770" t="s">
        <v>16839</v>
      </c>
      <c r="K770">
        <v>-0.52500000000000002</v>
      </c>
      <c r="L770" t="s">
        <v>16932</v>
      </c>
      <c r="M770">
        <v>0.52500000000000002</v>
      </c>
      <c r="N770" t="s">
        <v>16840</v>
      </c>
      <c r="O770">
        <v>-0.52500000000000002</v>
      </c>
      <c r="P770" t="s">
        <v>16933</v>
      </c>
      <c r="Q770">
        <v>0.52500000000000002</v>
      </c>
      <c r="R770" t="s">
        <v>16841</v>
      </c>
      <c r="S770">
        <v>0.48</v>
      </c>
      <c r="U770">
        <v>0</v>
      </c>
      <c r="W770">
        <v>0</v>
      </c>
    </row>
    <row r="771" spans="2:23" x14ac:dyDescent="0.25">
      <c r="B771">
        <v>761</v>
      </c>
      <c r="C771" t="s">
        <v>17018</v>
      </c>
      <c r="D771" t="s">
        <v>16509</v>
      </c>
      <c r="E771">
        <v>0.75</v>
      </c>
      <c r="F771" t="s">
        <v>17019</v>
      </c>
      <c r="G771">
        <v>0.75</v>
      </c>
      <c r="H771" t="s">
        <v>16838</v>
      </c>
      <c r="I771">
        <v>0.75</v>
      </c>
      <c r="J771" t="s">
        <v>16839</v>
      </c>
      <c r="K771">
        <v>-0.52500000000000002</v>
      </c>
      <c r="L771" t="s">
        <v>16932</v>
      </c>
      <c r="M771">
        <v>0.52500000000000002</v>
      </c>
      <c r="N771" t="s">
        <v>16840</v>
      </c>
      <c r="O771">
        <v>-0.52500000000000002</v>
      </c>
      <c r="P771" t="s">
        <v>16933</v>
      </c>
      <c r="Q771">
        <v>0.52500000000000002</v>
      </c>
      <c r="R771" t="s">
        <v>16841</v>
      </c>
      <c r="S771">
        <v>0.48</v>
      </c>
      <c r="U771">
        <v>0</v>
      </c>
      <c r="W771">
        <v>0</v>
      </c>
    </row>
    <row r="772" spans="2:23" x14ac:dyDescent="0.25">
      <c r="B772">
        <v>762</v>
      </c>
      <c r="C772" t="s">
        <v>17020</v>
      </c>
      <c r="D772" t="s">
        <v>16509</v>
      </c>
      <c r="E772">
        <v>0.75</v>
      </c>
      <c r="F772" t="s">
        <v>17021</v>
      </c>
      <c r="G772">
        <v>0.75</v>
      </c>
      <c r="H772" t="s">
        <v>16838</v>
      </c>
      <c r="I772">
        <v>0.75</v>
      </c>
      <c r="J772" t="s">
        <v>16839</v>
      </c>
      <c r="K772">
        <v>-0.52500000000000002</v>
      </c>
      <c r="L772" t="s">
        <v>16932</v>
      </c>
      <c r="M772">
        <v>0.52500000000000002</v>
      </c>
      <c r="N772" t="s">
        <v>16840</v>
      </c>
      <c r="O772">
        <v>-0.52500000000000002</v>
      </c>
      <c r="P772" t="s">
        <v>16933</v>
      </c>
      <c r="Q772">
        <v>0.52500000000000002</v>
      </c>
      <c r="R772" t="s">
        <v>16841</v>
      </c>
      <c r="S772">
        <v>0.48</v>
      </c>
      <c r="U772">
        <v>0</v>
      </c>
      <c r="W772">
        <v>0</v>
      </c>
    </row>
    <row r="773" spans="2:23" x14ac:dyDescent="0.25">
      <c r="B773">
        <v>763</v>
      </c>
      <c r="C773" t="s">
        <v>17022</v>
      </c>
      <c r="D773" t="s">
        <v>16509</v>
      </c>
      <c r="E773">
        <v>0.75</v>
      </c>
      <c r="F773" t="s">
        <v>17023</v>
      </c>
      <c r="G773">
        <v>0.75</v>
      </c>
      <c r="H773" t="s">
        <v>16838</v>
      </c>
      <c r="I773">
        <v>0.75</v>
      </c>
      <c r="J773" t="s">
        <v>16839</v>
      </c>
      <c r="K773">
        <v>-0.52500000000000002</v>
      </c>
      <c r="L773" t="s">
        <v>16932</v>
      </c>
      <c r="M773">
        <v>0.52500000000000002</v>
      </c>
      <c r="N773" t="s">
        <v>16840</v>
      </c>
      <c r="O773">
        <v>-0.52500000000000002</v>
      </c>
      <c r="P773" t="s">
        <v>16933</v>
      </c>
      <c r="Q773">
        <v>0.52500000000000002</v>
      </c>
      <c r="R773" t="s">
        <v>16841</v>
      </c>
      <c r="S773">
        <v>0.48</v>
      </c>
      <c r="U773">
        <v>0</v>
      </c>
      <c r="W773">
        <v>0</v>
      </c>
    </row>
    <row r="774" spans="2:23" x14ac:dyDescent="0.25">
      <c r="B774">
        <v>764</v>
      </c>
      <c r="C774" t="s">
        <v>17024</v>
      </c>
      <c r="D774" t="s">
        <v>16509</v>
      </c>
      <c r="E774">
        <v>0.75</v>
      </c>
      <c r="F774" t="s">
        <v>17025</v>
      </c>
      <c r="G774">
        <v>0.75</v>
      </c>
      <c r="H774" t="s">
        <v>16838</v>
      </c>
      <c r="I774">
        <v>0.75</v>
      </c>
      <c r="J774" t="s">
        <v>16839</v>
      </c>
      <c r="K774">
        <v>-0.52500000000000002</v>
      </c>
      <c r="L774" t="s">
        <v>16932</v>
      </c>
      <c r="M774">
        <v>0.52500000000000002</v>
      </c>
      <c r="N774" t="s">
        <v>16840</v>
      </c>
      <c r="O774">
        <v>-0.52500000000000002</v>
      </c>
      <c r="P774" t="s">
        <v>16933</v>
      </c>
      <c r="Q774">
        <v>0.52500000000000002</v>
      </c>
      <c r="R774" t="s">
        <v>16841</v>
      </c>
      <c r="S774">
        <v>0.48</v>
      </c>
      <c r="U774">
        <v>0</v>
      </c>
      <c r="W774">
        <v>0</v>
      </c>
    </row>
    <row r="775" spans="2:23" x14ac:dyDescent="0.25">
      <c r="B775">
        <v>765</v>
      </c>
      <c r="C775" t="s">
        <v>17026</v>
      </c>
      <c r="D775" t="s">
        <v>16509</v>
      </c>
      <c r="E775">
        <v>0.75</v>
      </c>
      <c r="F775" t="s">
        <v>17027</v>
      </c>
      <c r="G775">
        <v>0.75</v>
      </c>
      <c r="H775" t="s">
        <v>16838</v>
      </c>
      <c r="I775">
        <v>0.75</v>
      </c>
      <c r="J775" t="s">
        <v>16839</v>
      </c>
      <c r="K775">
        <v>-0.52500000000000002</v>
      </c>
      <c r="L775" t="s">
        <v>16932</v>
      </c>
      <c r="M775">
        <v>0.52500000000000002</v>
      </c>
      <c r="N775" t="s">
        <v>16840</v>
      </c>
      <c r="O775">
        <v>-0.52500000000000002</v>
      </c>
      <c r="P775" t="s">
        <v>16933</v>
      </c>
      <c r="Q775">
        <v>0.52500000000000002</v>
      </c>
      <c r="R775" t="s">
        <v>16841</v>
      </c>
      <c r="S775">
        <v>0.48</v>
      </c>
      <c r="U775">
        <v>0</v>
      </c>
      <c r="W775">
        <v>0</v>
      </c>
    </row>
    <row r="776" spans="2:23" x14ac:dyDescent="0.25">
      <c r="B776">
        <v>766</v>
      </c>
      <c r="C776" t="s">
        <v>17028</v>
      </c>
      <c r="D776" t="s">
        <v>16509</v>
      </c>
      <c r="E776">
        <v>0.75</v>
      </c>
      <c r="F776" t="s">
        <v>17029</v>
      </c>
      <c r="G776">
        <v>0.75</v>
      </c>
      <c r="H776" t="s">
        <v>16838</v>
      </c>
      <c r="I776">
        <v>0.75</v>
      </c>
      <c r="J776" t="s">
        <v>16839</v>
      </c>
      <c r="K776">
        <v>0.52500000000000002</v>
      </c>
      <c r="L776" t="s">
        <v>16932</v>
      </c>
      <c r="M776">
        <v>-0.52500000000000002</v>
      </c>
      <c r="N776" t="s">
        <v>16840</v>
      </c>
      <c r="O776">
        <v>0.52500000000000002</v>
      </c>
      <c r="P776" t="s">
        <v>16933</v>
      </c>
      <c r="Q776">
        <v>-0.52500000000000002</v>
      </c>
      <c r="R776" t="s">
        <v>16841</v>
      </c>
      <c r="S776">
        <v>0.48</v>
      </c>
      <c r="U776">
        <v>0</v>
      </c>
      <c r="W776">
        <v>0</v>
      </c>
    </row>
    <row r="777" spans="2:23" x14ac:dyDescent="0.25">
      <c r="B777">
        <v>767</v>
      </c>
      <c r="C777" t="s">
        <v>17030</v>
      </c>
      <c r="D777" t="s">
        <v>16509</v>
      </c>
      <c r="E777">
        <v>0.75</v>
      </c>
      <c r="F777" t="s">
        <v>17031</v>
      </c>
      <c r="G777">
        <v>0.75</v>
      </c>
      <c r="H777" t="s">
        <v>16838</v>
      </c>
      <c r="I777">
        <v>0.75</v>
      </c>
      <c r="J777" t="s">
        <v>16839</v>
      </c>
      <c r="K777">
        <v>0.52500000000000002</v>
      </c>
      <c r="L777" t="s">
        <v>16932</v>
      </c>
      <c r="M777">
        <v>-0.52500000000000002</v>
      </c>
      <c r="N777" t="s">
        <v>16840</v>
      </c>
      <c r="O777">
        <v>0.52500000000000002</v>
      </c>
      <c r="P777" t="s">
        <v>16933</v>
      </c>
      <c r="Q777">
        <v>-0.52500000000000002</v>
      </c>
      <c r="R777" t="s">
        <v>16841</v>
      </c>
      <c r="S777">
        <v>0.48</v>
      </c>
      <c r="U777">
        <v>0</v>
      </c>
      <c r="W777">
        <v>0</v>
      </c>
    </row>
    <row r="778" spans="2:23" x14ac:dyDescent="0.25">
      <c r="B778">
        <v>768</v>
      </c>
      <c r="C778" t="s">
        <v>17032</v>
      </c>
      <c r="D778" t="s">
        <v>16509</v>
      </c>
      <c r="E778">
        <v>0.75</v>
      </c>
      <c r="F778" t="s">
        <v>17033</v>
      </c>
      <c r="G778">
        <v>0.75</v>
      </c>
      <c r="H778" t="s">
        <v>16838</v>
      </c>
      <c r="I778">
        <v>0.75</v>
      </c>
      <c r="J778" t="s">
        <v>16839</v>
      </c>
      <c r="K778">
        <v>0.52500000000000002</v>
      </c>
      <c r="L778" t="s">
        <v>16932</v>
      </c>
      <c r="M778">
        <v>-0.52500000000000002</v>
      </c>
      <c r="N778" t="s">
        <v>16840</v>
      </c>
      <c r="O778">
        <v>0.52500000000000002</v>
      </c>
      <c r="P778" t="s">
        <v>16933</v>
      </c>
      <c r="Q778">
        <v>-0.52500000000000002</v>
      </c>
      <c r="R778" t="s">
        <v>16841</v>
      </c>
      <c r="S778">
        <v>0.48</v>
      </c>
      <c r="U778">
        <v>0</v>
      </c>
      <c r="W778">
        <v>0</v>
      </c>
    </row>
    <row r="779" spans="2:23" x14ac:dyDescent="0.25">
      <c r="B779">
        <v>769</v>
      </c>
      <c r="C779" t="s">
        <v>17034</v>
      </c>
      <c r="D779" t="s">
        <v>16509</v>
      </c>
      <c r="E779">
        <v>0.75</v>
      </c>
      <c r="F779" t="s">
        <v>17035</v>
      </c>
      <c r="G779">
        <v>0.75</v>
      </c>
      <c r="H779" t="s">
        <v>16838</v>
      </c>
      <c r="I779">
        <v>0.75</v>
      </c>
      <c r="J779" t="s">
        <v>16839</v>
      </c>
      <c r="K779">
        <v>0.52500000000000002</v>
      </c>
      <c r="L779" t="s">
        <v>16932</v>
      </c>
      <c r="M779">
        <v>-0.52500000000000002</v>
      </c>
      <c r="N779" t="s">
        <v>16840</v>
      </c>
      <c r="O779">
        <v>0.52500000000000002</v>
      </c>
      <c r="P779" t="s">
        <v>16933</v>
      </c>
      <c r="Q779">
        <v>-0.52500000000000002</v>
      </c>
      <c r="R779" t="s">
        <v>16841</v>
      </c>
      <c r="S779">
        <v>0.48</v>
      </c>
      <c r="U779">
        <v>0</v>
      </c>
      <c r="W779">
        <v>0</v>
      </c>
    </row>
    <row r="780" spans="2:23" x14ac:dyDescent="0.25">
      <c r="B780">
        <v>770</v>
      </c>
      <c r="C780" t="s">
        <v>17036</v>
      </c>
      <c r="D780" t="s">
        <v>16509</v>
      </c>
      <c r="E780">
        <v>0.75</v>
      </c>
      <c r="F780" t="s">
        <v>17037</v>
      </c>
      <c r="G780">
        <v>0.75</v>
      </c>
      <c r="H780" t="s">
        <v>16838</v>
      </c>
      <c r="I780">
        <v>0.75</v>
      </c>
      <c r="J780" t="s">
        <v>16839</v>
      </c>
      <c r="K780">
        <v>0.52500000000000002</v>
      </c>
      <c r="L780" t="s">
        <v>16932</v>
      </c>
      <c r="M780">
        <v>-0.52500000000000002</v>
      </c>
      <c r="N780" t="s">
        <v>16840</v>
      </c>
      <c r="O780">
        <v>0.52500000000000002</v>
      </c>
      <c r="P780" t="s">
        <v>16933</v>
      </c>
      <c r="Q780">
        <v>-0.52500000000000002</v>
      </c>
      <c r="R780" t="s">
        <v>16841</v>
      </c>
      <c r="S780">
        <v>0.48</v>
      </c>
      <c r="U780">
        <v>0</v>
      </c>
      <c r="W780">
        <v>0</v>
      </c>
    </row>
    <row r="781" spans="2:23" x14ac:dyDescent="0.25">
      <c r="B781">
        <v>771</v>
      </c>
      <c r="C781" t="s">
        <v>17038</v>
      </c>
      <c r="D781" t="s">
        <v>16509</v>
      </c>
      <c r="E781">
        <v>0.75</v>
      </c>
      <c r="F781" t="s">
        <v>17039</v>
      </c>
      <c r="G781">
        <v>0.75</v>
      </c>
      <c r="H781" t="s">
        <v>16838</v>
      </c>
      <c r="I781">
        <v>0.75</v>
      </c>
      <c r="J781" t="s">
        <v>16839</v>
      </c>
      <c r="K781">
        <v>0.52500000000000002</v>
      </c>
      <c r="L781" t="s">
        <v>16932</v>
      </c>
      <c r="M781">
        <v>-0.52500000000000002</v>
      </c>
      <c r="N781" t="s">
        <v>16840</v>
      </c>
      <c r="O781">
        <v>0.52500000000000002</v>
      </c>
      <c r="P781" t="s">
        <v>16933</v>
      </c>
      <c r="Q781">
        <v>-0.52500000000000002</v>
      </c>
      <c r="R781" t="s">
        <v>16841</v>
      </c>
      <c r="S781">
        <v>0.48</v>
      </c>
      <c r="U781">
        <v>0</v>
      </c>
      <c r="W781">
        <v>0</v>
      </c>
    </row>
    <row r="782" spans="2:23" x14ac:dyDescent="0.25">
      <c r="B782">
        <v>772</v>
      </c>
      <c r="C782" t="s">
        <v>17040</v>
      </c>
      <c r="D782" t="s">
        <v>16509</v>
      </c>
      <c r="E782">
        <v>0.75</v>
      </c>
      <c r="F782" t="s">
        <v>17041</v>
      </c>
      <c r="G782">
        <v>0.75</v>
      </c>
      <c r="H782" t="s">
        <v>16838</v>
      </c>
      <c r="I782">
        <v>0.75</v>
      </c>
      <c r="J782" t="s">
        <v>16839</v>
      </c>
      <c r="K782">
        <v>0.52500000000000002</v>
      </c>
      <c r="L782" t="s">
        <v>16932</v>
      </c>
      <c r="M782">
        <v>-0.52500000000000002</v>
      </c>
      <c r="N782" t="s">
        <v>16840</v>
      </c>
      <c r="O782">
        <v>0.52500000000000002</v>
      </c>
      <c r="P782" t="s">
        <v>16933</v>
      </c>
      <c r="Q782">
        <v>-0.52500000000000002</v>
      </c>
      <c r="R782" t="s">
        <v>16841</v>
      </c>
      <c r="S782">
        <v>0.48</v>
      </c>
      <c r="U782">
        <v>0</v>
      </c>
      <c r="W782">
        <v>0</v>
      </c>
    </row>
    <row r="783" spans="2:23" x14ac:dyDescent="0.25">
      <c r="B783">
        <v>773</v>
      </c>
      <c r="C783" t="s">
        <v>17042</v>
      </c>
      <c r="D783" t="s">
        <v>16509</v>
      </c>
      <c r="E783">
        <v>0.75</v>
      </c>
      <c r="F783" t="s">
        <v>17043</v>
      </c>
      <c r="G783">
        <v>0.75</v>
      </c>
      <c r="H783" t="s">
        <v>16838</v>
      </c>
      <c r="I783">
        <v>0.75</v>
      </c>
      <c r="J783" t="s">
        <v>16839</v>
      </c>
      <c r="K783">
        <v>0.52500000000000002</v>
      </c>
      <c r="L783" t="s">
        <v>16932</v>
      </c>
      <c r="M783">
        <v>-0.52500000000000002</v>
      </c>
      <c r="N783" t="s">
        <v>16840</v>
      </c>
      <c r="O783">
        <v>0.52500000000000002</v>
      </c>
      <c r="P783" t="s">
        <v>16933</v>
      </c>
      <c r="Q783">
        <v>-0.52500000000000002</v>
      </c>
      <c r="R783" t="s">
        <v>16841</v>
      </c>
      <c r="S783">
        <v>0.48</v>
      </c>
      <c r="U783">
        <v>0</v>
      </c>
      <c r="W783">
        <v>0</v>
      </c>
    </row>
    <row r="784" spans="2:23" x14ac:dyDescent="0.25">
      <c r="B784">
        <v>774</v>
      </c>
      <c r="C784" t="s">
        <v>17044</v>
      </c>
      <c r="D784" t="s">
        <v>16509</v>
      </c>
      <c r="E784">
        <v>0.75</v>
      </c>
      <c r="F784" t="s">
        <v>17045</v>
      </c>
      <c r="G784">
        <v>0.75</v>
      </c>
      <c r="H784" t="s">
        <v>16838</v>
      </c>
      <c r="I784">
        <v>0.75</v>
      </c>
      <c r="J784" t="s">
        <v>16839</v>
      </c>
      <c r="K784">
        <v>-0.52500000000000002</v>
      </c>
      <c r="L784" t="s">
        <v>16932</v>
      </c>
      <c r="M784">
        <v>-0.52500000000000002</v>
      </c>
      <c r="N784" t="s">
        <v>16840</v>
      </c>
      <c r="O784">
        <v>-0.52500000000000002</v>
      </c>
      <c r="P784" t="s">
        <v>16933</v>
      </c>
      <c r="Q784">
        <v>-0.52500000000000002</v>
      </c>
      <c r="R784" t="s">
        <v>16841</v>
      </c>
      <c r="S784">
        <v>0.48</v>
      </c>
      <c r="U784">
        <v>0</v>
      </c>
      <c r="W784">
        <v>0</v>
      </c>
    </row>
    <row r="785" spans="2:23" x14ac:dyDescent="0.25">
      <c r="B785">
        <v>775</v>
      </c>
      <c r="C785" t="s">
        <v>17046</v>
      </c>
      <c r="D785" t="s">
        <v>16509</v>
      </c>
      <c r="E785">
        <v>0.75</v>
      </c>
      <c r="F785" t="s">
        <v>17047</v>
      </c>
      <c r="G785">
        <v>0.75</v>
      </c>
      <c r="H785" t="s">
        <v>16838</v>
      </c>
      <c r="I785">
        <v>0.75</v>
      </c>
      <c r="J785" t="s">
        <v>16839</v>
      </c>
      <c r="K785">
        <v>-0.52500000000000002</v>
      </c>
      <c r="L785" t="s">
        <v>16932</v>
      </c>
      <c r="M785">
        <v>-0.52500000000000002</v>
      </c>
      <c r="N785" t="s">
        <v>16840</v>
      </c>
      <c r="O785">
        <v>-0.52500000000000002</v>
      </c>
      <c r="P785" t="s">
        <v>16933</v>
      </c>
      <c r="Q785">
        <v>-0.52500000000000002</v>
      </c>
      <c r="R785" t="s">
        <v>16841</v>
      </c>
      <c r="S785">
        <v>0.48</v>
      </c>
      <c r="U785">
        <v>0</v>
      </c>
      <c r="W785">
        <v>0</v>
      </c>
    </row>
    <row r="786" spans="2:23" x14ac:dyDescent="0.25">
      <c r="B786">
        <v>776</v>
      </c>
      <c r="C786" t="s">
        <v>17048</v>
      </c>
      <c r="D786" t="s">
        <v>16509</v>
      </c>
      <c r="E786">
        <v>0.75</v>
      </c>
      <c r="F786" t="s">
        <v>17049</v>
      </c>
      <c r="G786">
        <v>0.75</v>
      </c>
      <c r="H786" t="s">
        <v>16838</v>
      </c>
      <c r="I786">
        <v>0.75</v>
      </c>
      <c r="J786" t="s">
        <v>16839</v>
      </c>
      <c r="K786">
        <v>-0.52500000000000002</v>
      </c>
      <c r="L786" t="s">
        <v>16932</v>
      </c>
      <c r="M786">
        <v>-0.52500000000000002</v>
      </c>
      <c r="N786" t="s">
        <v>16840</v>
      </c>
      <c r="O786">
        <v>-0.52500000000000002</v>
      </c>
      <c r="P786" t="s">
        <v>16933</v>
      </c>
      <c r="Q786">
        <v>-0.52500000000000002</v>
      </c>
      <c r="R786" t="s">
        <v>16841</v>
      </c>
      <c r="S786">
        <v>0.48</v>
      </c>
      <c r="U786">
        <v>0</v>
      </c>
      <c r="W786">
        <v>0</v>
      </c>
    </row>
    <row r="787" spans="2:23" x14ac:dyDescent="0.25">
      <c r="B787">
        <v>777</v>
      </c>
      <c r="C787" t="s">
        <v>17050</v>
      </c>
      <c r="D787" t="s">
        <v>16509</v>
      </c>
      <c r="E787">
        <v>0.75</v>
      </c>
      <c r="F787" t="s">
        <v>17051</v>
      </c>
      <c r="G787">
        <v>0.75</v>
      </c>
      <c r="H787" t="s">
        <v>16838</v>
      </c>
      <c r="I787">
        <v>0.75</v>
      </c>
      <c r="J787" t="s">
        <v>16839</v>
      </c>
      <c r="K787">
        <v>-0.52500000000000002</v>
      </c>
      <c r="L787" t="s">
        <v>16932</v>
      </c>
      <c r="M787">
        <v>-0.52500000000000002</v>
      </c>
      <c r="N787" t="s">
        <v>16840</v>
      </c>
      <c r="O787">
        <v>-0.52500000000000002</v>
      </c>
      <c r="P787" t="s">
        <v>16933</v>
      </c>
      <c r="Q787">
        <v>-0.52500000000000002</v>
      </c>
      <c r="R787" t="s">
        <v>16841</v>
      </c>
      <c r="S787">
        <v>0.48</v>
      </c>
      <c r="U787">
        <v>0</v>
      </c>
      <c r="W787">
        <v>0</v>
      </c>
    </row>
    <row r="788" spans="2:23" x14ac:dyDescent="0.25">
      <c r="B788">
        <v>778</v>
      </c>
      <c r="C788" t="s">
        <v>17052</v>
      </c>
      <c r="D788" t="s">
        <v>16509</v>
      </c>
      <c r="E788">
        <v>0.75</v>
      </c>
      <c r="F788" t="s">
        <v>17053</v>
      </c>
      <c r="G788">
        <v>0.75</v>
      </c>
      <c r="H788" t="s">
        <v>16838</v>
      </c>
      <c r="I788">
        <v>0.75</v>
      </c>
      <c r="J788" t="s">
        <v>16839</v>
      </c>
      <c r="K788">
        <v>-0.52500000000000002</v>
      </c>
      <c r="L788" t="s">
        <v>16932</v>
      </c>
      <c r="M788">
        <v>-0.52500000000000002</v>
      </c>
      <c r="N788" t="s">
        <v>16840</v>
      </c>
      <c r="O788">
        <v>-0.52500000000000002</v>
      </c>
      <c r="P788" t="s">
        <v>16933</v>
      </c>
      <c r="Q788">
        <v>-0.52500000000000002</v>
      </c>
      <c r="R788" t="s">
        <v>16841</v>
      </c>
      <c r="S788">
        <v>0.48</v>
      </c>
      <c r="U788">
        <v>0</v>
      </c>
      <c r="W788">
        <v>0</v>
      </c>
    </row>
    <row r="789" spans="2:23" x14ac:dyDescent="0.25">
      <c r="B789">
        <v>779</v>
      </c>
      <c r="C789" t="s">
        <v>17054</v>
      </c>
      <c r="D789" t="s">
        <v>16509</v>
      </c>
      <c r="E789">
        <v>0.75</v>
      </c>
      <c r="F789" t="s">
        <v>17055</v>
      </c>
      <c r="G789">
        <v>0.75</v>
      </c>
      <c r="H789" t="s">
        <v>16838</v>
      </c>
      <c r="I789">
        <v>0.75</v>
      </c>
      <c r="J789" t="s">
        <v>16839</v>
      </c>
      <c r="K789">
        <v>-0.52500000000000002</v>
      </c>
      <c r="L789" t="s">
        <v>16932</v>
      </c>
      <c r="M789">
        <v>-0.52500000000000002</v>
      </c>
      <c r="N789" t="s">
        <v>16840</v>
      </c>
      <c r="O789">
        <v>-0.52500000000000002</v>
      </c>
      <c r="P789" t="s">
        <v>16933</v>
      </c>
      <c r="Q789">
        <v>-0.52500000000000002</v>
      </c>
      <c r="R789" t="s">
        <v>16841</v>
      </c>
      <c r="S789">
        <v>0.48</v>
      </c>
      <c r="U789">
        <v>0</v>
      </c>
      <c r="W789">
        <v>0</v>
      </c>
    </row>
    <row r="790" spans="2:23" x14ac:dyDescent="0.25">
      <c r="B790">
        <v>780</v>
      </c>
      <c r="C790" t="s">
        <v>17056</v>
      </c>
      <c r="D790" t="s">
        <v>16509</v>
      </c>
      <c r="E790">
        <v>0.75</v>
      </c>
      <c r="F790" t="s">
        <v>17057</v>
      </c>
      <c r="G790">
        <v>0.75</v>
      </c>
      <c r="H790" t="s">
        <v>16838</v>
      </c>
      <c r="I790">
        <v>0.75</v>
      </c>
      <c r="J790" t="s">
        <v>16839</v>
      </c>
      <c r="K790">
        <v>-0.52500000000000002</v>
      </c>
      <c r="L790" t="s">
        <v>16932</v>
      </c>
      <c r="M790">
        <v>-0.52500000000000002</v>
      </c>
      <c r="N790" t="s">
        <v>16840</v>
      </c>
      <c r="O790">
        <v>-0.52500000000000002</v>
      </c>
      <c r="P790" t="s">
        <v>16933</v>
      </c>
      <c r="Q790">
        <v>-0.52500000000000002</v>
      </c>
      <c r="R790" t="s">
        <v>16841</v>
      </c>
      <c r="S790">
        <v>0.48</v>
      </c>
      <c r="U790">
        <v>0</v>
      </c>
      <c r="W790">
        <v>0</v>
      </c>
    </row>
    <row r="791" spans="2:23" x14ac:dyDescent="0.25">
      <c r="B791">
        <v>781</v>
      </c>
      <c r="C791" t="s">
        <v>17058</v>
      </c>
      <c r="D791" t="s">
        <v>16509</v>
      </c>
      <c r="E791">
        <v>0.75</v>
      </c>
      <c r="F791" t="s">
        <v>17059</v>
      </c>
      <c r="G791">
        <v>0.75</v>
      </c>
      <c r="H791" t="s">
        <v>16838</v>
      </c>
      <c r="I791">
        <v>0.75</v>
      </c>
      <c r="J791" t="s">
        <v>16839</v>
      </c>
      <c r="K791">
        <v>-0.52500000000000002</v>
      </c>
      <c r="L791" t="s">
        <v>16932</v>
      </c>
      <c r="M791">
        <v>-0.52500000000000002</v>
      </c>
      <c r="N791" t="s">
        <v>16840</v>
      </c>
      <c r="O791">
        <v>-0.52500000000000002</v>
      </c>
      <c r="P791" t="s">
        <v>16933</v>
      </c>
      <c r="Q791">
        <v>-0.52500000000000002</v>
      </c>
      <c r="R791" t="s">
        <v>16841</v>
      </c>
      <c r="S791">
        <v>0.48</v>
      </c>
      <c r="U791">
        <v>0</v>
      </c>
      <c r="W791">
        <v>0</v>
      </c>
    </row>
    <row r="792" spans="2:23" x14ac:dyDescent="0.25">
      <c r="B792">
        <v>782</v>
      </c>
      <c r="C792" t="s">
        <v>17060</v>
      </c>
      <c r="D792" t="s">
        <v>16509</v>
      </c>
      <c r="E792">
        <v>0.75</v>
      </c>
      <c r="F792" t="s">
        <v>16997</v>
      </c>
      <c r="G792">
        <v>0.75</v>
      </c>
      <c r="H792" t="s">
        <v>16899</v>
      </c>
      <c r="I792">
        <v>0.75</v>
      </c>
      <c r="J792" t="s">
        <v>16839</v>
      </c>
      <c r="K792">
        <v>0.52500000000000002</v>
      </c>
      <c r="L792" t="s">
        <v>16932</v>
      </c>
      <c r="M792">
        <v>0.52500000000000002</v>
      </c>
      <c r="N792" t="s">
        <v>16840</v>
      </c>
      <c r="O792">
        <v>0.52500000000000002</v>
      </c>
      <c r="P792" t="s">
        <v>16933</v>
      </c>
      <c r="Q792">
        <v>0.52500000000000002</v>
      </c>
      <c r="R792" t="s">
        <v>16841</v>
      </c>
      <c r="S792">
        <v>0.48</v>
      </c>
      <c r="U792">
        <v>0</v>
      </c>
      <c r="W792">
        <v>0</v>
      </c>
    </row>
    <row r="793" spans="2:23" x14ac:dyDescent="0.25">
      <c r="B793">
        <v>783</v>
      </c>
      <c r="C793" t="s">
        <v>17061</v>
      </c>
      <c r="D793" t="s">
        <v>16509</v>
      </c>
      <c r="E793">
        <v>0.75</v>
      </c>
      <c r="F793" t="s">
        <v>16999</v>
      </c>
      <c r="G793">
        <v>0.75</v>
      </c>
      <c r="H793" t="s">
        <v>16899</v>
      </c>
      <c r="I793">
        <v>0.75</v>
      </c>
      <c r="J793" t="s">
        <v>16839</v>
      </c>
      <c r="K793">
        <v>0.52500000000000002</v>
      </c>
      <c r="L793" t="s">
        <v>16932</v>
      </c>
      <c r="M793">
        <v>0.52500000000000002</v>
      </c>
      <c r="N793" t="s">
        <v>16840</v>
      </c>
      <c r="O793">
        <v>0.52500000000000002</v>
      </c>
      <c r="P793" t="s">
        <v>16933</v>
      </c>
      <c r="Q793">
        <v>0.52500000000000002</v>
      </c>
      <c r="R793" t="s">
        <v>16841</v>
      </c>
      <c r="S793">
        <v>0.48</v>
      </c>
      <c r="U793">
        <v>0</v>
      </c>
      <c r="W793">
        <v>0</v>
      </c>
    </row>
    <row r="794" spans="2:23" x14ac:dyDescent="0.25">
      <c r="B794">
        <v>784</v>
      </c>
      <c r="C794" t="s">
        <v>17062</v>
      </c>
      <c r="D794" t="s">
        <v>16509</v>
      </c>
      <c r="E794">
        <v>0.75</v>
      </c>
      <c r="F794" t="s">
        <v>17001</v>
      </c>
      <c r="G794">
        <v>0.75</v>
      </c>
      <c r="H794" t="s">
        <v>16899</v>
      </c>
      <c r="I794">
        <v>0.75</v>
      </c>
      <c r="J794" t="s">
        <v>16839</v>
      </c>
      <c r="K794">
        <v>0.52500000000000002</v>
      </c>
      <c r="L794" t="s">
        <v>16932</v>
      </c>
      <c r="M794">
        <v>0.52500000000000002</v>
      </c>
      <c r="N794" t="s">
        <v>16840</v>
      </c>
      <c r="O794">
        <v>0.52500000000000002</v>
      </c>
      <c r="P794" t="s">
        <v>16933</v>
      </c>
      <c r="Q794">
        <v>0.52500000000000002</v>
      </c>
      <c r="R794" t="s">
        <v>16841</v>
      </c>
      <c r="S794">
        <v>0.48</v>
      </c>
      <c r="U794">
        <v>0</v>
      </c>
      <c r="W794">
        <v>0</v>
      </c>
    </row>
    <row r="795" spans="2:23" x14ac:dyDescent="0.25">
      <c r="B795">
        <v>785</v>
      </c>
      <c r="C795" t="s">
        <v>17063</v>
      </c>
      <c r="D795" t="s">
        <v>16509</v>
      </c>
      <c r="E795">
        <v>0.75</v>
      </c>
      <c r="F795" t="s">
        <v>17003</v>
      </c>
      <c r="G795">
        <v>0.75</v>
      </c>
      <c r="H795" t="s">
        <v>16899</v>
      </c>
      <c r="I795">
        <v>0.75</v>
      </c>
      <c r="J795" t="s">
        <v>16839</v>
      </c>
      <c r="K795">
        <v>0.52500000000000002</v>
      </c>
      <c r="L795" t="s">
        <v>16932</v>
      </c>
      <c r="M795">
        <v>0.52500000000000002</v>
      </c>
      <c r="N795" t="s">
        <v>16840</v>
      </c>
      <c r="O795">
        <v>0.52500000000000002</v>
      </c>
      <c r="P795" t="s">
        <v>16933</v>
      </c>
      <c r="Q795">
        <v>0.52500000000000002</v>
      </c>
      <c r="R795" t="s">
        <v>16841</v>
      </c>
      <c r="S795">
        <v>0.48</v>
      </c>
      <c r="U795">
        <v>0</v>
      </c>
      <c r="W795">
        <v>0</v>
      </c>
    </row>
    <row r="796" spans="2:23" x14ac:dyDescent="0.25">
      <c r="B796">
        <v>786</v>
      </c>
      <c r="C796" t="s">
        <v>17064</v>
      </c>
      <c r="D796" t="s">
        <v>16509</v>
      </c>
      <c r="E796">
        <v>0.75</v>
      </c>
      <c r="F796" t="s">
        <v>17005</v>
      </c>
      <c r="G796">
        <v>0.75</v>
      </c>
      <c r="H796" t="s">
        <v>16899</v>
      </c>
      <c r="I796">
        <v>0.75</v>
      </c>
      <c r="J796" t="s">
        <v>16839</v>
      </c>
      <c r="K796">
        <v>0.52500000000000002</v>
      </c>
      <c r="L796" t="s">
        <v>16932</v>
      </c>
      <c r="M796">
        <v>0.52500000000000002</v>
      </c>
      <c r="N796" t="s">
        <v>16840</v>
      </c>
      <c r="O796">
        <v>0.52500000000000002</v>
      </c>
      <c r="P796" t="s">
        <v>16933</v>
      </c>
      <c r="Q796">
        <v>0.52500000000000002</v>
      </c>
      <c r="R796" t="s">
        <v>16841</v>
      </c>
      <c r="S796">
        <v>0.48</v>
      </c>
      <c r="U796">
        <v>0</v>
      </c>
      <c r="W796">
        <v>0</v>
      </c>
    </row>
    <row r="797" spans="2:23" x14ac:dyDescent="0.25">
      <c r="B797">
        <v>787</v>
      </c>
      <c r="C797" t="s">
        <v>17065</v>
      </c>
      <c r="D797" t="s">
        <v>16509</v>
      </c>
      <c r="E797">
        <v>0.75</v>
      </c>
      <c r="F797" t="s">
        <v>17007</v>
      </c>
      <c r="G797">
        <v>0.75</v>
      </c>
      <c r="H797" t="s">
        <v>16899</v>
      </c>
      <c r="I797">
        <v>0.75</v>
      </c>
      <c r="J797" t="s">
        <v>16839</v>
      </c>
      <c r="K797">
        <v>0.52500000000000002</v>
      </c>
      <c r="L797" t="s">
        <v>16932</v>
      </c>
      <c r="M797">
        <v>0.52500000000000002</v>
      </c>
      <c r="N797" t="s">
        <v>16840</v>
      </c>
      <c r="O797">
        <v>0.52500000000000002</v>
      </c>
      <c r="P797" t="s">
        <v>16933</v>
      </c>
      <c r="Q797">
        <v>0.52500000000000002</v>
      </c>
      <c r="R797" t="s">
        <v>16841</v>
      </c>
      <c r="S797">
        <v>0.48</v>
      </c>
      <c r="U797">
        <v>0</v>
      </c>
      <c r="W797">
        <v>0</v>
      </c>
    </row>
    <row r="798" spans="2:23" x14ac:dyDescent="0.25">
      <c r="B798">
        <v>788</v>
      </c>
      <c r="C798" t="s">
        <v>17066</v>
      </c>
      <c r="D798" t="s">
        <v>16509</v>
      </c>
      <c r="E798">
        <v>0.75</v>
      </c>
      <c r="F798" t="s">
        <v>17009</v>
      </c>
      <c r="G798">
        <v>0.75</v>
      </c>
      <c r="H798" t="s">
        <v>16899</v>
      </c>
      <c r="I798">
        <v>0.75</v>
      </c>
      <c r="J798" t="s">
        <v>16839</v>
      </c>
      <c r="K798">
        <v>0.52500000000000002</v>
      </c>
      <c r="L798" t="s">
        <v>16932</v>
      </c>
      <c r="M798">
        <v>0.52500000000000002</v>
      </c>
      <c r="N798" t="s">
        <v>16840</v>
      </c>
      <c r="O798">
        <v>0.52500000000000002</v>
      </c>
      <c r="P798" t="s">
        <v>16933</v>
      </c>
      <c r="Q798">
        <v>0.52500000000000002</v>
      </c>
      <c r="R798" t="s">
        <v>16841</v>
      </c>
      <c r="S798">
        <v>0.48</v>
      </c>
      <c r="U798">
        <v>0</v>
      </c>
      <c r="W798">
        <v>0</v>
      </c>
    </row>
    <row r="799" spans="2:23" x14ac:dyDescent="0.25">
      <c r="B799">
        <v>789</v>
      </c>
      <c r="C799" t="s">
        <v>17067</v>
      </c>
      <c r="D799" t="s">
        <v>16509</v>
      </c>
      <c r="E799">
        <v>0.75</v>
      </c>
      <c r="F799" t="s">
        <v>17011</v>
      </c>
      <c r="G799">
        <v>0.75</v>
      </c>
      <c r="H799" t="s">
        <v>16899</v>
      </c>
      <c r="I799">
        <v>0.75</v>
      </c>
      <c r="J799" t="s">
        <v>16839</v>
      </c>
      <c r="K799">
        <v>0.52500000000000002</v>
      </c>
      <c r="L799" t="s">
        <v>16932</v>
      </c>
      <c r="M799">
        <v>0.52500000000000002</v>
      </c>
      <c r="N799" t="s">
        <v>16840</v>
      </c>
      <c r="O799">
        <v>0.52500000000000002</v>
      </c>
      <c r="P799" t="s">
        <v>16933</v>
      </c>
      <c r="Q799">
        <v>0.52500000000000002</v>
      </c>
      <c r="R799" t="s">
        <v>16841</v>
      </c>
      <c r="S799">
        <v>0.48</v>
      </c>
      <c r="U799">
        <v>0</v>
      </c>
      <c r="W799">
        <v>0</v>
      </c>
    </row>
    <row r="800" spans="2:23" x14ac:dyDescent="0.25">
      <c r="B800">
        <v>790</v>
      </c>
      <c r="C800" t="s">
        <v>17068</v>
      </c>
      <c r="D800" t="s">
        <v>16509</v>
      </c>
      <c r="E800">
        <v>0.75</v>
      </c>
      <c r="F800" t="s">
        <v>17013</v>
      </c>
      <c r="G800">
        <v>0.75</v>
      </c>
      <c r="H800" t="s">
        <v>16899</v>
      </c>
      <c r="I800">
        <v>0.75</v>
      </c>
      <c r="J800" t="s">
        <v>16839</v>
      </c>
      <c r="K800">
        <v>-0.52500000000000002</v>
      </c>
      <c r="L800" t="s">
        <v>16932</v>
      </c>
      <c r="M800">
        <v>0.52500000000000002</v>
      </c>
      <c r="N800" t="s">
        <v>16840</v>
      </c>
      <c r="O800">
        <v>-0.52500000000000002</v>
      </c>
      <c r="P800" t="s">
        <v>16933</v>
      </c>
      <c r="Q800">
        <v>0.52500000000000002</v>
      </c>
      <c r="R800" t="s">
        <v>16841</v>
      </c>
      <c r="S800">
        <v>0.48</v>
      </c>
      <c r="U800">
        <v>0</v>
      </c>
      <c r="W800">
        <v>0</v>
      </c>
    </row>
    <row r="801" spans="2:23" x14ac:dyDescent="0.25">
      <c r="B801">
        <v>791</v>
      </c>
      <c r="C801" t="s">
        <v>17069</v>
      </c>
      <c r="D801" t="s">
        <v>16509</v>
      </c>
      <c r="E801">
        <v>0.75</v>
      </c>
      <c r="F801" t="s">
        <v>17015</v>
      </c>
      <c r="G801">
        <v>0.75</v>
      </c>
      <c r="H801" t="s">
        <v>16899</v>
      </c>
      <c r="I801">
        <v>0.75</v>
      </c>
      <c r="J801" t="s">
        <v>16839</v>
      </c>
      <c r="K801">
        <v>-0.52500000000000002</v>
      </c>
      <c r="L801" t="s">
        <v>16932</v>
      </c>
      <c r="M801">
        <v>0.52500000000000002</v>
      </c>
      <c r="N801" t="s">
        <v>16840</v>
      </c>
      <c r="O801">
        <v>-0.52500000000000002</v>
      </c>
      <c r="P801" t="s">
        <v>16933</v>
      </c>
      <c r="Q801">
        <v>0.52500000000000002</v>
      </c>
      <c r="R801" t="s">
        <v>16841</v>
      </c>
      <c r="S801">
        <v>0.48</v>
      </c>
      <c r="U801">
        <v>0</v>
      </c>
      <c r="W801">
        <v>0</v>
      </c>
    </row>
    <row r="802" spans="2:23" x14ac:dyDescent="0.25">
      <c r="B802">
        <v>792</v>
      </c>
      <c r="C802" t="s">
        <v>17070</v>
      </c>
      <c r="D802" t="s">
        <v>16509</v>
      </c>
      <c r="E802">
        <v>0.75</v>
      </c>
      <c r="F802" t="s">
        <v>17017</v>
      </c>
      <c r="G802">
        <v>0.75</v>
      </c>
      <c r="H802" t="s">
        <v>16899</v>
      </c>
      <c r="I802">
        <v>0.75</v>
      </c>
      <c r="J802" t="s">
        <v>16839</v>
      </c>
      <c r="K802">
        <v>-0.52500000000000002</v>
      </c>
      <c r="L802" t="s">
        <v>16932</v>
      </c>
      <c r="M802">
        <v>0.52500000000000002</v>
      </c>
      <c r="N802" t="s">
        <v>16840</v>
      </c>
      <c r="O802">
        <v>-0.52500000000000002</v>
      </c>
      <c r="P802" t="s">
        <v>16933</v>
      </c>
      <c r="Q802">
        <v>0.52500000000000002</v>
      </c>
      <c r="R802" t="s">
        <v>16841</v>
      </c>
      <c r="S802">
        <v>0.48</v>
      </c>
      <c r="U802">
        <v>0</v>
      </c>
      <c r="W802">
        <v>0</v>
      </c>
    </row>
    <row r="803" spans="2:23" x14ac:dyDescent="0.25">
      <c r="B803">
        <v>793</v>
      </c>
      <c r="C803" t="s">
        <v>17071</v>
      </c>
      <c r="D803" t="s">
        <v>16509</v>
      </c>
      <c r="E803">
        <v>0.75</v>
      </c>
      <c r="F803" t="s">
        <v>17019</v>
      </c>
      <c r="G803">
        <v>0.75</v>
      </c>
      <c r="H803" t="s">
        <v>16899</v>
      </c>
      <c r="I803">
        <v>0.75</v>
      </c>
      <c r="J803" t="s">
        <v>16839</v>
      </c>
      <c r="K803">
        <v>-0.52500000000000002</v>
      </c>
      <c r="L803" t="s">
        <v>16932</v>
      </c>
      <c r="M803">
        <v>0.52500000000000002</v>
      </c>
      <c r="N803" t="s">
        <v>16840</v>
      </c>
      <c r="O803">
        <v>-0.52500000000000002</v>
      </c>
      <c r="P803" t="s">
        <v>16933</v>
      </c>
      <c r="Q803">
        <v>0.52500000000000002</v>
      </c>
      <c r="R803" t="s">
        <v>16841</v>
      </c>
      <c r="S803">
        <v>0.48</v>
      </c>
      <c r="U803">
        <v>0</v>
      </c>
      <c r="W803">
        <v>0</v>
      </c>
    </row>
    <row r="804" spans="2:23" x14ac:dyDescent="0.25">
      <c r="B804">
        <v>794</v>
      </c>
      <c r="C804" t="s">
        <v>17072</v>
      </c>
      <c r="D804" t="s">
        <v>16509</v>
      </c>
      <c r="E804">
        <v>0.75</v>
      </c>
      <c r="F804" t="s">
        <v>17021</v>
      </c>
      <c r="G804">
        <v>0.75</v>
      </c>
      <c r="H804" t="s">
        <v>16899</v>
      </c>
      <c r="I804">
        <v>0.75</v>
      </c>
      <c r="J804" t="s">
        <v>16839</v>
      </c>
      <c r="K804">
        <v>-0.52500000000000002</v>
      </c>
      <c r="L804" t="s">
        <v>16932</v>
      </c>
      <c r="M804">
        <v>0.52500000000000002</v>
      </c>
      <c r="N804" t="s">
        <v>16840</v>
      </c>
      <c r="O804">
        <v>-0.52500000000000002</v>
      </c>
      <c r="P804" t="s">
        <v>16933</v>
      </c>
      <c r="Q804">
        <v>0.52500000000000002</v>
      </c>
      <c r="R804" t="s">
        <v>16841</v>
      </c>
      <c r="S804">
        <v>0.48</v>
      </c>
      <c r="U804">
        <v>0</v>
      </c>
      <c r="W804">
        <v>0</v>
      </c>
    </row>
    <row r="805" spans="2:23" x14ac:dyDescent="0.25">
      <c r="B805">
        <v>795</v>
      </c>
      <c r="C805" t="s">
        <v>17073</v>
      </c>
      <c r="D805" t="s">
        <v>16509</v>
      </c>
      <c r="E805">
        <v>0.75</v>
      </c>
      <c r="F805" t="s">
        <v>17023</v>
      </c>
      <c r="G805">
        <v>0.75</v>
      </c>
      <c r="H805" t="s">
        <v>16899</v>
      </c>
      <c r="I805">
        <v>0.75</v>
      </c>
      <c r="J805" t="s">
        <v>16839</v>
      </c>
      <c r="K805">
        <v>-0.52500000000000002</v>
      </c>
      <c r="L805" t="s">
        <v>16932</v>
      </c>
      <c r="M805">
        <v>0.52500000000000002</v>
      </c>
      <c r="N805" t="s">
        <v>16840</v>
      </c>
      <c r="O805">
        <v>-0.52500000000000002</v>
      </c>
      <c r="P805" t="s">
        <v>16933</v>
      </c>
      <c r="Q805">
        <v>0.52500000000000002</v>
      </c>
      <c r="R805" t="s">
        <v>16841</v>
      </c>
      <c r="S805">
        <v>0.48</v>
      </c>
      <c r="U805">
        <v>0</v>
      </c>
      <c r="W805">
        <v>0</v>
      </c>
    </row>
    <row r="806" spans="2:23" x14ac:dyDescent="0.25">
      <c r="B806">
        <v>796</v>
      </c>
      <c r="C806" t="s">
        <v>17074</v>
      </c>
      <c r="D806" t="s">
        <v>16509</v>
      </c>
      <c r="E806">
        <v>0.75</v>
      </c>
      <c r="F806" t="s">
        <v>17025</v>
      </c>
      <c r="G806">
        <v>0.75</v>
      </c>
      <c r="H806" t="s">
        <v>16899</v>
      </c>
      <c r="I806">
        <v>0.75</v>
      </c>
      <c r="J806" t="s">
        <v>16839</v>
      </c>
      <c r="K806">
        <v>-0.52500000000000002</v>
      </c>
      <c r="L806" t="s">
        <v>16932</v>
      </c>
      <c r="M806">
        <v>0.52500000000000002</v>
      </c>
      <c r="N806" t="s">
        <v>16840</v>
      </c>
      <c r="O806">
        <v>-0.52500000000000002</v>
      </c>
      <c r="P806" t="s">
        <v>16933</v>
      </c>
      <c r="Q806">
        <v>0.52500000000000002</v>
      </c>
      <c r="R806" t="s">
        <v>16841</v>
      </c>
      <c r="S806">
        <v>0.48</v>
      </c>
      <c r="U806">
        <v>0</v>
      </c>
      <c r="W806">
        <v>0</v>
      </c>
    </row>
    <row r="807" spans="2:23" x14ac:dyDescent="0.25">
      <c r="B807">
        <v>797</v>
      </c>
      <c r="C807" t="s">
        <v>17075</v>
      </c>
      <c r="D807" t="s">
        <v>16509</v>
      </c>
      <c r="E807">
        <v>0.75</v>
      </c>
      <c r="F807" t="s">
        <v>17027</v>
      </c>
      <c r="G807">
        <v>0.75</v>
      </c>
      <c r="H807" t="s">
        <v>16899</v>
      </c>
      <c r="I807">
        <v>0.75</v>
      </c>
      <c r="J807" t="s">
        <v>16839</v>
      </c>
      <c r="K807">
        <v>-0.52500000000000002</v>
      </c>
      <c r="L807" t="s">
        <v>16932</v>
      </c>
      <c r="M807">
        <v>0.52500000000000002</v>
      </c>
      <c r="N807" t="s">
        <v>16840</v>
      </c>
      <c r="O807">
        <v>-0.52500000000000002</v>
      </c>
      <c r="P807" t="s">
        <v>16933</v>
      </c>
      <c r="Q807">
        <v>0.52500000000000002</v>
      </c>
      <c r="R807" t="s">
        <v>16841</v>
      </c>
      <c r="S807">
        <v>0.48</v>
      </c>
      <c r="U807">
        <v>0</v>
      </c>
      <c r="W807">
        <v>0</v>
      </c>
    </row>
    <row r="808" spans="2:23" x14ac:dyDescent="0.25">
      <c r="B808">
        <v>798</v>
      </c>
      <c r="C808" t="s">
        <v>17076</v>
      </c>
      <c r="D808" t="s">
        <v>16509</v>
      </c>
      <c r="E808">
        <v>0.75</v>
      </c>
      <c r="F808" t="s">
        <v>17029</v>
      </c>
      <c r="G808">
        <v>0.75</v>
      </c>
      <c r="H808" t="s">
        <v>16899</v>
      </c>
      <c r="I808">
        <v>0.75</v>
      </c>
      <c r="J808" t="s">
        <v>16839</v>
      </c>
      <c r="K808">
        <v>0.52500000000000002</v>
      </c>
      <c r="L808" t="s">
        <v>16932</v>
      </c>
      <c r="M808">
        <v>-0.52500000000000002</v>
      </c>
      <c r="N808" t="s">
        <v>16840</v>
      </c>
      <c r="O808">
        <v>0.52500000000000002</v>
      </c>
      <c r="P808" t="s">
        <v>16933</v>
      </c>
      <c r="Q808">
        <v>-0.52500000000000002</v>
      </c>
      <c r="R808" t="s">
        <v>16841</v>
      </c>
      <c r="S808">
        <v>0.48</v>
      </c>
      <c r="U808">
        <v>0</v>
      </c>
      <c r="W808">
        <v>0</v>
      </c>
    </row>
    <row r="809" spans="2:23" x14ac:dyDescent="0.25">
      <c r="B809">
        <v>799</v>
      </c>
      <c r="C809" t="s">
        <v>17077</v>
      </c>
      <c r="D809" t="s">
        <v>16509</v>
      </c>
      <c r="E809">
        <v>0.75</v>
      </c>
      <c r="F809" t="s">
        <v>17031</v>
      </c>
      <c r="G809">
        <v>0.75</v>
      </c>
      <c r="H809" t="s">
        <v>16899</v>
      </c>
      <c r="I809">
        <v>0.75</v>
      </c>
      <c r="J809" t="s">
        <v>16839</v>
      </c>
      <c r="K809">
        <v>0.52500000000000002</v>
      </c>
      <c r="L809" t="s">
        <v>16932</v>
      </c>
      <c r="M809">
        <v>-0.52500000000000002</v>
      </c>
      <c r="N809" t="s">
        <v>16840</v>
      </c>
      <c r="O809">
        <v>0.52500000000000002</v>
      </c>
      <c r="P809" t="s">
        <v>16933</v>
      </c>
      <c r="Q809">
        <v>-0.52500000000000002</v>
      </c>
      <c r="R809" t="s">
        <v>16841</v>
      </c>
      <c r="S809">
        <v>0.48</v>
      </c>
      <c r="U809">
        <v>0</v>
      </c>
      <c r="W809">
        <v>0</v>
      </c>
    </row>
    <row r="810" spans="2:23" x14ac:dyDescent="0.25">
      <c r="B810">
        <v>800</v>
      </c>
      <c r="C810" t="s">
        <v>17078</v>
      </c>
      <c r="D810" t="s">
        <v>16509</v>
      </c>
      <c r="E810">
        <v>0.75</v>
      </c>
      <c r="F810" t="s">
        <v>17033</v>
      </c>
      <c r="G810">
        <v>0.75</v>
      </c>
      <c r="H810" t="s">
        <v>16899</v>
      </c>
      <c r="I810">
        <v>0.75</v>
      </c>
      <c r="J810" t="s">
        <v>16839</v>
      </c>
      <c r="K810">
        <v>0.52500000000000002</v>
      </c>
      <c r="L810" t="s">
        <v>16932</v>
      </c>
      <c r="M810">
        <v>-0.52500000000000002</v>
      </c>
      <c r="N810" t="s">
        <v>16840</v>
      </c>
      <c r="O810">
        <v>0.52500000000000002</v>
      </c>
      <c r="P810" t="s">
        <v>16933</v>
      </c>
      <c r="Q810">
        <v>-0.52500000000000002</v>
      </c>
      <c r="R810" t="s">
        <v>16841</v>
      </c>
      <c r="S810">
        <v>0.48</v>
      </c>
      <c r="U810">
        <v>0</v>
      </c>
      <c r="W810">
        <v>0</v>
      </c>
    </row>
    <row r="811" spans="2:23" x14ac:dyDescent="0.25">
      <c r="B811">
        <v>801</v>
      </c>
      <c r="C811" t="s">
        <v>17079</v>
      </c>
      <c r="D811" t="s">
        <v>16509</v>
      </c>
      <c r="E811">
        <v>0.75</v>
      </c>
      <c r="F811" t="s">
        <v>17035</v>
      </c>
      <c r="G811">
        <v>0.75</v>
      </c>
      <c r="H811" t="s">
        <v>16899</v>
      </c>
      <c r="I811">
        <v>0.75</v>
      </c>
      <c r="J811" t="s">
        <v>16839</v>
      </c>
      <c r="K811">
        <v>0.52500000000000002</v>
      </c>
      <c r="L811" t="s">
        <v>16932</v>
      </c>
      <c r="M811">
        <v>-0.52500000000000002</v>
      </c>
      <c r="N811" t="s">
        <v>16840</v>
      </c>
      <c r="O811">
        <v>0.52500000000000002</v>
      </c>
      <c r="P811" t="s">
        <v>16933</v>
      </c>
      <c r="Q811">
        <v>-0.52500000000000002</v>
      </c>
      <c r="R811" t="s">
        <v>16841</v>
      </c>
      <c r="S811">
        <v>0.48</v>
      </c>
      <c r="U811">
        <v>0</v>
      </c>
      <c r="W811">
        <v>0</v>
      </c>
    </row>
    <row r="812" spans="2:23" x14ac:dyDescent="0.25">
      <c r="B812">
        <v>802</v>
      </c>
      <c r="C812" t="s">
        <v>17080</v>
      </c>
      <c r="D812" t="s">
        <v>16509</v>
      </c>
      <c r="E812">
        <v>0.75</v>
      </c>
      <c r="F812" t="s">
        <v>17037</v>
      </c>
      <c r="G812">
        <v>0.75</v>
      </c>
      <c r="H812" t="s">
        <v>16899</v>
      </c>
      <c r="I812">
        <v>0.75</v>
      </c>
      <c r="J812" t="s">
        <v>16839</v>
      </c>
      <c r="K812">
        <v>0.52500000000000002</v>
      </c>
      <c r="L812" t="s">
        <v>16932</v>
      </c>
      <c r="M812">
        <v>-0.52500000000000002</v>
      </c>
      <c r="N812" t="s">
        <v>16840</v>
      </c>
      <c r="O812">
        <v>0.52500000000000002</v>
      </c>
      <c r="P812" t="s">
        <v>16933</v>
      </c>
      <c r="Q812">
        <v>-0.52500000000000002</v>
      </c>
      <c r="R812" t="s">
        <v>16841</v>
      </c>
      <c r="S812">
        <v>0.48</v>
      </c>
      <c r="U812">
        <v>0</v>
      </c>
      <c r="W812">
        <v>0</v>
      </c>
    </row>
    <row r="813" spans="2:23" x14ac:dyDescent="0.25">
      <c r="B813">
        <v>803</v>
      </c>
      <c r="C813" t="s">
        <v>17081</v>
      </c>
      <c r="D813" t="s">
        <v>16509</v>
      </c>
      <c r="E813">
        <v>0.75</v>
      </c>
      <c r="F813" t="s">
        <v>17039</v>
      </c>
      <c r="G813">
        <v>0.75</v>
      </c>
      <c r="H813" t="s">
        <v>16899</v>
      </c>
      <c r="I813">
        <v>0.75</v>
      </c>
      <c r="J813" t="s">
        <v>16839</v>
      </c>
      <c r="K813">
        <v>0.52500000000000002</v>
      </c>
      <c r="L813" t="s">
        <v>16932</v>
      </c>
      <c r="M813">
        <v>-0.52500000000000002</v>
      </c>
      <c r="N813" t="s">
        <v>16840</v>
      </c>
      <c r="O813">
        <v>0.52500000000000002</v>
      </c>
      <c r="P813" t="s">
        <v>16933</v>
      </c>
      <c r="Q813">
        <v>-0.52500000000000002</v>
      </c>
      <c r="R813" t="s">
        <v>16841</v>
      </c>
      <c r="S813">
        <v>0.48</v>
      </c>
      <c r="U813">
        <v>0</v>
      </c>
      <c r="W813">
        <v>0</v>
      </c>
    </row>
    <row r="814" spans="2:23" x14ac:dyDescent="0.25">
      <c r="B814">
        <v>804</v>
      </c>
      <c r="C814" t="s">
        <v>17082</v>
      </c>
      <c r="D814" t="s">
        <v>16509</v>
      </c>
      <c r="E814">
        <v>0.75</v>
      </c>
      <c r="F814" t="s">
        <v>17041</v>
      </c>
      <c r="G814">
        <v>0.75</v>
      </c>
      <c r="H814" t="s">
        <v>16899</v>
      </c>
      <c r="I814">
        <v>0.75</v>
      </c>
      <c r="J814" t="s">
        <v>16839</v>
      </c>
      <c r="K814">
        <v>0.52500000000000002</v>
      </c>
      <c r="L814" t="s">
        <v>16932</v>
      </c>
      <c r="M814">
        <v>-0.52500000000000002</v>
      </c>
      <c r="N814" t="s">
        <v>16840</v>
      </c>
      <c r="O814">
        <v>0.52500000000000002</v>
      </c>
      <c r="P814" t="s">
        <v>16933</v>
      </c>
      <c r="Q814">
        <v>-0.52500000000000002</v>
      </c>
      <c r="R814" t="s">
        <v>16841</v>
      </c>
      <c r="S814">
        <v>0.48</v>
      </c>
      <c r="U814">
        <v>0</v>
      </c>
      <c r="W814">
        <v>0</v>
      </c>
    </row>
    <row r="815" spans="2:23" x14ac:dyDescent="0.25">
      <c r="B815">
        <v>805</v>
      </c>
      <c r="C815" t="s">
        <v>17083</v>
      </c>
      <c r="D815" t="s">
        <v>16509</v>
      </c>
      <c r="E815">
        <v>0.75</v>
      </c>
      <c r="F815" t="s">
        <v>17043</v>
      </c>
      <c r="G815">
        <v>0.75</v>
      </c>
      <c r="H815" t="s">
        <v>16899</v>
      </c>
      <c r="I815">
        <v>0.75</v>
      </c>
      <c r="J815" t="s">
        <v>16839</v>
      </c>
      <c r="K815">
        <v>0.52500000000000002</v>
      </c>
      <c r="L815" t="s">
        <v>16932</v>
      </c>
      <c r="M815">
        <v>-0.52500000000000002</v>
      </c>
      <c r="N815" t="s">
        <v>16840</v>
      </c>
      <c r="O815">
        <v>0.52500000000000002</v>
      </c>
      <c r="P815" t="s">
        <v>16933</v>
      </c>
      <c r="Q815">
        <v>-0.52500000000000002</v>
      </c>
      <c r="R815" t="s">
        <v>16841</v>
      </c>
      <c r="S815">
        <v>0.48</v>
      </c>
      <c r="U815">
        <v>0</v>
      </c>
      <c r="W815">
        <v>0</v>
      </c>
    </row>
    <row r="816" spans="2:23" x14ac:dyDescent="0.25">
      <c r="B816">
        <v>806</v>
      </c>
      <c r="C816" t="s">
        <v>17084</v>
      </c>
      <c r="D816" t="s">
        <v>16509</v>
      </c>
      <c r="E816">
        <v>0.75</v>
      </c>
      <c r="F816" t="s">
        <v>17045</v>
      </c>
      <c r="G816">
        <v>0.75</v>
      </c>
      <c r="H816" t="s">
        <v>16899</v>
      </c>
      <c r="I816">
        <v>0.75</v>
      </c>
      <c r="J816" t="s">
        <v>16839</v>
      </c>
      <c r="K816">
        <v>-0.52500000000000002</v>
      </c>
      <c r="L816" t="s">
        <v>16932</v>
      </c>
      <c r="M816">
        <v>-0.52500000000000002</v>
      </c>
      <c r="N816" t="s">
        <v>16840</v>
      </c>
      <c r="O816">
        <v>-0.52500000000000002</v>
      </c>
      <c r="P816" t="s">
        <v>16933</v>
      </c>
      <c r="Q816">
        <v>-0.52500000000000002</v>
      </c>
      <c r="R816" t="s">
        <v>16841</v>
      </c>
      <c r="S816">
        <v>0.48</v>
      </c>
      <c r="U816">
        <v>0</v>
      </c>
      <c r="W816">
        <v>0</v>
      </c>
    </row>
    <row r="817" spans="2:23" x14ac:dyDescent="0.25">
      <c r="B817">
        <v>807</v>
      </c>
      <c r="C817" t="s">
        <v>17085</v>
      </c>
      <c r="D817" t="s">
        <v>16509</v>
      </c>
      <c r="E817">
        <v>0.75</v>
      </c>
      <c r="F817" t="s">
        <v>17047</v>
      </c>
      <c r="G817">
        <v>0.75</v>
      </c>
      <c r="H817" t="s">
        <v>16899</v>
      </c>
      <c r="I817">
        <v>0.75</v>
      </c>
      <c r="J817" t="s">
        <v>16839</v>
      </c>
      <c r="K817">
        <v>-0.52500000000000002</v>
      </c>
      <c r="L817" t="s">
        <v>16932</v>
      </c>
      <c r="M817">
        <v>-0.52500000000000002</v>
      </c>
      <c r="N817" t="s">
        <v>16840</v>
      </c>
      <c r="O817">
        <v>-0.52500000000000002</v>
      </c>
      <c r="P817" t="s">
        <v>16933</v>
      </c>
      <c r="Q817">
        <v>-0.52500000000000002</v>
      </c>
      <c r="R817" t="s">
        <v>16841</v>
      </c>
      <c r="S817">
        <v>0.48</v>
      </c>
      <c r="U817">
        <v>0</v>
      </c>
      <c r="W817">
        <v>0</v>
      </c>
    </row>
    <row r="818" spans="2:23" x14ac:dyDescent="0.25">
      <c r="B818">
        <v>808</v>
      </c>
      <c r="C818" t="s">
        <v>17086</v>
      </c>
      <c r="D818" t="s">
        <v>16509</v>
      </c>
      <c r="E818">
        <v>0.75</v>
      </c>
      <c r="F818" t="s">
        <v>17049</v>
      </c>
      <c r="G818">
        <v>0.75</v>
      </c>
      <c r="H818" t="s">
        <v>16899</v>
      </c>
      <c r="I818">
        <v>0.75</v>
      </c>
      <c r="J818" t="s">
        <v>16839</v>
      </c>
      <c r="K818">
        <v>-0.52500000000000002</v>
      </c>
      <c r="L818" t="s">
        <v>16932</v>
      </c>
      <c r="M818">
        <v>-0.52500000000000002</v>
      </c>
      <c r="N818" t="s">
        <v>16840</v>
      </c>
      <c r="O818">
        <v>-0.52500000000000002</v>
      </c>
      <c r="P818" t="s">
        <v>16933</v>
      </c>
      <c r="Q818">
        <v>-0.52500000000000002</v>
      </c>
      <c r="R818" t="s">
        <v>16841</v>
      </c>
      <c r="S818">
        <v>0.48</v>
      </c>
      <c r="U818">
        <v>0</v>
      </c>
      <c r="W818">
        <v>0</v>
      </c>
    </row>
    <row r="819" spans="2:23" x14ac:dyDescent="0.25">
      <c r="B819">
        <v>809</v>
      </c>
      <c r="C819" t="s">
        <v>17087</v>
      </c>
      <c r="D819" t="s">
        <v>16509</v>
      </c>
      <c r="E819">
        <v>0.75</v>
      </c>
      <c r="F819" t="s">
        <v>17051</v>
      </c>
      <c r="G819">
        <v>0.75</v>
      </c>
      <c r="H819" t="s">
        <v>16899</v>
      </c>
      <c r="I819">
        <v>0.75</v>
      </c>
      <c r="J819" t="s">
        <v>16839</v>
      </c>
      <c r="K819">
        <v>-0.52500000000000002</v>
      </c>
      <c r="L819" t="s">
        <v>16932</v>
      </c>
      <c r="M819">
        <v>-0.52500000000000002</v>
      </c>
      <c r="N819" t="s">
        <v>16840</v>
      </c>
      <c r="O819">
        <v>-0.52500000000000002</v>
      </c>
      <c r="P819" t="s">
        <v>16933</v>
      </c>
      <c r="Q819">
        <v>-0.52500000000000002</v>
      </c>
      <c r="R819" t="s">
        <v>16841</v>
      </c>
      <c r="S819">
        <v>0.48</v>
      </c>
      <c r="U819">
        <v>0</v>
      </c>
      <c r="W819">
        <v>0</v>
      </c>
    </row>
    <row r="820" spans="2:23" x14ac:dyDescent="0.25">
      <c r="B820">
        <v>810</v>
      </c>
      <c r="C820" t="s">
        <v>17088</v>
      </c>
      <c r="D820" t="s">
        <v>16509</v>
      </c>
      <c r="E820">
        <v>0.75</v>
      </c>
      <c r="F820" t="s">
        <v>17053</v>
      </c>
      <c r="G820">
        <v>0.75</v>
      </c>
      <c r="H820" t="s">
        <v>16899</v>
      </c>
      <c r="I820">
        <v>0.75</v>
      </c>
      <c r="J820" t="s">
        <v>16839</v>
      </c>
      <c r="K820">
        <v>-0.52500000000000002</v>
      </c>
      <c r="L820" t="s">
        <v>16932</v>
      </c>
      <c r="M820">
        <v>-0.52500000000000002</v>
      </c>
      <c r="N820" t="s">
        <v>16840</v>
      </c>
      <c r="O820">
        <v>-0.52500000000000002</v>
      </c>
      <c r="P820" t="s">
        <v>16933</v>
      </c>
      <c r="Q820">
        <v>-0.52500000000000002</v>
      </c>
      <c r="R820" t="s">
        <v>16841</v>
      </c>
      <c r="S820">
        <v>0.48</v>
      </c>
      <c r="U820">
        <v>0</v>
      </c>
      <c r="W820">
        <v>0</v>
      </c>
    </row>
    <row r="821" spans="2:23" x14ac:dyDescent="0.25">
      <c r="B821">
        <v>811</v>
      </c>
      <c r="C821" t="s">
        <v>17089</v>
      </c>
      <c r="D821" t="s">
        <v>16509</v>
      </c>
      <c r="E821">
        <v>0.75</v>
      </c>
      <c r="F821" t="s">
        <v>17055</v>
      </c>
      <c r="G821">
        <v>0.75</v>
      </c>
      <c r="H821" t="s">
        <v>16899</v>
      </c>
      <c r="I821">
        <v>0.75</v>
      </c>
      <c r="J821" t="s">
        <v>16839</v>
      </c>
      <c r="K821">
        <v>-0.52500000000000002</v>
      </c>
      <c r="L821" t="s">
        <v>16932</v>
      </c>
      <c r="M821">
        <v>-0.52500000000000002</v>
      </c>
      <c r="N821" t="s">
        <v>16840</v>
      </c>
      <c r="O821">
        <v>-0.52500000000000002</v>
      </c>
      <c r="P821" t="s">
        <v>16933</v>
      </c>
      <c r="Q821">
        <v>-0.52500000000000002</v>
      </c>
      <c r="R821" t="s">
        <v>16841</v>
      </c>
      <c r="S821">
        <v>0.48</v>
      </c>
      <c r="U821">
        <v>0</v>
      </c>
      <c r="W821">
        <v>0</v>
      </c>
    </row>
    <row r="822" spans="2:23" x14ac:dyDescent="0.25">
      <c r="B822">
        <v>812</v>
      </c>
      <c r="C822" t="s">
        <v>17090</v>
      </c>
      <c r="D822" t="s">
        <v>16509</v>
      </c>
      <c r="E822">
        <v>0.75</v>
      </c>
      <c r="F822" t="s">
        <v>17057</v>
      </c>
      <c r="G822">
        <v>0.75</v>
      </c>
      <c r="H822" t="s">
        <v>16899</v>
      </c>
      <c r="I822">
        <v>0.75</v>
      </c>
      <c r="J822" t="s">
        <v>16839</v>
      </c>
      <c r="K822">
        <v>-0.52500000000000002</v>
      </c>
      <c r="L822" t="s">
        <v>16932</v>
      </c>
      <c r="M822">
        <v>-0.52500000000000002</v>
      </c>
      <c r="N822" t="s">
        <v>16840</v>
      </c>
      <c r="O822">
        <v>-0.52500000000000002</v>
      </c>
      <c r="P822" t="s">
        <v>16933</v>
      </c>
      <c r="Q822">
        <v>-0.52500000000000002</v>
      </c>
      <c r="R822" t="s">
        <v>16841</v>
      </c>
      <c r="S822">
        <v>0.48</v>
      </c>
      <c r="U822">
        <v>0</v>
      </c>
      <c r="W822">
        <v>0</v>
      </c>
    </row>
    <row r="823" spans="2:23" x14ac:dyDescent="0.25">
      <c r="B823">
        <v>813</v>
      </c>
      <c r="C823" t="s">
        <v>17091</v>
      </c>
      <c r="D823" t="s">
        <v>16509</v>
      </c>
      <c r="E823">
        <v>0.75</v>
      </c>
      <c r="F823" t="s">
        <v>17059</v>
      </c>
      <c r="G823">
        <v>0.75</v>
      </c>
      <c r="H823" t="s">
        <v>16899</v>
      </c>
      <c r="I823">
        <v>0.75</v>
      </c>
      <c r="J823" t="s">
        <v>16839</v>
      </c>
      <c r="K823">
        <v>-0.52500000000000002</v>
      </c>
      <c r="L823" t="s">
        <v>16932</v>
      </c>
      <c r="M823">
        <v>-0.52500000000000002</v>
      </c>
      <c r="N823" t="s">
        <v>16840</v>
      </c>
      <c r="O823">
        <v>-0.52500000000000002</v>
      </c>
      <c r="P823" t="s">
        <v>16933</v>
      </c>
      <c r="Q823">
        <v>-0.52500000000000002</v>
      </c>
      <c r="R823" t="s">
        <v>16841</v>
      </c>
      <c r="S823">
        <v>0.48</v>
      </c>
      <c r="U823">
        <v>0</v>
      </c>
      <c r="W823">
        <v>0</v>
      </c>
    </row>
    <row r="824" spans="2:23" x14ac:dyDescent="0.25">
      <c r="B824">
        <v>814</v>
      </c>
      <c r="C824" t="s">
        <v>17092</v>
      </c>
      <c r="D824" t="s">
        <v>16509</v>
      </c>
      <c r="E824">
        <v>0.75</v>
      </c>
      <c r="F824" t="s">
        <v>17093</v>
      </c>
      <c r="G824">
        <v>0.75</v>
      </c>
      <c r="H824" t="s">
        <v>16838</v>
      </c>
      <c r="I824">
        <v>0.75</v>
      </c>
      <c r="J824" t="s">
        <v>16839</v>
      </c>
      <c r="K824">
        <v>0.75</v>
      </c>
      <c r="L824" t="s">
        <v>16840</v>
      </c>
      <c r="M824">
        <v>0.75</v>
      </c>
      <c r="N824" t="s">
        <v>16841</v>
      </c>
      <c r="O824">
        <v>0.48</v>
      </c>
      <c r="Q824">
        <v>0</v>
      </c>
      <c r="S824">
        <v>0</v>
      </c>
      <c r="U824">
        <v>0</v>
      </c>
      <c r="W824">
        <v>0</v>
      </c>
    </row>
    <row r="825" spans="2:23" x14ac:dyDescent="0.25">
      <c r="B825">
        <v>815</v>
      </c>
      <c r="C825" t="s">
        <v>17094</v>
      </c>
      <c r="D825" t="s">
        <v>16509</v>
      </c>
      <c r="E825">
        <v>0.75</v>
      </c>
      <c r="F825" t="s">
        <v>17095</v>
      </c>
      <c r="G825">
        <v>0.75</v>
      </c>
      <c r="H825" t="s">
        <v>16838</v>
      </c>
      <c r="I825">
        <v>0.75</v>
      </c>
      <c r="J825" t="s">
        <v>16839</v>
      </c>
      <c r="K825">
        <v>0.75</v>
      </c>
      <c r="L825" t="s">
        <v>16840</v>
      </c>
      <c r="M825">
        <v>0.75</v>
      </c>
      <c r="N825" t="s">
        <v>16841</v>
      </c>
      <c r="O825">
        <v>0.48</v>
      </c>
      <c r="Q825">
        <v>0</v>
      </c>
      <c r="S825">
        <v>0</v>
      </c>
      <c r="U825">
        <v>0</v>
      </c>
      <c r="W825">
        <v>0</v>
      </c>
    </row>
    <row r="826" spans="2:23" x14ac:dyDescent="0.25">
      <c r="B826">
        <v>816</v>
      </c>
      <c r="C826" t="s">
        <v>17096</v>
      </c>
      <c r="D826" t="s">
        <v>16509</v>
      </c>
      <c r="E826">
        <v>0.75</v>
      </c>
      <c r="F826" t="s">
        <v>17097</v>
      </c>
      <c r="G826">
        <v>0.75</v>
      </c>
      <c r="H826" t="s">
        <v>16838</v>
      </c>
      <c r="I826">
        <v>0.75</v>
      </c>
      <c r="J826" t="s">
        <v>16839</v>
      </c>
      <c r="K826">
        <v>0.75</v>
      </c>
      <c r="L826" t="s">
        <v>16840</v>
      </c>
      <c r="M826">
        <v>0.75</v>
      </c>
      <c r="N826" t="s">
        <v>16841</v>
      </c>
      <c r="O826">
        <v>0.48</v>
      </c>
      <c r="Q826">
        <v>0</v>
      </c>
      <c r="S826">
        <v>0</v>
      </c>
      <c r="U826">
        <v>0</v>
      </c>
      <c r="W826">
        <v>0</v>
      </c>
    </row>
    <row r="827" spans="2:23" x14ac:dyDescent="0.25">
      <c r="B827">
        <v>817</v>
      </c>
      <c r="C827" t="s">
        <v>17098</v>
      </c>
      <c r="D827" t="s">
        <v>16509</v>
      </c>
      <c r="E827">
        <v>0.75</v>
      </c>
      <c r="F827" t="s">
        <v>17099</v>
      </c>
      <c r="G827">
        <v>0.75</v>
      </c>
      <c r="H827" t="s">
        <v>16838</v>
      </c>
      <c r="I827">
        <v>0.75</v>
      </c>
      <c r="J827" t="s">
        <v>16839</v>
      </c>
      <c r="K827">
        <v>0.75</v>
      </c>
      <c r="L827" t="s">
        <v>16840</v>
      </c>
      <c r="M827">
        <v>0.75</v>
      </c>
      <c r="N827" t="s">
        <v>16841</v>
      </c>
      <c r="O827">
        <v>0.48</v>
      </c>
      <c r="Q827">
        <v>0</v>
      </c>
      <c r="S827">
        <v>0</v>
      </c>
      <c r="U827">
        <v>0</v>
      </c>
      <c r="W827">
        <v>0</v>
      </c>
    </row>
    <row r="828" spans="2:23" x14ac:dyDescent="0.25">
      <c r="B828">
        <v>818</v>
      </c>
      <c r="C828" t="s">
        <v>17100</v>
      </c>
      <c r="D828" t="s">
        <v>16509</v>
      </c>
      <c r="E828">
        <v>0.75</v>
      </c>
      <c r="F828" t="s">
        <v>17101</v>
      </c>
      <c r="G828">
        <v>0.75</v>
      </c>
      <c r="H828" t="s">
        <v>16838</v>
      </c>
      <c r="I828">
        <v>0.75</v>
      </c>
      <c r="J828" t="s">
        <v>16839</v>
      </c>
      <c r="K828">
        <v>0.75</v>
      </c>
      <c r="L828" t="s">
        <v>16840</v>
      </c>
      <c r="M828">
        <v>0.75</v>
      </c>
      <c r="N828" t="s">
        <v>16841</v>
      </c>
      <c r="O828">
        <v>0.48</v>
      </c>
      <c r="Q828">
        <v>0</v>
      </c>
      <c r="S828">
        <v>0</v>
      </c>
      <c r="U828">
        <v>0</v>
      </c>
      <c r="W828">
        <v>0</v>
      </c>
    </row>
    <row r="829" spans="2:23" x14ac:dyDescent="0.25">
      <c r="B829">
        <v>819</v>
      </c>
      <c r="C829" t="s">
        <v>17102</v>
      </c>
      <c r="D829" t="s">
        <v>16509</v>
      </c>
      <c r="E829">
        <v>0.75</v>
      </c>
      <c r="F829" t="s">
        <v>17103</v>
      </c>
      <c r="G829">
        <v>0.75</v>
      </c>
      <c r="H829" t="s">
        <v>16838</v>
      </c>
      <c r="I829">
        <v>0.75</v>
      </c>
      <c r="J829" t="s">
        <v>16839</v>
      </c>
      <c r="K829">
        <v>0.75</v>
      </c>
      <c r="L829" t="s">
        <v>16840</v>
      </c>
      <c r="M829">
        <v>0.75</v>
      </c>
      <c r="N829" t="s">
        <v>16841</v>
      </c>
      <c r="O829">
        <v>0.48</v>
      </c>
      <c r="Q829">
        <v>0</v>
      </c>
      <c r="S829">
        <v>0</v>
      </c>
      <c r="U829">
        <v>0</v>
      </c>
      <c r="W829">
        <v>0</v>
      </c>
    </row>
    <row r="830" spans="2:23" x14ac:dyDescent="0.25">
      <c r="B830">
        <v>820</v>
      </c>
      <c r="C830" t="s">
        <v>17104</v>
      </c>
      <c r="D830" t="s">
        <v>16509</v>
      </c>
      <c r="E830">
        <v>0.75</v>
      </c>
      <c r="F830" t="s">
        <v>17105</v>
      </c>
      <c r="G830">
        <v>0.75</v>
      </c>
      <c r="H830" t="s">
        <v>16838</v>
      </c>
      <c r="I830">
        <v>0.75</v>
      </c>
      <c r="J830" t="s">
        <v>16839</v>
      </c>
      <c r="K830">
        <v>0.75</v>
      </c>
      <c r="L830" t="s">
        <v>16840</v>
      </c>
      <c r="M830">
        <v>0.75</v>
      </c>
      <c r="N830" t="s">
        <v>16841</v>
      </c>
      <c r="O830">
        <v>0.48</v>
      </c>
      <c r="Q830">
        <v>0</v>
      </c>
      <c r="S830">
        <v>0</v>
      </c>
      <c r="U830">
        <v>0</v>
      </c>
      <c r="W830">
        <v>0</v>
      </c>
    </row>
    <row r="831" spans="2:23" x14ac:dyDescent="0.25">
      <c r="B831">
        <v>821</v>
      </c>
      <c r="C831" t="s">
        <v>17106</v>
      </c>
      <c r="D831" t="s">
        <v>16509</v>
      </c>
      <c r="E831">
        <v>0.75</v>
      </c>
      <c r="F831" t="s">
        <v>17107</v>
      </c>
      <c r="G831">
        <v>0.75</v>
      </c>
      <c r="H831" t="s">
        <v>16838</v>
      </c>
      <c r="I831">
        <v>0.75</v>
      </c>
      <c r="J831" t="s">
        <v>16839</v>
      </c>
      <c r="K831">
        <v>0.75</v>
      </c>
      <c r="L831" t="s">
        <v>16840</v>
      </c>
      <c r="M831">
        <v>0.75</v>
      </c>
      <c r="N831" t="s">
        <v>16841</v>
      </c>
      <c r="O831">
        <v>0.48</v>
      </c>
      <c r="Q831">
        <v>0</v>
      </c>
      <c r="S831">
        <v>0</v>
      </c>
      <c r="U831">
        <v>0</v>
      </c>
      <c r="W831">
        <v>0</v>
      </c>
    </row>
    <row r="832" spans="2:23" x14ac:dyDescent="0.25">
      <c r="B832">
        <v>822</v>
      </c>
      <c r="C832" t="s">
        <v>17108</v>
      </c>
      <c r="D832" t="s">
        <v>16509</v>
      </c>
      <c r="E832">
        <v>0.75</v>
      </c>
      <c r="F832" t="s">
        <v>17109</v>
      </c>
      <c r="G832">
        <v>0.75</v>
      </c>
      <c r="H832" t="s">
        <v>16838</v>
      </c>
      <c r="I832">
        <v>0.75</v>
      </c>
      <c r="J832" t="s">
        <v>16839</v>
      </c>
      <c r="K832">
        <v>0.75</v>
      </c>
      <c r="L832" t="s">
        <v>16840</v>
      </c>
      <c r="M832">
        <v>0.75</v>
      </c>
      <c r="N832" t="s">
        <v>16841</v>
      </c>
      <c r="O832">
        <v>0.48</v>
      </c>
      <c r="Q832">
        <v>0</v>
      </c>
      <c r="S832">
        <v>0</v>
      </c>
      <c r="U832">
        <v>0</v>
      </c>
      <c r="W832">
        <v>0</v>
      </c>
    </row>
    <row r="833" spans="2:23" x14ac:dyDescent="0.25">
      <c r="B833">
        <v>823</v>
      </c>
      <c r="C833" t="s">
        <v>17110</v>
      </c>
      <c r="D833" t="s">
        <v>16509</v>
      </c>
      <c r="E833">
        <v>0.75</v>
      </c>
      <c r="F833" t="s">
        <v>17111</v>
      </c>
      <c r="G833">
        <v>0.75</v>
      </c>
      <c r="H833" t="s">
        <v>16838</v>
      </c>
      <c r="I833">
        <v>0.75</v>
      </c>
      <c r="J833" t="s">
        <v>16839</v>
      </c>
      <c r="K833">
        <v>0.75</v>
      </c>
      <c r="L833" t="s">
        <v>16840</v>
      </c>
      <c r="M833">
        <v>0.75</v>
      </c>
      <c r="N833" t="s">
        <v>16841</v>
      </c>
      <c r="O833">
        <v>0.48</v>
      </c>
      <c r="Q833">
        <v>0</v>
      </c>
      <c r="S833">
        <v>0</v>
      </c>
      <c r="U833">
        <v>0</v>
      </c>
      <c r="W833">
        <v>0</v>
      </c>
    </row>
    <row r="834" spans="2:23" x14ac:dyDescent="0.25">
      <c r="B834">
        <v>824</v>
      </c>
      <c r="C834" t="s">
        <v>17112</v>
      </c>
      <c r="D834" t="s">
        <v>16509</v>
      </c>
      <c r="E834">
        <v>0.75</v>
      </c>
      <c r="F834" t="s">
        <v>17113</v>
      </c>
      <c r="G834">
        <v>0.75</v>
      </c>
      <c r="H834" t="s">
        <v>16838</v>
      </c>
      <c r="I834">
        <v>0.75</v>
      </c>
      <c r="J834" t="s">
        <v>16839</v>
      </c>
      <c r="K834">
        <v>0.75</v>
      </c>
      <c r="L834" t="s">
        <v>16840</v>
      </c>
      <c r="M834">
        <v>0.75</v>
      </c>
      <c r="N834" t="s">
        <v>16841</v>
      </c>
      <c r="O834">
        <v>0.48</v>
      </c>
      <c r="Q834">
        <v>0</v>
      </c>
      <c r="S834">
        <v>0</v>
      </c>
      <c r="U834">
        <v>0</v>
      </c>
      <c r="W834">
        <v>0</v>
      </c>
    </row>
    <row r="835" spans="2:23" x14ac:dyDescent="0.25">
      <c r="B835">
        <v>825</v>
      </c>
      <c r="C835" t="s">
        <v>17114</v>
      </c>
      <c r="D835" t="s">
        <v>16509</v>
      </c>
      <c r="E835">
        <v>0.75</v>
      </c>
      <c r="F835" t="s">
        <v>17115</v>
      </c>
      <c r="G835">
        <v>0.75</v>
      </c>
      <c r="H835" t="s">
        <v>16838</v>
      </c>
      <c r="I835">
        <v>0.75</v>
      </c>
      <c r="J835" t="s">
        <v>16839</v>
      </c>
      <c r="K835">
        <v>0.75</v>
      </c>
      <c r="L835" t="s">
        <v>16840</v>
      </c>
      <c r="M835">
        <v>0.75</v>
      </c>
      <c r="N835" t="s">
        <v>16841</v>
      </c>
      <c r="O835">
        <v>0.48</v>
      </c>
      <c r="Q835">
        <v>0</v>
      </c>
      <c r="S835">
        <v>0</v>
      </c>
      <c r="U835">
        <v>0</v>
      </c>
      <c r="W835">
        <v>0</v>
      </c>
    </row>
    <row r="836" spans="2:23" x14ac:dyDescent="0.25">
      <c r="B836">
        <v>826</v>
      </c>
      <c r="C836" t="s">
        <v>17116</v>
      </c>
      <c r="D836" t="s">
        <v>16509</v>
      </c>
      <c r="E836">
        <v>0.75</v>
      </c>
      <c r="F836" t="s">
        <v>17117</v>
      </c>
      <c r="G836">
        <v>0.75</v>
      </c>
      <c r="H836" t="s">
        <v>16838</v>
      </c>
      <c r="I836">
        <v>0.75</v>
      </c>
      <c r="J836" t="s">
        <v>16839</v>
      </c>
      <c r="K836">
        <v>0.75</v>
      </c>
      <c r="L836" t="s">
        <v>16840</v>
      </c>
      <c r="M836">
        <v>0.75</v>
      </c>
      <c r="N836" t="s">
        <v>16841</v>
      </c>
      <c r="O836">
        <v>0.48</v>
      </c>
      <c r="Q836">
        <v>0</v>
      </c>
      <c r="S836">
        <v>0</v>
      </c>
      <c r="U836">
        <v>0</v>
      </c>
      <c r="W836">
        <v>0</v>
      </c>
    </row>
    <row r="837" spans="2:23" x14ac:dyDescent="0.25">
      <c r="B837">
        <v>827</v>
      </c>
      <c r="C837" t="s">
        <v>17118</v>
      </c>
      <c r="D837" t="s">
        <v>16509</v>
      </c>
      <c r="E837">
        <v>0.75</v>
      </c>
      <c r="F837" t="s">
        <v>17119</v>
      </c>
      <c r="G837">
        <v>0.75</v>
      </c>
      <c r="H837" t="s">
        <v>16838</v>
      </c>
      <c r="I837">
        <v>0.75</v>
      </c>
      <c r="J837" t="s">
        <v>16839</v>
      </c>
      <c r="K837">
        <v>0.75</v>
      </c>
      <c r="L837" t="s">
        <v>16840</v>
      </c>
      <c r="M837">
        <v>0.75</v>
      </c>
      <c r="N837" t="s">
        <v>16841</v>
      </c>
      <c r="O837">
        <v>0.48</v>
      </c>
      <c r="Q837">
        <v>0</v>
      </c>
      <c r="S837">
        <v>0</v>
      </c>
      <c r="U837">
        <v>0</v>
      </c>
      <c r="W837">
        <v>0</v>
      </c>
    </row>
    <row r="838" spans="2:23" x14ac:dyDescent="0.25">
      <c r="B838">
        <v>828</v>
      </c>
      <c r="C838" t="s">
        <v>17120</v>
      </c>
      <c r="D838" t="s">
        <v>16509</v>
      </c>
      <c r="E838">
        <v>0.75</v>
      </c>
      <c r="F838" t="s">
        <v>17121</v>
      </c>
      <c r="G838">
        <v>0.75</v>
      </c>
      <c r="H838" t="s">
        <v>16838</v>
      </c>
      <c r="I838">
        <v>0.75</v>
      </c>
      <c r="J838" t="s">
        <v>16839</v>
      </c>
      <c r="K838">
        <v>0.75</v>
      </c>
      <c r="L838" t="s">
        <v>16840</v>
      </c>
      <c r="M838">
        <v>0.75</v>
      </c>
      <c r="N838" t="s">
        <v>16841</v>
      </c>
      <c r="O838">
        <v>0.48</v>
      </c>
      <c r="Q838">
        <v>0</v>
      </c>
      <c r="S838">
        <v>0</v>
      </c>
      <c r="U838">
        <v>0</v>
      </c>
      <c r="W838">
        <v>0</v>
      </c>
    </row>
    <row r="839" spans="2:23" x14ac:dyDescent="0.25">
      <c r="B839">
        <v>829</v>
      </c>
      <c r="C839" t="s">
        <v>17122</v>
      </c>
      <c r="D839" t="s">
        <v>16509</v>
      </c>
      <c r="E839">
        <v>0.75</v>
      </c>
      <c r="F839" t="s">
        <v>17123</v>
      </c>
      <c r="G839">
        <v>0.75</v>
      </c>
      <c r="H839" t="s">
        <v>16838</v>
      </c>
      <c r="I839">
        <v>0.75</v>
      </c>
      <c r="J839" t="s">
        <v>16839</v>
      </c>
      <c r="K839">
        <v>0.75</v>
      </c>
      <c r="L839" t="s">
        <v>16840</v>
      </c>
      <c r="M839">
        <v>0.75</v>
      </c>
      <c r="N839" t="s">
        <v>16841</v>
      </c>
      <c r="O839">
        <v>0.48</v>
      </c>
      <c r="Q839">
        <v>0</v>
      </c>
      <c r="S839">
        <v>0</v>
      </c>
      <c r="U839">
        <v>0</v>
      </c>
      <c r="W839">
        <v>0</v>
      </c>
    </row>
    <row r="840" spans="2:23" x14ac:dyDescent="0.25">
      <c r="B840">
        <v>830</v>
      </c>
      <c r="C840" t="s">
        <v>17124</v>
      </c>
      <c r="D840" t="s">
        <v>16509</v>
      </c>
      <c r="E840">
        <v>0.75</v>
      </c>
      <c r="F840" t="s">
        <v>17125</v>
      </c>
      <c r="G840">
        <v>0.75</v>
      </c>
      <c r="H840" t="s">
        <v>16838</v>
      </c>
      <c r="I840">
        <v>0.75</v>
      </c>
      <c r="J840" t="s">
        <v>16839</v>
      </c>
      <c r="K840">
        <v>-0.75</v>
      </c>
      <c r="L840" t="s">
        <v>16840</v>
      </c>
      <c r="M840">
        <v>-0.75</v>
      </c>
      <c r="N840" t="s">
        <v>16841</v>
      </c>
      <c r="O840">
        <v>0.48</v>
      </c>
      <c r="Q840">
        <v>0</v>
      </c>
      <c r="S840">
        <v>0</v>
      </c>
      <c r="U840">
        <v>0</v>
      </c>
      <c r="W840">
        <v>0</v>
      </c>
    </row>
    <row r="841" spans="2:23" x14ac:dyDescent="0.25">
      <c r="B841">
        <v>831</v>
      </c>
      <c r="C841" t="s">
        <v>17126</v>
      </c>
      <c r="D841" t="s">
        <v>16509</v>
      </c>
      <c r="E841">
        <v>0.75</v>
      </c>
      <c r="F841" t="s">
        <v>17127</v>
      </c>
      <c r="G841">
        <v>0.75</v>
      </c>
      <c r="H841" t="s">
        <v>16838</v>
      </c>
      <c r="I841">
        <v>0.75</v>
      </c>
      <c r="J841" t="s">
        <v>16839</v>
      </c>
      <c r="K841">
        <v>-0.75</v>
      </c>
      <c r="L841" t="s">
        <v>16840</v>
      </c>
      <c r="M841">
        <v>-0.75</v>
      </c>
      <c r="N841" t="s">
        <v>16841</v>
      </c>
      <c r="O841">
        <v>0.48</v>
      </c>
      <c r="Q841">
        <v>0</v>
      </c>
      <c r="S841">
        <v>0</v>
      </c>
      <c r="U841">
        <v>0</v>
      </c>
      <c r="W841">
        <v>0</v>
      </c>
    </row>
    <row r="842" spans="2:23" x14ac:dyDescent="0.25">
      <c r="B842">
        <v>832</v>
      </c>
      <c r="C842" t="s">
        <v>17128</v>
      </c>
      <c r="D842" t="s">
        <v>16509</v>
      </c>
      <c r="E842">
        <v>0.75</v>
      </c>
      <c r="F842" t="s">
        <v>17129</v>
      </c>
      <c r="G842">
        <v>0.75</v>
      </c>
      <c r="H842" t="s">
        <v>16838</v>
      </c>
      <c r="I842">
        <v>0.75</v>
      </c>
      <c r="J842" t="s">
        <v>16839</v>
      </c>
      <c r="K842">
        <v>-0.75</v>
      </c>
      <c r="L842" t="s">
        <v>16840</v>
      </c>
      <c r="M842">
        <v>-0.75</v>
      </c>
      <c r="N842" t="s">
        <v>16841</v>
      </c>
      <c r="O842">
        <v>0.48</v>
      </c>
      <c r="Q842">
        <v>0</v>
      </c>
      <c r="S842">
        <v>0</v>
      </c>
      <c r="U842">
        <v>0</v>
      </c>
      <c r="W842">
        <v>0</v>
      </c>
    </row>
    <row r="843" spans="2:23" x14ac:dyDescent="0.25">
      <c r="B843">
        <v>833</v>
      </c>
      <c r="C843" t="s">
        <v>17130</v>
      </c>
      <c r="D843" t="s">
        <v>16509</v>
      </c>
      <c r="E843">
        <v>0.75</v>
      </c>
      <c r="F843" t="s">
        <v>17131</v>
      </c>
      <c r="G843">
        <v>0.75</v>
      </c>
      <c r="H843" t="s">
        <v>16838</v>
      </c>
      <c r="I843">
        <v>0.75</v>
      </c>
      <c r="J843" t="s">
        <v>16839</v>
      </c>
      <c r="K843">
        <v>-0.75</v>
      </c>
      <c r="L843" t="s">
        <v>16840</v>
      </c>
      <c r="M843">
        <v>-0.75</v>
      </c>
      <c r="N843" t="s">
        <v>16841</v>
      </c>
      <c r="O843">
        <v>0.48</v>
      </c>
      <c r="Q843">
        <v>0</v>
      </c>
      <c r="S843">
        <v>0</v>
      </c>
      <c r="U843">
        <v>0</v>
      </c>
      <c r="W843">
        <v>0</v>
      </c>
    </row>
    <row r="844" spans="2:23" x14ac:dyDescent="0.25">
      <c r="B844">
        <v>834</v>
      </c>
      <c r="C844" t="s">
        <v>17132</v>
      </c>
      <c r="D844" t="s">
        <v>16509</v>
      </c>
      <c r="E844">
        <v>0.75</v>
      </c>
      <c r="F844" t="s">
        <v>17133</v>
      </c>
      <c r="G844">
        <v>0.75</v>
      </c>
      <c r="H844" t="s">
        <v>16838</v>
      </c>
      <c r="I844">
        <v>0.75</v>
      </c>
      <c r="J844" t="s">
        <v>16839</v>
      </c>
      <c r="K844">
        <v>-0.75</v>
      </c>
      <c r="L844" t="s">
        <v>16840</v>
      </c>
      <c r="M844">
        <v>-0.75</v>
      </c>
      <c r="N844" t="s">
        <v>16841</v>
      </c>
      <c r="O844">
        <v>0.48</v>
      </c>
      <c r="Q844">
        <v>0</v>
      </c>
      <c r="S844">
        <v>0</v>
      </c>
      <c r="U844">
        <v>0</v>
      </c>
      <c r="W844">
        <v>0</v>
      </c>
    </row>
    <row r="845" spans="2:23" x14ac:dyDescent="0.25">
      <c r="B845">
        <v>835</v>
      </c>
      <c r="C845" t="s">
        <v>17134</v>
      </c>
      <c r="D845" t="s">
        <v>16509</v>
      </c>
      <c r="E845">
        <v>0.75</v>
      </c>
      <c r="F845" t="s">
        <v>17135</v>
      </c>
      <c r="G845">
        <v>0.75</v>
      </c>
      <c r="H845" t="s">
        <v>16838</v>
      </c>
      <c r="I845">
        <v>0.75</v>
      </c>
      <c r="J845" t="s">
        <v>16839</v>
      </c>
      <c r="K845">
        <v>-0.75</v>
      </c>
      <c r="L845" t="s">
        <v>16840</v>
      </c>
      <c r="M845">
        <v>-0.75</v>
      </c>
      <c r="N845" t="s">
        <v>16841</v>
      </c>
      <c r="O845">
        <v>0.48</v>
      </c>
      <c r="Q845">
        <v>0</v>
      </c>
      <c r="S845">
        <v>0</v>
      </c>
      <c r="U845">
        <v>0</v>
      </c>
      <c r="W845">
        <v>0</v>
      </c>
    </row>
    <row r="846" spans="2:23" x14ac:dyDescent="0.25">
      <c r="B846">
        <v>836</v>
      </c>
      <c r="C846" t="s">
        <v>17136</v>
      </c>
      <c r="D846" t="s">
        <v>16509</v>
      </c>
      <c r="E846">
        <v>0.75</v>
      </c>
      <c r="F846" t="s">
        <v>17137</v>
      </c>
      <c r="G846">
        <v>0.75</v>
      </c>
      <c r="H846" t="s">
        <v>16838</v>
      </c>
      <c r="I846">
        <v>0.75</v>
      </c>
      <c r="J846" t="s">
        <v>16839</v>
      </c>
      <c r="K846">
        <v>-0.75</v>
      </c>
      <c r="L846" t="s">
        <v>16840</v>
      </c>
      <c r="M846">
        <v>-0.75</v>
      </c>
      <c r="N846" t="s">
        <v>16841</v>
      </c>
      <c r="O846">
        <v>0.48</v>
      </c>
      <c r="Q846">
        <v>0</v>
      </c>
      <c r="S846">
        <v>0</v>
      </c>
      <c r="U846">
        <v>0</v>
      </c>
      <c r="W846">
        <v>0</v>
      </c>
    </row>
    <row r="847" spans="2:23" x14ac:dyDescent="0.25">
      <c r="B847">
        <v>837</v>
      </c>
      <c r="C847" t="s">
        <v>17138</v>
      </c>
      <c r="D847" t="s">
        <v>16509</v>
      </c>
      <c r="E847">
        <v>0.75</v>
      </c>
      <c r="F847" t="s">
        <v>17139</v>
      </c>
      <c r="G847">
        <v>0.75</v>
      </c>
      <c r="H847" t="s">
        <v>16838</v>
      </c>
      <c r="I847">
        <v>0.75</v>
      </c>
      <c r="J847" t="s">
        <v>16839</v>
      </c>
      <c r="K847">
        <v>-0.75</v>
      </c>
      <c r="L847" t="s">
        <v>16840</v>
      </c>
      <c r="M847">
        <v>-0.75</v>
      </c>
      <c r="N847" t="s">
        <v>16841</v>
      </c>
      <c r="O847">
        <v>0.48</v>
      </c>
      <c r="Q847">
        <v>0</v>
      </c>
      <c r="S847">
        <v>0</v>
      </c>
      <c r="U847">
        <v>0</v>
      </c>
      <c r="W847">
        <v>0</v>
      </c>
    </row>
    <row r="848" spans="2:23" x14ac:dyDescent="0.25">
      <c r="B848">
        <v>838</v>
      </c>
      <c r="C848" t="s">
        <v>17140</v>
      </c>
      <c r="D848" t="s">
        <v>16509</v>
      </c>
      <c r="E848">
        <v>0.75</v>
      </c>
      <c r="F848" t="s">
        <v>17141</v>
      </c>
      <c r="G848">
        <v>0.75</v>
      </c>
      <c r="H848" t="s">
        <v>16838</v>
      </c>
      <c r="I848">
        <v>0.75</v>
      </c>
      <c r="J848" t="s">
        <v>16839</v>
      </c>
      <c r="K848">
        <v>-0.75</v>
      </c>
      <c r="L848" t="s">
        <v>16840</v>
      </c>
      <c r="M848">
        <v>-0.75</v>
      </c>
      <c r="N848" t="s">
        <v>16841</v>
      </c>
      <c r="O848">
        <v>0.48</v>
      </c>
      <c r="Q848">
        <v>0</v>
      </c>
      <c r="S848">
        <v>0</v>
      </c>
      <c r="U848">
        <v>0</v>
      </c>
      <c r="W848">
        <v>0</v>
      </c>
    </row>
    <row r="849" spans="2:23" x14ac:dyDescent="0.25">
      <c r="B849">
        <v>839</v>
      </c>
      <c r="C849" t="s">
        <v>17142</v>
      </c>
      <c r="D849" t="s">
        <v>16509</v>
      </c>
      <c r="E849">
        <v>0.75</v>
      </c>
      <c r="F849" t="s">
        <v>17143</v>
      </c>
      <c r="G849">
        <v>0.75</v>
      </c>
      <c r="H849" t="s">
        <v>16838</v>
      </c>
      <c r="I849">
        <v>0.75</v>
      </c>
      <c r="J849" t="s">
        <v>16839</v>
      </c>
      <c r="K849">
        <v>-0.75</v>
      </c>
      <c r="L849" t="s">
        <v>16840</v>
      </c>
      <c r="M849">
        <v>-0.75</v>
      </c>
      <c r="N849" t="s">
        <v>16841</v>
      </c>
      <c r="O849">
        <v>0.48</v>
      </c>
      <c r="Q849">
        <v>0</v>
      </c>
      <c r="S849">
        <v>0</v>
      </c>
      <c r="U849">
        <v>0</v>
      </c>
      <c r="W849">
        <v>0</v>
      </c>
    </row>
    <row r="850" spans="2:23" x14ac:dyDescent="0.25">
      <c r="B850">
        <v>840</v>
      </c>
      <c r="C850" t="s">
        <v>17144</v>
      </c>
      <c r="D850" t="s">
        <v>16509</v>
      </c>
      <c r="E850">
        <v>0.75</v>
      </c>
      <c r="F850" t="s">
        <v>17145</v>
      </c>
      <c r="G850">
        <v>0.75</v>
      </c>
      <c r="H850" t="s">
        <v>16838</v>
      </c>
      <c r="I850">
        <v>0.75</v>
      </c>
      <c r="J850" t="s">
        <v>16839</v>
      </c>
      <c r="K850">
        <v>-0.75</v>
      </c>
      <c r="L850" t="s">
        <v>16840</v>
      </c>
      <c r="M850">
        <v>-0.75</v>
      </c>
      <c r="N850" t="s">
        <v>16841</v>
      </c>
      <c r="O850">
        <v>0.48</v>
      </c>
      <c r="Q850">
        <v>0</v>
      </c>
      <c r="S850">
        <v>0</v>
      </c>
      <c r="U850">
        <v>0</v>
      </c>
      <c r="W850">
        <v>0</v>
      </c>
    </row>
    <row r="851" spans="2:23" x14ac:dyDescent="0.25">
      <c r="B851">
        <v>841</v>
      </c>
      <c r="C851" t="s">
        <v>17146</v>
      </c>
      <c r="D851" t="s">
        <v>16509</v>
      </c>
      <c r="E851">
        <v>0.75</v>
      </c>
      <c r="F851" t="s">
        <v>17147</v>
      </c>
      <c r="G851">
        <v>0.75</v>
      </c>
      <c r="H851" t="s">
        <v>16838</v>
      </c>
      <c r="I851">
        <v>0.75</v>
      </c>
      <c r="J851" t="s">
        <v>16839</v>
      </c>
      <c r="K851">
        <v>-0.75</v>
      </c>
      <c r="L851" t="s">
        <v>16840</v>
      </c>
      <c r="M851">
        <v>-0.75</v>
      </c>
      <c r="N851" t="s">
        <v>16841</v>
      </c>
      <c r="O851">
        <v>0.48</v>
      </c>
      <c r="Q851">
        <v>0</v>
      </c>
      <c r="S851">
        <v>0</v>
      </c>
      <c r="U851">
        <v>0</v>
      </c>
      <c r="W851">
        <v>0</v>
      </c>
    </row>
    <row r="852" spans="2:23" x14ac:dyDescent="0.25">
      <c r="B852">
        <v>842</v>
      </c>
      <c r="C852" t="s">
        <v>17148</v>
      </c>
      <c r="D852" t="s">
        <v>16509</v>
      </c>
      <c r="E852">
        <v>0.75</v>
      </c>
      <c r="F852" t="s">
        <v>17149</v>
      </c>
      <c r="G852">
        <v>0.75</v>
      </c>
      <c r="H852" t="s">
        <v>16838</v>
      </c>
      <c r="I852">
        <v>0.75</v>
      </c>
      <c r="J852" t="s">
        <v>16839</v>
      </c>
      <c r="K852">
        <v>-0.75</v>
      </c>
      <c r="L852" t="s">
        <v>16840</v>
      </c>
      <c r="M852">
        <v>-0.75</v>
      </c>
      <c r="N852" t="s">
        <v>16841</v>
      </c>
      <c r="O852">
        <v>0.48</v>
      </c>
      <c r="Q852">
        <v>0</v>
      </c>
      <c r="S852">
        <v>0</v>
      </c>
      <c r="U852">
        <v>0</v>
      </c>
      <c r="W852">
        <v>0</v>
      </c>
    </row>
    <row r="853" spans="2:23" x14ac:dyDescent="0.25">
      <c r="B853">
        <v>843</v>
      </c>
      <c r="C853" t="s">
        <v>17150</v>
      </c>
      <c r="D853" t="s">
        <v>16509</v>
      </c>
      <c r="E853">
        <v>0.75</v>
      </c>
      <c r="F853" t="s">
        <v>17151</v>
      </c>
      <c r="G853">
        <v>0.75</v>
      </c>
      <c r="H853" t="s">
        <v>16838</v>
      </c>
      <c r="I853">
        <v>0.75</v>
      </c>
      <c r="J853" t="s">
        <v>16839</v>
      </c>
      <c r="K853">
        <v>-0.75</v>
      </c>
      <c r="L853" t="s">
        <v>16840</v>
      </c>
      <c r="M853">
        <v>-0.75</v>
      </c>
      <c r="N853" t="s">
        <v>16841</v>
      </c>
      <c r="O853">
        <v>0.48</v>
      </c>
      <c r="Q853">
        <v>0</v>
      </c>
      <c r="S853">
        <v>0</v>
      </c>
      <c r="U853">
        <v>0</v>
      </c>
      <c r="W853">
        <v>0</v>
      </c>
    </row>
    <row r="854" spans="2:23" x14ac:dyDescent="0.25">
      <c r="B854">
        <v>844</v>
      </c>
      <c r="C854" t="s">
        <v>17152</v>
      </c>
      <c r="D854" t="s">
        <v>16509</v>
      </c>
      <c r="E854">
        <v>0.75</v>
      </c>
      <c r="F854" t="s">
        <v>17153</v>
      </c>
      <c r="G854">
        <v>0.75</v>
      </c>
      <c r="H854" t="s">
        <v>16838</v>
      </c>
      <c r="I854">
        <v>0.75</v>
      </c>
      <c r="J854" t="s">
        <v>16839</v>
      </c>
      <c r="K854">
        <v>-0.75</v>
      </c>
      <c r="L854" t="s">
        <v>16840</v>
      </c>
      <c r="M854">
        <v>-0.75</v>
      </c>
      <c r="N854" t="s">
        <v>16841</v>
      </c>
      <c r="O854">
        <v>0.48</v>
      </c>
      <c r="Q854">
        <v>0</v>
      </c>
      <c r="S854">
        <v>0</v>
      </c>
      <c r="U854">
        <v>0</v>
      </c>
      <c r="W854">
        <v>0</v>
      </c>
    </row>
    <row r="855" spans="2:23" x14ac:dyDescent="0.25">
      <c r="B855">
        <v>845</v>
      </c>
      <c r="C855" t="s">
        <v>17154</v>
      </c>
      <c r="D855" t="s">
        <v>16509</v>
      </c>
      <c r="E855">
        <v>0.75</v>
      </c>
      <c r="F855" t="s">
        <v>17155</v>
      </c>
      <c r="G855">
        <v>0.75</v>
      </c>
      <c r="H855" t="s">
        <v>16838</v>
      </c>
      <c r="I855">
        <v>0.75</v>
      </c>
      <c r="J855" t="s">
        <v>16839</v>
      </c>
      <c r="K855">
        <v>-0.75</v>
      </c>
      <c r="L855" t="s">
        <v>16840</v>
      </c>
      <c r="M855">
        <v>-0.75</v>
      </c>
      <c r="N855" t="s">
        <v>16841</v>
      </c>
      <c r="O855">
        <v>0.48</v>
      </c>
      <c r="Q855">
        <v>0</v>
      </c>
      <c r="S855">
        <v>0</v>
      </c>
      <c r="U855">
        <v>0</v>
      </c>
      <c r="W855">
        <v>0</v>
      </c>
    </row>
    <row r="856" spans="2:23" x14ac:dyDescent="0.25">
      <c r="B856">
        <v>846</v>
      </c>
      <c r="C856" t="s">
        <v>17156</v>
      </c>
      <c r="D856" t="s">
        <v>16509</v>
      </c>
      <c r="E856">
        <v>0.75</v>
      </c>
      <c r="F856" t="s">
        <v>17093</v>
      </c>
      <c r="G856">
        <v>0.75</v>
      </c>
      <c r="H856" t="s">
        <v>16899</v>
      </c>
      <c r="I856">
        <v>0.75</v>
      </c>
      <c r="J856" t="s">
        <v>16839</v>
      </c>
      <c r="K856">
        <v>0.75</v>
      </c>
      <c r="L856" t="s">
        <v>16840</v>
      </c>
      <c r="M856">
        <v>0.75</v>
      </c>
      <c r="N856" t="s">
        <v>16841</v>
      </c>
      <c r="O856">
        <v>0.48</v>
      </c>
      <c r="Q856">
        <v>0</v>
      </c>
      <c r="S856">
        <v>0</v>
      </c>
      <c r="U856">
        <v>0</v>
      </c>
      <c r="W856">
        <v>0</v>
      </c>
    </row>
    <row r="857" spans="2:23" x14ac:dyDescent="0.25">
      <c r="B857">
        <v>847</v>
      </c>
      <c r="C857" t="s">
        <v>17157</v>
      </c>
      <c r="D857" t="s">
        <v>16509</v>
      </c>
      <c r="E857">
        <v>0.75</v>
      </c>
      <c r="F857" t="s">
        <v>17095</v>
      </c>
      <c r="G857">
        <v>0.75</v>
      </c>
      <c r="H857" t="s">
        <v>16899</v>
      </c>
      <c r="I857">
        <v>0.75</v>
      </c>
      <c r="J857" t="s">
        <v>16839</v>
      </c>
      <c r="K857">
        <v>0.75</v>
      </c>
      <c r="L857" t="s">
        <v>16840</v>
      </c>
      <c r="M857">
        <v>0.75</v>
      </c>
      <c r="N857" t="s">
        <v>16841</v>
      </c>
      <c r="O857">
        <v>0.48</v>
      </c>
      <c r="Q857">
        <v>0</v>
      </c>
      <c r="S857">
        <v>0</v>
      </c>
      <c r="U857">
        <v>0</v>
      </c>
      <c r="W857">
        <v>0</v>
      </c>
    </row>
    <row r="858" spans="2:23" x14ac:dyDescent="0.25">
      <c r="B858">
        <v>848</v>
      </c>
      <c r="C858" t="s">
        <v>17158</v>
      </c>
      <c r="D858" t="s">
        <v>16509</v>
      </c>
      <c r="E858">
        <v>0.75</v>
      </c>
      <c r="F858" t="s">
        <v>17097</v>
      </c>
      <c r="G858">
        <v>0.75</v>
      </c>
      <c r="H858" t="s">
        <v>16899</v>
      </c>
      <c r="I858">
        <v>0.75</v>
      </c>
      <c r="J858" t="s">
        <v>16839</v>
      </c>
      <c r="K858">
        <v>0.75</v>
      </c>
      <c r="L858" t="s">
        <v>16840</v>
      </c>
      <c r="M858">
        <v>0.75</v>
      </c>
      <c r="N858" t="s">
        <v>16841</v>
      </c>
      <c r="O858">
        <v>0.48</v>
      </c>
      <c r="Q858">
        <v>0</v>
      </c>
      <c r="S858">
        <v>0</v>
      </c>
      <c r="U858">
        <v>0</v>
      </c>
      <c r="W858">
        <v>0</v>
      </c>
    </row>
    <row r="859" spans="2:23" x14ac:dyDescent="0.25">
      <c r="B859">
        <v>849</v>
      </c>
      <c r="C859" t="s">
        <v>17159</v>
      </c>
      <c r="D859" t="s">
        <v>16509</v>
      </c>
      <c r="E859">
        <v>0.75</v>
      </c>
      <c r="F859" t="s">
        <v>17099</v>
      </c>
      <c r="G859">
        <v>0.75</v>
      </c>
      <c r="H859" t="s">
        <v>16899</v>
      </c>
      <c r="I859">
        <v>0.75</v>
      </c>
      <c r="J859" t="s">
        <v>16839</v>
      </c>
      <c r="K859">
        <v>0.75</v>
      </c>
      <c r="L859" t="s">
        <v>16840</v>
      </c>
      <c r="M859">
        <v>0.75</v>
      </c>
      <c r="N859" t="s">
        <v>16841</v>
      </c>
      <c r="O859">
        <v>0.48</v>
      </c>
      <c r="Q859">
        <v>0</v>
      </c>
      <c r="S859">
        <v>0</v>
      </c>
      <c r="U859">
        <v>0</v>
      </c>
      <c r="W859">
        <v>0</v>
      </c>
    </row>
    <row r="860" spans="2:23" x14ac:dyDescent="0.25">
      <c r="B860">
        <v>850</v>
      </c>
      <c r="C860" t="s">
        <v>17160</v>
      </c>
      <c r="D860" t="s">
        <v>16509</v>
      </c>
      <c r="E860">
        <v>0.75</v>
      </c>
      <c r="F860" t="s">
        <v>17101</v>
      </c>
      <c r="G860">
        <v>0.75</v>
      </c>
      <c r="H860" t="s">
        <v>16899</v>
      </c>
      <c r="I860">
        <v>0.75</v>
      </c>
      <c r="J860" t="s">
        <v>16839</v>
      </c>
      <c r="K860">
        <v>0.75</v>
      </c>
      <c r="L860" t="s">
        <v>16840</v>
      </c>
      <c r="M860">
        <v>0.75</v>
      </c>
      <c r="N860" t="s">
        <v>16841</v>
      </c>
      <c r="O860">
        <v>0.48</v>
      </c>
      <c r="Q860">
        <v>0</v>
      </c>
      <c r="S860">
        <v>0</v>
      </c>
      <c r="U860">
        <v>0</v>
      </c>
      <c r="W860">
        <v>0</v>
      </c>
    </row>
    <row r="861" spans="2:23" x14ac:dyDescent="0.25">
      <c r="B861">
        <v>851</v>
      </c>
      <c r="C861" t="s">
        <v>17161</v>
      </c>
      <c r="D861" t="s">
        <v>16509</v>
      </c>
      <c r="E861">
        <v>0.75</v>
      </c>
      <c r="F861" t="s">
        <v>17103</v>
      </c>
      <c r="G861">
        <v>0.75</v>
      </c>
      <c r="H861" t="s">
        <v>16899</v>
      </c>
      <c r="I861">
        <v>0.75</v>
      </c>
      <c r="J861" t="s">
        <v>16839</v>
      </c>
      <c r="K861">
        <v>0.75</v>
      </c>
      <c r="L861" t="s">
        <v>16840</v>
      </c>
      <c r="M861">
        <v>0.75</v>
      </c>
      <c r="N861" t="s">
        <v>16841</v>
      </c>
      <c r="O861">
        <v>0.48</v>
      </c>
      <c r="Q861">
        <v>0</v>
      </c>
      <c r="S861">
        <v>0</v>
      </c>
      <c r="U861">
        <v>0</v>
      </c>
      <c r="W861">
        <v>0</v>
      </c>
    </row>
    <row r="862" spans="2:23" x14ac:dyDescent="0.25">
      <c r="B862">
        <v>852</v>
      </c>
      <c r="C862" t="s">
        <v>17162</v>
      </c>
      <c r="D862" t="s">
        <v>16509</v>
      </c>
      <c r="E862">
        <v>0.75</v>
      </c>
      <c r="F862" t="s">
        <v>17105</v>
      </c>
      <c r="G862">
        <v>0.75</v>
      </c>
      <c r="H862" t="s">
        <v>16899</v>
      </c>
      <c r="I862">
        <v>0.75</v>
      </c>
      <c r="J862" t="s">
        <v>16839</v>
      </c>
      <c r="K862">
        <v>0.75</v>
      </c>
      <c r="L862" t="s">
        <v>16840</v>
      </c>
      <c r="M862">
        <v>0.75</v>
      </c>
      <c r="N862" t="s">
        <v>16841</v>
      </c>
      <c r="O862">
        <v>0.48</v>
      </c>
      <c r="Q862">
        <v>0</v>
      </c>
      <c r="S862">
        <v>0</v>
      </c>
      <c r="U862">
        <v>0</v>
      </c>
      <c r="W862">
        <v>0</v>
      </c>
    </row>
    <row r="863" spans="2:23" x14ac:dyDescent="0.25">
      <c r="B863">
        <v>853</v>
      </c>
      <c r="C863" t="s">
        <v>17163</v>
      </c>
      <c r="D863" t="s">
        <v>16509</v>
      </c>
      <c r="E863">
        <v>0.75</v>
      </c>
      <c r="F863" t="s">
        <v>17107</v>
      </c>
      <c r="G863">
        <v>0.75</v>
      </c>
      <c r="H863" t="s">
        <v>16899</v>
      </c>
      <c r="I863">
        <v>0.75</v>
      </c>
      <c r="J863" t="s">
        <v>16839</v>
      </c>
      <c r="K863">
        <v>0.75</v>
      </c>
      <c r="L863" t="s">
        <v>16840</v>
      </c>
      <c r="M863">
        <v>0.75</v>
      </c>
      <c r="N863" t="s">
        <v>16841</v>
      </c>
      <c r="O863">
        <v>0.48</v>
      </c>
      <c r="Q863">
        <v>0</v>
      </c>
      <c r="S863">
        <v>0</v>
      </c>
      <c r="U863">
        <v>0</v>
      </c>
      <c r="W863">
        <v>0</v>
      </c>
    </row>
    <row r="864" spans="2:23" x14ac:dyDescent="0.25">
      <c r="B864">
        <v>854</v>
      </c>
      <c r="C864" t="s">
        <v>17164</v>
      </c>
      <c r="D864" t="s">
        <v>16509</v>
      </c>
      <c r="E864">
        <v>0.75</v>
      </c>
      <c r="F864" t="s">
        <v>17109</v>
      </c>
      <c r="G864">
        <v>0.75</v>
      </c>
      <c r="H864" t="s">
        <v>16899</v>
      </c>
      <c r="I864">
        <v>0.75</v>
      </c>
      <c r="J864" t="s">
        <v>16839</v>
      </c>
      <c r="K864">
        <v>0.75</v>
      </c>
      <c r="L864" t="s">
        <v>16840</v>
      </c>
      <c r="M864">
        <v>0.75</v>
      </c>
      <c r="N864" t="s">
        <v>16841</v>
      </c>
      <c r="O864">
        <v>0.48</v>
      </c>
      <c r="Q864">
        <v>0</v>
      </c>
      <c r="S864">
        <v>0</v>
      </c>
      <c r="U864">
        <v>0</v>
      </c>
      <c r="W864">
        <v>0</v>
      </c>
    </row>
    <row r="865" spans="2:23" x14ac:dyDescent="0.25">
      <c r="B865">
        <v>855</v>
      </c>
      <c r="C865" t="s">
        <v>17165</v>
      </c>
      <c r="D865" t="s">
        <v>16509</v>
      </c>
      <c r="E865">
        <v>0.75</v>
      </c>
      <c r="F865" t="s">
        <v>17111</v>
      </c>
      <c r="G865">
        <v>0.75</v>
      </c>
      <c r="H865" t="s">
        <v>16899</v>
      </c>
      <c r="I865">
        <v>0.75</v>
      </c>
      <c r="J865" t="s">
        <v>16839</v>
      </c>
      <c r="K865">
        <v>0.75</v>
      </c>
      <c r="L865" t="s">
        <v>16840</v>
      </c>
      <c r="M865">
        <v>0.75</v>
      </c>
      <c r="N865" t="s">
        <v>16841</v>
      </c>
      <c r="O865">
        <v>0.48</v>
      </c>
      <c r="Q865">
        <v>0</v>
      </c>
      <c r="S865">
        <v>0</v>
      </c>
      <c r="U865">
        <v>0</v>
      </c>
      <c r="W865">
        <v>0</v>
      </c>
    </row>
    <row r="866" spans="2:23" x14ac:dyDescent="0.25">
      <c r="B866">
        <v>856</v>
      </c>
      <c r="C866" t="s">
        <v>17166</v>
      </c>
      <c r="D866" t="s">
        <v>16509</v>
      </c>
      <c r="E866">
        <v>0.75</v>
      </c>
      <c r="F866" t="s">
        <v>17113</v>
      </c>
      <c r="G866">
        <v>0.75</v>
      </c>
      <c r="H866" t="s">
        <v>16899</v>
      </c>
      <c r="I866">
        <v>0.75</v>
      </c>
      <c r="J866" t="s">
        <v>16839</v>
      </c>
      <c r="K866">
        <v>0.75</v>
      </c>
      <c r="L866" t="s">
        <v>16840</v>
      </c>
      <c r="M866">
        <v>0.75</v>
      </c>
      <c r="N866" t="s">
        <v>16841</v>
      </c>
      <c r="O866">
        <v>0.48</v>
      </c>
      <c r="Q866">
        <v>0</v>
      </c>
      <c r="S866">
        <v>0</v>
      </c>
      <c r="U866">
        <v>0</v>
      </c>
      <c r="W866">
        <v>0</v>
      </c>
    </row>
    <row r="867" spans="2:23" x14ac:dyDescent="0.25">
      <c r="B867">
        <v>857</v>
      </c>
      <c r="C867" t="s">
        <v>17167</v>
      </c>
      <c r="D867" t="s">
        <v>16509</v>
      </c>
      <c r="E867">
        <v>0.75</v>
      </c>
      <c r="F867" t="s">
        <v>17115</v>
      </c>
      <c r="G867">
        <v>0.75</v>
      </c>
      <c r="H867" t="s">
        <v>16899</v>
      </c>
      <c r="I867">
        <v>0.75</v>
      </c>
      <c r="J867" t="s">
        <v>16839</v>
      </c>
      <c r="K867">
        <v>0.75</v>
      </c>
      <c r="L867" t="s">
        <v>16840</v>
      </c>
      <c r="M867">
        <v>0.75</v>
      </c>
      <c r="N867" t="s">
        <v>16841</v>
      </c>
      <c r="O867">
        <v>0.48</v>
      </c>
      <c r="Q867">
        <v>0</v>
      </c>
      <c r="S867">
        <v>0</v>
      </c>
      <c r="U867">
        <v>0</v>
      </c>
      <c r="W867">
        <v>0</v>
      </c>
    </row>
    <row r="868" spans="2:23" x14ac:dyDescent="0.25">
      <c r="B868">
        <v>858</v>
      </c>
      <c r="C868" t="s">
        <v>17168</v>
      </c>
      <c r="D868" t="s">
        <v>16509</v>
      </c>
      <c r="E868">
        <v>0.75</v>
      </c>
      <c r="F868" t="s">
        <v>17117</v>
      </c>
      <c r="G868">
        <v>0.75</v>
      </c>
      <c r="H868" t="s">
        <v>16899</v>
      </c>
      <c r="I868">
        <v>0.75</v>
      </c>
      <c r="J868" t="s">
        <v>16839</v>
      </c>
      <c r="K868">
        <v>0.75</v>
      </c>
      <c r="L868" t="s">
        <v>16840</v>
      </c>
      <c r="M868">
        <v>0.75</v>
      </c>
      <c r="N868" t="s">
        <v>16841</v>
      </c>
      <c r="O868">
        <v>0.48</v>
      </c>
      <c r="Q868">
        <v>0</v>
      </c>
      <c r="S868">
        <v>0</v>
      </c>
      <c r="U868">
        <v>0</v>
      </c>
      <c r="W868">
        <v>0</v>
      </c>
    </row>
    <row r="869" spans="2:23" x14ac:dyDescent="0.25">
      <c r="B869">
        <v>859</v>
      </c>
      <c r="C869" t="s">
        <v>17169</v>
      </c>
      <c r="D869" t="s">
        <v>16509</v>
      </c>
      <c r="E869">
        <v>0.75</v>
      </c>
      <c r="F869" t="s">
        <v>17119</v>
      </c>
      <c r="G869">
        <v>0.75</v>
      </c>
      <c r="H869" t="s">
        <v>16899</v>
      </c>
      <c r="I869">
        <v>0.75</v>
      </c>
      <c r="J869" t="s">
        <v>16839</v>
      </c>
      <c r="K869">
        <v>0.75</v>
      </c>
      <c r="L869" t="s">
        <v>16840</v>
      </c>
      <c r="M869">
        <v>0.75</v>
      </c>
      <c r="N869" t="s">
        <v>16841</v>
      </c>
      <c r="O869">
        <v>0.48</v>
      </c>
      <c r="Q869">
        <v>0</v>
      </c>
      <c r="S869">
        <v>0</v>
      </c>
      <c r="U869">
        <v>0</v>
      </c>
      <c r="W869">
        <v>0</v>
      </c>
    </row>
    <row r="870" spans="2:23" x14ac:dyDescent="0.25">
      <c r="B870">
        <v>860</v>
      </c>
      <c r="C870" t="s">
        <v>17170</v>
      </c>
      <c r="D870" t="s">
        <v>16509</v>
      </c>
      <c r="E870">
        <v>0.75</v>
      </c>
      <c r="F870" t="s">
        <v>17121</v>
      </c>
      <c r="G870">
        <v>0.75</v>
      </c>
      <c r="H870" t="s">
        <v>16899</v>
      </c>
      <c r="I870">
        <v>0.75</v>
      </c>
      <c r="J870" t="s">
        <v>16839</v>
      </c>
      <c r="K870">
        <v>0.75</v>
      </c>
      <c r="L870" t="s">
        <v>16840</v>
      </c>
      <c r="M870">
        <v>0.75</v>
      </c>
      <c r="N870" t="s">
        <v>16841</v>
      </c>
      <c r="O870">
        <v>0.48</v>
      </c>
      <c r="Q870">
        <v>0</v>
      </c>
      <c r="S870">
        <v>0</v>
      </c>
      <c r="U870">
        <v>0</v>
      </c>
      <c r="W870">
        <v>0</v>
      </c>
    </row>
    <row r="871" spans="2:23" x14ac:dyDescent="0.25">
      <c r="B871">
        <v>861</v>
      </c>
      <c r="C871" t="s">
        <v>17171</v>
      </c>
      <c r="D871" t="s">
        <v>16509</v>
      </c>
      <c r="E871">
        <v>0.75</v>
      </c>
      <c r="F871" t="s">
        <v>17123</v>
      </c>
      <c r="G871">
        <v>0.75</v>
      </c>
      <c r="H871" t="s">
        <v>16899</v>
      </c>
      <c r="I871">
        <v>0.75</v>
      </c>
      <c r="J871" t="s">
        <v>16839</v>
      </c>
      <c r="K871">
        <v>0.75</v>
      </c>
      <c r="L871" t="s">
        <v>16840</v>
      </c>
      <c r="M871">
        <v>0.75</v>
      </c>
      <c r="N871" t="s">
        <v>16841</v>
      </c>
      <c r="O871">
        <v>0.48</v>
      </c>
      <c r="Q871">
        <v>0</v>
      </c>
      <c r="S871">
        <v>0</v>
      </c>
      <c r="U871">
        <v>0</v>
      </c>
      <c r="W871">
        <v>0</v>
      </c>
    </row>
    <row r="872" spans="2:23" x14ac:dyDescent="0.25">
      <c r="B872">
        <v>862</v>
      </c>
      <c r="C872" t="s">
        <v>17172</v>
      </c>
      <c r="D872" t="s">
        <v>16509</v>
      </c>
      <c r="E872">
        <v>0.75</v>
      </c>
      <c r="F872" t="s">
        <v>17125</v>
      </c>
      <c r="G872">
        <v>0.75</v>
      </c>
      <c r="H872" t="s">
        <v>16899</v>
      </c>
      <c r="I872">
        <v>0.75</v>
      </c>
      <c r="J872" t="s">
        <v>16839</v>
      </c>
      <c r="K872">
        <v>-0.75</v>
      </c>
      <c r="L872" t="s">
        <v>16840</v>
      </c>
      <c r="M872">
        <v>-0.75</v>
      </c>
      <c r="N872" t="s">
        <v>16841</v>
      </c>
      <c r="O872">
        <v>0.48</v>
      </c>
      <c r="Q872">
        <v>0</v>
      </c>
      <c r="S872">
        <v>0</v>
      </c>
      <c r="U872">
        <v>0</v>
      </c>
      <c r="W872">
        <v>0</v>
      </c>
    </row>
    <row r="873" spans="2:23" x14ac:dyDescent="0.25">
      <c r="B873">
        <v>863</v>
      </c>
      <c r="C873" t="s">
        <v>17173</v>
      </c>
      <c r="D873" t="s">
        <v>16509</v>
      </c>
      <c r="E873">
        <v>0.75</v>
      </c>
      <c r="F873" t="s">
        <v>17127</v>
      </c>
      <c r="G873">
        <v>0.75</v>
      </c>
      <c r="H873" t="s">
        <v>16899</v>
      </c>
      <c r="I873">
        <v>0.75</v>
      </c>
      <c r="J873" t="s">
        <v>16839</v>
      </c>
      <c r="K873">
        <v>-0.75</v>
      </c>
      <c r="L873" t="s">
        <v>16840</v>
      </c>
      <c r="M873">
        <v>-0.75</v>
      </c>
      <c r="N873" t="s">
        <v>16841</v>
      </c>
      <c r="O873">
        <v>0.48</v>
      </c>
      <c r="Q873">
        <v>0</v>
      </c>
      <c r="S873">
        <v>0</v>
      </c>
      <c r="U873">
        <v>0</v>
      </c>
      <c r="W873">
        <v>0</v>
      </c>
    </row>
    <row r="874" spans="2:23" x14ac:dyDescent="0.25">
      <c r="B874">
        <v>864</v>
      </c>
      <c r="C874" t="s">
        <v>17174</v>
      </c>
      <c r="D874" t="s">
        <v>16509</v>
      </c>
      <c r="E874">
        <v>0.75</v>
      </c>
      <c r="F874" t="s">
        <v>17129</v>
      </c>
      <c r="G874">
        <v>0.75</v>
      </c>
      <c r="H874" t="s">
        <v>16899</v>
      </c>
      <c r="I874">
        <v>0.75</v>
      </c>
      <c r="J874" t="s">
        <v>16839</v>
      </c>
      <c r="K874">
        <v>-0.75</v>
      </c>
      <c r="L874" t="s">
        <v>16840</v>
      </c>
      <c r="M874">
        <v>-0.75</v>
      </c>
      <c r="N874" t="s">
        <v>16841</v>
      </c>
      <c r="O874">
        <v>0.48</v>
      </c>
      <c r="Q874">
        <v>0</v>
      </c>
      <c r="S874">
        <v>0</v>
      </c>
      <c r="U874">
        <v>0</v>
      </c>
      <c r="W874">
        <v>0</v>
      </c>
    </row>
    <row r="875" spans="2:23" x14ac:dyDescent="0.25">
      <c r="B875">
        <v>865</v>
      </c>
      <c r="C875" t="s">
        <v>17175</v>
      </c>
      <c r="D875" t="s">
        <v>16509</v>
      </c>
      <c r="E875">
        <v>0.75</v>
      </c>
      <c r="F875" t="s">
        <v>17131</v>
      </c>
      <c r="G875">
        <v>0.75</v>
      </c>
      <c r="H875" t="s">
        <v>16899</v>
      </c>
      <c r="I875">
        <v>0.75</v>
      </c>
      <c r="J875" t="s">
        <v>16839</v>
      </c>
      <c r="K875">
        <v>-0.75</v>
      </c>
      <c r="L875" t="s">
        <v>16840</v>
      </c>
      <c r="M875">
        <v>-0.75</v>
      </c>
      <c r="N875" t="s">
        <v>16841</v>
      </c>
      <c r="O875">
        <v>0.48</v>
      </c>
      <c r="Q875">
        <v>0</v>
      </c>
      <c r="S875">
        <v>0</v>
      </c>
      <c r="U875">
        <v>0</v>
      </c>
      <c r="W875">
        <v>0</v>
      </c>
    </row>
    <row r="876" spans="2:23" x14ac:dyDescent="0.25">
      <c r="B876">
        <v>866</v>
      </c>
      <c r="C876" t="s">
        <v>17176</v>
      </c>
      <c r="D876" t="s">
        <v>16509</v>
      </c>
      <c r="E876">
        <v>0.75</v>
      </c>
      <c r="F876" t="s">
        <v>17133</v>
      </c>
      <c r="G876">
        <v>0.75</v>
      </c>
      <c r="H876" t="s">
        <v>16899</v>
      </c>
      <c r="I876">
        <v>0.75</v>
      </c>
      <c r="J876" t="s">
        <v>16839</v>
      </c>
      <c r="K876">
        <v>-0.75</v>
      </c>
      <c r="L876" t="s">
        <v>16840</v>
      </c>
      <c r="M876">
        <v>-0.75</v>
      </c>
      <c r="N876" t="s">
        <v>16841</v>
      </c>
      <c r="O876">
        <v>0.48</v>
      </c>
      <c r="Q876">
        <v>0</v>
      </c>
      <c r="S876">
        <v>0</v>
      </c>
      <c r="U876">
        <v>0</v>
      </c>
      <c r="W876">
        <v>0</v>
      </c>
    </row>
    <row r="877" spans="2:23" x14ac:dyDescent="0.25">
      <c r="B877">
        <v>867</v>
      </c>
      <c r="C877" t="s">
        <v>17177</v>
      </c>
      <c r="D877" t="s">
        <v>16509</v>
      </c>
      <c r="E877">
        <v>0.75</v>
      </c>
      <c r="F877" t="s">
        <v>17135</v>
      </c>
      <c r="G877">
        <v>0.75</v>
      </c>
      <c r="H877" t="s">
        <v>16899</v>
      </c>
      <c r="I877">
        <v>0.75</v>
      </c>
      <c r="J877" t="s">
        <v>16839</v>
      </c>
      <c r="K877">
        <v>-0.75</v>
      </c>
      <c r="L877" t="s">
        <v>16840</v>
      </c>
      <c r="M877">
        <v>-0.75</v>
      </c>
      <c r="N877" t="s">
        <v>16841</v>
      </c>
      <c r="O877">
        <v>0.48</v>
      </c>
      <c r="Q877">
        <v>0</v>
      </c>
      <c r="S877">
        <v>0</v>
      </c>
      <c r="U877">
        <v>0</v>
      </c>
      <c r="W877">
        <v>0</v>
      </c>
    </row>
    <row r="878" spans="2:23" x14ac:dyDescent="0.25">
      <c r="B878">
        <v>868</v>
      </c>
      <c r="C878" t="s">
        <v>17178</v>
      </c>
      <c r="D878" t="s">
        <v>16509</v>
      </c>
      <c r="E878">
        <v>0.75</v>
      </c>
      <c r="F878" t="s">
        <v>17137</v>
      </c>
      <c r="G878">
        <v>0.75</v>
      </c>
      <c r="H878" t="s">
        <v>16899</v>
      </c>
      <c r="I878">
        <v>0.75</v>
      </c>
      <c r="J878" t="s">
        <v>16839</v>
      </c>
      <c r="K878">
        <v>-0.75</v>
      </c>
      <c r="L878" t="s">
        <v>16840</v>
      </c>
      <c r="M878">
        <v>-0.75</v>
      </c>
      <c r="N878" t="s">
        <v>16841</v>
      </c>
      <c r="O878">
        <v>0.48</v>
      </c>
      <c r="Q878">
        <v>0</v>
      </c>
      <c r="S878">
        <v>0</v>
      </c>
      <c r="U878">
        <v>0</v>
      </c>
      <c r="W878">
        <v>0</v>
      </c>
    </row>
    <row r="879" spans="2:23" x14ac:dyDescent="0.25">
      <c r="B879">
        <v>869</v>
      </c>
      <c r="C879" t="s">
        <v>17179</v>
      </c>
      <c r="D879" t="s">
        <v>16509</v>
      </c>
      <c r="E879">
        <v>0.75</v>
      </c>
      <c r="F879" t="s">
        <v>17139</v>
      </c>
      <c r="G879">
        <v>0.75</v>
      </c>
      <c r="H879" t="s">
        <v>16899</v>
      </c>
      <c r="I879">
        <v>0.75</v>
      </c>
      <c r="J879" t="s">
        <v>16839</v>
      </c>
      <c r="K879">
        <v>-0.75</v>
      </c>
      <c r="L879" t="s">
        <v>16840</v>
      </c>
      <c r="M879">
        <v>-0.75</v>
      </c>
      <c r="N879" t="s">
        <v>16841</v>
      </c>
      <c r="O879">
        <v>0.48</v>
      </c>
      <c r="Q879">
        <v>0</v>
      </c>
      <c r="S879">
        <v>0</v>
      </c>
      <c r="U879">
        <v>0</v>
      </c>
      <c r="W879">
        <v>0</v>
      </c>
    </row>
    <row r="880" spans="2:23" x14ac:dyDescent="0.25">
      <c r="B880">
        <v>870</v>
      </c>
      <c r="C880" t="s">
        <v>17180</v>
      </c>
      <c r="D880" t="s">
        <v>16509</v>
      </c>
      <c r="E880">
        <v>0.75</v>
      </c>
      <c r="F880" t="s">
        <v>17141</v>
      </c>
      <c r="G880">
        <v>0.75</v>
      </c>
      <c r="H880" t="s">
        <v>16899</v>
      </c>
      <c r="I880">
        <v>0.75</v>
      </c>
      <c r="J880" t="s">
        <v>16839</v>
      </c>
      <c r="K880">
        <v>-0.75</v>
      </c>
      <c r="L880" t="s">
        <v>16840</v>
      </c>
      <c r="M880">
        <v>-0.75</v>
      </c>
      <c r="N880" t="s">
        <v>16841</v>
      </c>
      <c r="O880">
        <v>0.48</v>
      </c>
      <c r="Q880">
        <v>0</v>
      </c>
      <c r="S880">
        <v>0</v>
      </c>
      <c r="U880">
        <v>0</v>
      </c>
      <c r="W880">
        <v>0</v>
      </c>
    </row>
    <row r="881" spans="2:23" x14ac:dyDescent="0.25">
      <c r="B881">
        <v>871</v>
      </c>
      <c r="C881" t="s">
        <v>17181</v>
      </c>
      <c r="D881" t="s">
        <v>16509</v>
      </c>
      <c r="E881">
        <v>0.75</v>
      </c>
      <c r="F881" t="s">
        <v>17143</v>
      </c>
      <c r="G881">
        <v>0.75</v>
      </c>
      <c r="H881" t="s">
        <v>16899</v>
      </c>
      <c r="I881">
        <v>0.75</v>
      </c>
      <c r="J881" t="s">
        <v>16839</v>
      </c>
      <c r="K881">
        <v>-0.75</v>
      </c>
      <c r="L881" t="s">
        <v>16840</v>
      </c>
      <c r="M881">
        <v>-0.75</v>
      </c>
      <c r="N881" t="s">
        <v>16841</v>
      </c>
      <c r="O881">
        <v>0.48</v>
      </c>
      <c r="Q881">
        <v>0</v>
      </c>
      <c r="S881">
        <v>0</v>
      </c>
      <c r="U881">
        <v>0</v>
      </c>
      <c r="W881">
        <v>0</v>
      </c>
    </row>
    <row r="882" spans="2:23" x14ac:dyDescent="0.25">
      <c r="B882">
        <v>872</v>
      </c>
      <c r="C882" t="s">
        <v>17182</v>
      </c>
      <c r="D882" t="s">
        <v>16509</v>
      </c>
      <c r="E882">
        <v>0.75</v>
      </c>
      <c r="F882" t="s">
        <v>17145</v>
      </c>
      <c r="G882">
        <v>0.75</v>
      </c>
      <c r="H882" t="s">
        <v>16899</v>
      </c>
      <c r="I882">
        <v>0.75</v>
      </c>
      <c r="J882" t="s">
        <v>16839</v>
      </c>
      <c r="K882">
        <v>-0.75</v>
      </c>
      <c r="L882" t="s">
        <v>16840</v>
      </c>
      <c r="M882">
        <v>-0.75</v>
      </c>
      <c r="N882" t="s">
        <v>16841</v>
      </c>
      <c r="O882">
        <v>0.48</v>
      </c>
      <c r="Q882">
        <v>0</v>
      </c>
      <c r="S882">
        <v>0</v>
      </c>
      <c r="U882">
        <v>0</v>
      </c>
      <c r="W882">
        <v>0</v>
      </c>
    </row>
    <row r="883" spans="2:23" x14ac:dyDescent="0.25">
      <c r="B883">
        <v>873</v>
      </c>
      <c r="C883" t="s">
        <v>17183</v>
      </c>
      <c r="D883" t="s">
        <v>16509</v>
      </c>
      <c r="E883">
        <v>0.75</v>
      </c>
      <c r="F883" t="s">
        <v>17147</v>
      </c>
      <c r="G883">
        <v>0.75</v>
      </c>
      <c r="H883" t="s">
        <v>16899</v>
      </c>
      <c r="I883">
        <v>0.75</v>
      </c>
      <c r="J883" t="s">
        <v>16839</v>
      </c>
      <c r="K883">
        <v>-0.75</v>
      </c>
      <c r="L883" t="s">
        <v>16840</v>
      </c>
      <c r="M883">
        <v>-0.75</v>
      </c>
      <c r="N883" t="s">
        <v>16841</v>
      </c>
      <c r="O883">
        <v>0.48</v>
      </c>
      <c r="Q883">
        <v>0</v>
      </c>
      <c r="S883">
        <v>0</v>
      </c>
      <c r="U883">
        <v>0</v>
      </c>
      <c r="W883">
        <v>0</v>
      </c>
    </row>
    <row r="884" spans="2:23" x14ac:dyDescent="0.25">
      <c r="B884">
        <v>874</v>
      </c>
      <c r="C884" t="s">
        <v>17184</v>
      </c>
      <c r="D884" t="s">
        <v>16509</v>
      </c>
      <c r="E884">
        <v>0.75</v>
      </c>
      <c r="F884" t="s">
        <v>17149</v>
      </c>
      <c r="G884">
        <v>0.75</v>
      </c>
      <c r="H884" t="s">
        <v>16899</v>
      </c>
      <c r="I884">
        <v>0.75</v>
      </c>
      <c r="J884" t="s">
        <v>16839</v>
      </c>
      <c r="K884">
        <v>-0.75</v>
      </c>
      <c r="L884" t="s">
        <v>16840</v>
      </c>
      <c r="M884">
        <v>-0.75</v>
      </c>
      <c r="N884" t="s">
        <v>16841</v>
      </c>
      <c r="O884">
        <v>0.48</v>
      </c>
      <c r="Q884">
        <v>0</v>
      </c>
      <c r="S884">
        <v>0</v>
      </c>
      <c r="U884">
        <v>0</v>
      </c>
      <c r="W884">
        <v>0</v>
      </c>
    </row>
    <row r="885" spans="2:23" x14ac:dyDescent="0.25">
      <c r="B885">
        <v>875</v>
      </c>
      <c r="C885" t="s">
        <v>17185</v>
      </c>
      <c r="D885" t="s">
        <v>16509</v>
      </c>
      <c r="E885">
        <v>0.75</v>
      </c>
      <c r="F885" t="s">
        <v>17151</v>
      </c>
      <c r="G885">
        <v>0.75</v>
      </c>
      <c r="H885" t="s">
        <v>16899</v>
      </c>
      <c r="I885">
        <v>0.75</v>
      </c>
      <c r="J885" t="s">
        <v>16839</v>
      </c>
      <c r="K885">
        <v>-0.75</v>
      </c>
      <c r="L885" t="s">
        <v>16840</v>
      </c>
      <c r="M885">
        <v>-0.75</v>
      </c>
      <c r="N885" t="s">
        <v>16841</v>
      </c>
      <c r="O885">
        <v>0.48</v>
      </c>
      <c r="Q885">
        <v>0</v>
      </c>
      <c r="S885">
        <v>0</v>
      </c>
      <c r="U885">
        <v>0</v>
      </c>
      <c r="W885">
        <v>0</v>
      </c>
    </row>
    <row r="886" spans="2:23" x14ac:dyDescent="0.25">
      <c r="B886">
        <v>876</v>
      </c>
      <c r="C886" t="s">
        <v>17186</v>
      </c>
      <c r="D886" t="s">
        <v>16509</v>
      </c>
      <c r="E886">
        <v>0.75</v>
      </c>
      <c r="F886" t="s">
        <v>17153</v>
      </c>
      <c r="G886">
        <v>0.75</v>
      </c>
      <c r="H886" t="s">
        <v>16899</v>
      </c>
      <c r="I886">
        <v>0.75</v>
      </c>
      <c r="J886" t="s">
        <v>16839</v>
      </c>
      <c r="K886">
        <v>-0.75</v>
      </c>
      <c r="L886" t="s">
        <v>16840</v>
      </c>
      <c r="M886">
        <v>-0.75</v>
      </c>
      <c r="N886" t="s">
        <v>16841</v>
      </c>
      <c r="O886">
        <v>0.48</v>
      </c>
      <c r="Q886">
        <v>0</v>
      </c>
      <c r="S886">
        <v>0</v>
      </c>
      <c r="U886">
        <v>0</v>
      </c>
      <c r="W886">
        <v>0</v>
      </c>
    </row>
    <row r="887" spans="2:23" x14ac:dyDescent="0.25">
      <c r="B887">
        <v>877</v>
      </c>
      <c r="C887" t="s">
        <v>17187</v>
      </c>
      <c r="D887" t="s">
        <v>16509</v>
      </c>
      <c r="E887">
        <v>0.75</v>
      </c>
      <c r="F887" t="s">
        <v>17155</v>
      </c>
      <c r="G887">
        <v>0.75</v>
      </c>
      <c r="H887" t="s">
        <v>16899</v>
      </c>
      <c r="I887">
        <v>0.75</v>
      </c>
      <c r="J887" t="s">
        <v>16839</v>
      </c>
      <c r="K887">
        <v>-0.75</v>
      </c>
      <c r="L887" t="s">
        <v>16840</v>
      </c>
      <c r="M887">
        <v>-0.75</v>
      </c>
      <c r="N887" t="s">
        <v>16841</v>
      </c>
      <c r="O887">
        <v>0.48</v>
      </c>
      <c r="Q887">
        <v>0</v>
      </c>
      <c r="S887">
        <v>0</v>
      </c>
      <c r="U887">
        <v>0</v>
      </c>
      <c r="W887">
        <v>0</v>
      </c>
    </row>
    <row r="888" spans="2:23" x14ac:dyDescent="0.25">
      <c r="B888">
        <v>878</v>
      </c>
      <c r="C888" t="s">
        <v>17188</v>
      </c>
      <c r="D888" t="s">
        <v>16509</v>
      </c>
      <c r="E888">
        <v>0.75</v>
      </c>
      <c r="F888" t="s">
        <v>17189</v>
      </c>
      <c r="G888">
        <v>0.75</v>
      </c>
      <c r="H888" t="s">
        <v>16932</v>
      </c>
      <c r="I888">
        <v>0.75</v>
      </c>
      <c r="J888" t="s">
        <v>16933</v>
      </c>
      <c r="K888">
        <v>0.75</v>
      </c>
      <c r="L888" t="s">
        <v>16841</v>
      </c>
      <c r="M888">
        <v>0.48</v>
      </c>
      <c r="O888">
        <v>0</v>
      </c>
      <c r="Q888">
        <v>0</v>
      </c>
      <c r="S888">
        <v>0</v>
      </c>
      <c r="U888">
        <v>0</v>
      </c>
      <c r="W888">
        <v>0</v>
      </c>
    </row>
    <row r="889" spans="2:23" x14ac:dyDescent="0.25">
      <c r="B889">
        <v>879</v>
      </c>
      <c r="C889" t="s">
        <v>17190</v>
      </c>
      <c r="D889" t="s">
        <v>16509</v>
      </c>
      <c r="E889">
        <v>0.75</v>
      </c>
      <c r="F889" t="s">
        <v>17191</v>
      </c>
      <c r="G889">
        <v>0.75</v>
      </c>
      <c r="H889" t="s">
        <v>16932</v>
      </c>
      <c r="I889">
        <v>0.75</v>
      </c>
      <c r="J889" t="s">
        <v>16933</v>
      </c>
      <c r="K889">
        <v>0.75</v>
      </c>
      <c r="L889" t="s">
        <v>16841</v>
      </c>
      <c r="M889">
        <v>0.48</v>
      </c>
      <c r="O889">
        <v>0</v>
      </c>
      <c r="Q889">
        <v>0</v>
      </c>
      <c r="S889">
        <v>0</v>
      </c>
      <c r="U889">
        <v>0</v>
      </c>
      <c r="W889">
        <v>0</v>
      </c>
    </row>
    <row r="890" spans="2:23" x14ac:dyDescent="0.25">
      <c r="B890">
        <v>880</v>
      </c>
      <c r="C890" t="s">
        <v>17192</v>
      </c>
      <c r="D890" t="s">
        <v>16509</v>
      </c>
      <c r="E890">
        <v>0.75</v>
      </c>
      <c r="F890" t="s">
        <v>17193</v>
      </c>
      <c r="G890">
        <v>0.75</v>
      </c>
      <c r="H890" t="s">
        <v>16932</v>
      </c>
      <c r="I890">
        <v>-0.75</v>
      </c>
      <c r="J890" t="s">
        <v>16933</v>
      </c>
      <c r="K890">
        <v>-0.75</v>
      </c>
      <c r="L890" t="s">
        <v>16841</v>
      </c>
      <c r="M890">
        <v>0.48</v>
      </c>
      <c r="O890">
        <v>0</v>
      </c>
      <c r="Q890">
        <v>0</v>
      </c>
      <c r="S890">
        <v>0</v>
      </c>
      <c r="U890">
        <v>0</v>
      </c>
      <c r="W890">
        <v>0</v>
      </c>
    </row>
    <row r="891" spans="2:23" x14ac:dyDescent="0.25">
      <c r="B891">
        <v>881</v>
      </c>
      <c r="C891" t="s">
        <v>17194</v>
      </c>
      <c r="D891" t="s">
        <v>16509</v>
      </c>
      <c r="E891">
        <v>0.75</v>
      </c>
      <c r="F891" t="s">
        <v>17195</v>
      </c>
      <c r="G891">
        <v>0.75</v>
      </c>
      <c r="H891" t="s">
        <v>16932</v>
      </c>
      <c r="I891">
        <v>0.75</v>
      </c>
      <c r="J891" t="s">
        <v>16933</v>
      </c>
      <c r="K891">
        <v>0.75</v>
      </c>
      <c r="L891" t="s">
        <v>16841</v>
      </c>
      <c r="M891">
        <v>0.48</v>
      </c>
      <c r="O891">
        <v>0</v>
      </c>
      <c r="Q891">
        <v>0</v>
      </c>
      <c r="S891">
        <v>0</v>
      </c>
      <c r="U891">
        <v>0</v>
      </c>
      <c r="W891">
        <v>0</v>
      </c>
    </row>
    <row r="892" spans="2:23" x14ac:dyDescent="0.25">
      <c r="B892">
        <v>882</v>
      </c>
      <c r="C892" t="s">
        <v>17196</v>
      </c>
      <c r="D892" t="s">
        <v>16509</v>
      </c>
      <c r="E892">
        <v>0.75</v>
      </c>
      <c r="F892" t="s">
        <v>17197</v>
      </c>
      <c r="G892">
        <v>0.75</v>
      </c>
      <c r="H892" t="s">
        <v>16932</v>
      </c>
      <c r="I892">
        <v>-0.75</v>
      </c>
      <c r="J892" t="s">
        <v>16933</v>
      </c>
      <c r="K892">
        <v>-0.75</v>
      </c>
      <c r="L892" t="s">
        <v>16841</v>
      </c>
      <c r="M892">
        <v>0.48</v>
      </c>
      <c r="O892">
        <v>0</v>
      </c>
      <c r="Q892">
        <v>0</v>
      </c>
      <c r="S892">
        <v>0</v>
      </c>
      <c r="U892">
        <v>0</v>
      </c>
      <c r="W892">
        <v>0</v>
      </c>
    </row>
    <row r="893" spans="2:23" x14ac:dyDescent="0.25">
      <c r="B893">
        <v>883</v>
      </c>
      <c r="C893" t="s">
        <v>17198</v>
      </c>
      <c r="D893" t="s">
        <v>16509</v>
      </c>
      <c r="E893">
        <v>0.75</v>
      </c>
      <c r="F893" t="s">
        <v>17199</v>
      </c>
      <c r="G893">
        <v>0.75</v>
      </c>
      <c r="H893" t="s">
        <v>16932</v>
      </c>
      <c r="I893">
        <v>0.75</v>
      </c>
      <c r="J893" t="s">
        <v>16933</v>
      </c>
      <c r="K893">
        <v>0.75</v>
      </c>
      <c r="L893" t="s">
        <v>16841</v>
      </c>
      <c r="M893">
        <v>0.48</v>
      </c>
      <c r="O893">
        <v>0</v>
      </c>
      <c r="Q893">
        <v>0</v>
      </c>
      <c r="S893">
        <v>0</v>
      </c>
      <c r="U893">
        <v>0</v>
      </c>
      <c r="W893">
        <v>0</v>
      </c>
    </row>
    <row r="894" spans="2:23" x14ac:dyDescent="0.25">
      <c r="B894">
        <v>884</v>
      </c>
      <c r="C894" t="s">
        <v>17200</v>
      </c>
      <c r="D894" t="s">
        <v>16509</v>
      </c>
      <c r="E894">
        <v>0.75</v>
      </c>
      <c r="F894" t="s">
        <v>17201</v>
      </c>
      <c r="G894">
        <v>0.75</v>
      </c>
      <c r="H894" t="s">
        <v>16932</v>
      </c>
      <c r="I894">
        <v>-0.75</v>
      </c>
      <c r="J894" t="s">
        <v>16933</v>
      </c>
      <c r="K894">
        <v>-0.75</v>
      </c>
      <c r="L894" t="s">
        <v>16841</v>
      </c>
      <c r="M894">
        <v>0.48</v>
      </c>
      <c r="O894">
        <v>0</v>
      </c>
      <c r="Q894">
        <v>0</v>
      </c>
      <c r="S894">
        <v>0</v>
      </c>
      <c r="U894">
        <v>0</v>
      </c>
      <c r="W894">
        <v>0</v>
      </c>
    </row>
    <row r="895" spans="2:23" x14ac:dyDescent="0.25">
      <c r="B895">
        <v>885</v>
      </c>
      <c r="C895" t="s">
        <v>17202</v>
      </c>
      <c r="D895" t="s">
        <v>16509</v>
      </c>
      <c r="E895">
        <v>0.75</v>
      </c>
      <c r="F895" t="s">
        <v>17203</v>
      </c>
      <c r="G895">
        <v>0.75</v>
      </c>
      <c r="H895" t="s">
        <v>16932</v>
      </c>
      <c r="I895">
        <v>-0.75</v>
      </c>
      <c r="J895" t="s">
        <v>16933</v>
      </c>
      <c r="K895">
        <v>-0.75</v>
      </c>
      <c r="L895" t="s">
        <v>16841</v>
      </c>
      <c r="M895">
        <v>0.48</v>
      </c>
      <c r="O895">
        <v>0</v>
      </c>
      <c r="Q895">
        <v>0</v>
      </c>
      <c r="S895">
        <v>0</v>
      </c>
      <c r="U895">
        <v>0</v>
      </c>
      <c r="W895">
        <v>0</v>
      </c>
    </row>
    <row r="896" spans="2:23" x14ac:dyDescent="0.25">
      <c r="B896">
        <v>886</v>
      </c>
      <c r="C896" t="s">
        <v>17204</v>
      </c>
      <c r="D896" t="s">
        <v>16509</v>
      </c>
      <c r="E896">
        <v>0.75</v>
      </c>
      <c r="F896" t="s">
        <v>17205</v>
      </c>
      <c r="G896">
        <v>0.75</v>
      </c>
      <c r="H896" t="s">
        <v>16932</v>
      </c>
      <c r="I896">
        <v>0.75</v>
      </c>
      <c r="J896" t="s">
        <v>16933</v>
      </c>
      <c r="K896">
        <v>0.75</v>
      </c>
      <c r="L896" t="s">
        <v>16841</v>
      </c>
      <c r="M896">
        <v>0.48</v>
      </c>
      <c r="O896">
        <v>0</v>
      </c>
      <c r="Q896">
        <v>0</v>
      </c>
      <c r="S896">
        <v>0</v>
      </c>
      <c r="U896">
        <v>0</v>
      </c>
      <c r="W896">
        <v>0</v>
      </c>
    </row>
    <row r="897" spans="2:23" x14ac:dyDescent="0.25">
      <c r="B897">
        <v>887</v>
      </c>
      <c r="C897" t="s">
        <v>17206</v>
      </c>
      <c r="D897" t="s">
        <v>16509</v>
      </c>
      <c r="E897">
        <v>0.75</v>
      </c>
      <c r="F897" t="s">
        <v>17207</v>
      </c>
      <c r="G897">
        <v>0.75</v>
      </c>
      <c r="H897" t="s">
        <v>16932</v>
      </c>
      <c r="I897">
        <v>0.75</v>
      </c>
      <c r="J897" t="s">
        <v>16933</v>
      </c>
      <c r="K897">
        <v>0.75</v>
      </c>
      <c r="L897" t="s">
        <v>16841</v>
      </c>
      <c r="M897">
        <v>0.48</v>
      </c>
      <c r="O897">
        <v>0</v>
      </c>
      <c r="Q897">
        <v>0</v>
      </c>
      <c r="S897">
        <v>0</v>
      </c>
      <c r="U897">
        <v>0</v>
      </c>
      <c r="W897">
        <v>0</v>
      </c>
    </row>
    <row r="898" spans="2:23" x14ac:dyDescent="0.25">
      <c r="B898">
        <v>888</v>
      </c>
      <c r="C898" t="s">
        <v>17208</v>
      </c>
      <c r="D898" t="s">
        <v>16509</v>
      </c>
      <c r="E898">
        <v>0.75</v>
      </c>
      <c r="F898" t="s">
        <v>17209</v>
      </c>
      <c r="G898">
        <v>0.75</v>
      </c>
      <c r="H898" t="s">
        <v>16932</v>
      </c>
      <c r="I898">
        <v>-0.75</v>
      </c>
      <c r="J898" t="s">
        <v>16933</v>
      </c>
      <c r="K898">
        <v>-0.75</v>
      </c>
      <c r="L898" t="s">
        <v>16841</v>
      </c>
      <c r="M898">
        <v>0.48</v>
      </c>
      <c r="O898">
        <v>0</v>
      </c>
      <c r="Q898">
        <v>0</v>
      </c>
      <c r="S898">
        <v>0</v>
      </c>
      <c r="U898">
        <v>0</v>
      </c>
      <c r="W898">
        <v>0</v>
      </c>
    </row>
    <row r="899" spans="2:23" x14ac:dyDescent="0.25">
      <c r="B899">
        <v>889</v>
      </c>
      <c r="C899" t="s">
        <v>17210</v>
      </c>
      <c r="D899" t="s">
        <v>16509</v>
      </c>
      <c r="E899">
        <v>0.75</v>
      </c>
      <c r="F899" t="s">
        <v>17211</v>
      </c>
      <c r="G899">
        <v>0.75</v>
      </c>
      <c r="H899" t="s">
        <v>16932</v>
      </c>
      <c r="I899">
        <v>0.75</v>
      </c>
      <c r="J899" t="s">
        <v>16933</v>
      </c>
      <c r="K899">
        <v>0.75</v>
      </c>
      <c r="L899" t="s">
        <v>16841</v>
      </c>
      <c r="M899">
        <v>0.48</v>
      </c>
      <c r="O899">
        <v>0</v>
      </c>
      <c r="Q899">
        <v>0</v>
      </c>
      <c r="S899">
        <v>0</v>
      </c>
      <c r="U899">
        <v>0</v>
      </c>
      <c r="W899">
        <v>0</v>
      </c>
    </row>
    <row r="900" spans="2:23" x14ac:dyDescent="0.25">
      <c r="B900">
        <v>890</v>
      </c>
      <c r="C900" t="s">
        <v>17212</v>
      </c>
      <c r="D900" t="s">
        <v>16509</v>
      </c>
      <c r="E900">
        <v>0.75</v>
      </c>
      <c r="F900" t="s">
        <v>17213</v>
      </c>
      <c r="G900">
        <v>0.75</v>
      </c>
      <c r="H900" t="s">
        <v>16932</v>
      </c>
      <c r="I900">
        <v>-0.75</v>
      </c>
      <c r="J900" t="s">
        <v>16933</v>
      </c>
      <c r="K900">
        <v>-0.75</v>
      </c>
      <c r="L900" t="s">
        <v>16841</v>
      </c>
      <c r="M900">
        <v>0.48</v>
      </c>
      <c r="O900">
        <v>0</v>
      </c>
      <c r="Q900">
        <v>0</v>
      </c>
      <c r="S900">
        <v>0</v>
      </c>
      <c r="U900">
        <v>0</v>
      </c>
      <c r="W900">
        <v>0</v>
      </c>
    </row>
    <row r="901" spans="2:23" x14ac:dyDescent="0.25">
      <c r="B901">
        <v>891</v>
      </c>
      <c r="C901" t="s">
        <v>17214</v>
      </c>
      <c r="D901" t="s">
        <v>16509</v>
      </c>
      <c r="E901">
        <v>0.75</v>
      </c>
      <c r="F901" t="s">
        <v>17215</v>
      </c>
      <c r="G901">
        <v>0.75</v>
      </c>
      <c r="H901" t="s">
        <v>16932</v>
      </c>
      <c r="I901">
        <v>0.75</v>
      </c>
      <c r="J901" t="s">
        <v>16933</v>
      </c>
      <c r="K901">
        <v>0.75</v>
      </c>
      <c r="L901" t="s">
        <v>16841</v>
      </c>
      <c r="M901">
        <v>0.48</v>
      </c>
      <c r="O901">
        <v>0</v>
      </c>
      <c r="Q901">
        <v>0</v>
      </c>
      <c r="S901">
        <v>0</v>
      </c>
      <c r="U901">
        <v>0</v>
      </c>
      <c r="W901">
        <v>0</v>
      </c>
    </row>
    <row r="902" spans="2:23" x14ac:dyDescent="0.25">
      <c r="B902">
        <v>892</v>
      </c>
      <c r="C902" t="s">
        <v>17216</v>
      </c>
      <c r="D902" t="s">
        <v>16509</v>
      </c>
      <c r="E902">
        <v>0.75</v>
      </c>
      <c r="F902" t="s">
        <v>17217</v>
      </c>
      <c r="G902">
        <v>0.75</v>
      </c>
      <c r="H902" t="s">
        <v>16932</v>
      </c>
      <c r="I902">
        <v>-0.75</v>
      </c>
      <c r="J902" t="s">
        <v>16933</v>
      </c>
      <c r="K902">
        <v>-0.75</v>
      </c>
      <c r="L902" t="s">
        <v>16841</v>
      </c>
      <c r="M902">
        <v>0.48</v>
      </c>
      <c r="O902">
        <v>0</v>
      </c>
      <c r="Q902">
        <v>0</v>
      </c>
      <c r="S902">
        <v>0</v>
      </c>
      <c r="U902">
        <v>0</v>
      </c>
      <c r="W902">
        <v>0</v>
      </c>
    </row>
    <row r="903" spans="2:23" x14ac:dyDescent="0.25">
      <c r="B903">
        <v>893</v>
      </c>
      <c r="C903" t="s">
        <v>17218</v>
      </c>
      <c r="D903" t="s">
        <v>16509</v>
      </c>
      <c r="E903">
        <v>0.75</v>
      </c>
      <c r="F903" t="s">
        <v>17219</v>
      </c>
      <c r="G903">
        <v>0.75</v>
      </c>
      <c r="H903" t="s">
        <v>16932</v>
      </c>
      <c r="I903">
        <v>-0.75</v>
      </c>
      <c r="J903" t="s">
        <v>16933</v>
      </c>
      <c r="K903">
        <v>-0.75</v>
      </c>
      <c r="L903" t="s">
        <v>16841</v>
      </c>
      <c r="M903">
        <v>0.48</v>
      </c>
      <c r="O903">
        <v>0</v>
      </c>
      <c r="Q903">
        <v>0</v>
      </c>
      <c r="S903">
        <v>0</v>
      </c>
      <c r="U903">
        <v>0</v>
      </c>
      <c r="W903">
        <v>0</v>
      </c>
    </row>
    <row r="904" spans="2:23" x14ac:dyDescent="0.25">
      <c r="B904">
        <v>894</v>
      </c>
      <c r="C904" t="s">
        <v>17220</v>
      </c>
      <c r="D904" t="s">
        <v>16509</v>
      </c>
      <c r="E904">
        <v>0.75</v>
      </c>
      <c r="F904" t="s">
        <v>17221</v>
      </c>
      <c r="G904">
        <v>0.75</v>
      </c>
      <c r="H904" t="s">
        <v>16932</v>
      </c>
      <c r="I904">
        <v>0.75</v>
      </c>
      <c r="J904" t="s">
        <v>16933</v>
      </c>
      <c r="K904">
        <v>0.75</v>
      </c>
      <c r="L904" t="s">
        <v>16841</v>
      </c>
      <c r="M904">
        <v>0.48</v>
      </c>
      <c r="O904">
        <v>0</v>
      </c>
      <c r="Q904">
        <v>0</v>
      </c>
      <c r="S904">
        <v>0</v>
      </c>
      <c r="U904">
        <v>0</v>
      </c>
      <c r="W904">
        <v>0</v>
      </c>
    </row>
    <row r="905" spans="2:23" x14ac:dyDescent="0.25">
      <c r="B905">
        <v>895</v>
      </c>
      <c r="C905" t="s">
        <v>17222</v>
      </c>
      <c r="D905" t="s">
        <v>16509</v>
      </c>
      <c r="E905">
        <v>0.75</v>
      </c>
      <c r="F905" t="s">
        <v>17223</v>
      </c>
      <c r="G905">
        <v>0.75</v>
      </c>
      <c r="H905" t="s">
        <v>16932</v>
      </c>
      <c r="I905">
        <v>0.75</v>
      </c>
      <c r="J905" t="s">
        <v>16933</v>
      </c>
      <c r="K905">
        <v>0.75</v>
      </c>
      <c r="L905" t="s">
        <v>16841</v>
      </c>
      <c r="M905">
        <v>0.48</v>
      </c>
      <c r="O905">
        <v>0</v>
      </c>
      <c r="Q905">
        <v>0</v>
      </c>
      <c r="S905">
        <v>0</v>
      </c>
      <c r="U905">
        <v>0</v>
      </c>
      <c r="W905">
        <v>0</v>
      </c>
    </row>
    <row r="906" spans="2:23" x14ac:dyDescent="0.25">
      <c r="B906">
        <v>896</v>
      </c>
      <c r="C906" t="s">
        <v>17224</v>
      </c>
      <c r="D906" t="s">
        <v>16509</v>
      </c>
      <c r="E906">
        <v>0.75</v>
      </c>
      <c r="F906" t="s">
        <v>17225</v>
      </c>
      <c r="G906">
        <v>0.75</v>
      </c>
      <c r="H906" t="s">
        <v>16932</v>
      </c>
      <c r="I906">
        <v>-0.75</v>
      </c>
      <c r="J906" t="s">
        <v>16933</v>
      </c>
      <c r="K906">
        <v>-0.75</v>
      </c>
      <c r="L906" t="s">
        <v>16841</v>
      </c>
      <c r="M906">
        <v>0.48</v>
      </c>
      <c r="O906">
        <v>0</v>
      </c>
      <c r="Q906">
        <v>0</v>
      </c>
      <c r="S906">
        <v>0</v>
      </c>
      <c r="U906">
        <v>0</v>
      </c>
      <c r="W906">
        <v>0</v>
      </c>
    </row>
    <row r="907" spans="2:23" x14ac:dyDescent="0.25">
      <c r="B907">
        <v>897</v>
      </c>
      <c r="C907" t="s">
        <v>17226</v>
      </c>
      <c r="D907" t="s">
        <v>16509</v>
      </c>
      <c r="E907">
        <v>0.75</v>
      </c>
      <c r="F907" t="s">
        <v>17227</v>
      </c>
      <c r="G907">
        <v>0.75</v>
      </c>
      <c r="H907" t="s">
        <v>16932</v>
      </c>
      <c r="I907">
        <v>0.75</v>
      </c>
      <c r="J907" t="s">
        <v>16933</v>
      </c>
      <c r="K907">
        <v>0.75</v>
      </c>
      <c r="L907" t="s">
        <v>16841</v>
      </c>
      <c r="M907">
        <v>0.48</v>
      </c>
      <c r="O907">
        <v>0</v>
      </c>
      <c r="Q907">
        <v>0</v>
      </c>
      <c r="S907">
        <v>0</v>
      </c>
      <c r="U907">
        <v>0</v>
      </c>
      <c r="W907">
        <v>0</v>
      </c>
    </row>
    <row r="908" spans="2:23" x14ac:dyDescent="0.25">
      <c r="B908">
        <v>898</v>
      </c>
      <c r="C908" t="s">
        <v>17228</v>
      </c>
      <c r="D908" t="s">
        <v>16509</v>
      </c>
      <c r="E908">
        <v>0.75</v>
      </c>
      <c r="F908" t="s">
        <v>17229</v>
      </c>
      <c r="G908">
        <v>0.75</v>
      </c>
      <c r="H908" t="s">
        <v>16932</v>
      </c>
      <c r="I908">
        <v>-0.75</v>
      </c>
      <c r="J908" t="s">
        <v>16933</v>
      </c>
      <c r="K908">
        <v>-0.75</v>
      </c>
      <c r="L908" t="s">
        <v>16841</v>
      </c>
      <c r="M908">
        <v>0.48</v>
      </c>
      <c r="O908">
        <v>0</v>
      </c>
      <c r="Q908">
        <v>0</v>
      </c>
      <c r="S908">
        <v>0</v>
      </c>
      <c r="U908">
        <v>0</v>
      </c>
      <c r="W908">
        <v>0</v>
      </c>
    </row>
    <row r="909" spans="2:23" x14ac:dyDescent="0.25">
      <c r="B909">
        <v>899</v>
      </c>
      <c r="C909" t="s">
        <v>17230</v>
      </c>
      <c r="D909" t="s">
        <v>16509</v>
      </c>
      <c r="E909">
        <v>0.75</v>
      </c>
      <c r="F909" t="s">
        <v>17231</v>
      </c>
      <c r="G909">
        <v>0.75</v>
      </c>
      <c r="H909" t="s">
        <v>16932</v>
      </c>
      <c r="I909">
        <v>0.75</v>
      </c>
      <c r="J909" t="s">
        <v>16933</v>
      </c>
      <c r="K909">
        <v>0.75</v>
      </c>
      <c r="L909" t="s">
        <v>16841</v>
      </c>
      <c r="M909">
        <v>0.48</v>
      </c>
      <c r="O909">
        <v>0</v>
      </c>
      <c r="Q909">
        <v>0</v>
      </c>
      <c r="S909">
        <v>0</v>
      </c>
      <c r="U909">
        <v>0</v>
      </c>
      <c r="W909">
        <v>0</v>
      </c>
    </row>
    <row r="910" spans="2:23" x14ac:dyDescent="0.25">
      <c r="B910">
        <v>900</v>
      </c>
      <c r="C910" t="s">
        <v>17232</v>
      </c>
      <c r="D910" t="s">
        <v>16509</v>
      </c>
      <c r="E910">
        <v>0.75</v>
      </c>
      <c r="F910" t="s">
        <v>17233</v>
      </c>
      <c r="G910">
        <v>0.75</v>
      </c>
      <c r="H910" t="s">
        <v>16932</v>
      </c>
      <c r="I910">
        <v>-0.75</v>
      </c>
      <c r="J910" t="s">
        <v>16933</v>
      </c>
      <c r="K910">
        <v>-0.75</v>
      </c>
      <c r="L910" t="s">
        <v>16841</v>
      </c>
      <c r="M910">
        <v>0.48</v>
      </c>
      <c r="O910">
        <v>0</v>
      </c>
      <c r="Q910">
        <v>0</v>
      </c>
      <c r="S910">
        <v>0</v>
      </c>
      <c r="U910">
        <v>0</v>
      </c>
      <c r="W910">
        <v>0</v>
      </c>
    </row>
    <row r="911" spans="2:23" x14ac:dyDescent="0.25">
      <c r="B911">
        <v>901</v>
      </c>
      <c r="C911" t="s">
        <v>17234</v>
      </c>
      <c r="D911" t="s">
        <v>16509</v>
      </c>
      <c r="E911">
        <v>0.75</v>
      </c>
      <c r="F911" t="s">
        <v>17235</v>
      </c>
      <c r="G911">
        <v>0.75</v>
      </c>
      <c r="H911" t="s">
        <v>16932</v>
      </c>
      <c r="I911">
        <v>-0.75</v>
      </c>
      <c r="J911" t="s">
        <v>16933</v>
      </c>
      <c r="K911">
        <v>-0.75</v>
      </c>
      <c r="L911" t="s">
        <v>16841</v>
      </c>
      <c r="M911">
        <v>0.48</v>
      </c>
      <c r="O911">
        <v>0</v>
      </c>
      <c r="Q911">
        <v>0</v>
      </c>
      <c r="S911">
        <v>0</v>
      </c>
      <c r="U911">
        <v>0</v>
      </c>
      <c r="W911">
        <v>0</v>
      </c>
    </row>
    <row r="912" spans="2:23" x14ac:dyDescent="0.25">
      <c r="B912">
        <v>902</v>
      </c>
      <c r="C912" t="s">
        <v>17236</v>
      </c>
      <c r="D912" t="s">
        <v>16509</v>
      </c>
      <c r="E912">
        <v>0.75</v>
      </c>
      <c r="F912" t="s">
        <v>17237</v>
      </c>
      <c r="G912">
        <v>0.75</v>
      </c>
      <c r="H912" t="s">
        <v>16932</v>
      </c>
      <c r="I912">
        <v>0.75</v>
      </c>
      <c r="J912" t="s">
        <v>16933</v>
      </c>
      <c r="K912">
        <v>0.75</v>
      </c>
      <c r="L912" t="s">
        <v>16841</v>
      </c>
      <c r="M912">
        <v>0.48</v>
      </c>
      <c r="O912">
        <v>0</v>
      </c>
      <c r="Q912">
        <v>0</v>
      </c>
      <c r="S912">
        <v>0</v>
      </c>
      <c r="U912">
        <v>0</v>
      </c>
      <c r="W912">
        <v>0</v>
      </c>
    </row>
    <row r="913" spans="2:23" x14ac:dyDescent="0.25">
      <c r="B913">
        <v>903</v>
      </c>
      <c r="C913" t="s">
        <v>17238</v>
      </c>
      <c r="D913" t="s">
        <v>16509</v>
      </c>
      <c r="E913">
        <v>0.75</v>
      </c>
      <c r="F913" t="s">
        <v>17239</v>
      </c>
      <c r="G913">
        <v>0.75</v>
      </c>
      <c r="H913" t="s">
        <v>16932</v>
      </c>
      <c r="I913">
        <v>0.75</v>
      </c>
      <c r="J913" t="s">
        <v>16933</v>
      </c>
      <c r="K913">
        <v>0.75</v>
      </c>
      <c r="L913" t="s">
        <v>16841</v>
      </c>
      <c r="M913">
        <v>0.48</v>
      </c>
      <c r="O913">
        <v>0</v>
      </c>
      <c r="Q913">
        <v>0</v>
      </c>
      <c r="S913">
        <v>0</v>
      </c>
      <c r="U913">
        <v>0</v>
      </c>
      <c r="W913">
        <v>0</v>
      </c>
    </row>
    <row r="914" spans="2:23" x14ac:dyDescent="0.25">
      <c r="B914">
        <v>904</v>
      </c>
      <c r="C914" t="s">
        <v>17240</v>
      </c>
      <c r="D914" t="s">
        <v>16509</v>
      </c>
      <c r="E914">
        <v>0.75</v>
      </c>
      <c r="F914" t="s">
        <v>17241</v>
      </c>
      <c r="G914">
        <v>0.75</v>
      </c>
      <c r="H914" t="s">
        <v>16932</v>
      </c>
      <c r="I914">
        <v>-0.75</v>
      </c>
      <c r="J914" t="s">
        <v>16933</v>
      </c>
      <c r="K914">
        <v>-0.75</v>
      </c>
      <c r="L914" t="s">
        <v>16841</v>
      </c>
      <c r="M914">
        <v>0.48</v>
      </c>
      <c r="O914">
        <v>0</v>
      </c>
      <c r="Q914">
        <v>0</v>
      </c>
      <c r="S914">
        <v>0</v>
      </c>
      <c r="U914">
        <v>0</v>
      </c>
      <c r="W914">
        <v>0</v>
      </c>
    </row>
    <row r="915" spans="2:23" x14ac:dyDescent="0.25">
      <c r="B915">
        <v>905</v>
      </c>
      <c r="C915" t="s">
        <v>17242</v>
      </c>
      <c r="D915" t="s">
        <v>16509</v>
      </c>
      <c r="E915">
        <v>0.75</v>
      </c>
      <c r="F915" t="s">
        <v>17243</v>
      </c>
      <c r="G915">
        <v>0.75</v>
      </c>
      <c r="H915" t="s">
        <v>16932</v>
      </c>
      <c r="I915">
        <v>0.75</v>
      </c>
      <c r="J915" t="s">
        <v>16933</v>
      </c>
      <c r="K915">
        <v>0.75</v>
      </c>
      <c r="L915" t="s">
        <v>16841</v>
      </c>
      <c r="M915">
        <v>0.48</v>
      </c>
      <c r="O915">
        <v>0</v>
      </c>
      <c r="Q915">
        <v>0</v>
      </c>
      <c r="S915">
        <v>0</v>
      </c>
      <c r="U915">
        <v>0</v>
      </c>
      <c r="W915">
        <v>0</v>
      </c>
    </row>
    <row r="916" spans="2:23" x14ac:dyDescent="0.25">
      <c r="B916">
        <v>906</v>
      </c>
      <c r="C916" t="s">
        <v>17244</v>
      </c>
      <c r="D916" t="s">
        <v>16509</v>
      </c>
      <c r="E916">
        <v>0.75</v>
      </c>
      <c r="F916" t="s">
        <v>17245</v>
      </c>
      <c r="G916">
        <v>0.75</v>
      </c>
      <c r="H916" t="s">
        <v>16932</v>
      </c>
      <c r="I916">
        <v>-0.75</v>
      </c>
      <c r="J916" t="s">
        <v>16933</v>
      </c>
      <c r="K916">
        <v>-0.75</v>
      </c>
      <c r="L916" t="s">
        <v>16841</v>
      </c>
      <c r="M916">
        <v>0.48</v>
      </c>
      <c r="O916">
        <v>0</v>
      </c>
      <c r="Q916">
        <v>0</v>
      </c>
      <c r="S916">
        <v>0</v>
      </c>
      <c r="U916">
        <v>0</v>
      </c>
      <c r="W916">
        <v>0</v>
      </c>
    </row>
    <row r="917" spans="2:23" x14ac:dyDescent="0.25">
      <c r="B917">
        <v>907</v>
      </c>
      <c r="C917" t="s">
        <v>17246</v>
      </c>
      <c r="D917" t="s">
        <v>16509</v>
      </c>
      <c r="E917">
        <v>0.75</v>
      </c>
      <c r="F917" t="s">
        <v>17247</v>
      </c>
      <c r="G917">
        <v>0.75</v>
      </c>
      <c r="H917" t="s">
        <v>16932</v>
      </c>
      <c r="I917">
        <v>0.75</v>
      </c>
      <c r="J917" t="s">
        <v>16933</v>
      </c>
      <c r="K917">
        <v>0.75</v>
      </c>
      <c r="L917" t="s">
        <v>16841</v>
      </c>
      <c r="M917">
        <v>0.48</v>
      </c>
      <c r="O917">
        <v>0</v>
      </c>
      <c r="Q917">
        <v>0</v>
      </c>
      <c r="S917">
        <v>0</v>
      </c>
      <c r="U917">
        <v>0</v>
      </c>
      <c r="W917">
        <v>0</v>
      </c>
    </row>
    <row r="918" spans="2:23" x14ac:dyDescent="0.25">
      <c r="B918">
        <v>908</v>
      </c>
      <c r="C918" t="s">
        <v>17248</v>
      </c>
      <c r="D918" t="s">
        <v>16509</v>
      </c>
      <c r="E918">
        <v>0.75</v>
      </c>
      <c r="F918" t="s">
        <v>17249</v>
      </c>
      <c r="G918">
        <v>0.75</v>
      </c>
      <c r="H918" t="s">
        <v>16932</v>
      </c>
      <c r="I918">
        <v>-0.75</v>
      </c>
      <c r="J918" t="s">
        <v>16933</v>
      </c>
      <c r="K918">
        <v>-0.75</v>
      </c>
      <c r="L918" t="s">
        <v>16841</v>
      </c>
      <c r="M918">
        <v>0.48</v>
      </c>
      <c r="O918">
        <v>0</v>
      </c>
      <c r="Q918">
        <v>0</v>
      </c>
      <c r="S918">
        <v>0</v>
      </c>
      <c r="U918">
        <v>0</v>
      </c>
      <c r="W918">
        <v>0</v>
      </c>
    </row>
    <row r="919" spans="2:23" x14ac:dyDescent="0.25">
      <c r="B919">
        <v>909</v>
      </c>
      <c r="C919" t="s">
        <v>17250</v>
      </c>
      <c r="D919" t="s">
        <v>16509</v>
      </c>
      <c r="E919">
        <v>0.75</v>
      </c>
      <c r="F919" t="s">
        <v>17251</v>
      </c>
      <c r="G919">
        <v>0.75</v>
      </c>
      <c r="H919" t="s">
        <v>16932</v>
      </c>
      <c r="I919">
        <v>-0.75</v>
      </c>
      <c r="J919" t="s">
        <v>16933</v>
      </c>
      <c r="K919">
        <v>-0.75</v>
      </c>
      <c r="L919" t="s">
        <v>16841</v>
      </c>
      <c r="M919">
        <v>0.48</v>
      </c>
      <c r="O919">
        <v>0</v>
      </c>
      <c r="Q919">
        <v>0</v>
      </c>
      <c r="S919">
        <v>0</v>
      </c>
      <c r="U919">
        <v>0</v>
      </c>
      <c r="W919">
        <v>0</v>
      </c>
    </row>
    <row r="920" spans="2:23" x14ac:dyDescent="0.25">
      <c r="B920">
        <v>910</v>
      </c>
      <c r="C920" t="s">
        <v>17252</v>
      </c>
      <c r="D920" t="s">
        <v>16509</v>
      </c>
      <c r="E920">
        <v>0.75</v>
      </c>
      <c r="F920" t="s">
        <v>17253</v>
      </c>
      <c r="G920">
        <v>0.75</v>
      </c>
      <c r="H920" t="s">
        <v>16838</v>
      </c>
      <c r="I920">
        <v>0.75</v>
      </c>
      <c r="J920" t="s">
        <v>16839</v>
      </c>
      <c r="K920">
        <v>0.52500000000000002</v>
      </c>
      <c r="L920" t="s">
        <v>16932</v>
      </c>
      <c r="M920">
        <v>0.52500000000000002</v>
      </c>
      <c r="N920" t="s">
        <v>16840</v>
      </c>
      <c r="O920">
        <v>0.52500000000000002</v>
      </c>
      <c r="P920" t="s">
        <v>16933</v>
      </c>
      <c r="Q920">
        <v>0.52500000000000002</v>
      </c>
      <c r="R920" t="s">
        <v>16841</v>
      </c>
      <c r="S920">
        <v>0.48</v>
      </c>
      <c r="U920">
        <v>0</v>
      </c>
      <c r="W920">
        <v>0</v>
      </c>
    </row>
    <row r="921" spans="2:23" x14ac:dyDescent="0.25">
      <c r="B921">
        <v>911</v>
      </c>
      <c r="C921" t="s">
        <v>17254</v>
      </c>
      <c r="D921" t="s">
        <v>16509</v>
      </c>
      <c r="E921">
        <v>0.75</v>
      </c>
      <c r="F921" t="s">
        <v>17255</v>
      </c>
      <c r="G921">
        <v>0.75</v>
      </c>
      <c r="H921" t="s">
        <v>16838</v>
      </c>
      <c r="I921">
        <v>0.75</v>
      </c>
      <c r="J921" t="s">
        <v>16839</v>
      </c>
      <c r="K921">
        <v>0.52500000000000002</v>
      </c>
      <c r="L921" t="s">
        <v>16932</v>
      </c>
      <c r="M921">
        <v>0.52500000000000002</v>
      </c>
      <c r="N921" t="s">
        <v>16840</v>
      </c>
      <c r="O921">
        <v>0.52500000000000002</v>
      </c>
      <c r="P921" t="s">
        <v>16933</v>
      </c>
      <c r="Q921">
        <v>0.52500000000000002</v>
      </c>
      <c r="R921" t="s">
        <v>16841</v>
      </c>
      <c r="S921">
        <v>0.48</v>
      </c>
      <c r="U921">
        <v>0</v>
      </c>
      <c r="W921">
        <v>0</v>
      </c>
    </row>
    <row r="922" spans="2:23" x14ac:dyDescent="0.25">
      <c r="B922">
        <v>912</v>
      </c>
      <c r="C922" t="s">
        <v>17256</v>
      </c>
      <c r="D922" t="s">
        <v>16509</v>
      </c>
      <c r="E922">
        <v>0.75</v>
      </c>
      <c r="F922" t="s">
        <v>17257</v>
      </c>
      <c r="G922">
        <v>0.75</v>
      </c>
      <c r="H922" t="s">
        <v>16838</v>
      </c>
      <c r="I922">
        <v>0.75</v>
      </c>
      <c r="J922" t="s">
        <v>16839</v>
      </c>
      <c r="K922">
        <v>0.52500000000000002</v>
      </c>
      <c r="L922" t="s">
        <v>16932</v>
      </c>
      <c r="M922">
        <v>0.52500000000000002</v>
      </c>
      <c r="N922" t="s">
        <v>16840</v>
      </c>
      <c r="O922">
        <v>0.52500000000000002</v>
      </c>
      <c r="P922" t="s">
        <v>16933</v>
      </c>
      <c r="Q922">
        <v>0.52500000000000002</v>
      </c>
      <c r="R922" t="s">
        <v>16841</v>
      </c>
      <c r="S922">
        <v>0.48</v>
      </c>
      <c r="U922">
        <v>0</v>
      </c>
      <c r="W922">
        <v>0</v>
      </c>
    </row>
    <row r="923" spans="2:23" x14ac:dyDescent="0.25">
      <c r="B923">
        <v>913</v>
      </c>
      <c r="C923" t="s">
        <v>17258</v>
      </c>
      <c r="D923" t="s">
        <v>16509</v>
      </c>
      <c r="E923">
        <v>0.75</v>
      </c>
      <c r="F923" t="s">
        <v>17259</v>
      </c>
      <c r="G923">
        <v>0.75</v>
      </c>
      <c r="H923" t="s">
        <v>16838</v>
      </c>
      <c r="I923">
        <v>0.75</v>
      </c>
      <c r="J923" t="s">
        <v>16839</v>
      </c>
      <c r="K923">
        <v>0.52500000000000002</v>
      </c>
      <c r="L923" t="s">
        <v>16932</v>
      </c>
      <c r="M923">
        <v>0.52500000000000002</v>
      </c>
      <c r="N923" t="s">
        <v>16840</v>
      </c>
      <c r="O923">
        <v>0.52500000000000002</v>
      </c>
      <c r="P923" t="s">
        <v>16933</v>
      </c>
      <c r="Q923">
        <v>0.52500000000000002</v>
      </c>
      <c r="R923" t="s">
        <v>16841</v>
      </c>
      <c r="S923">
        <v>0.48</v>
      </c>
      <c r="U923">
        <v>0</v>
      </c>
      <c r="W923">
        <v>0</v>
      </c>
    </row>
    <row r="924" spans="2:23" x14ac:dyDescent="0.25">
      <c r="B924">
        <v>914</v>
      </c>
      <c r="C924" t="s">
        <v>17260</v>
      </c>
      <c r="D924" t="s">
        <v>16509</v>
      </c>
      <c r="E924">
        <v>0.75</v>
      </c>
      <c r="F924" t="s">
        <v>17261</v>
      </c>
      <c r="G924">
        <v>0.75</v>
      </c>
      <c r="H924" t="s">
        <v>16838</v>
      </c>
      <c r="I924">
        <v>0.75</v>
      </c>
      <c r="J924" t="s">
        <v>16839</v>
      </c>
      <c r="K924">
        <v>0.52500000000000002</v>
      </c>
      <c r="L924" t="s">
        <v>16932</v>
      </c>
      <c r="M924">
        <v>0.52500000000000002</v>
      </c>
      <c r="N924" t="s">
        <v>16840</v>
      </c>
      <c r="O924">
        <v>0.52500000000000002</v>
      </c>
      <c r="P924" t="s">
        <v>16933</v>
      </c>
      <c r="Q924">
        <v>0.52500000000000002</v>
      </c>
      <c r="R924" t="s">
        <v>16841</v>
      </c>
      <c r="S924">
        <v>0.48</v>
      </c>
      <c r="U924">
        <v>0</v>
      </c>
      <c r="W924">
        <v>0</v>
      </c>
    </row>
    <row r="925" spans="2:23" x14ac:dyDescent="0.25">
      <c r="B925">
        <v>915</v>
      </c>
      <c r="C925" t="s">
        <v>17262</v>
      </c>
      <c r="D925" t="s">
        <v>16509</v>
      </c>
      <c r="E925">
        <v>0.75</v>
      </c>
      <c r="F925" t="s">
        <v>17263</v>
      </c>
      <c r="G925">
        <v>0.75</v>
      </c>
      <c r="H925" t="s">
        <v>16838</v>
      </c>
      <c r="I925">
        <v>0.75</v>
      </c>
      <c r="J925" t="s">
        <v>16839</v>
      </c>
      <c r="K925">
        <v>0.52500000000000002</v>
      </c>
      <c r="L925" t="s">
        <v>16932</v>
      </c>
      <c r="M925">
        <v>0.52500000000000002</v>
      </c>
      <c r="N925" t="s">
        <v>16840</v>
      </c>
      <c r="O925">
        <v>0.52500000000000002</v>
      </c>
      <c r="P925" t="s">
        <v>16933</v>
      </c>
      <c r="Q925">
        <v>0.52500000000000002</v>
      </c>
      <c r="R925" t="s">
        <v>16841</v>
      </c>
      <c r="S925">
        <v>0.48</v>
      </c>
      <c r="U925">
        <v>0</v>
      </c>
      <c r="W925">
        <v>0</v>
      </c>
    </row>
    <row r="926" spans="2:23" x14ac:dyDescent="0.25">
      <c r="B926">
        <v>916</v>
      </c>
      <c r="C926" t="s">
        <v>17264</v>
      </c>
      <c r="D926" t="s">
        <v>16509</v>
      </c>
      <c r="E926">
        <v>0.75</v>
      </c>
      <c r="F926" t="s">
        <v>17265</v>
      </c>
      <c r="G926">
        <v>0.75</v>
      </c>
      <c r="H926" t="s">
        <v>16838</v>
      </c>
      <c r="I926">
        <v>0.75</v>
      </c>
      <c r="J926" t="s">
        <v>16839</v>
      </c>
      <c r="K926">
        <v>0.52500000000000002</v>
      </c>
      <c r="L926" t="s">
        <v>16932</v>
      </c>
      <c r="M926">
        <v>0.52500000000000002</v>
      </c>
      <c r="N926" t="s">
        <v>16840</v>
      </c>
      <c r="O926">
        <v>0.52500000000000002</v>
      </c>
      <c r="P926" t="s">
        <v>16933</v>
      </c>
      <c r="Q926">
        <v>0.52500000000000002</v>
      </c>
      <c r="R926" t="s">
        <v>16841</v>
      </c>
      <c r="S926">
        <v>0.48</v>
      </c>
      <c r="U926">
        <v>0</v>
      </c>
      <c r="W926">
        <v>0</v>
      </c>
    </row>
    <row r="927" spans="2:23" x14ac:dyDescent="0.25">
      <c r="B927">
        <v>917</v>
      </c>
      <c r="C927" t="s">
        <v>17266</v>
      </c>
      <c r="D927" t="s">
        <v>16509</v>
      </c>
      <c r="E927">
        <v>0.75</v>
      </c>
      <c r="F927" t="s">
        <v>17267</v>
      </c>
      <c r="G927">
        <v>0.75</v>
      </c>
      <c r="H927" t="s">
        <v>16838</v>
      </c>
      <c r="I927">
        <v>0.75</v>
      </c>
      <c r="J927" t="s">
        <v>16839</v>
      </c>
      <c r="K927">
        <v>0.52500000000000002</v>
      </c>
      <c r="L927" t="s">
        <v>16932</v>
      </c>
      <c r="M927">
        <v>0.52500000000000002</v>
      </c>
      <c r="N927" t="s">
        <v>16840</v>
      </c>
      <c r="O927">
        <v>0.52500000000000002</v>
      </c>
      <c r="P927" t="s">
        <v>16933</v>
      </c>
      <c r="Q927">
        <v>0.52500000000000002</v>
      </c>
      <c r="R927" t="s">
        <v>16841</v>
      </c>
      <c r="S927">
        <v>0.48</v>
      </c>
      <c r="U927">
        <v>0</v>
      </c>
      <c r="W927">
        <v>0</v>
      </c>
    </row>
    <row r="928" spans="2:23" x14ac:dyDescent="0.25">
      <c r="B928">
        <v>918</v>
      </c>
      <c r="C928" t="s">
        <v>17268</v>
      </c>
      <c r="D928" t="s">
        <v>16509</v>
      </c>
      <c r="E928">
        <v>0.75</v>
      </c>
      <c r="F928" t="s">
        <v>17269</v>
      </c>
      <c r="G928">
        <v>0.75</v>
      </c>
      <c r="H928" t="s">
        <v>16838</v>
      </c>
      <c r="I928">
        <v>0.75</v>
      </c>
      <c r="J928" t="s">
        <v>16839</v>
      </c>
      <c r="K928">
        <v>-0.52500000000000002</v>
      </c>
      <c r="L928" t="s">
        <v>16932</v>
      </c>
      <c r="M928">
        <v>0.52500000000000002</v>
      </c>
      <c r="N928" t="s">
        <v>16840</v>
      </c>
      <c r="O928">
        <v>-0.52500000000000002</v>
      </c>
      <c r="P928" t="s">
        <v>16933</v>
      </c>
      <c r="Q928">
        <v>0.52500000000000002</v>
      </c>
      <c r="R928" t="s">
        <v>16841</v>
      </c>
      <c r="S928">
        <v>0.48</v>
      </c>
      <c r="U928">
        <v>0</v>
      </c>
      <c r="W928">
        <v>0</v>
      </c>
    </row>
    <row r="929" spans="2:23" x14ac:dyDescent="0.25">
      <c r="B929">
        <v>919</v>
      </c>
      <c r="C929" t="s">
        <v>17270</v>
      </c>
      <c r="D929" t="s">
        <v>16509</v>
      </c>
      <c r="E929">
        <v>0.75</v>
      </c>
      <c r="F929" t="s">
        <v>17271</v>
      </c>
      <c r="G929">
        <v>0.75</v>
      </c>
      <c r="H929" t="s">
        <v>16838</v>
      </c>
      <c r="I929">
        <v>0.75</v>
      </c>
      <c r="J929" t="s">
        <v>16839</v>
      </c>
      <c r="K929">
        <v>-0.52500000000000002</v>
      </c>
      <c r="L929" t="s">
        <v>16932</v>
      </c>
      <c r="M929">
        <v>0.52500000000000002</v>
      </c>
      <c r="N929" t="s">
        <v>16840</v>
      </c>
      <c r="O929">
        <v>-0.52500000000000002</v>
      </c>
      <c r="P929" t="s">
        <v>16933</v>
      </c>
      <c r="Q929">
        <v>0.52500000000000002</v>
      </c>
      <c r="R929" t="s">
        <v>16841</v>
      </c>
      <c r="S929">
        <v>0.48</v>
      </c>
      <c r="U929">
        <v>0</v>
      </c>
      <c r="W929">
        <v>0</v>
      </c>
    </row>
    <row r="930" spans="2:23" x14ac:dyDescent="0.25">
      <c r="B930">
        <v>920</v>
      </c>
      <c r="C930" t="s">
        <v>17272</v>
      </c>
      <c r="D930" t="s">
        <v>16509</v>
      </c>
      <c r="E930">
        <v>0.75</v>
      </c>
      <c r="F930" t="s">
        <v>17273</v>
      </c>
      <c r="G930">
        <v>0.75</v>
      </c>
      <c r="H930" t="s">
        <v>16838</v>
      </c>
      <c r="I930">
        <v>0.75</v>
      </c>
      <c r="J930" t="s">
        <v>16839</v>
      </c>
      <c r="K930">
        <v>-0.52500000000000002</v>
      </c>
      <c r="L930" t="s">
        <v>16932</v>
      </c>
      <c r="M930">
        <v>0.52500000000000002</v>
      </c>
      <c r="N930" t="s">
        <v>16840</v>
      </c>
      <c r="O930">
        <v>-0.52500000000000002</v>
      </c>
      <c r="P930" t="s">
        <v>16933</v>
      </c>
      <c r="Q930">
        <v>0.52500000000000002</v>
      </c>
      <c r="R930" t="s">
        <v>16841</v>
      </c>
      <c r="S930">
        <v>0.48</v>
      </c>
      <c r="U930">
        <v>0</v>
      </c>
      <c r="W930">
        <v>0</v>
      </c>
    </row>
    <row r="931" spans="2:23" x14ac:dyDescent="0.25">
      <c r="B931">
        <v>921</v>
      </c>
      <c r="C931" t="s">
        <v>17274</v>
      </c>
      <c r="D931" t="s">
        <v>16509</v>
      </c>
      <c r="E931">
        <v>0.75</v>
      </c>
      <c r="F931" t="s">
        <v>17275</v>
      </c>
      <c r="G931">
        <v>0.75</v>
      </c>
      <c r="H931" t="s">
        <v>16838</v>
      </c>
      <c r="I931">
        <v>0.75</v>
      </c>
      <c r="J931" t="s">
        <v>16839</v>
      </c>
      <c r="K931">
        <v>-0.52500000000000002</v>
      </c>
      <c r="L931" t="s">
        <v>16932</v>
      </c>
      <c r="M931">
        <v>0.52500000000000002</v>
      </c>
      <c r="N931" t="s">
        <v>16840</v>
      </c>
      <c r="O931">
        <v>-0.52500000000000002</v>
      </c>
      <c r="P931" t="s">
        <v>16933</v>
      </c>
      <c r="Q931">
        <v>0.52500000000000002</v>
      </c>
      <c r="R931" t="s">
        <v>16841</v>
      </c>
      <c r="S931">
        <v>0.48</v>
      </c>
      <c r="U931">
        <v>0</v>
      </c>
      <c r="W931">
        <v>0</v>
      </c>
    </row>
    <row r="932" spans="2:23" x14ac:dyDescent="0.25">
      <c r="B932">
        <v>922</v>
      </c>
      <c r="C932" t="s">
        <v>17276</v>
      </c>
      <c r="D932" t="s">
        <v>16509</v>
      </c>
      <c r="E932">
        <v>0.75</v>
      </c>
      <c r="F932" t="s">
        <v>17277</v>
      </c>
      <c r="G932">
        <v>0.75</v>
      </c>
      <c r="H932" t="s">
        <v>16838</v>
      </c>
      <c r="I932">
        <v>0.75</v>
      </c>
      <c r="J932" t="s">
        <v>16839</v>
      </c>
      <c r="K932">
        <v>-0.52500000000000002</v>
      </c>
      <c r="L932" t="s">
        <v>16932</v>
      </c>
      <c r="M932">
        <v>0.52500000000000002</v>
      </c>
      <c r="N932" t="s">
        <v>16840</v>
      </c>
      <c r="O932">
        <v>-0.52500000000000002</v>
      </c>
      <c r="P932" t="s">
        <v>16933</v>
      </c>
      <c r="Q932">
        <v>0.52500000000000002</v>
      </c>
      <c r="R932" t="s">
        <v>16841</v>
      </c>
      <c r="S932">
        <v>0.48</v>
      </c>
      <c r="U932">
        <v>0</v>
      </c>
      <c r="W932">
        <v>0</v>
      </c>
    </row>
    <row r="933" spans="2:23" x14ac:dyDescent="0.25">
      <c r="B933">
        <v>923</v>
      </c>
      <c r="C933" t="s">
        <v>17278</v>
      </c>
      <c r="D933" t="s">
        <v>16509</v>
      </c>
      <c r="E933">
        <v>0.75</v>
      </c>
      <c r="F933" t="s">
        <v>17279</v>
      </c>
      <c r="G933">
        <v>0.75</v>
      </c>
      <c r="H933" t="s">
        <v>16838</v>
      </c>
      <c r="I933">
        <v>0.75</v>
      </c>
      <c r="J933" t="s">
        <v>16839</v>
      </c>
      <c r="K933">
        <v>-0.52500000000000002</v>
      </c>
      <c r="L933" t="s">
        <v>16932</v>
      </c>
      <c r="M933">
        <v>0.52500000000000002</v>
      </c>
      <c r="N933" t="s">
        <v>16840</v>
      </c>
      <c r="O933">
        <v>-0.52500000000000002</v>
      </c>
      <c r="P933" t="s">
        <v>16933</v>
      </c>
      <c r="Q933">
        <v>0.52500000000000002</v>
      </c>
      <c r="R933" t="s">
        <v>16841</v>
      </c>
      <c r="S933">
        <v>0.48</v>
      </c>
      <c r="U933">
        <v>0</v>
      </c>
      <c r="W933">
        <v>0</v>
      </c>
    </row>
    <row r="934" spans="2:23" x14ac:dyDescent="0.25">
      <c r="B934">
        <v>924</v>
      </c>
      <c r="C934" t="s">
        <v>17280</v>
      </c>
      <c r="D934" t="s">
        <v>16509</v>
      </c>
      <c r="E934">
        <v>0.75</v>
      </c>
      <c r="F934" t="s">
        <v>17281</v>
      </c>
      <c r="G934">
        <v>0.75</v>
      </c>
      <c r="H934" t="s">
        <v>16838</v>
      </c>
      <c r="I934">
        <v>0.75</v>
      </c>
      <c r="J934" t="s">
        <v>16839</v>
      </c>
      <c r="K934">
        <v>-0.52500000000000002</v>
      </c>
      <c r="L934" t="s">
        <v>16932</v>
      </c>
      <c r="M934">
        <v>0.52500000000000002</v>
      </c>
      <c r="N934" t="s">
        <v>16840</v>
      </c>
      <c r="O934">
        <v>-0.52500000000000002</v>
      </c>
      <c r="P934" t="s">
        <v>16933</v>
      </c>
      <c r="Q934">
        <v>0.52500000000000002</v>
      </c>
      <c r="R934" t="s">
        <v>16841</v>
      </c>
      <c r="S934">
        <v>0.48</v>
      </c>
      <c r="U934">
        <v>0</v>
      </c>
      <c r="W934">
        <v>0</v>
      </c>
    </row>
    <row r="935" spans="2:23" x14ac:dyDescent="0.25">
      <c r="B935">
        <v>925</v>
      </c>
      <c r="C935" t="s">
        <v>17282</v>
      </c>
      <c r="D935" t="s">
        <v>16509</v>
      </c>
      <c r="E935">
        <v>0.75</v>
      </c>
      <c r="F935" t="s">
        <v>17283</v>
      </c>
      <c r="G935">
        <v>0.75</v>
      </c>
      <c r="H935" t="s">
        <v>16838</v>
      </c>
      <c r="I935">
        <v>0.75</v>
      </c>
      <c r="J935" t="s">
        <v>16839</v>
      </c>
      <c r="K935">
        <v>-0.52500000000000002</v>
      </c>
      <c r="L935" t="s">
        <v>16932</v>
      </c>
      <c r="M935">
        <v>0.52500000000000002</v>
      </c>
      <c r="N935" t="s">
        <v>16840</v>
      </c>
      <c r="O935">
        <v>-0.52500000000000002</v>
      </c>
      <c r="P935" t="s">
        <v>16933</v>
      </c>
      <c r="Q935">
        <v>0.52500000000000002</v>
      </c>
      <c r="R935" t="s">
        <v>16841</v>
      </c>
      <c r="S935">
        <v>0.48</v>
      </c>
      <c r="U935">
        <v>0</v>
      </c>
      <c r="W935">
        <v>0</v>
      </c>
    </row>
    <row r="936" spans="2:23" x14ac:dyDescent="0.25">
      <c r="B936">
        <v>926</v>
      </c>
      <c r="C936" t="s">
        <v>17284</v>
      </c>
      <c r="D936" t="s">
        <v>16509</v>
      </c>
      <c r="E936">
        <v>0.75</v>
      </c>
      <c r="F936" t="s">
        <v>17285</v>
      </c>
      <c r="G936">
        <v>0.75</v>
      </c>
      <c r="H936" t="s">
        <v>16838</v>
      </c>
      <c r="I936">
        <v>0.75</v>
      </c>
      <c r="J936" t="s">
        <v>16839</v>
      </c>
      <c r="K936">
        <v>0.52500000000000002</v>
      </c>
      <c r="L936" t="s">
        <v>16932</v>
      </c>
      <c r="M936">
        <v>-0.52500000000000002</v>
      </c>
      <c r="N936" t="s">
        <v>16840</v>
      </c>
      <c r="O936">
        <v>0.52500000000000002</v>
      </c>
      <c r="P936" t="s">
        <v>16933</v>
      </c>
      <c r="Q936">
        <v>-0.52500000000000002</v>
      </c>
      <c r="R936" t="s">
        <v>16841</v>
      </c>
      <c r="S936">
        <v>0.48</v>
      </c>
      <c r="U936">
        <v>0</v>
      </c>
      <c r="W936">
        <v>0</v>
      </c>
    </row>
    <row r="937" spans="2:23" x14ac:dyDescent="0.25">
      <c r="B937">
        <v>927</v>
      </c>
      <c r="C937" t="s">
        <v>17286</v>
      </c>
      <c r="D937" t="s">
        <v>16509</v>
      </c>
      <c r="E937">
        <v>0.75</v>
      </c>
      <c r="F937" t="s">
        <v>17287</v>
      </c>
      <c r="G937">
        <v>0.75</v>
      </c>
      <c r="H937" t="s">
        <v>16838</v>
      </c>
      <c r="I937">
        <v>0.75</v>
      </c>
      <c r="J937" t="s">
        <v>16839</v>
      </c>
      <c r="K937">
        <v>0.52500000000000002</v>
      </c>
      <c r="L937" t="s">
        <v>16932</v>
      </c>
      <c r="M937">
        <v>-0.52500000000000002</v>
      </c>
      <c r="N937" t="s">
        <v>16840</v>
      </c>
      <c r="O937">
        <v>0.52500000000000002</v>
      </c>
      <c r="P937" t="s">
        <v>16933</v>
      </c>
      <c r="Q937">
        <v>-0.52500000000000002</v>
      </c>
      <c r="R937" t="s">
        <v>16841</v>
      </c>
      <c r="S937">
        <v>0.48</v>
      </c>
      <c r="U937">
        <v>0</v>
      </c>
      <c r="W937">
        <v>0</v>
      </c>
    </row>
    <row r="938" spans="2:23" x14ac:dyDescent="0.25">
      <c r="B938">
        <v>928</v>
      </c>
      <c r="C938" t="s">
        <v>17288</v>
      </c>
      <c r="D938" t="s">
        <v>16509</v>
      </c>
      <c r="E938">
        <v>0.75</v>
      </c>
      <c r="F938" t="s">
        <v>17289</v>
      </c>
      <c r="G938">
        <v>0.75</v>
      </c>
      <c r="H938" t="s">
        <v>16838</v>
      </c>
      <c r="I938">
        <v>0.75</v>
      </c>
      <c r="J938" t="s">
        <v>16839</v>
      </c>
      <c r="K938">
        <v>0.52500000000000002</v>
      </c>
      <c r="L938" t="s">
        <v>16932</v>
      </c>
      <c r="M938">
        <v>-0.52500000000000002</v>
      </c>
      <c r="N938" t="s">
        <v>16840</v>
      </c>
      <c r="O938">
        <v>0.52500000000000002</v>
      </c>
      <c r="P938" t="s">
        <v>16933</v>
      </c>
      <c r="Q938">
        <v>-0.52500000000000002</v>
      </c>
      <c r="R938" t="s">
        <v>16841</v>
      </c>
      <c r="S938">
        <v>0.48</v>
      </c>
      <c r="U938">
        <v>0</v>
      </c>
      <c r="W938">
        <v>0</v>
      </c>
    </row>
    <row r="939" spans="2:23" x14ac:dyDescent="0.25">
      <c r="B939">
        <v>929</v>
      </c>
      <c r="C939" t="s">
        <v>17290</v>
      </c>
      <c r="D939" t="s">
        <v>16509</v>
      </c>
      <c r="E939">
        <v>0.75</v>
      </c>
      <c r="F939" t="s">
        <v>17291</v>
      </c>
      <c r="G939">
        <v>0.75</v>
      </c>
      <c r="H939" t="s">
        <v>16838</v>
      </c>
      <c r="I939">
        <v>0.75</v>
      </c>
      <c r="J939" t="s">
        <v>16839</v>
      </c>
      <c r="K939">
        <v>0.52500000000000002</v>
      </c>
      <c r="L939" t="s">
        <v>16932</v>
      </c>
      <c r="M939">
        <v>-0.52500000000000002</v>
      </c>
      <c r="N939" t="s">
        <v>16840</v>
      </c>
      <c r="O939">
        <v>0.52500000000000002</v>
      </c>
      <c r="P939" t="s">
        <v>16933</v>
      </c>
      <c r="Q939">
        <v>-0.52500000000000002</v>
      </c>
      <c r="R939" t="s">
        <v>16841</v>
      </c>
      <c r="S939">
        <v>0.48</v>
      </c>
      <c r="U939">
        <v>0</v>
      </c>
      <c r="W939">
        <v>0</v>
      </c>
    </row>
    <row r="940" spans="2:23" x14ac:dyDescent="0.25">
      <c r="B940">
        <v>930</v>
      </c>
      <c r="C940" t="s">
        <v>17292</v>
      </c>
      <c r="D940" t="s">
        <v>16509</v>
      </c>
      <c r="E940">
        <v>0.75</v>
      </c>
      <c r="F940" t="s">
        <v>17293</v>
      </c>
      <c r="G940">
        <v>0.75</v>
      </c>
      <c r="H940" t="s">
        <v>16838</v>
      </c>
      <c r="I940">
        <v>0.75</v>
      </c>
      <c r="J940" t="s">
        <v>16839</v>
      </c>
      <c r="K940">
        <v>0.52500000000000002</v>
      </c>
      <c r="L940" t="s">
        <v>16932</v>
      </c>
      <c r="M940">
        <v>-0.52500000000000002</v>
      </c>
      <c r="N940" t="s">
        <v>16840</v>
      </c>
      <c r="O940">
        <v>0.52500000000000002</v>
      </c>
      <c r="P940" t="s">
        <v>16933</v>
      </c>
      <c r="Q940">
        <v>-0.52500000000000002</v>
      </c>
      <c r="R940" t="s">
        <v>16841</v>
      </c>
      <c r="S940">
        <v>0.48</v>
      </c>
      <c r="U940">
        <v>0</v>
      </c>
      <c r="W940">
        <v>0</v>
      </c>
    </row>
    <row r="941" spans="2:23" x14ac:dyDescent="0.25">
      <c r="B941">
        <v>931</v>
      </c>
      <c r="C941" t="s">
        <v>17294</v>
      </c>
      <c r="D941" t="s">
        <v>16509</v>
      </c>
      <c r="E941">
        <v>0.75</v>
      </c>
      <c r="F941" t="s">
        <v>17295</v>
      </c>
      <c r="G941">
        <v>0.75</v>
      </c>
      <c r="H941" t="s">
        <v>16838</v>
      </c>
      <c r="I941">
        <v>0.75</v>
      </c>
      <c r="J941" t="s">
        <v>16839</v>
      </c>
      <c r="K941">
        <v>0.52500000000000002</v>
      </c>
      <c r="L941" t="s">
        <v>16932</v>
      </c>
      <c r="M941">
        <v>-0.52500000000000002</v>
      </c>
      <c r="N941" t="s">
        <v>16840</v>
      </c>
      <c r="O941">
        <v>0.52500000000000002</v>
      </c>
      <c r="P941" t="s">
        <v>16933</v>
      </c>
      <c r="Q941">
        <v>-0.52500000000000002</v>
      </c>
      <c r="R941" t="s">
        <v>16841</v>
      </c>
      <c r="S941">
        <v>0.48</v>
      </c>
      <c r="U941">
        <v>0</v>
      </c>
      <c r="W941">
        <v>0</v>
      </c>
    </row>
    <row r="942" spans="2:23" x14ac:dyDescent="0.25">
      <c r="B942">
        <v>932</v>
      </c>
      <c r="C942" t="s">
        <v>17296</v>
      </c>
      <c r="D942" t="s">
        <v>16509</v>
      </c>
      <c r="E942">
        <v>0.75</v>
      </c>
      <c r="F942" t="s">
        <v>17297</v>
      </c>
      <c r="G942">
        <v>0.75</v>
      </c>
      <c r="H942" t="s">
        <v>16838</v>
      </c>
      <c r="I942">
        <v>0.75</v>
      </c>
      <c r="J942" t="s">
        <v>16839</v>
      </c>
      <c r="K942">
        <v>0.52500000000000002</v>
      </c>
      <c r="L942" t="s">
        <v>16932</v>
      </c>
      <c r="M942">
        <v>-0.52500000000000002</v>
      </c>
      <c r="N942" t="s">
        <v>16840</v>
      </c>
      <c r="O942">
        <v>0.52500000000000002</v>
      </c>
      <c r="P942" t="s">
        <v>16933</v>
      </c>
      <c r="Q942">
        <v>-0.52500000000000002</v>
      </c>
      <c r="R942" t="s">
        <v>16841</v>
      </c>
      <c r="S942">
        <v>0.48</v>
      </c>
      <c r="U942">
        <v>0</v>
      </c>
      <c r="W942">
        <v>0</v>
      </c>
    </row>
    <row r="943" spans="2:23" x14ac:dyDescent="0.25">
      <c r="B943">
        <v>933</v>
      </c>
      <c r="C943" t="s">
        <v>17298</v>
      </c>
      <c r="D943" t="s">
        <v>16509</v>
      </c>
      <c r="E943">
        <v>0.75</v>
      </c>
      <c r="F943" t="s">
        <v>17299</v>
      </c>
      <c r="G943">
        <v>0.75</v>
      </c>
      <c r="H943" t="s">
        <v>16838</v>
      </c>
      <c r="I943">
        <v>0.75</v>
      </c>
      <c r="J943" t="s">
        <v>16839</v>
      </c>
      <c r="K943">
        <v>0.52500000000000002</v>
      </c>
      <c r="L943" t="s">
        <v>16932</v>
      </c>
      <c r="M943">
        <v>-0.52500000000000002</v>
      </c>
      <c r="N943" t="s">
        <v>16840</v>
      </c>
      <c r="O943">
        <v>0.52500000000000002</v>
      </c>
      <c r="P943" t="s">
        <v>16933</v>
      </c>
      <c r="Q943">
        <v>-0.52500000000000002</v>
      </c>
      <c r="R943" t="s">
        <v>16841</v>
      </c>
      <c r="S943">
        <v>0.48</v>
      </c>
      <c r="U943">
        <v>0</v>
      </c>
      <c r="W943">
        <v>0</v>
      </c>
    </row>
    <row r="944" spans="2:23" x14ac:dyDescent="0.25">
      <c r="B944">
        <v>934</v>
      </c>
      <c r="C944" t="s">
        <v>17300</v>
      </c>
      <c r="D944" t="s">
        <v>16509</v>
      </c>
      <c r="E944">
        <v>0.75</v>
      </c>
      <c r="F944" t="s">
        <v>17301</v>
      </c>
      <c r="G944">
        <v>0.75</v>
      </c>
      <c r="H944" t="s">
        <v>16838</v>
      </c>
      <c r="I944">
        <v>0.75</v>
      </c>
      <c r="J944" t="s">
        <v>16839</v>
      </c>
      <c r="K944">
        <v>-0.52500000000000002</v>
      </c>
      <c r="L944" t="s">
        <v>16932</v>
      </c>
      <c r="M944">
        <v>-0.52500000000000002</v>
      </c>
      <c r="N944" t="s">
        <v>16840</v>
      </c>
      <c r="O944">
        <v>-0.52500000000000002</v>
      </c>
      <c r="P944" t="s">
        <v>16933</v>
      </c>
      <c r="Q944">
        <v>-0.52500000000000002</v>
      </c>
      <c r="R944" t="s">
        <v>16841</v>
      </c>
      <c r="S944">
        <v>0.48</v>
      </c>
      <c r="U944">
        <v>0</v>
      </c>
      <c r="W944">
        <v>0</v>
      </c>
    </row>
    <row r="945" spans="2:23" x14ac:dyDescent="0.25">
      <c r="B945">
        <v>935</v>
      </c>
      <c r="C945" t="s">
        <v>17302</v>
      </c>
      <c r="D945" t="s">
        <v>16509</v>
      </c>
      <c r="E945">
        <v>0.75</v>
      </c>
      <c r="F945" t="s">
        <v>17303</v>
      </c>
      <c r="G945">
        <v>0.75</v>
      </c>
      <c r="H945" t="s">
        <v>16838</v>
      </c>
      <c r="I945">
        <v>0.75</v>
      </c>
      <c r="J945" t="s">
        <v>16839</v>
      </c>
      <c r="K945">
        <v>-0.52500000000000002</v>
      </c>
      <c r="L945" t="s">
        <v>16932</v>
      </c>
      <c r="M945">
        <v>-0.52500000000000002</v>
      </c>
      <c r="N945" t="s">
        <v>16840</v>
      </c>
      <c r="O945">
        <v>-0.52500000000000002</v>
      </c>
      <c r="P945" t="s">
        <v>16933</v>
      </c>
      <c r="Q945">
        <v>-0.52500000000000002</v>
      </c>
      <c r="R945" t="s">
        <v>16841</v>
      </c>
      <c r="S945">
        <v>0.48</v>
      </c>
      <c r="U945">
        <v>0</v>
      </c>
      <c r="W945">
        <v>0</v>
      </c>
    </row>
    <row r="946" spans="2:23" x14ac:dyDescent="0.25">
      <c r="B946">
        <v>936</v>
      </c>
      <c r="C946" t="s">
        <v>17304</v>
      </c>
      <c r="D946" t="s">
        <v>16509</v>
      </c>
      <c r="E946">
        <v>0.75</v>
      </c>
      <c r="F946" t="s">
        <v>17305</v>
      </c>
      <c r="G946">
        <v>0.75</v>
      </c>
      <c r="H946" t="s">
        <v>16838</v>
      </c>
      <c r="I946">
        <v>0.75</v>
      </c>
      <c r="J946" t="s">
        <v>16839</v>
      </c>
      <c r="K946">
        <v>-0.52500000000000002</v>
      </c>
      <c r="L946" t="s">
        <v>16932</v>
      </c>
      <c r="M946">
        <v>-0.52500000000000002</v>
      </c>
      <c r="N946" t="s">
        <v>16840</v>
      </c>
      <c r="O946">
        <v>-0.52500000000000002</v>
      </c>
      <c r="P946" t="s">
        <v>16933</v>
      </c>
      <c r="Q946">
        <v>-0.52500000000000002</v>
      </c>
      <c r="R946" t="s">
        <v>16841</v>
      </c>
      <c r="S946">
        <v>0.48</v>
      </c>
      <c r="U946">
        <v>0</v>
      </c>
      <c r="W946">
        <v>0</v>
      </c>
    </row>
    <row r="947" spans="2:23" x14ac:dyDescent="0.25">
      <c r="B947">
        <v>937</v>
      </c>
      <c r="C947" t="s">
        <v>17306</v>
      </c>
      <c r="D947" t="s">
        <v>16509</v>
      </c>
      <c r="E947">
        <v>0.75</v>
      </c>
      <c r="F947" t="s">
        <v>17307</v>
      </c>
      <c r="G947">
        <v>0.75</v>
      </c>
      <c r="H947" t="s">
        <v>16838</v>
      </c>
      <c r="I947">
        <v>0.75</v>
      </c>
      <c r="J947" t="s">
        <v>16839</v>
      </c>
      <c r="K947">
        <v>-0.52500000000000002</v>
      </c>
      <c r="L947" t="s">
        <v>16932</v>
      </c>
      <c r="M947">
        <v>-0.52500000000000002</v>
      </c>
      <c r="N947" t="s">
        <v>16840</v>
      </c>
      <c r="O947">
        <v>-0.52500000000000002</v>
      </c>
      <c r="P947" t="s">
        <v>16933</v>
      </c>
      <c r="Q947">
        <v>-0.52500000000000002</v>
      </c>
      <c r="R947" t="s">
        <v>16841</v>
      </c>
      <c r="S947">
        <v>0.48</v>
      </c>
      <c r="U947">
        <v>0</v>
      </c>
      <c r="W947">
        <v>0</v>
      </c>
    </row>
    <row r="948" spans="2:23" x14ac:dyDescent="0.25">
      <c r="B948">
        <v>938</v>
      </c>
      <c r="C948" t="s">
        <v>17308</v>
      </c>
      <c r="D948" t="s">
        <v>16509</v>
      </c>
      <c r="E948">
        <v>0.75</v>
      </c>
      <c r="F948" t="s">
        <v>17309</v>
      </c>
      <c r="G948">
        <v>0.75</v>
      </c>
      <c r="H948" t="s">
        <v>16838</v>
      </c>
      <c r="I948">
        <v>0.75</v>
      </c>
      <c r="J948" t="s">
        <v>16839</v>
      </c>
      <c r="K948">
        <v>-0.52500000000000002</v>
      </c>
      <c r="L948" t="s">
        <v>16932</v>
      </c>
      <c r="M948">
        <v>-0.52500000000000002</v>
      </c>
      <c r="N948" t="s">
        <v>16840</v>
      </c>
      <c r="O948">
        <v>-0.52500000000000002</v>
      </c>
      <c r="P948" t="s">
        <v>16933</v>
      </c>
      <c r="Q948">
        <v>-0.52500000000000002</v>
      </c>
      <c r="R948" t="s">
        <v>16841</v>
      </c>
      <c r="S948">
        <v>0.48</v>
      </c>
      <c r="U948">
        <v>0</v>
      </c>
      <c r="W948">
        <v>0</v>
      </c>
    </row>
    <row r="949" spans="2:23" x14ac:dyDescent="0.25">
      <c r="B949">
        <v>939</v>
      </c>
      <c r="C949" t="s">
        <v>17310</v>
      </c>
      <c r="D949" t="s">
        <v>16509</v>
      </c>
      <c r="E949">
        <v>0.75</v>
      </c>
      <c r="F949" t="s">
        <v>17311</v>
      </c>
      <c r="G949">
        <v>0.75</v>
      </c>
      <c r="H949" t="s">
        <v>16838</v>
      </c>
      <c r="I949">
        <v>0.75</v>
      </c>
      <c r="J949" t="s">
        <v>16839</v>
      </c>
      <c r="K949">
        <v>-0.52500000000000002</v>
      </c>
      <c r="L949" t="s">
        <v>16932</v>
      </c>
      <c r="M949">
        <v>-0.52500000000000002</v>
      </c>
      <c r="N949" t="s">
        <v>16840</v>
      </c>
      <c r="O949">
        <v>-0.52500000000000002</v>
      </c>
      <c r="P949" t="s">
        <v>16933</v>
      </c>
      <c r="Q949">
        <v>-0.52500000000000002</v>
      </c>
      <c r="R949" t="s">
        <v>16841</v>
      </c>
      <c r="S949">
        <v>0.48</v>
      </c>
      <c r="U949">
        <v>0</v>
      </c>
      <c r="W949">
        <v>0</v>
      </c>
    </row>
    <row r="950" spans="2:23" x14ac:dyDescent="0.25">
      <c r="B950">
        <v>940</v>
      </c>
      <c r="C950" t="s">
        <v>17312</v>
      </c>
      <c r="D950" t="s">
        <v>16509</v>
      </c>
      <c r="E950">
        <v>0.75</v>
      </c>
      <c r="F950" t="s">
        <v>17313</v>
      </c>
      <c r="G950">
        <v>0.75</v>
      </c>
      <c r="H950" t="s">
        <v>16838</v>
      </c>
      <c r="I950">
        <v>0.75</v>
      </c>
      <c r="J950" t="s">
        <v>16839</v>
      </c>
      <c r="K950">
        <v>-0.52500000000000002</v>
      </c>
      <c r="L950" t="s">
        <v>16932</v>
      </c>
      <c r="M950">
        <v>-0.52500000000000002</v>
      </c>
      <c r="N950" t="s">
        <v>16840</v>
      </c>
      <c r="O950">
        <v>-0.52500000000000002</v>
      </c>
      <c r="P950" t="s">
        <v>16933</v>
      </c>
      <c r="Q950">
        <v>-0.52500000000000002</v>
      </c>
      <c r="R950" t="s">
        <v>16841</v>
      </c>
      <c r="S950">
        <v>0.48</v>
      </c>
      <c r="U950">
        <v>0</v>
      </c>
      <c r="W950">
        <v>0</v>
      </c>
    </row>
    <row r="951" spans="2:23" x14ac:dyDescent="0.25">
      <c r="B951">
        <v>941</v>
      </c>
      <c r="C951" t="s">
        <v>17314</v>
      </c>
      <c r="D951" t="s">
        <v>16509</v>
      </c>
      <c r="E951">
        <v>0.75</v>
      </c>
      <c r="F951" t="s">
        <v>17315</v>
      </c>
      <c r="G951">
        <v>0.75</v>
      </c>
      <c r="H951" t="s">
        <v>16838</v>
      </c>
      <c r="I951">
        <v>0.75</v>
      </c>
      <c r="J951" t="s">
        <v>16839</v>
      </c>
      <c r="K951">
        <v>-0.52500000000000002</v>
      </c>
      <c r="L951" t="s">
        <v>16932</v>
      </c>
      <c r="M951">
        <v>-0.52500000000000002</v>
      </c>
      <c r="N951" t="s">
        <v>16840</v>
      </c>
      <c r="O951">
        <v>-0.52500000000000002</v>
      </c>
      <c r="P951" t="s">
        <v>16933</v>
      </c>
      <c r="Q951">
        <v>-0.52500000000000002</v>
      </c>
      <c r="R951" t="s">
        <v>16841</v>
      </c>
      <c r="S951">
        <v>0.48</v>
      </c>
      <c r="U951">
        <v>0</v>
      </c>
      <c r="W951">
        <v>0</v>
      </c>
    </row>
    <row r="952" spans="2:23" x14ac:dyDescent="0.25">
      <c r="B952">
        <v>942</v>
      </c>
      <c r="C952" t="s">
        <v>17316</v>
      </c>
      <c r="D952" t="s">
        <v>16509</v>
      </c>
      <c r="E952">
        <v>0.75</v>
      </c>
      <c r="F952" t="s">
        <v>17253</v>
      </c>
      <c r="G952">
        <v>0.75</v>
      </c>
      <c r="H952" t="s">
        <v>16899</v>
      </c>
      <c r="I952">
        <v>0.75</v>
      </c>
      <c r="J952" t="s">
        <v>16839</v>
      </c>
      <c r="K952">
        <v>0.52500000000000002</v>
      </c>
      <c r="L952" t="s">
        <v>16932</v>
      </c>
      <c r="M952">
        <v>0.52500000000000002</v>
      </c>
      <c r="N952" t="s">
        <v>16840</v>
      </c>
      <c r="O952">
        <v>0.52500000000000002</v>
      </c>
      <c r="P952" t="s">
        <v>16933</v>
      </c>
      <c r="Q952">
        <v>0.52500000000000002</v>
      </c>
      <c r="R952" t="s">
        <v>16841</v>
      </c>
      <c r="S952">
        <v>0.48</v>
      </c>
      <c r="U952">
        <v>0</v>
      </c>
      <c r="W952">
        <v>0</v>
      </c>
    </row>
    <row r="953" spans="2:23" x14ac:dyDescent="0.25">
      <c r="B953">
        <v>943</v>
      </c>
      <c r="C953" t="s">
        <v>17317</v>
      </c>
      <c r="D953" t="s">
        <v>16509</v>
      </c>
      <c r="E953">
        <v>0.75</v>
      </c>
      <c r="F953" t="s">
        <v>17255</v>
      </c>
      <c r="G953">
        <v>0.75</v>
      </c>
      <c r="H953" t="s">
        <v>16899</v>
      </c>
      <c r="I953">
        <v>0.75</v>
      </c>
      <c r="J953" t="s">
        <v>16839</v>
      </c>
      <c r="K953">
        <v>0.52500000000000002</v>
      </c>
      <c r="L953" t="s">
        <v>16932</v>
      </c>
      <c r="M953">
        <v>0.52500000000000002</v>
      </c>
      <c r="N953" t="s">
        <v>16840</v>
      </c>
      <c r="O953">
        <v>0.52500000000000002</v>
      </c>
      <c r="P953" t="s">
        <v>16933</v>
      </c>
      <c r="Q953">
        <v>0.52500000000000002</v>
      </c>
      <c r="R953" t="s">
        <v>16841</v>
      </c>
      <c r="S953">
        <v>0.48</v>
      </c>
      <c r="U953">
        <v>0</v>
      </c>
      <c r="W953">
        <v>0</v>
      </c>
    </row>
    <row r="954" spans="2:23" x14ac:dyDescent="0.25">
      <c r="B954">
        <v>944</v>
      </c>
      <c r="C954" t="s">
        <v>17318</v>
      </c>
      <c r="D954" t="s">
        <v>16509</v>
      </c>
      <c r="E954">
        <v>0.75</v>
      </c>
      <c r="F954" t="s">
        <v>17257</v>
      </c>
      <c r="G954">
        <v>0.75</v>
      </c>
      <c r="H954" t="s">
        <v>16899</v>
      </c>
      <c r="I954">
        <v>0.75</v>
      </c>
      <c r="J954" t="s">
        <v>16839</v>
      </c>
      <c r="K954">
        <v>0.52500000000000002</v>
      </c>
      <c r="L954" t="s">
        <v>16932</v>
      </c>
      <c r="M954">
        <v>0.52500000000000002</v>
      </c>
      <c r="N954" t="s">
        <v>16840</v>
      </c>
      <c r="O954">
        <v>0.52500000000000002</v>
      </c>
      <c r="P954" t="s">
        <v>16933</v>
      </c>
      <c r="Q954">
        <v>0.52500000000000002</v>
      </c>
      <c r="R954" t="s">
        <v>16841</v>
      </c>
      <c r="S954">
        <v>0.48</v>
      </c>
      <c r="U954">
        <v>0</v>
      </c>
      <c r="W954">
        <v>0</v>
      </c>
    </row>
    <row r="955" spans="2:23" x14ac:dyDescent="0.25">
      <c r="B955">
        <v>945</v>
      </c>
      <c r="C955" t="s">
        <v>17319</v>
      </c>
      <c r="D955" t="s">
        <v>16509</v>
      </c>
      <c r="E955">
        <v>0.75</v>
      </c>
      <c r="F955" t="s">
        <v>17259</v>
      </c>
      <c r="G955">
        <v>0.75</v>
      </c>
      <c r="H955" t="s">
        <v>16899</v>
      </c>
      <c r="I955">
        <v>0.75</v>
      </c>
      <c r="J955" t="s">
        <v>16839</v>
      </c>
      <c r="K955">
        <v>0.52500000000000002</v>
      </c>
      <c r="L955" t="s">
        <v>16932</v>
      </c>
      <c r="M955">
        <v>0.52500000000000002</v>
      </c>
      <c r="N955" t="s">
        <v>16840</v>
      </c>
      <c r="O955">
        <v>0.52500000000000002</v>
      </c>
      <c r="P955" t="s">
        <v>16933</v>
      </c>
      <c r="Q955">
        <v>0.52500000000000002</v>
      </c>
      <c r="R955" t="s">
        <v>16841</v>
      </c>
      <c r="S955">
        <v>0.48</v>
      </c>
      <c r="U955">
        <v>0</v>
      </c>
      <c r="W955">
        <v>0</v>
      </c>
    </row>
    <row r="956" spans="2:23" x14ac:dyDescent="0.25">
      <c r="B956">
        <v>946</v>
      </c>
      <c r="C956" t="s">
        <v>17320</v>
      </c>
      <c r="D956" t="s">
        <v>16509</v>
      </c>
      <c r="E956">
        <v>0.75</v>
      </c>
      <c r="F956" t="s">
        <v>17261</v>
      </c>
      <c r="G956">
        <v>0.75</v>
      </c>
      <c r="H956" t="s">
        <v>16899</v>
      </c>
      <c r="I956">
        <v>0.75</v>
      </c>
      <c r="J956" t="s">
        <v>16839</v>
      </c>
      <c r="K956">
        <v>0.52500000000000002</v>
      </c>
      <c r="L956" t="s">
        <v>16932</v>
      </c>
      <c r="M956">
        <v>0.52500000000000002</v>
      </c>
      <c r="N956" t="s">
        <v>16840</v>
      </c>
      <c r="O956">
        <v>0.52500000000000002</v>
      </c>
      <c r="P956" t="s">
        <v>16933</v>
      </c>
      <c r="Q956">
        <v>0.52500000000000002</v>
      </c>
      <c r="R956" t="s">
        <v>16841</v>
      </c>
      <c r="S956">
        <v>0.48</v>
      </c>
      <c r="U956">
        <v>0</v>
      </c>
      <c r="W956">
        <v>0</v>
      </c>
    </row>
    <row r="957" spans="2:23" x14ac:dyDescent="0.25">
      <c r="B957">
        <v>947</v>
      </c>
      <c r="C957" t="s">
        <v>17321</v>
      </c>
      <c r="D957" t="s">
        <v>16509</v>
      </c>
      <c r="E957">
        <v>0.75</v>
      </c>
      <c r="F957" t="s">
        <v>17263</v>
      </c>
      <c r="G957">
        <v>0.75</v>
      </c>
      <c r="H957" t="s">
        <v>16899</v>
      </c>
      <c r="I957">
        <v>0.75</v>
      </c>
      <c r="J957" t="s">
        <v>16839</v>
      </c>
      <c r="K957">
        <v>0.52500000000000002</v>
      </c>
      <c r="L957" t="s">
        <v>16932</v>
      </c>
      <c r="M957">
        <v>0.52500000000000002</v>
      </c>
      <c r="N957" t="s">
        <v>16840</v>
      </c>
      <c r="O957">
        <v>0.52500000000000002</v>
      </c>
      <c r="P957" t="s">
        <v>16933</v>
      </c>
      <c r="Q957">
        <v>0.52500000000000002</v>
      </c>
      <c r="R957" t="s">
        <v>16841</v>
      </c>
      <c r="S957">
        <v>0.48</v>
      </c>
      <c r="U957">
        <v>0</v>
      </c>
      <c r="W957">
        <v>0</v>
      </c>
    </row>
    <row r="958" spans="2:23" x14ac:dyDescent="0.25">
      <c r="B958">
        <v>948</v>
      </c>
      <c r="C958" t="s">
        <v>17322</v>
      </c>
      <c r="D958" t="s">
        <v>16509</v>
      </c>
      <c r="E958">
        <v>0.75</v>
      </c>
      <c r="F958" t="s">
        <v>17265</v>
      </c>
      <c r="G958">
        <v>0.75</v>
      </c>
      <c r="H958" t="s">
        <v>16899</v>
      </c>
      <c r="I958">
        <v>0.75</v>
      </c>
      <c r="J958" t="s">
        <v>16839</v>
      </c>
      <c r="K958">
        <v>0.52500000000000002</v>
      </c>
      <c r="L958" t="s">
        <v>16932</v>
      </c>
      <c r="M958">
        <v>0.52500000000000002</v>
      </c>
      <c r="N958" t="s">
        <v>16840</v>
      </c>
      <c r="O958">
        <v>0.52500000000000002</v>
      </c>
      <c r="P958" t="s">
        <v>16933</v>
      </c>
      <c r="Q958">
        <v>0.52500000000000002</v>
      </c>
      <c r="R958" t="s">
        <v>16841</v>
      </c>
      <c r="S958">
        <v>0.48</v>
      </c>
      <c r="U958">
        <v>0</v>
      </c>
      <c r="W958">
        <v>0</v>
      </c>
    </row>
    <row r="959" spans="2:23" x14ac:dyDescent="0.25">
      <c r="B959">
        <v>949</v>
      </c>
      <c r="C959" t="s">
        <v>17323</v>
      </c>
      <c r="D959" t="s">
        <v>16509</v>
      </c>
      <c r="E959">
        <v>0.75</v>
      </c>
      <c r="F959" t="s">
        <v>17267</v>
      </c>
      <c r="G959">
        <v>0.75</v>
      </c>
      <c r="H959" t="s">
        <v>16899</v>
      </c>
      <c r="I959">
        <v>0.75</v>
      </c>
      <c r="J959" t="s">
        <v>16839</v>
      </c>
      <c r="K959">
        <v>0.52500000000000002</v>
      </c>
      <c r="L959" t="s">
        <v>16932</v>
      </c>
      <c r="M959">
        <v>0.52500000000000002</v>
      </c>
      <c r="N959" t="s">
        <v>16840</v>
      </c>
      <c r="O959">
        <v>0.52500000000000002</v>
      </c>
      <c r="P959" t="s">
        <v>16933</v>
      </c>
      <c r="Q959">
        <v>0.52500000000000002</v>
      </c>
      <c r="R959" t="s">
        <v>16841</v>
      </c>
      <c r="S959">
        <v>0.48</v>
      </c>
      <c r="U959">
        <v>0</v>
      </c>
      <c r="W959">
        <v>0</v>
      </c>
    </row>
    <row r="960" spans="2:23" x14ac:dyDescent="0.25">
      <c r="B960">
        <v>950</v>
      </c>
      <c r="C960" t="s">
        <v>17324</v>
      </c>
      <c r="D960" t="s">
        <v>16509</v>
      </c>
      <c r="E960">
        <v>0.75</v>
      </c>
      <c r="F960" t="s">
        <v>17269</v>
      </c>
      <c r="G960">
        <v>0.75</v>
      </c>
      <c r="H960" t="s">
        <v>16899</v>
      </c>
      <c r="I960">
        <v>0.75</v>
      </c>
      <c r="J960" t="s">
        <v>16839</v>
      </c>
      <c r="K960">
        <v>-0.52500000000000002</v>
      </c>
      <c r="L960" t="s">
        <v>16932</v>
      </c>
      <c r="M960">
        <v>0.52500000000000002</v>
      </c>
      <c r="N960" t="s">
        <v>16840</v>
      </c>
      <c r="O960">
        <v>-0.52500000000000002</v>
      </c>
      <c r="P960" t="s">
        <v>16933</v>
      </c>
      <c r="Q960">
        <v>0.52500000000000002</v>
      </c>
      <c r="R960" t="s">
        <v>16841</v>
      </c>
      <c r="S960">
        <v>0.48</v>
      </c>
      <c r="U960">
        <v>0</v>
      </c>
      <c r="W960">
        <v>0</v>
      </c>
    </row>
    <row r="961" spans="2:23" x14ac:dyDescent="0.25">
      <c r="B961">
        <v>951</v>
      </c>
      <c r="C961" t="s">
        <v>17325</v>
      </c>
      <c r="D961" t="s">
        <v>16509</v>
      </c>
      <c r="E961">
        <v>0.75</v>
      </c>
      <c r="F961" t="s">
        <v>17271</v>
      </c>
      <c r="G961">
        <v>0.75</v>
      </c>
      <c r="H961" t="s">
        <v>16899</v>
      </c>
      <c r="I961">
        <v>0.75</v>
      </c>
      <c r="J961" t="s">
        <v>16839</v>
      </c>
      <c r="K961">
        <v>-0.52500000000000002</v>
      </c>
      <c r="L961" t="s">
        <v>16932</v>
      </c>
      <c r="M961">
        <v>0.52500000000000002</v>
      </c>
      <c r="N961" t="s">
        <v>16840</v>
      </c>
      <c r="O961">
        <v>-0.52500000000000002</v>
      </c>
      <c r="P961" t="s">
        <v>16933</v>
      </c>
      <c r="Q961">
        <v>0.52500000000000002</v>
      </c>
      <c r="R961" t="s">
        <v>16841</v>
      </c>
      <c r="S961">
        <v>0.48</v>
      </c>
      <c r="U961">
        <v>0</v>
      </c>
      <c r="W961">
        <v>0</v>
      </c>
    </row>
    <row r="962" spans="2:23" x14ac:dyDescent="0.25">
      <c r="B962">
        <v>952</v>
      </c>
      <c r="C962" t="s">
        <v>17326</v>
      </c>
      <c r="D962" t="s">
        <v>16509</v>
      </c>
      <c r="E962">
        <v>0.75</v>
      </c>
      <c r="F962" t="s">
        <v>17273</v>
      </c>
      <c r="G962">
        <v>0.75</v>
      </c>
      <c r="H962" t="s">
        <v>16899</v>
      </c>
      <c r="I962">
        <v>0.75</v>
      </c>
      <c r="J962" t="s">
        <v>16839</v>
      </c>
      <c r="K962">
        <v>-0.52500000000000002</v>
      </c>
      <c r="L962" t="s">
        <v>16932</v>
      </c>
      <c r="M962">
        <v>0.52500000000000002</v>
      </c>
      <c r="N962" t="s">
        <v>16840</v>
      </c>
      <c r="O962">
        <v>-0.52500000000000002</v>
      </c>
      <c r="P962" t="s">
        <v>16933</v>
      </c>
      <c r="Q962">
        <v>0.52500000000000002</v>
      </c>
      <c r="R962" t="s">
        <v>16841</v>
      </c>
      <c r="S962">
        <v>0.48</v>
      </c>
      <c r="U962">
        <v>0</v>
      </c>
      <c r="W962">
        <v>0</v>
      </c>
    </row>
    <row r="963" spans="2:23" x14ac:dyDescent="0.25">
      <c r="B963">
        <v>953</v>
      </c>
      <c r="C963" t="s">
        <v>17327</v>
      </c>
      <c r="D963" t="s">
        <v>16509</v>
      </c>
      <c r="E963">
        <v>0.75</v>
      </c>
      <c r="F963" t="s">
        <v>17275</v>
      </c>
      <c r="G963">
        <v>0.75</v>
      </c>
      <c r="H963" t="s">
        <v>16899</v>
      </c>
      <c r="I963">
        <v>0.75</v>
      </c>
      <c r="J963" t="s">
        <v>16839</v>
      </c>
      <c r="K963">
        <v>-0.52500000000000002</v>
      </c>
      <c r="L963" t="s">
        <v>16932</v>
      </c>
      <c r="M963">
        <v>0.52500000000000002</v>
      </c>
      <c r="N963" t="s">
        <v>16840</v>
      </c>
      <c r="O963">
        <v>-0.52500000000000002</v>
      </c>
      <c r="P963" t="s">
        <v>16933</v>
      </c>
      <c r="Q963">
        <v>0.52500000000000002</v>
      </c>
      <c r="R963" t="s">
        <v>16841</v>
      </c>
      <c r="S963">
        <v>0.48</v>
      </c>
      <c r="U963">
        <v>0</v>
      </c>
      <c r="W963">
        <v>0</v>
      </c>
    </row>
    <row r="964" spans="2:23" x14ac:dyDescent="0.25">
      <c r="B964">
        <v>954</v>
      </c>
      <c r="C964" t="s">
        <v>17328</v>
      </c>
      <c r="D964" t="s">
        <v>16509</v>
      </c>
      <c r="E964">
        <v>0.75</v>
      </c>
      <c r="F964" t="s">
        <v>17277</v>
      </c>
      <c r="G964">
        <v>0.75</v>
      </c>
      <c r="H964" t="s">
        <v>16899</v>
      </c>
      <c r="I964">
        <v>0.75</v>
      </c>
      <c r="J964" t="s">
        <v>16839</v>
      </c>
      <c r="K964">
        <v>-0.52500000000000002</v>
      </c>
      <c r="L964" t="s">
        <v>16932</v>
      </c>
      <c r="M964">
        <v>0.52500000000000002</v>
      </c>
      <c r="N964" t="s">
        <v>16840</v>
      </c>
      <c r="O964">
        <v>-0.52500000000000002</v>
      </c>
      <c r="P964" t="s">
        <v>16933</v>
      </c>
      <c r="Q964">
        <v>0.52500000000000002</v>
      </c>
      <c r="R964" t="s">
        <v>16841</v>
      </c>
      <c r="S964">
        <v>0.48</v>
      </c>
      <c r="U964">
        <v>0</v>
      </c>
      <c r="W964">
        <v>0</v>
      </c>
    </row>
    <row r="965" spans="2:23" x14ac:dyDescent="0.25">
      <c r="B965">
        <v>955</v>
      </c>
      <c r="C965" t="s">
        <v>17329</v>
      </c>
      <c r="D965" t="s">
        <v>16509</v>
      </c>
      <c r="E965">
        <v>0.75</v>
      </c>
      <c r="F965" t="s">
        <v>17279</v>
      </c>
      <c r="G965">
        <v>0.75</v>
      </c>
      <c r="H965" t="s">
        <v>16899</v>
      </c>
      <c r="I965">
        <v>0.75</v>
      </c>
      <c r="J965" t="s">
        <v>16839</v>
      </c>
      <c r="K965">
        <v>-0.52500000000000002</v>
      </c>
      <c r="L965" t="s">
        <v>16932</v>
      </c>
      <c r="M965">
        <v>0.52500000000000002</v>
      </c>
      <c r="N965" t="s">
        <v>16840</v>
      </c>
      <c r="O965">
        <v>-0.52500000000000002</v>
      </c>
      <c r="P965" t="s">
        <v>16933</v>
      </c>
      <c r="Q965">
        <v>0.52500000000000002</v>
      </c>
      <c r="R965" t="s">
        <v>16841</v>
      </c>
      <c r="S965">
        <v>0.48</v>
      </c>
      <c r="U965">
        <v>0</v>
      </c>
      <c r="W965">
        <v>0</v>
      </c>
    </row>
    <row r="966" spans="2:23" x14ac:dyDescent="0.25">
      <c r="B966">
        <v>956</v>
      </c>
      <c r="C966" t="s">
        <v>17330</v>
      </c>
      <c r="D966" t="s">
        <v>16509</v>
      </c>
      <c r="E966">
        <v>0.75</v>
      </c>
      <c r="F966" t="s">
        <v>17281</v>
      </c>
      <c r="G966">
        <v>0.75</v>
      </c>
      <c r="H966" t="s">
        <v>16899</v>
      </c>
      <c r="I966">
        <v>0.75</v>
      </c>
      <c r="J966" t="s">
        <v>16839</v>
      </c>
      <c r="K966">
        <v>-0.52500000000000002</v>
      </c>
      <c r="L966" t="s">
        <v>16932</v>
      </c>
      <c r="M966">
        <v>0.52500000000000002</v>
      </c>
      <c r="N966" t="s">
        <v>16840</v>
      </c>
      <c r="O966">
        <v>-0.52500000000000002</v>
      </c>
      <c r="P966" t="s">
        <v>16933</v>
      </c>
      <c r="Q966">
        <v>0.52500000000000002</v>
      </c>
      <c r="R966" t="s">
        <v>16841</v>
      </c>
      <c r="S966">
        <v>0.48</v>
      </c>
      <c r="U966">
        <v>0</v>
      </c>
      <c r="W966">
        <v>0</v>
      </c>
    </row>
    <row r="967" spans="2:23" x14ac:dyDescent="0.25">
      <c r="B967">
        <v>957</v>
      </c>
      <c r="C967" t="s">
        <v>17331</v>
      </c>
      <c r="D967" t="s">
        <v>16509</v>
      </c>
      <c r="E967">
        <v>0.75</v>
      </c>
      <c r="F967" t="s">
        <v>17283</v>
      </c>
      <c r="G967">
        <v>0.75</v>
      </c>
      <c r="H967" t="s">
        <v>16899</v>
      </c>
      <c r="I967">
        <v>0.75</v>
      </c>
      <c r="J967" t="s">
        <v>16839</v>
      </c>
      <c r="K967">
        <v>-0.52500000000000002</v>
      </c>
      <c r="L967" t="s">
        <v>16932</v>
      </c>
      <c r="M967">
        <v>0.52500000000000002</v>
      </c>
      <c r="N967" t="s">
        <v>16840</v>
      </c>
      <c r="O967">
        <v>-0.52500000000000002</v>
      </c>
      <c r="P967" t="s">
        <v>16933</v>
      </c>
      <c r="Q967">
        <v>0.52500000000000002</v>
      </c>
      <c r="R967" t="s">
        <v>16841</v>
      </c>
      <c r="S967">
        <v>0.48</v>
      </c>
      <c r="U967">
        <v>0</v>
      </c>
      <c r="W967">
        <v>0</v>
      </c>
    </row>
    <row r="968" spans="2:23" x14ac:dyDescent="0.25">
      <c r="B968">
        <v>958</v>
      </c>
      <c r="C968" t="s">
        <v>17332</v>
      </c>
      <c r="D968" t="s">
        <v>16509</v>
      </c>
      <c r="E968">
        <v>0.75</v>
      </c>
      <c r="F968" t="s">
        <v>17285</v>
      </c>
      <c r="G968">
        <v>0.75</v>
      </c>
      <c r="H968" t="s">
        <v>16899</v>
      </c>
      <c r="I968">
        <v>0.75</v>
      </c>
      <c r="J968" t="s">
        <v>16839</v>
      </c>
      <c r="K968">
        <v>0.52500000000000002</v>
      </c>
      <c r="L968" t="s">
        <v>16932</v>
      </c>
      <c r="M968">
        <v>-0.52500000000000002</v>
      </c>
      <c r="N968" t="s">
        <v>16840</v>
      </c>
      <c r="O968">
        <v>0.52500000000000002</v>
      </c>
      <c r="P968" t="s">
        <v>16933</v>
      </c>
      <c r="Q968">
        <v>-0.52500000000000002</v>
      </c>
      <c r="R968" t="s">
        <v>16841</v>
      </c>
      <c r="S968">
        <v>0.48</v>
      </c>
      <c r="U968">
        <v>0</v>
      </c>
      <c r="W968">
        <v>0</v>
      </c>
    </row>
    <row r="969" spans="2:23" x14ac:dyDescent="0.25">
      <c r="B969">
        <v>959</v>
      </c>
      <c r="C969" t="s">
        <v>17333</v>
      </c>
      <c r="D969" t="s">
        <v>16509</v>
      </c>
      <c r="E969">
        <v>0.75</v>
      </c>
      <c r="F969" t="s">
        <v>17287</v>
      </c>
      <c r="G969">
        <v>0.75</v>
      </c>
      <c r="H969" t="s">
        <v>16899</v>
      </c>
      <c r="I969">
        <v>0.75</v>
      </c>
      <c r="J969" t="s">
        <v>16839</v>
      </c>
      <c r="K969">
        <v>0.52500000000000002</v>
      </c>
      <c r="L969" t="s">
        <v>16932</v>
      </c>
      <c r="M969">
        <v>-0.52500000000000002</v>
      </c>
      <c r="N969" t="s">
        <v>16840</v>
      </c>
      <c r="O969">
        <v>0.52500000000000002</v>
      </c>
      <c r="P969" t="s">
        <v>16933</v>
      </c>
      <c r="Q969">
        <v>-0.52500000000000002</v>
      </c>
      <c r="R969" t="s">
        <v>16841</v>
      </c>
      <c r="S969">
        <v>0.48</v>
      </c>
      <c r="U969">
        <v>0</v>
      </c>
      <c r="W969">
        <v>0</v>
      </c>
    </row>
    <row r="970" spans="2:23" x14ac:dyDescent="0.25">
      <c r="B970">
        <v>960</v>
      </c>
      <c r="C970" t="s">
        <v>17334</v>
      </c>
      <c r="D970" t="s">
        <v>16509</v>
      </c>
      <c r="E970">
        <v>0.75</v>
      </c>
      <c r="F970" t="s">
        <v>17289</v>
      </c>
      <c r="G970">
        <v>0.75</v>
      </c>
      <c r="H970" t="s">
        <v>16899</v>
      </c>
      <c r="I970">
        <v>0.75</v>
      </c>
      <c r="J970" t="s">
        <v>16839</v>
      </c>
      <c r="K970">
        <v>0.52500000000000002</v>
      </c>
      <c r="L970" t="s">
        <v>16932</v>
      </c>
      <c r="M970">
        <v>-0.52500000000000002</v>
      </c>
      <c r="N970" t="s">
        <v>16840</v>
      </c>
      <c r="O970">
        <v>0.52500000000000002</v>
      </c>
      <c r="P970" t="s">
        <v>16933</v>
      </c>
      <c r="Q970">
        <v>-0.52500000000000002</v>
      </c>
      <c r="R970" t="s">
        <v>16841</v>
      </c>
      <c r="S970">
        <v>0.48</v>
      </c>
      <c r="U970">
        <v>0</v>
      </c>
      <c r="W970">
        <v>0</v>
      </c>
    </row>
    <row r="971" spans="2:23" x14ac:dyDescent="0.25">
      <c r="B971">
        <v>961</v>
      </c>
      <c r="C971" t="s">
        <v>17335</v>
      </c>
      <c r="D971" t="s">
        <v>16509</v>
      </c>
      <c r="E971">
        <v>0.75</v>
      </c>
      <c r="F971" t="s">
        <v>17291</v>
      </c>
      <c r="G971">
        <v>0.75</v>
      </c>
      <c r="H971" t="s">
        <v>16899</v>
      </c>
      <c r="I971">
        <v>0.75</v>
      </c>
      <c r="J971" t="s">
        <v>16839</v>
      </c>
      <c r="K971">
        <v>0.52500000000000002</v>
      </c>
      <c r="L971" t="s">
        <v>16932</v>
      </c>
      <c r="M971">
        <v>-0.52500000000000002</v>
      </c>
      <c r="N971" t="s">
        <v>16840</v>
      </c>
      <c r="O971">
        <v>0.52500000000000002</v>
      </c>
      <c r="P971" t="s">
        <v>16933</v>
      </c>
      <c r="Q971">
        <v>-0.52500000000000002</v>
      </c>
      <c r="R971" t="s">
        <v>16841</v>
      </c>
      <c r="S971">
        <v>0.48</v>
      </c>
      <c r="U971">
        <v>0</v>
      </c>
      <c r="W971">
        <v>0</v>
      </c>
    </row>
    <row r="972" spans="2:23" x14ac:dyDescent="0.25">
      <c r="B972">
        <v>962</v>
      </c>
      <c r="C972" t="s">
        <v>17336</v>
      </c>
      <c r="D972" t="s">
        <v>16509</v>
      </c>
      <c r="E972">
        <v>0.75</v>
      </c>
      <c r="F972" t="s">
        <v>17293</v>
      </c>
      <c r="G972">
        <v>0.75</v>
      </c>
      <c r="H972" t="s">
        <v>16899</v>
      </c>
      <c r="I972">
        <v>0.75</v>
      </c>
      <c r="J972" t="s">
        <v>16839</v>
      </c>
      <c r="K972">
        <v>0.52500000000000002</v>
      </c>
      <c r="L972" t="s">
        <v>16932</v>
      </c>
      <c r="M972">
        <v>-0.52500000000000002</v>
      </c>
      <c r="N972" t="s">
        <v>16840</v>
      </c>
      <c r="O972">
        <v>0.52500000000000002</v>
      </c>
      <c r="P972" t="s">
        <v>16933</v>
      </c>
      <c r="Q972">
        <v>-0.52500000000000002</v>
      </c>
      <c r="R972" t="s">
        <v>16841</v>
      </c>
      <c r="S972">
        <v>0.48</v>
      </c>
      <c r="U972">
        <v>0</v>
      </c>
      <c r="W972">
        <v>0</v>
      </c>
    </row>
    <row r="973" spans="2:23" x14ac:dyDescent="0.25">
      <c r="B973">
        <v>963</v>
      </c>
      <c r="C973" t="s">
        <v>17337</v>
      </c>
      <c r="D973" t="s">
        <v>16509</v>
      </c>
      <c r="E973">
        <v>0.75</v>
      </c>
      <c r="F973" t="s">
        <v>17295</v>
      </c>
      <c r="G973">
        <v>0.75</v>
      </c>
      <c r="H973" t="s">
        <v>16899</v>
      </c>
      <c r="I973">
        <v>0.75</v>
      </c>
      <c r="J973" t="s">
        <v>16839</v>
      </c>
      <c r="K973">
        <v>0.52500000000000002</v>
      </c>
      <c r="L973" t="s">
        <v>16932</v>
      </c>
      <c r="M973">
        <v>-0.52500000000000002</v>
      </c>
      <c r="N973" t="s">
        <v>16840</v>
      </c>
      <c r="O973">
        <v>0.52500000000000002</v>
      </c>
      <c r="P973" t="s">
        <v>16933</v>
      </c>
      <c r="Q973">
        <v>-0.52500000000000002</v>
      </c>
      <c r="R973" t="s">
        <v>16841</v>
      </c>
      <c r="S973">
        <v>0.48</v>
      </c>
      <c r="U973">
        <v>0</v>
      </c>
      <c r="W973">
        <v>0</v>
      </c>
    </row>
    <row r="974" spans="2:23" x14ac:dyDescent="0.25">
      <c r="B974">
        <v>964</v>
      </c>
      <c r="C974" t="s">
        <v>17338</v>
      </c>
      <c r="D974" t="s">
        <v>16509</v>
      </c>
      <c r="E974">
        <v>0.75</v>
      </c>
      <c r="F974" t="s">
        <v>17297</v>
      </c>
      <c r="G974">
        <v>0.75</v>
      </c>
      <c r="H974" t="s">
        <v>16899</v>
      </c>
      <c r="I974">
        <v>0.75</v>
      </c>
      <c r="J974" t="s">
        <v>16839</v>
      </c>
      <c r="K974">
        <v>0.52500000000000002</v>
      </c>
      <c r="L974" t="s">
        <v>16932</v>
      </c>
      <c r="M974">
        <v>-0.52500000000000002</v>
      </c>
      <c r="N974" t="s">
        <v>16840</v>
      </c>
      <c r="O974">
        <v>0.52500000000000002</v>
      </c>
      <c r="P974" t="s">
        <v>16933</v>
      </c>
      <c r="Q974">
        <v>-0.52500000000000002</v>
      </c>
      <c r="R974" t="s">
        <v>16841</v>
      </c>
      <c r="S974">
        <v>0.48</v>
      </c>
      <c r="U974">
        <v>0</v>
      </c>
      <c r="W974">
        <v>0</v>
      </c>
    </row>
    <row r="975" spans="2:23" x14ac:dyDescent="0.25">
      <c r="B975">
        <v>965</v>
      </c>
      <c r="C975" t="s">
        <v>17339</v>
      </c>
      <c r="D975" t="s">
        <v>16509</v>
      </c>
      <c r="E975">
        <v>0.75</v>
      </c>
      <c r="F975" t="s">
        <v>17299</v>
      </c>
      <c r="G975">
        <v>0.75</v>
      </c>
      <c r="H975" t="s">
        <v>16899</v>
      </c>
      <c r="I975">
        <v>0.75</v>
      </c>
      <c r="J975" t="s">
        <v>16839</v>
      </c>
      <c r="K975">
        <v>0.52500000000000002</v>
      </c>
      <c r="L975" t="s">
        <v>16932</v>
      </c>
      <c r="M975">
        <v>-0.52500000000000002</v>
      </c>
      <c r="N975" t="s">
        <v>16840</v>
      </c>
      <c r="O975">
        <v>0.52500000000000002</v>
      </c>
      <c r="P975" t="s">
        <v>16933</v>
      </c>
      <c r="Q975">
        <v>-0.52500000000000002</v>
      </c>
      <c r="R975" t="s">
        <v>16841</v>
      </c>
      <c r="S975">
        <v>0.48</v>
      </c>
      <c r="U975">
        <v>0</v>
      </c>
      <c r="W975">
        <v>0</v>
      </c>
    </row>
    <row r="976" spans="2:23" x14ac:dyDescent="0.25">
      <c r="B976">
        <v>966</v>
      </c>
      <c r="C976" t="s">
        <v>17340</v>
      </c>
      <c r="D976" t="s">
        <v>16509</v>
      </c>
      <c r="E976">
        <v>0.75</v>
      </c>
      <c r="F976" t="s">
        <v>17301</v>
      </c>
      <c r="G976">
        <v>0.75</v>
      </c>
      <c r="H976" t="s">
        <v>16899</v>
      </c>
      <c r="I976">
        <v>0.75</v>
      </c>
      <c r="J976" t="s">
        <v>16839</v>
      </c>
      <c r="K976">
        <v>-0.52500000000000002</v>
      </c>
      <c r="L976" t="s">
        <v>16932</v>
      </c>
      <c r="M976">
        <v>-0.52500000000000002</v>
      </c>
      <c r="N976" t="s">
        <v>16840</v>
      </c>
      <c r="O976">
        <v>-0.52500000000000002</v>
      </c>
      <c r="P976" t="s">
        <v>16933</v>
      </c>
      <c r="Q976">
        <v>-0.52500000000000002</v>
      </c>
      <c r="R976" t="s">
        <v>16841</v>
      </c>
      <c r="S976">
        <v>0.48</v>
      </c>
      <c r="U976">
        <v>0</v>
      </c>
      <c r="W976">
        <v>0</v>
      </c>
    </row>
    <row r="977" spans="2:23" x14ac:dyDescent="0.25">
      <c r="B977">
        <v>967</v>
      </c>
      <c r="C977" t="s">
        <v>17341</v>
      </c>
      <c r="D977" t="s">
        <v>16509</v>
      </c>
      <c r="E977">
        <v>0.75</v>
      </c>
      <c r="F977" t="s">
        <v>17303</v>
      </c>
      <c r="G977">
        <v>0.75</v>
      </c>
      <c r="H977" t="s">
        <v>16899</v>
      </c>
      <c r="I977">
        <v>0.75</v>
      </c>
      <c r="J977" t="s">
        <v>16839</v>
      </c>
      <c r="K977">
        <v>-0.52500000000000002</v>
      </c>
      <c r="L977" t="s">
        <v>16932</v>
      </c>
      <c r="M977">
        <v>-0.52500000000000002</v>
      </c>
      <c r="N977" t="s">
        <v>16840</v>
      </c>
      <c r="O977">
        <v>-0.52500000000000002</v>
      </c>
      <c r="P977" t="s">
        <v>16933</v>
      </c>
      <c r="Q977">
        <v>-0.52500000000000002</v>
      </c>
      <c r="R977" t="s">
        <v>16841</v>
      </c>
      <c r="S977">
        <v>0.48</v>
      </c>
      <c r="U977">
        <v>0</v>
      </c>
      <c r="W977">
        <v>0</v>
      </c>
    </row>
    <row r="978" spans="2:23" x14ac:dyDescent="0.25">
      <c r="B978">
        <v>968</v>
      </c>
      <c r="C978" t="s">
        <v>17342</v>
      </c>
      <c r="D978" t="s">
        <v>16509</v>
      </c>
      <c r="E978">
        <v>0.75</v>
      </c>
      <c r="F978" t="s">
        <v>17305</v>
      </c>
      <c r="G978">
        <v>0.75</v>
      </c>
      <c r="H978" t="s">
        <v>16899</v>
      </c>
      <c r="I978">
        <v>0.75</v>
      </c>
      <c r="J978" t="s">
        <v>16839</v>
      </c>
      <c r="K978">
        <v>-0.52500000000000002</v>
      </c>
      <c r="L978" t="s">
        <v>16932</v>
      </c>
      <c r="M978">
        <v>-0.52500000000000002</v>
      </c>
      <c r="N978" t="s">
        <v>16840</v>
      </c>
      <c r="O978">
        <v>-0.52500000000000002</v>
      </c>
      <c r="P978" t="s">
        <v>16933</v>
      </c>
      <c r="Q978">
        <v>-0.52500000000000002</v>
      </c>
      <c r="R978" t="s">
        <v>16841</v>
      </c>
      <c r="S978">
        <v>0.48</v>
      </c>
      <c r="U978">
        <v>0</v>
      </c>
      <c r="W978">
        <v>0</v>
      </c>
    </row>
    <row r="979" spans="2:23" x14ac:dyDescent="0.25">
      <c r="B979">
        <v>969</v>
      </c>
      <c r="C979" t="s">
        <v>17343</v>
      </c>
      <c r="D979" t="s">
        <v>16509</v>
      </c>
      <c r="E979">
        <v>0.75</v>
      </c>
      <c r="F979" t="s">
        <v>17307</v>
      </c>
      <c r="G979">
        <v>0.75</v>
      </c>
      <c r="H979" t="s">
        <v>16899</v>
      </c>
      <c r="I979">
        <v>0.75</v>
      </c>
      <c r="J979" t="s">
        <v>16839</v>
      </c>
      <c r="K979">
        <v>-0.52500000000000002</v>
      </c>
      <c r="L979" t="s">
        <v>16932</v>
      </c>
      <c r="M979">
        <v>-0.52500000000000002</v>
      </c>
      <c r="N979" t="s">
        <v>16840</v>
      </c>
      <c r="O979">
        <v>-0.52500000000000002</v>
      </c>
      <c r="P979" t="s">
        <v>16933</v>
      </c>
      <c r="Q979">
        <v>-0.52500000000000002</v>
      </c>
      <c r="R979" t="s">
        <v>16841</v>
      </c>
      <c r="S979">
        <v>0.48</v>
      </c>
      <c r="U979">
        <v>0</v>
      </c>
      <c r="W979">
        <v>0</v>
      </c>
    </row>
    <row r="980" spans="2:23" x14ac:dyDescent="0.25">
      <c r="B980">
        <v>970</v>
      </c>
      <c r="C980" t="s">
        <v>17344</v>
      </c>
      <c r="D980" t="s">
        <v>16509</v>
      </c>
      <c r="E980">
        <v>0.75</v>
      </c>
      <c r="F980" t="s">
        <v>17309</v>
      </c>
      <c r="G980">
        <v>0.75</v>
      </c>
      <c r="H980" t="s">
        <v>16899</v>
      </c>
      <c r="I980">
        <v>0.75</v>
      </c>
      <c r="J980" t="s">
        <v>16839</v>
      </c>
      <c r="K980">
        <v>-0.52500000000000002</v>
      </c>
      <c r="L980" t="s">
        <v>16932</v>
      </c>
      <c r="M980">
        <v>-0.52500000000000002</v>
      </c>
      <c r="N980" t="s">
        <v>16840</v>
      </c>
      <c r="O980">
        <v>-0.52500000000000002</v>
      </c>
      <c r="P980" t="s">
        <v>16933</v>
      </c>
      <c r="Q980">
        <v>-0.52500000000000002</v>
      </c>
      <c r="R980" t="s">
        <v>16841</v>
      </c>
      <c r="S980">
        <v>0.48</v>
      </c>
      <c r="U980">
        <v>0</v>
      </c>
      <c r="W980">
        <v>0</v>
      </c>
    </row>
    <row r="981" spans="2:23" x14ac:dyDescent="0.25">
      <c r="B981">
        <v>971</v>
      </c>
      <c r="C981" t="s">
        <v>17345</v>
      </c>
      <c r="D981" t="s">
        <v>16509</v>
      </c>
      <c r="E981">
        <v>0.75</v>
      </c>
      <c r="F981" t="s">
        <v>17311</v>
      </c>
      <c r="G981">
        <v>0.75</v>
      </c>
      <c r="H981" t="s">
        <v>16899</v>
      </c>
      <c r="I981">
        <v>0.75</v>
      </c>
      <c r="J981" t="s">
        <v>16839</v>
      </c>
      <c r="K981">
        <v>-0.52500000000000002</v>
      </c>
      <c r="L981" t="s">
        <v>16932</v>
      </c>
      <c r="M981">
        <v>-0.52500000000000002</v>
      </c>
      <c r="N981" t="s">
        <v>16840</v>
      </c>
      <c r="O981">
        <v>-0.52500000000000002</v>
      </c>
      <c r="P981" t="s">
        <v>16933</v>
      </c>
      <c r="Q981">
        <v>-0.52500000000000002</v>
      </c>
      <c r="R981" t="s">
        <v>16841</v>
      </c>
      <c r="S981">
        <v>0.48</v>
      </c>
      <c r="U981">
        <v>0</v>
      </c>
      <c r="W981">
        <v>0</v>
      </c>
    </row>
    <row r="982" spans="2:23" x14ac:dyDescent="0.25">
      <c r="B982">
        <v>972</v>
      </c>
      <c r="C982" t="s">
        <v>17346</v>
      </c>
      <c r="D982" t="s">
        <v>16509</v>
      </c>
      <c r="E982">
        <v>0.75</v>
      </c>
      <c r="F982" t="s">
        <v>17313</v>
      </c>
      <c r="G982">
        <v>0.75</v>
      </c>
      <c r="H982" t="s">
        <v>16899</v>
      </c>
      <c r="I982">
        <v>0.75</v>
      </c>
      <c r="J982" t="s">
        <v>16839</v>
      </c>
      <c r="K982">
        <v>-0.52500000000000002</v>
      </c>
      <c r="L982" t="s">
        <v>16932</v>
      </c>
      <c r="M982">
        <v>-0.52500000000000002</v>
      </c>
      <c r="N982" t="s">
        <v>16840</v>
      </c>
      <c r="O982">
        <v>-0.52500000000000002</v>
      </c>
      <c r="P982" t="s">
        <v>16933</v>
      </c>
      <c r="Q982">
        <v>-0.52500000000000002</v>
      </c>
      <c r="R982" t="s">
        <v>16841</v>
      </c>
      <c r="S982">
        <v>0.48</v>
      </c>
      <c r="U982">
        <v>0</v>
      </c>
      <c r="W982">
        <v>0</v>
      </c>
    </row>
    <row r="983" spans="2:23" x14ac:dyDescent="0.25">
      <c r="B983">
        <v>973</v>
      </c>
      <c r="C983" t="s">
        <v>17347</v>
      </c>
      <c r="D983" t="s">
        <v>16509</v>
      </c>
      <c r="E983">
        <v>0.75</v>
      </c>
      <c r="F983" t="s">
        <v>17315</v>
      </c>
      <c r="G983">
        <v>0.75</v>
      </c>
      <c r="H983" t="s">
        <v>16899</v>
      </c>
      <c r="I983">
        <v>0.75</v>
      </c>
      <c r="J983" t="s">
        <v>16839</v>
      </c>
      <c r="K983">
        <v>-0.52500000000000002</v>
      </c>
      <c r="L983" t="s">
        <v>16932</v>
      </c>
      <c r="M983">
        <v>-0.52500000000000002</v>
      </c>
      <c r="N983" t="s">
        <v>16840</v>
      </c>
      <c r="O983">
        <v>-0.52500000000000002</v>
      </c>
      <c r="P983" t="s">
        <v>16933</v>
      </c>
      <c r="Q983">
        <v>-0.52500000000000002</v>
      </c>
      <c r="R983" t="s">
        <v>16841</v>
      </c>
      <c r="S983">
        <v>0.48</v>
      </c>
      <c r="U983">
        <v>0</v>
      </c>
      <c r="W983">
        <v>0</v>
      </c>
    </row>
    <row r="984" spans="2:23" x14ac:dyDescent="0.25">
      <c r="B984">
        <v>974</v>
      </c>
      <c r="C984" t="s">
        <v>17348</v>
      </c>
      <c r="D984" t="s">
        <v>16509</v>
      </c>
      <c r="E984">
        <v>0.75</v>
      </c>
      <c r="F984" t="s">
        <v>16837</v>
      </c>
      <c r="G984">
        <v>0.75</v>
      </c>
      <c r="H984" t="s">
        <v>16838</v>
      </c>
      <c r="I984">
        <v>0.75</v>
      </c>
      <c r="J984" t="s">
        <v>16839</v>
      </c>
      <c r="K984">
        <v>0.75</v>
      </c>
      <c r="L984" t="s">
        <v>16840</v>
      </c>
      <c r="M984">
        <v>0.75</v>
      </c>
      <c r="N984" t="s">
        <v>16841</v>
      </c>
      <c r="O984">
        <v>-0.48</v>
      </c>
      <c r="Q984">
        <v>0</v>
      </c>
      <c r="S984">
        <v>0</v>
      </c>
      <c r="U984">
        <v>0</v>
      </c>
      <c r="W984">
        <v>0</v>
      </c>
    </row>
    <row r="985" spans="2:23" x14ac:dyDescent="0.25">
      <c r="B985">
        <v>975</v>
      </c>
      <c r="C985" t="s">
        <v>17349</v>
      </c>
      <c r="D985" t="s">
        <v>16509</v>
      </c>
      <c r="E985">
        <v>0.75</v>
      </c>
      <c r="F985" t="s">
        <v>16843</v>
      </c>
      <c r="G985">
        <v>0.75</v>
      </c>
      <c r="H985" t="s">
        <v>16838</v>
      </c>
      <c r="I985">
        <v>0.75</v>
      </c>
      <c r="J985" t="s">
        <v>16839</v>
      </c>
      <c r="K985">
        <v>0.75</v>
      </c>
      <c r="L985" t="s">
        <v>16840</v>
      </c>
      <c r="M985">
        <v>0.75</v>
      </c>
      <c r="N985" t="s">
        <v>16841</v>
      </c>
      <c r="O985">
        <v>-0.48</v>
      </c>
      <c r="Q985">
        <v>0</v>
      </c>
      <c r="S985">
        <v>0</v>
      </c>
      <c r="U985">
        <v>0</v>
      </c>
      <c r="W985">
        <v>0</v>
      </c>
    </row>
    <row r="986" spans="2:23" x14ac:dyDescent="0.25">
      <c r="B986">
        <v>976</v>
      </c>
      <c r="C986" t="s">
        <v>17350</v>
      </c>
      <c r="D986" t="s">
        <v>16509</v>
      </c>
      <c r="E986">
        <v>0.75</v>
      </c>
      <c r="F986" t="s">
        <v>16845</v>
      </c>
      <c r="G986">
        <v>0.75</v>
      </c>
      <c r="H986" t="s">
        <v>16838</v>
      </c>
      <c r="I986">
        <v>0.75</v>
      </c>
      <c r="J986" t="s">
        <v>16839</v>
      </c>
      <c r="K986">
        <v>0.75</v>
      </c>
      <c r="L986" t="s">
        <v>16840</v>
      </c>
      <c r="M986">
        <v>0.75</v>
      </c>
      <c r="N986" t="s">
        <v>16841</v>
      </c>
      <c r="O986">
        <v>-0.48</v>
      </c>
      <c r="Q986">
        <v>0</v>
      </c>
      <c r="S986">
        <v>0</v>
      </c>
      <c r="U986">
        <v>0</v>
      </c>
      <c r="W986">
        <v>0</v>
      </c>
    </row>
    <row r="987" spans="2:23" x14ac:dyDescent="0.25">
      <c r="B987">
        <v>977</v>
      </c>
      <c r="C987" t="s">
        <v>17351</v>
      </c>
      <c r="D987" t="s">
        <v>16509</v>
      </c>
      <c r="E987">
        <v>0.75</v>
      </c>
      <c r="F987" t="s">
        <v>16847</v>
      </c>
      <c r="G987">
        <v>0.75</v>
      </c>
      <c r="H987" t="s">
        <v>16838</v>
      </c>
      <c r="I987">
        <v>0.75</v>
      </c>
      <c r="J987" t="s">
        <v>16839</v>
      </c>
      <c r="K987">
        <v>0.75</v>
      </c>
      <c r="L987" t="s">
        <v>16840</v>
      </c>
      <c r="M987">
        <v>0.75</v>
      </c>
      <c r="N987" t="s">
        <v>16841</v>
      </c>
      <c r="O987">
        <v>-0.48</v>
      </c>
      <c r="Q987">
        <v>0</v>
      </c>
      <c r="S987">
        <v>0</v>
      </c>
      <c r="U987">
        <v>0</v>
      </c>
      <c r="W987">
        <v>0</v>
      </c>
    </row>
    <row r="988" spans="2:23" x14ac:dyDescent="0.25">
      <c r="B988">
        <v>978</v>
      </c>
      <c r="C988" t="s">
        <v>17352</v>
      </c>
      <c r="D988" t="s">
        <v>16509</v>
      </c>
      <c r="E988">
        <v>0.75</v>
      </c>
      <c r="F988" t="s">
        <v>16849</v>
      </c>
      <c r="G988">
        <v>0.75</v>
      </c>
      <c r="H988" t="s">
        <v>16838</v>
      </c>
      <c r="I988">
        <v>0.75</v>
      </c>
      <c r="J988" t="s">
        <v>16839</v>
      </c>
      <c r="K988">
        <v>0.75</v>
      </c>
      <c r="L988" t="s">
        <v>16840</v>
      </c>
      <c r="M988">
        <v>0.75</v>
      </c>
      <c r="N988" t="s">
        <v>16841</v>
      </c>
      <c r="O988">
        <v>-0.48</v>
      </c>
      <c r="Q988">
        <v>0</v>
      </c>
      <c r="S988">
        <v>0</v>
      </c>
      <c r="U988">
        <v>0</v>
      </c>
      <c r="W988">
        <v>0</v>
      </c>
    </row>
    <row r="989" spans="2:23" x14ac:dyDescent="0.25">
      <c r="B989">
        <v>979</v>
      </c>
      <c r="C989" t="s">
        <v>17353</v>
      </c>
      <c r="D989" t="s">
        <v>16509</v>
      </c>
      <c r="E989">
        <v>0.75</v>
      </c>
      <c r="F989" t="s">
        <v>16851</v>
      </c>
      <c r="G989">
        <v>0.75</v>
      </c>
      <c r="H989" t="s">
        <v>16838</v>
      </c>
      <c r="I989">
        <v>0.75</v>
      </c>
      <c r="J989" t="s">
        <v>16839</v>
      </c>
      <c r="K989">
        <v>0.75</v>
      </c>
      <c r="L989" t="s">
        <v>16840</v>
      </c>
      <c r="M989">
        <v>0.75</v>
      </c>
      <c r="N989" t="s">
        <v>16841</v>
      </c>
      <c r="O989">
        <v>-0.48</v>
      </c>
      <c r="Q989">
        <v>0</v>
      </c>
      <c r="S989">
        <v>0</v>
      </c>
      <c r="U989">
        <v>0</v>
      </c>
      <c r="W989">
        <v>0</v>
      </c>
    </row>
    <row r="990" spans="2:23" x14ac:dyDescent="0.25">
      <c r="B990">
        <v>980</v>
      </c>
      <c r="C990" t="s">
        <v>17354</v>
      </c>
      <c r="D990" t="s">
        <v>16509</v>
      </c>
      <c r="E990">
        <v>0.75</v>
      </c>
      <c r="F990" t="s">
        <v>16853</v>
      </c>
      <c r="G990">
        <v>0.75</v>
      </c>
      <c r="H990" t="s">
        <v>16838</v>
      </c>
      <c r="I990">
        <v>0.75</v>
      </c>
      <c r="J990" t="s">
        <v>16839</v>
      </c>
      <c r="K990">
        <v>0.75</v>
      </c>
      <c r="L990" t="s">
        <v>16840</v>
      </c>
      <c r="M990">
        <v>0.75</v>
      </c>
      <c r="N990" t="s">
        <v>16841</v>
      </c>
      <c r="O990">
        <v>-0.48</v>
      </c>
      <c r="Q990">
        <v>0</v>
      </c>
      <c r="S990">
        <v>0</v>
      </c>
      <c r="U990">
        <v>0</v>
      </c>
      <c r="W990">
        <v>0</v>
      </c>
    </row>
    <row r="991" spans="2:23" x14ac:dyDescent="0.25">
      <c r="B991">
        <v>981</v>
      </c>
      <c r="C991" t="s">
        <v>17355</v>
      </c>
      <c r="D991" t="s">
        <v>16509</v>
      </c>
      <c r="E991">
        <v>0.75</v>
      </c>
      <c r="F991" t="s">
        <v>16855</v>
      </c>
      <c r="G991">
        <v>0.75</v>
      </c>
      <c r="H991" t="s">
        <v>16838</v>
      </c>
      <c r="I991">
        <v>0.75</v>
      </c>
      <c r="J991" t="s">
        <v>16839</v>
      </c>
      <c r="K991">
        <v>0.75</v>
      </c>
      <c r="L991" t="s">
        <v>16840</v>
      </c>
      <c r="M991">
        <v>0.75</v>
      </c>
      <c r="N991" t="s">
        <v>16841</v>
      </c>
      <c r="O991">
        <v>-0.48</v>
      </c>
      <c r="Q991">
        <v>0</v>
      </c>
      <c r="S991">
        <v>0</v>
      </c>
      <c r="U991">
        <v>0</v>
      </c>
      <c r="W991">
        <v>0</v>
      </c>
    </row>
    <row r="992" spans="2:23" x14ac:dyDescent="0.25">
      <c r="B992">
        <v>982</v>
      </c>
      <c r="C992" t="s">
        <v>17356</v>
      </c>
      <c r="D992" t="s">
        <v>16509</v>
      </c>
      <c r="E992">
        <v>0.75</v>
      </c>
      <c r="F992" t="s">
        <v>16857</v>
      </c>
      <c r="G992">
        <v>0.75</v>
      </c>
      <c r="H992" t="s">
        <v>16838</v>
      </c>
      <c r="I992">
        <v>0.75</v>
      </c>
      <c r="J992" t="s">
        <v>16839</v>
      </c>
      <c r="K992">
        <v>0.75</v>
      </c>
      <c r="L992" t="s">
        <v>16840</v>
      </c>
      <c r="M992">
        <v>0.75</v>
      </c>
      <c r="N992" t="s">
        <v>16841</v>
      </c>
      <c r="O992">
        <v>-0.48</v>
      </c>
      <c r="Q992">
        <v>0</v>
      </c>
      <c r="S992">
        <v>0</v>
      </c>
      <c r="U992">
        <v>0</v>
      </c>
      <c r="W992">
        <v>0</v>
      </c>
    </row>
    <row r="993" spans="2:23" x14ac:dyDescent="0.25">
      <c r="B993">
        <v>983</v>
      </c>
      <c r="C993" t="s">
        <v>17357</v>
      </c>
      <c r="D993" t="s">
        <v>16509</v>
      </c>
      <c r="E993">
        <v>0.75</v>
      </c>
      <c r="F993" t="s">
        <v>16859</v>
      </c>
      <c r="G993">
        <v>0.75</v>
      </c>
      <c r="H993" t="s">
        <v>16838</v>
      </c>
      <c r="I993">
        <v>0.75</v>
      </c>
      <c r="J993" t="s">
        <v>16839</v>
      </c>
      <c r="K993">
        <v>0.75</v>
      </c>
      <c r="L993" t="s">
        <v>16840</v>
      </c>
      <c r="M993">
        <v>0.75</v>
      </c>
      <c r="N993" t="s">
        <v>16841</v>
      </c>
      <c r="O993">
        <v>-0.48</v>
      </c>
      <c r="Q993">
        <v>0</v>
      </c>
      <c r="S993">
        <v>0</v>
      </c>
      <c r="U993">
        <v>0</v>
      </c>
      <c r="W993">
        <v>0</v>
      </c>
    </row>
    <row r="994" spans="2:23" x14ac:dyDescent="0.25">
      <c r="B994">
        <v>984</v>
      </c>
      <c r="C994" t="s">
        <v>17358</v>
      </c>
      <c r="D994" t="s">
        <v>16509</v>
      </c>
      <c r="E994">
        <v>0.75</v>
      </c>
      <c r="F994" t="s">
        <v>16861</v>
      </c>
      <c r="G994">
        <v>0.75</v>
      </c>
      <c r="H994" t="s">
        <v>16838</v>
      </c>
      <c r="I994">
        <v>0.75</v>
      </c>
      <c r="J994" t="s">
        <v>16839</v>
      </c>
      <c r="K994">
        <v>0.75</v>
      </c>
      <c r="L994" t="s">
        <v>16840</v>
      </c>
      <c r="M994">
        <v>0.75</v>
      </c>
      <c r="N994" t="s">
        <v>16841</v>
      </c>
      <c r="O994">
        <v>-0.48</v>
      </c>
      <c r="Q994">
        <v>0</v>
      </c>
      <c r="S994">
        <v>0</v>
      </c>
      <c r="U994">
        <v>0</v>
      </c>
      <c r="W994">
        <v>0</v>
      </c>
    </row>
    <row r="995" spans="2:23" x14ac:dyDescent="0.25">
      <c r="B995">
        <v>985</v>
      </c>
      <c r="C995" t="s">
        <v>17359</v>
      </c>
      <c r="D995" t="s">
        <v>16509</v>
      </c>
      <c r="E995">
        <v>0.75</v>
      </c>
      <c r="F995" t="s">
        <v>16863</v>
      </c>
      <c r="G995">
        <v>0.75</v>
      </c>
      <c r="H995" t="s">
        <v>16838</v>
      </c>
      <c r="I995">
        <v>0.75</v>
      </c>
      <c r="J995" t="s">
        <v>16839</v>
      </c>
      <c r="K995">
        <v>0.75</v>
      </c>
      <c r="L995" t="s">
        <v>16840</v>
      </c>
      <c r="M995">
        <v>0.75</v>
      </c>
      <c r="N995" t="s">
        <v>16841</v>
      </c>
      <c r="O995">
        <v>-0.48</v>
      </c>
      <c r="Q995">
        <v>0</v>
      </c>
      <c r="S995">
        <v>0</v>
      </c>
      <c r="U995">
        <v>0</v>
      </c>
      <c r="W995">
        <v>0</v>
      </c>
    </row>
    <row r="996" spans="2:23" x14ac:dyDescent="0.25">
      <c r="B996">
        <v>986</v>
      </c>
      <c r="C996" t="s">
        <v>17360</v>
      </c>
      <c r="D996" t="s">
        <v>16509</v>
      </c>
      <c r="E996">
        <v>0.75</v>
      </c>
      <c r="F996" t="s">
        <v>16865</v>
      </c>
      <c r="G996">
        <v>0.75</v>
      </c>
      <c r="H996" t="s">
        <v>16838</v>
      </c>
      <c r="I996">
        <v>0.75</v>
      </c>
      <c r="J996" t="s">
        <v>16839</v>
      </c>
      <c r="K996">
        <v>0.75</v>
      </c>
      <c r="L996" t="s">
        <v>16840</v>
      </c>
      <c r="M996">
        <v>0.75</v>
      </c>
      <c r="N996" t="s">
        <v>16841</v>
      </c>
      <c r="O996">
        <v>-0.48</v>
      </c>
      <c r="Q996">
        <v>0</v>
      </c>
      <c r="S996">
        <v>0</v>
      </c>
      <c r="U996">
        <v>0</v>
      </c>
      <c r="W996">
        <v>0</v>
      </c>
    </row>
    <row r="997" spans="2:23" x14ac:dyDescent="0.25">
      <c r="B997">
        <v>987</v>
      </c>
      <c r="C997" t="s">
        <v>17361</v>
      </c>
      <c r="D997" t="s">
        <v>16509</v>
      </c>
      <c r="E997">
        <v>0.75</v>
      </c>
      <c r="F997" t="s">
        <v>16867</v>
      </c>
      <c r="G997">
        <v>0.75</v>
      </c>
      <c r="H997" t="s">
        <v>16838</v>
      </c>
      <c r="I997">
        <v>0.75</v>
      </c>
      <c r="J997" t="s">
        <v>16839</v>
      </c>
      <c r="K997">
        <v>0.75</v>
      </c>
      <c r="L997" t="s">
        <v>16840</v>
      </c>
      <c r="M997">
        <v>0.75</v>
      </c>
      <c r="N997" t="s">
        <v>16841</v>
      </c>
      <c r="O997">
        <v>-0.48</v>
      </c>
      <c r="Q997">
        <v>0</v>
      </c>
      <c r="S997">
        <v>0</v>
      </c>
      <c r="U997">
        <v>0</v>
      </c>
      <c r="W997">
        <v>0</v>
      </c>
    </row>
    <row r="998" spans="2:23" x14ac:dyDescent="0.25">
      <c r="B998">
        <v>988</v>
      </c>
      <c r="C998" t="s">
        <v>17362</v>
      </c>
      <c r="D998" t="s">
        <v>16509</v>
      </c>
      <c r="E998">
        <v>0.75</v>
      </c>
      <c r="F998" t="s">
        <v>16869</v>
      </c>
      <c r="G998">
        <v>0.75</v>
      </c>
      <c r="H998" t="s">
        <v>16838</v>
      </c>
      <c r="I998">
        <v>0.75</v>
      </c>
      <c r="J998" t="s">
        <v>16839</v>
      </c>
      <c r="K998">
        <v>0.75</v>
      </c>
      <c r="L998" t="s">
        <v>16840</v>
      </c>
      <c r="M998">
        <v>0.75</v>
      </c>
      <c r="N998" t="s">
        <v>16841</v>
      </c>
      <c r="O998">
        <v>-0.48</v>
      </c>
      <c r="Q998">
        <v>0</v>
      </c>
      <c r="S998">
        <v>0</v>
      </c>
      <c r="U998">
        <v>0</v>
      </c>
      <c r="W998">
        <v>0</v>
      </c>
    </row>
    <row r="999" spans="2:23" x14ac:dyDescent="0.25">
      <c r="B999">
        <v>989</v>
      </c>
      <c r="C999" t="s">
        <v>17363</v>
      </c>
      <c r="D999" t="s">
        <v>16509</v>
      </c>
      <c r="E999">
        <v>0.75</v>
      </c>
      <c r="F999" t="s">
        <v>16871</v>
      </c>
      <c r="G999">
        <v>0.75</v>
      </c>
      <c r="H999" t="s">
        <v>16838</v>
      </c>
      <c r="I999">
        <v>0.75</v>
      </c>
      <c r="J999" t="s">
        <v>16839</v>
      </c>
      <c r="K999">
        <v>0.75</v>
      </c>
      <c r="L999" t="s">
        <v>16840</v>
      </c>
      <c r="M999">
        <v>0.75</v>
      </c>
      <c r="N999" t="s">
        <v>16841</v>
      </c>
      <c r="O999">
        <v>-0.48</v>
      </c>
      <c r="Q999">
        <v>0</v>
      </c>
      <c r="S999">
        <v>0</v>
      </c>
      <c r="U999">
        <v>0</v>
      </c>
      <c r="W999">
        <v>0</v>
      </c>
    </row>
    <row r="1000" spans="2:23" x14ac:dyDescent="0.25">
      <c r="B1000">
        <v>990</v>
      </c>
      <c r="C1000" t="s">
        <v>17364</v>
      </c>
      <c r="D1000" t="s">
        <v>16509</v>
      </c>
      <c r="E1000">
        <v>0.75</v>
      </c>
      <c r="F1000" t="s">
        <v>16873</v>
      </c>
      <c r="G1000">
        <v>0.75</v>
      </c>
      <c r="H1000" t="s">
        <v>16838</v>
      </c>
      <c r="I1000">
        <v>0.75</v>
      </c>
      <c r="J1000" t="s">
        <v>16839</v>
      </c>
      <c r="K1000">
        <v>-0.75</v>
      </c>
      <c r="L1000" t="s">
        <v>16840</v>
      </c>
      <c r="M1000">
        <v>-0.75</v>
      </c>
      <c r="N1000" t="s">
        <v>16841</v>
      </c>
      <c r="O1000">
        <v>-0.48</v>
      </c>
      <c r="Q1000">
        <v>0</v>
      </c>
      <c r="S1000">
        <v>0</v>
      </c>
      <c r="U1000">
        <v>0</v>
      </c>
      <c r="W1000">
        <v>0</v>
      </c>
    </row>
    <row r="1001" spans="2:23" x14ac:dyDescent="0.25">
      <c r="B1001">
        <v>991</v>
      </c>
      <c r="C1001" t="s">
        <v>17365</v>
      </c>
      <c r="D1001" t="s">
        <v>16509</v>
      </c>
      <c r="E1001">
        <v>0.75</v>
      </c>
      <c r="F1001" t="s">
        <v>16875</v>
      </c>
      <c r="G1001">
        <v>0.75</v>
      </c>
      <c r="H1001" t="s">
        <v>16838</v>
      </c>
      <c r="I1001">
        <v>0.75</v>
      </c>
      <c r="J1001" t="s">
        <v>16839</v>
      </c>
      <c r="K1001">
        <v>-0.75</v>
      </c>
      <c r="L1001" t="s">
        <v>16840</v>
      </c>
      <c r="M1001">
        <v>-0.75</v>
      </c>
      <c r="N1001" t="s">
        <v>16841</v>
      </c>
      <c r="O1001">
        <v>-0.48</v>
      </c>
      <c r="Q1001">
        <v>0</v>
      </c>
      <c r="S1001">
        <v>0</v>
      </c>
      <c r="U1001">
        <v>0</v>
      </c>
      <c r="W1001">
        <v>0</v>
      </c>
    </row>
    <row r="1002" spans="2:23" x14ac:dyDescent="0.25">
      <c r="B1002">
        <v>992</v>
      </c>
      <c r="C1002" t="s">
        <v>17366</v>
      </c>
      <c r="D1002" t="s">
        <v>16509</v>
      </c>
      <c r="E1002">
        <v>0.75</v>
      </c>
      <c r="F1002" t="s">
        <v>16877</v>
      </c>
      <c r="G1002">
        <v>0.75</v>
      </c>
      <c r="H1002" t="s">
        <v>16838</v>
      </c>
      <c r="I1002">
        <v>0.75</v>
      </c>
      <c r="J1002" t="s">
        <v>16839</v>
      </c>
      <c r="K1002">
        <v>-0.75</v>
      </c>
      <c r="L1002" t="s">
        <v>16840</v>
      </c>
      <c r="M1002">
        <v>-0.75</v>
      </c>
      <c r="N1002" t="s">
        <v>16841</v>
      </c>
      <c r="O1002">
        <v>-0.48</v>
      </c>
      <c r="Q1002">
        <v>0</v>
      </c>
      <c r="S1002">
        <v>0</v>
      </c>
      <c r="U1002">
        <v>0</v>
      </c>
      <c r="W1002">
        <v>0</v>
      </c>
    </row>
    <row r="1003" spans="2:23" x14ac:dyDescent="0.25">
      <c r="B1003">
        <v>993</v>
      </c>
      <c r="C1003" t="s">
        <v>17367</v>
      </c>
      <c r="D1003" t="s">
        <v>16509</v>
      </c>
      <c r="E1003">
        <v>0.75</v>
      </c>
      <c r="F1003" t="s">
        <v>16879</v>
      </c>
      <c r="G1003">
        <v>0.75</v>
      </c>
      <c r="H1003" t="s">
        <v>16838</v>
      </c>
      <c r="I1003">
        <v>0.75</v>
      </c>
      <c r="J1003" t="s">
        <v>16839</v>
      </c>
      <c r="K1003">
        <v>-0.75</v>
      </c>
      <c r="L1003" t="s">
        <v>16840</v>
      </c>
      <c r="M1003">
        <v>-0.75</v>
      </c>
      <c r="N1003" t="s">
        <v>16841</v>
      </c>
      <c r="O1003">
        <v>-0.48</v>
      </c>
      <c r="Q1003">
        <v>0</v>
      </c>
      <c r="S1003">
        <v>0</v>
      </c>
      <c r="U1003">
        <v>0</v>
      </c>
      <c r="W1003">
        <v>0</v>
      </c>
    </row>
    <row r="1004" spans="2:23" x14ac:dyDescent="0.25">
      <c r="B1004">
        <v>994</v>
      </c>
      <c r="C1004" t="s">
        <v>17368</v>
      </c>
      <c r="D1004" t="s">
        <v>16509</v>
      </c>
      <c r="E1004">
        <v>0.75</v>
      </c>
      <c r="F1004" t="s">
        <v>16881</v>
      </c>
      <c r="G1004">
        <v>0.75</v>
      </c>
      <c r="H1004" t="s">
        <v>16838</v>
      </c>
      <c r="I1004">
        <v>0.75</v>
      </c>
      <c r="J1004" t="s">
        <v>16839</v>
      </c>
      <c r="K1004">
        <v>-0.75</v>
      </c>
      <c r="L1004" t="s">
        <v>16840</v>
      </c>
      <c r="M1004">
        <v>-0.75</v>
      </c>
      <c r="N1004" t="s">
        <v>16841</v>
      </c>
      <c r="O1004">
        <v>-0.48</v>
      </c>
      <c r="Q1004">
        <v>0</v>
      </c>
      <c r="S1004">
        <v>0</v>
      </c>
      <c r="U1004">
        <v>0</v>
      </c>
      <c r="W1004">
        <v>0</v>
      </c>
    </row>
    <row r="1005" spans="2:23" x14ac:dyDescent="0.25">
      <c r="B1005">
        <v>995</v>
      </c>
      <c r="C1005" t="s">
        <v>17369</v>
      </c>
      <c r="D1005" t="s">
        <v>16509</v>
      </c>
      <c r="E1005">
        <v>0.75</v>
      </c>
      <c r="F1005" t="s">
        <v>16883</v>
      </c>
      <c r="G1005">
        <v>0.75</v>
      </c>
      <c r="H1005" t="s">
        <v>16838</v>
      </c>
      <c r="I1005">
        <v>0.75</v>
      </c>
      <c r="J1005" t="s">
        <v>16839</v>
      </c>
      <c r="K1005">
        <v>-0.75</v>
      </c>
      <c r="L1005" t="s">
        <v>16840</v>
      </c>
      <c r="M1005">
        <v>-0.75</v>
      </c>
      <c r="N1005" t="s">
        <v>16841</v>
      </c>
      <c r="O1005">
        <v>-0.48</v>
      </c>
      <c r="Q1005">
        <v>0</v>
      </c>
      <c r="S1005">
        <v>0</v>
      </c>
      <c r="U1005">
        <v>0</v>
      </c>
      <c r="W1005">
        <v>0</v>
      </c>
    </row>
    <row r="1006" spans="2:23" x14ac:dyDescent="0.25">
      <c r="B1006">
        <v>996</v>
      </c>
      <c r="C1006" t="s">
        <v>17370</v>
      </c>
      <c r="D1006" t="s">
        <v>16509</v>
      </c>
      <c r="E1006">
        <v>0.75</v>
      </c>
      <c r="F1006" t="s">
        <v>16885</v>
      </c>
      <c r="G1006">
        <v>0.75</v>
      </c>
      <c r="H1006" t="s">
        <v>16838</v>
      </c>
      <c r="I1006">
        <v>0.75</v>
      </c>
      <c r="J1006" t="s">
        <v>16839</v>
      </c>
      <c r="K1006">
        <v>-0.75</v>
      </c>
      <c r="L1006" t="s">
        <v>16840</v>
      </c>
      <c r="M1006">
        <v>-0.75</v>
      </c>
      <c r="N1006" t="s">
        <v>16841</v>
      </c>
      <c r="O1006">
        <v>-0.48</v>
      </c>
      <c r="Q1006">
        <v>0</v>
      </c>
      <c r="S1006">
        <v>0</v>
      </c>
      <c r="U1006">
        <v>0</v>
      </c>
      <c r="W1006">
        <v>0</v>
      </c>
    </row>
    <row r="1007" spans="2:23" x14ac:dyDescent="0.25">
      <c r="B1007">
        <v>997</v>
      </c>
      <c r="C1007" t="s">
        <v>17371</v>
      </c>
      <c r="D1007" t="s">
        <v>16509</v>
      </c>
      <c r="E1007">
        <v>0.75</v>
      </c>
      <c r="F1007" t="s">
        <v>16887</v>
      </c>
      <c r="G1007">
        <v>0.75</v>
      </c>
      <c r="H1007" t="s">
        <v>16838</v>
      </c>
      <c r="I1007">
        <v>0.75</v>
      </c>
      <c r="J1007" t="s">
        <v>16839</v>
      </c>
      <c r="K1007">
        <v>-0.75</v>
      </c>
      <c r="L1007" t="s">
        <v>16840</v>
      </c>
      <c r="M1007">
        <v>-0.75</v>
      </c>
      <c r="N1007" t="s">
        <v>16841</v>
      </c>
      <c r="O1007">
        <v>-0.48</v>
      </c>
      <c r="Q1007">
        <v>0</v>
      </c>
      <c r="S1007">
        <v>0</v>
      </c>
      <c r="U1007">
        <v>0</v>
      </c>
      <c r="W1007">
        <v>0</v>
      </c>
    </row>
    <row r="1008" spans="2:23" x14ac:dyDescent="0.25">
      <c r="B1008">
        <v>998</v>
      </c>
      <c r="C1008" t="s">
        <v>17372</v>
      </c>
      <c r="D1008" t="s">
        <v>16509</v>
      </c>
      <c r="E1008">
        <v>0.75</v>
      </c>
      <c r="F1008" t="s">
        <v>1712</v>
      </c>
      <c r="G1008">
        <v>0.75</v>
      </c>
      <c r="H1008" t="s">
        <v>16838</v>
      </c>
      <c r="I1008">
        <v>0.75</v>
      </c>
      <c r="J1008" t="s">
        <v>16839</v>
      </c>
      <c r="K1008">
        <v>-0.75</v>
      </c>
      <c r="L1008" t="s">
        <v>16840</v>
      </c>
      <c r="M1008">
        <v>-0.75</v>
      </c>
      <c r="N1008" t="s">
        <v>16841</v>
      </c>
      <c r="O1008">
        <v>-0.48</v>
      </c>
      <c r="Q1008">
        <v>0</v>
      </c>
      <c r="S1008">
        <v>0</v>
      </c>
      <c r="U1008">
        <v>0</v>
      </c>
      <c r="W1008">
        <v>0</v>
      </c>
    </row>
    <row r="1009" spans="2:23" x14ac:dyDescent="0.25">
      <c r="B1009">
        <v>999</v>
      </c>
      <c r="C1009" t="s">
        <v>17373</v>
      </c>
      <c r="D1009" t="s">
        <v>16509</v>
      </c>
      <c r="E1009">
        <v>0.75</v>
      </c>
      <c r="F1009" t="s">
        <v>1713</v>
      </c>
      <c r="G1009">
        <v>0.75</v>
      </c>
      <c r="H1009" t="s">
        <v>16838</v>
      </c>
      <c r="I1009">
        <v>0.75</v>
      </c>
      <c r="J1009" t="s">
        <v>16839</v>
      </c>
      <c r="K1009">
        <v>-0.75</v>
      </c>
      <c r="L1009" t="s">
        <v>16840</v>
      </c>
      <c r="M1009">
        <v>-0.75</v>
      </c>
      <c r="N1009" t="s">
        <v>16841</v>
      </c>
      <c r="O1009">
        <v>-0.48</v>
      </c>
      <c r="Q1009">
        <v>0</v>
      </c>
      <c r="S1009">
        <v>0</v>
      </c>
      <c r="U1009">
        <v>0</v>
      </c>
      <c r="W1009">
        <v>0</v>
      </c>
    </row>
    <row r="1010" spans="2:23" x14ac:dyDescent="0.25">
      <c r="B1010">
        <v>1000</v>
      </c>
      <c r="C1010" t="s">
        <v>17374</v>
      </c>
      <c r="D1010" t="s">
        <v>16509</v>
      </c>
      <c r="E1010">
        <v>0.75</v>
      </c>
      <c r="F1010" t="s">
        <v>1714</v>
      </c>
      <c r="G1010">
        <v>0.75</v>
      </c>
      <c r="H1010" t="s">
        <v>16838</v>
      </c>
      <c r="I1010">
        <v>0.75</v>
      </c>
      <c r="J1010" t="s">
        <v>16839</v>
      </c>
      <c r="K1010">
        <v>-0.75</v>
      </c>
      <c r="L1010" t="s">
        <v>16840</v>
      </c>
      <c r="M1010">
        <v>-0.75</v>
      </c>
      <c r="N1010" t="s">
        <v>16841</v>
      </c>
      <c r="O1010">
        <v>-0.48</v>
      </c>
      <c r="Q1010">
        <v>0</v>
      </c>
      <c r="S1010">
        <v>0</v>
      </c>
      <c r="U1010">
        <v>0</v>
      </c>
      <c r="W1010">
        <v>0</v>
      </c>
    </row>
    <row r="1011" spans="2:23" x14ac:dyDescent="0.25">
      <c r="B1011">
        <v>1001</v>
      </c>
      <c r="C1011" t="s">
        <v>17375</v>
      </c>
      <c r="D1011" t="s">
        <v>16509</v>
      </c>
      <c r="E1011">
        <v>0.75</v>
      </c>
      <c r="F1011" t="s">
        <v>1715</v>
      </c>
      <c r="G1011">
        <v>0.75</v>
      </c>
      <c r="H1011" t="s">
        <v>16838</v>
      </c>
      <c r="I1011">
        <v>0.75</v>
      </c>
      <c r="J1011" t="s">
        <v>16839</v>
      </c>
      <c r="K1011">
        <v>-0.75</v>
      </c>
      <c r="L1011" t="s">
        <v>16840</v>
      </c>
      <c r="M1011">
        <v>-0.75</v>
      </c>
      <c r="N1011" t="s">
        <v>16841</v>
      </c>
      <c r="O1011">
        <v>-0.48</v>
      </c>
      <c r="Q1011">
        <v>0</v>
      </c>
      <c r="S1011">
        <v>0</v>
      </c>
      <c r="U1011">
        <v>0</v>
      </c>
      <c r="W1011">
        <v>0</v>
      </c>
    </row>
    <row r="1012" spans="2:23" x14ac:dyDescent="0.25">
      <c r="B1012">
        <v>1002</v>
      </c>
      <c r="C1012" t="s">
        <v>17376</v>
      </c>
      <c r="D1012" t="s">
        <v>16509</v>
      </c>
      <c r="E1012">
        <v>0.75</v>
      </c>
      <c r="F1012" t="s">
        <v>16893</v>
      </c>
      <c r="G1012">
        <v>0.75</v>
      </c>
      <c r="H1012" t="s">
        <v>16838</v>
      </c>
      <c r="I1012">
        <v>0.75</v>
      </c>
      <c r="J1012" t="s">
        <v>16839</v>
      </c>
      <c r="K1012">
        <v>-0.75</v>
      </c>
      <c r="L1012" t="s">
        <v>16840</v>
      </c>
      <c r="M1012">
        <v>-0.75</v>
      </c>
      <c r="N1012" t="s">
        <v>16841</v>
      </c>
      <c r="O1012">
        <v>-0.48</v>
      </c>
      <c r="Q1012">
        <v>0</v>
      </c>
      <c r="S1012">
        <v>0</v>
      </c>
      <c r="U1012">
        <v>0</v>
      </c>
      <c r="W1012">
        <v>0</v>
      </c>
    </row>
    <row r="1013" spans="2:23" x14ac:dyDescent="0.25">
      <c r="B1013">
        <v>1003</v>
      </c>
      <c r="C1013" t="s">
        <v>17377</v>
      </c>
      <c r="D1013" t="s">
        <v>16509</v>
      </c>
      <c r="E1013">
        <v>0.75</v>
      </c>
      <c r="F1013" t="s">
        <v>16895</v>
      </c>
      <c r="G1013">
        <v>0.75</v>
      </c>
      <c r="H1013" t="s">
        <v>16838</v>
      </c>
      <c r="I1013">
        <v>0.75</v>
      </c>
      <c r="J1013" t="s">
        <v>16839</v>
      </c>
      <c r="K1013">
        <v>-0.75</v>
      </c>
      <c r="L1013" t="s">
        <v>16840</v>
      </c>
      <c r="M1013">
        <v>-0.75</v>
      </c>
      <c r="N1013" t="s">
        <v>16841</v>
      </c>
      <c r="O1013">
        <v>-0.48</v>
      </c>
      <c r="Q1013">
        <v>0</v>
      </c>
      <c r="S1013">
        <v>0</v>
      </c>
      <c r="U1013">
        <v>0</v>
      </c>
      <c r="W1013">
        <v>0</v>
      </c>
    </row>
    <row r="1014" spans="2:23" x14ac:dyDescent="0.25">
      <c r="B1014">
        <v>1004</v>
      </c>
      <c r="C1014" t="s">
        <v>17378</v>
      </c>
      <c r="D1014" t="s">
        <v>16509</v>
      </c>
      <c r="E1014">
        <v>0.75</v>
      </c>
      <c r="F1014" t="s">
        <v>1716</v>
      </c>
      <c r="G1014">
        <v>0.75</v>
      </c>
      <c r="H1014" t="s">
        <v>16838</v>
      </c>
      <c r="I1014">
        <v>0.75</v>
      </c>
      <c r="J1014" t="s">
        <v>16839</v>
      </c>
      <c r="K1014">
        <v>-0.75</v>
      </c>
      <c r="L1014" t="s">
        <v>16840</v>
      </c>
      <c r="M1014">
        <v>-0.75</v>
      </c>
      <c r="N1014" t="s">
        <v>16841</v>
      </c>
      <c r="O1014">
        <v>-0.48</v>
      </c>
      <c r="Q1014">
        <v>0</v>
      </c>
      <c r="S1014">
        <v>0</v>
      </c>
      <c r="U1014">
        <v>0</v>
      </c>
      <c r="W1014">
        <v>0</v>
      </c>
    </row>
    <row r="1015" spans="2:23" x14ac:dyDescent="0.25">
      <c r="B1015">
        <v>1005</v>
      </c>
      <c r="C1015" t="s">
        <v>17379</v>
      </c>
      <c r="D1015" t="s">
        <v>16509</v>
      </c>
      <c r="E1015">
        <v>0.75</v>
      </c>
      <c r="F1015" t="s">
        <v>1717</v>
      </c>
      <c r="G1015">
        <v>0.75</v>
      </c>
      <c r="H1015" t="s">
        <v>16838</v>
      </c>
      <c r="I1015">
        <v>0.75</v>
      </c>
      <c r="J1015" t="s">
        <v>16839</v>
      </c>
      <c r="K1015">
        <v>-0.75</v>
      </c>
      <c r="L1015" t="s">
        <v>16840</v>
      </c>
      <c r="M1015">
        <v>-0.75</v>
      </c>
      <c r="N1015" t="s">
        <v>16841</v>
      </c>
      <c r="O1015">
        <v>-0.48</v>
      </c>
      <c r="Q1015">
        <v>0</v>
      </c>
      <c r="S1015">
        <v>0</v>
      </c>
      <c r="U1015">
        <v>0</v>
      </c>
      <c r="W1015">
        <v>0</v>
      </c>
    </row>
    <row r="1016" spans="2:23" x14ac:dyDescent="0.25">
      <c r="B1016">
        <v>1006</v>
      </c>
      <c r="C1016" t="s">
        <v>17380</v>
      </c>
      <c r="D1016" t="s">
        <v>16509</v>
      </c>
      <c r="E1016">
        <v>0.75</v>
      </c>
      <c r="F1016" t="s">
        <v>16837</v>
      </c>
      <c r="G1016">
        <v>0.75</v>
      </c>
      <c r="H1016" t="s">
        <v>16899</v>
      </c>
      <c r="I1016">
        <v>0.75</v>
      </c>
      <c r="J1016" t="s">
        <v>16839</v>
      </c>
      <c r="K1016">
        <v>0.75</v>
      </c>
      <c r="L1016" t="s">
        <v>16840</v>
      </c>
      <c r="M1016">
        <v>0.75</v>
      </c>
      <c r="N1016" t="s">
        <v>16841</v>
      </c>
      <c r="O1016">
        <v>-0.48</v>
      </c>
      <c r="Q1016">
        <v>0</v>
      </c>
      <c r="S1016">
        <v>0</v>
      </c>
      <c r="U1016">
        <v>0</v>
      </c>
      <c r="W1016">
        <v>0</v>
      </c>
    </row>
    <row r="1017" spans="2:23" x14ac:dyDescent="0.25">
      <c r="B1017">
        <v>1007</v>
      </c>
      <c r="C1017" t="s">
        <v>17381</v>
      </c>
      <c r="D1017" t="s">
        <v>16509</v>
      </c>
      <c r="E1017">
        <v>0.75</v>
      </c>
      <c r="F1017" t="s">
        <v>16843</v>
      </c>
      <c r="G1017">
        <v>0.75</v>
      </c>
      <c r="H1017" t="s">
        <v>16899</v>
      </c>
      <c r="I1017">
        <v>0.75</v>
      </c>
      <c r="J1017" t="s">
        <v>16839</v>
      </c>
      <c r="K1017">
        <v>0.75</v>
      </c>
      <c r="L1017" t="s">
        <v>16840</v>
      </c>
      <c r="M1017">
        <v>0.75</v>
      </c>
      <c r="N1017" t="s">
        <v>16841</v>
      </c>
      <c r="O1017">
        <v>-0.48</v>
      </c>
      <c r="Q1017">
        <v>0</v>
      </c>
      <c r="S1017">
        <v>0</v>
      </c>
      <c r="U1017">
        <v>0</v>
      </c>
      <c r="W1017">
        <v>0</v>
      </c>
    </row>
    <row r="1018" spans="2:23" x14ac:dyDescent="0.25">
      <c r="B1018">
        <v>1008</v>
      </c>
      <c r="C1018" t="s">
        <v>17382</v>
      </c>
      <c r="D1018" t="s">
        <v>16509</v>
      </c>
      <c r="E1018">
        <v>0.75</v>
      </c>
      <c r="F1018" t="s">
        <v>16845</v>
      </c>
      <c r="G1018">
        <v>0.75</v>
      </c>
      <c r="H1018" t="s">
        <v>16899</v>
      </c>
      <c r="I1018">
        <v>0.75</v>
      </c>
      <c r="J1018" t="s">
        <v>16839</v>
      </c>
      <c r="K1018">
        <v>0.75</v>
      </c>
      <c r="L1018" t="s">
        <v>16840</v>
      </c>
      <c r="M1018">
        <v>0.75</v>
      </c>
      <c r="N1018" t="s">
        <v>16841</v>
      </c>
      <c r="O1018">
        <v>-0.48</v>
      </c>
      <c r="Q1018">
        <v>0</v>
      </c>
      <c r="S1018">
        <v>0</v>
      </c>
      <c r="U1018">
        <v>0</v>
      </c>
      <c r="W1018">
        <v>0</v>
      </c>
    </row>
    <row r="1019" spans="2:23" x14ac:dyDescent="0.25">
      <c r="B1019">
        <v>1009</v>
      </c>
      <c r="C1019" t="s">
        <v>17383</v>
      </c>
      <c r="D1019" t="s">
        <v>16509</v>
      </c>
      <c r="E1019">
        <v>0.75</v>
      </c>
      <c r="F1019" t="s">
        <v>16847</v>
      </c>
      <c r="G1019">
        <v>0.75</v>
      </c>
      <c r="H1019" t="s">
        <v>16899</v>
      </c>
      <c r="I1019">
        <v>0.75</v>
      </c>
      <c r="J1019" t="s">
        <v>16839</v>
      </c>
      <c r="K1019">
        <v>0.75</v>
      </c>
      <c r="L1019" t="s">
        <v>16840</v>
      </c>
      <c r="M1019">
        <v>0.75</v>
      </c>
      <c r="N1019" t="s">
        <v>16841</v>
      </c>
      <c r="O1019">
        <v>-0.48</v>
      </c>
      <c r="Q1019">
        <v>0</v>
      </c>
      <c r="S1019">
        <v>0</v>
      </c>
      <c r="U1019">
        <v>0</v>
      </c>
      <c r="W1019">
        <v>0</v>
      </c>
    </row>
    <row r="1020" spans="2:23" x14ac:dyDescent="0.25">
      <c r="B1020">
        <v>1010</v>
      </c>
      <c r="C1020" t="s">
        <v>17384</v>
      </c>
      <c r="D1020" t="s">
        <v>16509</v>
      </c>
      <c r="E1020">
        <v>0.75</v>
      </c>
      <c r="F1020" t="s">
        <v>16849</v>
      </c>
      <c r="G1020">
        <v>0.75</v>
      </c>
      <c r="H1020" t="s">
        <v>16899</v>
      </c>
      <c r="I1020">
        <v>0.75</v>
      </c>
      <c r="J1020" t="s">
        <v>16839</v>
      </c>
      <c r="K1020">
        <v>0.75</v>
      </c>
      <c r="L1020" t="s">
        <v>16840</v>
      </c>
      <c r="M1020">
        <v>0.75</v>
      </c>
      <c r="N1020" t="s">
        <v>16841</v>
      </c>
      <c r="O1020">
        <v>-0.48</v>
      </c>
      <c r="Q1020">
        <v>0</v>
      </c>
      <c r="S1020">
        <v>0</v>
      </c>
      <c r="U1020">
        <v>0</v>
      </c>
      <c r="W1020">
        <v>0</v>
      </c>
    </row>
    <row r="1021" spans="2:23" x14ac:dyDescent="0.25">
      <c r="B1021">
        <v>1011</v>
      </c>
      <c r="C1021" t="s">
        <v>17385</v>
      </c>
      <c r="D1021" t="s">
        <v>16509</v>
      </c>
      <c r="E1021">
        <v>0.75</v>
      </c>
      <c r="F1021" t="s">
        <v>16851</v>
      </c>
      <c r="G1021">
        <v>0.75</v>
      </c>
      <c r="H1021" t="s">
        <v>16899</v>
      </c>
      <c r="I1021">
        <v>0.75</v>
      </c>
      <c r="J1021" t="s">
        <v>16839</v>
      </c>
      <c r="K1021">
        <v>0.75</v>
      </c>
      <c r="L1021" t="s">
        <v>16840</v>
      </c>
      <c r="M1021">
        <v>0.75</v>
      </c>
      <c r="N1021" t="s">
        <v>16841</v>
      </c>
      <c r="O1021">
        <v>-0.48</v>
      </c>
      <c r="Q1021">
        <v>0</v>
      </c>
      <c r="S1021">
        <v>0</v>
      </c>
      <c r="U1021">
        <v>0</v>
      </c>
      <c r="W1021">
        <v>0</v>
      </c>
    </row>
    <row r="1022" spans="2:23" x14ac:dyDescent="0.25">
      <c r="B1022">
        <v>1012</v>
      </c>
      <c r="C1022" t="s">
        <v>17386</v>
      </c>
      <c r="D1022" t="s">
        <v>16509</v>
      </c>
      <c r="E1022">
        <v>0.75</v>
      </c>
      <c r="F1022" t="s">
        <v>16853</v>
      </c>
      <c r="G1022">
        <v>0.75</v>
      </c>
      <c r="H1022" t="s">
        <v>16899</v>
      </c>
      <c r="I1022">
        <v>0.75</v>
      </c>
      <c r="J1022" t="s">
        <v>16839</v>
      </c>
      <c r="K1022">
        <v>0.75</v>
      </c>
      <c r="L1022" t="s">
        <v>16840</v>
      </c>
      <c r="M1022">
        <v>0.75</v>
      </c>
      <c r="N1022" t="s">
        <v>16841</v>
      </c>
      <c r="O1022">
        <v>-0.48</v>
      </c>
      <c r="Q1022">
        <v>0</v>
      </c>
      <c r="S1022">
        <v>0</v>
      </c>
      <c r="U1022">
        <v>0</v>
      </c>
      <c r="W1022">
        <v>0</v>
      </c>
    </row>
    <row r="1023" spans="2:23" x14ac:dyDescent="0.25">
      <c r="B1023">
        <v>1013</v>
      </c>
      <c r="C1023" t="s">
        <v>17387</v>
      </c>
      <c r="D1023" t="s">
        <v>16509</v>
      </c>
      <c r="E1023">
        <v>0.75</v>
      </c>
      <c r="F1023" t="s">
        <v>16855</v>
      </c>
      <c r="G1023">
        <v>0.75</v>
      </c>
      <c r="H1023" t="s">
        <v>16899</v>
      </c>
      <c r="I1023">
        <v>0.75</v>
      </c>
      <c r="J1023" t="s">
        <v>16839</v>
      </c>
      <c r="K1023">
        <v>0.75</v>
      </c>
      <c r="L1023" t="s">
        <v>16840</v>
      </c>
      <c r="M1023">
        <v>0.75</v>
      </c>
      <c r="N1023" t="s">
        <v>16841</v>
      </c>
      <c r="O1023">
        <v>-0.48</v>
      </c>
      <c r="Q1023">
        <v>0</v>
      </c>
      <c r="S1023">
        <v>0</v>
      </c>
      <c r="U1023">
        <v>0</v>
      </c>
      <c r="W1023">
        <v>0</v>
      </c>
    </row>
    <row r="1024" spans="2:23" x14ac:dyDescent="0.25">
      <c r="B1024">
        <v>1014</v>
      </c>
      <c r="C1024" t="s">
        <v>17388</v>
      </c>
      <c r="D1024" t="s">
        <v>16509</v>
      </c>
      <c r="E1024">
        <v>0.75</v>
      </c>
      <c r="F1024" t="s">
        <v>16857</v>
      </c>
      <c r="G1024">
        <v>0.75</v>
      </c>
      <c r="H1024" t="s">
        <v>16899</v>
      </c>
      <c r="I1024">
        <v>0.75</v>
      </c>
      <c r="J1024" t="s">
        <v>16839</v>
      </c>
      <c r="K1024">
        <v>0.75</v>
      </c>
      <c r="L1024" t="s">
        <v>16840</v>
      </c>
      <c r="M1024">
        <v>0.75</v>
      </c>
      <c r="N1024" t="s">
        <v>16841</v>
      </c>
      <c r="O1024">
        <v>-0.48</v>
      </c>
      <c r="Q1024">
        <v>0</v>
      </c>
      <c r="S1024">
        <v>0</v>
      </c>
      <c r="U1024">
        <v>0</v>
      </c>
      <c r="W1024">
        <v>0</v>
      </c>
    </row>
    <row r="1025" spans="2:23" x14ac:dyDescent="0.25">
      <c r="B1025">
        <v>1015</v>
      </c>
      <c r="C1025" t="s">
        <v>17389</v>
      </c>
      <c r="D1025" t="s">
        <v>16509</v>
      </c>
      <c r="E1025">
        <v>0.75</v>
      </c>
      <c r="F1025" t="s">
        <v>16859</v>
      </c>
      <c r="G1025">
        <v>0.75</v>
      </c>
      <c r="H1025" t="s">
        <v>16899</v>
      </c>
      <c r="I1025">
        <v>0.75</v>
      </c>
      <c r="J1025" t="s">
        <v>16839</v>
      </c>
      <c r="K1025">
        <v>0.75</v>
      </c>
      <c r="L1025" t="s">
        <v>16840</v>
      </c>
      <c r="M1025">
        <v>0.75</v>
      </c>
      <c r="N1025" t="s">
        <v>16841</v>
      </c>
      <c r="O1025">
        <v>-0.48</v>
      </c>
      <c r="Q1025">
        <v>0</v>
      </c>
      <c r="S1025">
        <v>0</v>
      </c>
      <c r="U1025">
        <v>0</v>
      </c>
      <c r="W1025">
        <v>0</v>
      </c>
    </row>
    <row r="1026" spans="2:23" x14ac:dyDescent="0.25">
      <c r="B1026">
        <v>1016</v>
      </c>
      <c r="C1026" t="s">
        <v>17390</v>
      </c>
      <c r="D1026" t="s">
        <v>16509</v>
      </c>
      <c r="E1026">
        <v>0.75</v>
      </c>
      <c r="F1026" t="s">
        <v>16861</v>
      </c>
      <c r="G1026">
        <v>0.75</v>
      </c>
      <c r="H1026" t="s">
        <v>16899</v>
      </c>
      <c r="I1026">
        <v>0.75</v>
      </c>
      <c r="J1026" t="s">
        <v>16839</v>
      </c>
      <c r="K1026">
        <v>0.75</v>
      </c>
      <c r="L1026" t="s">
        <v>16840</v>
      </c>
      <c r="M1026">
        <v>0.75</v>
      </c>
      <c r="N1026" t="s">
        <v>16841</v>
      </c>
      <c r="O1026">
        <v>-0.48</v>
      </c>
      <c r="Q1026">
        <v>0</v>
      </c>
      <c r="S1026">
        <v>0</v>
      </c>
      <c r="U1026">
        <v>0</v>
      </c>
      <c r="W1026">
        <v>0</v>
      </c>
    </row>
    <row r="1027" spans="2:23" x14ac:dyDescent="0.25">
      <c r="B1027">
        <v>1017</v>
      </c>
      <c r="C1027" t="s">
        <v>17391</v>
      </c>
      <c r="D1027" t="s">
        <v>16509</v>
      </c>
      <c r="E1027">
        <v>0.75</v>
      </c>
      <c r="F1027" t="s">
        <v>16863</v>
      </c>
      <c r="G1027">
        <v>0.75</v>
      </c>
      <c r="H1027" t="s">
        <v>16899</v>
      </c>
      <c r="I1027">
        <v>0.75</v>
      </c>
      <c r="J1027" t="s">
        <v>16839</v>
      </c>
      <c r="K1027">
        <v>0.75</v>
      </c>
      <c r="L1027" t="s">
        <v>16840</v>
      </c>
      <c r="M1027">
        <v>0.75</v>
      </c>
      <c r="N1027" t="s">
        <v>16841</v>
      </c>
      <c r="O1027">
        <v>-0.48</v>
      </c>
      <c r="Q1027">
        <v>0</v>
      </c>
      <c r="S1027">
        <v>0</v>
      </c>
      <c r="U1027">
        <v>0</v>
      </c>
      <c r="W1027">
        <v>0</v>
      </c>
    </row>
    <row r="1028" spans="2:23" x14ac:dyDescent="0.25">
      <c r="B1028">
        <v>1018</v>
      </c>
      <c r="C1028" t="s">
        <v>17392</v>
      </c>
      <c r="D1028" t="s">
        <v>16509</v>
      </c>
      <c r="E1028">
        <v>0.75</v>
      </c>
      <c r="F1028" t="s">
        <v>16865</v>
      </c>
      <c r="G1028">
        <v>0.75</v>
      </c>
      <c r="H1028" t="s">
        <v>16899</v>
      </c>
      <c r="I1028">
        <v>0.75</v>
      </c>
      <c r="J1028" t="s">
        <v>16839</v>
      </c>
      <c r="K1028">
        <v>0.75</v>
      </c>
      <c r="L1028" t="s">
        <v>16840</v>
      </c>
      <c r="M1028">
        <v>0.75</v>
      </c>
      <c r="N1028" t="s">
        <v>16841</v>
      </c>
      <c r="O1028">
        <v>-0.48</v>
      </c>
      <c r="Q1028">
        <v>0</v>
      </c>
      <c r="S1028">
        <v>0</v>
      </c>
      <c r="U1028">
        <v>0</v>
      </c>
      <c r="W1028">
        <v>0</v>
      </c>
    </row>
    <row r="1029" spans="2:23" x14ac:dyDescent="0.25">
      <c r="B1029">
        <v>1019</v>
      </c>
      <c r="C1029" t="s">
        <v>17393</v>
      </c>
      <c r="D1029" t="s">
        <v>16509</v>
      </c>
      <c r="E1029">
        <v>0.75</v>
      </c>
      <c r="F1029" t="s">
        <v>16867</v>
      </c>
      <c r="G1029">
        <v>0.75</v>
      </c>
      <c r="H1029" t="s">
        <v>16899</v>
      </c>
      <c r="I1029">
        <v>0.75</v>
      </c>
      <c r="J1029" t="s">
        <v>16839</v>
      </c>
      <c r="K1029">
        <v>0.75</v>
      </c>
      <c r="L1029" t="s">
        <v>16840</v>
      </c>
      <c r="M1029">
        <v>0.75</v>
      </c>
      <c r="N1029" t="s">
        <v>16841</v>
      </c>
      <c r="O1029">
        <v>-0.48</v>
      </c>
      <c r="Q1029">
        <v>0</v>
      </c>
      <c r="S1029">
        <v>0</v>
      </c>
      <c r="U1029">
        <v>0</v>
      </c>
      <c r="W1029">
        <v>0</v>
      </c>
    </row>
    <row r="1030" spans="2:23" x14ac:dyDescent="0.25">
      <c r="B1030">
        <v>1020</v>
      </c>
      <c r="C1030" t="s">
        <v>17394</v>
      </c>
      <c r="D1030" t="s">
        <v>16509</v>
      </c>
      <c r="E1030">
        <v>0.75</v>
      </c>
      <c r="F1030" t="s">
        <v>16869</v>
      </c>
      <c r="G1030">
        <v>0.75</v>
      </c>
      <c r="H1030" t="s">
        <v>16899</v>
      </c>
      <c r="I1030">
        <v>0.75</v>
      </c>
      <c r="J1030" t="s">
        <v>16839</v>
      </c>
      <c r="K1030">
        <v>0.75</v>
      </c>
      <c r="L1030" t="s">
        <v>16840</v>
      </c>
      <c r="M1030">
        <v>0.75</v>
      </c>
      <c r="N1030" t="s">
        <v>16841</v>
      </c>
      <c r="O1030">
        <v>-0.48</v>
      </c>
      <c r="Q1030">
        <v>0</v>
      </c>
      <c r="S1030">
        <v>0</v>
      </c>
      <c r="U1030">
        <v>0</v>
      </c>
      <c r="W1030">
        <v>0</v>
      </c>
    </row>
    <row r="1031" spans="2:23" x14ac:dyDescent="0.25">
      <c r="B1031">
        <v>1021</v>
      </c>
      <c r="C1031" t="s">
        <v>17395</v>
      </c>
      <c r="D1031" t="s">
        <v>16509</v>
      </c>
      <c r="E1031">
        <v>0.75</v>
      </c>
      <c r="F1031" t="s">
        <v>16871</v>
      </c>
      <c r="G1031">
        <v>0.75</v>
      </c>
      <c r="H1031" t="s">
        <v>16899</v>
      </c>
      <c r="I1031">
        <v>0.75</v>
      </c>
      <c r="J1031" t="s">
        <v>16839</v>
      </c>
      <c r="K1031">
        <v>0.75</v>
      </c>
      <c r="L1031" t="s">
        <v>16840</v>
      </c>
      <c r="M1031">
        <v>0.75</v>
      </c>
      <c r="N1031" t="s">
        <v>16841</v>
      </c>
      <c r="O1031">
        <v>-0.48</v>
      </c>
      <c r="Q1031">
        <v>0</v>
      </c>
      <c r="S1031">
        <v>0</v>
      </c>
      <c r="U1031">
        <v>0</v>
      </c>
      <c r="W1031">
        <v>0</v>
      </c>
    </row>
    <row r="1032" spans="2:23" x14ac:dyDescent="0.25">
      <c r="B1032">
        <v>1022</v>
      </c>
      <c r="C1032" t="s">
        <v>17396</v>
      </c>
      <c r="D1032" t="s">
        <v>16509</v>
      </c>
      <c r="E1032">
        <v>0.75</v>
      </c>
      <c r="F1032" t="s">
        <v>16873</v>
      </c>
      <c r="G1032">
        <v>0.75</v>
      </c>
      <c r="H1032" t="s">
        <v>16899</v>
      </c>
      <c r="I1032">
        <v>0.75</v>
      </c>
      <c r="J1032" t="s">
        <v>16839</v>
      </c>
      <c r="K1032">
        <v>-0.75</v>
      </c>
      <c r="L1032" t="s">
        <v>16840</v>
      </c>
      <c r="M1032">
        <v>-0.75</v>
      </c>
      <c r="N1032" t="s">
        <v>16841</v>
      </c>
      <c r="O1032">
        <v>-0.48</v>
      </c>
      <c r="Q1032">
        <v>0</v>
      </c>
      <c r="S1032">
        <v>0</v>
      </c>
      <c r="U1032">
        <v>0</v>
      </c>
      <c r="W1032">
        <v>0</v>
      </c>
    </row>
    <row r="1033" spans="2:23" x14ac:dyDescent="0.25">
      <c r="B1033">
        <v>1023</v>
      </c>
      <c r="C1033" t="s">
        <v>17397</v>
      </c>
      <c r="D1033" t="s">
        <v>16509</v>
      </c>
      <c r="E1033">
        <v>0.75</v>
      </c>
      <c r="F1033" t="s">
        <v>16875</v>
      </c>
      <c r="G1033">
        <v>0.75</v>
      </c>
      <c r="H1033" t="s">
        <v>16899</v>
      </c>
      <c r="I1033">
        <v>0.75</v>
      </c>
      <c r="J1033" t="s">
        <v>16839</v>
      </c>
      <c r="K1033">
        <v>-0.75</v>
      </c>
      <c r="L1033" t="s">
        <v>16840</v>
      </c>
      <c r="M1033">
        <v>-0.75</v>
      </c>
      <c r="N1033" t="s">
        <v>16841</v>
      </c>
      <c r="O1033">
        <v>-0.48</v>
      </c>
      <c r="Q1033">
        <v>0</v>
      </c>
      <c r="S1033">
        <v>0</v>
      </c>
      <c r="U1033">
        <v>0</v>
      </c>
      <c r="W1033">
        <v>0</v>
      </c>
    </row>
    <row r="1034" spans="2:23" x14ac:dyDescent="0.25">
      <c r="B1034">
        <v>1024</v>
      </c>
      <c r="C1034" t="s">
        <v>17398</v>
      </c>
      <c r="D1034" t="s">
        <v>16509</v>
      </c>
      <c r="E1034">
        <v>0.75</v>
      </c>
      <c r="F1034" t="s">
        <v>16877</v>
      </c>
      <c r="G1034">
        <v>0.75</v>
      </c>
      <c r="H1034" t="s">
        <v>16899</v>
      </c>
      <c r="I1034">
        <v>0.75</v>
      </c>
      <c r="J1034" t="s">
        <v>16839</v>
      </c>
      <c r="K1034">
        <v>-0.75</v>
      </c>
      <c r="L1034" t="s">
        <v>16840</v>
      </c>
      <c r="M1034">
        <v>-0.75</v>
      </c>
      <c r="N1034" t="s">
        <v>16841</v>
      </c>
      <c r="O1034">
        <v>-0.48</v>
      </c>
      <c r="Q1034">
        <v>0</v>
      </c>
      <c r="S1034">
        <v>0</v>
      </c>
      <c r="U1034">
        <v>0</v>
      </c>
      <c r="W1034">
        <v>0</v>
      </c>
    </row>
    <row r="1035" spans="2:23" x14ac:dyDescent="0.25">
      <c r="B1035">
        <v>1025</v>
      </c>
      <c r="C1035" t="s">
        <v>17399</v>
      </c>
      <c r="D1035" t="s">
        <v>16509</v>
      </c>
      <c r="E1035">
        <v>0.75</v>
      </c>
      <c r="F1035" t="s">
        <v>16879</v>
      </c>
      <c r="G1035">
        <v>0.75</v>
      </c>
      <c r="H1035" t="s">
        <v>16899</v>
      </c>
      <c r="I1035">
        <v>0.75</v>
      </c>
      <c r="J1035" t="s">
        <v>16839</v>
      </c>
      <c r="K1035">
        <v>-0.75</v>
      </c>
      <c r="L1035" t="s">
        <v>16840</v>
      </c>
      <c r="M1035">
        <v>-0.75</v>
      </c>
      <c r="N1035" t="s">
        <v>16841</v>
      </c>
      <c r="O1035">
        <v>-0.48</v>
      </c>
      <c r="Q1035">
        <v>0</v>
      </c>
      <c r="S1035">
        <v>0</v>
      </c>
      <c r="U1035">
        <v>0</v>
      </c>
      <c r="W1035">
        <v>0</v>
      </c>
    </row>
    <row r="1036" spans="2:23" x14ac:dyDescent="0.25">
      <c r="B1036">
        <v>1026</v>
      </c>
      <c r="C1036" t="s">
        <v>17400</v>
      </c>
      <c r="D1036" t="s">
        <v>16509</v>
      </c>
      <c r="E1036">
        <v>0.75</v>
      </c>
      <c r="F1036" t="s">
        <v>16881</v>
      </c>
      <c r="G1036">
        <v>0.75</v>
      </c>
      <c r="H1036" t="s">
        <v>16899</v>
      </c>
      <c r="I1036">
        <v>0.75</v>
      </c>
      <c r="J1036" t="s">
        <v>16839</v>
      </c>
      <c r="K1036">
        <v>-0.75</v>
      </c>
      <c r="L1036" t="s">
        <v>16840</v>
      </c>
      <c r="M1036">
        <v>-0.75</v>
      </c>
      <c r="N1036" t="s">
        <v>16841</v>
      </c>
      <c r="O1036">
        <v>-0.48</v>
      </c>
      <c r="Q1036">
        <v>0</v>
      </c>
      <c r="S1036">
        <v>0</v>
      </c>
      <c r="U1036">
        <v>0</v>
      </c>
      <c r="W1036">
        <v>0</v>
      </c>
    </row>
    <row r="1037" spans="2:23" x14ac:dyDescent="0.25">
      <c r="B1037">
        <v>1027</v>
      </c>
      <c r="C1037" t="s">
        <v>17401</v>
      </c>
      <c r="D1037" t="s">
        <v>16509</v>
      </c>
      <c r="E1037">
        <v>0.75</v>
      </c>
      <c r="F1037" t="s">
        <v>16883</v>
      </c>
      <c r="G1037">
        <v>0.75</v>
      </c>
      <c r="H1037" t="s">
        <v>16899</v>
      </c>
      <c r="I1037">
        <v>0.75</v>
      </c>
      <c r="J1037" t="s">
        <v>16839</v>
      </c>
      <c r="K1037">
        <v>-0.75</v>
      </c>
      <c r="L1037" t="s">
        <v>16840</v>
      </c>
      <c r="M1037">
        <v>-0.75</v>
      </c>
      <c r="N1037" t="s">
        <v>16841</v>
      </c>
      <c r="O1037">
        <v>-0.48</v>
      </c>
      <c r="Q1037">
        <v>0</v>
      </c>
      <c r="S1037">
        <v>0</v>
      </c>
      <c r="U1037">
        <v>0</v>
      </c>
      <c r="W1037">
        <v>0</v>
      </c>
    </row>
    <row r="1038" spans="2:23" x14ac:dyDescent="0.25">
      <c r="B1038">
        <v>1028</v>
      </c>
      <c r="C1038" t="s">
        <v>17402</v>
      </c>
      <c r="D1038" t="s">
        <v>16509</v>
      </c>
      <c r="E1038">
        <v>0.75</v>
      </c>
      <c r="F1038" t="s">
        <v>16885</v>
      </c>
      <c r="G1038">
        <v>0.75</v>
      </c>
      <c r="H1038" t="s">
        <v>16899</v>
      </c>
      <c r="I1038">
        <v>0.75</v>
      </c>
      <c r="J1038" t="s">
        <v>16839</v>
      </c>
      <c r="K1038">
        <v>-0.75</v>
      </c>
      <c r="L1038" t="s">
        <v>16840</v>
      </c>
      <c r="M1038">
        <v>-0.75</v>
      </c>
      <c r="N1038" t="s">
        <v>16841</v>
      </c>
      <c r="O1038">
        <v>-0.48</v>
      </c>
      <c r="Q1038">
        <v>0</v>
      </c>
      <c r="S1038">
        <v>0</v>
      </c>
      <c r="U1038">
        <v>0</v>
      </c>
      <c r="W1038">
        <v>0</v>
      </c>
    </row>
    <row r="1039" spans="2:23" x14ac:dyDescent="0.25">
      <c r="B1039">
        <v>1029</v>
      </c>
      <c r="C1039" t="s">
        <v>17403</v>
      </c>
      <c r="D1039" t="s">
        <v>16509</v>
      </c>
      <c r="E1039">
        <v>0.75</v>
      </c>
      <c r="F1039" t="s">
        <v>16887</v>
      </c>
      <c r="G1039">
        <v>0.75</v>
      </c>
      <c r="H1039" t="s">
        <v>16899</v>
      </c>
      <c r="I1039">
        <v>0.75</v>
      </c>
      <c r="J1039" t="s">
        <v>16839</v>
      </c>
      <c r="K1039">
        <v>-0.75</v>
      </c>
      <c r="L1039" t="s">
        <v>16840</v>
      </c>
      <c r="M1039">
        <v>-0.75</v>
      </c>
      <c r="N1039" t="s">
        <v>16841</v>
      </c>
      <c r="O1039">
        <v>-0.48</v>
      </c>
      <c r="Q1039">
        <v>0</v>
      </c>
      <c r="S1039">
        <v>0</v>
      </c>
      <c r="U1039">
        <v>0</v>
      </c>
      <c r="W1039">
        <v>0</v>
      </c>
    </row>
    <row r="1040" spans="2:23" x14ac:dyDescent="0.25">
      <c r="B1040">
        <v>1030</v>
      </c>
      <c r="C1040" t="s">
        <v>17404</v>
      </c>
      <c r="D1040" t="s">
        <v>16509</v>
      </c>
      <c r="E1040">
        <v>0.75</v>
      </c>
      <c r="F1040" t="s">
        <v>1712</v>
      </c>
      <c r="G1040">
        <v>0.75</v>
      </c>
      <c r="H1040" t="s">
        <v>16899</v>
      </c>
      <c r="I1040">
        <v>0.75</v>
      </c>
      <c r="J1040" t="s">
        <v>16839</v>
      </c>
      <c r="K1040">
        <v>-0.75</v>
      </c>
      <c r="L1040" t="s">
        <v>16840</v>
      </c>
      <c r="M1040">
        <v>-0.75</v>
      </c>
      <c r="N1040" t="s">
        <v>16841</v>
      </c>
      <c r="O1040">
        <v>-0.48</v>
      </c>
      <c r="Q1040">
        <v>0</v>
      </c>
      <c r="S1040">
        <v>0</v>
      </c>
      <c r="U1040">
        <v>0</v>
      </c>
      <c r="W1040">
        <v>0</v>
      </c>
    </row>
    <row r="1041" spans="2:23" x14ac:dyDescent="0.25">
      <c r="B1041">
        <v>1031</v>
      </c>
      <c r="C1041" t="s">
        <v>17405</v>
      </c>
      <c r="D1041" t="s">
        <v>16509</v>
      </c>
      <c r="E1041">
        <v>0.75</v>
      </c>
      <c r="F1041" t="s">
        <v>1713</v>
      </c>
      <c r="G1041">
        <v>0.75</v>
      </c>
      <c r="H1041" t="s">
        <v>16899</v>
      </c>
      <c r="I1041">
        <v>0.75</v>
      </c>
      <c r="J1041" t="s">
        <v>16839</v>
      </c>
      <c r="K1041">
        <v>-0.75</v>
      </c>
      <c r="L1041" t="s">
        <v>16840</v>
      </c>
      <c r="M1041">
        <v>-0.75</v>
      </c>
      <c r="N1041" t="s">
        <v>16841</v>
      </c>
      <c r="O1041">
        <v>-0.48</v>
      </c>
      <c r="Q1041">
        <v>0</v>
      </c>
      <c r="S1041">
        <v>0</v>
      </c>
      <c r="U1041">
        <v>0</v>
      </c>
      <c r="W1041">
        <v>0</v>
      </c>
    </row>
    <row r="1042" spans="2:23" x14ac:dyDescent="0.25">
      <c r="B1042">
        <v>1032</v>
      </c>
      <c r="C1042" t="s">
        <v>17406</v>
      </c>
      <c r="D1042" t="s">
        <v>16509</v>
      </c>
      <c r="E1042">
        <v>0.75</v>
      </c>
      <c r="F1042" t="s">
        <v>1714</v>
      </c>
      <c r="G1042">
        <v>0.75</v>
      </c>
      <c r="H1042" t="s">
        <v>16899</v>
      </c>
      <c r="I1042">
        <v>0.75</v>
      </c>
      <c r="J1042" t="s">
        <v>16839</v>
      </c>
      <c r="K1042">
        <v>-0.75</v>
      </c>
      <c r="L1042" t="s">
        <v>16840</v>
      </c>
      <c r="M1042">
        <v>-0.75</v>
      </c>
      <c r="N1042" t="s">
        <v>16841</v>
      </c>
      <c r="O1042">
        <v>-0.48</v>
      </c>
      <c r="Q1042">
        <v>0</v>
      </c>
      <c r="S1042">
        <v>0</v>
      </c>
      <c r="U1042">
        <v>0</v>
      </c>
      <c r="W1042">
        <v>0</v>
      </c>
    </row>
    <row r="1043" spans="2:23" x14ac:dyDescent="0.25">
      <c r="B1043">
        <v>1033</v>
      </c>
      <c r="C1043" t="s">
        <v>17407</v>
      </c>
      <c r="D1043" t="s">
        <v>16509</v>
      </c>
      <c r="E1043">
        <v>0.75</v>
      </c>
      <c r="F1043" t="s">
        <v>1715</v>
      </c>
      <c r="G1043">
        <v>0.75</v>
      </c>
      <c r="H1043" t="s">
        <v>16899</v>
      </c>
      <c r="I1043">
        <v>0.75</v>
      </c>
      <c r="J1043" t="s">
        <v>16839</v>
      </c>
      <c r="K1043">
        <v>-0.75</v>
      </c>
      <c r="L1043" t="s">
        <v>16840</v>
      </c>
      <c r="M1043">
        <v>-0.75</v>
      </c>
      <c r="N1043" t="s">
        <v>16841</v>
      </c>
      <c r="O1043">
        <v>-0.48</v>
      </c>
      <c r="Q1043">
        <v>0</v>
      </c>
      <c r="S1043">
        <v>0</v>
      </c>
      <c r="U1043">
        <v>0</v>
      </c>
      <c r="W1043">
        <v>0</v>
      </c>
    </row>
    <row r="1044" spans="2:23" x14ac:dyDescent="0.25">
      <c r="B1044">
        <v>1034</v>
      </c>
      <c r="C1044" t="s">
        <v>17408</v>
      </c>
      <c r="D1044" t="s">
        <v>16509</v>
      </c>
      <c r="E1044">
        <v>0.75</v>
      </c>
      <c r="F1044" t="s">
        <v>16893</v>
      </c>
      <c r="G1044">
        <v>0.75</v>
      </c>
      <c r="H1044" t="s">
        <v>16899</v>
      </c>
      <c r="I1044">
        <v>0.75</v>
      </c>
      <c r="J1044" t="s">
        <v>16839</v>
      </c>
      <c r="K1044">
        <v>-0.75</v>
      </c>
      <c r="L1044" t="s">
        <v>16840</v>
      </c>
      <c r="M1044">
        <v>-0.75</v>
      </c>
      <c r="N1044" t="s">
        <v>16841</v>
      </c>
      <c r="O1044">
        <v>-0.48</v>
      </c>
      <c r="Q1044">
        <v>0</v>
      </c>
      <c r="S1044">
        <v>0</v>
      </c>
      <c r="U1044">
        <v>0</v>
      </c>
      <c r="W1044">
        <v>0</v>
      </c>
    </row>
    <row r="1045" spans="2:23" x14ac:dyDescent="0.25">
      <c r="B1045">
        <v>1035</v>
      </c>
      <c r="C1045" t="s">
        <v>17409</v>
      </c>
      <c r="D1045" t="s">
        <v>16509</v>
      </c>
      <c r="E1045">
        <v>0.75</v>
      </c>
      <c r="F1045" t="s">
        <v>16895</v>
      </c>
      <c r="G1045">
        <v>0.75</v>
      </c>
      <c r="H1045" t="s">
        <v>16899</v>
      </c>
      <c r="I1045">
        <v>0.75</v>
      </c>
      <c r="J1045" t="s">
        <v>16839</v>
      </c>
      <c r="K1045">
        <v>-0.75</v>
      </c>
      <c r="L1045" t="s">
        <v>16840</v>
      </c>
      <c r="M1045">
        <v>-0.75</v>
      </c>
      <c r="N1045" t="s">
        <v>16841</v>
      </c>
      <c r="O1045">
        <v>-0.48</v>
      </c>
      <c r="Q1045">
        <v>0</v>
      </c>
      <c r="S1045">
        <v>0</v>
      </c>
      <c r="U1045">
        <v>0</v>
      </c>
      <c r="W1045">
        <v>0</v>
      </c>
    </row>
    <row r="1046" spans="2:23" x14ac:dyDescent="0.25">
      <c r="B1046">
        <v>1036</v>
      </c>
      <c r="C1046" t="s">
        <v>17410</v>
      </c>
      <c r="D1046" t="s">
        <v>16509</v>
      </c>
      <c r="E1046">
        <v>0.75</v>
      </c>
      <c r="F1046" t="s">
        <v>1716</v>
      </c>
      <c r="G1046">
        <v>0.75</v>
      </c>
      <c r="H1046" t="s">
        <v>16899</v>
      </c>
      <c r="I1046">
        <v>0.75</v>
      </c>
      <c r="J1046" t="s">
        <v>16839</v>
      </c>
      <c r="K1046">
        <v>-0.75</v>
      </c>
      <c r="L1046" t="s">
        <v>16840</v>
      </c>
      <c r="M1046">
        <v>-0.75</v>
      </c>
      <c r="N1046" t="s">
        <v>16841</v>
      </c>
      <c r="O1046">
        <v>-0.48</v>
      </c>
      <c r="Q1046">
        <v>0</v>
      </c>
      <c r="S1046">
        <v>0</v>
      </c>
      <c r="U1046">
        <v>0</v>
      </c>
      <c r="W1046">
        <v>0</v>
      </c>
    </row>
    <row r="1047" spans="2:23" x14ac:dyDescent="0.25">
      <c r="B1047">
        <v>1037</v>
      </c>
      <c r="C1047" t="s">
        <v>17411</v>
      </c>
      <c r="D1047" t="s">
        <v>16509</v>
      </c>
      <c r="E1047">
        <v>0.75</v>
      </c>
      <c r="F1047" t="s">
        <v>1717</v>
      </c>
      <c r="G1047">
        <v>0.75</v>
      </c>
      <c r="H1047" t="s">
        <v>16899</v>
      </c>
      <c r="I1047">
        <v>0.75</v>
      </c>
      <c r="J1047" t="s">
        <v>16839</v>
      </c>
      <c r="K1047">
        <v>-0.75</v>
      </c>
      <c r="L1047" t="s">
        <v>16840</v>
      </c>
      <c r="M1047">
        <v>-0.75</v>
      </c>
      <c r="N1047" t="s">
        <v>16841</v>
      </c>
      <c r="O1047">
        <v>-0.48</v>
      </c>
      <c r="Q1047">
        <v>0</v>
      </c>
      <c r="S1047">
        <v>0</v>
      </c>
      <c r="U1047">
        <v>0</v>
      </c>
      <c r="W1047">
        <v>0</v>
      </c>
    </row>
    <row r="1048" spans="2:23" x14ac:dyDescent="0.25">
      <c r="B1048">
        <v>1038</v>
      </c>
      <c r="C1048" t="s">
        <v>17412</v>
      </c>
      <c r="D1048" t="s">
        <v>16509</v>
      </c>
      <c r="E1048">
        <v>0.75</v>
      </c>
      <c r="F1048" t="s">
        <v>1718</v>
      </c>
      <c r="G1048">
        <v>0.75</v>
      </c>
      <c r="H1048" t="s">
        <v>16932</v>
      </c>
      <c r="I1048">
        <v>0.75</v>
      </c>
      <c r="J1048" t="s">
        <v>16933</v>
      </c>
      <c r="K1048">
        <v>0.75</v>
      </c>
      <c r="L1048" t="s">
        <v>16841</v>
      </c>
      <c r="M1048">
        <v>-0.48</v>
      </c>
      <c r="O1048">
        <v>0</v>
      </c>
      <c r="Q1048">
        <v>0</v>
      </c>
      <c r="S1048">
        <v>0</v>
      </c>
      <c r="U1048">
        <v>0</v>
      </c>
      <c r="W1048">
        <v>0</v>
      </c>
    </row>
    <row r="1049" spans="2:23" x14ac:dyDescent="0.25">
      <c r="B1049">
        <v>1039</v>
      </c>
      <c r="C1049" t="s">
        <v>17413</v>
      </c>
      <c r="D1049" t="s">
        <v>16509</v>
      </c>
      <c r="E1049">
        <v>0.75</v>
      </c>
      <c r="F1049" t="s">
        <v>16935</v>
      </c>
      <c r="G1049">
        <v>0.75</v>
      </c>
      <c r="H1049" t="s">
        <v>16932</v>
      </c>
      <c r="I1049">
        <v>0.75</v>
      </c>
      <c r="J1049" t="s">
        <v>16933</v>
      </c>
      <c r="K1049">
        <v>0.75</v>
      </c>
      <c r="L1049" t="s">
        <v>16841</v>
      </c>
      <c r="M1049">
        <v>-0.48</v>
      </c>
      <c r="O1049">
        <v>0</v>
      </c>
      <c r="Q1049">
        <v>0</v>
      </c>
      <c r="S1049">
        <v>0</v>
      </c>
      <c r="U1049">
        <v>0</v>
      </c>
      <c r="W1049">
        <v>0</v>
      </c>
    </row>
    <row r="1050" spans="2:23" x14ac:dyDescent="0.25">
      <c r="B1050">
        <v>1040</v>
      </c>
      <c r="C1050" t="s">
        <v>17414</v>
      </c>
      <c r="D1050" t="s">
        <v>16509</v>
      </c>
      <c r="E1050">
        <v>0.75</v>
      </c>
      <c r="F1050" t="s">
        <v>16937</v>
      </c>
      <c r="G1050">
        <v>0.75</v>
      </c>
      <c r="H1050" t="s">
        <v>16932</v>
      </c>
      <c r="I1050">
        <v>-0.75</v>
      </c>
      <c r="J1050" t="s">
        <v>16933</v>
      </c>
      <c r="K1050">
        <v>-0.75</v>
      </c>
      <c r="L1050" t="s">
        <v>16841</v>
      </c>
      <c r="M1050">
        <v>-0.48</v>
      </c>
      <c r="O1050">
        <v>0</v>
      </c>
      <c r="Q1050">
        <v>0</v>
      </c>
      <c r="S1050">
        <v>0</v>
      </c>
      <c r="U1050">
        <v>0</v>
      </c>
      <c r="W1050">
        <v>0</v>
      </c>
    </row>
    <row r="1051" spans="2:23" x14ac:dyDescent="0.25">
      <c r="B1051">
        <v>1041</v>
      </c>
      <c r="C1051" t="s">
        <v>17415</v>
      </c>
      <c r="D1051" t="s">
        <v>16509</v>
      </c>
      <c r="E1051">
        <v>0.75</v>
      </c>
      <c r="F1051" t="s">
        <v>16939</v>
      </c>
      <c r="G1051">
        <v>0.75</v>
      </c>
      <c r="H1051" t="s">
        <v>16932</v>
      </c>
      <c r="I1051">
        <v>0.75</v>
      </c>
      <c r="J1051" t="s">
        <v>16933</v>
      </c>
      <c r="K1051">
        <v>0.75</v>
      </c>
      <c r="L1051" t="s">
        <v>16841</v>
      </c>
      <c r="M1051">
        <v>-0.48</v>
      </c>
      <c r="O1051">
        <v>0</v>
      </c>
      <c r="Q1051">
        <v>0</v>
      </c>
      <c r="S1051">
        <v>0</v>
      </c>
      <c r="U1051">
        <v>0</v>
      </c>
      <c r="W1051">
        <v>0</v>
      </c>
    </row>
    <row r="1052" spans="2:23" x14ac:dyDescent="0.25">
      <c r="B1052">
        <v>1042</v>
      </c>
      <c r="C1052" t="s">
        <v>17416</v>
      </c>
      <c r="D1052" t="s">
        <v>16509</v>
      </c>
      <c r="E1052">
        <v>0.75</v>
      </c>
      <c r="F1052" t="s">
        <v>16941</v>
      </c>
      <c r="G1052">
        <v>0.75</v>
      </c>
      <c r="H1052" t="s">
        <v>16932</v>
      </c>
      <c r="I1052">
        <v>-0.75</v>
      </c>
      <c r="J1052" t="s">
        <v>16933</v>
      </c>
      <c r="K1052">
        <v>-0.75</v>
      </c>
      <c r="L1052" t="s">
        <v>16841</v>
      </c>
      <c r="M1052">
        <v>-0.48</v>
      </c>
      <c r="O1052">
        <v>0</v>
      </c>
      <c r="Q1052">
        <v>0</v>
      </c>
      <c r="S1052">
        <v>0</v>
      </c>
      <c r="U1052">
        <v>0</v>
      </c>
      <c r="W1052">
        <v>0</v>
      </c>
    </row>
    <row r="1053" spans="2:23" x14ac:dyDescent="0.25">
      <c r="B1053">
        <v>1043</v>
      </c>
      <c r="C1053" t="s">
        <v>17417</v>
      </c>
      <c r="D1053" t="s">
        <v>16509</v>
      </c>
      <c r="E1053">
        <v>0.75</v>
      </c>
      <c r="F1053" t="s">
        <v>16943</v>
      </c>
      <c r="G1053">
        <v>0.75</v>
      </c>
      <c r="H1053" t="s">
        <v>16932</v>
      </c>
      <c r="I1053">
        <v>0.75</v>
      </c>
      <c r="J1053" t="s">
        <v>16933</v>
      </c>
      <c r="K1053">
        <v>0.75</v>
      </c>
      <c r="L1053" t="s">
        <v>16841</v>
      </c>
      <c r="M1053">
        <v>-0.48</v>
      </c>
      <c r="O1053">
        <v>0</v>
      </c>
      <c r="Q1053">
        <v>0</v>
      </c>
      <c r="S1053">
        <v>0</v>
      </c>
      <c r="U1053">
        <v>0</v>
      </c>
      <c r="W1053">
        <v>0</v>
      </c>
    </row>
    <row r="1054" spans="2:23" x14ac:dyDescent="0.25">
      <c r="B1054">
        <v>1044</v>
      </c>
      <c r="C1054" t="s">
        <v>17418</v>
      </c>
      <c r="D1054" t="s">
        <v>16509</v>
      </c>
      <c r="E1054">
        <v>0.75</v>
      </c>
      <c r="F1054" t="s">
        <v>16945</v>
      </c>
      <c r="G1054">
        <v>0.75</v>
      </c>
      <c r="H1054" t="s">
        <v>16932</v>
      </c>
      <c r="I1054">
        <v>-0.75</v>
      </c>
      <c r="J1054" t="s">
        <v>16933</v>
      </c>
      <c r="K1054">
        <v>-0.75</v>
      </c>
      <c r="L1054" t="s">
        <v>16841</v>
      </c>
      <c r="M1054">
        <v>-0.48</v>
      </c>
      <c r="O1054">
        <v>0</v>
      </c>
      <c r="Q1054">
        <v>0</v>
      </c>
      <c r="S1054">
        <v>0</v>
      </c>
      <c r="U1054">
        <v>0</v>
      </c>
      <c r="W1054">
        <v>0</v>
      </c>
    </row>
    <row r="1055" spans="2:23" x14ac:dyDescent="0.25">
      <c r="B1055">
        <v>1045</v>
      </c>
      <c r="C1055" t="s">
        <v>17419</v>
      </c>
      <c r="D1055" t="s">
        <v>16509</v>
      </c>
      <c r="E1055">
        <v>0.75</v>
      </c>
      <c r="F1055" t="s">
        <v>16947</v>
      </c>
      <c r="G1055">
        <v>0.75</v>
      </c>
      <c r="H1055" t="s">
        <v>16932</v>
      </c>
      <c r="I1055">
        <v>-0.75</v>
      </c>
      <c r="J1055" t="s">
        <v>16933</v>
      </c>
      <c r="K1055">
        <v>-0.75</v>
      </c>
      <c r="L1055" t="s">
        <v>16841</v>
      </c>
      <c r="M1055">
        <v>-0.48</v>
      </c>
      <c r="O1055">
        <v>0</v>
      </c>
      <c r="Q1055">
        <v>0</v>
      </c>
      <c r="S1055">
        <v>0</v>
      </c>
      <c r="U1055">
        <v>0</v>
      </c>
      <c r="W1055">
        <v>0</v>
      </c>
    </row>
    <row r="1056" spans="2:23" x14ac:dyDescent="0.25">
      <c r="B1056">
        <v>1046</v>
      </c>
      <c r="C1056" t="s">
        <v>17420</v>
      </c>
      <c r="D1056" t="s">
        <v>16509</v>
      </c>
      <c r="E1056">
        <v>0.75</v>
      </c>
      <c r="F1056" t="s">
        <v>16949</v>
      </c>
      <c r="G1056">
        <v>0.75</v>
      </c>
      <c r="H1056" t="s">
        <v>16932</v>
      </c>
      <c r="I1056">
        <v>0.75</v>
      </c>
      <c r="J1056" t="s">
        <v>16933</v>
      </c>
      <c r="K1056">
        <v>0.75</v>
      </c>
      <c r="L1056" t="s">
        <v>16841</v>
      </c>
      <c r="M1056">
        <v>-0.48</v>
      </c>
      <c r="O1056">
        <v>0</v>
      </c>
      <c r="Q1056">
        <v>0</v>
      </c>
      <c r="S1056">
        <v>0</v>
      </c>
      <c r="U1056">
        <v>0</v>
      </c>
      <c r="W1056">
        <v>0</v>
      </c>
    </row>
    <row r="1057" spans="2:23" x14ac:dyDescent="0.25">
      <c r="B1057">
        <v>1047</v>
      </c>
      <c r="C1057" t="s">
        <v>17421</v>
      </c>
      <c r="D1057" t="s">
        <v>16509</v>
      </c>
      <c r="E1057">
        <v>0.75</v>
      </c>
      <c r="F1057" t="s">
        <v>16951</v>
      </c>
      <c r="G1057">
        <v>0.75</v>
      </c>
      <c r="H1057" t="s">
        <v>16932</v>
      </c>
      <c r="I1057">
        <v>0.75</v>
      </c>
      <c r="J1057" t="s">
        <v>16933</v>
      </c>
      <c r="K1057">
        <v>0.75</v>
      </c>
      <c r="L1057" t="s">
        <v>16841</v>
      </c>
      <c r="M1057">
        <v>-0.48</v>
      </c>
      <c r="O1057">
        <v>0</v>
      </c>
      <c r="Q1057">
        <v>0</v>
      </c>
      <c r="S1057">
        <v>0</v>
      </c>
      <c r="U1057">
        <v>0</v>
      </c>
      <c r="W1057">
        <v>0</v>
      </c>
    </row>
    <row r="1058" spans="2:23" x14ac:dyDescent="0.25">
      <c r="B1058">
        <v>1048</v>
      </c>
      <c r="C1058" t="s">
        <v>17422</v>
      </c>
      <c r="D1058" t="s">
        <v>16509</v>
      </c>
      <c r="E1058">
        <v>0.75</v>
      </c>
      <c r="F1058" t="s">
        <v>16953</v>
      </c>
      <c r="G1058">
        <v>0.75</v>
      </c>
      <c r="H1058" t="s">
        <v>16932</v>
      </c>
      <c r="I1058">
        <v>-0.75</v>
      </c>
      <c r="J1058" t="s">
        <v>16933</v>
      </c>
      <c r="K1058">
        <v>-0.75</v>
      </c>
      <c r="L1058" t="s">
        <v>16841</v>
      </c>
      <c r="M1058">
        <v>-0.48</v>
      </c>
      <c r="O1058">
        <v>0</v>
      </c>
      <c r="Q1058">
        <v>0</v>
      </c>
      <c r="S1058">
        <v>0</v>
      </c>
      <c r="U1058">
        <v>0</v>
      </c>
      <c r="W1058">
        <v>0</v>
      </c>
    </row>
    <row r="1059" spans="2:23" x14ac:dyDescent="0.25">
      <c r="B1059">
        <v>1049</v>
      </c>
      <c r="C1059" t="s">
        <v>17423</v>
      </c>
      <c r="D1059" t="s">
        <v>16509</v>
      </c>
      <c r="E1059">
        <v>0.75</v>
      </c>
      <c r="F1059" t="s">
        <v>16955</v>
      </c>
      <c r="G1059">
        <v>0.75</v>
      </c>
      <c r="H1059" t="s">
        <v>16932</v>
      </c>
      <c r="I1059">
        <v>0.75</v>
      </c>
      <c r="J1059" t="s">
        <v>16933</v>
      </c>
      <c r="K1059">
        <v>0.75</v>
      </c>
      <c r="L1059" t="s">
        <v>16841</v>
      </c>
      <c r="M1059">
        <v>-0.48</v>
      </c>
      <c r="O1059">
        <v>0</v>
      </c>
      <c r="Q1059">
        <v>0</v>
      </c>
      <c r="S1059">
        <v>0</v>
      </c>
      <c r="U1059">
        <v>0</v>
      </c>
      <c r="W1059">
        <v>0</v>
      </c>
    </row>
    <row r="1060" spans="2:23" x14ac:dyDescent="0.25">
      <c r="B1060">
        <v>1050</v>
      </c>
      <c r="C1060" t="s">
        <v>17424</v>
      </c>
      <c r="D1060" t="s">
        <v>16509</v>
      </c>
      <c r="E1060">
        <v>0.75</v>
      </c>
      <c r="F1060" t="s">
        <v>16957</v>
      </c>
      <c r="G1060">
        <v>0.75</v>
      </c>
      <c r="H1060" t="s">
        <v>16932</v>
      </c>
      <c r="I1060">
        <v>-0.75</v>
      </c>
      <c r="J1060" t="s">
        <v>16933</v>
      </c>
      <c r="K1060">
        <v>-0.75</v>
      </c>
      <c r="L1060" t="s">
        <v>16841</v>
      </c>
      <c r="M1060">
        <v>-0.48</v>
      </c>
      <c r="O1060">
        <v>0</v>
      </c>
      <c r="Q1060">
        <v>0</v>
      </c>
      <c r="S1060">
        <v>0</v>
      </c>
      <c r="U1060">
        <v>0</v>
      </c>
      <c r="W1060">
        <v>0</v>
      </c>
    </row>
    <row r="1061" spans="2:23" x14ac:dyDescent="0.25">
      <c r="B1061">
        <v>1051</v>
      </c>
      <c r="C1061" t="s">
        <v>17425</v>
      </c>
      <c r="D1061" t="s">
        <v>16509</v>
      </c>
      <c r="E1061">
        <v>0.75</v>
      </c>
      <c r="F1061" t="s">
        <v>16959</v>
      </c>
      <c r="G1061">
        <v>0.75</v>
      </c>
      <c r="H1061" t="s">
        <v>16932</v>
      </c>
      <c r="I1061">
        <v>0.75</v>
      </c>
      <c r="J1061" t="s">
        <v>16933</v>
      </c>
      <c r="K1061">
        <v>0.75</v>
      </c>
      <c r="L1061" t="s">
        <v>16841</v>
      </c>
      <c r="M1061">
        <v>-0.48</v>
      </c>
      <c r="O1061">
        <v>0</v>
      </c>
      <c r="Q1061">
        <v>0</v>
      </c>
      <c r="S1061">
        <v>0</v>
      </c>
      <c r="U1061">
        <v>0</v>
      </c>
      <c r="W1061">
        <v>0</v>
      </c>
    </row>
    <row r="1062" spans="2:23" x14ac:dyDescent="0.25">
      <c r="B1062">
        <v>1052</v>
      </c>
      <c r="C1062" t="s">
        <v>17426</v>
      </c>
      <c r="D1062" t="s">
        <v>16509</v>
      </c>
      <c r="E1062">
        <v>0.75</v>
      </c>
      <c r="F1062" t="s">
        <v>16961</v>
      </c>
      <c r="G1062">
        <v>0.75</v>
      </c>
      <c r="H1062" t="s">
        <v>16932</v>
      </c>
      <c r="I1062">
        <v>-0.75</v>
      </c>
      <c r="J1062" t="s">
        <v>16933</v>
      </c>
      <c r="K1062">
        <v>-0.75</v>
      </c>
      <c r="L1062" t="s">
        <v>16841</v>
      </c>
      <c r="M1062">
        <v>-0.48</v>
      </c>
      <c r="O1062">
        <v>0</v>
      </c>
      <c r="Q1062">
        <v>0</v>
      </c>
      <c r="S1062">
        <v>0</v>
      </c>
      <c r="U1062">
        <v>0</v>
      </c>
      <c r="W1062">
        <v>0</v>
      </c>
    </row>
    <row r="1063" spans="2:23" x14ac:dyDescent="0.25">
      <c r="B1063">
        <v>1053</v>
      </c>
      <c r="C1063" t="s">
        <v>17427</v>
      </c>
      <c r="D1063" t="s">
        <v>16509</v>
      </c>
      <c r="E1063">
        <v>0.75</v>
      </c>
      <c r="F1063" t="s">
        <v>16963</v>
      </c>
      <c r="G1063">
        <v>0.75</v>
      </c>
      <c r="H1063" t="s">
        <v>16932</v>
      </c>
      <c r="I1063">
        <v>-0.75</v>
      </c>
      <c r="J1063" t="s">
        <v>16933</v>
      </c>
      <c r="K1063">
        <v>-0.75</v>
      </c>
      <c r="L1063" t="s">
        <v>16841</v>
      </c>
      <c r="M1063">
        <v>-0.48</v>
      </c>
      <c r="O1063">
        <v>0</v>
      </c>
      <c r="Q1063">
        <v>0</v>
      </c>
      <c r="S1063">
        <v>0</v>
      </c>
      <c r="U1063">
        <v>0</v>
      </c>
      <c r="W1063">
        <v>0</v>
      </c>
    </row>
    <row r="1064" spans="2:23" x14ac:dyDescent="0.25">
      <c r="B1064">
        <v>1054</v>
      </c>
      <c r="C1064" t="s">
        <v>17428</v>
      </c>
      <c r="D1064" t="s">
        <v>16509</v>
      </c>
      <c r="E1064">
        <v>0.75</v>
      </c>
      <c r="F1064" t="s">
        <v>16965</v>
      </c>
      <c r="G1064">
        <v>0.75</v>
      </c>
      <c r="H1064" t="s">
        <v>16932</v>
      </c>
      <c r="I1064">
        <v>0.75</v>
      </c>
      <c r="J1064" t="s">
        <v>16933</v>
      </c>
      <c r="K1064">
        <v>0.75</v>
      </c>
      <c r="L1064" t="s">
        <v>16841</v>
      </c>
      <c r="M1064">
        <v>-0.48</v>
      </c>
      <c r="O1064">
        <v>0</v>
      </c>
      <c r="Q1064">
        <v>0</v>
      </c>
      <c r="S1064">
        <v>0</v>
      </c>
      <c r="U1064">
        <v>0</v>
      </c>
      <c r="W1064">
        <v>0</v>
      </c>
    </row>
    <row r="1065" spans="2:23" x14ac:dyDescent="0.25">
      <c r="B1065">
        <v>1055</v>
      </c>
      <c r="C1065" t="s">
        <v>17429</v>
      </c>
      <c r="D1065" t="s">
        <v>16509</v>
      </c>
      <c r="E1065">
        <v>0.75</v>
      </c>
      <c r="F1065" t="s">
        <v>16967</v>
      </c>
      <c r="G1065">
        <v>0.75</v>
      </c>
      <c r="H1065" t="s">
        <v>16932</v>
      </c>
      <c r="I1065">
        <v>0.75</v>
      </c>
      <c r="J1065" t="s">
        <v>16933</v>
      </c>
      <c r="K1065">
        <v>0.75</v>
      </c>
      <c r="L1065" t="s">
        <v>16841</v>
      </c>
      <c r="M1065">
        <v>-0.48</v>
      </c>
      <c r="O1065">
        <v>0</v>
      </c>
      <c r="Q1065">
        <v>0</v>
      </c>
      <c r="S1065">
        <v>0</v>
      </c>
      <c r="U1065">
        <v>0</v>
      </c>
      <c r="W1065">
        <v>0</v>
      </c>
    </row>
    <row r="1066" spans="2:23" x14ac:dyDescent="0.25">
      <c r="B1066">
        <v>1056</v>
      </c>
      <c r="C1066" t="s">
        <v>17430</v>
      </c>
      <c r="D1066" t="s">
        <v>16509</v>
      </c>
      <c r="E1066">
        <v>0.75</v>
      </c>
      <c r="F1066" t="s">
        <v>16969</v>
      </c>
      <c r="G1066">
        <v>0.75</v>
      </c>
      <c r="H1066" t="s">
        <v>16932</v>
      </c>
      <c r="I1066">
        <v>-0.75</v>
      </c>
      <c r="J1066" t="s">
        <v>16933</v>
      </c>
      <c r="K1066">
        <v>-0.75</v>
      </c>
      <c r="L1066" t="s">
        <v>16841</v>
      </c>
      <c r="M1066">
        <v>-0.48</v>
      </c>
      <c r="O1066">
        <v>0</v>
      </c>
      <c r="Q1066">
        <v>0</v>
      </c>
      <c r="S1066">
        <v>0</v>
      </c>
      <c r="U1066">
        <v>0</v>
      </c>
      <c r="W1066">
        <v>0</v>
      </c>
    </row>
    <row r="1067" spans="2:23" x14ac:dyDescent="0.25">
      <c r="B1067">
        <v>1057</v>
      </c>
      <c r="C1067" t="s">
        <v>17431</v>
      </c>
      <c r="D1067" t="s">
        <v>16509</v>
      </c>
      <c r="E1067">
        <v>0.75</v>
      </c>
      <c r="F1067" t="s">
        <v>16971</v>
      </c>
      <c r="G1067">
        <v>0.75</v>
      </c>
      <c r="H1067" t="s">
        <v>16932</v>
      </c>
      <c r="I1067">
        <v>0.75</v>
      </c>
      <c r="J1067" t="s">
        <v>16933</v>
      </c>
      <c r="K1067">
        <v>0.75</v>
      </c>
      <c r="L1067" t="s">
        <v>16841</v>
      </c>
      <c r="M1067">
        <v>-0.48</v>
      </c>
      <c r="O1067">
        <v>0</v>
      </c>
      <c r="Q1067">
        <v>0</v>
      </c>
      <c r="S1067">
        <v>0</v>
      </c>
      <c r="U1067">
        <v>0</v>
      </c>
      <c r="W1067">
        <v>0</v>
      </c>
    </row>
    <row r="1068" spans="2:23" x14ac:dyDescent="0.25">
      <c r="B1068">
        <v>1058</v>
      </c>
      <c r="C1068" t="s">
        <v>17432</v>
      </c>
      <c r="D1068" t="s">
        <v>16509</v>
      </c>
      <c r="E1068">
        <v>0.75</v>
      </c>
      <c r="F1068" t="s">
        <v>16973</v>
      </c>
      <c r="G1068">
        <v>0.75</v>
      </c>
      <c r="H1068" t="s">
        <v>16932</v>
      </c>
      <c r="I1068">
        <v>-0.75</v>
      </c>
      <c r="J1068" t="s">
        <v>16933</v>
      </c>
      <c r="K1068">
        <v>-0.75</v>
      </c>
      <c r="L1068" t="s">
        <v>16841</v>
      </c>
      <c r="M1068">
        <v>-0.48</v>
      </c>
      <c r="O1068">
        <v>0</v>
      </c>
      <c r="Q1068">
        <v>0</v>
      </c>
      <c r="S1068">
        <v>0</v>
      </c>
      <c r="U1068">
        <v>0</v>
      </c>
      <c r="W1068">
        <v>0</v>
      </c>
    </row>
    <row r="1069" spans="2:23" x14ac:dyDescent="0.25">
      <c r="B1069">
        <v>1059</v>
      </c>
      <c r="C1069" t="s">
        <v>17433</v>
      </c>
      <c r="D1069" t="s">
        <v>16509</v>
      </c>
      <c r="E1069">
        <v>0.75</v>
      </c>
      <c r="F1069" t="s">
        <v>16975</v>
      </c>
      <c r="G1069">
        <v>0.75</v>
      </c>
      <c r="H1069" t="s">
        <v>16932</v>
      </c>
      <c r="I1069">
        <v>0.75</v>
      </c>
      <c r="J1069" t="s">
        <v>16933</v>
      </c>
      <c r="K1069">
        <v>0.75</v>
      </c>
      <c r="L1069" t="s">
        <v>16841</v>
      </c>
      <c r="M1069">
        <v>-0.48</v>
      </c>
      <c r="O1069">
        <v>0</v>
      </c>
      <c r="Q1069">
        <v>0</v>
      </c>
      <c r="S1069">
        <v>0</v>
      </c>
      <c r="U1069">
        <v>0</v>
      </c>
      <c r="W1069">
        <v>0</v>
      </c>
    </row>
    <row r="1070" spans="2:23" x14ac:dyDescent="0.25">
      <c r="B1070">
        <v>1060</v>
      </c>
      <c r="C1070" t="s">
        <v>17434</v>
      </c>
      <c r="D1070" t="s">
        <v>16509</v>
      </c>
      <c r="E1070">
        <v>0.75</v>
      </c>
      <c r="F1070" t="s">
        <v>16977</v>
      </c>
      <c r="G1070">
        <v>0.75</v>
      </c>
      <c r="H1070" t="s">
        <v>16932</v>
      </c>
      <c r="I1070">
        <v>-0.75</v>
      </c>
      <c r="J1070" t="s">
        <v>16933</v>
      </c>
      <c r="K1070">
        <v>-0.75</v>
      </c>
      <c r="L1070" t="s">
        <v>16841</v>
      </c>
      <c r="M1070">
        <v>-0.48</v>
      </c>
      <c r="O1070">
        <v>0</v>
      </c>
      <c r="Q1070">
        <v>0</v>
      </c>
      <c r="S1070">
        <v>0</v>
      </c>
      <c r="U1070">
        <v>0</v>
      </c>
      <c r="W1070">
        <v>0</v>
      </c>
    </row>
    <row r="1071" spans="2:23" x14ac:dyDescent="0.25">
      <c r="B1071">
        <v>1061</v>
      </c>
      <c r="C1071" t="s">
        <v>17435</v>
      </c>
      <c r="D1071" t="s">
        <v>16509</v>
      </c>
      <c r="E1071">
        <v>0.75</v>
      </c>
      <c r="F1071" t="s">
        <v>16979</v>
      </c>
      <c r="G1071">
        <v>0.75</v>
      </c>
      <c r="H1071" t="s">
        <v>16932</v>
      </c>
      <c r="I1071">
        <v>-0.75</v>
      </c>
      <c r="J1071" t="s">
        <v>16933</v>
      </c>
      <c r="K1071">
        <v>-0.75</v>
      </c>
      <c r="L1071" t="s">
        <v>16841</v>
      </c>
      <c r="M1071">
        <v>-0.48</v>
      </c>
      <c r="O1071">
        <v>0</v>
      </c>
      <c r="Q1071">
        <v>0</v>
      </c>
      <c r="S1071">
        <v>0</v>
      </c>
      <c r="U1071">
        <v>0</v>
      </c>
      <c r="W1071">
        <v>0</v>
      </c>
    </row>
    <row r="1072" spans="2:23" x14ac:dyDescent="0.25">
      <c r="B1072">
        <v>1062</v>
      </c>
      <c r="C1072" t="s">
        <v>17436</v>
      </c>
      <c r="D1072" t="s">
        <v>16509</v>
      </c>
      <c r="E1072">
        <v>0.75</v>
      </c>
      <c r="F1072" t="s">
        <v>16981</v>
      </c>
      <c r="G1072">
        <v>0.75</v>
      </c>
      <c r="H1072" t="s">
        <v>16932</v>
      </c>
      <c r="I1072">
        <v>0.75</v>
      </c>
      <c r="J1072" t="s">
        <v>16933</v>
      </c>
      <c r="K1072">
        <v>0.75</v>
      </c>
      <c r="L1072" t="s">
        <v>16841</v>
      </c>
      <c r="M1072">
        <v>-0.48</v>
      </c>
      <c r="O1072">
        <v>0</v>
      </c>
      <c r="Q1072">
        <v>0</v>
      </c>
      <c r="S1072">
        <v>0</v>
      </c>
      <c r="U1072">
        <v>0</v>
      </c>
      <c r="W1072">
        <v>0</v>
      </c>
    </row>
    <row r="1073" spans="2:23" x14ac:dyDescent="0.25">
      <c r="B1073">
        <v>1063</v>
      </c>
      <c r="C1073" t="s">
        <v>17437</v>
      </c>
      <c r="D1073" t="s">
        <v>16509</v>
      </c>
      <c r="E1073">
        <v>0.75</v>
      </c>
      <c r="F1073" t="s">
        <v>16983</v>
      </c>
      <c r="G1073">
        <v>0.75</v>
      </c>
      <c r="H1073" t="s">
        <v>16932</v>
      </c>
      <c r="I1073">
        <v>0.75</v>
      </c>
      <c r="J1073" t="s">
        <v>16933</v>
      </c>
      <c r="K1073">
        <v>0.75</v>
      </c>
      <c r="L1073" t="s">
        <v>16841</v>
      </c>
      <c r="M1073">
        <v>-0.48</v>
      </c>
      <c r="O1073">
        <v>0</v>
      </c>
      <c r="Q1073">
        <v>0</v>
      </c>
      <c r="S1073">
        <v>0</v>
      </c>
      <c r="U1073">
        <v>0</v>
      </c>
      <c r="W1073">
        <v>0</v>
      </c>
    </row>
    <row r="1074" spans="2:23" x14ac:dyDescent="0.25">
      <c r="B1074">
        <v>1064</v>
      </c>
      <c r="C1074" t="s">
        <v>17438</v>
      </c>
      <c r="D1074" t="s">
        <v>16509</v>
      </c>
      <c r="E1074">
        <v>0.75</v>
      </c>
      <c r="F1074" t="s">
        <v>16985</v>
      </c>
      <c r="G1074">
        <v>0.75</v>
      </c>
      <c r="H1074" t="s">
        <v>16932</v>
      </c>
      <c r="I1074">
        <v>-0.75</v>
      </c>
      <c r="J1074" t="s">
        <v>16933</v>
      </c>
      <c r="K1074">
        <v>-0.75</v>
      </c>
      <c r="L1074" t="s">
        <v>16841</v>
      </c>
      <c r="M1074">
        <v>-0.48</v>
      </c>
      <c r="O1074">
        <v>0</v>
      </c>
      <c r="Q1074">
        <v>0</v>
      </c>
      <c r="S1074">
        <v>0</v>
      </c>
      <c r="U1074">
        <v>0</v>
      </c>
      <c r="W1074">
        <v>0</v>
      </c>
    </row>
    <row r="1075" spans="2:23" x14ac:dyDescent="0.25">
      <c r="B1075">
        <v>1065</v>
      </c>
      <c r="C1075" t="s">
        <v>17439</v>
      </c>
      <c r="D1075" t="s">
        <v>16509</v>
      </c>
      <c r="E1075">
        <v>0.75</v>
      </c>
      <c r="F1075" t="s">
        <v>16987</v>
      </c>
      <c r="G1075">
        <v>0.75</v>
      </c>
      <c r="H1075" t="s">
        <v>16932</v>
      </c>
      <c r="I1075">
        <v>0.75</v>
      </c>
      <c r="J1075" t="s">
        <v>16933</v>
      </c>
      <c r="K1075">
        <v>0.75</v>
      </c>
      <c r="L1075" t="s">
        <v>16841</v>
      </c>
      <c r="M1075">
        <v>-0.48</v>
      </c>
      <c r="O1075">
        <v>0</v>
      </c>
      <c r="Q1075">
        <v>0</v>
      </c>
      <c r="S1075">
        <v>0</v>
      </c>
      <c r="U1075">
        <v>0</v>
      </c>
      <c r="W1075">
        <v>0</v>
      </c>
    </row>
    <row r="1076" spans="2:23" x14ac:dyDescent="0.25">
      <c r="B1076">
        <v>1066</v>
      </c>
      <c r="C1076" t="s">
        <v>17440</v>
      </c>
      <c r="D1076" t="s">
        <v>16509</v>
      </c>
      <c r="E1076">
        <v>0.75</v>
      </c>
      <c r="F1076" t="s">
        <v>16989</v>
      </c>
      <c r="G1076">
        <v>0.75</v>
      </c>
      <c r="H1076" t="s">
        <v>16932</v>
      </c>
      <c r="I1076">
        <v>-0.75</v>
      </c>
      <c r="J1076" t="s">
        <v>16933</v>
      </c>
      <c r="K1076">
        <v>-0.75</v>
      </c>
      <c r="L1076" t="s">
        <v>16841</v>
      </c>
      <c r="M1076">
        <v>-0.48</v>
      </c>
      <c r="O1076">
        <v>0</v>
      </c>
      <c r="Q1076">
        <v>0</v>
      </c>
      <c r="S1076">
        <v>0</v>
      </c>
      <c r="U1076">
        <v>0</v>
      </c>
      <c r="W1076">
        <v>0</v>
      </c>
    </row>
    <row r="1077" spans="2:23" x14ac:dyDescent="0.25">
      <c r="B1077">
        <v>1067</v>
      </c>
      <c r="C1077" t="s">
        <v>17441</v>
      </c>
      <c r="D1077" t="s">
        <v>16509</v>
      </c>
      <c r="E1077">
        <v>0.75</v>
      </c>
      <c r="F1077" t="s">
        <v>16991</v>
      </c>
      <c r="G1077">
        <v>0.75</v>
      </c>
      <c r="H1077" t="s">
        <v>16932</v>
      </c>
      <c r="I1077">
        <v>0.75</v>
      </c>
      <c r="J1077" t="s">
        <v>16933</v>
      </c>
      <c r="K1077">
        <v>0.75</v>
      </c>
      <c r="L1077" t="s">
        <v>16841</v>
      </c>
      <c r="M1077">
        <v>-0.48</v>
      </c>
      <c r="O1077">
        <v>0</v>
      </c>
      <c r="Q1077">
        <v>0</v>
      </c>
      <c r="S1077">
        <v>0</v>
      </c>
      <c r="U1077">
        <v>0</v>
      </c>
      <c r="W1077">
        <v>0</v>
      </c>
    </row>
    <row r="1078" spans="2:23" x14ac:dyDescent="0.25">
      <c r="B1078">
        <v>1068</v>
      </c>
      <c r="C1078" t="s">
        <v>17442</v>
      </c>
      <c r="D1078" t="s">
        <v>16509</v>
      </c>
      <c r="E1078">
        <v>0.75</v>
      </c>
      <c r="F1078" t="s">
        <v>16993</v>
      </c>
      <c r="G1078">
        <v>0.75</v>
      </c>
      <c r="H1078" t="s">
        <v>16932</v>
      </c>
      <c r="I1078">
        <v>-0.75</v>
      </c>
      <c r="J1078" t="s">
        <v>16933</v>
      </c>
      <c r="K1078">
        <v>-0.75</v>
      </c>
      <c r="L1078" t="s">
        <v>16841</v>
      </c>
      <c r="M1078">
        <v>-0.48</v>
      </c>
      <c r="O1078">
        <v>0</v>
      </c>
      <c r="Q1078">
        <v>0</v>
      </c>
      <c r="S1078">
        <v>0</v>
      </c>
      <c r="U1078">
        <v>0</v>
      </c>
      <c r="W1078">
        <v>0</v>
      </c>
    </row>
    <row r="1079" spans="2:23" x14ac:dyDescent="0.25">
      <c r="B1079">
        <v>1069</v>
      </c>
      <c r="C1079" t="s">
        <v>17443</v>
      </c>
      <c r="D1079" t="s">
        <v>16509</v>
      </c>
      <c r="E1079">
        <v>0.75</v>
      </c>
      <c r="F1079" t="s">
        <v>16995</v>
      </c>
      <c r="G1079">
        <v>0.75</v>
      </c>
      <c r="H1079" t="s">
        <v>16932</v>
      </c>
      <c r="I1079">
        <v>-0.75</v>
      </c>
      <c r="J1079" t="s">
        <v>16933</v>
      </c>
      <c r="K1079">
        <v>-0.75</v>
      </c>
      <c r="L1079" t="s">
        <v>16841</v>
      </c>
      <c r="M1079">
        <v>-0.48</v>
      </c>
      <c r="O1079">
        <v>0</v>
      </c>
      <c r="Q1079">
        <v>0</v>
      </c>
      <c r="S1079">
        <v>0</v>
      </c>
      <c r="U1079">
        <v>0</v>
      </c>
      <c r="W1079">
        <v>0</v>
      </c>
    </row>
    <row r="1080" spans="2:23" x14ac:dyDescent="0.25">
      <c r="B1080">
        <v>1070</v>
      </c>
      <c r="C1080" t="s">
        <v>17444</v>
      </c>
      <c r="D1080" t="s">
        <v>16509</v>
      </c>
      <c r="E1080">
        <v>0.75</v>
      </c>
      <c r="F1080" t="s">
        <v>16997</v>
      </c>
      <c r="G1080">
        <v>0.75</v>
      </c>
      <c r="H1080" t="s">
        <v>16838</v>
      </c>
      <c r="I1080">
        <v>0.75</v>
      </c>
      <c r="J1080" t="s">
        <v>16839</v>
      </c>
      <c r="K1080">
        <v>0.52500000000000002</v>
      </c>
      <c r="L1080" t="s">
        <v>16932</v>
      </c>
      <c r="M1080">
        <v>0.52500000000000002</v>
      </c>
      <c r="N1080" t="s">
        <v>16840</v>
      </c>
      <c r="O1080">
        <v>0.52500000000000002</v>
      </c>
      <c r="P1080" t="s">
        <v>16933</v>
      </c>
      <c r="Q1080">
        <v>0.52500000000000002</v>
      </c>
      <c r="R1080" t="s">
        <v>16841</v>
      </c>
      <c r="S1080">
        <v>-0.48</v>
      </c>
      <c r="U1080">
        <v>0</v>
      </c>
      <c r="W1080">
        <v>0</v>
      </c>
    </row>
    <row r="1081" spans="2:23" x14ac:dyDescent="0.25">
      <c r="B1081">
        <v>1071</v>
      </c>
      <c r="C1081" t="s">
        <v>17445</v>
      </c>
      <c r="D1081" t="s">
        <v>16509</v>
      </c>
      <c r="E1081">
        <v>0.75</v>
      </c>
      <c r="F1081" t="s">
        <v>16999</v>
      </c>
      <c r="G1081">
        <v>0.75</v>
      </c>
      <c r="H1081" t="s">
        <v>16838</v>
      </c>
      <c r="I1081">
        <v>0.75</v>
      </c>
      <c r="J1081" t="s">
        <v>16839</v>
      </c>
      <c r="K1081">
        <v>0.52500000000000002</v>
      </c>
      <c r="L1081" t="s">
        <v>16932</v>
      </c>
      <c r="M1081">
        <v>0.52500000000000002</v>
      </c>
      <c r="N1081" t="s">
        <v>16840</v>
      </c>
      <c r="O1081">
        <v>0.52500000000000002</v>
      </c>
      <c r="P1081" t="s">
        <v>16933</v>
      </c>
      <c r="Q1081">
        <v>0.52500000000000002</v>
      </c>
      <c r="R1081" t="s">
        <v>16841</v>
      </c>
      <c r="S1081">
        <v>-0.48</v>
      </c>
      <c r="U1081">
        <v>0</v>
      </c>
      <c r="W1081">
        <v>0</v>
      </c>
    </row>
    <row r="1082" spans="2:23" x14ac:dyDescent="0.25">
      <c r="B1082">
        <v>1072</v>
      </c>
      <c r="C1082" t="s">
        <v>17446</v>
      </c>
      <c r="D1082" t="s">
        <v>16509</v>
      </c>
      <c r="E1082">
        <v>0.75</v>
      </c>
      <c r="F1082" t="s">
        <v>17001</v>
      </c>
      <c r="G1082">
        <v>0.75</v>
      </c>
      <c r="H1082" t="s">
        <v>16838</v>
      </c>
      <c r="I1082">
        <v>0.75</v>
      </c>
      <c r="J1082" t="s">
        <v>16839</v>
      </c>
      <c r="K1082">
        <v>0.52500000000000002</v>
      </c>
      <c r="L1082" t="s">
        <v>16932</v>
      </c>
      <c r="M1082">
        <v>0.52500000000000002</v>
      </c>
      <c r="N1082" t="s">
        <v>16840</v>
      </c>
      <c r="O1082">
        <v>0.52500000000000002</v>
      </c>
      <c r="P1082" t="s">
        <v>16933</v>
      </c>
      <c r="Q1082">
        <v>0.52500000000000002</v>
      </c>
      <c r="R1082" t="s">
        <v>16841</v>
      </c>
      <c r="S1082">
        <v>-0.48</v>
      </c>
      <c r="U1082">
        <v>0</v>
      </c>
      <c r="W1082">
        <v>0</v>
      </c>
    </row>
    <row r="1083" spans="2:23" x14ac:dyDescent="0.25">
      <c r="B1083">
        <v>1073</v>
      </c>
      <c r="C1083" t="s">
        <v>17447</v>
      </c>
      <c r="D1083" t="s">
        <v>16509</v>
      </c>
      <c r="E1083">
        <v>0.75</v>
      </c>
      <c r="F1083" t="s">
        <v>17003</v>
      </c>
      <c r="G1083">
        <v>0.75</v>
      </c>
      <c r="H1083" t="s">
        <v>16838</v>
      </c>
      <c r="I1083">
        <v>0.75</v>
      </c>
      <c r="J1083" t="s">
        <v>16839</v>
      </c>
      <c r="K1083">
        <v>0.52500000000000002</v>
      </c>
      <c r="L1083" t="s">
        <v>16932</v>
      </c>
      <c r="M1083">
        <v>0.52500000000000002</v>
      </c>
      <c r="N1083" t="s">
        <v>16840</v>
      </c>
      <c r="O1083">
        <v>0.52500000000000002</v>
      </c>
      <c r="P1083" t="s">
        <v>16933</v>
      </c>
      <c r="Q1083">
        <v>0.52500000000000002</v>
      </c>
      <c r="R1083" t="s">
        <v>16841</v>
      </c>
      <c r="S1083">
        <v>-0.48</v>
      </c>
      <c r="U1083">
        <v>0</v>
      </c>
      <c r="W1083">
        <v>0</v>
      </c>
    </row>
    <row r="1084" spans="2:23" x14ac:dyDescent="0.25">
      <c r="B1084">
        <v>1074</v>
      </c>
      <c r="C1084" t="s">
        <v>17448</v>
      </c>
      <c r="D1084" t="s">
        <v>16509</v>
      </c>
      <c r="E1084">
        <v>0.75</v>
      </c>
      <c r="F1084" t="s">
        <v>17005</v>
      </c>
      <c r="G1084">
        <v>0.75</v>
      </c>
      <c r="H1084" t="s">
        <v>16838</v>
      </c>
      <c r="I1084">
        <v>0.75</v>
      </c>
      <c r="J1084" t="s">
        <v>16839</v>
      </c>
      <c r="K1084">
        <v>0.52500000000000002</v>
      </c>
      <c r="L1084" t="s">
        <v>16932</v>
      </c>
      <c r="M1084">
        <v>0.52500000000000002</v>
      </c>
      <c r="N1084" t="s">
        <v>16840</v>
      </c>
      <c r="O1084">
        <v>0.52500000000000002</v>
      </c>
      <c r="P1084" t="s">
        <v>16933</v>
      </c>
      <c r="Q1084">
        <v>0.52500000000000002</v>
      </c>
      <c r="R1084" t="s">
        <v>16841</v>
      </c>
      <c r="S1084">
        <v>-0.48</v>
      </c>
      <c r="U1084">
        <v>0</v>
      </c>
      <c r="W1084">
        <v>0</v>
      </c>
    </row>
    <row r="1085" spans="2:23" x14ac:dyDescent="0.25">
      <c r="B1085">
        <v>1075</v>
      </c>
      <c r="C1085" t="s">
        <v>17449</v>
      </c>
      <c r="D1085" t="s">
        <v>16509</v>
      </c>
      <c r="E1085">
        <v>0.75</v>
      </c>
      <c r="F1085" t="s">
        <v>17007</v>
      </c>
      <c r="G1085">
        <v>0.75</v>
      </c>
      <c r="H1085" t="s">
        <v>16838</v>
      </c>
      <c r="I1085">
        <v>0.75</v>
      </c>
      <c r="J1085" t="s">
        <v>16839</v>
      </c>
      <c r="K1085">
        <v>0.52500000000000002</v>
      </c>
      <c r="L1085" t="s">
        <v>16932</v>
      </c>
      <c r="M1085">
        <v>0.52500000000000002</v>
      </c>
      <c r="N1085" t="s">
        <v>16840</v>
      </c>
      <c r="O1085">
        <v>0.52500000000000002</v>
      </c>
      <c r="P1085" t="s">
        <v>16933</v>
      </c>
      <c r="Q1085">
        <v>0.52500000000000002</v>
      </c>
      <c r="R1085" t="s">
        <v>16841</v>
      </c>
      <c r="S1085">
        <v>-0.48</v>
      </c>
      <c r="U1085">
        <v>0</v>
      </c>
      <c r="W1085">
        <v>0</v>
      </c>
    </row>
    <row r="1086" spans="2:23" x14ac:dyDescent="0.25">
      <c r="B1086">
        <v>1076</v>
      </c>
      <c r="C1086" t="s">
        <v>17450</v>
      </c>
      <c r="D1086" t="s">
        <v>16509</v>
      </c>
      <c r="E1086">
        <v>0.75</v>
      </c>
      <c r="F1086" t="s">
        <v>17009</v>
      </c>
      <c r="G1086">
        <v>0.75</v>
      </c>
      <c r="H1086" t="s">
        <v>16838</v>
      </c>
      <c r="I1086">
        <v>0.75</v>
      </c>
      <c r="J1086" t="s">
        <v>16839</v>
      </c>
      <c r="K1086">
        <v>0.52500000000000002</v>
      </c>
      <c r="L1086" t="s">
        <v>16932</v>
      </c>
      <c r="M1086">
        <v>0.52500000000000002</v>
      </c>
      <c r="N1086" t="s">
        <v>16840</v>
      </c>
      <c r="O1086">
        <v>0.52500000000000002</v>
      </c>
      <c r="P1086" t="s">
        <v>16933</v>
      </c>
      <c r="Q1086">
        <v>0.52500000000000002</v>
      </c>
      <c r="R1086" t="s">
        <v>16841</v>
      </c>
      <c r="S1086">
        <v>-0.48</v>
      </c>
      <c r="U1086">
        <v>0</v>
      </c>
      <c r="W1086">
        <v>0</v>
      </c>
    </row>
    <row r="1087" spans="2:23" x14ac:dyDescent="0.25">
      <c r="B1087">
        <v>1077</v>
      </c>
      <c r="C1087" t="s">
        <v>17451</v>
      </c>
      <c r="D1087" t="s">
        <v>16509</v>
      </c>
      <c r="E1087">
        <v>0.75</v>
      </c>
      <c r="F1087" t="s">
        <v>17011</v>
      </c>
      <c r="G1087">
        <v>0.75</v>
      </c>
      <c r="H1087" t="s">
        <v>16838</v>
      </c>
      <c r="I1087">
        <v>0.75</v>
      </c>
      <c r="J1087" t="s">
        <v>16839</v>
      </c>
      <c r="K1087">
        <v>0.52500000000000002</v>
      </c>
      <c r="L1087" t="s">
        <v>16932</v>
      </c>
      <c r="M1087">
        <v>0.52500000000000002</v>
      </c>
      <c r="N1087" t="s">
        <v>16840</v>
      </c>
      <c r="O1087">
        <v>0.52500000000000002</v>
      </c>
      <c r="P1087" t="s">
        <v>16933</v>
      </c>
      <c r="Q1087">
        <v>0.52500000000000002</v>
      </c>
      <c r="R1087" t="s">
        <v>16841</v>
      </c>
      <c r="S1087">
        <v>-0.48</v>
      </c>
      <c r="U1087">
        <v>0</v>
      </c>
      <c r="W1087">
        <v>0</v>
      </c>
    </row>
    <row r="1088" spans="2:23" x14ac:dyDescent="0.25">
      <c r="B1088">
        <v>1078</v>
      </c>
      <c r="C1088" t="s">
        <v>17452</v>
      </c>
      <c r="D1088" t="s">
        <v>16509</v>
      </c>
      <c r="E1088">
        <v>0.75</v>
      </c>
      <c r="F1088" t="s">
        <v>17013</v>
      </c>
      <c r="G1088">
        <v>0.75</v>
      </c>
      <c r="H1088" t="s">
        <v>16838</v>
      </c>
      <c r="I1088">
        <v>0.75</v>
      </c>
      <c r="J1088" t="s">
        <v>16839</v>
      </c>
      <c r="K1088">
        <v>-0.52500000000000002</v>
      </c>
      <c r="L1088" t="s">
        <v>16932</v>
      </c>
      <c r="M1088">
        <v>0.52500000000000002</v>
      </c>
      <c r="N1088" t="s">
        <v>16840</v>
      </c>
      <c r="O1088">
        <v>-0.52500000000000002</v>
      </c>
      <c r="P1088" t="s">
        <v>16933</v>
      </c>
      <c r="Q1088">
        <v>0.52500000000000002</v>
      </c>
      <c r="R1088" t="s">
        <v>16841</v>
      </c>
      <c r="S1088">
        <v>-0.48</v>
      </c>
      <c r="U1088">
        <v>0</v>
      </c>
      <c r="W1088">
        <v>0</v>
      </c>
    </row>
    <row r="1089" spans="2:23" x14ac:dyDescent="0.25">
      <c r="B1089">
        <v>1079</v>
      </c>
      <c r="C1089" t="s">
        <v>17453</v>
      </c>
      <c r="D1089" t="s">
        <v>16509</v>
      </c>
      <c r="E1089">
        <v>0.75</v>
      </c>
      <c r="F1089" t="s">
        <v>17015</v>
      </c>
      <c r="G1089">
        <v>0.75</v>
      </c>
      <c r="H1089" t="s">
        <v>16838</v>
      </c>
      <c r="I1089">
        <v>0.75</v>
      </c>
      <c r="J1089" t="s">
        <v>16839</v>
      </c>
      <c r="K1089">
        <v>-0.52500000000000002</v>
      </c>
      <c r="L1089" t="s">
        <v>16932</v>
      </c>
      <c r="M1089">
        <v>0.52500000000000002</v>
      </c>
      <c r="N1089" t="s">
        <v>16840</v>
      </c>
      <c r="O1089">
        <v>-0.52500000000000002</v>
      </c>
      <c r="P1089" t="s">
        <v>16933</v>
      </c>
      <c r="Q1089">
        <v>0.52500000000000002</v>
      </c>
      <c r="R1089" t="s">
        <v>16841</v>
      </c>
      <c r="S1089">
        <v>-0.48</v>
      </c>
      <c r="U1089">
        <v>0</v>
      </c>
      <c r="W1089">
        <v>0</v>
      </c>
    </row>
    <row r="1090" spans="2:23" x14ac:dyDescent="0.25">
      <c r="B1090">
        <v>1080</v>
      </c>
      <c r="C1090" t="s">
        <v>17454</v>
      </c>
      <c r="D1090" t="s">
        <v>16509</v>
      </c>
      <c r="E1090">
        <v>0.75</v>
      </c>
      <c r="F1090" t="s">
        <v>17017</v>
      </c>
      <c r="G1090">
        <v>0.75</v>
      </c>
      <c r="H1090" t="s">
        <v>16838</v>
      </c>
      <c r="I1090">
        <v>0.75</v>
      </c>
      <c r="J1090" t="s">
        <v>16839</v>
      </c>
      <c r="K1090">
        <v>-0.52500000000000002</v>
      </c>
      <c r="L1090" t="s">
        <v>16932</v>
      </c>
      <c r="M1090">
        <v>0.52500000000000002</v>
      </c>
      <c r="N1090" t="s">
        <v>16840</v>
      </c>
      <c r="O1090">
        <v>-0.52500000000000002</v>
      </c>
      <c r="P1090" t="s">
        <v>16933</v>
      </c>
      <c r="Q1090">
        <v>0.52500000000000002</v>
      </c>
      <c r="R1090" t="s">
        <v>16841</v>
      </c>
      <c r="S1090">
        <v>-0.48</v>
      </c>
      <c r="U1090">
        <v>0</v>
      </c>
      <c r="W1090">
        <v>0</v>
      </c>
    </row>
    <row r="1091" spans="2:23" x14ac:dyDescent="0.25">
      <c r="B1091">
        <v>1081</v>
      </c>
      <c r="C1091" t="s">
        <v>17455</v>
      </c>
      <c r="D1091" t="s">
        <v>16509</v>
      </c>
      <c r="E1091">
        <v>0.75</v>
      </c>
      <c r="F1091" t="s">
        <v>17019</v>
      </c>
      <c r="G1091">
        <v>0.75</v>
      </c>
      <c r="H1091" t="s">
        <v>16838</v>
      </c>
      <c r="I1091">
        <v>0.75</v>
      </c>
      <c r="J1091" t="s">
        <v>16839</v>
      </c>
      <c r="K1091">
        <v>-0.52500000000000002</v>
      </c>
      <c r="L1091" t="s">
        <v>16932</v>
      </c>
      <c r="M1091">
        <v>0.52500000000000002</v>
      </c>
      <c r="N1091" t="s">
        <v>16840</v>
      </c>
      <c r="O1091">
        <v>-0.52500000000000002</v>
      </c>
      <c r="P1091" t="s">
        <v>16933</v>
      </c>
      <c r="Q1091">
        <v>0.52500000000000002</v>
      </c>
      <c r="R1091" t="s">
        <v>16841</v>
      </c>
      <c r="S1091">
        <v>-0.48</v>
      </c>
      <c r="U1091">
        <v>0</v>
      </c>
      <c r="W1091">
        <v>0</v>
      </c>
    </row>
    <row r="1092" spans="2:23" x14ac:dyDescent="0.25">
      <c r="B1092">
        <v>1082</v>
      </c>
      <c r="C1092" t="s">
        <v>17456</v>
      </c>
      <c r="D1092" t="s">
        <v>16509</v>
      </c>
      <c r="E1092">
        <v>0.75</v>
      </c>
      <c r="F1092" t="s">
        <v>17021</v>
      </c>
      <c r="G1092">
        <v>0.75</v>
      </c>
      <c r="H1092" t="s">
        <v>16838</v>
      </c>
      <c r="I1092">
        <v>0.75</v>
      </c>
      <c r="J1092" t="s">
        <v>16839</v>
      </c>
      <c r="K1092">
        <v>-0.52500000000000002</v>
      </c>
      <c r="L1092" t="s">
        <v>16932</v>
      </c>
      <c r="M1092">
        <v>0.52500000000000002</v>
      </c>
      <c r="N1092" t="s">
        <v>16840</v>
      </c>
      <c r="O1092">
        <v>-0.52500000000000002</v>
      </c>
      <c r="P1092" t="s">
        <v>16933</v>
      </c>
      <c r="Q1092">
        <v>0.52500000000000002</v>
      </c>
      <c r="R1092" t="s">
        <v>16841</v>
      </c>
      <c r="S1092">
        <v>-0.48</v>
      </c>
      <c r="U1092">
        <v>0</v>
      </c>
      <c r="W1092">
        <v>0</v>
      </c>
    </row>
    <row r="1093" spans="2:23" x14ac:dyDescent="0.25">
      <c r="B1093">
        <v>1083</v>
      </c>
      <c r="C1093" t="s">
        <v>17457</v>
      </c>
      <c r="D1093" t="s">
        <v>16509</v>
      </c>
      <c r="E1093">
        <v>0.75</v>
      </c>
      <c r="F1093" t="s">
        <v>17023</v>
      </c>
      <c r="G1093">
        <v>0.75</v>
      </c>
      <c r="H1093" t="s">
        <v>16838</v>
      </c>
      <c r="I1093">
        <v>0.75</v>
      </c>
      <c r="J1093" t="s">
        <v>16839</v>
      </c>
      <c r="K1093">
        <v>-0.52500000000000002</v>
      </c>
      <c r="L1093" t="s">
        <v>16932</v>
      </c>
      <c r="M1093">
        <v>0.52500000000000002</v>
      </c>
      <c r="N1093" t="s">
        <v>16840</v>
      </c>
      <c r="O1093">
        <v>-0.52500000000000002</v>
      </c>
      <c r="P1093" t="s">
        <v>16933</v>
      </c>
      <c r="Q1093">
        <v>0.52500000000000002</v>
      </c>
      <c r="R1093" t="s">
        <v>16841</v>
      </c>
      <c r="S1093">
        <v>-0.48</v>
      </c>
      <c r="U1093">
        <v>0</v>
      </c>
      <c r="W1093">
        <v>0</v>
      </c>
    </row>
    <row r="1094" spans="2:23" x14ac:dyDescent="0.25">
      <c r="B1094">
        <v>1084</v>
      </c>
      <c r="C1094" t="s">
        <v>17458</v>
      </c>
      <c r="D1094" t="s">
        <v>16509</v>
      </c>
      <c r="E1094">
        <v>0.75</v>
      </c>
      <c r="F1094" t="s">
        <v>17025</v>
      </c>
      <c r="G1094">
        <v>0.75</v>
      </c>
      <c r="H1094" t="s">
        <v>16838</v>
      </c>
      <c r="I1094">
        <v>0.75</v>
      </c>
      <c r="J1094" t="s">
        <v>16839</v>
      </c>
      <c r="K1094">
        <v>-0.52500000000000002</v>
      </c>
      <c r="L1094" t="s">
        <v>16932</v>
      </c>
      <c r="M1094">
        <v>0.52500000000000002</v>
      </c>
      <c r="N1094" t="s">
        <v>16840</v>
      </c>
      <c r="O1094">
        <v>-0.52500000000000002</v>
      </c>
      <c r="P1094" t="s">
        <v>16933</v>
      </c>
      <c r="Q1094">
        <v>0.52500000000000002</v>
      </c>
      <c r="R1094" t="s">
        <v>16841</v>
      </c>
      <c r="S1094">
        <v>-0.48</v>
      </c>
      <c r="U1094">
        <v>0</v>
      </c>
      <c r="W1094">
        <v>0</v>
      </c>
    </row>
    <row r="1095" spans="2:23" x14ac:dyDescent="0.25">
      <c r="B1095">
        <v>1085</v>
      </c>
      <c r="C1095" t="s">
        <v>17459</v>
      </c>
      <c r="D1095" t="s">
        <v>16509</v>
      </c>
      <c r="E1095">
        <v>0.75</v>
      </c>
      <c r="F1095" t="s">
        <v>17027</v>
      </c>
      <c r="G1095">
        <v>0.75</v>
      </c>
      <c r="H1095" t="s">
        <v>16838</v>
      </c>
      <c r="I1095">
        <v>0.75</v>
      </c>
      <c r="J1095" t="s">
        <v>16839</v>
      </c>
      <c r="K1095">
        <v>-0.52500000000000002</v>
      </c>
      <c r="L1095" t="s">
        <v>16932</v>
      </c>
      <c r="M1095">
        <v>0.52500000000000002</v>
      </c>
      <c r="N1095" t="s">
        <v>16840</v>
      </c>
      <c r="O1095">
        <v>-0.52500000000000002</v>
      </c>
      <c r="P1095" t="s">
        <v>16933</v>
      </c>
      <c r="Q1095">
        <v>0.52500000000000002</v>
      </c>
      <c r="R1095" t="s">
        <v>16841</v>
      </c>
      <c r="S1095">
        <v>-0.48</v>
      </c>
      <c r="U1095">
        <v>0</v>
      </c>
      <c r="W1095">
        <v>0</v>
      </c>
    </row>
    <row r="1096" spans="2:23" x14ac:dyDescent="0.25">
      <c r="B1096">
        <v>1086</v>
      </c>
      <c r="C1096" t="s">
        <v>17460</v>
      </c>
      <c r="D1096" t="s">
        <v>16509</v>
      </c>
      <c r="E1096">
        <v>0.75</v>
      </c>
      <c r="F1096" t="s">
        <v>17029</v>
      </c>
      <c r="G1096">
        <v>0.75</v>
      </c>
      <c r="H1096" t="s">
        <v>16838</v>
      </c>
      <c r="I1096">
        <v>0.75</v>
      </c>
      <c r="J1096" t="s">
        <v>16839</v>
      </c>
      <c r="K1096">
        <v>0.52500000000000002</v>
      </c>
      <c r="L1096" t="s">
        <v>16932</v>
      </c>
      <c r="M1096">
        <v>-0.52500000000000002</v>
      </c>
      <c r="N1096" t="s">
        <v>16840</v>
      </c>
      <c r="O1096">
        <v>0.52500000000000002</v>
      </c>
      <c r="P1096" t="s">
        <v>16933</v>
      </c>
      <c r="Q1096">
        <v>-0.52500000000000002</v>
      </c>
      <c r="R1096" t="s">
        <v>16841</v>
      </c>
      <c r="S1096">
        <v>-0.48</v>
      </c>
      <c r="U1096">
        <v>0</v>
      </c>
      <c r="W1096">
        <v>0</v>
      </c>
    </row>
    <row r="1097" spans="2:23" x14ac:dyDescent="0.25">
      <c r="B1097">
        <v>1087</v>
      </c>
      <c r="C1097" t="s">
        <v>17461</v>
      </c>
      <c r="D1097" t="s">
        <v>16509</v>
      </c>
      <c r="E1097">
        <v>0.75</v>
      </c>
      <c r="F1097" t="s">
        <v>17031</v>
      </c>
      <c r="G1097">
        <v>0.75</v>
      </c>
      <c r="H1097" t="s">
        <v>16838</v>
      </c>
      <c r="I1097">
        <v>0.75</v>
      </c>
      <c r="J1097" t="s">
        <v>16839</v>
      </c>
      <c r="K1097">
        <v>0.52500000000000002</v>
      </c>
      <c r="L1097" t="s">
        <v>16932</v>
      </c>
      <c r="M1097">
        <v>-0.52500000000000002</v>
      </c>
      <c r="N1097" t="s">
        <v>16840</v>
      </c>
      <c r="O1097">
        <v>0.52500000000000002</v>
      </c>
      <c r="P1097" t="s">
        <v>16933</v>
      </c>
      <c r="Q1097">
        <v>-0.52500000000000002</v>
      </c>
      <c r="R1097" t="s">
        <v>16841</v>
      </c>
      <c r="S1097">
        <v>-0.48</v>
      </c>
      <c r="U1097">
        <v>0</v>
      </c>
      <c r="W1097">
        <v>0</v>
      </c>
    </row>
    <row r="1098" spans="2:23" x14ac:dyDescent="0.25">
      <c r="B1098">
        <v>1088</v>
      </c>
      <c r="C1098" t="s">
        <v>17462</v>
      </c>
      <c r="D1098" t="s">
        <v>16509</v>
      </c>
      <c r="E1098">
        <v>0.75</v>
      </c>
      <c r="F1098" t="s">
        <v>17033</v>
      </c>
      <c r="G1098">
        <v>0.75</v>
      </c>
      <c r="H1098" t="s">
        <v>16838</v>
      </c>
      <c r="I1098">
        <v>0.75</v>
      </c>
      <c r="J1098" t="s">
        <v>16839</v>
      </c>
      <c r="K1098">
        <v>0.52500000000000002</v>
      </c>
      <c r="L1098" t="s">
        <v>16932</v>
      </c>
      <c r="M1098">
        <v>-0.52500000000000002</v>
      </c>
      <c r="N1098" t="s">
        <v>16840</v>
      </c>
      <c r="O1098">
        <v>0.52500000000000002</v>
      </c>
      <c r="P1098" t="s">
        <v>16933</v>
      </c>
      <c r="Q1098">
        <v>-0.52500000000000002</v>
      </c>
      <c r="R1098" t="s">
        <v>16841</v>
      </c>
      <c r="S1098">
        <v>-0.48</v>
      </c>
      <c r="U1098">
        <v>0</v>
      </c>
      <c r="W1098">
        <v>0</v>
      </c>
    </row>
    <row r="1099" spans="2:23" x14ac:dyDescent="0.25">
      <c r="B1099">
        <v>1089</v>
      </c>
      <c r="C1099" t="s">
        <v>17463</v>
      </c>
      <c r="D1099" t="s">
        <v>16509</v>
      </c>
      <c r="E1099">
        <v>0.75</v>
      </c>
      <c r="F1099" t="s">
        <v>17035</v>
      </c>
      <c r="G1099">
        <v>0.75</v>
      </c>
      <c r="H1099" t="s">
        <v>16838</v>
      </c>
      <c r="I1099">
        <v>0.75</v>
      </c>
      <c r="J1099" t="s">
        <v>16839</v>
      </c>
      <c r="K1099">
        <v>0.52500000000000002</v>
      </c>
      <c r="L1099" t="s">
        <v>16932</v>
      </c>
      <c r="M1099">
        <v>-0.52500000000000002</v>
      </c>
      <c r="N1099" t="s">
        <v>16840</v>
      </c>
      <c r="O1099">
        <v>0.52500000000000002</v>
      </c>
      <c r="P1099" t="s">
        <v>16933</v>
      </c>
      <c r="Q1099">
        <v>-0.52500000000000002</v>
      </c>
      <c r="R1099" t="s">
        <v>16841</v>
      </c>
      <c r="S1099">
        <v>-0.48</v>
      </c>
      <c r="U1099">
        <v>0</v>
      </c>
      <c r="W1099">
        <v>0</v>
      </c>
    </row>
    <row r="1100" spans="2:23" x14ac:dyDescent="0.25">
      <c r="B1100">
        <v>1090</v>
      </c>
      <c r="C1100" t="s">
        <v>17464</v>
      </c>
      <c r="D1100" t="s">
        <v>16509</v>
      </c>
      <c r="E1100">
        <v>0.75</v>
      </c>
      <c r="F1100" t="s">
        <v>17037</v>
      </c>
      <c r="G1100">
        <v>0.75</v>
      </c>
      <c r="H1100" t="s">
        <v>16838</v>
      </c>
      <c r="I1100">
        <v>0.75</v>
      </c>
      <c r="J1100" t="s">
        <v>16839</v>
      </c>
      <c r="K1100">
        <v>0.52500000000000002</v>
      </c>
      <c r="L1100" t="s">
        <v>16932</v>
      </c>
      <c r="M1100">
        <v>-0.52500000000000002</v>
      </c>
      <c r="N1100" t="s">
        <v>16840</v>
      </c>
      <c r="O1100">
        <v>0.52500000000000002</v>
      </c>
      <c r="P1100" t="s">
        <v>16933</v>
      </c>
      <c r="Q1100">
        <v>-0.52500000000000002</v>
      </c>
      <c r="R1100" t="s">
        <v>16841</v>
      </c>
      <c r="S1100">
        <v>-0.48</v>
      </c>
      <c r="U1100">
        <v>0</v>
      </c>
      <c r="W1100">
        <v>0</v>
      </c>
    </row>
    <row r="1101" spans="2:23" x14ac:dyDescent="0.25">
      <c r="B1101">
        <v>1091</v>
      </c>
      <c r="C1101" t="s">
        <v>17465</v>
      </c>
      <c r="D1101" t="s">
        <v>16509</v>
      </c>
      <c r="E1101">
        <v>0.75</v>
      </c>
      <c r="F1101" t="s">
        <v>17039</v>
      </c>
      <c r="G1101">
        <v>0.75</v>
      </c>
      <c r="H1101" t="s">
        <v>16838</v>
      </c>
      <c r="I1101">
        <v>0.75</v>
      </c>
      <c r="J1101" t="s">
        <v>16839</v>
      </c>
      <c r="K1101">
        <v>0.52500000000000002</v>
      </c>
      <c r="L1101" t="s">
        <v>16932</v>
      </c>
      <c r="M1101">
        <v>-0.52500000000000002</v>
      </c>
      <c r="N1101" t="s">
        <v>16840</v>
      </c>
      <c r="O1101">
        <v>0.52500000000000002</v>
      </c>
      <c r="P1101" t="s">
        <v>16933</v>
      </c>
      <c r="Q1101">
        <v>-0.52500000000000002</v>
      </c>
      <c r="R1101" t="s">
        <v>16841</v>
      </c>
      <c r="S1101">
        <v>-0.48</v>
      </c>
      <c r="U1101">
        <v>0</v>
      </c>
      <c r="W1101">
        <v>0</v>
      </c>
    </row>
    <row r="1102" spans="2:23" x14ac:dyDescent="0.25">
      <c r="B1102">
        <v>1092</v>
      </c>
      <c r="C1102" t="s">
        <v>17466</v>
      </c>
      <c r="D1102" t="s">
        <v>16509</v>
      </c>
      <c r="E1102">
        <v>0.75</v>
      </c>
      <c r="F1102" t="s">
        <v>17041</v>
      </c>
      <c r="G1102">
        <v>0.75</v>
      </c>
      <c r="H1102" t="s">
        <v>16838</v>
      </c>
      <c r="I1102">
        <v>0.75</v>
      </c>
      <c r="J1102" t="s">
        <v>16839</v>
      </c>
      <c r="K1102">
        <v>0.52500000000000002</v>
      </c>
      <c r="L1102" t="s">
        <v>16932</v>
      </c>
      <c r="M1102">
        <v>-0.52500000000000002</v>
      </c>
      <c r="N1102" t="s">
        <v>16840</v>
      </c>
      <c r="O1102">
        <v>0.52500000000000002</v>
      </c>
      <c r="P1102" t="s">
        <v>16933</v>
      </c>
      <c r="Q1102">
        <v>-0.52500000000000002</v>
      </c>
      <c r="R1102" t="s">
        <v>16841</v>
      </c>
      <c r="S1102">
        <v>-0.48</v>
      </c>
      <c r="U1102">
        <v>0</v>
      </c>
      <c r="W1102">
        <v>0</v>
      </c>
    </row>
    <row r="1103" spans="2:23" x14ac:dyDescent="0.25">
      <c r="B1103">
        <v>1093</v>
      </c>
      <c r="C1103" t="s">
        <v>17467</v>
      </c>
      <c r="D1103" t="s">
        <v>16509</v>
      </c>
      <c r="E1103">
        <v>0.75</v>
      </c>
      <c r="F1103" t="s">
        <v>17043</v>
      </c>
      <c r="G1103">
        <v>0.75</v>
      </c>
      <c r="H1103" t="s">
        <v>16838</v>
      </c>
      <c r="I1103">
        <v>0.75</v>
      </c>
      <c r="J1103" t="s">
        <v>16839</v>
      </c>
      <c r="K1103">
        <v>0.52500000000000002</v>
      </c>
      <c r="L1103" t="s">
        <v>16932</v>
      </c>
      <c r="M1103">
        <v>-0.52500000000000002</v>
      </c>
      <c r="N1103" t="s">
        <v>16840</v>
      </c>
      <c r="O1103">
        <v>0.52500000000000002</v>
      </c>
      <c r="P1103" t="s">
        <v>16933</v>
      </c>
      <c r="Q1103">
        <v>-0.52500000000000002</v>
      </c>
      <c r="R1103" t="s">
        <v>16841</v>
      </c>
      <c r="S1103">
        <v>-0.48</v>
      </c>
      <c r="U1103">
        <v>0</v>
      </c>
      <c r="W1103">
        <v>0</v>
      </c>
    </row>
    <row r="1104" spans="2:23" x14ac:dyDescent="0.25">
      <c r="B1104">
        <v>1094</v>
      </c>
      <c r="C1104" t="s">
        <v>17468</v>
      </c>
      <c r="D1104" t="s">
        <v>16509</v>
      </c>
      <c r="E1104">
        <v>0.75</v>
      </c>
      <c r="F1104" t="s">
        <v>17045</v>
      </c>
      <c r="G1104">
        <v>0.75</v>
      </c>
      <c r="H1104" t="s">
        <v>16838</v>
      </c>
      <c r="I1104">
        <v>0.75</v>
      </c>
      <c r="J1104" t="s">
        <v>16839</v>
      </c>
      <c r="K1104">
        <v>-0.52500000000000002</v>
      </c>
      <c r="L1104" t="s">
        <v>16932</v>
      </c>
      <c r="M1104">
        <v>-0.52500000000000002</v>
      </c>
      <c r="N1104" t="s">
        <v>16840</v>
      </c>
      <c r="O1104">
        <v>-0.52500000000000002</v>
      </c>
      <c r="P1104" t="s">
        <v>16933</v>
      </c>
      <c r="Q1104">
        <v>-0.52500000000000002</v>
      </c>
      <c r="R1104" t="s">
        <v>16841</v>
      </c>
      <c r="S1104">
        <v>-0.48</v>
      </c>
      <c r="U1104">
        <v>0</v>
      </c>
      <c r="W1104">
        <v>0</v>
      </c>
    </row>
    <row r="1105" spans="2:23" x14ac:dyDescent="0.25">
      <c r="B1105">
        <v>1095</v>
      </c>
      <c r="C1105" t="s">
        <v>17469</v>
      </c>
      <c r="D1105" t="s">
        <v>16509</v>
      </c>
      <c r="E1105">
        <v>0.75</v>
      </c>
      <c r="F1105" t="s">
        <v>17047</v>
      </c>
      <c r="G1105">
        <v>0.75</v>
      </c>
      <c r="H1105" t="s">
        <v>16838</v>
      </c>
      <c r="I1105">
        <v>0.75</v>
      </c>
      <c r="J1105" t="s">
        <v>16839</v>
      </c>
      <c r="K1105">
        <v>-0.52500000000000002</v>
      </c>
      <c r="L1105" t="s">
        <v>16932</v>
      </c>
      <c r="M1105">
        <v>-0.52500000000000002</v>
      </c>
      <c r="N1105" t="s">
        <v>16840</v>
      </c>
      <c r="O1105">
        <v>-0.52500000000000002</v>
      </c>
      <c r="P1105" t="s">
        <v>16933</v>
      </c>
      <c r="Q1105">
        <v>-0.52500000000000002</v>
      </c>
      <c r="R1105" t="s">
        <v>16841</v>
      </c>
      <c r="S1105">
        <v>-0.48</v>
      </c>
      <c r="U1105">
        <v>0</v>
      </c>
      <c r="W1105">
        <v>0</v>
      </c>
    </row>
    <row r="1106" spans="2:23" x14ac:dyDescent="0.25">
      <c r="B1106">
        <v>1096</v>
      </c>
      <c r="C1106" t="s">
        <v>17470</v>
      </c>
      <c r="D1106" t="s">
        <v>16509</v>
      </c>
      <c r="E1106">
        <v>0.75</v>
      </c>
      <c r="F1106" t="s">
        <v>17049</v>
      </c>
      <c r="G1106">
        <v>0.75</v>
      </c>
      <c r="H1106" t="s">
        <v>16838</v>
      </c>
      <c r="I1106">
        <v>0.75</v>
      </c>
      <c r="J1106" t="s">
        <v>16839</v>
      </c>
      <c r="K1106">
        <v>-0.52500000000000002</v>
      </c>
      <c r="L1106" t="s">
        <v>16932</v>
      </c>
      <c r="M1106">
        <v>-0.52500000000000002</v>
      </c>
      <c r="N1106" t="s">
        <v>16840</v>
      </c>
      <c r="O1106">
        <v>-0.52500000000000002</v>
      </c>
      <c r="P1106" t="s">
        <v>16933</v>
      </c>
      <c r="Q1106">
        <v>-0.52500000000000002</v>
      </c>
      <c r="R1106" t="s">
        <v>16841</v>
      </c>
      <c r="S1106">
        <v>-0.48</v>
      </c>
      <c r="U1106">
        <v>0</v>
      </c>
      <c r="W1106">
        <v>0</v>
      </c>
    </row>
    <row r="1107" spans="2:23" x14ac:dyDescent="0.25">
      <c r="B1107">
        <v>1097</v>
      </c>
      <c r="C1107" t="s">
        <v>17471</v>
      </c>
      <c r="D1107" t="s">
        <v>16509</v>
      </c>
      <c r="E1107">
        <v>0.75</v>
      </c>
      <c r="F1107" t="s">
        <v>17051</v>
      </c>
      <c r="G1107">
        <v>0.75</v>
      </c>
      <c r="H1107" t="s">
        <v>16838</v>
      </c>
      <c r="I1107">
        <v>0.75</v>
      </c>
      <c r="J1107" t="s">
        <v>16839</v>
      </c>
      <c r="K1107">
        <v>-0.52500000000000002</v>
      </c>
      <c r="L1107" t="s">
        <v>16932</v>
      </c>
      <c r="M1107">
        <v>-0.52500000000000002</v>
      </c>
      <c r="N1107" t="s">
        <v>16840</v>
      </c>
      <c r="O1107">
        <v>-0.52500000000000002</v>
      </c>
      <c r="P1107" t="s">
        <v>16933</v>
      </c>
      <c r="Q1107">
        <v>-0.52500000000000002</v>
      </c>
      <c r="R1107" t="s">
        <v>16841</v>
      </c>
      <c r="S1107">
        <v>-0.48</v>
      </c>
      <c r="U1107">
        <v>0</v>
      </c>
      <c r="W1107">
        <v>0</v>
      </c>
    </row>
    <row r="1108" spans="2:23" x14ac:dyDescent="0.25">
      <c r="B1108">
        <v>1098</v>
      </c>
      <c r="C1108" t="s">
        <v>17472</v>
      </c>
      <c r="D1108" t="s">
        <v>16509</v>
      </c>
      <c r="E1108">
        <v>0.75</v>
      </c>
      <c r="F1108" t="s">
        <v>17053</v>
      </c>
      <c r="G1108">
        <v>0.75</v>
      </c>
      <c r="H1108" t="s">
        <v>16838</v>
      </c>
      <c r="I1108">
        <v>0.75</v>
      </c>
      <c r="J1108" t="s">
        <v>16839</v>
      </c>
      <c r="K1108">
        <v>-0.52500000000000002</v>
      </c>
      <c r="L1108" t="s">
        <v>16932</v>
      </c>
      <c r="M1108">
        <v>-0.52500000000000002</v>
      </c>
      <c r="N1108" t="s">
        <v>16840</v>
      </c>
      <c r="O1108">
        <v>-0.52500000000000002</v>
      </c>
      <c r="P1108" t="s">
        <v>16933</v>
      </c>
      <c r="Q1108">
        <v>-0.52500000000000002</v>
      </c>
      <c r="R1108" t="s">
        <v>16841</v>
      </c>
      <c r="S1108">
        <v>-0.48</v>
      </c>
      <c r="U1108">
        <v>0</v>
      </c>
      <c r="W1108">
        <v>0</v>
      </c>
    </row>
    <row r="1109" spans="2:23" x14ac:dyDescent="0.25">
      <c r="B1109">
        <v>1099</v>
      </c>
      <c r="C1109" t="s">
        <v>17473</v>
      </c>
      <c r="D1109" t="s">
        <v>16509</v>
      </c>
      <c r="E1109">
        <v>0.75</v>
      </c>
      <c r="F1109" t="s">
        <v>17055</v>
      </c>
      <c r="G1109">
        <v>0.75</v>
      </c>
      <c r="H1109" t="s">
        <v>16838</v>
      </c>
      <c r="I1109">
        <v>0.75</v>
      </c>
      <c r="J1109" t="s">
        <v>16839</v>
      </c>
      <c r="K1109">
        <v>-0.52500000000000002</v>
      </c>
      <c r="L1109" t="s">
        <v>16932</v>
      </c>
      <c r="M1109">
        <v>-0.52500000000000002</v>
      </c>
      <c r="N1109" t="s">
        <v>16840</v>
      </c>
      <c r="O1109">
        <v>-0.52500000000000002</v>
      </c>
      <c r="P1109" t="s">
        <v>16933</v>
      </c>
      <c r="Q1109">
        <v>-0.52500000000000002</v>
      </c>
      <c r="R1109" t="s">
        <v>16841</v>
      </c>
      <c r="S1109">
        <v>-0.48</v>
      </c>
      <c r="U1109">
        <v>0</v>
      </c>
      <c r="W1109">
        <v>0</v>
      </c>
    </row>
    <row r="1110" spans="2:23" x14ac:dyDescent="0.25">
      <c r="B1110">
        <v>1100</v>
      </c>
      <c r="C1110" t="s">
        <v>17474</v>
      </c>
      <c r="D1110" t="s">
        <v>16509</v>
      </c>
      <c r="E1110">
        <v>0.75</v>
      </c>
      <c r="F1110" t="s">
        <v>17057</v>
      </c>
      <c r="G1110">
        <v>0.75</v>
      </c>
      <c r="H1110" t="s">
        <v>16838</v>
      </c>
      <c r="I1110">
        <v>0.75</v>
      </c>
      <c r="J1110" t="s">
        <v>16839</v>
      </c>
      <c r="K1110">
        <v>-0.52500000000000002</v>
      </c>
      <c r="L1110" t="s">
        <v>16932</v>
      </c>
      <c r="M1110">
        <v>-0.52500000000000002</v>
      </c>
      <c r="N1110" t="s">
        <v>16840</v>
      </c>
      <c r="O1110">
        <v>-0.52500000000000002</v>
      </c>
      <c r="P1110" t="s">
        <v>16933</v>
      </c>
      <c r="Q1110">
        <v>-0.52500000000000002</v>
      </c>
      <c r="R1110" t="s">
        <v>16841</v>
      </c>
      <c r="S1110">
        <v>-0.48</v>
      </c>
      <c r="U1110">
        <v>0</v>
      </c>
      <c r="W1110">
        <v>0</v>
      </c>
    </row>
    <row r="1111" spans="2:23" x14ac:dyDescent="0.25">
      <c r="B1111">
        <v>1101</v>
      </c>
      <c r="C1111" t="s">
        <v>17475</v>
      </c>
      <c r="D1111" t="s">
        <v>16509</v>
      </c>
      <c r="E1111">
        <v>0.75</v>
      </c>
      <c r="F1111" t="s">
        <v>17059</v>
      </c>
      <c r="G1111">
        <v>0.75</v>
      </c>
      <c r="H1111" t="s">
        <v>16838</v>
      </c>
      <c r="I1111">
        <v>0.75</v>
      </c>
      <c r="J1111" t="s">
        <v>16839</v>
      </c>
      <c r="K1111">
        <v>-0.52500000000000002</v>
      </c>
      <c r="L1111" t="s">
        <v>16932</v>
      </c>
      <c r="M1111">
        <v>-0.52500000000000002</v>
      </c>
      <c r="N1111" t="s">
        <v>16840</v>
      </c>
      <c r="O1111">
        <v>-0.52500000000000002</v>
      </c>
      <c r="P1111" t="s">
        <v>16933</v>
      </c>
      <c r="Q1111">
        <v>-0.52500000000000002</v>
      </c>
      <c r="R1111" t="s">
        <v>16841</v>
      </c>
      <c r="S1111">
        <v>-0.48</v>
      </c>
      <c r="U1111">
        <v>0</v>
      </c>
      <c r="W1111">
        <v>0</v>
      </c>
    </row>
    <row r="1112" spans="2:23" x14ac:dyDescent="0.25">
      <c r="B1112">
        <v>1102</v>
      </c>
      <c r="C1112" t="s">
        <v>17476</v>
      </c>
      <c r="D1112" t="s">
        <v>16509</v>
      </c>
      <c r="E1112">
        <v>0.75</v>
      </c>
      <c r="F1112" t="s">
        <v>16997</v>
      </c>
      <c r="G1112">
        <v>0.75</v>
      </c>
      <c r="H1112" t="s">
        <v>16899</v>
      </c>
      <c r="I1112">
        <v>0.75</v>
      </c>
      <c r="J1112" t="s">
        <v>16839</v>
      </c>
      <c r="K1112">
        <v>0.52500000000000002</v>
      </c>
      <c r="L1112" t="s">
        <v>16932</v>
      </c>
      <c r="M1112">
        <v>0.52500000000000002</v>
      </c>
      <c r="N1112" t="s">
        <v>16840</v>
      </c>
      <c r="O1112">
        <v>0.52500000000000002</v>
      </c>
      <c r="P1112" t="s">
        <v>16933</v>
      </c>
      <c r="Q1112">
        <v>0.52500000000000002</v>
      </c>
      <c r="R1112" t="s">
        <v>16841</v>
      </c>
      <c r="S1112">
        <v>-0.48</v>
      </c>
      <c r="U1112">
        <v>0</v>
      </c>
      <c r="W1112">
        <v>0</v>
      </c>
    </row>
    <row r="1113" spans="2:23" x14ac:dyDescent="0.25">
      <c r="B1113">
        <v>1103</v>
      </c>
      <c r="C1113" t="s">
        <v>17477</v>
      </c>
      <c r="D1113" t="s">
        <v>16509</v>
      </c>
      <c r="E1113">
        <v>0.75</v>
      </c>
      <c r="F1113" t="s">
        <v>16999</v>
      </c>
      <c r="G1113">
        <v>0.75</v>
      </c>
      <c r="H1113" t="s">
        <v>16899</v>
      </c>
      <c r="I1113">
        <v>0.75</v>
      </c>
      <c r="J1113" t="s">
        <v>16839</v>
      </c>
      <c r="K1113">
        <v>0.52500000000000002</v>
      </c>
      <c r="L1113" t="s">
        <v>16932</v>
      </c>
      <c r="M1113">
        <v>0.52500000000000002</v>
      </c>
      <c r="N1113" t="s">
        <v>16840</v>
      </c>
      <c r="O1113">
        <v>0.52500000000000002</v>
      </c>
      <c r="P1113" t="s">
        <v>16933</v>
      </c>
      <c r="Q1113">
        <v>0.52500000000000002</v>
      </c>
      <c r="R1113" t="s">
        <v>16841</v>
      </c>
      <c r="S1113">
        <v>-0.48</v>
      </c>
      <c r="U1113">
        <v>0</v>
      </c>
      <c r="W1113">
        <v>0</v>
      </c>
    </row>
    <row r="1114" spans="2:23" x14ac:dyDescent="0.25">
      <c r="B1114">
        <v>1104</v>
      </c>
      <c r="C1114" t="s">
        <v>17478</v>
      </c>
      <c r="D1114" t="s">
        <v>16509</v>
      </c>
      <c r="E1114">
        <v>0.75</v>
      </c>
      <c r="F1114" t="s">
        <v>17001</v>
      </c>
      <c r="G1114">
        <v>0.75</v>
      </c>
      <c r="H1114" t="s">
        <v>16899</v>
      </c>
      <c r="I1114">
        <v>0.75</v>
      </c>
      <c r="J1114" t="s">
        <v>16839</v>
      </c>
      <c r="K1114">
        <v>0.52500000000000002</v>
      </c>
      <c r="L1114" t="s">
        <v>16932</v>
      </c>
      <c r="M1114">
        <v>0.52500000000000002</v>
      </c>
      <c r="N1114" t="s">
        <v>16840</v>
      </c>
      <c r="O1114">
        <v>0.52500000000000002</v>
      </c>
      <c r="P1114" t="s">
        <v>16933</v>
      </c>
      <c r="Q1114">
        <v>0.52500000000000002</v>
      </c>
      <c r="R1114" t="s">
        <v>16841</v>
      </c>
      <c r="S1114">
        <v>-0.48</v>
      </c>
      <c r="U1114">
        <v>0</v>
      </c>
      <c r="W1114">
        <v>0</v>
      </c>
    </row>
    <row r="1115" spans="2:23" x14ac:dyDescent="0.25">
      <c r="B1115">
        <v>1105</v>
      </c>
      <c r="C1115" t="s">
        <v>17479</v>
      </c>
      <c r="D1115" t="s">
        <v>16509</v>
      </c>
      <c r="E1115">
        <v>0.75</v>
      </c>
      <c r="F1115" t="s">
        <v>17003</v>
      </c>
      <c r="G1115">
        <v>0.75</v>
      </c>
      <c r="H1115" t="s">
        <v>16899</v>
      </c>
      <c r="I1115">
        <v>0.75</v>
      </c>
      <c r="J1115" t="s">
        <v>16839</v>
      </c>
      <c r="K1115">
        <v>0.52500000000000002</v>
      </c>
      <c r="L1115" t="s">
        <v>16932</v>
      </c>
      <c r="M1115">
        <v>0.52500000000000002</v>
      </c>
      <c r="N1115" t="s">
        <v>16840</v>
      </c>
      <c r="O1115">
        <v>0.52500000000000002</v>
      </c>
      <c r="P1115" t="s">
        <v>16933</v>
      </c>
      <c r="Q1115">
        <v>0.52500000000000002</v>
      </c>
      <c r="R1115" t="s">
        <v>16841</v>
      </c>
      <c r="S1115">
        <v>-0.48</v>
      </c>
      <c r="U1115">
        <v>0</v>
      </c>
      <c r="W1115">
        <v>0</v>
      </c>
    </row>
    <row r="1116" spans="2:23" x14ac:dyDescent="0.25">
      <c r="B1116">
        <v>1106</v>
      </c>
      <c r="C1116" t="s">
        <v>17480</v>
      </c>
      <c r="D1116" t="s">
        <v>16509</v>
      </c>
      <c r="E1116">
        <v>0.75</v>
      </c>
      <c r="F1116" t="s">
        <v>17005</v>
      </c>
      <c r="G1116">
        <v>0.75</v>
      </c>
      <c r="H1116" t="s">
        <v>16899</v>
      </c>
      <c r="I1116">
        <v>0.75</v>
      </c>
      <c r="J1116" t="s">
        <v>16839</v>
      </c>
      <c r="K1116">
        <v>0.52500000000000002</v>
      </c>
      <c r="L1116" t="s">
        <v>16932</v>
      </c>
      <c r="M1116">
        <v>0.52500000000000002</v>
      </c>
      <c r="N1116" t="s">
        <v>16840</v>
      </c>
      <c r="O1116">
        <v>0.52500000000000002</v>
      </c>
      <c r="P1116" t="s">
        <v>16933</v>
      </c>
      <c r="Q1116">
        <v>0.52500000000000002</v>
      </c>
      <c r="R1116" t="s">
        <v>16841</v>
      </c>
      <c r="S1116">
        <v>-0.48</v>
      </c>
      <c r="U1116">
        <v>0</v>
      </c>
      <c r="W1116">
        <v>0</v>
      </c>
    </row>
    <row r="1117" spans="2:23" x14ac:dyDescent="0.25">
      <c r="B1117">
        <v>1107</v>
      </c>
      <c r="C1117" t="s">
        <v>17481</v>
      </c>
      <c r="D1117" t="s">
        <v>16509</v>
      </c>
      <c r="E1117">
        <v>0.75</v>
      </c>
      <c r="F1117" t="s">
        <v>17007</v>
      </c>
      <c r="G1117">
        <v>0.75</v>
      </c>
      <c r="H1117" t="s">
        <v>16899</v>
      </c>
      <c r="I1117">
        <v>0.75</v>
      </c>
      <c r="J1117" t="s">
        <v>16839</v>
      </c>
      <c r="K1117">
        <v>0.52500000000000002</v>
      </c>
      <c r="L1117" t="s">
        <v>16932</v>
      </c>
      <c r="M1117">
        <v>0.52500000000000002</v>
      </c>
      <c r="N1117" t="s">
        <v>16840</v>
      </c>
      <c r="O1117">
        <v>0.52500000000000002</v>
      </c>
      <c r="P1117" t="s">
        <v>16933</v>
      </c>
      <c r="Q1117">
        <v>0.52500000000000002</v>
      </c>
      <c r="R1117" t="s">
        <v>16841</v>
      </c>
      <c r="S1117">
        <v>-0.48</v>
      </c>
      <c r="U1117">
        <v>0</v>
      </c>
      <c r="W1117">
        <v>0</v>
      </c>
    </row>
    <row r="1118" spans="2:23" x14ac:dyDescent="0.25">
      <c r="B1118">
        <v>1108</v>
      </c>
      <c r="C1118" t="s">
        <v>17482</v>
      </c>
      <c r="D1118" t="s">
        <v>16509</v>
      </c>
      <c r="E1118">
        <v>0.75</v>
      </c>
      <c r="F1118" t="s">
        <v>17009</v>
      </c>
      <c r="G1118">
        <v>0.75</v>
      </c>
      <c r="H1118" t="s">
        <v>16899</v>
      </c>
      <c r="I1118">
        <v>0.75</v>
      </c>
      <c r="J1118" t="s">
        <v>16839</v>
      </c>
      <c r="K1118">
        <v>0.52500000000000002</v>
      </c>
      <c r="L1118" t="s">
        <v>16932</v>
      </c>
      <c r="M1118">
        <v>0.52500000000000002</v>
      </c>
      <c r="N1118" t="s">
        <v>16840</v>
      </c>
      <c r="O1118">
        <v>0.52500000000000002</v>
      </c>
      <c r="P1118" t="s">
        <v>16933</v>
      </c>
      <c r="Q1118">
        <v>0.52500000000000002</v>
      </c>
      <c r="R1118" t="s">
        <v>16841</v>
      </c>
      <c r="S1118">
        <v>-0.48</v>
      </c>
      <c r="U1118">
        <v>0</v>
      </c>
      <c r="W1118">
        <v>0</v>
      </c>
    </row>
    <row r="1119" spans="2:23" x14ac:dyDescent="0.25">
      <c r="B1119">
        <v>1109</v>
      </c>
      <c r="C1119" t="s">
        <v>17483</v>
      </c>
      <c r="D1119" t="s">
        <v>16509</v>
      </c>
      <c r="E1119">
        <v>0.75</v>
      </c>
      <c r="F1119" t="s">
        <v>17011</v>
      </c>
      <c r="G1119">
        <v>0.75</v>
      </c>
      <c r="H1119" t="s">
        <v>16899</v>
      </c>
      <c r="I1119">
        <v>0.75</v>
      </c>
      <c r="J1119" t="s">
        <v>16839</v>
      </c>
      <c r="K1119">
        <v>0.52500000000000002</v>
      </c>
      <c r="L1119" t="s">
        <v>16932</v>
      </c>
      <c r="M1119">
        <v>0.52500000000000002</v>
      </c>
      <c r="N1119" t="s">
        <v>16840</v>
      </c>
      <c r="O1119">
        <v>0.52500000000000002</v>
      </c>
      <c r="P1119" t="s">
        <v>16933</v>
      </c>
      <c r="Q1119">
        <v>0.52500000000000002</v>
      </c>
      <c r="R1119" t="s">
        <v>16841</v>
      </c>
      <c r="S1119">
        <v>-0.48</v>
      </c>
      <c r="U1119">
        <v>0</v>
      </c>
      <c r="W1119">
        <v>0</v>
      </c>
    </row>
    <row r="1120" spans="2:23" x14ac:dyDescent="0.25">
      <c r="B1120">
        <v>1110</v>
      </c>
      <c r="C1120" t="s">
        <v>17484</v>
      </c>
      <c r="D1120" t="s">
        <v>16509</v>
      </c>
      <c r="E1120">
        <v>0.75</v>
      </c>
      <c r="F1120" t="s">
        <v>17013</v>
      </c>
      <c r="G1120">
        <v>0.75</v>
      </c>
      <c r="H1120" t="s">
        <v>16899</v>
      </c>
      <c r="I1120">
        <v>0.75</v>
      </c>
      <c r="J1120" t="s">
        <v>16839</v>
      </c>
      <c r="K1120">
        <v>-0.52500000000000002</v>
      </c>
      <c r="L1120" t="s">
        <v>16932</v>
      </c>
      <c r="M1120">
        <v>0.52500000000000002</v>
      </c>
      <c r="N1120" t="s">
        <v>16840</v>
      </c>
      <c r="O1120">
        <v>-0.52500000000000002</v>
      </c>
      <c r="P1120" t="s">
        <v>16933</v>
      </c>
      <c r="Q1120">
        <v>0.52500000000000002</v>
      </c>
      <c r="R1120" t="s">
        <v>16841</v>
      </c>
      <c r="S1120">
        <v>-0.48</v>
      </c>
      <c r="U1120">
        <v>0</v>
      </c>
      <c r="W1120">
        <v>0</v>
      </c>
    </row>
    <row r="1121" spans="2:23" x14ac:dyDescent="0.25">
      <c r="B1121">
        <v>1111</v>
      </c>
      <c r="C1121" t="s">
        <v>17485</v>
      </c>
      <c r="D1121" t="s">
        <v>16509</v>
      </c>
      <c r="E1121">
        <v>0.75</v>
      </c>
      <c r="F1121" t="s">
        <v>17015</v>
      </c>
      <c r="G1121">
        <v>0.75</v>
      </c>
      <c r="H1121" t="s">
        <v>16899</v>
      </c>
      <c r="I1121">
        <v>0.75</v>
      </c>
      <c r="J1121" t="s">
        <v>16839</v>
      </c>
      <c r="K1121">
        <v>-0.52500000000000002</v>
      </c>
      <c r="L1121" t="s">
        <v>16932</v>
      </c>
      <c r="M1121">
        <v>0.52500000000000002</v>
      </c>
      <c r="N1121" t="s">
        <v>16840</v>
      </c>
      <c r="O1121">
        <v>-0.52500000000000002</v>
      </c>
      <c r="P1121" t="s">
        <v>16933</v>
      </c>
      <c r="Q1121">
        <v>0.52500000000000002</v>
      </c>
      <c r="R1121" t="s">
        <v>16841</v>
      </c>
      <c r="S1121">
        <v>-0.48</v>
      </c>
      <c r="U1121">
        <v>0</v>
      </c>
      <c r="W1121">
        <v>0</v>
      </c>
    </row>
    <row r="1122" spans="2:23" x14ac:dyDescent="0.25">
      <c r="B1122">
        <v>1112</v>
      </c>
      <c r="C1122" t="s">
        <v>17486</v>
      </c>
      <c r="D1122" t="s">
        <v>16509</v>
      </c>
      <c r="E1122">
        <v>0.75</v>
      </c>
      <c r="F1122" t="s">
        <v>17017</v>
      </c>
      <c r="G1122">
        <v>0.75</v>
      </c>
      <c r="H1122" t="s">
        <v>16899</v>
      </c>
      <c r="I1122">
        <v>0.75</v>
      </c>
      <c r="J1122" t="s">
        <v>16839</v>
      </c>
      <c r="K1122">
        <v>-0.52500000000000002</v>
      </c>
      <c r="L1122" t="s">
        <v>16932</v>
      </c>
      <c r="M1122">
        <v>0.52500000000000002</v>
      </c>
      <c r="N1122" t="s">
        <v>16840</v>
      </c>
      <c r="O1122">
        <v>-0.52500000000000002</v>
      </c>
      <c r="P1122" t="s">
        <v>16933</v>
      </c>
      <c r="Q1122">
        <v>0.52500000000000002</v>
      </c>
      <c r="R1122" t="s">
        <v>16841</v>
      </c>
      <c r="S1122">
        <v>-0.48</v>
      </c>
      <c r="U1122">
        <v>0</v>
      </c>
      <c r="W1122">
        <v>0</v>
      </c>
    </row>
    <row r="1123" spans="2:23" x14ac:dyDescent="0.25">
      <c r="B1123">
        <v>1113</v>
      </c>
      <c r="C1123" t="s">
        <v>17487</v>
      </c>
      <c r="D1123" t="s">
        <v>16509</v>
      </c>
      <c r="E1123">
        <v>0.75</v>
      </c>
      <c r="F1123" t="s">
        <v>17019</v>
      </c>
      <c r="G1123">
        <v>0.75</v>
      </c>
      <c r="H1123" t="s">
        <v>16899</v>
      </c>
      <c r="I1123">
        <v>0.75</v>
      </c>
      <c r="J1123" t="s">
        <v>16839</v>
      </c>
      <c r="K1123">
        <v>-0.52500000000000002</v>
      </c>
      <c r="L1123" t="s">
        <v>16932</v>
      </c>
      <c r="M1123">
        <v>0.52500000000000002</v>
      </c>
      <c r="N1123" t="s">
        <v>16840</v>
      </c>
      <c r="O1123">
        <v>-0.52500000000000002</v>
      </c>
      <c r="P1123" t="s">
        <v>16933</v>
      </c>
      <c r="Q1123">
        <v>0.52500000000000002</v>
      </c>
      <c r="R1123" t="s">
        <v>16841</v>
      </c>
      <c r="S1123">
        <v>-0.48</v>
      </c>
      <c r="U1123">
        <v>0</v>
      </c>
      <c r="W1123">
        <v>0</v>
      </c>
    </row>
    <row r="1124" spans="2:23" x14ac:dyDescent="0.25">
      <c r="B1124">
        <v>1114</v>
      </c>
      <c r="C1124" t="s">
        <v>17488</v>
      </c>
      <c r="D1124" t="s">
        <v>16509</v>
      </c>
      <c r="E1124">
        <v>0.75</v>
      </c>
      <c r="F1124" t="s">
        <v>17021</v>
      </c>
      <c r="G1124">
        <v>0.75</v>
      </c>
      <c r="H1124" t="s">
        <v>16899</v>
      </c>
      <c r="I1124">
        <v>0.75</v>
      </c>
      <c r="J1124" t="s">
        <v>16839</v>
      </c>
      <c r="K1124">
        <v>-0.52500000000000002</v>
      </c>
      <c r="L1124" t="s">
        <v>16932</v>
      </c>
      <c r="M1124">
        <v>0.52500000000000002</v>
      </c>
      <c r="N1124" t="s">
        <v>16840</v>
      </c>
      <c r="O1124">
        <v>-0.52500000000000002</v>
      </c>
      <c r="P1124" t="s">
        <v>16933</v>
      </c>
      <c r="Q1124">
        <v>0.52500000000000002</v>
      </c>
      <c r="R1124" t="s">
        <v>16841</v>
      </c>
      <c r="S1124">
        <v>-0.48</v>
      </c>
      <c r="U1124">
        <v>0</v>
      </c>
      <c r="W1124">
        <v>0</v>
      </c>
    </row>
    <row r="1125" spans="2:23" x14ac:dyDescent="0.25">
      <c r="B1125">
        <v>1115</v>
      </c>
      <c r="C1125" t="s">
        <v>17489</v>
      </c>
      <c r="D1125" t="s">
        <v>16509</v>
      </c>
      <c r="E1125">
        <v>0.75</v>
      </c>
      <c r="F1125" t="s">
        <v>17023</v>
      </c>
      <c r="G1125">
        <v>0.75</v>
      </c>
      <c r="H1125" t="s">
        <v>16899</v>
      </c>
      <c r="I1125">
        <v>0.75</v>
      </c>
      <c r="J1125" t="s">
        <v>16839</v>
      </c>
      <c r="K1125">
        <v>-0.52500000000000002</v>
      </c>
      <c r="L1125" t="s">
        <v>16932</v>
      </c>
      <c r="M1125">
        <v>0.52500000000000002</v>
      </c>
      <c r="N1125" t="s">
        <v>16840</v>
      </c>
      <c r="O1125">
        <v>-0.52500000000000002</v>
      </c>
      <c r="P1125" t="s">
        <v>16933</v>
      </c>
      <c r="Q1125">
        <v>0.52500000000000002</v>
      </c>
      <c r="R1125" t="s">
        <v>16841</v>
      </c>
      <c r="S1125">
        <v>-0.48</v>
      </c>
      <c r="U1125">
        <v>0</v>
      </c>
      <c r="W1125">
        <v>0</v>
      </c>
    </row>
    <row r="1126" spans="2:23" x14ac:dyDescent="0.25">
      <c r="B1126">
        <v>1116</v>
      </c>
      <c r="C1126" t="s">
        <v>17490</v>
      </c>
      <c r="D1126" t="s">
        <v>16509</v>
      </c>
      <c r="E1126">
        <v>0.75</v>
      </c>
      <c r="F1126" t="s">
        <v>17025</v>
      </c>
      <c r="G1126">
        <v>0.75</v>
      </c>
      <c r="H1126" t="s">
        <v>16899</v>
      </c>
      <c r="I1126">
        <v>0.75</v>
      </c>
      <c r="J1126" t="s">
        <v>16839</v>
      </c>
      <c r="K1126">
        <v>-0.52500000000000002</v>
      </c>
      <c r="L1126" t="s">
        <v>16932</v>
      </c>
      <c r="M1126">
        <v>0.52500000000000002</v>
      </c>
      <c r="N1126" t="s">
        <v>16840</v>
      </c>
      <c r="O1126">
        <v>-0.52500000000000002</v>
      </c>
      <c r="P1126" t="s">
        <v>16933</v>
      </c>
      <c r="Q1126">
        <v>0.52500000000000002</v>
      </c>
      <c r="R1126" t="s">
        <v>16841</v>
      </c>
      <c r="S1126">
        <v>-0.48</v>
      </c>
      <c r="U1126">
        <v>0</v>
      </c>
      <c r="W1126">
        <v>0</v>
      </c>
    </row>
    <row r="1127" spans="2:23" x14ac:dyDescent="0.25">
      <c r="B1127">
        <v>1117</v>
      </c>
      <c r="C1127" t="s">
        <v>17491</v>
      </c>
      <c r="D1127" t="s">
        <v>16509</v>
      </c>
      <c r="E1127">
        <v>0.75</v>
      </c>
      <c r="F1127" t="s">
        <v>17027</v>
      </c>
      <c r="G1127">
        <v>0.75</v>
      </c>
      <c r="H1127" t="s">
        <v>16899</v>
      </c>
      <c r="I1127">
        <v>0.75</v>
      </c>
      <c r="J1127" t="s">
        <v>16839</v>
      </c>
      <c r="K1127">
        <v>-0.52500000000000002</v>
      </c>
      <c r="L1127" t="s">
        <v>16932</v>
      </c>
      <c r="M1127">
        <v>0.52500000000000002</v>
      </c>
      <c r="N1127" t="s">
        <v>16840</v>
      </c>
      <c r="O1127">
        <v>-0.52500000000000002</v>
      </c>
      <c r="P1127" t="s">
        <v>16933</v>
      </c>
      <c r="Q1127">
        <v>0.52500000000000002</v>
      </c>
      <c r="R1127" t="s">
        <v>16841</v>
      </c>
      <c r="S1127">
        <v>-0.48</v>
      </c>
      <c r="U1127">
        <v>0</v>
      </c>
      <c r="W1127">
        <v>0</v>
      </c>
    </row>
    <row r="1128" spans="2:23" x14ac:dyDescent="0.25">
      <c r="B1128">
        <v>1118</v>
      </c>
      <c r="C1128" t="s">
        <v>17492</v>
      </c>
      <c r="D1128" t="s">
        <v>16509</v>
      </c>
      <c r="E1128">
        <v>0.75</v>
      </c>
      <c r="F1128" t="s">
        <v>17029</v>
      </c>
      <c r="G1128">
        <v>0.75</v>
      </c>
      <c r="H1128" t="s">
        <v>16899</v>
      </c>
      <c r="I1128">
        <v>0.75</v>
      </c>
      <c r="J1128" t="s">
        <v>16839</v>
      </c>
      <c r="K1128">
        <v>0.52500000000000002</v>
      </c>
      <c r="L1128" t="s">
        <v>16932</v>
      </c>
      <c r="M1128">
        <v>-0.52500000000000002</v>
      </c>
      <c r="N1128" t="s">
        <v>16840</v>
      </c>
      <c r="O1128">
        <v>0.52500000000000002</v>
      </c>
      <c r="P1128" t="s">
        <v>16933</v>
      </c>
      <c r="Q1128">
        <v>-0.52500000000000002</v>
      </c>
      <c r="R1128" t="s">
        <v>16841</v>
      </c>
      <c r="S1128">
        <v>-0.48</v>
      </c>
      <c r="U1128">
        <v>0</v>
      </c>
      <c r="W1128">
        <v>0</v>
      </c>
    </row>
    <row r="1129" spans="2:23" x14ac:dyDescent="0.25">
      <c r="B1129">
        <v>1119</v>
      </c>
      <c r="C1129" t="s">
        <v>17493</v>
      </c>
      <c r="D1129" t="s">
        <v>16509</v>
      </c>
      <c r="E1129">
        <v>0.75</v>
      </c>
      <c r="F1129" t="s">
        <v>17031</v>
      </c>
      <c r="G1129">
        <v>0.75</v>
      </c>
      <c r="H1129" t="s">
        <v>16899</v>
      </c>
      <c r="I1129">
        <v>0.75</v>
      </c>
      <c r="J1129" t="s">
        <v>16839</v>
      </c>
      <c r="K1129">
        <v>0.52500000000000002</v>
      </c>
      <c r="L1129" t="s">
        <v>16932</v>
      </c>
      <c r="M1129">
        <v>-0.52500000000000002</v>
      </c>
      <c r="N1129" t="s">
        <v>16840</v>
      </c>
      <c r="O1129">
        <v>0.52500000000000002</v>
      </c>
      <c r="P1129" t="s">
        <v>16933</v>
      </c>
      <c r="Q1129">
        <v>-0.52500000000000002</v>
      </c>
      <c r="R1129" t="s">
        <v>16841</v>
      </c>
      <c r="S1129">
        <v>-0.48</v>
      </c>
      <c r="U1129">
        <v>0</v>
      </c>
      <c r="W1129">
        <v>0</v>
      </c>
    </row>
    <row r="1130" spans="2:23" x14ac:dyDescent="0.25">
      <c r="B1130">
        <v>1120</v>
      </c>
      <c r="C1130" t="s">
        <v>17494</v>
      </c>
      <c r="D1130" t="s">
        <v>16509</v>
      </c>
      <c r="E1130">
        <v>0.75</v>
      </c>
      <c r="F1130" t="s">
        <v>17033</v>
      </c>
      <c r="G1130">
        <v>0.75</v>
      </c>
      <c r="H1130" t="s">
        <v>16899</v>
      </c>
      <c r="I1130">
        <v>0.75</v>
      </c>
      <c r="J1130" t="s">
        <v>16839</v>
      </c>
      <c r="K1130">
        <v>0.52500000000000002</v>
      </c>
      <c r="L1130" t="s">
        <v>16932</v>
      </c>
      <c r="M1130">
        <v>-0.52500000000000002</v>
      </c>
      <c r="N1130" t="s">
        <v>16840</v>
      </c>
      <c r="O1130">
        <v>0.52500000000000002</v>
      </c>
      <c r="P1130" t="s">
        <v>16933</v>
      </c>
      <c r="Q1130">
        <v>-0.52500000000000002</v>
      </c>
      <c r="R1130" t="s">
        <v>16841</v>
      </c>
      <c r="S1130">
        <v>-0.48</v>
      </c>
      <c r="U1130">
        <v>0</v>
      </c>
      <c r="W1130">
        <v>0</v>
      </c>
    </row>
    <row r="1131" spans="2:23" x14ac:dyDescent="0.25">
      <c r="B1131">
        <v>1121</v>
      </c>
      <c r="C1131" t="s">
        <v>17495</v>
      </c>
      <c r="D1131" t="s">
        <v>16509</v>
      </c>
      <c r="E1131">
        <v>0.75</v>
      </c>
      <c r="F1131" t="s">
        <v>17035</v>
      </c>
      <c r="G1131">
        <v>0.75</v>
      </c>
      <c r="H1131" t="s">
        <v>16899</v>
      </c>
      <c r="I1131">
        <v>0.75</v>
      </c>
      <c r="J1131" t="s">
        <v>16839</v>
      </c>
      <c r="K1131">
        <v>0.52500000000000002</v>
      </c>
      <c r="L1131" t="s">
        <v>16932</v>
      </c>
      <c r="M1131">
        <v>-0.52500000000000002</v>
      </c>
      <c r="N1131" t="s">
        <v>16840</v>
      </c>
      <c r="O1131">
        <v>0.52500000000000002</v>
      </c>
      <c r="P1131" t="s">
        <v>16933</v>
      </c>
      <c r="Q1131">
        <v>-0.52500000000000002</v>
      </c>
      <c r="R1131" t="s">
        <v>16841</v>
      </c>
      <c r="S1131">
        <v>-0.48</v>
      </c>
      <c r="U1131">
        <v>0</v>
      </c>
      <c r="W1131">
        <v>0</v>
      </c>
    </row>
    <row r="1132" spans="2:23" x14ac:dyDescent="0.25">
      <c r="B1132">
        <v>1122</v>
      </c>
      <c r="C1132" t="s">
        <v>17496</v>
      </c>
      <c r="D1132" t="s">
        <v>16509</v>
      </c>
      <c r="E1132">
        <v>0.75</v>
      </c>
      <c r="F1132" t="s">
        <v>17037</v>
      </c>
      <c r="G1132">
        <v>0.75</v>
      </c>
      <c r="H1132" t="s">
        <v>16899</v>
      </c>
      <c r="I1132">
        <v>0.75</v>
      </c>
      <c r="J1132" t="s">
        <v>16839</v>
      </c>
      <c r="K1132">
        <v>0.52500000000000002</v>
      </c>
      <c r="L1132" t="s">
        <v>16932</v>
      </c>
      <c r="M1132">
        <v>-0.52500000000000002</v>
      </c>
      <c r="N1132" t="s">
        <v>16840</v>
      </c>
      <c r="O1132">
        <v>0.52500000000000002</v>
      </c>
      <c r="P1132" t="s">
        <v>16933</v>
      </c>
      <c r="Q1132">
        <v>-0.52500000000000002</v>
      </c>
      <c r="R1132" t="s">
        <v>16841</v>
      </c>
      <c r="S1132">
        <v>-0.48</v>
      </c>
      <c r="U1132">
        <v>0</v>
      </c>
      <c r="W1132">
        <v>0</v>
      </c>
    </row>
    <row r="1133" spans="2:23" x14ac:dyDescent="0.25">
      <c r="B1133">
        <v>1123</v>
      </c>
      <c r="C1133" t="s">
        <v>17497</v>
      </c>
      <c r="D1133" t="s">
        <v>16509</v>
      </c>
      <c r="E1133">
        <v>0.75</v>
      </c>
      <c r="F1133" t="s">
        <v>17039</v>
      </c>
      <c r="G1133">
        <v>0.75</v>
      </c>
      <c r="H1133" t="s">
        <v>16899</v>
      </c>
      <c r="I1133">
        <v>0.75</v>
      </c>
      <c r="J1133" t="s">
        <v>16839</v>
      </c>
      <c r="K1133">
        <v>0.52500000000000002</v>
      </c>
      <c r="L1133" t="s">
        <v>16932</v>
      </c>
      <c r="M1133">
        <v>-0.52500000000000002</v>
      </c>
      <c r="N1133" t="s">
        <v>16840</v>
      </c>
      <c r="O1133">
        <v>0.52500000000000002</v>
      </c>
      <c r="P1133" t="s">
        <v>16933</v>
      </c>
      <c r="Q1133">
        <v>-0.52500000000000002</v>
      </c>
      <c r="R1133" t="s">
        <v>16841</v>
      </c>
      <c r="S1133">
        <v>-0.48</v>
      </c>
      <c r="U1133">
        <v>0</v>
      </c>
      <c r="W1133">
        <v>0</v>
      </c>
    </row>
    <row r="1134" spans="2:23" x14ac:dyDescent="0.25">
      <c r="B1134">
        <v>1124</v>
      </c>
      <c r="C1134" t="s">
        <v>17498</v>
      </c>
      <c r="D1134" t="s">
        <v>16509</v>
      </c>
      <c r="E1134">
        <v>0.75</v>
      </c>
      <c r="F1134" t="s">
        <v>17041</v>
      </c>
      <c r="G1134">
        <v>0.75</v>
      </c>
      <c r="H1134" t="s">
        <v>16899</v>
      </c>
      <c r="I1134">
        <v>0.75</v>
      </c>
      <c r="J1134" t="s">
        <v>16839</v>
      </c>
      <c r="K1134">
        <v>0.52500000000000002</v>
      </c>
      <c r="L1134" t="s">
        <v>16932</v>
      </c>
      <c r="M1134">
        <v>-0.52500000000000002</v>
      </c>
      <c r="N1134" t="s">
        <v>16840</v>
      </c>
      <c r="O1134">
        <v>0.52500000000000002</v>
      </c>
      <c r="P1134" t="s">
        <v>16933</v>
      </c>
      <c r="Q1134">
        <v>-0.52500000000000002</v>
      </c>
      <c r="R1134" t="s">
        <v>16841</v>
      </c>
      <c r="S1134">
        <v>-0.48</v>
      </c>
      <c r="U1134">
        <v>0</v>
      </c>
      <c r="W1134">
        <v>0</v>
      </c>
    </row>
    <row r="1135" spans="2:23" x14ac:dyDescent="0.25">
      <c r="B1135">
        <v>1125</v>
      </c>
      <c r="C1135" t="s">
        <v>17499</v>
      </c>
      <c r="D1135" t="s">
        <v>16509</v>
      </c>
      <c r="E1135">
        <v>0.75</v>
      </c>
      <c r="F1135" t="s">
        <v>17043</v>
      </c>
      <c r="G1135">
        <v>0.75</v>
      </c>
      <c r="H1135" t="s">
        <v>16899</v>
      </c>
      <c r="I1135">
        <v>0.75</v>
      </c>
      <c r="J1135" t="s">
        <v>16839</v>
      </c>
      <c r="K1135">
        <v>0.52500000000000002</v>
      </c>
      <c r="L1135" t="s">
        <v>16932</v>
      </c>
      <c r="M1135">
        <v>-0.52500000000000002</v>
      </c>
      <c r="N1135" t="s">
        <v>16840</v>
      </c>
      <c r="O1135">
        <v>0.52500000000000002</v>
      </c>
      <c r="P1135" t="s">
        <v>16933</v>
      </c>
      <c r="Q1135">
        <v>-0.52500000000000002</v>
      </c>
      <c r="R1135" t="s">
        <v>16841</v>
      </c>
      <c r="S1135">
        <v>-0.48</v>
      </c>
      <c r="U1135">
        <v>0</v>
      </c>
      <c r="W1135">
        <v>0</v>
      </c>
    </row>
    <row r="1136" spans="2:23" x14ac:dyDescent="0.25">
      <c r="B1136">
        <v>1126</v>
      </c>
      <c r="C1136" t="s">
        <v>17500</v>
      </c>
      <c r="D1136" t="s">
        <v>16509</v>
      </c>
      <c r="E1136">
        <v>0.75</v>
      </c>
      <c r="F1136" t="s">
        <v>17045</v>
      </c>
      <c r="G1136">
        <v>0.75</v>
      </c>
      <c r="H1136" t="s">
        <v>16899</v>
      </c>
      <c r="I1136">
        <v>0.75</v>
      </c>
      <c r="J1136" t="s">
        <v>16839</v>
      </c>
      <c r="K1136">
        <v>-0.52500000000000002</v>
      </c>
      <c r="L1136" t="s">
        <v>16932</v>
      </c>
      <c r="M1136">
        <v>-0.52500000000000002</v>
      </c>
      <c r="N1136" t="s">
        <v>16840</v>
      </c>
      <c r="O1136">
        <v>-0.52500000000000002</v>
      </c>
      <c r="P1136" t="s">
        <v>16933</v>
      </c>
      <c r="Q1136">
        <v>-0.52500000000000002</v>
      </c>
      <c r="R1136" t="s">
        <v>16841</v>
      </c>
      <c r="S1136">
        <v>-0.48</v>
      </c>
      <c r="U1136">
        <v>0</v>
      </c>
      <c r="W1136">
        <v>0</v>
      </c>
    </row>
    <row r="1137" spans="2:23" x14ac:dyDescent="0.25">
      <c r="B1137">
        <v>1127</v>
      </c>
      <c r="C1137" t="s">
        <v>17501</v>
      </c>
      <c r="D1137" t="s">
        <v>16509</v>
      </c>
      <c r="E1137">
        <v>0.75</v>
      </c>
      <c r="F1137" t="s">
        <v>17047</v>
      </c>
      <c r="G1137">
        <v>0.75</v>
      </c>
      <c r="H1137" t="s">
        <v>16899</v>
      </c>
      <c r="I1137">
        <v>0.75</v>
      </c>
      <c r="J1137" t="s">
        <v>16839</v>
      </c>
      <c r="K1137">
        <v>-0.52500000000000002</v>
      </c>
      <c r="L1137" t="s">
        <v>16932</v>
      </c>
      <c r="M1137">
        <v>-0.52500000000000002</v>
      </c>
      <c r="N1137" t="s">
        <v>16840</v>
      </c>
      <c r="O1137">
        <v>-0.52500000000000002</v>
      </c>
      <c r="P1137" t="s">
        <v>16933</v>
      </c>
      <c r="Q1137">
        <v>-0.52500000000000002</v>
      </c>
      <c r="R1137" t="s">
        <v>16841</v>
      </c>
      <c r="S1137">
        <v>-0.48</v>
      </c>
      <c r="U1137">
        <v>0</v>
      </c>
      <c r="W1137">
        <v>0</v>
      </c>
    </row>
    <row r="1138" spans="2:23" x14ac:dyDescent="0.25">
      <c r="B1138">
        <v>1128</v>
      </c>
      <c r="C1138" t="s">
        <v>17502</v>
      </c>
      <c r="D1138" t="s">
        <v>16509</v>
      </c>
      <c r="E1138">
        <v>0.75</v>
      </c>
      <c r="F1138" t="s">
        <v>17049</v>
      </c>
      <c r="G1138">
        <v>0.75</v>
      </c>
      <c r="H1138" t="s">
        <v>16899</v>
      </c>
      <c r="I1138">
        <v>0.75</v>
      </c>
      <c r="J1138" t="s">
        <v>16839</v>
      </c>
      <c r="K1138">
        <v>-0.52500000000000002</v>
      </c>
      <c r="L1138" t="s">
        <v>16932</v>
      </c>
      <c r="M1138">
        <v>-0.52500000000000002</v>
      </c>
      <c r="N1138" t="s">
        <v>16840</v>
      </c>
      <c r="O1138">
        <v>-0.52500000000000002</v>
      </c>
      <c r="P1138" t="s">
        <v>16933</v>
      </c>
      <c r="Q1138">
        <v>-0.52500000000000002</v>
      </c>
      <c r="R1138" t="s">
        <v>16841</v>
      </c>
      <c r="S1138">
        <v>-0.48</v>
      </c>
      <c r="U1138">
        <v>0</v>
      </c>
      <c r="W1138">
        <v>0</v>
      </c>
    </row>
    <row r="1139" spans="2:23" x14ac:dyDescent="0.25">
      <c r="B1139">
        <v>1129</v>
      </c>
      <c r="C1139" t="s">
        <v>17503</v>
      </c>
      <c r="D1139" t="s">
        <v>16509</v>
      </c>
      <c r="E1139">
        <v>0.75</v>
      </c>
      <c r="F1139" t="s">
        <v>17051</v>
      </c>
      <c r="G1139">
        <v>0.75</v>
      </c>
      <c r="H1139" t="s">
        <v>16899</v>
      </c>
      <c r="I1139">
        <v>0.75</v>
      </c>
      <c r="J1139" t="s">
        <v>16839</v>
      </c>
      <c r="K1139">
        <v>-0.52500000000000002</v>
      </c>
      <c r="L1139" t="s">
        <v>16932</v>
      </c>
      <c r="M1139">
        <v>-0.52500000000000002</v>
      </c>
      <c r="N1139" t="s">
        <v>16840</v>
      </c>
      <c r="O1139">
        <v>-0.52500000000000002</v>
      </c>
      <c r="P1139" t="s">
        <v>16933</v>
      </c>
      <c r="Q1139">
        <v>-0.52500000000000002</v>
      </c>
      <c r="R1139" t="s">
        <v>16841</v>
      </c>
      <c r="S1139">
        <v>-0.48</v>
      </c>
      <c r="U1139">
        <v>0</v>
      </c>
      <c r="W1139">
        <v>0</v>
      </c>
    </row>
    <row r="1140" spans="2:23" x14ac:dyDescent="0.25">
      <c r="B1140">
        <v>1130</v>
      </c>
      <c r="C1140" t="s">
        <v>17504</v>
      </c>
      <c r="D1140" t="s">
        <v>16509</v>
      </c>
      <c r="E1140">
        <v>0.75</v>
      </c>
      <c r="F1140" t="s">
        <v>17053</v>
      </c>
      <c r="G1140">
        <v>0.75</v>
      </c>
      <c r="H1140" t="s">
        <v>16899</v>
      </c>
      <c r="I1140">
        <v>0.75</v>
      </c>
      <c r="J1140" t="s">
        <v>16839</v>
      </c>
      <c r="K1140">
        <v>-0.52500000000000002</v>
      </c>
      <c r="L1140" t="s">
        <v>16932</v>
      </c>
      <c r="M1140">
        <v>-0.52500000000000002</v>
      </c>
      <c r="N1140" t="s">
        <v>16840</v>
      </c>
      <c r="O1140">
        <v>-0.52500000000000002</v>
      </c>
      <c r="P1140" t="s">
        <v>16933</v>
      </c>
      <c r="Q1140">
        <v>-0.52500000000000002</v>
      </c>
      <c r="R1140" t="s">
        <v>16841</v>
      </c>
      <c r="S1140">
        <v>-0.48</v>
      </c>
      <c r="U1140">
        <v>0</v>
      </c>
      <c r="W1140">
        <v>0</v>
      </c>
    </row>
    <row r="1141" spans="2:23" x14ac:dyDescent="0.25">
      <c r="B1141">
        <v>1131</v>
      </c>
      <c r="C1141" t="s">
        <v>17505</v>
      </c>
      <c r="D1141" t="s">
        <v>16509</v>
      </c>
      <c r="E1141">
        <v>0.75</v>
      </c>
      <c r="F1141" t="s">
        <v>17055</v>
      </c>
      <c r="G1141">
        <v>0.75</v>
      </c>
      <c r="H1141" t="s">
        <v>16899</v>
      </c>
      <c r="I1141">
        <v>0.75</v>
      </c>
      <c r="J1141" t="s">
        <v>16839</v>
      </c>
      <c r="K1141">
        <v>-0.52500000000000002</v>
      </c>
      <c r="L1141" t="s">
        <v>16932</v>
      </c>
      <c r="M1141">
        <v>-0.52500000000000002</v>
      </c>
      <c r="N1141" t="s">
        <v>16840</v>
      </c>
      <c r="O1141">
        <v>-0.52500000000000002</v>
      </c>
      <c r="P1141" t="s">
        <v>16933</v>
      </c>
      <c r="Q1141">
        <v>-0.52500000000000002</v>
      </c>
      <c r="R1141" t="s">
        <v>16841</v>
      </c>
      <c r="S1141">
        <v>-0.48</v>
      </c>
      <c r="U1141">
        <v>0</v>
      </c>
      <c r="W1141">
        <v>0</v>
      </c>
    </row>
    <row r="1142" spans="2:23" x14ac:dyDescent="0.25">
      <c r="B1142">
        <v>1132</v>
      </c>
      <c r="C1142" t="s">
        <v>17506</v>
      </c>
      <c r="D1142" t="s">
        <v>16509</v>
      </c>
      <c r="E1142">
        <v>0.75</v>
      </c>
      <c r="F1142" t="s">
        <v>17057</v>
      </c>
      <c r="G1142">
        <v>0.75</v>
      </c>
      <c r="H1142" t="s">
        <v>16899</v>
      </c>
      <c r="I1142">
        <v>0.75</v>
      </c>
      <c r="J1142" t="s">
        <v>16839</v>
      </c>
      <c r="K1142">
        <v>-0.52500000000000002</v>
      </c>
      <c r="L1142" t="s">
        <v>16932</v>
      </c>
      <c r="M1142">
        <v>-0.52500000000000002</v>
      </c>
      <c r="N1142" t="s">
        <v>16840</v>
      </c>
      <c r="O1142">
        <v>-0.52500000000000002</v>
      </c>
      <c r="P1142" t="s">
        <v>16933</v>
      </c>
      <c r="Q1142">
        <v>-0.52500000000000002</v>
      </c>
      <c r="R1142" t="s">
        <v>16841</v>
      </c>
      <c r="S1142">
        <v>-0.48</v>
      </c>
      <c r="U1142">
        <v>0</v>
      </c>
      <c r="W1142">
        <v>0</v>
      </c>
    </row>
    <row r="1143" spans="2:23" x14ac:dyDescent="0.25">
      <c r="B1143">
        <v>1133</v>
      </c>
      <c r="C1143" t="s">
        <v>17507</v>
      </c>
      <c r="D1143" t="s">
        <v>16509</v>
      </c>
      <c r="E1143">
        <v>0.75</v>
      </c>
      <c r="F1143" t="s">
        <v>17059</v>
      </c>
      <c r="G1143">
        <v>0.75</v>
      </c>
      <c r="H1143" t="s">
        <v>16899</v>
      </c>
      <c r="I1143">
        <v>0.75</v>
      </c>
      <c r="J1143" t="s">
        <v>16839</v>
      </c>
      <c r="K1143">
        <v>-0.52500000000000002</v>
      </c>
      <c r="L1143" t="s">
        <v>16932</v>
      </c>
      <c r="M1143">
        <v>-0.52500000000000002</v>
      </c>
      <c r="N1143" t="s">
        <v>16840</v>
      </c>
      <c r="O1143">
        <v>-0.52500000000000002</v>
      </c>
      <c r="P1143" t="s">
        <v>16933</v>
      </c>
      <c r="Q1143">
        <v>-0.52500000000000002</v>
      </c>
      <c r="R1143" t="s">
        <v>16841</v>
      </c>
      <c r="S1143">
        <v>-0.48</v>
      </c>
      <c r="U1143">
        <v>0</v>
      </c>
      <c r="W1143">
        <v>0</v>
      </c>
    </row>
    <row r="1144" spans="2:23" x14ac:dyDescent="0.25">
      <c r="B1144">
        <v>1134</v>
      </c>
      <c r="C1144" t="s">
        <v>17508</v>
      </c>
      <c r="D1144" t="s">
        <v>16509</v>
      </c>
      <c r="E1144">
        <v>0.75</v>
      </c>
      <c r="F1144" t="s">
        <v>17093</v>
      </c>
      <c r="G1144">
        <v>0.75</v>
      </c>
      <c r="H1144" t="s">
        <v>16838</v>
      </c>
      <c r="I1144">
        <v>0.75</v>
      </c>
      <c r="J1144" t="s">
        <v>16839</v>
      </c>
      <c r="K1144">
        <v>0.75</v>
      </c>
      <c r="L1144" t="s">
        <v>16840</v>
      </c>
      <c r="M1144">
        <v>0.75</v>
      </c>
      <c r="N1144" t="s">
        <v>16841</v>
      </c>
      <c r="O1144">
        <v>-0.48</v>
      </c>
      <c r="Q1144">
        <v>0</v>
      </c>
      <c r="S1144">
        <v>0</v>
      </c>
      <c r="U1144">
        <v>0</v>
      </c>
      <c r="W1144">
        <v>0</v>
      </c>
    </row>
    <row r="1145" spans="2:23" x14ac:dyDescent="0.25">
      <c r="B1145">
        <v>1135</v>
      </c>
      <c r="C1145" t="s">
        <v>17509</v>
      </c>
      <c r="D1145" t="s">
        <v>16509</v>
      </c>
      <c r="E1145">
        <v>0.75</v>
      </c>
      <c r="F1145" t="s">
        <v>17095</v>
      </c>
      <c r="G1145">
        <v>0.75</v>
      </c>
      <c r="H1145" t="s">
        <v>16838</v>
      </c>
      <c r="I1145">
        <v>0.75</v>
      </c>
      <c r="J1145" t="s">
        <v>16839</v>
      </c>
      <c r="K1145">
        <v>0.75</v>
      </c>
      <c r="L1145" t="s">
        <v>16840</v>
      </c>
      <c r="M1145">
        <v>0.75</v>
      </c>
      <c r="N1145" t="s">
        <v>16841</v>
      </c>
      <c r="O1145">
        <v>-0.48</v>
      </c>
      <c r="Q1145">
        <v>0</v>
      </c>
      <c r="S1145">
        <v>0</v>
      </c>
      <c r="U1145">
        <v>0</v>
      </c>
      <c r="W1145">
        <v>0</v>
      </c>
    </row>
    <row r="1146" spans="2:23" x14ac:dyDescent="0.25">
      <c r="B1146">
        <v>1136</v>
      </c>
      <c r="C1146" t="s">
        <v>17510</v>
      </c>
      <c r="D1146" t="s">
        <v>16509</v>
      </c>
      <c r="E1146">
        <v>0.75</v>
      </c>
      <c r="F1146" t="s">
        <v>17097</v>
      </c>
      <c r="G1146">
        <v>0.75</v>
      </c>
      <c r="H1146" t="s">
        <v>16838</v>
      </c>
      <c r="I1146">
        <v>0.75</v>
      </c>
      <c r="J1146" t="s">
        <v>16839</v>
      </c>
      <c r="K1146">
        <v>0.75</v>
      </c>
      <c r="L1146" t="s">
        <v>16840</v>
      </c>
      <c r="M1146">
        <v>0.75</v>
      </c>
      <c r="N1146" t="s">
        <v>16841</v>
      </c>
      <c r="O1146">
        <v>-0.48</v>
      </c>
      <c r="Q1146">
        <v>0</v>
      </c>
      <c r="S1146">
        <v>0</v>
      </c>
      <c r="U1146">
        <v>0</v>
      </c>
      <c r="W1146">
        <v>0</v>
      </c>
    </row>
    <row r="1147" spans="2:23" x14ac:dyDescent="0.25">
      <c r="B1147">
        <v>1137</v>
      </c>
      <c r="C1147" t="s">
        <v>17511</v>
      </c>
      <c r="D1147" t="s">
        <v>16509</v>
      </c>
      <c r="E1147">
        <v>0.75</v>
      </c>
      <c r="F1147" t="s">
        <v>17099</v>
      </c>
      <c r="G1147">
        <v>0.75</v>
      </c>
      <c r="H1147" t="s">
        <v>16838</v>
      </c>
      <c r="I1147">
        <v>0.75</v>
      </c>
      <c r="J1147" t="s">
        <v>16839</v>
      </c>
      <c r="K1147">
        <v>0.75</v>
      </c>
      <c r="L1147" t="s">
        <v>16840</v>
      </c>
      <c r="M1147">
        <v>0.75</v>
      </c>
      <c r="N1147" t="s">
        <v>16841</v>
      </c>
      <c r="O1147">
        <v>-0.48</v>
      </c>
      <c r="Q1147">
        <v>0</v>
      </c>
      <c r="S1147">
        <v>0</v>
      </c>
      <c r="U1147">
        <v>0</v>
      </c>
      <c r="W1147">
        <v>0</v>
      </c>
    </row>
    <row r="1148" spans="2:23" x14ac:dyDescent="0.25">
      <c r="B1148">
        <v>1138</v>
      </c>
      <c r="C1148" t="s">
        <v>17512</v>
      </c>
      <c r="D1148" t="s">
        <v>16509</v>
      </c>
      <c r="E1148">
        <v>0.75</v>
      </c>
      <c r="F1148" t="s">
        <v>17101</v>
      </c>
      <c r="G1148">
        <v>0.75</v>
      </c>
      <c r="H1148" t="s">
        <v>16838</v>
      </c>
      <c r="I1148">
        <v>0.75</v>
      </c>
      <c r="J1148" t="s">
        <v>16839</v>
      </c>
      <c r="K1148">
        <v>0.75</v>
      </c>
      <c r="L1148" t="s">
        <v>16840</v>
      </c>
      <c r="M1148">
        <v>0.75</v>
      </c>
      <c r="N1148" t="s">
        <v>16841</v>
      </c>
      <c r="O1148">
        <v>-0.48</v>
      </c>
      <c r="Q1148">
        <v>0</v>
      </c>
      <c r="S1148">
        <v>0</v>
      </c>
      <c r="U1148">
        <v>0</v>
      </c>
      <c r="W1148">
        <v>0</v>
      </c>
    </row>
    <row r="1149" spans="2:23" x14ac:dyDescent="0.25">
      <c r="B1149">
        <v>1139</v>
      </c>
      <c r="C1149" t="s">
        <v>17513</v>
      </c>
      <c r="D1149" t="s">
        <v>16509</v>
      </c>
      <c r="E1149">
        <v>0.75</v>
      </c>
      <c r="F1149" t="s">
        <v>17103</v>
      </c>
      <c r="G1149">
        <v>0.75</v>
      </c>
      <c r="H1149" t="s">
        <v>16838</v>
      </c>
      <c r="I1149">
        <v>0.75</v>
      </c>
      <c r="J1149" t="s">
        <v>16839</v>
      </c>
      <c r="K1149">
        <v>0.75</v>
      </c>
      <c r="L1149" t="s">
        <v>16840</v>
      </c>
      <c r="M1149">
        <v>0.75</v>
      </c>
      <c r="N1149" t="s">
        <v>16841</v>
      </c>
      <c r="O1149">
        <v>-0.48</v>
      </c>
      <c r="Q1149">
        <v>0</v>
      </c>
      <c r="S1149">
        <v>0</v>
      </c>
      <c r="U1149">
        <v>0</v>
      </c>
      <c r="W1149">
        <v>0</v>
      </c>
    </row>
    <row r="1150" spans="2:23" x14ac:dyDescent="0.25">
      <c r="B1150">
        <v>1140</v>
      </c>
      <c r="C1150" t="s">
        <v>17514</v>
      </c>
      <c r="D1150" t="s">
        <v>16509</v>
      </c>
      <c r="E1150">
        <v>0.75</v>
      </c>
      <c r="F1150" t="s">
        <v>17105</v>
      </c>
      <c r="G1150">
        <v>0.75</v>
      </c>
      <c r="H1150" t="s">
        <v>16838</v>
      </c>
      <c r="I1150">
        <v>0.75</v>
      </c>
      <c r="J1150" t="s">
        <v>16839</v>
      </c>
      <c r="K1150">
        <v>0.75</v>
      </c>
      <c r="L1150" t="s">
        <v>16840</v>
      </c>
      <c r="M1150">
        <v>0.75</v>
      </c>
      <c r="N1150" t="s">
        <v>16841</v>
      </c>
      <c r="O1150">
        <v>-0.48</v>
      </c>
      <c r="Q1150">
        <v>0</v>
      </c>
      <c r="S1150">
        <v>0</v>
      </c>
      <c r="U1150">
        <v>0</v>
      </c>
      <c r="W1150">
        <v>0</v>
      </c>
    </row>
    <row r="1151" spans="2:23" x14ac:dyDescent="0.25">
      <c r="B1151">
        <v>1141</v>
      </c>
      <c r="C1151" t="s">
        <v>17515</v>
      </c>
      <c r="D1151" t="s">
        <v>16509</v>
      </c>
      <c r="E1151">
        <v>0.75</v>
      </c>
      <c r="F1151" t="s">
        <v>17107</v>
      </c>
      <c r="G1151">
        <v>0.75</v>
      </c>
      <c r="H1151" t="s">
        <v>16838</v>
      </c>
      <c r="I1151">
        <v>0.75</v>
      </c>
      <c r="J1151" t="s">
        <v>16839</v>
      </c>
      <c r="K1151">
        <v>0.75</v>
      </c>
      <c r="L1151" t="s">
        <v>16840</v>
      </c>
      <c r="M1151">
        <v>0.75</v>
      </c>
      <c r="N1151" t="s">
        <v>16841</v>
      </c>
      <c r="O1151">
        <v>-0.48</v>
      </c>
      <c r="Q1151">
        <v>0</v>
      </c>
      <c r="S1151">
        <v>0</v>
      </c>
      <c r="U1151">
        <v>0</v>
      </c>
      <c r="W1151">
        <v>0</v>
      </c>
    </row>
    <row r="1152" spans="2:23" x14ac:dyDescent="0.25">
      <c r="B1152">
        <v>1142</v>
      </c>
      <c r="C1152" t="s">
        <v>17516</v>
      </c>
      <c r="D1152" t="s">
        <v>16509</v>
      </c>
      <c r="E1152">
        <v>0.75</v>
      </c>
      <c r="F1152" t="s">
        <v>17109</v>
      </c>
      <c r="G1152">
        <v>0.75</v>
      </c>
      <c r="H1152" t="s">
        <v>16838</v>
      </c>
      <c r="I1152">
        <v>0.75</v>
      </c>
      <c r="J1152" t="s">
        <v>16839</v>
      </c>
      <c r="K1152">
        <v>0.75</v>
      </c>
      <c r="L1152" t="s">
        <v>16840</v>
      </c>
      <c r="M1152">
        <v>0.75</v>
      </c>
      <c r="N1152" t="s">
        <v>16841</v>
      </c>
      <c r="O1152">
        <v>-0.48</v>
      </c>
      <c r="Q1152">
        <v>0</v>
      </c>
      <c r="S1152">
        <v>0</v>
      </c>
      <c r="U1152">
        <v>0</v>
      </c>
      <c r="W1152">
        <v>0</v>
      </c>
    </row>
    <row r="1153" spans="2:23" x14ac:dyDescent="0.25">
      <c r="B1153">
        <v>1143</v>
      </c>
      <c r="C1153" t="s">
        <v>17517</v>
      </c>
      <c r="D1153" t="s">
        <v>16509</v>
      </c>
      <c r="E1153">
        <v>0.75</v>
      </c>
      <c r="F1153" t="s">
        <v>17111</v>
      </c>
      <c r="G1153">
        <v>0.75</v>
      </c>
      <c r="H1153" t="s">
        <v>16838</v>
      </c>
      <c r="I1153">
        <v>0.75</v>
      </c>
      <c r="J1153" t="s">
        <v>16839</v>
      </c>
      <c r="K1153">
        <v>0.75</v>
      </c>
      <c r="L1153" t="s">
        <v>16840</v>
      </c>
      <c r="M1153">
        <v>0.75</v>
      </c>
      <c r="N1153" t="s">
        <v>16841</v>
      </c>
      <c r="O1153">
        <v>-0.48</v>
      </c>
      <c r="Q1153">
        <v>0</v>
      </c>
      <c r="S1153">
        <v>0</v>
      </c>
      <c r="U1153">
        <v>0</v>
      </c>
      <c r="W1153">
        <v>0</v>
      </c>
    </row>
    <row r="1154" spans="2:23" x14ac:dyDescent="0.25">
      <c r="B1154">
        <v>1144</v>
      </c>
      <c r="C1154" t="s">
        <v>17518</v>
      </c>
      <c r="D1154" t="s">
        <v>16509</v>
      </c>
      <c r="E1154">
        <v>0.75</v>
      </c>
      <c r="F1154" t="s">
        <v>17113</v>
      </c>
      <c r="G1154">
        <v>0.75</v>
      </c>
      <c r="H1154" t="s">
        <v>16838</v>
      </c>
      <c r="I1154">
        <v>0.75</v>
      </c>
      <c r="J1154" t="s">
        <v>16839</v>
      </c>
      <c r="K1154">
        <v>0.75</v>
      </c>
      <c r="L1154" t="s">
        <v>16840</v>
      </c>
      <c r="M1154">
        <v>0.75</v>
      </c>
      <c r="N1154" t="s">
        <v>16841</v>
      </c>
      <c r="O1154">
        <v>-0.48</v>
      </c>
      <c r="Q1154">
        <v>0</v>
      </c>
      <c r="S1154">
        <v>0</v>
      </c>
      <c r="U1154">
        <v>0</v>
      </c>
      <c r="W1154">
        <v>0</v>
      </c>
    </row>
    <row r="1155" spans="2:23" x14ac:dyDescent="0.25">
      <c r="B1155">
        <v>1145</v>
      </c>
      <c r="C1155" t="s">
        <v>17519</v>
      </c>
      <c r="D1155" t="s">
        <v>16509</v>
      </c>
      <c r="E1155">
        <v>0.75</v>
      </c>
      <c r="F1155" t="s">
        <v>17115</v>
      </c>
      <c r="G1155">
        <v>0.75</v>
      </c>
      <c r="H1155" t="s">
        <v>16838</v>
      </c>
      <c r="I1155">
        <v>0.75</v>
      </c>
      <c r="J1155" t="s">
        <v>16839</v>
      </c>
      <c r="K1155">
        <v>0.75</v>
      </c>
      <c r="L1155" t="s">
        <v>16840</v>
      </c>
      <c r="M1155">
        <v>0.75</v>
      </c>
      <c r="N1155" t="s">
        <v>16841</v>
      </c>
      <c r="O1155">
        <v>-0.48</v>
      </c>
      <c r="Q1155">
        <v>0</v>
      </c>
      <c r="S1155">
        <v>0</v>
      </c>
      <c r="U1155">
        <v>0</v>
      </c>
      <c r="W1155">
        <v>0</v>
      </c>
    </row>
    <row r="1156" spans="2:23" x14ac:dyDescent="0.25">
      <c r="B1156">
        <v>1146</v>
      </c>
      <c r="C1156" t="s">
        <v>17520</v>
      </c>
      <c r="D1156" t="s">
        <v>16509</v>
      </c>
      <c r="E1156">
        <v>0.75</v>
      </c>
      <c r="F1156" t="s">
        <v>17117</v>
      </c>
      <c r="G1156">
        <v>0.75</v>
      </c>
      <c r="H1156" t="s">
        <v>16838</v>
      </c>
      <c r="I1156">
        <v>0.75</v>
      </c>
      <c r="J1156" t="s">
        <v>16839</v>
      </c>
      <c r="K1156">
        <v>0.75</v>
      </c>
      <c r="L1156" t="s">
        <v>16840</v>
      </c>
      <c r="M1156">
        <v>0.75</v>
      </c>
      <c r="N1156" t="s">
        <v>16841</v>
      </c>
      <c r="O1156">
        <v>-0.48</v>
      </c>
      <c r="Q1156">
        <v>0</v>
      </c>
      <c r="S1156">
        <v>0</v>
      </c>
      <c r="U1156">
        <v>0</v>
      </c>
      <c r="W1156">
        <v>0</v>
      </c>
    </row>
    <row r="1157" spans="2:23" x14ac:dyDescent="0.25">
      <c r="B1157">
        <v>1147</v>
      </c>
      <c r="C1157" t="s">
        <v>17521</v>
      </c>
      <c r="D1157" t="s">
        <v>16509</v>
      </c>
      <c r="E1157">
        <v>0.75</v>
      </c>
      <c r="F1157" t="s">
        <v>17119</v>
      </c>
      <c r="G1157">
        <v>0.75</v>
      </c>
      <c r="H1157" t="s">
        <v>16838</v>
      </c>
      <c r="I1157">
        <v>0.75</v>
      </c>
      <c r="J1157" t="s">
        <v>16839</v>
      </c>
      <c r="K1157">
        <v>0.75</v>
      </c>
      <c r="L1157" t="s">
        <v>16840</v>
      </c>
      <c r="M1157">
        <v>0.75</v>
      </c>
      <c r="N1157" t="s">
        <v>16841</v>
      </c>
      <c r="O1157">
        <v>-0.48</v>
      </c>
      <c r="Q1157">
        <v>0</v>
      </c>
      <c r="S1157">
        <v>0</v>
      </c>
      <c r="U1157">
        <v>0</v>
      </c>
      <c r="W1157">
        <v>0</v>
      </c>
    </row>
    <row r="1158" spans="2:23" x14ac:dyDescent="0.25">
      <c r="B1158">
        <v>1148</v>
      </c>
      <c r="C1158" t="s">
        <v>17522</v>
      </c>
      <c r="D1158" t="s">
        <v>16509</v>
      </c>
      <c r="E1158">
        <v>0.75</v>
      </c>
      <c r="F1158" t="s">
        <v>17121</v>
      </c>
      <c r="G1158">
        <v>0.75</v>
      </c>
      <c r="H1158" t="s">
        <v>16838</v>
      </c>
      <c r="I1158">
        <v>0.75</v>
      </c>
      <c r="J1158" t="s">
        <v>16839</v>
      </c>
      <c r="K1158">
        <v>0.75</v>
      </c>
      <c r="L1158" t="s">
        <v>16840</v>
      </c>
      <c r="M1158">
        <v>0.75</v>
      </c>
      <c r="N1158" t="s">
        <v>16841</v>
      </c>
      <c r="O1158">
        <v>-0.48</v>
      </c>
      <c r="Q1158">
        <v>0</v>
      </c>
      <c r="S1158">
        <v>0</v>
      </c>
      <c r="U1158">
        <v>0</v>
      </c>
      <c r="W1158">
        <v>0</v>
      </c>
    </row>
    <row r="1159" spans="2:23" x14ac:dyDescent="0.25">
      <c r="B1159">
        <v>1149</v>
      </c>
      <c r="C1159" t="s">
        <v>17523</v>
      </c>
      <c r="D1159" t="s">
        <v>16509</v>
      </c>
      <c r="E1159">
        <v>0.75</v>
      </c>
      <c r="F1159" t="s">
        <v>17123</v>
      </c>
      <c r="G1159">
        <v>0.75</v>
      </c>
      <c r="H1159" t="s">
        <v>16838</v>
      </c>
      <c r="I1159">
        <v>0.75</v>
      </c>
      <c r="J1159" t="s">
        <v>16839</v>
      </c>
      <c r="K1159">
        <v>0.75</v>
      </c>
      <c r="L1159" t="s">
        <v>16840</v>
      </c>
      <c r="M1159">
        <v>0.75</v>
      </c>
      <c r="N1159" t="s">
        <v>16841</v>
      </c>
      <c r="O1159">
        <v>-0.48</v>
      </c>
      <c r="Q1159">
        <v>0</v>
      </c>
      <c r="S1159">
        <v>0</v>
      </c>
      <c r="U1159">
        <v>0</v>
      </c>
      <c r="W1159">
        <v>0</v>
      </c>
    </row>
    <row r="1160" spans="2:23" x14ac:dyDescent="0.25">
      <c r="B1160">
        <v>1150</v>
      </c>
      <c r="C1160" t="s">
        <v>17524</v>
      </c>
      <c r="D1160" t="s">
        <v>16509</v>
      </c>
      <c r="E1160">
        <v>0.75</v>
      </c>
      <c r="F1160" t="s">
        <v>17125</v>
      </c>
      <c r="G1160">
        <v>0.75</v>
      </c>
      <c r="H1160" t="s">
        <v>16838</v>
      </c>
      <c r="I1160">
        <v>0.75</v>
      </c>
      <c r="J1160" t="s">
        <v>16839</v>
      </c>
      <c r="K1160">
        <v>-0.75</v>
      </c>
      <c r="L1160" t="s">
        <v>16840</v>
      </c>
      <c r="M1160">
        <v>-0.75</v>
      </c>
      <c r="N1160" t="s">
        <v>16841</v>
      </c>
      <c r="O1160">
        <v>-0.48</v>
      </c>
      <c r="Q1160">
        <v>0</v>
      </c>
      <c r="S1160">
        <v>0</v>
      </c>
      <c r="U1160">
        <v>0</v>
      </c>
      <c r="W1160">
        <v>0</v>
      </c>
    </row>
    <row r="1161" spans="2:23" x14ac:dyDescent="0.25">
      <c r="B1161">
        <v>1151</v>
      </c>
      <c r="C1161" t="s">
        <v>17525</v>
      </c>
      <c r="D1161" t="s">
        <v>16509</v>
      </c>
      <c r="E1161">
        <v>0.75</v>
      </c>
      <c r="F1161" t="s">
        <v>17127</v>
      </c>
      <c r="G1161">
        <v>0.75</v>
      </c>
      <c r="H1161" t="s">
        <v>16838</v>
      </c>
      <c r="I1161">
        <v>0.75</v>
      </c>
      <c r="J1161" t="s">
        <v>16839</v>
      </c>
      <c r="K1161">
        <v>-0.75</v>
      </c>
      <c r="L1161" t="s">
        <v>16840</v>
      </c>
      <c r="M1161">
        <v>-0.75</v>
      </c>
      <c r="N1161" t="s">
        <v>16841</v>
      </c>
      <c r="O1161">
        <v>-0.48</v>
      </c>
      <c r="Q1161">
        <v>0</v>
      </c>
      <c r="S1161">
        <v>0</v>
      </c>
      <c r="U1161">
        <v>0</v>
      </c>
      <c r="W1161">
        <v>0</v>
      </c>
    </row>
    <row r="1162" spans="2:23" x14ac:dyDescent="0.25">
      <c r="B1162">
        <v>1152</v>
      </c>
      <c r="C1162" t="s">
        <v>17526</v>
      </c>
      <c r="D1162" t="s">
        <v>16509</v>
      </c>
      <c r="E1162">
        <v>0.75</v>
      </c>
      <c r="F1162" t="s">
        <v>17129</v>
      </c>
      <c r="G1162">
        <v>0.75</v>
      </c>
      <c r="H1162" t="s">
        <v>16838</v>
      </c>
      <c r="I1162">
        <v>0.75</v>
      </c>
      <c r="J1162" t="s">
        <v>16839</v>
      </c>
      <c r="K1162">
        <v>-0.75</v>
      </c>
      <c r="L1162" t="s">
        <v>16840</v>
      </c>
      <c r="M1162">
        <v>-0.75</v>
      </c>
      <c r="N1162" t="s">
        <v>16841</v>
      </c>
      <c r="O1162">
        <v>-0.48</v>
      </c>
      <c r="Q1162">
        <v>0</v>
      </c>
      <c r="S1162">
        <v>0</v>
      </c>
      <c r="U1162">
        <v>0</v>
      </c>
      <c r="W1162">
        <v>0</v>
      </c>
    </row>
    <row r="1163" spans="2:23" x14ac:dyDescent="0.25">
      <c r="B1163">
        <v>1153</v>
      </c>
      <c r="C1163" t="s">
        <v>17527</v>
      </c>
      <c r="D1163" t="s">
        <v>16509</v>
      </c>
      <c r="E1163">
        <v>0.75</v>
      </c>
      <c r="F1163" t="s">
        <v>17131</v>
      </c>
      <c r="G1163">
        <v>0.75</v>
      </c>
      <c r="H1163" t="s">
        <v>16838</v>
      </c>
      <c r="I1163">
        <v>0.75</v>
      </c>
      <c r="J1163" t="s">
        <v>16839</v>
      </c>
      <c r="K1163">
        <v>-0.75</v>
      </c>
      <c r="L1163" t="s">
        <v>16840</v>
      </c>
      <c r="M1163">
        <v>-0.75</v>
      </c>
      <c r="N1163" t="s">
        <v>16841</v>
      </c>
      <c r="O1163">
        <v>-0.48</v>
      </c>
      <c r="Q1163">
        <v>0</v>
      </c>
      <c r="S1163">
        <v>0</v>
      </c>
      <c r="U1163">
        <v>0</v>
      </c>
      <c r="W1163">
        <v>0</v>
      </c>
    </row>
    <row r="1164" spans="2:23" x14ac:dyDescent="0.25">
      <c r="B1164">
        <v>1154</v>
      </c>
      <c r="C1164" t="s">
        <v>17528</v>
      </c>
      <c r="D1164" t="s">
        <v>16509</v>
      </c>
      <c r="E1164">
        <v>0.75</v>
      </c>
      <c r="F1164" t="s">
        <v>17133</v>
      </c>
      <c r="G1164">
        <v>0.75</v>
      </c>
      <c r="H1164" t="s">
        <v>16838</v>
      </c>
      <c r="I1164">
        <v>0.75</v>
      </c>
      <c r="J1164" t="s">
        <v>16839</v>
      </c>
      <c r="K1164">
        <v>-0.75</v>
      </c>
      <c r="L1164" t="s">
        <v>16840</v>
      </c>
      <c r="M1164">
        <v>-0.75</v>
      </c>
      <c r="N1164" t="s">
        <v>16841</v>
      </c>
      <c r="O1164">
        <v>-0.48</v>
      </c>
      <c r="Q1164">
        <v>0</v>
      </c>
      <c r="S1164">
        <v>0</v>
      </c>
      <c r="U1164">
        <v>0</v>
      </c>
      <c r="W1164">
        <v>0</v>
      </c>
    </row>
    <row r="1165" spans="2:23" x14ac:dyDescent="0.25">
      <c r="B1165">
        <v>1155</v>
      </c>
      <c r="C1165" t="s">
        <v>17529</v>
      </c>
      <c r="D1165" t="s">
        <v>16509</v>
      </c>
      <c r="E1165">
        <v>0.75</v>
      </c>
      <c r="F1165" t="s">
        <v>17135</v>
      </c>
      <c r="G1165">
        <v>0.75</v>
      </c>
      <c r="H1165" t="s">
        <v>16838</v>
      </c>
      <c r="I1165">
        <v>0.75</v>
      </c>
      <c r="J1165" t="s">
        <v>16839</v>
      </c>
      <c r="K1165">
        <v>-0.75</v>
      </c>
      <c r="L1165" t="s">
        <v>16840</v>
      </c>
      <c r="M1165">
        <v>-0.75</v>
      </c>
      <c r="N1165" t="s">
        <v>16841</v>
      </c>
      <c r="O1165">
        <v>-0.48</v>
      </c>
      <c r="Q1165">
        <v>0</v>
      </c>
      <c r="S1165">
        <v>0</v>
      </c>
      <c r="U1165">
        <v>0</v>
      </c>
      <c r="W1165">
        <v>0</v>
      </c>
    </row>
    <row r="1166" spans="2:23" x14ac:dyDescent="0.25">
      <c r="B1166">
        <v>1156</v>
      </c>
      <c r="C1166" t="s">
        <v>17530</v>
      </c>
      <c r="D1166" t="s">
        <v>16509</v>
      </c>
      <c r="E1166">
        <v>0.75</v>
      </c>
      <c r="F1166" t="s">
        <v>17137</v>
      </c>
      <c r="G1166">
        <v>0.75</v>
      </c>
      <c r="H1166" t="s">
        <v>16838</v>
      </c>
      <c r="I1166">
        <v>0.75</v>
      </c>
      <c r="J1166" t="s">
        <v>16839</v>
      </c>
      <c r="K1166">
        <v>-0.75</v>
      </c>
      <c r="L1166" t="s">
        <v>16840</v>
      </c>
      <c r="M1166">
        <v>-0.75</v>
      </c>
      <c r="N1166" t="s">
        <v>16841</v>
      </c>
      <c r="O1166">
        <v>-0.48</v>
      </c>
      <c r="Q1166">
        <v>0</v>
      </c>
      <c r="S1166">
        <v>0</v>
      </c>
      <c r="U1166">
        <v>0</v>
      </c>
      <c r="W1166">
        <v>0</v>
      </c>
    </row>
    <row r="1167" spans="2:23" x14ac:dyDescent="0.25">
      <c r="B1167">
        <v>1157</v>
      </c>
      <c r="C1167" t="s">
        <v>17531</v>
      </c>
      <c r="D1167" t="s">
        <v>16509</v>
      </c>
      <c r="E1167">
        <v>0.75</v>
      </c>
      <c r="F1167" t="s">
        <v>17139</v>
      </c>
      <c r="G1167">
        <v>0.75</v>
      </c>
      <c r="H1167" t="s">
        <v>16838</v>
      </c>
      <c r="I1167">
        <v>0.75</v>
      </c>
      <c r="J1167" t="s">
        <v>16839</v>
      </c>
      <c r="K1167">
        <v>-0.75</v>
      </c>
      <c r="L1167" t="s">
        <v>16840</v>
      </c>
      <c r="M1167">
        <v>-0.75</v>
      </c>
      <c r="N1167" t="s">
        <v>16841</v>
      </c>
      <c r="O1167">
        <v>-0.48</v>
      </c>
      <c r="Q1167">
        <v>0</v>
      </c>
      <c r="S1167">
        <v>0</v>
      </c>
      <c r="U1167">
        <v>0</v>
      </c>
      <c r="W1167">
        <v>0</v>
      </c>
    </row>
    <row r="1168" spans="2:23" x14ac:dyDescent="0.25">
      <c r="B1168">
        <v>1158</v>
      </c>
      <c r="C1168" t="s">
        <v>17532</v>
      </c>
      <c r="D1168" t="s">
        <v>16509</v>
      </c>
      <c r="E1168">
        <v>0.75</v>
      </c>
      <c r="F1168" t="s">
        <v>17141</v>
      </c>
      <c r="G1168">
        <v>0.75</v>
      </c>
      <c r="H1168" t="s">
        <v>16838</v>
      </c>
      <c r="I1168">
        <v>0.75</v>
      </c>
      <c r="J1168" t="s">
        <v>16839</v>
      </c>
      <c r="K1168">
        <v>-0.75</v>
      </c>
      <c r="L1168" t="s">
        <v>16840</v>
      </c>
      <c r="M1168">
        <v>-0.75</v>
      </c>
      <c r="N1168" t="s">
        <v>16841</v>
      </c>
      <c r="O1168">
        <v>-0.48</v>
      </c>
      <c r="Q1168">
        <v>0</v>
      </c>
      <c r="S1168">
        <v>0</v>
      </c>
      <c r="U1168">
        <v>0</v>
      </c>
      <c r="W1168">
        <v>0</v>
      </c>
    </row>
    <row r="1169" spans="2:23" x14ac:dyDescent="0.25">
      <c r="B1169">
        <v>1159</v>
      </c>
      <c r="C1169" t="s">
        <v>17533</v>
      </c>
      <c r="D1169" t="s">
        <v>16509</v>
      </c>
      <c r="E1169">
        <v>0.75</v>
      </c>
      <c r="F1169" t="s">
        <v>17143</v>
      </c>
      <c r="G1169">
        <v>0.75</v>
      </c>
      <c r="H1169" t="s">
        <v>16838</v>
      </c>
      <c r="I1169">
        <v>0.75</v>
      </c>
      <c r="J1169" t="s">
        <v>16839</v>
      </c>
      <c r="K1169">
        <v>-0.75</v>
      </c>
      <c r="L1169" t="s">
        <v>16840</v>
      </c>
      <c r="M1169">
        <v>-0.75</v>
      </c>
      <c r="N1169" t="s">
        <v>16841</v>
      </c>
      <c r="O1169">
        <v>-0.48</v>
      </c>
      <c r="Q1169">
        <v>0</v>
      </c>
      <c r="S1169">
        <v>0</v>
      </c>
      <c r="U1169">
        <v>0</v>
      </c>
      <c r="W1169">
        <v>0</v>
      </c>
    </row>
    <row r="1170" spans="2:23" x14ac:dyDescent="0.25">
      <c r="B1170">
        <v>1160</v>
      </c>
      <c r="C1170" t="s">
        <v>17534</v>
      </c>
      <c r="D1170" t="s">
        <v>16509</v>
      </c>
      <c r="E1170">
        <v>0.75</v>
      </c>
      <c r="F1170" t="s">
        <v>17145</v>
      </c>
      <c r="G1170">
        <v>0.75</v>
      </c>
      <c r="H1170" t="s">
        <v>16838</v>
      </c>
      <c r="I1170">
        <v>0.75</v>
      </c>
      <c r="J1170" t="s">
        <v>16839</v>
      </c>
      <c r="K1170">
        <v>-0.75</v>
      </c>
      <c r="L1170" t="s">
        <v>16840</v>
      </c>
      <c r="M1170">
        <v>-0.75</v>
      </c>
      <c r="N1170" t="s">
        <v>16841</v>
      </c>
      <c r="O1170">
        <v>-0.48</v>
      </c>
      <c r="Q1170">
        <v>0</v>
      </c>
      <c r="S1170">
        <v>0</v>
      </c>
      <c r="U1170">
        <v>0</v>
      </c>
      <c r="W1170">
        <v>0</v>
      </c>
    </row>
    <row r="1171" spans="2:23" x14ac:dyDescent="0.25">
      <c r="B1171">
        <v>1161</v>
      </c>
      <c r="C1171" t="s">
        <v>17535</v>
      </c>
      <c r="D1171" t="s">
        <v>16509</v>
      </c>
      <c r="E1171">
        <v>0.75</v>
      </c>
      <c r="F1171" t="s">
        <v>17147</v>
      </c>
      <c r="G1171">
        <v>0.75</v>
      </c>
      <c r="H1171" t="s">
        <v>16838</v>
      </c>
      <c r="I1171">
        <v>0.75</v>
      </c>
      <c r="J1171" t="s">
        <v>16839</v>
      </c>
      <c r="K1171">
        <v>-0.75</v>
      </c>
      <c r="L1171" t="s">
        <v>16840</v>
      </c>
      <c r="M1171">
        <v>-0.75</v>
      </c>
      <c r="N1171" t="s">
        <v>16841</v>
      </c>
      <c r="O1171">
        <v>-0.48</v>
      </c>
      <c r="Q1171">
        <v>0</v>
      </c>
      <c r="S1171">
        <v>0</v>
      </c>
      <c r="U1171">
        <v>0</v>
      </c>
      <c r="W1171">
        <v>0</v>
      </c>
    </row>
    <row r="1172" spans="2:23" x14ac:dyDescent="0.25">
      <c r="B1172">
        <v>1162</v>
      </c>
      <c r="C1172" t="s">
        <v>17536</v>
      </c>
      <c r="D1172" t="s">
        <v>16509</v>
      </c>
      <c r="E1172">
        <v>0.75</v>
      </c>
      <c r="F1172" t="s">
        <v>17149</v>
      </c>
      <c r="G1172">
        <v>0.75</v>
      </c>
      <c r="H1172" t="s">
        <v>16838</v>
      </c>
      <c r="I1172">
        <v>0.75</v>
      </c>
      <c r="J1172" t="s">
        <v>16839</v>
      </c>
      <c r="K1172">
        <v>-0.75</v>
      </c>
      <c r="L1172" t="s">
        <v>16840</v>
      </c>
      <c r="M1172">
        <v>-0.75</v>
      </c>
      <c r="N1172" t="s">
        <v>16841</v>
      </c>
      <c r="O1172">
        <v>-0.48</v>
      </c>
      <c r="Q1172">
        <v>0</v>
      </c>
      <c r="S1172">
        <v>0</v>
      </c>
      <c r="U1172">
        <v>0</v>
      </c>
      <c r="W1172">
        <v>0</v>
      </c>
    </row>
    <row r="1173" spans="2:23" x14ac:dyDescent="0.25">
      <c r="B1173">
        <v>1163</v>
      </c>
      <c r="C1173" t="s">
        <v>17537</v>
      </c>
      <c r="D1173" t="s">
        <v>16509</v>
      </c>
      <c r="E1173">
        <v>0.75</v>
      </c>
      <c r="F1173" t="s">
        <v>17151</v>
      </c>
      <c r="G1173">
        <v>0.75</v>
      </c>
      <c r="H1173" t="s">
        <v>16838</v>
      </c>
      <c r="I1173">
        <v>0.75</v>
      </c>
      <c r="J1173" t="s">
        <v>16839</v>
      </c>
      <c r="K1173">
        <v>-0.75</v>
      </c>
      <c r="L1173" t="s">
        <v>16840</v>
      </c>
      <c r="M1173">
        <v>-0.75</v>
      </c>
      <c r="N1173" t="s">
        <v>16841</v>
      </c>
      <c r="O1173">
        <v>-0.48</v>
      </c>
      <c r="Q1173">
        <v>0</v>
      </c>
      <c r="S1173">
        <v>0</v>
      </c>
      <c r="U1173">
        <v>0</v>
      </c>
      <c r="W1173">
        <v>0</v>
      </c>
    </row>
    <row r="1174" spans="2:23" x14ac:dyDescent="0.25">
      <c r="B1174">
        <v>1164</v>
      </c>
      <c r="C1174" t="s">
        <v>17538</v>
      </c>
      <c r="D1174" t="s">
        <v>16509</v>
      </c>
      <c r="E1174">
        <v>0.75</v>
      </c>
      <c r="F1174" t="s">
        <v>17153</v>
      </c>
      <c r="G1174">
        <v>0.75</v>
      </c>
      <c r="H1174" t="s">
        <v>16838</v>
      </c>
      <c r="I1174">
        <v>0.75</v>
      </c>
      <c r="J1174" t="s">
        <v>16839</v>
      </c>
      <c r="K1174">
        <v>-0.75</v>
      </c>
      <c r="L1174" t="s">
        <v>16840</v>
      </c>
      <c r="M1174">
        <v>-0.75</v>
      </c>
      <c r="N1174" t="s">
        <v>16841</v>
      </c>
      <c r="O1174">
        <v>-0.48</v>
      </c>
      <c r="Q1174">
        <v>0</v>
      </c>
      <c r="S1174">
        <v>0</v>
      </c>
      <c r="U1174">
        <v>0</v>
      </c>
      <c r="W1174">
        <v>0</v>
      </c>
    </row>
    <row r="1175" spans="2:23" x14ac:dyDescent="0.25">
      <c r="B1175">
        <v>1165</v>
      </c>
      <c r="C1175" t="s">
        <v>17539</v>
      </c>
      <c r="D1175" t="s">
        <v>16509</v>
      </c>
      <c r="E1175">
        <v>0.75</v>
      </c>
      <c r="F1175" t="s">
        <v>17155</v>
      </c>
      <c r="G1175">
        <v>0.75</v>
      </c>
      <c r="H1175" t="s">
        <v>16838</v>
      </c>
      <c r="I1175">
        <v>0.75</v>
      </c>
      <c r="J1175" t="s">
        <v>16839</v>
      </c>
      <c r="K1175">
        <v>-0.75</v>
      </c>
      <c r="L1175" t="s">
        <v>16840</v>
      </c>
      <c r="M1175">
        <v>-0.75</v>
      </c>
      <c r="N1175" t="s">
        <v>16841</v>
      </c>
      <c r="O1175">
        <v>-0.48</v>
      </c>
      <c r="Q1175">
        <v>0</v>
      </c>
      <c r="S1175">
        <v>0</v>
      </c>
      <c r="U1175">
        <v>0</v>
      </c>
      <c r="W1175">
        <v>0</v>
      </c>
    </row>
    <row r="1176" spans="2:23" x14ac:dyDescent="0.25">
      <c r="B1176">
        <v>1166</v>
      </c>
      <c r="C1176" t="s">
        <v>17540</v>
      </c>
      <c r="D1176" t="s">
        <v>16509</v>
      </c>
      <c r="E1176">
        <v>0.75</v>
      </c>
      <c r="F1176" t="s">
        <v>17093</v>
      </c>
      <c r="G1176">
        <v>0.75</v>
      </c>
      <c r="H1176" t="s">
        <v>16899</v>
      </c>
      <c r="I1176">
        <v>0.75</v>
      </c>
      <c r="J1176" t="s">
        <v>16839</v>
      </c>
      <c r="K1176">
        <v>0.75</v>
      </c>
      <c r="L1176" t="s">
        <v>16840</v>
      </c>
      <c r="M1176">
        <v>0.75</v>
      </c>
      <c r="N1176" t="s">
        <v>16841</v>
      </c>
      <c r="O1176">
        <v>-0.48</v>
      </c>
      <c r="Q1176">
        <v>0</v>
      </c>
      <c r="S1176">
        <v>0</v>
      </c>
      <c r="U1176">
        <v>0</v>
      </c>
      <c r="W1176">
        <v>0</v>
      </c>
    </row>
    <row r="1177" spans="2:23" x14ac:dyDescent="0.25">
      <c r="B1177">
        <v>1167</v>
      </c>
      <c r="C1177" t="s">
        <v>17541</v>
      </c>
      <c r="D1177" t="s">
        <v>16509</v>
      </c>
      <c r="E1177">
        <v>0.75</v>
      </c>
      <c r="F1177" t="s">
        <v>17095</v>
      </c>
      <c r="G1177">
        <v>0.75</v>
      </c>
      <c r="H1177" t="s">
        <v>16899</v>
      </c>
      <c r="I1177">
        <v>0.75</v>
      </c>
      <c r="J1177" t="s">
        <v>16839</v>
      </c>
      <c r="K1177">
        <v>0.75</v>
      </c>
      <c r="L1177" t="s">
        <v>16840</v>
      </c>
      <c r="M1177">
        <v>0.75</v>
      </c>
      <c r="N1177" t="s">
        <v>16841</v>
      </c>
      <c r="O1177">
        <v>-0.48</v>
      </c>
      <c r="Q1177">
        <v>0</v>
      </c>
      <c r="S1177">
        <v>0</v>
      </c>
      <c r="U1177">
        <v>0</v>
      </c>
      <c r="W1177">
        <v>0</v>
      </c>
    </row>
    <row r="1178" spans="2:23" x14ac:dyDescent="0.25">
      <c r="B1178">
        <v>1168</v>
      </c>
      <c r="C1178" t="s">
        <v>17542</v>
      </c>
      <c r="D1178" t="s">
        <v>16509</v>
      </c>
      <c r="E1178">
        <v>0.75</v>
      </c>
      <c r="F1178" t="s">
        <v>17097</v>
      </c>
      <c r="G1178">
        <v>0.75</v>
      </c>
      <c r="H1178" t="s">
        <v>16899</v>
      </c>
      <c r="I1178">
        <v>0.75</v>
      </c>
      <c r="J1178" t="s">
        <v>16839</v>
      </c>
      <c r="K1178">
        <v>0.75</v>
      </c>
      <c r="L1178" t="s">
        <v>16840</v>
      </c>
      <c r="M1178">
        <v>0.75</v>
      </c>
      <c r="N1178" t="s">
        <v>16841</v>
      </c>
      <c r="O1178">
        <v>-0.48</v>
      </c>
      <c r="Q1178">
        <v>0</v>
      </c>
      <c r="S1178">
        <v>0</v>
      </c>
      <c r="U1178">
        <v>0</v>
      </c>
      <c r="W1178">
        <v>0</v>
      </c>
    </row>
    <row r="1179" spans="2:23" x14ac:dyDescent="0.25">
      <c r="B1179">
        <v>1169</v>
      </c>
      <c r="C1179" t="s">
        <v>17543</v>
      </c>
      <c r="D1179" t="s">
        <v>16509</v>
      </c>
      <c r="E1179">
        <v>0.75</v>
      </c>
      <c r="F1179" t="s">
        <v>17099</v>
      </c>
      <c r="G1179">
        <v>0.75</v>
      </c>
      <c r="H1179" t="s">
        <v>16899</v>
      </c>
      <c r="I1179">
        <v>0.75</v>
      </c>
      <c r="J1179" t="s">
        <v>16839</v>
      </c>
      <c r="K1179">
        <v>0.75</v>
      </c>
      <c r="L1179" t="s">
        <v>16840</v>
      </c>
      <c r="M1179">
        <v>0.75</v>
      </c>
      <c r="N1179" t="s">
        <v>16841</v>
      </c>
      <c r="O1179">
        <v>-0.48</v>
      </c>
      <c r="Q1179">
        <v>0</v>
      </c>
      <c r="S1179">
        <v>0</v>
      </c>
      <c r="U1179">
        <v>0</v>
      </c>
      <c r="W1179">
        <v>0</v>
      </c>
    </row>
    <row r="1180" spans="2:23" x14ac:dyDescent="0.25">
      <c r="B1180">
        <v>1170</v>
      </c>
      <c r="C1180" t="s">
        <v>17544</v>
      </c>
      <c r="D1180" t="s">
        <v>16509</v>
      </c>
      <c r="E1180">
        <v>0.75</v>
      </c>
      <c r="F1180" t="s">
        <v>17101</v>
      </c>
      <c r="G1180">
        <v>0.75</v>
      </c>
      <c r="H1180" t="s">
        <v>16899</v>
      </c>
      <c r="I1180">
        <v>0.75</v>
      </c>
      <c r="J1180" t="s">
        <v>16839</v>
      </c>
      <c r="K1180">
        <v>0.75</v>
      </c>
      <c r="L1180" t="s">
        <v>16840</v>
      </c>
      <c r="M1180">
        <v>0.75</v>
      </c>
      <c r="N1180" t="s">
        <v>16841</v>
      </c>
      <c r="O1180">
        <v>-0.48</v>
      </c>
      <c r="Q1180">
        <v>0</v>
      </c>
      <c r="S1180">
        <v>0</v>
      </c>
      <c r="U1180">
        <v>0</v>
      </c>
      <c r="W1180">
        <v>0</v>
      </c>
    </row>
    <row r="1181" spans="2:23" x14ac:dyDescent="0.25">
      <c r="B1181">
        <v>1171</v>
      </c>
      <c r="C1181" t="s">
        <v>17545</v>
      </c>
      <c r="D1181" t="s">
        <v>16509</v>
      </c>
      <c r="E1181">
        <v>0.75</v>
      </c>
      <c r="F1181" t="s">
        <v>17103</v>
      </c>
      <c r="G1181">
        <v>0.75</v>
      </c>
      <c r="H1181" t="s">
        <v>16899</v>
      </c>
      <c r="I1181">
        <v>0.75</v>
      </c>
      <c r="J1181" t="s">
        <v>16839</v>
      </c>
      <c r="K1181">
        <v>0.75</v>
      </c>
      <c r="L1181" t="s">
        <v>16840</v>
      </c>
      <c r="M1181">
        <v>0.75</v>
      </c>
      <c r="N1181" t="s">
        <v>16841</v>
      </c>
      <c r="O1181">
        <v>-0.48</v>
      </c>
      <c r="Q1181">
        <v>0</v>
      </c>
      <c r="S1181">
        <v>0</v>
      </c>
      <c r="U1181">
        <v>0</v>
      </c>
      <c r="W1181">
        <v>0</v>
      </c>
    </row>
    <row r="1182" spans="2:23" x14ac:dyDescent="0.25">
      <c r="B1182">
        <v>1172</v>
      </c>
      <c r="C1182" t="s">
        <v>17546</v>
      </c>
      <c r="D1182" t="s">
        <v>16509</v>
      </c>
      <c r="E1182">
        <v>0.75</v>
      </c>
      <c r="F1182" t="s">
        <v>17105</v>
      </c>
      <c r="G1182">
        <v>0.75</v>
      </c>
      <c r="H1182" t="s">
        <v>16899</v>
      </c>
      <c r="I1182">
        <v>0.75</v>
      </c>
      <c r="J1182" t="s">
        <v>16839</v>
      </c>
      <c r="K1182">
        <v>0.75</v>
      </c>
      <c r="L1182" t="s">
        <v>16840</v>
      </c>
      <c r="M1182">
        <v>0.75</v>
      </c>
      <c r="N1182" t="s">
        <v>16841</v>
      </c>
      <c r="O1182">
        <v>-0.48</v>
      </c>
      <c r="Q1182">
        <v>0</v>
      </c>
      <c r="S1182">
        <v>0</v>
      </c>
      <c r="U1182">
        <v>0</v>
      </c>
      <c r="W1182">
        <v>0</v>
      </c>
    </row>
    <row r="1183" spans="2:23" x14ac:dyDescent="0.25">
      <c r="B1183">
        <v>1173</v>
      </c>
      <c r="C1183" t="s">
        <v>17547</v>
      </c>
      <c r="D1183" t="s">
        <v>16509</v>
      </c>
      <c r="E1183">
        <v>0.75</v>
      </c>
      <c r="F1183" t="s">
        <v>17107</v>
      </c>
      <c r="G1183">
        <v>0.75</v>
      </c>
      <c r="H1183" t="s">
        <v>16899</v>
      </c>
      <c r="I1183">
        <v>0.75</v>
      </c>
      <c r="J1183" t="s">
        <v>16839</v>
      </c>
      <c r="K1183">
        <v>0.75</v>
      </c>
      <c r="L1183" t="s">
        <v>16840</v>
      </c>
      <c r="M1183">
        <v>0.75</v>
      </c>
      <c r="N1183" t="s">
        <v>16841</v>
      </c>
      <c r="O1183">
        <v>-0.48</v>
      </c>
      <c r="Q1183">
        <v>0</v>
      </c>
      <c r="S1183">
        <v>0</v>
      </c>
      <c r="U1183">
        <v>0</v>
      </c>
      <c r="W1183">
        <v>0</v>
      </c>
    </row>
    <row r="1184" spans="2:23" x14ac:dyDescent="0.25">
      <c r="B1184">
        <v>1174</v>
      </c>
      <c r="C1184" t="s">
        <v>17548</v>
      </c>
      <c r="D1184" t="s">
        <v>16509</v>
      </c>
      <c r="E1184">
        <v>0.75</v>
      </c>
      <c r="F1184" t="s">
        <v>17109</v>
      </c>
      <c r="G1184">
        <v>0.75</v>
      </c>
      <c r="H1184" t="s">
        <v>16899</v>
      </c>
      <c r="I1184">
        <v>0.75</v>
      </c>
      <c r="J1184" t="s">
        <v>16839</v>
      </c>
      <c r="K1184">
        <v>0.75</v>
      </c>
      <c r="L1184" t="s">
        <v>16840</v>
      </c>
      <c r="M1184">
        <v>0.75</v>
      </c>
      <c r="N1184" t="s">
        <v>16841</v>
      </c>
      <c r="O1184">
        <v>-0.48</v>
      </c>
      <c r="Q1184">
        <v>0</v>
      </c>
      <c r="S1184">
        <v>0</v>
      </c>
      <c r="U1184">
        <v>0</v>
      </c>
      <c r="W1184">
        <v>0</v>
      </c>
    </row>
    <row r="1185" spans="2:23" x14ac:dyDescent="0.25">
      <c r="B1185">
        <v>1175</v>
      </c>
      <c r="C1185" t="s">
        <v>17549</v>
      </c>
      <c r="D1185" t="s">
        <v>16509</v>
      </c>
      <c r="E1185">
        <v>0.75</v>
      </c>
      <c r="F1185" t="s">
        <v>17111</v>
      </c>
      <c r="G1185">
        <v>0.75</v>
      </c>
      <c r="H1185" t="s">
        <v>16899</v>
      </c>
      <c r="I1185">
        <v>0.75</v>
      </c>
      <c r="J1185" t="s">
        <v>16839</v>
      </c>
      <c r="K1185">
        <v>0.75</v>
      </c>
      <c r="L1185" t="s">
        <v>16840</v>
      </c>
      <c r="M1185">
        <v>0.75</v>
      </c>
      <c r="N1185" t="s">
        <v>16841</v>
      </c>
      <c r="O1185">
        <v>-0.48</v>
      </c>
      <c r="Q1185">
        <v>0</v>
      </c>
      <c r="S1185">
        <v>0</v>
      </c>
      <c r="U1185">
        <v>0</v>
      </c>
      <c r="W1185">
        <v>0</v>
      </c>
    </row>
    <row r="1186" spans="2:23" x14ac:dyDescent="0.25">
      <c r="B1186">
        <v>1176</v>
      </c>
      <c r="C1186" t="s">
        <v>17550</v>
      </c>
      <c r="D1186" t="s">
        <v>16509</v>
      </c>
      <c r="E1186">
        <v>0.75</v>
      </c>
      <c r="F1186" t="s">
        <v>17113</v>
      </c>
      <c r="G1186">
        <v>0.75</v>
      </c>
      <c r="H1186" t="s">
        <v>16899</v>
      </c>
      <c r="I1186">
        <v>0.75</v>
      </c>
      <c r="J1186" t="s">
        <v>16839</v>
      </c>
      <c r="K1186">
        <v>0.75</v>
      </c>
      <c r="L1186" t="s">
        <v>16840</v>
      </c>
      <c r="M1186">
        <v>0.75</v>
      </c>
      <c r="N1186" t="s">
        <v>16841</v>
      </c>
      <c r="O1186">
        <v>-0.48</v>
      </c>
      <c r="Q1186">
        <v>0</v>
      </c>
      <c r="S1186">
        <v>0</v>
      </c>
      <c r="U1186">
        <v>0</v>
      </c>
      <c r="W1186">
        <v>0</v>
      </c>
    </row>
    <row r="1187" spans="2:23" x14ac:dyDescent="0.25">
      <c r="B1187">
        <v>1177</v>
      </c>
      <c r="C1187" t="s">
        <v>17551</v>
      </c>
      <c r="D1187" t="s">
        <v>16509</v>
      </c>
      <c r="E1187">
        <v>0.75</v>
      </c>
      <c r="F1187" t="s">
        <v>17115</v>
      </c>
      <c r="G1187">
        <v>0.75</v>
      </c>
      <c r="H1187" t="s">
        <v>16899</v>
      </c>
      <c r="I1187">
        <v>0.75</v>
      </c>
      <c r="J1187" t="s">
        <v>16839</v>
      </c>
      <c r="K1187">
        <v>0.75</v>
      </c>
      <c r="L1187" t="s">
        <v>16840</v>
      </c>
      <c r="M1187">
        <v>0.75</v>
      </c>
      <c r="N1187" t="s">
        <v>16841</v>
      </c>
      <c r="O1187">
        <v>-0.48</v>
      </c>
      <c r="Q1187">
        <v>0</v>
      </c>
      <c r="S1187">
        <v>0</v>
      </c>
      <c r="U1187">
        <v>0</v>
      </c>
      <c r="W1187">
        <v>0</v>
      </c>
    </row>
    <row r="1188" spans="2:23" x14ac:dyDescent="0.25">
      <c r="B1188">
        <v>1178</v>
      </c>
      <c r="C1188" t="s">
        <v>17552</v>
      </c>
      <c r="D1188" t="s">
        <v>16509</v>
      </c>
      <c r="E1188">
        <v>0.75</v>
      </c>
      <c r="F1188" t="s">
        <v>17117</v>
      </c>
      <c r="G1188">
        <v>0.75</v>
      </c>
      <c r="H1188" t="s">
        <v>16899</v>
      </c>
      <c r="I1188">
        <v>0.75</v>
      </c>
      <c r="J1188" t="s">
        <v>16839</v>
      </c>
      <c r="K1188">
        <v>0.75</v>
      </c>
      <c r="L1188" t="s">
        <v>16840</v>
      </c>
      <c r="M1188">
        <v>0.75</v>
      </c>
      <c r="N1188" t="s">
        <v>16841</v>
      </c>
      <c r="O1188">
        <v>-0.48</v>
      </c>
      <c r="Q1188">
        <v>0</v>
      </c>
      <c r="S1188">
        <v>0</v>
      </c>
      <c r="U1188">
        <v>0</v>
      </c>
      <c r="W1188">
        <v>0</v>
      </c>
    </row>
    <row r="1189" spans="2:23" x14ac:dyDescent="0.25">
      <c r="B1189">
        <v>1179</v>
      </c>
      <c r="C1189" t="s">
        <v>17553</v>
      </c>
      <c r="D1189" t="s">
        <v>16509</v>
      </c>
      <c r="E1189">
        <v>0.75</v>
      </c>
      <c r="F1189" t="s">
        <v>17119</v>
      </c>
      <c r="G1189">
        <v>0.75</v>
      </c>
      <c r="H1189" t="s">
        <v>16899</v>
      </c>
      <c r="I1189">
        <v>0.75</v>
      </c>
      <c r="J1189" t="s">
        <v>16839</v>
      </c>
      <c r="K1189">
        <v>0.75</v>
      </c>
      <c r="L1189" t="s">
        <v>16840</v>
      </c>
      <c r="M1189">
        <v>0.75</v>
      </c>
      <c r="N1189" t="s">
        <v>16841</v>
      </c>
      <c r="O1189">
        <v>-0.48</v>
      </c>
      <c r="Q1189">
        <v>0</v>
      </c>
      <c r="S1189">
        <v>0</v>
      </c>
      <c r="U1189">
        <v>0</v>
      </c>
      <c r="W1189">
        <v>0</v>
      </c>
    </row>
    <row r="1190" spans="2:23" x14ac:dyDescent="0.25">
      <c r="B1190">
        <v>1180</v>
      </c>
      <c r="C1190" t="s">
        <v>17554</v>
      </c>
      <c r="D1190" t="s">
        <v>16509</v>
      </c>
      <c r="E1190">
        <v>0.75</v>
      </c>
      <c r="F1190" t="s">
        <v>17121</v>
      </c>
      <c r="G1190">
        <v>0.75</v>
      </c>
      <c r="H1190" t="s">
        <v>16899</v>
      </c>
      <c r="I1190">
        <v>0.75</v>
      </c>
      <c r="J1190" t="s">
        <v>16839</v>
      </c>
      <c r="K1190">
        <v>0.75</v>
      </c>
      <c r="L1190" t="s">
        <v>16840</v>
      </c>
      <c r="M1190">
        <v>0.75</v>
      </c>
      <c r="N1190" t="s">
        <v>16841</v>
      </c>
      <c r="O1190">
        <v>-0.48</v>
      </c>
      <c r="Q1190">
        <v>0</v>
      </c>
      <c r="S1190">
        <v>0</v>
      </c>
      <c r="U1190">
        <v>0</v>
      </c>
      <c r="W1190">
        <v>0</v>
      </c>
    </row>
    <row r="1191" spans="2:23" x14ac:dyDescent="0.25">
      <c r="B1191">
        <v>1181</v>
      </c>
      <c r="C1191" t="s">
        <v>17555</v>
      </c>
      <c r="D1191" t="s">
        <v>16509</v>
      </c>
      <c r="E1191">
        <v>0.75</v>
      </c>
      <c r="F1191" t="s">
        <v>17123</v>
      </c>
      <c r="G1191">
        <v>0.75</v>
      </c>
      <c r="H1191" t="s">
        <v>16899</v>
      </c>
      <c r="I1191">
        <v>0.75</v>
      </c>
      <c r="J1191" t="s">
        <v>16839</v>
      </c>
      <c r="K1191">
        <v>0.75</v>
      </c>
      <c r="L1191" t="s">
        <v>16840</v>
      </c>
      <c r="M1191">
        <v>0.75</v>
      </c>
      <c r="N1191" t="s">
        <v>16841</v>
      </c>
      <c r="O1191">
        <v>-0.48</v>
      </c>
      <c r="Q1191">
        <v>0</v>
      </c>
      <c r="S1191">
        <v>0</v>
      </c>
      <c r="U1191">
        <v>0</v>
      </c>
      <c r="W1191">
        <v>0</v>
      </c>
    </row>
    <row r="1192" spans="2:23" x14ac:dyDescent="0.25">
      <c r="B1192">
        <v>1182</v>
      </c>
      <c r="C1192" t="s">
        <v>17556</v>
      </c>
      <c r="D1192" t="s">
        <v>16509</v>
      </c>
      <c r="E1192">
        <v>0.75</v>
      </c>
      <c r="F1192" t="s">
        <v>17125</v>
      </c>
      <c r="G1192">
        <v>0.75</v>
      </c>
      <c r="H1192" t="s">
        <v>16899</v>
      </c>
      <c r="I1192">
        <v>0.75</v>
      </c>
      <c r="J1192" t="s">
        <v>16839</v>
      </c>
      <c r="K1192">
        <v>-0.75</v>
      </c>
      <c r="L1192" t="s">
        <v>16840</v>
      </c>
      <c r="M1192">
        <v>-0.75</v>
      </c>
      <c r="N1192" t="s">
        <v>16841</v>
      </c>
      <c r="O1192">
        <v>-0.48</v>
      </c>
      <c r="Q1192">
        <v>0</v>
      </c>
      <c r="S1192">
        <v>0</v>
      </c>
      <c r="U1192">
        <v>0</v>
      </c>
      <c r="W1192">
        <v>0</v>
      </c>
    </row>
    <row r="1193" spans="2:23" x14ac:dyDescent="0.25">
      <c r="B1193">
        <v>1183</v>
      </c>
      <c r="C1193" t="s">
        <v>17557</v>
      </c>
      <c r="D1193" t="s">
        <v>16509</v>
      </c>
      <c r="E1193">
        <v>0.75</v>
      </c>
      <c r="F1193" t="s">
        <v>17127</v>
      </c>
      <c r="G1193">
        <v>0.75</v>
      </c>
      <c r="H1193" t="s">
        <v>16899</v>
      </c>
      <c r="I1193">
        <v>0.75</v>
      </c>
      <c r="J1193" t="s">
        <v>16839</v>
      </c>
      <c r="K1193">
        <v>-0.75</v>
      </c>
      <c r="L1193" t="s">
        <v>16840</v>
      </c>
      <c r="M1193">
        <v>-0.75</v>
      </c>
      <c r="N1193" t="s">
        <v>16841</v>
      </c>
      <c r="O1193">
        <v>-0.48</v>
      </c>
      <c r="Q1193">
        <v>0</v>
      </c>
      <c r="S1193">
        <v>0</v>
      </c>
      <c r="U1193">
        <v>0</v>
      </c>
      <c r="W1193">
        <v>0</v>
      </c>
    </row>
    <row r="1194" spans="2:23" x14ac:dyDescent="0.25">
      <c r="B1194">
        <v>1184</v>
      </c>
      <c r="C1194" t="s">
        <v>17558</v>
      </c>
      <c r="D1194" t="s">
        <v>16509</v>
      </c>
      <c r="E1194">
        <v>0.75</v>
      </c>
      <c r="F1194" t="s">
        <v>17129</v>
      </c>
      <c r="G1194">
        <v>0.75</v>
      </c>
      <c r="H1194" t="s">
        <v>16899</v>
      </c>
      <c r="I1194">
        <v>0.75</v>
      </c>
      <c r="J1194" t="s">
        <v>16839</v>
      </c>
      <c r="K1194">
        <v>-0.75</v>
      </c>
      <c r="L1194" t="s">
        <v>16840</v>
      </c>
      <c r="M1194">
        <v>-0.75</v>
      </c>
      <c r="N1194" t="s">
        <v>16841</v>
      </c>
      <c r="O1194">
        <v>-0.48</v>
      </c>
      <c r="Q1194">
        <v>0</v>
      </c>
      <c r="S1194">
        <v>0</v>
      </c>
      <c r="U1194">
        <v>0</v>
      </c>
      <c r="W1194">
        <v>0</v>
      </c>
    </row>
    <row r="1195" spans="2:23" x14ac:dyDescent="0.25">
      <c r="B1195">
        <v>1185</v>
      </c>
      <c r="C1195" t="s">
        <v>17559</v>
      </c>
      <c r="D1195" t="s">
        <v>16509</v>
      </c>
      <c r="E1195">
        <v>0.75</v>
      </c>
      <c r="F1195" t="s">
        <v>17131</v>
      </c>
      <c r="G1195">
        <v>0.75</v>
      </c>
      <c r="H1195" t="s">
        <v>16899</v>
      </c>
      <c r="I1195">
        <v>0.75</v>
      </c>
      <c r="J1195" t="s">
        <v>16839</v>
      </c>
      <c r="K1195">
        <v>-0.75</v>
      </c>
      <c r="L1195" t="s">
        <v>16840</v>
      </c>
      <c r="M1195">
        <v>-0.75</v>
      </c>
      <c r="N1195" t="s">
        <v>16841</v>
      </c>
      <c r="O1195">
        <v>-0.48</v>
      </c>
      <c r="Q1195">
        <v>0</v>
      </c>
      <c r="S1195">
        <v>0</v>
      </c>
      <c r="U1195">
        <v>0</v>
      </c>
      <c r="W1195">
        <v>0</v>
      </c>
    </row>
    <row r="1196" spans="2:23" x14ac:dyDescent="0.25">
      <c r="B1196">
        <v>1186</v>
      </c>
      <c r="C1196" t="s">
        <v>17560</v>
      </c>
      <c r="D1196" t="s">
        <v>16509</v>
      </c>
      <c r="E1196">
        <v>0.75</v>
      </c>
      <c r="F1196" t="s">
        <v>17133</v>
      </c>
      <c r="G1196">
        <v>0.75</v>
      </c>
      <c r="H1196" t="s">
        <v>16899</v>
      </c>
      <c r="I1196">
        <v>0.75</v>
      </c>
      <c r="J1196" t="s">
        <v>16839</v>
      </c>
      <c r="K1196">
        <v>-0.75</v>
      </c>
      <c r="L1196" t="s">
        <v>16840</v>
      </c>
      <c r="M1196">
        <v>-0.75</v>
      </c>
      <c r="N1196" t="s">
        <v>16841</v>
      </c>
      <c r="O1196">
        <v>-0.48</v>
      </c>
      <c r="Q1196">
        <v>0</v>
      </c>
      <c r="S1196">
        <v>0</v>
      </c>
      <c r="U1196">
        <v>0</v>
      </c>
      <c r="W1196">
        <v>0</v>
      </c>
    </row>
    <row r="1197" spans="2:23" x14ac:dyDescent="0.25">
      <c r="B1197">
        <v>1187</v>
      </c>
      <c r="C1197" t="s">
        <v>17561</v>
      </c>
      <c r="D1197" t="s">
        <v>16509</v>
      </c>
      <c r="E1197">
        <v>0.75</v>
      </c>
      <c r="F1197" t="s">
        <v>17135</v>
      </c>
      <c r="G1197">
        <v>0.75</v>
      </c>
      <c r="H1197" t="s">
        <v>16899</v>
      </c>
      <c r="I1197">
        <v>0.75</v>
      </c>
      <c r="J1197" t="s">
        <v>16839</v>
      </c>
      <c r="K1197">
        <v>-0.75</v>
      </c>
      <c r="L1197" t="s">
        <v>16840</v>
      </c>
      <c r="M1197">
        <v>-0.75</v>
      </c>
      <c r="N1197" t="s">
        <v>16841</v>
      </c>
      <c r="O1197">
        <v>-0.48</v>
      </c>
      <c r="Q1197">
        <v>0</v>
      </c>
      <c r="S1197">
        <v>0</v>
      </c>
      <c r="U1197">
        <v>0</v>
      </c>
      <c r="W1197">
        <v>0</v>
      </c>
    </row>
    <row r="1198" spans="2:23" x14ac:dyDescent="0.25">
      <c r="B1198">
        <v>1188</v>
      </c>
      <c r="C1198" t="s">
        <v>17562</v>
      </c>
      <c r="D1198" t="s">
        <v>16509</v>
      </c>
      <c r="E1198">
        <v>0.75</v>
      </c>
      <c r="F1198" t="s">
        <v>17137</v>
      </c>
      <c r="G1198">
        <v>0.75</v>
      </c>
      <c r="H1198" t="s">
        <v>16899</v>
      </c>
      <c r="I1198">
        <v>0.75</v>
      </c>
      <c r="J1198" t="s">
        <v>16839</v>
      </c>
      <c r="K1198">
        <v>-0.75</v>
      </c>
      <c r="L1198" t="s">
        <v>16840</v>
      </c>
      <c r="M1198">
        <v>-0.75</v>
      </c>
      <c r="N1198" t="s">
        <v>16841</v>
      </c>
      <c r="O1198">
        <v>-0.48</v>
      </c>
      <c r="Q1198">
        <v>0</v>
      </c>
      <c r="S1198">
        <v>0</v>
      </c>
      <c r="U1198">
        <v>0</v>
      </c>
      <c r="W1198">
        <v>0</v>
      </c>
    </row>
    <row r="1199" spans="2:23" x14ac:dyDescent="0.25">
      <c r="B1199">
        <v>1189</v>
      </c>
      <c r="C1199" t="s">
        <v>17563</v>
      </c>
      <c r="D1199" t="s">
        <v>16509</v>
      </c>
      <c r="E1199">
        <v>0.75</v>
      </c>
      <c r="F1199" t="s">
        <v>17139</v>
      </c>
      <c r="G1199">
        <v>0.75</v>
      </c>
      <c r="H1199" t="s">
        <v>16899</v>
      </c>
      <c r="I1199">
        <v>0.75</v>
      </c>
      <c r="J1199" t="s">
        <v>16839</v>
      </c>
      <c r="K1199">
        <v>-0.75</v>
      </c>
      <c r="L1199" t="s">
        <v>16840</v>
      </c>
      <c r="M1199">
        <v>-0.75</v>
      </c>
      <c r="N1199" t="s">
        <v>16841</v>
      </c>
      <c r="O1199">
        <v>-0.48</v>
      </c>
      <c r="Q1199">
        <v>0</v>
      </c>
      <c r="S1199">
        <v>0</v>
      </c>
      <c r="U1199">
        <v>0</v>
      </c>
      <c r="W1199">
        <v>0</v>
      </c>
    </row>
    <row r="1200" spans="2:23" x14ac:dyDescent="0.25">
      <c r="B1200">
        <v>1190</v>
      </c>
      <c r="C1200" t="s">
        <v>17564</v>
      </c>
      <c r="D1200" t="s">
        <v>16509</v>
      </c>
      <c r="E1200">
        <v>0.75</v>
      </c>
      <c r="F1200" t="s">
        <v>17141</v>
      </c>
      <c r="G1200">
        <v>0.75</v>
      </c>
      <c r="H1200" t="s">
        <v>16899</v>
      </c>
      <c r="I1200">
        <v>0.75</v>
      </c>
      <c r="J1200" t="s">
        <v>16839</v>
      </c>
      <c r="K1200">
        <v>-0.75</v>
      </c>
      <c r="L1200" t="s">
        <v>16840</v>
      </c>
      <c r="M1200">
        <v>-0.75</v>
      </c>
      <c r="N1200" t="s">
        <v>16841</v>
      </c>
      <c r="O1200">
        <v>-0.48</v>
      </c>
      <c r="Q1200">
        <v>0</v>
      </c>
      <c r="S1200">
        <v>0</v>
      </c>
      <c r="U1200">
        <v>0</v>
      </c>
      <c r="W1200">
        <v>0</v>
      </c>
    </row>
    <row r="1201" spans="2:23" x14ac:dyDescent="0.25">
      <c r="B1201">
        <v>1191</v>
      </c>
      <c r="C1201" t="s">
        <v>17565</v>
      </c>
      <c r="D1201" t="s">
        <v>16509</v>
      </c>
      <c r="E1201">
        <v>0.75</v>
      </c>
      <c r="F1201" t="s">
        <v>17143</v>
      </c>
      <c r="G1201">
        <v>0.75</v>
      </c>
      <c r="H1201" t="s">
        <v>16899</v>
      </c>
      <c r="I1201">
        <v>0.75</v>
      </c>
      <c r="J1201" t="s">
        <v>16839</v>
      </c>
      <c r="K1201">
        <v>-0.75</v>
      </c>
      <c r="L1201" t="s">
        <v>16840</v>
      </c>
      <c r="M1201">
        <v>-0.75</v>
      </c>
      <c r="N1201" t="s">
        <v>16841</v>
      </c>
      <c r="O1201">
        <v>-0.48</v>
      </c>
      <c r="Q1201">
        <v>0</v>
      </c>
      <c r="S1201">
        <v>0</v>
      </c>
      <c r="U1201">
        <v>0</v>
      </c>
      <c r="W1201">
        <v>0</v>
      </c>
    </row>
    <row r="1202" spans="2:23" x14ac:dyDescent="0.25">
      <c r="B1202">
        <v>1192</v>
      </c>
      <c r="C1202" t="s">
        <v>17566</v>
      </c>
      <c r="D1202" t="s">
        <v>16509</v>
      </c>
      <c r="E1202">
        <v>0.75</v>
      </c>
      <c r="F1202" t="s">
        <v>17145</v>
      </c>
      <c r="G1202">
        <v>0.75</v>
      </c>
      <c r="H1202" t="s">
        <v>16899</v>
      </c>
      <c r="I1202">
        <v>0.75</v>
      </c>
      <c r="J1202" t="s">
        <v>16839</v>
      </c>
      <c r="K1202">
        <v>-0.75</v>
      </c>
      <c r="L1202" t="s">
        <v>16840</v>
      </c>
      <c r="M1202">
        <v>-0.75</v>
      </c>
      <c r="N1202" t="s">
        <v>16841</v>
      </c>
      <c r="O1202">
        <v>-0.48</v>
      </c>
      <c r="Q1202">
        <v>0</v>
      </c>
      <c r="S1202">
        <v>0</v>
      </c>
      <c r="U1202">
        <v>0</v>
      </c>
      <c r="W1202">
        <v>0</v>
      </c>
    </row>
    <row r="1203" spans="2:23" x14ac:dyDescent="0.25">
      <c r="B1203">
        <v>1193</v>
      </c>
      <c r="C1203" t="s">
        <v>17567</v>
      </c>
      <c r="D1203" t="s">
        <v>16509</v>
      </c>
      <c r="E1203">
        <v>0.75</v>
      </c>
      <c r="F1203" t="s">
        <v>17147</v>
      </c>
      <c r="G1203">
        <v>0.75</v>
      </c>
      <c r="H1203" t="s">
        <v>16899</v>
      </c>
      <c r="I1203">
        <v>0.75</v>
      </c>
      <c r="J1203" t="s">
        <v>16839</v>
      </c>
      <c r="K1203">
        <v>-0.75</v>
      </c>
      <c r="L1203" t="s">
        <v>16840</v>
      </c>
      <c r="M1203">
        <v>-0.75</v>
      </c>
      <c r="N1203" t="s">
        <v>16841</v>
      </c>
      <c r="O1203">
        <v>-0.48</v>
      </c>
      <c r="Q1203">
        <v>0</v>
      </c>
      <c r="S1203">
        <v>0</v>
      </c>
      <c r="U1203">
        <v>0</v>
      </c>
      <c r="W1203">
        <v>0</v>
      </c>
    </row>
    <row r="1204" spans="2:23" x14ac:dyDescent="0.25">
      <c r="B1204">
        <v>1194</v>
      </c>
      <c r="C1204" t="s">
        <v>17568</v>
      </c>
      <c r="D1204" t="s">
        <v>16509</v>
      </c>
      <c r="E1204">
        <v>0.75</v>
      </c>
      <c r="F1204" t="s">
        <v>17149</v>
      </c>
      <c r="G1204">
        <v>0.75</v>
      </c>
      <c r="H1204" t="s">
        <v>16899</v>
      </c>
      <c r="I1204">
        <v>0.75</v>
      </c>
      <c r="J1204" t="s">
        <v>16839</v>
      </c>
      <c r="K1204">
        <v>-0.75</v>
      </c>
      <c r="L1204" t="s">
        <v>16840</v>
      </c>
      <c r="M1204">
        <v>-0.75</v>
      </c>
      <c r="N1204" t="s">
        <v>16841</v>
      </c>
      <c r="O1204">
        <v>-0.48</v>
      </c>
      <c r="Q1204">
        <v>0</v>
      </c>
      <c r="S1204">
        <v>0</v>
      </c>
      <c r="U1204">
        <v>0</v>
      </c>
      <c r="W1204">
        <v>0</v>
      </c>
    </row>
    <row r="1205" spans="2:23" x14ac:dyDescent="0.25">
      <c r="B1205">
        <v>1195</v>
      </c>
      <c r="C1205" t="s">
        <v>17569</v>
      </c>
      <c r="D1205" t="s">
        <v>16509</v>
      </c>
      <c r="E1205">
        <v>0.75</v>
      </c>
      <c r="F1205" t="s">
        <v>17151</v>
      </c>
      <c r="G1205">
        <v>0.75</v>
      </c>
      <c r="H1205" t="s">
        <v>16899</v>
      </c>
      <c r="I1205">
        <v>0.75</v>
      </c>
      <c r="J1205" t="s">
        <v>16839</v>
      </c>
      <c r="K1205">
        <v>-0.75</v>
      </c>
      <c r="L1205" t="s">
        <v>16840</v>
      </c>
      <c r="M1205">
        <v>-0.75</v>
      </c>
      <c r="N1205" t="s">
        <v>16841</v>
      </c>
      <c r="O1205">
        <v>-0.48</v>
      </c>
      <c r="Q1205">
        <v>0</v>
      </c>
      <c r="S1205">
        <v>0</v>
      </c>
      <c r="U1205">
        <v>0</v>
      </c>
      <c r="W1205">
        <v>0</v>
      </c>
    </row>
    <row r="1206" spans="2:23" x14ac:dyDescent="0.25">
      <c r="B1206">
        <v>1196</v>
      </c>
      <c r="C1206" t="s">
        <v>17570</v>
      </c>
      <c r="D1206" t="s">
        <v>16509</v>
      </c>
      <c r="E1206">
        <v>0.75</v>
      </c>
      <c r="F1206" t="s">
        <v>17153</v>
      </c>
      <c r="G1206">
        <v>0.75</v>
      </c>
      <c r="H1206" t="s">
        <v>16899</v>
      </c>
      <c r="I1206">
        <v>0.75</v>
      </c>
      <c r="J1206" t="s">
        <v>16839</v>
      </c>
      <c r="K1206">
        <v>-0.75</v>
      </c>
      <c r="L1206" t="s">
        <v>16840</v>
      </c>
      <c r="M1206">
        <v>-0.75</v>
      </c>
      <c r="N1206" t="s">
        <v>16841</v>
      </c>
      <c r="O1206">
        <v>-0.48</v>
      </c>
      <c r="Q1206">
        <v>0</v>
      </c>
      <c r="S1206">
        <v>0</v>
      </c>
      <c r="U1206">
        <v>0</v>
      </c>
      <c r="W1206">
        <v>0</v>
      </c>
    </row>
    <row r="1207" spans="2:23" x14ac:dyDescent="0.25">
      <c r="B1207">
        <v>1197</v>
      </c>
      <c r="C1207" t="s">
        <v>17571</v>
      </c>
      <c r="D1207" t="s">
        <v>16509</v>
      </c>
      <c r="E1207">
        <v>0.75</v>
      </c>
      <c r="F1207" t="s">
        <v>17155</v>
      </c>
      <c r="G1207">
        <v>0.75</v>
      </c>
      <c r="H1207" t="s">
        <v>16899</v>
      </c>
      <c r="I1207">
        <v>0.75</v>
      </c>
      <c r="J1207" t="s">
        <v>16839</v>
      </c>
      <c r="K1207">
        <v>-0.75</v>
      </c>
      <c r="L1207" t="s">
        <v>16840</v>
      </c>
      <c r="M1207">
        <v>-0.75</v>
      </c>
      <c r="N1207" t="s">
        <v>16841</v>
      </c>
      <c r="O1207">
        <v>-0.48</v>
      </c>
      <c r="Q1207">
        <v>0</v>
      </c>
      <c r="S1207">
        <v>0</v>
      </c>
      <c r="U1207">
        <v>0</v>
      </c>
      <c r="W1207">
        <v>0</v>
      </c>
    </row>
    <row r="1208" spans="2:23" x14ac:dyDescent="0.25">
      <c r="B1208">
        <v>1198</v>
      </c>
      <c r="C1208" t="s">
        <v>17572</v>
      </c>
      <c r="D1208" t="s">
        <v>16509</v>
      </c>
      <c r="E1208">
        <v>0.75</v>
      </c>
      <c r="F1208" t="s">
        <v>17189</v>
      </c>
      <c r="G1208">
        <v>0.75</v>
      </c>
      <c r="H1208" t="s">
        <v>16932</v>
      </c>
      <c r="I1208">
        <v>0.75</v>
      </c>
      <c r="J1208" t="s">
        <v>16933</v>
      </c>
      <c r="K1208">
        <v>0.75</v>
      </c>
      <c r="L1208" t="s">
        <v>16841</v>
      </c>
      <c r="M1208">
        <v>-0.48</v>
      </c>
      <c r="O1208">
        <v>0</v>
      </c>
      <c r="Q1208">
        <v>0</v>
      </c>
      <c r="S1208">
        <v>0</v>
      </c>
      <c r="U1208">
        <v>0</v>
      </c>
      <c r="W1208">
        <v>0</v>
      </c>
    </row>
    <row r="1209" spans="2:23" x14ac:dyDescent="0.25">
      <c r="B1209">
        <v>1199</v>
      </c>
      <c r="C1209" t="s">
        <v>17573</v>
      </c>
      <c r="D1209" t="s">
        <v>16509</v>
      </c>
      <c r="E1209">
        <v>0.75</v>
      </c>
      <c r="F1209" t="s">
        <v>17191</v>
      </c>
      <c r="G1209">
        <v>0.75</v>
      </c>
      <c r="H1209" t="s">
        <v>16932</v>
      </c>
      <c r="I1209">
        <v>0.75</v>
      </c>
      <c r="J1209" t="s">
        <v>16933</v>
      </c>
      <c r="K1209">
        <v>0.75</v>
      </c>
      <c r="L1209" t="s">
        <v>16841</v>
      </c>
      <c r="M1209">
        <v>-0.48</v>
      </c>
      <c r="O1209">
        <v>0</v>
      </c>
      <c r="Q1209">
        <v>0</v>
      </c>
      <c r="S1209">
        <v>0</v>
      </c>
      <c r="U1209">
        <v>0</v>
      </c>
      <c r="W1209">
        <v>0</v>
      </c>
    </row>
    <row r="1210" spans="2:23" x14ac:dyDescent="0.25">
      <c r="B1210">
        <v>1200</v>
      </c>
      <c r="C1210" t="s">
        <v>17574</v>
      </c>
      <c r="D1210" t="s">
        <v>16509</v>
      </c>
      <c r="E1210">
        <v>0.75</v>
      </c>
      <c r="F1210" t="s">
        <v>17193</v>
      </c>
      <c r="G1210">
        <v>0.75</v>
      </c>
      <c r="H1210" t="s">
        <v>16932</v>
      </c>
      <c r="I1210">
        <v>-0.75</v>
      </c>
      <c r="J1210" t="s">
        <v>16933</v>
      </c>
      <c r="K1210">
        <v>-0.75</v>
      </c>
      <c r="L1210" t="s">
        <v>16841</v>
      </c>
      <c r="M1210">
        <v>-0.48</v>
      </c>
      <c r="O1210">
        <v>0</v>
      </c>
      <c r="Q1210">
        <v>0</v>
      </c>
      <c r="S1210">
        <v>0</v>
      </c>
      <c r="U1210">
        <v>0</v>
      </c>
      <c r="W1210">
        <v>0</v>
      </c>
    </row>
    <row r="1211" spans="2:23" x14ac:dyDescent="0.25">
      <c r="B1211">
        <v>1201</v>
      </c>
      <c r="C1211" t="s">
        <v>17575</v>
      </c>
      <c r="D1211" t="s">
        <v>16509</v>
      </c>
      <c r="E1211">
        <v>0.75</v>
      </c>
      <c r="F1211" t="s">
        <v>17195</v>
      </c>
      <c r="G1211">
        <v>0.75</v>
      </c>
      <c r="H1211" t="s">
        <v>16932</v>
      </c>
      <c r="I1211">
        <v>0.75</v>
      </c>
      <c r="J1211" t="s">
        <v>16933</v>
      </c>
      <c r="K1211">
        <v>0.75</v>
      </c>
      <c r="L1211" t="s">
        <v>16841</v>
      </c>
      <c r="M1211">
        <v>-0.48</v>
      </c>
      <c r="O1211">
        <v>0</v>
      </c>
      <c r="Q1211">
        <v>0</v>
      </c>
      <c r="S1211">
        <v>0</v>
      </c>
      <c r="U1211">
        <v>0</v>
      </c>
      <c r="W1211">
        <v>0</v>
      </c>
    </row>
    <row r="1212" spans="2:23" x14ac:dyDescent="0.25">
      <c r="B1212">
        <v>1202</v>
      </c>
      <c r="C1212" t="s">
        <v>17576</v>
      </c>
      <c r="D1212" t="s">
        <v>16509</v>
      </c>
      <c r="E1212">
        <v>0.75</v>
      </c>
      <c r="F1212" t="s">
        <v>17197</v>
      </c>
      <c r="G1212">
        <v>0.75</v>
      </c>
      <c r="H1212" t="s">
        <v>16932</v>
      </c>
      <c r="I1212">
        <v>-0.75</v>
      </c>
      <c r="J1212" t="s">
        <v>16933</v>
      </c>
      <c r="K1212">
        <v>-0.75</v>
      </c>
      <c r="L1212" t="s">
        <v>16841</v>
      </c>
      <c r="M1212">
        <v>-0.48</v>
      </c>
      <c r="O1212">
        <v>0</v>
      </c>
      <c r="Q1212">
        <v>0</v>
      </c>
      <c r="S1212">
        <v>0</v>
      </c>
      <c r="U1212">
        <v>0</v>
      </c>
      <c r="W1212">
        <v>0</v>
      </c>
    </row>
    <row r="1213" spans="2:23" x14ac:dyDescent="0.25">
      <c r="B1213">
        <v>1203</v>
      </c>
      <c r="C1213" t="s">
        <v>17577</v>
      </c>
      <c r="D1213" t="s">
        <v>16509</v>
      </c>
      <c r="E1213">
        <v>0.75</v>
      </c>
      <c r="F1213" t="s">
        <v>17199</v>
      </c>
      <c r="G1213">
        <v>0.75</v>
      </c>
      <c r="H1213" t="s">
        <v>16932</v>
      </c>
      <c r="I1213">
        <v>0.75</v>
      </c>
      <c r="J1213" t="s">
        <v>16933</v>
      </c>
      <c r="K1213">
        <v>0.75</v>
      </c>
      <c r="L1213" t="s">
        <v>16841</v>
      </c>
      <c r="M1213">
        <v>-0.48</v>
      </c>
      <c r="O1213">
        <v>0</v>
      </c>
      <c r="Q1213">
        <v>0</v>
      </c>
      <c r="S1213">
        <v>0</v>
      </c>
      <c r="U1213">
        <v>0</v>
      </c>
      <c r="W1213">
        <v>0</v>
      </c>
    </row>
    <row r="1214" spans="2:23" x14ac:dyDescent="0.25">
      <c r="B1214">
        <v>1204</v>
      </c>
      <c r="C1214" t="s">
        <v>17578</v>
      </c>
      <c r="D1214" t="s">
        <v>16509</v>
      </c>
      <c r="E1214">
        <v>0.75</v>
      </c>
      <c r="F1214" t="s">
        <v>17201</v>
      </c>
      <c r="G1214">
        <v>0.75</v>
      </c>
      <c r="H1214" t="s">
        <v>16932</v>
      </c>
      <c r="I1214">
        <v>-0.75</v>
      </c>
      <c r="J1214" t="s">
        <v>16933</v>
      </c>
      <c r="K1214">
        <v>-0.75</v>
      </c>
      <c r="L1214" t="s">
        <v>16841</v>
      </c>
      <c r="M1214">
        <v>-0.48</v>
      </c>
      <c r="O1214">
        <v>0</v>
      </c>
      <c r="Q1214">
        <v>0</v>
      </c>
      <c r="S1214">
        <v>0</v>
      </c>
      <c r="U1214">
        <v>0</v>
      </c>
      <c r="W1214">
        <v>0</v>
      </c>
    </row>
    <row r="1215" spans="2:23" x14ac:dyDescent="0.25">
      <c r="B1215">
        <v>1205</v>
      </c>
      <c r="C1215" t="s">
        <v>17579</v>
      </c>
      <c r="D1215" t="s">
        <v>16509</v>
      </c>
      <c r="E1215">
        <v>0.75</v>
      </c>
      <c r="F1215" t="s">
        <v>17203</v>
      </c>
      <c r="G1215">
        <v>0.75</v>
      </c>
      <c r="H1215" t="s">
        <v>16932</v>
      </c>
      <c r="I1215">
        <v>-0.75</v>
      </c>
      <c r="J1215" t="s">
        <v>16933</v>
      </c>
      <c r="K1215">
        <v>-0.75</v>
      </c>
      <c r="L1215" t="s">
        <v>16841</v>
      </c>
      <c r="M1215">
        <v>-0.48</v>
      </c>
      <c r="O1215">
        <v>0</v>
      </c>
      <c r="Q1215">
        <v>0</v>
      </c>
      <c r="S1215">
        <v>0</v>
      </c>
      <c r="U1215">
        <v>0</v>
      </c>
      <c r="W1215">
        <v>0</v>
      </c>
    </row>
    <row r="1216" spans="2:23" x14ac:dyDescent="0.25">
      <c r="B1216">
        <v>1206</v>
      </c>
      <c r="C1216" t="s">
        <v>17580</v>
      </c>
      <c r="D1216" t="s">
        <v>16509</v>
      </c>
      <c r="E1216">
        <v>0.75</v>
      </c>
      <c r="F1216" t="s">
        <v>17205</v>
      </c>
      <c r="G1216">
        <v>0.75</v>
      </c>
      <c r="H1216" t="s">
        <v>16932</v>
      </c>
      <c r="I1216">
        <v>0.75</v>
      </c>
      <c r="J1216" t="s">
        <v>16933</v>
      </c>
      <c r="K1216">
        <v>0.75</v>
      </c>
      <c r="L1216" t="s">
        <v>16841</v>
      </c>
      <c r="M1216">
        <v>-0.48</v>
      </c>
      <c r="O1216">
        <v>0</v>
      </c>
      <c r="Q1216">
        <v>0</v>
      </c>
      <c r="S1216">
        <v>0</v>
      </c>
      <c r="U1216">
        <v>0</v>
      </c>
      <c r="W1216">
        <v>0</v>
      </c>
    </row>
    <row r="1217" spans="2:23" x14ac:dyDescent="0.25">
      <c r="B1217">
        <v>1207</v>
      </c>
      <c r="C1217" t="s">
        <v>17581</v>
      </c>
      <c r="D1217" t="s">
        <v>16509</v>
      </c>
      <c r="E1217">
        <v>0.75</v>
      </c>
      <c r="F1217" t="s">
        <v>17207</v>
      </c>
      <c r="G1217">
        <v>0.75</v>
      </c>
      <c r="H1217" t="s">
        <v>16932</v>
      </c>
      <c r="I1217">
        <v>0.75</v>
      </c>
      <c r="J1217" t="s">
        <v>16933</v>
      </c>
      <c r="K1217">
        <v>0.75</v>
      </c>
      <c r="L1217" t="s">
        <v>16841</v>
      </c>
      <c r="M1217">
        <v>-0.48</v>
      </c>
      <c r="O1217">
        <v>0</v>
      </c>
      <c r="Q1217">
        <v>0</v>
      </c>
      <c r="S1217">
        <v>0</v>
      </c>
      <c r="U1217">
        <v>0</v>
      </c>
      <c r="W1217">
        <v>0</v>
      </c>
    </row>
    <row r="1218" spans="2:23" x14ac:dyDescent="0.25">
      <c r="B1218">
        <v>1208</v>
      </c>
      <c r="C1218" t="s">
        <v>17582</v>
      </c>
      <c r="D1218" t="s">
        <v>16509</v>
      </c>
      <c r="E1218">
        <v>0.75</v>
      </c>
      <c r="F1218" t="s">
        <v>17209</v>
      </c>
      <c r="G1218">
        <v>0.75</v>
      </c>
      <c r="H1218" t="s">
        <v>16932</v>
      </c>
      <c r="I1218">
        <v>-0.75</v>
      </c>
      <c r="J1218" t="s">
        <v>16933</v>
      </c>
      <c r="K1218">
        <v>-0.75</v>
      </c>
      <c r="L1218" t="s">
        <v>16841</v>
      </c>
      <c r="M1218">
        <v>-0.48</v>
      </c>
      <c r="O1218">
        <v>0</v>
      </c>
      <c r="Q1218">
        <v>0</v>
      </c>
      <c r="S1218">
        <v>0</v>
      </c>
      <c r="U1218">
        <v>0</v>
      </c>
      <c r="W1218">
        <v>0</v>
      </c>
    </row>
    <row r="1219" spans="2:23" x14ac:dyDescent="0.25">
      <c r="B1219">
        <v>1209</v>
      </c>
      <c r="C1219" t="s">
        <v>17583</v>
      </c>
      <c r="D1219" t="s">
        <v>16509</v>
      </c>
      <c r="E1219">
        <v>0.75</v>
      </c>
      <c r="F1219" t="s">
        <v>17211</v>
      </c>
      <c r="G1219">
        <v>0.75</v>
      </c>
      <c r="H1219" t="s">
        <v>16932</v>
      </c>
      <c r="I1219">
        <v>0.75</v>
      </c>
      <c r="J1219" t="s">
        <v>16933</v>
      </c>
      <c r="K1219">
        <v>0.75</v>
      </c>
      <c r="L1219" t="s">
        <v>16841</v>
      </c>
      <c r="M1219">
        <v>-0.48</v>
      </c>
      <c r="O1219">
        <v>0</v>
      </c>
      <c r="Q1219">
        <v>0</v>
      </c>
      <c r="S1219">
        <v>0</v>
      </c>
      <c r="U1219">
        <v>0</v>
      </c>
      <c r="W1219">
        <v>0</v>
      </c>
    </row>
    <row r="1220" spans="2:23" x14ac:dyDescent="0.25">
      <c r="B1220">
        <v>1210</v>
      </c>
      <c r="C1220" t="s">
        <v>17584</v>
      </c>
      <c r="D1220" t="s">
        <v>16509</v>
      </c>
      <c r="E1220">
        <v>0.75</v>
      </c>
      <c r="F1220" t="s">
        <v>17213</v>
      </c>
      <c r="G1220">
        <v>0.75</v>
      </c>
      <c r="H1220" t="s">
        <v>16932</v>
      </c>
      <c r="I1220">
        <v>-0.75</v>
      </c>
      <c r="J1220" t="s">
        <v>16933</v>
      </c>
      <c r="K1220">
        <v>-0.75</v>
      </c>
      <c r="L1220" t="s">
        <v>16841</v>
      </c>
      <c r="M1220">
        <v>-0.48</v>
      </c>
      <c r="O1220">
        <v>0</v>
      </c>
      <c r="Q1220">
        <v>0</v>
      </c>
      <c r="S1220">
        <v>0</v>
      </c>
      <c r="U1220">
        <v>0</v>
      </c>
      <c r="W1220">
        <v>0</v>
      </c>
    </row>
    <row r="1221" spans="2:23" x14ac:dyDescent="0.25">
      <c r="B1221">
        <v>1211</v>
      </c>
      <c r="C1221" t="s">
        <v>17585</v>
      </c>
      <c r="D1221" t="s">
        <v>16509</v>
      </c>
      <c r="E1221">
        <v>0.75</v>
      </c>
      <c r="F1221" t="s">
        <v>17215</v>
      </c>
      <c r="G1221">
        <v>0.75</v>
      </c>
      <c r="H1221" t="s">
        <v>16932</v>
      </c>
      <c r="I1221">
        <v>0.75</v>
      </c>
      <c r="J1221" t="s">
        <v>16933</v>
      </c>
      <c r="K1221">
        <v>0.75</v>
      </c>
      <c r="L1221" t="s">
        <v>16841</v>
      </c>
      <c r="M1221">
        <v>-0.48</v>
      </c>
      <c r="O1221">
        <v>0</v>
      </c>
      <c r="Q1221">
        <v>0</v>
      </c>
      <c r="S1221">
        <v>0</v>
      </c>
      <c r="U1221">
        <v>0</v>
      </c>
      <c r="W1221">
        <v>0</v>
      </c>
    </row>
    <row r="1222" spans="2:23" x14ac:dyDescent="0.25">
      <c r="B1222">
        <v>1212</v>
      </c>
      <c r="C1222" t="s">
        <v>17586</v>
      </c>
      <c r="D1222" t="s">
        <v>16509</v>
      </c>
      <c r="E1222">
        <v>0.75</v>
      </c>
      <c r="F1222" t="s">
        <v>17217</v>
      </c>
      <c r="G1222">
        <v>0.75</v>
      </c>
      <c r="H1222" t="s">
        <v>16932</v>
      </c>
      <c r="I1222">
        <v>-0.75</v>
      </c>
      <c r="J1222" t="s">
        <v>16933</v>
      </c>
      <c r="K1222">
        <v>-0.75</v>
      </c>
      <c r="L1222" t="s">
        <v>16841</v>
      </c>
      <c r="M1222">
        <v>-0.48</v>
      </c>
      <c r="O1222">
        <v>0</v>
      </c>
      <c r="Q1222">
        <v>0</v>
      </c>
      <c r="S1222">
        <v>0</v>
      </c>
      <c r="U1222">
        <v>0</v>
      </c>
      <c r="W1222">
        <v>0</v>
      </c>
    </row>
    <row r="1223" spans="2:23" x14ac:dyDescent="0.25">
      <c r="B1223">
        <v>1213</v>
      </c>
      <c r="C1223" t="s">
        <v>17587</v>
      </c>
      <c r="D1223" t="s">
        <v>16509</v>
      </c>
      <c r="E1223">
        <v>0.75</v>
      </c>
      <c r="F1223" t="s">
        <v>17219</v>
      </c>
      <c r="G1223">
        <v>0.75</v>
      </c>
      <c r="H1223" t="s">
        <v>16932</v>
      </c>
      <c r="I1223">
        <v>-0.75</v>
      </c>
      <c r="J1223" t="s">
        <v>16933</v>
      </c>
      <c r="K1223">
        <v>-0.75</v>
      </c>
      <c r="L1223" t="s">
        <v>16841</v>
      </c>
      <c r="M1223">
        <v>-0.48</v>
      </c>
      <c r="O1223">
        <v>0</v>
      </c>
      <c r="Q1223">
        <v>0</v>
      </c>
      <c r="S1223">
        <v>0</v>
      </c>
      <c r="U1223">
        <v>0</v>
      </c>
      <c r="W1223">
        <v>0</v>
      </c>
    </row>
    <row r="1224" spans="2:23" x14ac:dyDescent="0.25">
      <c r="B1224">
        <v>1214</v>
      </c>
      <c r="C1224" t="s">
        <v>17588</v>
      </c>
      <c r="D1224" t="s">
        <v>16509</v>
      </c>
      <c r="E1224">
        <v>0.75</v>
      </c>
      <c r="F1224" t="s">
        <v>17221</v>
      </c>
      <c r="G1224">
        <v>0.75</v>
      </c>
      <c r="H1224" t="s">
        <v>16932</v>
      </c>
      <c r="I1224">
        <v>0.75</v>
      </c>
      <c r="J1224" t="s">
        <v>16933</v>
      </c>
      <c r="K1224">
        <v>0.75</v>
      </c>
      <c r="L1224" t="s">
        <v>16841</v>
      </c>
      <c r="M1224">
        <v>-0.48</v>
      </c>
      <c r="O1224">
        <v>0</v>
      </c>
      <c r="Q1224">
        <v>0</v>
      </c>
      <c r="S1224">
        <v>0</v>
      </c>
      <c r="U1224">
        <v>0</v>
      </c>
      <c r="W1224">
        <v>0</v>
      </c>
    </row>
    <row r="1225" spans="2:23" x14ac:dyDescent="0.25">
      <c r="B1225">
        <v>1215</v>
      </c>
      <c r="C1225" t="s">
        <v>17589</v>
      </c>
      <c r="D1225" t="s">
        <v>16509</v>
      </c>
      <c r="E1225">
        <v>0.75</v>
      </c>
      <c r="F1225" t="s">
        <v>17223</v>
      </c>
      <c r="G1225">
        <v>0.75</v>
      </c>
      <c r="H1225" t="s">
        <v>16932</v>
      </c>
      <c r="I1225">
        <v>0.75</v>
      </c>
      <c r="J1225" t="s">
        <v>16933</v>
      </c>
      <c r="K1225">
        <v>0.75</v>
      </c>
      <c r="L1225" t="s">
        <v>16841</v>
      </c>
      <c r="M1225">
        <v>-0.48</v>
      </c>
      <c r="O1225">
        <v>0</v>
      </c>
      <c r="Q1225">
        <v>0</v>
      </c>
      <c r="S1225">
        <v>0</v>
      </c>
      <c r="U1225">
        <v>0</v>
      </c>
      <c r="W1225">
        <v>0</v>
      </c>
    </row>
    <row r="1226" spans="2:23" x14ac:dyDescent="0.25">
      <c r="B1226">
        <v>1216</v>
      </c>
      <c r="C1226" t="s">
        <v>17590</v>
      </c>
      <c r="D1226" t="s">
        <v>16509</v>
      </c>
      <c r="E1226">
        <v>0.75</v>
      </c>
      <c r="F1226" t="s">
        <v>17225</v>
      </c>
      <c r="G1226">
        <v>0.75</v>
      </c>
      <c r="H1226" t="s">
        <v>16932</v>
      </c>
      <c r="I1226">
        <v>-0.75</v>
      </c>
      <c r="J1226" t="s">
        <v>16933</v>
      </c>
      <c r="K1226">
        <v>-0.75</v>
      </c>
      <c r="L1226" t="s">
        <v>16841</v>
      </c>
      <c r="M1226">
        <v>-0.48</v>
      </c>
      <c r="O1226">
        <v>0</v>
      </c>
      <c r="Q1226">
        <v>0</v>
      </c>
      <c r="S1226">
        <v>0</v>
      </c>
      <c r="U1226">
        <v>0</v>
      </c>
      <c r="W1226">
        <v>0</v>
      </c>
    </row>
    <row r="1227" spans="2:23" x14ac:dyDescent="0.25">
      <c r="B1227">
        <v>1217</v>
      </c>
      <c r="C1227" t="s">
        <v>17591</v>
      </c>
      <c r="D1227" t="s">
        <v>16509</v>
      </c>
      <c r="E1227">
        <v>0.75</v>
      </c>
      <c r="F1227" t="s">
        <v>17227</v>
      </c>
      <c r="G1227">
        <v>0.75</v>
      </c>
      <c r="H1227" t="s">
        <v>16932</v>
      </c>
      <c r="I1227">
        <v>0.75</v>
      </c>
      <c r="J1227" t="s">
        <v>16933</v>
      </c>
      <c r="K1227">
        <v>0.75</v>
      </c>
      <c r="L1227" t="s">
        <v>16841</v>
      </c>
      <c r="M1227">
        <v>-0.48</v>
      </c>
      <c r="O1227">
        <v>0</v>
      </c>
      <c r="Q1227">
        <v>0</v>
      </c>
      <c r="S1227">
        <v>0</v>
      </c>
      <c r="U1227">
        <v>0</v>
      </c>
      <c r="W1227">
        <v>0</v>
      </c>
    </row>
    <row r="1228" spans="2:23" x14ac:dyDescent="0.25">
      <c r="B1228">
        <v>1218</v>
      </c>
      <c r="C1228" t="s">
        <v>17592</v>
      </c>
      <c r="D1228" t="s">
        <v>16509</v>
      </c>
      <c r="E1228">
        <v>0.75</v>
      </c>
      <c r="F1228" t="s">
        <v>17229</v>
      </c>
      <c r="G1228">
        <v>0.75</v>
      </c>
      <c r="H1228" t="s">
        <v>16932</v>
      </c>
      <c r="I1228">
        <v>-0.75</v>
      </c>
      <c r="J1228" t="s">
        <v>16933</v>
      </c>
      <c r="K1228">
        <v>-0.75</v>
      </c>
      <c r="L1228" t="s">
        <v>16841</v>
      </c>
      <c r="M1228">
        <v>-0.48</v>
      </c>
      <c r="O1228">
        <v>0</v>
      </c>
      <c r="Q1228">
        <v>0</v>
      </c>
      <c r="S1228">
        <v>0</v>
      </c>
      <c r="U1228">
        <v>0</v>
      </c>
      <c r="W1228">
        <v>0</v>
      </c>
    </row>
    <row r="1229" spans="2:23" x14ac:dyDescent="0.25">
      <c r="B1229">
        <v>1219</v>
      </c>
      <c r="C1229" t="s">
        <v>17593</v>
      </c>
      <c r="D1229" t="s">
        <v>16509</v>
      </c>
      <c r="E1229">
        <v>0.75</v>
      </c>
      <c r="F1229" t="s">
        <v>17231</v>
      </c>
      <c r="G1229">
        <v>0.75</v>
      </c>
      <c r="H1229" t="s">
        <v>16932</v>
      </c>
      <c r="I1229">
        <v>0.75</v>
      </c>
      <c r="J1229" t="s">
        <v>16933</v>
      </c>
      <c r="K1229">
        <v>0.75</v>
      </c>
      <c r="L1229" t="s">
        <v>16841</v>
      </c>
      <c r="M1229">
        <v>-0.48</v>
      </c>
      <c r="O1229">
        <v>0</v>
      </c>
      <c r="Q1229">
        <v>0</v>
      </c>
      <c r="S1229">
        <v>0</v>
      </c>
      <c r="U1229">
        <v>0</v>
      </c>
      <c r="W1229">
        <v>0</v>
      </c>
    </row>
    <row r="1230" spans="2:23" x14ac:dyDescent="0.25">
      <c r="B1230">
        <v>1220</v>
      </c>
      <c r="C1230" t="s">
        <v>17594</v>
      </c>
      <c r="D1230" t="s">
        <v>16509</v>
      </c>
      <c r="E1230">
        <v>0.75</v>
      </c>
      <c r="F1230" t="s">
        <v>17233</v>
      </c>
      <c r="G1230">
        <v>0.75</v>
      </c>
      <c r="H1230" t="s">
        <v>16932</v>
      </c>
      <c r="I1230">
        <v>-0.75</v>
      </c>
      <c r="J1230" t="s">
        <v>16933</v>
      </c>
      <c r="K1230">
        <v>-0.75</v>
      </c>
      <c r="L1230" t="s">
        <v>16841</v>
      </c>
      <c r="M1230">
        <v>-0.48</v>
      </c>
      <c r="O1230">
        <v>0</v>
      </c>
      <c r="Q1230">
        <v>0</v>
      </c>
      <c r="S1230">
        <v>0</v>
      </c>
      <c r="U1230">
        <v>0</v>
      </c>
      <c r="W1230">
        <v>0</v>
      </c>
    </row>
    <row r="1231" spans="2:23" x14ac:dyDescent="0.25">
      <c r="B1231">
        <v>1221</v>
      </c>
      <c r="C1231" t="s">
        <v>17595</v>
      </c>
      <c r="D1231" t="s">
        <v>16509</v>
      </c>
      <c r="E1231">
        <v>0.75</v>
      </c>
      <c r="F1231" t="s">
        <v>17235</v>
      </c>
      <c r="G1231">
        <v>0.75</v>
      </c>
      <c r="H1231" t="s">
        <v>16932</v>
      </c>
      <c r="I1231">
        <v>-0.75</v>
      </c>
      <c r="J1231" t="s">
        <v>16933</v>
      </c>
      <c r="K1231">
        <v>-0.75</v>
      </c>
      <c r="L1231" t="s">
        <v>16841</v>
      </c>
      <c r="M1231">
        <v>-0.48</v>
      </c>
      <c r="O1231">
        <v>0</v>
      </c>
      <c r="Q1231">
        <v>0</v>
      </c>
      <c r="S1231">
        <v>0</v>
      </c>
      <c r="U1231">
        <v>0</v>
      </c>
      <c r="W1231">
        <v>0</v>
      </c>
    </row>
    <row r="1232" spans="2:23" x14ac:dyDescent="0.25">
      <c r="B1232">
        <v>1222</v>
      </c>
      <c r="C1232" t="s">
        <v>17596</v>
      </c>
      <c r="D1232" t="s">
        <v>16509</v>
      </c>
      <c r="E1232">
        <v>0.75</v>
      </c>
      <c r="F1232" t="s">
        <v>17237</v>
      </c>
      <c r="G1232">
        <v>0.75</v>
      </c>
      <c r="H1232" t="s">
        <v>16932</v>
      </c>
      <c r="I1232">
        <v>0.75</v>
      </c>
      <c r="J1232" t="s">
        <v>16933</v>
      </c>
      <c r="K1232">
        <v>0.75</v>
      </c>
      <c r="L1232" t="s">
        <v>16841</v>
      </c>
      <c r="M1232">
        <v>-0.48</v>
      </c>
      <c r="O1232">
        <v>0</v>
      </c>
      <c r="Q1232">
        <v>0</v>
      </c>
      <c r="S1232">
        <v>0</v>
      </c>
      <c r="U1232">
        <v>0</v>
      </c>
      <c r="W1232">
        <v>0</v>
      </c>
    </row>
    <row r="1233" spans="2:23" x14ac:dyDescent="0.25">
      <c r="B1233">
        <v>1223</v>
      </c>
      <c r="C1233" t="s">
        <v>17597</v>
      </c>
      <c r="D1233" t="s">
        <v>16509</v>
      </c>
      <c r="E1233">
        <v>0.75</v>
      </c>
      <c r="F1233" t="s">
        <v>17239</v>
      </c>
      <c r="G1233">
        <v>0.75</v>
      </c>
      <c r="H1233" t="s">
        <v>16932</v>
      </c>
      <c r="I1233">
        <v>0.75</v>
      </c>
      <c r="J1233" t="s">
        <v>16933</v>
      </c>
      <c r="K1233">
        <v>0.75</v>
      </c>
      <c r="L1233" t="s">
        <v>16841</v>
      </c>
      <c r="M1233">
        <v>-0.48</v>
      </c>
      <c r="O1233">
        <v>0</v>
      </c>
      <c r="Q1233">
        <v>0</v>
      </c>
      <c r="S1233">
        <v>0</v>
      </c>
      <c r="U1233">
        <v>0</v>
      </c>
      <c r="W1233">
        <v>0</v>
      </c>
    </row>
    <row r="1234" spans="2:23" x14ac:dyDescent="0.25">
      <c r="B1234">
        <v>1224</v>
      </c>
      <c r="C1234" t="s">
        <v>17598</v>
      </c>
      <c r="D1234" t="s">
        <v>16509</v>
      </c>
      <c r="E1234">
        <v>0.75</v>
      </c>
      <c r="F1234" t="s">
        <v>17241</v>
      </c>
      <c r="G1234">
        <v>0.75</v>
      </c>
      <c r="H1234" t="s">
        <v>16932</v>
      </c>
      <c r="I1234">
        <v>-0.75</v>
      </c>
      <c r="J1234" t="s">
        <v>16933</v>
      </c>
      <c r="K1234">
        <v>-0.75</v>
      </c>
      <c r="L1234" t="s">
        <v>16841</v>
      </c>
      <c r="M1234">
        <v>-0.48</v>
      </c>
      <c r="O1234">
        <v>0</v>
      </c>
      <c r="Q1234">
        <v>0</v>
      </c>
      <c r="S1234">
        <v>0</v>
      </c>
      <c r="U1234">
        <v>0</v>
      </c>
      <c r="W1234">
        <v>0</v>
      </c>
    </row>
    <row r="1235" spans="2:23" x14ac:dyDescent="0.25">
      <c r="B1235">
        <v>1225</v>
      </c>
      <c r="C1235" t="s">
        <v>17599</v>
      </c>
      <c r="D1235" t="s">
        <v>16509</v>
      </c>
      <c r="E1235">
        <v>0.75</v>
      </c>
      <c r="F1235" t="s">
        <v>17243</v>
      </c>
      <c r="G1235">
        <v>0.75</v>
      </c>
      <c r="H1235" t="s">
        <v>16932</v>
      </c>
      <c r="I1235">
        <v>0.75</v>
      </c>
      <c r="J1235" t="s">
        <v>16933</v>
      </c>
      <c r="K1235">
        <v>0.75</v>
      </c>
      <c r="L1235" t="s">
        <v>16841</v>
      </c>
      <c r="M1235">
        <v>-0.48</v>
      </c>
      <c r="O1235">
        <v>0</v>
      </c>
      <c r="Q1235">
        <v>0</v>
      </c>
      <c r="S1235">
        <v>0</v>
      </c>
      <c r="U1235">
        <v>0</v>
      </c>
      <c r="W1235">
        <v>0</v>
      </c>
    </row>
    <row r="1236" spans="2:23" x14ac:dyDescent="0.25">
      <c r="B1236">
        <v>1226</v>
      </c>
      <c r="C1236" t="s">
        <v>17600</v>
      </c>
      <c r="D1236" t="s">
        <v>16509</v>
      </c>
      <c r="E1236">
        <v>0.75</v>
      </c>
      <c r="F1236" t="s">
        <v>17245</v>
      </c>
      <c r="G1236">
        <v>0.75</v>
      </c>
      <c r="H1236" t="s">
        <v>16932</v>
      </c>
      <c r="I1236">
        <v>-0.75</v>
      </c>
      <c r="J1236" t="s">
        <v>16933</v>
      </c>
      <c r="K1236">
        <v>-0.75</v>
      </c>
      <c r="L1236" t="s">
        <v>16841</v>
      </c>
      <c r="M1236">
        <v>-0.48</v>
      </c>
      <c r="O1236">
        <v>0</v>
      </c>
      <c r="Q1236">
        <v>0</v>
      </c>
      <c r="S1236">
        <v>0</v>
      </c>
      <c r="U1236">
        <v>0</v>
      </c>
      <c r="W1236">
        <v>0</v>
      </c>
    </row>
    <row r="1237" spans="2:23" x14ac:dyDescent="0.25">
      <c r="B1237">
        <v>1227</v>
      </c>
      <c r="C1237" t="s">
        <v>17601</v>
      </c>
      <c r="D1237" t="s">
        <v>16509</v>
      </c>
      <c r="E1237">
        <v>0.75</v>
      </c>
      <c r="F1237" t="s">
        <v>17247</v>
      </c>
      <c r="G1237">
        <v>0.75</v>
      </c>
      <c r="H1237" t="s">
        <v>16932</v>
      </c>
      <c r="I1237">
        <v>0.75</v>
      </c>
      <c r="J1237" t="s">
        <v>16933</v>
      </c>
      <c r="K1237">
        <v>0.75</v>
      </c>
      <c r="L1237" t="s">
        <v>16841</v>
      </c>
      <c r="M1237">
        <v>-0.48</v>
      </c>
      <c r="O1237">
        <v>0</v>
      </c>
      <c r="Q1237">
        <v>0</v>
      </c>
      <c r="S1237">
        <v>0</v>
      </c>
      <c r="U1237">
        <v>0</v>
      </c>
      <c r="W1237">
        <v>0</v>
      </c>
    </row>
    <row r="1238" spans="2:23" x14ac:dyDescent="0.25">
      <c r="B1238">
        <v>1228</v>
      </c>
      <c r="C1238" t="s">
        <v>17602</v>
      </c>
      <c r="D1238" t="s">
        <v>16509</v>
      </c>
      <c r="E1238">
        <v>0.75</v>
      </c>
      <c r="F1238" t="s">
        <v>17249</v>
      </c>
      <c r="G1238">
        <v>0.75</v>
      </c>
      <c r="H1238" t="s">
        <v>16932</v>
      </c>
      <c r="I1238">
        <v>-0.75</v>
      </c>
      <c r="J1238" t="s">
        <v>16933</v>
      </c>
      <c r="K1238">
        <v>-0.75</v>
      </c>
      <c r="L1238" t="s">
        <v>16841</v>
      </c>
      <c r="M1238">
        <v>-0.48</v>
      </c>
      <c r="O1238">
        <v>0</v>
      </c>
      <c r="Q1238">
        <v>0</v>
      </c>
      <c r="S1238">
        <v>0</v>
      </c>
      <c r="U1238">
        <v>0</v>
      </c>
      <c r="W1238">
        <v>0</v>
      </c>
    </row>
    <row r="1239" spans="2:23" x14ac:dyDescent="0.25">
      <c r="B1239">
        <v>1229</v>
      </c>
      <c r="C1239" t="s">
        <v>17603</v>
      </c>
      <c r="D1239" t="s">
        <v>16509</v>
      </c>
      <c r="E1239">
        <v>0.75</v>
      </c>
      <c r="F1239" t="s">
        <v>17251</v>
      </c>
      <c r="G1239">
        <v>0.75</v>
      </c>
      <c r="H1239" t="s">
        <v>16932</v>
      </c>
      <c r="I1239">
        <v>-0.75</v>
      </c>
      <c r="J1239" t="s">
        <v>16933</v>
      </c>
      <c r="K1239">
        <v>-0.75</v>
      </c>
      <c r="L1239" t="s">
        <v>16841</v>
      </c>
      <c r="M1239">
        <v>-0.48</v>
      </c>
      <c r="O1239">
        <v>0</v>
      </c>
      <c r="Q1239">
        <v>0</v>
      </c>
      <c r="S1239">
        <v>0</v>
      </c>
      <c r="U1239">
        <v>0</v>
      </c>
      <c r="W1239">
        <v>0</v>
      </c>
    </row>
    <row r="1240" spans="2:23" x14ac:dyDescent="0.25">
      <c r="B1240">
        <v>1230</v>
      </c>
      <c r="C1240" t="s">
        <v>17604</v>
      </c>
      <c r="D1240" t="s">
        <v>16509</v>
      </c>
      <c r="E1240">
        <v>0.75</v>
      </c>
      <c r="F1240" t="s">
        <v>17253</v>
      </c>
      <c r="G1240">
        <v>0.75</v>
      </c>
      <c r="H1240" t="s">
        <v>16838</v>
      </c>
      <c r="I1240">
        <v>0.75</v>
      </c>
      <c r="J1240" t="s">
        <v>16839</v>
      </c>
      <c r="K1240">
        <v>0.52500000000000002</v>
      </c>
      <c r="L1240" t="s">
        <v>16932</v>
      </c>
      <c r="M1240">
        <v>0.52500000000000002</v>
      </c>
      <c r="N1240" t="s">
        <v>16840</v>
      </c>
      <c r="O1240">
        <v>0.52500000000000002</v>
      </c>
      <c r="P1240" t="s">
        <v>16933</v>
      </c>
      <c r="Q1240">
        <v>0.52500000000000002</v>
      </c>
      <c r="R1240" t="s">
        <v>16841</v>
      </c>
      <c r="S1240">
        <v>-0.48</v>
      </c>
      <c r="U1240">
        <v>0</v>
      </c>
      <c r="W1240">
        <v>0</v>
      </c>
    </row>
    <row r="1241" spans="2:23" x14ac:dyDescent="0.25">
      <c r="B1241">
        <v>1231</v>
      </c>
      <c r="C1241" t="s">
        <v>17605</v>
      </c>
      <c r="D1241" t="s">
        <v>16509</v>
      </c>
      <c r="E1241">
        <v>0.75</v>
      </c>
      <c r="F1241" t="s">
        <v>17255</v>
      </c>
      <c r="G1241">
        <v>0.75</v>
      </c>
      <c r="H1241" t="s">
        <v>16838</v>
      </c>
      <c r="I1241">
        <v>0.75</v>
      </c>
      <c r="J1241" t="s">
        <v>16839</v>
      </c>
      <c r="K1241">
        <v>0.52500000000000002</v>
      </c>
      <c r="L1241" t="s">
        <v>16932</v>
      </c>
      <c r="M1241">
        <v>0.52500000000000002</v>
      </c>
      <c r="N1241" t="s">
        <v>16840</v>
      </c>
      <c r="O1241">
        <v>0.52500000000000002</v>
      </c>
      <c r="P1241" t="s">
        <v>16933</v>
      </c>
      <c r="Q1241">
        <v>0.52500000000000002</v>
      </c>
      <c r="R1241" t="s">
        <v>16841</v>
      </c>
      <c r="S1241">
        <v>-0.48</v>
      </c>
      <c r="U1241">
        <v>0</v>
      </c>
      <c r="W1241">
        <v>0</v>
      </c>
    </row>
    <row r="1242" spans="2:23" x14ac:dyDescent="0.25">
      <c r="B1242">
        <v>1232</v>
      </c>
      <c r="C1242" t="s">
        <v>17606</v>
      </c>
      <c r="D1242" t="s">
        <v>16509</v>
      </c>
      <c r="E1242">
        <v>0.75</v>
      </c>
      <c r="F1242" t="s">
        <v>17257</v>
      </c>
      <c r="G1242">
        <v>0.75</v>
      </c>
      <c r="H1242" t="s">
        <v>16838</v>
      </c>
      <c r="I1242">
        <v>0.75</v>
      </c>
      <c r="J1242" t="s">
        <v>16839</v>
      </c>
      <c r="K1242">
        <v>0.52500000000000002</v>
      </c>
      <c r="L1242" t="s">
        <v>16932</v>
      </c>
      <c r="M1242">
        <v>0.52500000000000002</v>
      </c>
      <c r="N1242" t="s">
        <v>16840</v>
      </c>
      <c r="O1242">
        <v>0.52500000000000002</v>
      </c>
      <c r="P1242" t="s">
        <v>16933</v>
      </c>
      <c r="Q1242">
        <v>0.52500000000000002</v>
      </c>
      <c r="R1242" t="s">
        <v>16841</v>
      </c>
      <c r="S1242">
        <v>-0.48</v>
      </c>
      <c r="U1242">
        <v>0</v>
      </c>
      <c r="W1242">
        <v>0</v>
      </c>
    </row>
    <row r="1243" spans="2:23" x14ac:dyDescent="0.25">
      <c r="B1243">
        <v>1233</v>
      </c>
      <c r="C1243" t="s">
        <v>17607</v>
      </c>
      <c r="D1243" t="s">
        <v>16509</v>
      </c>
      <c r="E1243">
        <v>0.75</v>
      </c>
      <c r="F1243" t="s">
        <v>17259</v>
      </c>
      <c r="G1243">
        <v>0.75</v>
      </c>
      <c r="H1243" t="s">
        <v>16838</v>
      </c>
      <c r="I1243">
        <v>0.75</v>
      </c>
      <c r="J1243" t="s">
        <v>16839</v>
      </c>
      <c r="K1243">
        <v>0.52500000000000002</v>
      </c>
      <c r="L1243" t="s">
        <v>16932</v>
      </c>
      <c r="M1243">
        <v>0.52500000000000002</v>
      </c>
      <c r="N1243" t="s">
        <v>16840</v>
      </c>
      <c r="O1243">
        <v>0.52500000000000002</v>
      </c>
      <c r="P1243" t="s">
        <v>16933</v>
      </c>
      <c r="Q1243">
        <v>0.52500000000000002</v>
      </c>
      <c r="R1243" t="s">
        <v>16841</v>
      </c>
      <c r="S1243">
        <v>-0.48</v>
      </c>
      <c r="U1243">
        <v>0</v>
      </c>
      <c r="W1243">
        <v>0</v>
      </c>
    </row>
    <row r="1244" spans="2:23" x14ac:dyDescent="0.25">
      <c r="B1244">
        <v>1234</v>
      </c>
      <c r="C1244" t="s">
        <v>17608</v>
      </c>
      <c r="D1244" t="s">
        <v>16509</v>
      </c>
      <c r="E1244">
        <v>0.75</v>
      </c>
      <c r="F1244" t="s">
        <v>17261</v>
      </c>
      <c r="G1244">
        <v>0.75</v>
      </c>
      <c r="H1244" t="s">
        <v>16838</v>
      </c>
      <c r="I1244">
        <v>0.75</v>
      </c>
      <c r="J1244" t="s">
        <v>16839</v>
      </c>
      <c r="K1244">
        <v>0.52500000000000002</v>
      </c>
      <c r="L1244" t="s">
        <v>16932</v>
      </c>
      <c r="M1244">
        <v>0.52500000000000002</v>
      </c>
      <c r="N1244" t="s">
        <v>16840</v>
      </c>
      <c r="O1244">
        <v>0.52500000000000002</v>
      </c>
      <c r="P1244" t="s">
        <v>16933</v>
      </c>
      <c r="Q1244">
        <v>0.52500000000000002</v>
      </c>
      <c r="R1244" t="s">
        <v>16841</v>
      </c>
      <c r="S1244">
        <v>-0.48</v>
      </c>
      <c r="U1244">
        <v>0</v>
      </c>
      <c r="W1244">
        <v>0</v>
      </c>
    </row>
    <row r="1245" spans="2:23" x14ac:dyDescent="0.25">
      <c r="B1245">
        <v>1235</v>
      </c>
      <c r="C1245" t="s">
        <v>17609</v>
      </c>
      <c r="D1245" t="s">
        <v>16509</v>
      </c>
      <c r="E1245">
        <v>0.75</v>
      </c>
      <c r="F1245" t="s">
        <v>17263</v>
      </c>
      <c r="G1245">
        <v>0.75</v>
      </c>
      <c r="H1245" t="s">
        <v>16838</v>
      </c>
      <c r="I1245">
        <v>0.75</v>
      </c>
      <c r="J1245" t="s">
        <v>16839</v>
      </c>
      <c r="K1245">
        <v>0.52500000000000002</v>
      </c>
      <c r="L1245" t="s">
        <v>16932</v>
      </c>
      <c r="M1245">
        <v>0.52500000000000002</v>
      </c>
      <c r="N1245" t="s">
        <v>16840</v>
      </c>
      <c r="O1245">
        <v>0.52500000000000002</v>
      </c>
      <c r="P1245" t="s">
        <v>16933</v>
      </c>
      <c r="Q1245">
        <v>0.52500000000000002</v>
      </c>
      <c r="R1245" t="s">
        <v>16841</v>
      </c>
      <c r="S1245">
        <v>-0.48</v>
      </c>
      <c r="U1245">
        <v>0</v>
      </c>
      <c r="W1245">
        <v>0</v>
      </c>
    </row>
    <row r="1246" spans="2:23" x14ac:dyDescent="0.25">
      <c r="B1246">
        <v>1236</v>
      </c>
      <c r="C1246" t="s">
        <v>17610</v>
      </c>
      <c r="D1246" t="s">
        <v>16509</v>
      </c>
      <c r="E1246">
        <v>0.75</v>
      </c>
      <c r="F1246" t="s">
        <v>17265</v>
      </c>
      <c r="G1246">
        <v>0.75</v>
      </c>
      <c r="H1246" t="s">
        <v>16838</v>
      </c>
      <c r="I1246">
        <v>0.75</v>
      </c>
      <c r="J1246" t="s">
        <v>16839</v>
      </c>
      <c r="K1246">
        <v>0.52500000000000002</v>
      </c>
      <c r="L1246" t="s">
        <v>16932</v>
      </c>
      <c r="M1246">
        <v>0.52500000000000002</v>
      </c>
      <c r="N1246" t="s">
        <v>16840</v>
      </c>
      <c r="O1246">
        <v>0.52500000000000002</v>
      </c>
      <c r="P1246" t="s">
        <v>16933</v>
      </c>
      <c r="Q1246">
        <v>0.52500000000000002</v>
      </c>
      <c r="R1246" t="s">
        <v>16841</v>
      </c>
      <c r="S1246">
        <v>-0.48</v>
      </c>
      <c r="U1246">
        <v>0</v>
      </c>
      <c r="W1246">
        <v>0</v>
      </c>
    </row>
    <row r="1247" spans="2:23" x14ac:dyDescent="0.25">
      <c r="B1247">
        <v>1237</v>
      </c>
      <c r="C1247" t="s">
        <v>17611</v>
      </c>
      <c r="D1247" t="s">
        <v>16509</v>
      </c>
      <c r="E1247">
        <v>0.75</v>
      </c>
      <c r="F1247" t="s">
        <v>17267</v>
      </c>
      <c r="G1247">
        <v>0.75</v>
      </c>
      <c r="H1247" t="s">
        <v>16838</v>
      </c>
      <c r="I1247">
        <v>0.75</v>
      </c>
      <c r="J1247" t="s">
        <v>16839</v>
      </c>
      <c r="K1247">
        <v>0.52500000000000002</v>
      </c>
      <c r="L1247" t="s">
        <v>16932</v>
      </c>
      <c r="M1247">
        <v>0.52500000000000002</v>
      </c>
      <c r="N1247" t="s">
        <v>16840</v>
      </c>
      <c r="O1247">
        <v>0.52500000000000002</v>
      </c>
      <c r="P1247" t="s">
        <v>16933</v>
      </c>
      <c r="Q1247">
        <v>0.52500000000000002</v>
      </c>
      <c r="R1247" t="s">
        <v>16841</v>
      </c>
      <c r="S1247">
        <v>-0.48</v>
      </c>
      <c r="U1247">
        <v>0</v>
      </c>
      <c r="W1247">
        <v>0</v>
      </c>
    </row>
    <row r="1248" spans="2:23" x14ac:dyDescent="0.25">
      <c r="B1248">
        <v>1238</v>
      </c>
      <c r="C1248" t="s">
        <v>17612</v>
      </c>
      <c r="D1248" t="s">
        <v>16509</v>
      </c>
      <c r="E1248">
        <v>0.75</v>
      </c>
      <c r="F1248" t="s">
        <v>17269</v>
      </c>
      <c r="G1248">
        <v>0.75</v>
      </c>
      <c r="H1248" t="s">
        <v>16838</v>
      </c>
      <c r="I1248">
        <v>0.75</v>
      </c>
      <c r="J1248" t="s">
        <v>16839</v>
      </c>
      <c r="K1248">
        <v>-0.52500000000000002</v>
      </c>
      <c r="L1248" t="s">
        <v>16932</v>
      </c>
      <c r="M1248">
        <v>0.52500000000000002</v>
      </c>
      <c r="N1248" t="s">
        <v>16840</v>
      </c>
      <c r="O1248">
        <v>-0.52500000000000002</v>
      </c>
      <c r="P1248" t="s">
        <v>16933</v>
      </c>
      <c r="Q1248">
        <v>0.52500000000000002</v>
      </c>
      <c r="R1248" t="s">
        <v>16841</v>
      </c>
      <c r="S1248">
        <v>-0.48</v>
      </c>
      <c r="U1248">
        <v>0</v>
      </c>
      <c r="W1248">
        <v>0</v>
      </c>
    </row>
    <row r="1249" spans="2:23" x14ac:dyDescent="0.25">
      <c r="B1249">
        <v>1239</v>
      </c>
      <c r="C1249" t="s">
        <v>17613</v>
      </c>
      <c r="D1249" t="s">
        <v>16509</v>
      </c>
      <c r="E1249">
        <v>0.75</v>
      </c>
      <c r="F1249" t="s">
        <v>17271</v>
      </c>
      <c r="G1249">
        <v>0.75</v>
      </c>
      <c r="H1249" t="s">
        <v>16838</v>
      </c>
      <c r="I1249">
        <v>0.75</v>
      </c>
      <c r="J1249" t="s">
        <v>16839</v>
      </c>
      <c r="K1249">
        <v>-0.52500000000000002</v>
      </c>
      <c r="L1249" t="s">
        <v>16932</v>
      </c>
      <c r="M1249">
        <v>0.52500000000000002</v>
      </c>
      <c r="N1249" t="s">
        <v>16840</v>
      </c>
      <c r="O1249">
        <v>-0.52500000000000002</v>
      </c>
      <c r="P1249" t="s">
        <v>16933</v>
      </c>
      <c r="Q1249">
        <v>0.52500000000000002</v>
      </c>
      <c r="R1249" t="s">
        <v>16841</v>
      </c>
      <c r="S1249">
        <v>-0.48</v>
      </c>
      <c r="U1249">
        <v>0</v>
      </c>
      <c r="W1249">
        <v>0</v>
      </c>
    </row>
    <row r="1250" spans="2:23" x14ac:dyDescent="0.25">
      <c r="B1250">
        <v>1240</v>
      </c>
      <c r="C1250" t="s">
        <v>17614</v>
      </c>
      <c r="D1250" t="s">
        <v>16509</v>
      </c>
      <c r="E1250">
        <v>0.75</v>
      </c>
      <c r="F1250" t="s">
        <v>17273</v>
      </c>
      <c r="G1250">
        <v>0.75</v>
      </c>
      <c r="H1250" t="s">
        <v>16838</v>
      </c>
      <c r="I1250">
        <v>0.75</v>
      </c>
      <c r="J1250" t="s">
        <v>16839</v>
      </c>
      <c r="K1250">
        <v>-0.52500000000000002</v>
      </c>
      <c r="L1250" t="s">
        <v>16932</v>
      </c>
      <c r="M1250">
        <v>0.52500000000000002</v>
      </c>
      <c r="N1250" t="s">
        <v>16840</v>
      </c>
      <c r="O1250">
        <v>-0.52500000000000002</v>
      </c>
      <c r="P1250" t="s">
        <v>16933</v>
      </c>
      <c r="Q1250">
        <v>0.52500000000000002</v>
      </c>
      <c r="R1250" t="s">
        <v>16841</v>
      </c>
      <c r="S1250">
        <v>-0.48</v>
      </c>
      <c r="U1250">
        <v>0</v>
      </c>
      <c r="W1250">
        <v>0</v>
      </c>
    </row>
    <row r="1251" spans="2:23" x14ac:dyDescent="0.25">
      <c r="B1251">
        <v>1241</v>
      </c>
      <c r="C1251" t="s">
        <v>17615</v>
      </c>
      <c r="D1251" t="s">
        <v>16509</v>
      </c>
      <c r="E1251">
        <v>0.75</v>
      </c>
      <c r="F1251" t="s">
        <v>17275</v>
      </c>
      <c r="G1251">
        <v>0.75</v>
      </c>
      <c r="H1251" t="s">
        <v>16838</v>
      </c>
      <c r="I1251">
        <v>0.75</v>
      </c>
      <c r="J1251" t="s">
        <v>16839</v>
      </c>
      <c r="K1251">
        <v>-0.52500000000000002</v>
      </c>
      <c r="L1251" t="s">
        <v>16932</v>
      </c>
      <c r="M1251">
        <v>0.52500000000000002</v>
      </c>
      <c r="N1251" t="s">
        <v>16840</v>
      </c>
      <c r="O1251">
        <v>-0.52500000000000002</v>
      </c>
      <c r="P1251" t="s">
        <v>16933</v>
      </c>
      <c r="Q1251">
        <v>0.52500000000000002</v>
      </c>
      <c r="R1251" t="s">
        <v>16841</v>
      </c>
      <c r="S1251">
        <v>-0.48</v>
      </c>
      <c r="U1251">
        <v>0</v>
      </c>
      <c r="W1251">
        <v>0</v>
      </c>
    </row>
    <row r="1252" spans="2:23" x14ac:dyDescent="0.25">
      <c r="B1252">
        <v>1242</v>
      </c>
      <c r="C1252" t="s">
        <v>17616</v>
      </c>
      <c r="D1252" t="s">
        <v>16509</v>
      </c>
      <c r="E1252">
        <v>0.75</v>
      </c>
      <c r="F1252" t="s">
        <v>17277</v>
      </c>
      <c r="G1252">
        <v>0.75</v>
      </c>
      <c r="H1252" t="s">
        <v>16838</v>
      </c>
      <c r="I1252">
        <v>0.75</v>
      </c>
      <c r="J1252" t="s">
        <v>16839</v>
      </c>
      <c r="K1252">
        <v>-0.52500000000000002</v>
      </c>
      <c r="L1252" t="s">
        <v>16932</v>
      </c>
      <c r="M1252">
        <v>0.52500000000000002</v>
      </c>
      <c r="N1252" t="s">
        <v>16840</v>
      </c>
      <c r="O1252">
        <v>-0.52500000000000002</v>
      </c>
      <c r="P1252" t="s">
        <v>16933</v>
      </c>
      <c r="Q1252">
        <v>0.52500000000000002</v>
      </c>
      <c r="R1252" t="s">
        <v>16841</v>
      </c>
      <c r="S1252">
        <v>-0.48</v>
      </c>
      <c r="U1252">
        <v>0</v>
      </c>
      <c r="W1252">
        <v>0</v>
      </c>
    </row>
    <row r="1253" spans="2:23" x14ac:dyDescent="0.25">
      <c r="B1253">
        <v>1243</v>
      </c>
      <c r="C1253" t="s">
        <v>17617</v>
      </c>
      <c r="D1253" t="s">
        <v>16509</v>
      </c>
      <c r="E1253">
        <v>0.75</v>
      </c>
      <c r="F1253" t="s">
        <v>17279</v>
      </c>
      <c r="G1253">
        <v>0.75</v>
      </c>
      <c r="H1253" t="s">
        <v>16838</v>
      </c>
      <c r="I1253">
        <v>0.75</v>
      </c>
      <c r="J1253" t="s">
        <v>16839</v>
      </c>
      <c r="K1253">
        <v>-0.52500000000000002</v>
      </c>
      <c r="L1253" t="s">
        <v>16932</v>
      </c>
      <c r="M1253">
        <v>0.52500000000000002</v>
      </c>
      <c r="N1253" t="s">
        <v>16840</v>
      </c>
      <c r="O1253">
        <v>-0.52500000000000002</v>
      </c>
      <c r="P1253" t="s">
        <v>16933</v>
      </c>
      <c r="Q1253">
        <v>0.52500000000000002</v>
      </c>
      <c r="R1253" t="s">
        <v>16841</v>
      </c>
      <c r="S1253">
        <v>-0.48</v>
      </c>
      <c r="U1253">
        <v>0</v>
      </c>
      <c r="W1253">
        <v>0</v>
      </c>
    </row>
    <row r="1254" spans="2:23" x14ac:dyDescent="0.25">
      <c r="B1254">
        <v>1244</v>
      </c>
      <c r="C1254" t="s">
        <v>17618</v>
      </c>
      <c r="D1254" t="s">
        <v>16509</v>
      </c>
      <c r="E1254">
        <v>0.75</v>
      </c>
      <c r="F1254" t="s">
        <v>17281</v>
      </c>
      <c r="G1254">
        <v>0.75</v>
      </c>
      <c r="H1254" t="s">
        <v>16838</v>
      </c>
      <c r="I1254">
        <v>0.75</v>
      </c>
      <c r="J1254" t="s">
        <v>16839</v>
      </c>
      <c r="K1254">
        <v>-0.52500000000000002</v>
      </c>
      <c r="L1254" t="s">
        <v>16932</v>
      </c>
      <c r="M1254">
        <v>0.52500000000000002</v>
      </c>
      <c r="N1254" t="s">
        <v>16840</v>
      </c>
      <c r="O1254">
        <v>-0.52500000000000002</v>
      </c>
      <c r="P1254" t="s">
        <v>16933</v>
      </c>
      <c r="Q1254">
        <v>0.52500000000000002</v>
      </c>
      <c r="R1254" t="s">
        <v>16841</v>
      </c>
      <c r="S1254">
        <v>-0.48</v>
      </c>
      <c r="U1254">
        <v>0</v>
      </c>
      <c r="W1254">
        <v>0</v>
      </c>
    </row>
    <row r="1255" spans="2:23" x14ac:dyDescent="0.25">
      <c r="B1255">
        <v>1245</v>
      </c>
      <c r="C1255" t="s">
        <v>17619</v>
      </c>
      <c r="D1255" t="s">
        <v>16509</v>
      </c>
      <c r="E1255">
        <v>0.75</v>
      </c>
      <c r="F1255" t="s">
        <v>17283</v>
      </c>
      <c r="G1255">
        <v>0.75</v>
      </c>
      <c r="H1255" t="s">
        <v>16838</v>
      </c>
      <c r="I1255">
        <v>0.75</v>
      </c>
      <c r="J1255" t="s">
        <v>16839</v>
      </c>
      <c r="K1255">
        <v>-0.52500000000000002</v>
      </c>
      <c r="L1255" t="s">
        <v>16932</v>
      </c>
      <c r="M1255">
        <v>0.52500000000000002</v>
      </c>
      <c r="N1255" t="s">
        <v>16840</v>
      </c>
      <c r="O1255">
        <v>-0.52500000000000002</v>
      </c>
      <c r="P1255" t="s">
        <v>16933</v>
      </c>
      <c r="Q1255">
        <v>0.52500000000000002</v>
      </c>
      <c r="R1255" t="s">
        <v>16841</v>
      </c>
      <c r="S1255">
        <v>-0.48</v>
      </c>
      <c r="U1255">
        <v>0</v>
      </c>
      <c r="W1255">
        <v>0</v>
      </c>
    </row>
    <row r="1256" spans="2:23" x14ac:dyDescent="0.25">
      <c r="B1256">
        <v>1246</v>
      </c>
      <c r="C1256" t="s">
        <v>17620</v>
      </c>
      <c r="D1256" t="s">
        <v>16509</v>
      </c>
      <c r="E1256">
        <v>0.75</v>
      </c>
      <c r="F1256" t="s">
        <v>17285</v>
      </c>
      <c r="G1256">
        <v>0.75</v>
      </c>
      <c r="H1256" t="s">
        <v>16838</v>
      </c>
      <c r="I1256">
        <v>0.75</v>
      </c>
      <c r="J1256" t="s">
        <v>16839</v>
      </c>
      <c r="K1256">
        <v>0.52500000000000002</v>
      </c>
      <c r="L1256" t="s">
        <v>16932</v>
      </c>
      <c r="M1256">
        <v>-0.52500000000000002</v>
      </c>
      <c r="N1256" t="s">
        <v>16840</v>
      </c>
      <c r="O1256">
        <v>0.52500000000000002</v>
      </c>
      <c r="P1256" t="s">
        <v>16933</v>
      </c>
      <c r="Q1256">
        <v>-0.52500000000000002</v>
      </c>
      <c r="R1256" t="s">
        <v>16841</v>
      </c>
      <c r="S1256">
        <v>-0.48</v>
      </c>
      <c r="U1256">
        <v>0</v>
      </c>
      <c r="W1256">
        <v>0</v>
      </c>
    </row>
    <row r="1257" spans="2:23" x14ac:dyDescent="0.25">
      <c r="B1257">
        <v>1247</v>
      </c>
      <c r="C1257" t="s">
        <v>17621</v>
      </c>
      <c r="D1257" t="s">
        <v>16509</v>
      </c>
      <c r="E1257">
        <v>0.75</v>
      </c>
      <c r="F1257" t="s">
        <v>17287</v>
      </c>
      <c r="G1257">
        <v>0.75</v>
      </c>
      <c r="H1257" t="s">
        <v>16838</v>
      </c>
      <c r="I1257">
        <v>0.75</v>
      </c>
      <c r="J1257" t="s">
        <v>16839</v>
      </c>
      <c r="K1257">
        <v>0.52500000000000002</v>
      </c>
      <c r="L1257" t="s">
        <v>16932</v>
      </c>
      <c r="M1257">
        <v>-0.52500000000000002</v>
      </c>
      <c r="N1257" t="s">
        <v>16840</v>
      </c>
      <c r="O1257">
        <v>0.52500000000000002</v>
      </c>
      <c r="P1257" t="s">
        <v>16933</v>
      </c>
      <c r="Q1257">
        <v>-0.52500000000000002</v>
      </c>
      <c r="R1257" t="s">
        <v>16841</v>
      </c>
      <c r="S1257">
        <v>-0.48</v>
      </c>
      <c r="U1257">
        <v>0</v>
      </c>
      <c r="W1257">
        <v>0</v>
      </c>
    </row>
    <row r="1258" spans="2:23" x14ac:dyDescent="0.25">
      <c r="B1258">
        <v>1248</v>
      </c>
      <c r="C1258" t="s">
        <v>17622</v>
      </c>
      <c r="D1258" t="s">
        <v>16509</v>
      </c>
      <c r="E1258">
        <v>0.75</v>
      </c>
      <c r="F1258" t="s">
        <v>17289</v>
      </c>
      <c r="G1258">
        <v>0.75</v>
      </c>
      <c r="H1258" t="s">
        <v>16838</v>
      </c>
      <c r="I1258">
        <v>0.75</v>
      </c>
      <c r="J1258" t="s">
        <v>16839</v>
      </c>
      <c r="K1258">
        <v>0.52500000000000002</v>
      </c>
      <c r="L1258" t="s">
        <v>16932</v>
      </c>
      <c r="M1258">
        <v>-0.52500000000000002</v>
      </c>
      <c r="N1258" t="s">
        <v>16840</v>
      </c>
      <c r="O1258">
        <v>0.52500000000000002</v>
      </c>
      <c r="P1258" t="s">
        <v>16933</v>
      </c>
      <c r="Q1258">
        <v>-0.52500000000000002</v>
      </c>
      <c r="R1258" t="s">
        <v>16841</v>
      </c>
      <c r="S1258">
        <v>-0.48</v>
      </c>
      <c r="U1258">
        <v>0</v>
      </c>
      <c r="W1258">
        <v>0</v>
      </c>
    </row>
    <row r="1259" spans="2:23" x14ac:dyDescent="0.25">
      <c r="B1259">
        <v>1249</v>
      </c>
      <c r="C1259" t="s">
        <v>17623</v>
      </c>
      <c r="D1259" t="s">
        <v>16509</v>
      </c>
      <c r="E1259">
        <v>0.75</v>
      </c>
      <c r="F1259" t="s">
        <v>17291</v>
      </c>
      <c r="G1259">
        <v>0.75</v>
      </c>
      <c r="H1259" t="s">
        <v>16838</v>
      </c>
      <c r="I1259">
        <v>0.75</v>
      </c>
      <c r="J1259" t="s">
        <v>16839</v>
      </c>
      <c r="K1259">
        <v>0.52500000000000002</v>
      </c>
      <c r="L1259" t="s">
        <v>16932</v>
      </c>
      <c r="M1259">
        <v>-0.52500000000000002</v>
      </c>
      <c r="N1259" t="s">
        <v>16840</v>
      </c>
      <c r="O1259">
        <v>0.52500000000000002</v>
      </c>
      <c r="P1259" t="s">
        <v>16933</v>
      </c>
      <c r="Q1259">
        <v>-0.52500000000000002</v>
      </c>
      <c r="R1259" t="s">
        <v>16841</v>
      </c>
      <c r="S1259">
        <v>-0.48</v>
      </c>
      <c r="U1259">
        <v>0</v>
      </c>
      <c r="W1259">
        <v>0</v>
      </c>
    </row>
    <row r="1260" spans="2:23" x14ac:dyDescent="0.25">
      <c r="B1260">
        <v>1250</v>
      </c>
      <c r="C1260" t="s">
        <v>17624</v>
      </c>
      <c r="D1260" t="s">
        <v>16509</v>
      </c>
      <c r="E1260">
        <v>0.75</v>
      </c>
      <c r="F1260" t="s">
        <v>17293</v>
      </c>
      <c r="G1260">
        <v>0.75</v>
      </c>
      <c r="H1260" t="s">
        <v>16838</v>
      </c>
      <c r="I1260">
        <v>0.75</v>
      </c>
      <c r="J1260" t="s">
        <v>16839</v>
      </c>
      <c r="K1260">
        <v>0.52500000000000002</v>
      </c>
      <c r="L1260" t="s">
        <v>16932</v>
      </c>
      <c r="M1260">
        <v>-0.52500000000000002</v>
      </c>
      <c r="N1260" t="s">
        <v>16840</v>
      </c>
      <c r="O1260">
        <v>0.52500000000000002</v>
      </c>
      <c r="P1260" t="s">
        <v>16933</v>
      </c>
      <c r="Q1260">
        <v>-0.52500000000000002</v>
      </c>
      <c r="R1260" t="s">
        <v>16841</v>
      </c>
      <c r="S1260">
        <v>-0.48</v>
      </c>
      <c r="U1260">
        <v>0</v>
      </c>
      <c r="W1260">
        <v>0</v>
      </c>
    </row>
    <row r="1261" spans="2:23" x14ac:dyDescent="0.25">
      <c r="B1261">
        <v>1251</v>
      </c>
      <c r="C1261" t="s">
        <v>17625</v>
      </c>
      <c r="D1261" t="s">
        <v>16509</v>
      </c>
      <c r="E1261">
        <v>0.75</v>
      </c>
      <c r="F1261" t="s">
        <v>17295</v>
      </c>
      <c r="G1261">
        <v>0.75</v>
      </c>
      <c r="H1261" t="s">
        <v>16838</v>
      </c>
      <c r="I1261">
        <v>0.75</v>
      </c>
      <c r="J1261" t="s">
        <v>16839</v>
      </c>
      <c r="K1261">
        <v>0.52500000000000002</v>
      </c>
      <c r="L1261" t="s">
        <v>16932</v>
      </c>
      <c r="M1261">
        <v>-0.52500000000000002</v>
      </c>
      <c r="N1261" t="s">
        <v>16840</v>
      </c>
      <c r="O1261">
        <v>0.52500000000000002</v>
      </c>
      <c r="P1261" t="s">
        <v>16933</v>
      </c>
      <c r="Q1261">
        <v>-0.52500000000000002</v>
      </c>
      <c r="R1261" t="s">
        <v>16841</v>
      </c>
      <c r="S1261">
        <v>-0.48</v>
      </c>
      <c r="U1261">
        <v>0</v>
      </c>
      <c r="W1261">
        <v>0</v>
      </c>
    </row>
    <row r="1262" spans="2:23" x14ac:dyDescent="0.25">
      <c r="B1262">
        <v>1252</v>
      </c>
      <c r="C1262" t="s">
        <v>17626</v>
      </c>
      <c r="D1262" t="s">
        <v>16509</v>
      </c>
      <c r="E1262">
        <v>0.75</v>
      </c>
      <c r="F1262" t="s">
        <v>17297</v>
      </c>
      <c r="G1262">
        <v>0.75</v>
      </c>
      <c r="H1262" t="s">
        <v>16838</v>
      </c>
      <c r="I1262">
        <v>0.75</v>
      </c>
      <c r="J1262" t="s">
        <v>16839</v>
      </c>
      <c r="K1262">
        <v>0.52500000000000002</v>
      </c>
      <c r="L1262" t="s">
        <v>16932</v>
      </c>
      <c r="M1262">
        <v>-0.52500000000000002</v>
      </c>
      <c r="N1262" t="s">
        <v>16840</v>
      </c>
      <c r="O1262">
        <v>0.52500000000000002</v>
      </c>
      <c r="P1262" t="s">
        <v>16933</v>
      </c>
      <c r="Q1262">
        <v>-0.52500000000000002</v>
      </c>
      <c r="R1262" t="s">
        <v>16841</v>
      </c>
      <c r="S1262">
        <v>-0.48</v>
      </c>
      <c r="U1262">
        <v>0</v>
      </c>
      <c r="W1262">
        <v>0</v>
      </c>
    </row>
    <row r="1263" spans="2:23" x14ac:dyDescent="0.25">
      <c r="B1263">
        <v>1253</v>
      </c>
      <c r="C1263" t="s">
        <v>17627</v>
      </c>
      <c r="D1263" t="s">
        <v>16509</v>
      </c>
      <c r="E1263">
        <v>0.75</v>
      </c>
      <c r="F1263" t="s">
        <v>17299</v>
      </c>
      <c r="G1263">
        <v>0.75</v>
      </c>
      <c r="H1263" t="s">
        <v>16838</v>
      </c>
      <c r="I1263">
        <v>0.75</v>
      </c>
      <c r="J1263" t="s">
        <v>16839</v>
      </c>
      <c r="K1263">
        <v>0.52500000000000002</v>
      </c>
      <c r="L1263" t="s">
        <v>16932</v>
      </c>
      <c r="M1263">
        <v>-0.52500000000000002</v>
      </c>
      <c r="N1263" t="s">
        <v>16840</v>
      </c>
      <c r="O1263">
        <v>0.52500000000000002</v>
      </c>
      <c r="P1263" t="s">
        <v>16933</v>
      </c>
      <c r="Q1263">
        <v>-0.52500000000000002</v>
      </c>
      <c r="R1263" t="s">
        <v>16841</v>
      </c>
      <c r="S1263">
        <v>-0.48</v>
      </c>
      <c r="U1263">
        <v>0</v>
      </c>
      <c r="W1263">
        <v>0</v>
      </c>
    </row>
    <row r="1264" spans="2:23" x14ac:dyDescent="0.25">
      <c r="B1264">
        <v>1254</v>
      </c>
      <c r="C1264" t="s">
        <v>17628</v>
      </c>
      <c r="D1264" t="s">
        <v>16509</v>
      </c>
      <c r="E1264">
        <v>0.75</v>
      </c>
      <c r="F1264" t="s">
        <v>17301</v>
      </c>
      <c r="G1264">
        <v>0.75</v>
      </c>
      <c r="H1264" t="s">
        <v>16838</v>
      </c>
      <c r="I1264">
        <v>0.75</v>
      </c>
      <c r="J1264" t="s">
        <v>16839</v>
      </c>
      <c r="K1264">
        <v>-0.52500000000000002</v>
      </c>
      <c r="L1264" t="s">
        <v>16932</v>
      </c>
      <c r="M1264">
        <v>-0.52500000000000002</v>
      </c>
      <c r="N1264" t="s">
        <v>16840</v>
      </c>
      <c r="O1264">
        <v>-0.52500000000000002</v>
      </c>
      <c r="P1264" t="s">
        <v>16933</v>
      </c>
      <c r="Q1264">
        <v>-0.52500000000000002</v>
      </c>
      <c r="R1264" t="s">
        <v>16841</v>
      </c>
      <c r="S1264">
        <v>-0.48</v>
      </c>
      <c r="U1264">
        <v>0</v>
      </c>
      <c r="W1264">
        <v>0</v>
      </c>
    </row>
    <row r="1265" spans="2:23" x14ac:dyDescent="0.25">
      <c r="B1265">
        <v>1255</v>
      </c>
      <c r="C1265" t="s">
        <v>17629</v>
      </c>
      <c r="D1265" t="s">
        <v>16509</v>
      </c>
      <c r="E1265">
        <v>0.75</v>
      </c>
      <c r="F1265" t="s">
        <v>17303</v>
      </c>
      <c r="G1265">
        <v>0.75</v>
      </c>
      <c r="H1265" t="s">
        <v>16838</v>
      </c>
      <c r="I1265">
        <v>0.75</v>
      </c>
      <c r="J1265" t="s">
        <v>16839</v>
      </c>
      <c r="K1265">
        <v>-0.52500000000000002</v>
      </c>
      <c r="L1265" t="s">
        <v>16932</v>
      </c>
      <c r="M1265">
        <v>-0.52500000000000002</v>
      </c>
      <c r="N1265" t="s">
        <v>16840</v>
      </c>
      <c r="O1265">
        <v>-0.52500000000000002</v>
      </c>
      <c r="P1265" t="s">
        <v>16933</v>
      </c>
      <c r="Q1265">
        <v>-0.52500000000000002</v>
      </c>
      <c r="R1265" t="s">
        <v>16841</v>
      </c>
      <c r="S1265">
        <v>-0.48</v>
      </c>
      <c r="U1265">
        <v>0</v>
      </c>
      <c r="W1265">
        <v>0</v>
      </c>
    </row>
    <row r="1266" spans="2:23" x14ac:dyDescent="0.25">
      <c r="B1266">
        <v>1256</v>
      </c>
      <c r="C1266" t="s">
        <v>17630</v>
      </c>
      <c r="D1266" t="s">
        <v>16509</v>
      </c>
      <c r="E1266">
        <v>0.75</v>
      </c>
      <c r="F1266" t="s">
        <v>17305</v>
      </c>
      <c r="G1266">
        <v>0.75</v>
      </c>
      <c r="H1266" t="s">
        <v>16838</v>
      </c>
      <c r="I1266">
        <v>0.75</v>
      </c>
      <c r="J1266" t="s">
        <v>16839</v>
      </c>
      <c r="K1266">
        <v>-0.52500000000000002</v>
      </c>
      <c r="L1266" t="s">
        <v>16932</v>
      </c>
      <c r="M1266">
        <v>-0.52500000000000002</v>
      </c>
      <c r="N1266" t="s">
        <v>16840</v>
      </c>
      <c r="O1266">
        <v>-0.52500000000000002</v>
      </c>
      <c r="P1266" t="s">
        <v>16933</v>
      </c>
      <c r="Q1266">
        <v>-0.52500000000000002</v>
      </c>
      <c r="R1266" t="s">
        <v>16841</v>
      </c>
      <c r="S1266">
        <v>-0.48</v>
      </c>
      <c r="U1266">
        <v>0</v>
      </c>
      <c r="W1266">
        <v>0</v>
      </c>
    </row>
    <row r="1267" spans="2:23" x14ac:dyDescent="0.25">
      <c r="B1267">
        <v>1257</v>
      </c>
      <c r="C1267" t="s">
        <v>17631</v>
      </c>
      <c r="D1267" t="s">
        <v>16509</v>
      </c>
      <c r="E1267">
        <v>0.75</v>
      </c>
      <c r="F1267" t="s">
        <v>17307</v>
      </c>
      <c r="G1267">
        <v>0.75</v>
      </c>
      <c r="H1267" t="s">
        <v>16838</v>
      </c>
      <c r="I1267">
        <v>0.75</v>
      </c>
      <c r="J1267" t="s">
        <v>16839</v>
      </c>
      <c r="K1267">
        <v>-0.52500000000000002</v>
      </c>
      <c r="L1267" t="s">
        <v>16932</v>
      </c>
      <c r="M1267">
        <v>-0.52500000000000002</v>
      </c>
      <c r="N1267" t="s">
        <v>16840</v>
      </c>
      <c r="O1267">
        <v>-0.52500000000000002</v>
      </c>
      <c r="P1267" t="s">
        <v>16933</v>
      </c>
      <c r="Q1267">
        <v>-0.52500000000000002</v>
      </c>
      <c r="R1267" t="s">
        <v>16841</v>
      </c>
      <c r="S1267">
        <v>-0.48</v>
      </c>
      <c r="U1267">
        <v>0</v>
      </c>
      <c r="W1267">
        <v>0</v>
      </c>
    </row>
    <row r="1268" spans="2:23" x14ac:dyDescent="0.25">
      <c r="B1268">
        <v>1258</v>
      </c>
      <c r="C1268" t="s">
        <v>17632</v>
      </c>
      <c r="D1268" t="s">
        <v>16509</v>
      </c>
      <c r="E1268">
        <v>0.75</v>
      </c>
      <c r="F1268" t="s">
        <v>17309</v>
      </c>
      <c r="G1268">
        <v>0.75</v>
      </c>
      <c r="H1268" t="s">
        <v>16838</v>
      </c>
      <c r="I1268">
        <v>0.75</v>
      </c>
      <c r="J1268" t="s">
        <v>16839</v>
      </c>
      <c r="K1268">
        <v>-0.52500000000000002</v>
      </c>
      <c r="L1268" t="s">
        <v>16932</v>
      </c>
      <c r="M1268">
        <v>-0.52500000000000002</v>
      </c>
      <c r="N1268" t="s">
        <v>16840</v>
      </c>
      <c r="O1268">
        <v>-0.52500000000000002</v>
      </c>
      <c r="P1268" t="s">
        <v>16933</v>
      </c>
      <c r="Q1268">
        <v>-0.52500000000000002</v>
      </c>
      <c r="R1268" t="s">
        <v>16841</v>
      </c>
      <c r="S1268">
        <v>-0.48</v>
      </c>
      <c r="U1268">
        <v>0</v>
      </c>
      <c r="W1268">
        <v>0</v>
      </c>
    </row>
    <row r="1269" spans="2:23" x14ac:dyDescent="0.25">
      <c r="B1269">
        <v>1259</v>
      </c>
      <c r="C1269" t="s">
        <v>17633</v>
      </c>
      <c r="D1269" t="s">
        <v>16509</v>
      </c>
      <c r="E1269">
        <v>0.75</v>
      </c>
      <c r="F1269" t="s">
        <v>17311</v>
      </c>
      <c r="G1269">
        <v>0.75</v>
      </c>
      <c r="H1269" t="s">
        <v>16838</v>
      </c>
      <c r="I1269">
        <v>0.75</v>
      </c>
      <c r="J1269" t="s">
        <v>16839</v>
      </c>
      <c r="K1269">
        <v>-0.52500000000000002</v>
      </c>
      <c r="L1269" t="s">
        <v>16932</v>
      </c>
      <c r="M1269">
        <v>-0.52500000000000002</v>
      </c>
      <c r="N1269" t="s">
        <v>16840</v>
      </c>
      <c r="O1269">
        <v>-0.52500000000000002</v>
      </c>
      <c r="P1269" t="s">
        <v>16933</v>
      </c>
      <c r="Q1269">
        <v>-0.52500000000000002</v>
      </c>
      <c r="R1269" t="s">
        <v>16841</v>
      </c>
      <c r="S1269">
        <v>-0.48</v>
      </c>
      <c r="U1269">
        <v>0</v>
      </c>
      <c r="W1269">
        <v>0</v>
      </c>
    </row>
    <row r="1270" spans="2:23" x14ac:dyDescent="0.25">
      <c r="B1270">
        <v>1260</v>
      </c>
      <c r="C1270" t="s">
        <v>17634</v>
      </c>
      <c r="D1270" t="s">
        <v>16509</v>
      </c>
      <c r="E1270">
        <v>0.75</v>
      </c>
      <c r="F1270" t="s">
        <v>17313</v>
      </c>
      <c r="G1270">
        <v>0.75</v>
      </c>
      <c r="H1270" t="s">
        <v>16838</v>
      </c>
      <c r="I1270">
        <v>0.75</v>
      </c>
      <c r="J1270" t="s">
        <v>16839</v>
      </c>
      <c r="K1270">
        <v>-0.52500000000000002</v>
      </c>
      <c r="L1270" t="s">
        <v>16932</v>
      </c>
      <c r="M1270">
        <v>-0.52500000000000002</v>
      </c>
      <c r="N1270" t="s">
        <v>16840</v>
      </c>
      <c r="O1270">
        <v>-0.52500000000000002</v>
      </c>
      <c r="P1270" t="s">
        <v>16933</v>
      </c>
      <c r="Q1270">
        <v>-0.52500000000000002</v>
      </c>
      <c r="R1270" t="s">
        <v>16841</v>
      </c>
      <c r="S1270">
        <v>-0.48</v>
      </c>
      <c r="U1270">
        <v>0</v>
      </c>
      <c r="W1270">
        <v>0</v>
      </c>
    </row>
    <row r="1271" spans="2:23" x14ac:dyDescent="0.25">
      <c r="B1271">
        <v>1261</v>
      </c>
      <c r="C1271" t="s">
        <v>17635</v>
      </c>
      <c r="D1271" t="s">
        <v>16509</v>
      </c>
      <c r="E1271">
        <v>0.75</v>
      </c>
      <c r="F1271" t="s">
        <v>17315</v>
      </c>
      <c r="G1271">
        <v>0.75</v>
      </c>
      <c r="H1271" t="s">
        <v>16838</v>
      </c>
      <c r="I1271">
        <v>0.75</v>
      </c>
      <c r="J1271" t="s">
        <v>16839</v>
      </c>
      <c r="K1271">
        <v>-0.52500000000000002</v>
      </c>
      <c r="L1271" t="s">
        <v>16932</v>
      </c>
      <c r="M1271">
        <v>-0.52500000000000002</v>
      </c>
      <c r="N1271" t="s">
        <v>16840</v>
      </c>
      <c r="O1271">
        <v>-0.52500000000000002</v>
      </c>
      <c r="P1271" t="s">
        <v>16933</v>
      </c>
      <c r="Q1271">
        <v>-0.52500000000000002</v>
      </c>
      <c r="R1271" t="s">
        <v>16841</v>
      </c>
      <c r="S1271">
        <v>-0.48</v>
      </c>
      <c r="U1271">
        <v>0</v>
      </c>
      <c r="W1271">
        <v>0</v>
      </c>
    </row>
    <row r="1272" spans="2:23" x14ac:dyDescent="0.25">
      <c r="B1272">
        <v>1262</v>
      </c>
      <c r="C1272" t="s">
        <v>17636</v>
      </c>
      <c r="D1272" t="s">
        <v>16509</v>
      </c>
      <c r="E1272">
        <v>0.75</v>
      </c>
      <c r="F1272" t="s">
        <v>17253</v>
      </c>
      <c r="G1272">
        <v>0.75</v>
      </c>
      <c r="H1272" t="s">
        <v>16899</v>
      </c>
      <c r="I1272">
        <v>0.75</v>
      </c>
      <c r="J1272" t="s">
        <v>16839</v>
      </c>
      <c r="K1272">
        <v>0.52500000000000002</v>
      </c>
      <c r="L1272" t="s">
        <v>16932</v>
      </c>
      <c r="M1272">
        <v>0.52500000000000002</v>
      </c>
      <c r="N1272" t="s">
        <v>16840</v>
      </c>
      <c r="O1272">
        <v>0.52500000000000002</v>
      </c>
      <c r="P1272" t="s">
        <v>16933</v>
      </c>
      <c r="Q1272">
        <v>0.52500000000000002</v>
      </c>
      <c r="R1272" t="s">
        <v>16841</v>
      </c>
      <c r="S1272">
        <v>-0.48</v>
      </c>
      <c r="U1272">
        <v>0</v>
      </c>
      <c r="W1272">
        <v>0</v>
      </c>
    </row>
    <row r="1273" spans="2:23" x14ac:dyDescent="0.25">
      <c r="B1273">
        <v>1263</v>
      </c>
      <c r="C1273" t="s">
        <v>17637</v>
      </c>
      <c r="D1273" t="s">
        <v>16509</v>
      </c>
      <c r="E1273">
        <v>0.75</v>
      </c>
      <c r="F1273" t="s">
        <v>17255</v>
      </c>
      <c r="G1273">
        <v>0.75</v>
      </c>
      <c r="H1273" t="s">
        <v>16899</v>
      </c>
      <c r="I1273">
        <v>0.75</v>
      </c>
      <c r="J1273" t="s">
        <v>16839</v>
      </c>
      <c r="K1273">
        <v>0.52500000000000002</v>
      </c>
      <c r="L1273" t="s">
        <v>16932</v>
      </c>
      <c r="M1273">
        <v>0.52500000000000002</v>
      </c>
      <c r="N1273" t="s">
        <v>16840</v>
      </c>
      <c r="O1273">
        <v>0.52500000000000002</v>
      </c>
      <c r="P1273" t="s">
        <v>16933</v>
      </c>
      <c r="Q1273">
        <v>0.52500000000000002</v>
      </c>
      <c r="R1273" t="s">
        <v>16841</v>
      </c>
      <c r="S1273">
        <v>-0.48</v>
      </c>
      <c r="U1273">
        <v>0</v>
      </c>
      <c r="W1273">
        <v>0</v>
      </c>
    </row>
    <row r="1274" spans="2:23" x14ac:dyDescent="0.25">
      <c r="B1274">
        <v>1264</v>
      </c>
      <c r="C1274" t="s">
        <v>17638</v>
      </c>
      <c r="D1274" t="s">
        <v>16509</v>
      </c>
      <c r="E1274">
        <v>0.75</v>
      </c>
      <c r="F1274" t="s">
        <v>17257</v>
      </c>
      <c r="G1274">
        <v>0.75</v>
      </c>
      <c r="H1274" t="s">
        <v>16899</v>
      </c>
      <c r="I1274">
        <v>0.75</v>
      </c>
      <c r="J1274" t="s">
        <v>16839</v>
      </c>
      <c r="K1274">
        <v>0.52500000000000002</v>
      </c>
      <c r="L1274" t="s">
        <v>16932</v>
      </c>
      <c r="M1274">
        <v>0.52500000000000002</v>
      </c>
      <c r="N1274" t="s">
        <v>16840</v>
      </c>
      <c r="O1274">
        <v>0.52500000000000002</v>
      </c>
      <c r="P1274" t="s">
        <v>16933</v>
      </c>
      <c r="Q1274">
        <v>0.52500000000000002</v>
      </c>
      <c r="R1274" t="s">
        <v>16841</v>
      </c>
      <c r="S1274">
        <v>-0.48</v>
      </c>
      <c r="U1274">
        <v>0</v>
      </c>
      <c r="W1274">
        <v>0</v>
      </c>
    </row>
    <row r="1275" spans="2:23" x14ac:dyDescent="0.25">
      <c r="B1275">
        <v>1265</v>
      </c>
      <c r="C1275" t="s">
        <v>17639</v>
      </c>
      <c r="D1275" t="s">
        <v>16509</v>
      </c>
      <c r="E1275">
        <v>0.75</v>
      </c>
      <c r="F1275" t="s">
        <v>17259</v>
      </c>
      <c r="G1275">
        <v>0.75</v>
      </c>
      <c r="H1275" t="s">
        <v>16899</v>
      </c>
      <c r="I1275">
        <v>0.75</v>
      </c>
      <c r="J1275" t="s">
        <v>16839</v>
      </c>
      <c r="K1275">
        <v>0.52500000000000002</v>
      </c>
      <c r="L1275" t="s">
        <v>16932</v>
      </c>
      <c r="M1275">
        <v>0.52500000000000002</v>
      </c>
      <c r="N1275" t="s">
        <v>16840</v>
      </c>
      <c r="O1275">
        <v>0.52500000000000002</v>
      </c>
      <c r="P1275" t="s">
        <v>16933</v>
      </c>
      <c r="Q1275">
        <v>0.52500000000000002</v>
      </c>
      <c r="R1275" t="s">
        <v>16841</v>
      </c>
      <c r="S1275">
        <v>-0.48</v>
      </c>
      <c r="U1275">
        <v>0</v>
      </c>
      <c r="W1275">
        <v>0</v>
      </c>
    </row>
    <row r="1276" spans="2:23" x14ac:dyDescent="0.25">
      <c r="B1276">
        <v>1266</v>
      </c>
      <c r="C1276" t="s">
        <v>17640</v>
      </c>
      <c r="D1276" t="s">
        <v>16509</v>
      </c>
      <c r="E1276">
        <v>0.75</v>
      </c>
      <c r="F1276" t="s">
        <v>17261</v>
      </c>
      <c r="G1276">
        <v>0.75</v>
      </c>
      <c r="H1276" t="s">
        <v>16899</v>
      </c>
      <c r="I1276">
        <v>0.75</v>
      </c>
      <c r="J1276" t="s">
        <v>16839</v>
      </c>
      <c r="K1276">
        <v>0.52500000000000002</v>
      </c>
      <c r="L1276" t="s">
        <v>16932</v>
      </c>
      <c r="M1276">
        <v>0.52500000000000002</v>
      </c>
      <c r="N1276" t="s">
        <v>16840</v>
      </c>
      <c r="O1276">
        <v>0.52500000000000002</v>
      </c>
      <c r="P1276" t="s">
        <v>16933</v>
      </c>
      <c r="Q1276">
        <v>0.52500000000000002</v>
      </c>
      <c r="R1276" t="s">
        <v>16841</v>
      </c>
      <c r="S1276">
        <v>-0.48</v>
      </c>
      <c r="U1276">
        <v>0</v>
      </c>
      <c r="W1276">
        <v>0</v>
      </c>
    </row>
    <row r="1277" spans="2:23" x14ac:dyDescent="0.25">
      <c r="B1277">
        <v>1267</v>
      </c>
      <c r="C1277" t="s">
        <v>17641</v>
      </c>
      <c r="D1277" t="s">
        <v>16509</v>
      </c>
      <c r="E1277">
        <v>0.75</v>
      </c>
      <c r="F1277" t="s">
        <v>17263</v>
      </c>
      <c r="G1277">
        <v>0.75</v>
      </c>
      <c r="H1277" t="s">
        <v>16899</v>
      </c>
      <c r="I1277">
        <v>0.75</v>
      </c>
      <c r="J1277" t="s">
        <v>16839</v>
      </c>
      <c r="K1277">
        <v>0.52500000000000002</v>
      </c>
      <c r="L1277" t="s">
        <v>16932</v>
      </c>
      <c r="M1277">
        <v>0.52500000000000002</v>
      </c>
      <c r="N1277" t="s">
        <v>16840</v>
      </c>
      <c r="O1277">
        <v>0.52500000000000002</v>
      </c>
      <c r="P1277" t="s">
        <v>16933</v>
      </c>
      <c r="Q1277">
        <v>0.52500000000000002</v>
      </c>
      <c r="R1277" t="s">
        <v>16841</v>
      </c>
      <c r="S1277">
        <v>-0.48</v>
      </c>
      <c r="U1277">
        <v>0</v>
      </c>
      <c r="W1277">
        <v>0</v>
      </c>
    </row>
    <row r="1278" spans="2:23" x14ac:dyDescent="0.25">
      <c r="B1278">
        <v>1268</v>
      </c>
      <c r="C1278" t="s">
        <v>17642</v>
      </c>
      <c r="D1278" t="s">
        <v>16509</v>
      </c>
      <c r="E1278">
        <v>0.75</v>
      </c>
      <c r="F1278" t="s">
        <v>17265</v>
      </c>
      <c r="G1278">
        <v>0.75</v>
      </c>
      <c r="H1278" t="s">
        <v>16899</v>
      </c>
      <c r="I1278">
        <v>0.75</v>
      </c>
      <c r="J1278" t="s">
        <v>16839</v>
      </c>
      <c r="K1278">
        <v>0.52500000000000002</v>
      </c>
      <c r="L1278" t="s">
        <v>16932</v>
      </c>
      <c r="M1278">
        <v>0.52500000000000002</v>
      </c>
      <c r="N1278" t="s">
        <v>16840</v>
      </c>
      <c r="O1278">
        <v>0.52500000000000002</v>
      </c>
      <c r="P1278" t="s">
        <v>16933</v>
      </c>
      <c r="Q1278">
        <v>0.52500000000000002</v>
      </c>
      <c r="R1278" t="s">
        <v>16841</v>
      </c>
      <c r="S1278">
        <v>-0.48</v>
      </c>
      <c r="U1278">
        <v>0</v>
      </c>
      <c r="W1278">
        <v>0</v>
      </c>
    </row>
    <row r="1279" spans="2:23" x14ac:dyDescent="0.25">
      <c r="B1279">
        <v>1269</v>
      </c>
      <c r="C1279" t="s">
        <v>17643</v>
      </c>
      <c r="D1279" t="s">
        <v>16509</v>
      </c>
      <c r="E1279">
        <v>0.75</v>
      </c>
      <c r="F1279" t="s">
        <v>17267</v>
      </c>
      <c r="G1279">
        <v>0.75</v>
      </c>
      <c r="H1279" t="s">
        <v>16899</v>
      </c>
      <c r="I1279">
        <v>0.75</v>
      </c>
      <c r="J1279" t="s">
        <v>16839</v>
      </c>
      <c r="K1279">
        <v>0.52500000000000002</v>
      </c>
      <c r="L1279" t="s">
        <v>16932</v>
      </c>
      <c r="M1279">
        <v>0.52500000000000002</v>
      </c>
      <c r="N1279" t="s">
        <v>16840</v>
      </c>
      <c r="O1279">
        <v>0.52500000000000002</v>
      </c>
      <c r="P1279" t="s">
        <v>16933</v>
      </c>
      <c r="Q1279">
        <v>0.52500000000000002</v>
      </c>
      <c r="R1279" t="s">
        <v>16841</v>
      </c>
      <c r="S1279">
        <v>-0.48</v>
      </c>
      <c r="U1279">
        <v>0</v>
      </c>
      <c r="W1279">
        <v>0</v>
      </c>
    </row>
    <row r="1280" spans="2:23" x14ac:dyDescent="0.25">
      <c r="B1280">
        <v>1270</v>
      </c>
      <c r="C1280" t="s">
        <v>17644</v>
      </c>
      <c r="D1280" t="s">
        <v>16509</v>
      </c>
      <c r="E1280">
        <v>0.75</v>
      </c>
      <c r="F1280" t="s">
        <v>17269</v>
      </c>
      <c r="G1280">
        <v>0.75</v>
      </c>
      <c r="H1280" t="s">
        <v>16899</v>
      </c>
      <c r="I1280">
        <v>0.75</v>
      </c>
      <c r="J1280" t="s">
        <v>16839</v>
      </c>
      <c r="K1280">
        <v>-0.52500000000000002</v>
      </c>
      <c r="L1280" t="s">
        <v>16932</v>
      </c>
      <c r="M1280">
        <v>0.52500000000000002</v>
      </c>
      <c r="N1280" t="s">
        <v>16840</v>
      </c>
      <c r="O1280">
        <v>-0.52500000000000002</v>
      </c>
      <c r="P1280" t="s">
        <v>16933</v>
      </c>
      <c r="Q1280">
        <v>0.52500000000000002</v>
      </c>
      <c r="R1280" t="s">
        <v>16841</v>
      </c>
      <c r="S1280">
        <v>-0.48</v>
      </c>
      <c r="U1280">
        <v>0</v>
      </c>
      <c r="W1280">
        <v>0</v>
      </c>
    </row>
    <row r="1281" spans="2:23" x14ac:dyDescent="0.25">
      <c r="B1281">
        <v>1271</v>
      </c>
      <c r="C1281" t="s">
        <v>17645</v>
      </c>
      <c r="D1281" t="s">
        <v>16509</v>
      </c>
      <c r="E1281">
        <v>0.75</v>
      </c>
      <c r="F1281" t="s">
        <v>17271</v>
      </c>
      <c r="G1281">
        <v>0.75</v>
      </c>
      <c r="H1281" t="s">
        <v>16899</v>
      </c>
      <c r="I1281">
        <v>0.75</v>
      </c>
      <c r="J1281" t="s">
        <v>16839</v>
      </c>
      <c r="K1281">
        <v>-0.52500000000000002</v>
      </c>
      <c r="L1281" t="s">
        <v>16932</v>
      </c>
      <c r="M1281">
        <v>0.52500000000000002</v>
      </c>
      <c r="N1281" t="s">
        <v>16840</v>
      </c>
      <c r="O1281">
        <v>-0.52500000000000002</v>
      </c>
      <c r="P1281" t="s">
        <v>16933</v>
      </c>
      <c r="Q1281">
        <v>0.52500000000000002</v>
      </c>
      <c r="R1281" t="s">
        <v>16841</v>
      </c>
      <c r="S1281">
        <v>-0.48</v>
      </c>
      <c r="U1281">
        <v>0</v>
      </c>
      <c r="W1281">
        <v>0</v>
      </c>
    </row>
    <row r="1282" spans="2:23" x14ac:dyDescent="0.25">
      <c r="B1282">
        <v>1272</v>
      </c>
      <c r="C1282" t="s">
        <v>17646</v>
      </c>
      <c r="D1282" t="s">
        <v>16509</v>
      </c>
      <c r="E1282">
        <v>0.75</v>
      </c>
      <c r="F1282" t="s">
        <v>17273</v>
      </c>
      <c r="G1282">
        <v>0.75</v>
      </c>
      <c r="H1282" t="s">
        <v>16899</v>
      </c>
      <c r="I1282">
        <v>0.75</v>
      </c>
      <c r="J1282" t="s">
        <v>16839</v>
      </c>
      <c r="K1282">
        <v>-0.52500000000000002</v>
      </c>
      <c r="L1282" t="s">
        <v>16932</v>
      </c>
      <c r="M1282">
        <v>0.52500000000000002</v>
      </c>
      <c r="N1282" t="s">
        <v>16840</v>
      </c>
      <c r="O1282">
        <v>-0.52500000000000002</v>
      </c>
      <c r="P1282" t="s">
        <v>16933</v>
      </c>
      <c r="Q1282">
        <v>0.52500000000000002</v>
      </c>
      <c r="R1282" t="s">
        <v>16841</v>
      </c>
      <c r="S1282">
        <v>-0.48</v>
      </c>
      <c r="U1282">
        <v>0</v>
      </c>
      <c r="W1282">
        <v>0</v>
      </c>
    </row>
    <row r="1283" spans="2:23" x14ac:dyDescent="0.25">
      <c r="B1283">
        <v>1273</v>
      </c>
      <c r="C1283" t="s">
        <v>17647</v>
      </c>
      <c r="D1283" t="s">
        <v>16509</v>
      </c>
      <c r="E1283">
        <v>0.75</v>
      </c>
      <c r="F1283" t="s">
        <v>17275</v>
      </c>
      <c r="G1283">
        <v>0.75</v>
      </c>
      <c r="H1283" t="s">
        <v>16899</v>
      </c>
      <c r="I1283">
        <v>0.75</v>
      </c>
      <c r="J1283" t="s">
        <v>16839</v>
      </c>
      <c r="K1283">
        <v>-0.52500000000000002</v>
      </c>
      <c r="L1283" t="s">
        <v>16932</v>
      </c>
      <c r="M1283">
        <v>0.52500000000000002</v>
      </c>
      <c r="N1283" t="s">
        <v>16840</v>
      </c>
      <c r="O1283">
        <v>-0.52500000000000002</v>
      </c>
      <c r="P1283" t="s">
        <v>16933</v>
      </c>
      <c r="Q1283">
        <v>0.52500000000000002</v>
      </c>
      <c r="R1283" t="s">
        <v>16841</v>
      </c>
      <c r="S1283">
        <v>-0.48</v>
      </c>
      <c r="U1283">
        <v>0</v>
      </c>
      <c r="W1283">
        <v>0</v>
      </c>
    </row>
    <row r="1284" spans="2:23" x14ac:dyDescent="0.25">
      <c r="B1284">
        <v>1274</v>
      </c>
      <c r="C1284" t="s">
        <v>17648</v>
      </c>
      <c r="D1284" t="s">
        <v>16509</v>
      </c>
      <c r="E1284">
        <v>0.75</v>
      </c>
      <c r="F1284" t="s">
        <v>17277</v>
      </c>
      <c r="G1284">
        <v>0.75</v>
      </c>
      <c r="H1284" t="s">
        <v>16899</v>
      </c>
      <c r="I1284">
        <v>0.75</v>
      </c>
      <c r="J1284" t="s">
        <v>16839</v>
      </c>
      <c r="K1284">
        <v>-0.52500000000000002</v>
      </c>
      <c r="L1284" t="s">
        <v>16932</v>
      </c>
      <c r="M1284">
        <v>0.52500000000000002</v>
      </c>
      <c r="N1284" t="s">
        <v>16840</v>
      </c>
      <c r="O1284">
        <v>-0.52500000000000002</v>
      </c>
      <c r="P1284" t="s">
        <v>16933</v>
      </c>
      <c r="Q1284">
        <v>0.52500000000000002</v>
      </c>
      <c r="R1284" t="s">
        <v>16841</v>
      </c>
      <c r="S1284">
        <v>-0.48</v>
      </c>
      <c r="U1284">
        <v>0</v>
      </c>
      <c r="W1284">
        <v>0</v>
      </c>
    </row>
    <row r="1285" spans="2:23" x14ac:dyDescent="0.25">
      <c r="B1285">
        <v>1275</v>
      </c>
      <c r="C1285" t="s">
        <v>17649</v>
      </c>
      <c r="D1285" t="s">
        <v>16509</v>
      </c>
      <c r="E1285">
        <v>0.75</v>
      </c>
      <c r="F1285" t="s">
        <v>17279</v>
      </c>
      <c r="G1285">
        <v>0.75</v>
      </c>
      <c r="H1285" t="s">
        <v>16899</v>
      </c>
      <c r="I1285">
        <v>0.75</v>
      </c>
      <c r="J1285" t="s">
        <v>16839</v>
      </c>
      <c r="K1285">
        <v>-0.52500000000000002</v>
      </c>
      <c r="L1285" t="s">
        <v>16932</v>
      </c>
      <c r="M1285">
        <v>0.52500000000000002</v>
      </c>
      <c r="N1285" t="s">
        <v>16840</v>
      </c>
      <c r="O1285">
        <v>-0.52500000000000002</v>
      </c>
      <c r="P1285" t="s">
        <v>16933</v>
      </c>
      <c r="Q1285">
        <v>0.52500000000000002</v>
      </c>
      <c r="R1285" t="s">
        <v>16841</v>
      </c>
      <c r="S1285">
        <v>-0.48</v>
      </c>
      <c r="U1285">
        <v>0</v>
      </c>
      <c r="W1285">
        <v>0</v>
      </c>
    </row>
    <row r="1286" spans="2:23" x14ac:dyDescent="0.25">
      <c r="B1286">
        <v>1276</v>
      </c>
      <c r="C1286" t="s">
        <v>17650</v>
      </c>
      <c r="D1286" t="s">
        <v>16509</v>
      </c>
      <c r="E1286">
        <v>0.75</v>
      </c>
      <c r="F1286" t="s">
        <v>17281</v>
      </c>
      <c r="G1286">
        <v>0.75</v>
      </c>
      <c r="H1286" t="s">
        <v>16899</v>
      </c>
      <c r="I1286">
        <v>0.75</v>
      </c>
      <c r="J1286" t="s">
        <v>16839</v>
      </c>
      <c r="K1286">
        <v>-0.52500000000000002</v>
      </c>
      <c r="L1286" t="s">
        <v>16932</v>
      </c>
      <c r="M1286">
        <v>0.52500000000000002</v>
      </c>
      <c r="N1286" t="s">
        <v>16840</v>
      </c>
      <c r="O1286">
        <v>-0.52500000000000002</v>
      </c>
      <c r="P1286" t="s">
        <v>16933</v>
      </c>
      <c r="Q1286">
        <v>0.52500000000000002</v>
      </c>
      <c r="R1286" t="s">
        <v>16841</v>
      </c>
      <c r="S1286">
        <v>-0.48</v>
      </c>
      <c r="U1286">
        <v>0</v>
      </c>
      <c r="W1286">
        <v>0</v>
      </c>
    </row>
    <row r="1287" spans="2:23" x14ac:dyDescent="0.25">
      <c r="B1287">
        <v>1277</v>
      </c>
      <c r="C1287" t="s">
        <v>17651</v>
      </c>
      <c r="D1287" t="s">
        <v>16509</v>
      </c>
      <c r="E1287">
        <v>0.75</v>
      </c>
      <c r="F1287" t="s">
        <v>17283</v>
      </c>
      <c r="G1287">
        <v>0.75</v>
      </c>
      <c r="H1287" t="s">
        <v>16899</v>
      </c>
      <c r="I1287">
        <v>0.75</v>
      </c>
      <c r="J1287" t="s">
        <v>16839</v>
      </c>
      <c r="K1287">
        <v>-0.52500000000000002</v>
      </c>
      <c r="L1287" t="s">
        <v>16932</v>
      </c>
      <c r="M1287">
        <v>0.52500000000000002</v>
      </c>
      <c r="N1287" t="s">
        <v>16840</v>
      </c>
      <c r="O1287">
        <v>-0.52500000000000002</v>
      </c>
      <c r="P1287" t="s">
        <v>16933</v>
      </c>
      <c r="Q1287">
        <v>0.52500000000000002</v>
      </c>
      <c r="R1287" t="s">
        <v>16841</v>
      </c>
      <c r="S1287">
        <v>-0.48</v>
      </c>
      <c r="U1287">
        <v>0</v>
      </c>
      <c r="W1287">
        <v>0</v>
      </c>
    </row>
    <row r="1288" spans="2:23" x14ac:dyDescent="0.25">
      <c r="B1288">
        <v>1278</v>
      </c>
      <c r="C1288" t="s">
        <v>17652</v>
      </c>
      <c r="D1288" t="s">
        <v>16509</v>
      </c>
      <c r="E1288">
        <v>0.75</v>
      </c>
      <c r="F1288" t="s">
        <v>17285</v>
      </c>
      <c r="G1288">
        <v>0.75</v>
      </c>
      <c r="H1288" t="s">
        <v>16899</v>
      </c>
      <c r="I1288">
        <v>0.75</v>
      </c>
      <c r="J1288" t="s">
        <v>16839</v>
      </c>
      <c r="K1288">
        <v>0.52500000000000002</v>
      </c>
      <c r="L1288" t="s">
        <v>16932</v>
      </c>
      <c r="M1288">
        <v>-0.52500000000000002</v>
      </c>
      <c r="N1288" t="s">
        <v>16840</v>
      </c>
      <c r="O1288">
        <v>0.52500000000000002</v>
      </c>
      <c r="P1288" t="s">
        <v>16933</v>
      </c>
      <c r="Q1288">
        <v>-0.52500000000000002</v>
      </c>
      <c r="R1288" t="s">
        <v>16841</v>
      </c>
      <c r="S1288">
        <v>-0.48</v>
      </c>
      <c r="U1288">
        <v>0</v>
      </c>
      <c r="W1288">
        <v>0</v>
      </c>
    </row>
    <row r="1289" spans="2:23" x14ac:dyDescent="0.25">
      <c r="B1289">
        <v>1279</v>
      </c>
      <c r="C1289" t="s">
        <v>17653</v>
      </c>
      <c r="D1289" t="s">
        <v>16509</v>
      </c>
      <c r="E1289">
        <v>0.75</v>
      </c>
      <c r="F1289" t="s">
        <v>17287</v>
      </c>
      <c r="G1289">
        <v>0.75</v>
      </c>
      <c r="H1289" t="s">
        <v>16899</v>
      </c>
      <c r="I1289">
        <v>0.75</v>
      </c>
      <c r="J1289" t="s">
        <v>16839</v>
      </c>
      <c r="K1289">
        <v>0.52500000000000002</v>
      </c>
      <c r="L1289" t="s">
        <v>16932</v>
      </c>
      <c r="M1289">
        <v>-0.52500000000000002</v>
      </c>
      <c r="N1289" t="s">
        <v>16840</v>
      </c>
      <c r="O1289">
        <v>0.52500000000000002</v>
      </c>
      <c r="P1289" t="s">
        <v>16933</v>
      </c>
      <c r="Q1289">
        <v>-0.52500000000000002</v>
      </c>
      <c r="R1289" t="s">
        <v>16841</v>
      </c>
      <c r="S1289">
        <v>-0.48</v>
      </c>
      <c r="U1289">
        <v>0</v>
      </c>
      <c r="W1289">
        <v>0</v>
      </c>
    </row>
    <row r="1290" spans="2:23" x14ac:dyDescent="0.25">
      <c r="B1290">
        <v>1280</v>
      </c>
      <c r="C1290" t="s">
        <v>17654</v>
      </c>
      <c r="D1290" t="s">
        <v>16509</v>
      </c>
      <c r="E1290">
        <v>0.75</v>
      </c>
      <c r="F1290" t="s">
        <v>17289</v>
      </c>
      <c r="G1290">
        <v>0.75</v>
      </c>
      <c r="H1290" t="s">
        <v>16899</v>
      </c>
      <c r="I1290">
        <v>0.75</v>
      </c>
      <c r="J1290" t="s">
        <v>16839</v>
      </c>
      <c r="K1290">
        <v>0.52500000000000002</v>
      </c>
      <c r="L1290" t="s">
        <v>16932</v>
      </c>
      <c r="M1290">
        <v>-0.52500000000000002</v>
      </c>
      <c r="N1290" t="s">
        <v>16840</v>
      </c>
      <c r="O1290">
        <v>0.52500000000000002</v>
      </c>
      <c r="P1290" t="s">
        <v>16933</v>
      </c>
      <c r="Q1290">
        <v>-0.52500000000000002</v>
      </c>
      <c r="R1290" t="s">
        <v>16841</v>
      </c>
      <c r="S1290">
        <v>-0.48</v>
      </c>
      <c r="U1290">
        <v>0</v>
      </c>
      <c r="W1290">
        <v>0</v>
      </c>
    </row>
    <row r="1291" spans="2:23" x14ac:dyDescent="0.25">
      <c r="B1291">
        <v>1281</v>
      </c>
      <c r="C1291" t="s">
        <v>17655</v>
      </c>
      <c r="D1291" t="s">
        <v>16509</v>
      </c>
      <c r="E1291">
        <v>0.75</v>
      </c>
      <c r="F1291" t="s">
        <v>17291</v>
      </c>
      <c r="G1291">
        <v>0.75</v>
      </c>
      <c r="H1291" t="s">
        <v>16899</v>
      </c>
      <c r="I1291">
        <v>0.75</v>
      </c>
      <c r="J1291" t="s">
        <v>16839</v>
      </c>
      <c r="K1291">
        <v>0.52500000000000002</v>
      </c>
      <c r="L1291" t="s">
        <v>16932</v>
      </c>
      <c r="M1291">
        <v>-0.52500000000000002</v>
      </c>
      <c r="N1291" t="s">
        <v>16840</v>
      </c>
      <c r="O1291">
        <v>0.52500000000000002</v>
      </c>
      <c r="P1291" t="s">
        <v>16933</v>
      </c>
      <c r="Q1291">
        <v>-0.52500000000000002</v>
      </c>
      <c r="R1291" t="s">
        <v>16841</v>
      </c>
      <c r="S1291">
        <v>-0.48</v>
      </c>
      <c r="U1291">
        <v>0</v>
      </c>
      <c r="W1291">
        <v>0</v>
      </c>
    </row>
    <row r="1292" spans="2:23" x14ac:dyDescent="0.25">
      <c r="B1292">
        <v>1282</v>
      </c>
      <c r="C1292" t="s">
        <v>17656</v>
      </c>
      <c r="D1292" t="s">
        <v>16509</v>
      </c>
      <c r="E1292">
        <v>0.75</v>
      </c>
      <c r="F1292" t="s">
        <v>17293</v>
      </c>
      <c r="G1292">
        <v>0.75</v>
      </c>
      <c r="H1292" t="s">
        <v>16899</v>
      </c>
      <c r="I1292">
        <v>0.75</v>
      </c>
      <c r="J1292" t="s">
        <v>16839</v>
      </c>
      <c r="K1292">
        <v>0.52500000000000002</v>
      </c>
      <c r="L1292" t="s">
        <v>16932</v>
      </c>
      <c r="M1292">
        <v>-0.52500000000000002</v>
      </c>
      <c r="N1292" t="s">
        <v>16840</v>
      </c>
      <c r="O1292">
        <v>0.52500000000000002</v>
      </c>
      <c r="P1292" t="s">
        <v>16933</v>
      </c>
      <c r="Q1292">
        <v>-0.52500000000000002</v>
      </c>
      <c r="R1292" t="s">
        <v>16841</v>
      </c>
      <c r="S1292">
        <v>-0.48</v>
      </c>
      <c r="U1292">
        <v>0</v>
      </c>
      <c r="W1292">
        <v>0</v>
      </c>
    </row>
    <row r="1293" spans="2:23" x14ac:dyDescent="0.25">
      <c r="B1293">
        <v>1283</v>
      </c>
      <c r="C1293" t="s">
        <v>17657</v>
      </c>
      <c r="D1293" t="s">
        <v>16509</v>
      </c>
      <c r="E1293">
        <v>0.75</v>
      </c>
      <c r="F1293" t="s">
        <v>17295</v>
      </c>
      <c r="G1293">
        <v>0.75</v>
      </c>
      <c r="H1293" t="s">
        <v>16899</v>
      </c>
      <c r="I1293">
        <v>0.75</v>
      </c>
      <c r="J1293" t="s">
        <v>16839</v>
      </c>
      <c r="K1293">
        <v>0.52500000000000002</v>
      </c>
      <c r="L1293" t="s">
        <v>16932</v>
      </c>
      <c r="M1293">
        <v>-0.52500000000000002</v>
      </c>
      <c r="N1293" t="s">
        <v>16840</v>
      </c>
      <c r="O1293">
        <v>0.52500000000000002</v>
      </c>
      <c r="P1293" t="s">
        <v>16933</v>
      </c>
      <c r="Q1293">
        <v>-0.52500000000000002</v>
      </c>
      <c r="R1293" t="s">
        <v>16841</v>
      </c>
      <c r="S1293">
        <v>-0.48</v>
      </c>
      <c r="U1293">
        <v>0</v>
      </c>
      <c r="W1293">
        <v>0</v>
      </c>
    </row>
    <row r="1294" spans="2:23" x14ac:dyDescent="0.25">
      <c r="B1294">
        <v>1284</v>
      </c>
      <c r="C1294" t="s">
        <v>17658</v>
      </c>
      <c r="D1294" t="s">
        <v>16509</v>
      </c>
      <c r="E1294">
        <v>0.75</v>
      </c>
      <c r="F1294" t="s">
        <v>17297</v>
      </c>
      <c r="G1294">
        <v>0.75</v>
      </c>
      <c r="H1294" t="s">
        <v>16899</v>
      </c>
      <c r="I1294">
        <v>0.75</v>
      </c>
      <c r="J1294" t="s">
        <v>16839</v>
      </c>
      <c r="K1294">
        <v>0.52500000000000002</v>
      </c>
      <c r="L1294" t="s">
        <v>16932</v>
      </c>
      <c r="M1294">
        <v>-0.52500000000000002</v>
      </c>
      <c r="N1294" t="s">
        <v>16840</v>
      </c>
      <c r="O1294">
        <v>0.52500000000000002</v>
      </c>
      <c r="P1294" t="s">
        <v>16933</v>
      </c>
      <c r="Q1294">
        <v>-0.52500000000000002</v>
      </c>
      <c r="R1294" t="s">
        <v>16841</v>
      </c>
      <c r="S1294">
        <v>-0.48</v>
      </c>
      <c r="U1294">
        <v>0</v>
      </c>
      <c r="W1294">
        <v>0</v>
      </c>
    </row>
    <row r="1295" spans="2:23" x14ac:dyDescent="0.25">
      <c r="B1295">
        <v>1285</v>
      </c>
      <c r="C1295" t="s">
        <v>17659</v>
      </c>
      <c r="D1295" t="s">
        <v>16509</v>
      </c>
      <c r="E1295">
        <v>0.75</v>
      </c>
      <c r="F1295" t="s">
        <v>17299</v>
      </c>
      <c r="G1295">
        <v>0.75</v>
      </c>
      <c r="H1295" t="s">
        <v>16899</v>
      </c>
      <c r="I1295">
        <v>0.75</v>
      </c>
      <c r="J1295" t="s">
        <v>16839</v>
      </c>
      <c r="K1295">
        <v>0.52500000000000002</v>
      </c>
      <c r="L1295" t="s">
        <v>16932</v>
      </c>
      <c r="M1295">
        <v>-0.52500000000000002</v>
      </c>
      <c r="N1295" t="s">
        <v>16840</v>
      </c>
      <c r="O1295">
        <v>0.52500000000000002</v>
      </c>
      <c r="P1295" t="s">
        <v>16933</v>
      </c>
      <c r="Q1295">
        <v>-0.52500000000000002</v>
      </c>
      <c r="R1295" t="s">
        <v>16841</v>
      </c>
      <c r="S1295">
        <v>-0.48</v>
      </c>
      <c r="U1295">
        <v>0</v>
      </c>
      <c r="W1295">
        <v>0</v>
      </c>
    </row>
    <row r="1296" spans="2:23" x14ac:dyDescent="0.25">
      <c r="B1296">
        <v>1286</v>
      </c>
      <c r="C1296" t="s">
        <v>17660</v>
      </c>
      <c r="D1296" t="s">
        <v>16509</v>
      </c>
      <c r="E1296">
        <v>0.75</v>
      </c>
      <c r="F1296" t="s">
        <v>17301</v>
      </c>
      <c r="G1296">
        <v>0.75</v>
      </c>
      <c r="H1296" t="s">
        <v>16899</v>
      </c>
      <c r="I1296">
        <v>0.75</v>
      </c>
      <c r="J1296" t="s">
        <v>16839</v>
      </c>
      <c r="K1296">
        <v>-0.52500000000000002</v>
      </c>
      <c r="L1296" t="s">
        <v>16932</v>
      </c>
      <c r="M1296">
        <v>-0.52500000000000002</v>
      </c>
      <c r="N1296" t="s">
        <v>16840</v>
      </c>
      <c r="O1296">
        <v>-0.52500000000000002</v>
      </c>
      <c r="P1296" t="s">
        <v>16933</v>
      </c>
      <c r="Q1296">
        <v>-0.52500000000000002</v>
      </c>
      <c r="R1296" t="s">
        <v>16841</v>
      </c>
      <c r="S1296">
        <v>-0.48</v>
      </c>
      <c r="U1296">
        <v>0</v>
      </c>
      <c r="W1296">
        <v>0</v>
      </c>
    </row>
    <row r="1297" spans="2:23" x14ac:dyDescent="0.25">
      <c r="B1297">
        <v>1287</v>
      </c>
      <c r="C1297" t="s">
        <v>17661</v>
      </c>
      <c r="D1297" t="s">
        <v>16509</v>
      </c>
      <c r="E1297">
        <v>0.75</v>
      </c>
      <c r="F1297" t="s">
        <v>17303</v>
      </c>
      <c r="G1297">
        <v>0.75</v>
      </c>
      <c r="H1297" t="s">
        <v>16899</v>
      </c>
      <c r="I1297">
        <v>0.75</v>
      </c>
      <c r="J1297" t="s">
        <v>16839</v>
      </c>
      <c r="K1297">
        <v>-0.52500000000000002</v>
      </c>
      <c r="L1297" t="s">
        <v>16932</v>
      </c>
      <c r="M1297">
        <v>-0.52500000000000002</v>
      </c>
      <c r="N1297" t="s">
        <v>16840</v>
      </c>
      <c r="O1297">
        <v>-0.52500000000000002</v>
      </c>
      <c r="P1297" t="s">
        <v>16933</v>
      </c>
      <c r="Q1297">
        <v>-0.52500000000000002</v>
      </c>
      <c r="R1297" t="s">
        <v>16841</v>
      </c>
      <c r="S1297">
        <v>-0.48</v>
      </c>
      <c r="U1297">
        <v>0</v>
      </c>
      <c r="W1297">
        <v>0</v>
      </c>
    </row>
    <row r="1298" spans="2:23" x14ac:dyDescent="0.25">
      <c r="B1298">
        <v>1288</v>
      </c>
      <c r="C1298" t="s">
        <v>17662</v>
      </c>
      <c r="D1298" t="s">
        <v>16509</v>
      </c>
      <c r="E1298">
        <v>0.75</v>
      </c>
      <c r="F1298" t="s">
        <v>17305</v>
      </c>
      <c r="G1298">
        <v>0.75</v>
      </c>
      <c r="H1298" t="s">
        <v>16899</v>
      </c>
      <c r="I1298">
        <v>0.75</v>
      </c>
      <c r="J1298" t="s">
        <v>16839</v>
      </c>
      <c r="K1298">
        <v>-0.52500000000000002</v>
      </c>
      <c r="L1298" t="s">
        <v>16932</v>
      </c>
      <c r="M1298">
        <v>-0.52500000000000002</v>
      </c>
      <c r="N1298" t="s">
        <v>16840</v>
      </c>
      <c r="O1298">
        <v>-0.52500000000000002</v>
      </c>
      <c r="P1298" t="s">
        <v>16933</v>
      </c>
      <c r="Q1298">
        <v>-0.52500000000000002</v>
      </c>
      <c r="R1298" t="s">
        <v>16841</v>
      </c>
      <c r="S1298">
        <v>-0.48</v>
      </c>
      <c r="U1298">
        <v>0</v>
      </c>
      <c r="W1298">
        <v>0</v>
      </c>
    </row>
    <row r="1299" spans="2:23" x14ac:dyDescent="0.25">
      <c r="B1299">
        <v>1289</v>
      </c>
      <c r="C1299" t="s">
        <v>17663</v>
      </c>
      <c r="D1299" t="s">
        <v>16509</v>
      </c>
      <c r="E1299">
        <v>0.75</v>
      </c>
      <c r="F1299" t="s">
        <v>17307</v>
      </c>
      <c r="G1299">
        <v>0.75</v>
      </c>
      <c r="H1299" t="s">
        <v>16899</v>
      </c>
      <c r="I1299">
        <v>0.75</v>
      </c>
      <c r="J1299" t="s">
        <v>16839</v>
      </c>
      <c r="K1299">
        <v>-0.52500000000000002</v>
      </c>
      <c r="L1299" t="s">
        <v>16932</v>
      </c>
      <c r="M1299">
        <v>-0.52500000000000002</v>
      </c>
      <c r="N1299" t="s">
        <v>16840</v>
      </c>
      <c r="O1299">
        <v>-0.52500000000000002</v>
      </c>
      <c r="P1299" t="s">
        <v>16933</v>
      </c>
      <c r="Q1299">
        <v>-0.52500000000000002</v>
      </c>
      <c r="R1299" t="s">
        <v>16841</v>
      </c>
      <c r="S1299">
        <v>-0.48</v>
      </c>
      <c r="U1299">
        <v>0</v>
      </c>
      <c r="W1299">
        <v>0</v>
      </c>
    </row>
    <row r="1300" spans="2:23" x14ac:dyDescent="0.25">
      <c r="B1300">
        <v>1290</v>
      </c>
      <c r="C1300" t="s">
        <v>17664</v>
      </c>
      <c r="D1300" t="s">
        <v>16509</v>
      </c>
      <c r="E1300">
        <v>0.75</v>
      </c>
      <c r="F1300" t="s">
        <v>17309</v>
      </c>
      <c r="G1300">
        <v>0.75</v>
      </c>
      <c r="H1300" t="s">
        <v>16899</v>
      </c>
      <c r="I1300">
        <v>0.75</v>
      </c>
      <c r="J1300" t="s">
        <v>16839</v>
      </c>
      <c r="K1300">
        <v>-0.52500000000000002</v>
      </c>
      <c r="L1300" t="s">
        <v>16932</v>
      </c>
      <c r="M1300">
        <v>-0.52500000000000002</v>
      </c>
      <c r="N1300" t="s">
        <v>16840</v>
      </c>
      <c r="O1300">
        <v>-0.52500000000000002</v>
      </c>
      <c r="P1300" t="s">
        <v>16933</v>
      </c>
      <c r="Q1300">
        <v>-0.52500000000000002</v>
      </c>
      <c r="R1300" t="s">
        <v>16841</v>
      </c>
      <c r="S1300">
        <v>-0.48</v>
      </c>
      <c r="U1300">
        <v>0</v>
      </c>
      <c r="W1300">
        <v>0</v>
      </c>
    </row>
    <row r="1301" spans="2:23" x14ac:dyDescent="0.25">
      <c r="B1301">
        <v>1291</v>
      </c>
      <c r="C1301" t="s">
        <v>17665</v>
      </c>
      <c r="D1301" t="s">
        <v>16509</v>
      </c>
      <c r="E1301">
        <v>0.75</v>
      </c>
      <c r="F1301" t="s">
        <v>17311</v>
      </c>
      <c r="G1301">
        <v>0.75</v>
      </c>
      <c r="H1301" t="s">
        <v>16899</v>
      </c>
      <c r="I1301">
        <v>0.75</v>
      </c>
      <c r="J1301" t="s">
        <v>16839</v>
      </c>
      <c r="K1301">
        <v>-0.52500000000000002</v>
      </c>
      <c r="L1301" t="s">
        <v>16932</v>
      </c>
      <c r="M1301">
        <v>-0.52500000000000002</v>
      </c>
      <c r="N1301" t="s">
        <v>16840</v>
      </c>
      <c r="O1301">
        <v>-0.52500000000000002</v>
      </c>
      <c r="P1301" t="s">
        <v>16933</v>
      </c>
      <c r="Q1301">
        <v>-0.52500000000000002</v>
      </c>
      <c r="R1301" t="s">
        <v>16841</v>
      </c>
      <c r="S1301">
        <v>-0.48</v>
      </c>
      <c r="U1301">
        <v>0</v>
      </c>
      <c r="W1301">
        <v>0</v>
      </c>
    </row>
    <row r="1302" spans="2:23" x14ac:dyDescent="0.25">
      <c r="B1302">
        <v>1292</v>
      </c>
      <c r="C1302" t="s">
        <v>17666</v>
      </c>
      <c r="D1302" t="s">
        <v>16509</v>
      </c>
      <c r="E1302">
        <v>0.75</v>
      </c>
      <c r="F1302" t="s">
        <v>17313</v>
      </c>
      <c r="G1302">
        <v>0.75</v>
      </c>
      <c r="H1302" t="s">
        <v>16899</v>
      </c>
      <c r="I1302">
        <v>0.75</v>
      </c>
      <c r="J1302" t="s">
        <v>16839</v>
      </c>
      <c r="K1302">
        <v>-0.52500000000000002</v>
      </c>
      <c r="L1302" t="s">
        <v>16932</v>
      </c>
      <c r="M1302">
        <v>-0.52500000000000002</v>
      </c>
      <c r="N1302" t="s">
        <v>16840</v>
      </c>
      <c r="O1302">
        <v>-0.52500000000000002</v>
      </c>
      <c r="P1302" t="s">
        <v>16933</v>
      </c>
      <c r="Q1302">
        <v>-0.52500000000000002</v>
      </c>
      <c r="R1302" t="s">
        <v>16841</v>
      </c>
      <c r="S1302">
        <v>-0.48</v>
      </c>
      <c r="U1302">
        <v>0</v>
      </c>
      <c r="W1302">
        <v>0</v>
      </c>
    </row>
    <row r="1303" spans="2:23" x14ac:dyDescent="0.25">
      <c r="B1303">
        <v>1293</v>
      </c>
      <c r="C1303" t="s">
        <v>17667</v>
      </c>
      <c r="D1303" t="s">
        <v>16509</v>
      </c>
      <c r="E1303">
        <v>0.75</v>
      </c>
      <c r="F1303" t="s">
        <v>17315</v>
      </c>
      <c r="G1303">
        <v>0.75</v>
      </c>
      <c r="H1303" t="s">
        <v>16899</v>
      </c>
      <c r="I1303">
        <v>0.75</v>
      </c>
      <c r="J1303" t="s">
        <v>16839</v>
      </c>
      <c r="K1303">
        <v>-0.52500000000000002</v>
      </c>
      <c r="L1303" t="s">
        <v>16932</v>
      </c>
      <c r="M1303">
        <v>-0.52500000000000002</v>
      </c>
      <c r="N1303" t="s">
        <v>16840</v>
      </c>
      <c r="O1303">
        <v>-0.52500000000000002</v>
      </c>
      <c r="P1303" t="s">
        <v>16933</v>
      </c>
      <c r="Q1303">
        <v>-0.52500000000000002</v>
      </c>
      <c r="R1303" t="s">
        <v>16841</v>
      </c>
      <c r="S1303">
        <v>-0.48</v>
      </c>
      <c r="U1303">
        <v>0</v>
      </c>
      <c r="W1303">
        <v>0</v>
      </c>
    </row>
    <row r="1304" spans="2:23" x14ac:dyDescent="0.25">
      <c r="B1304">
        <v>1294</v>
      </c>
      <c r="E1304">
        <v>0</v>
      </c>
      <c r="G1304">
        <v>0</v>
      </c>
      <c r="I1304">
        <v>0</v>
      </c>
      <c r="K1304">
        <v>0</v>
      </c>
      <c r="M1304">
        <v>0</v>
      </c>
      <c r="O1304">
        <v>0</v>
      </c>
      <c r="Q1304">
        <v>0</v>
      </c>
      <c r="S1304">
        <v>0</v>
      </c>
      <c r="U1304">
        <v>0</v>
      </c>
      <c r="W1304">
        <v>0</v>
      </c>
    </row>
    <row r="1305" spans="2:23" x14ac:dyDescent="0.25">
      <c r="B1305">
        <v>1295</v>
      </c>
      <c r="C1305" t="s">
        <v>17668</v>
      </c>
      <c r="E1305">
        <v>0</v>
      </c>
      <c r="G1305">
        <v>0</v>
      </c>
      <c r="I1305">
        <v>0</v>
      </c>
      <c r="K1305">
        <v>0</v>
      </c>
      <c r="M1305">
        <v>0</v>
      </c>
      <c r="O1305">
        <v>0</v>
      </c>
      <c r="Q1305">
        <v>0</v>
      </c>
      <c r="S1305">
        <v>0</v>
      </c>
      <c r="U1305">
        <v>0</v>
      </c>
      <c r="W1305">
        <v>0</v>
      </c>
    </row>
    <row r="1306" spans="2:23" x14ac:dyDescent="0.25">
      <c r="B1306">
        <v>1296</v>
      </c>
      <c r="C1306" t="s">
        <v>17669</v>
      </c>
      <c r="D1306">
        <v>277</v>
      </c>
      <c r="E1306">
        <v>1</v>
      </c>
      <c r="G1306">
        <v>0</v>
      </c>
      <c r="I1306">
        <v>0</v>
      </c>
      <c r="K1306">
        <v>0</v>
      </c>
      <c r="M1306">
        <v>0</v>
      </c>
      <c r="O1306">
        <v>0</v>
      </c>
      <c r="Q1306">
        <v>0</v>
      </c>
      <c r="S1306">
        <v>0</v>
      </c>
      <c r="U1306">
        <v>0</v>
      </c>
      <c r="W1306">
        <v>0</v>
      </c>
    </row>
    <row r="1307" spans="2:23" x14ac:dyDescent="0.25">
      <c r="B1307">
        <v>1297</v>
      </c>
      <c r="C1307" t="s">
        <v>17670</v>
      </c>
      <c r="D1307">
        <v>278</v>
      </c>
      <c r="E1307">
        <v>1</v>
      </c>
      <c r="G1307">
        <v>0</v>
      </c>
      <c r="I1307">
        <v>0</v>
      </c>
      <c r="K1307">
        <v>0</v>
      </c>
      <c r="M1307">
        <v>0</v>
      </c>
      <c r="O1307">
        <v>0</v>
      </c>
      <c r="Q1307">
        <v>0</v>
      </c>
      <c r="S1307">
        <v>0</v>
      </c>
      <c r="U1307">
        <v>0</v>
      </c>
      <c r="W1307">
        <v>0</v>
      </c>
    </row>
    <row r="1308" spans="2:23" x14ac:dyDescent="0.25">
      <c r="B1308">
        <v>1298</v>
      </c>
      <c r="C1308" t="s">
        <v>17671</v>
      </c>
      <c r="D1308">
        <v>46</v>
      </c>
      <c r="E1308">
        <v>0.64</v>
      </c>
      <c r="G1308">
        <v>0</v>
      </c>
      <c r="I1308">
        <v>0</v>
      </c>
      <c r="K1308">
        <v>0</v>
      </c>
      <c r="M1308">
        <v>0</v>
      </c>
      <c r="O1308">
        <v>0</v>
      </c>
      <c r="Q1308">
        <v>0</v>
      </c>
      <c r="S1308">
        <v>0</v>
      </c>
      <c r="U1308">
        <v>0</v>
      </c>
      <c r="W1308">
        <v>0</v>
      </c>
    </row>
    <row r="1309" spans="2:23" x14ac:dyDescent="0.25">
      <c r="B1309">
        <v>1299</v>
      </c>
      <c r="E1309">
        <v>0</v>
      </c>
      <c r="G1309">
        <v>0</v>
      </c>
      <c r="I1309">
        <v>0</v>
      </c>
      <c r="K1309">
        <v>0</v>
      </c>
      <c r="M1309">
        <v>0</v>
      </c>
      <c r="O1309">
        <v>0</v>
      </c>
      <c r="Q1309">
        <v>0</v>
      </c>
      <c r="S1309">
        <v>0</v>
      </c>
      <c r="U1309">
        <v>0</v>
      </c>
      <c r="W1309">
        <v>0</v>
      </c>
    </row>
    <row r="1310" spans="2:23" x14ac:dyDescent="0.25">
      <c r="B1310">
        <v>1300</v>
      </c>
      <c r="C1310" t="s">
        <v>1791</v>
      </c>
      <c r="E1310">
        <v>0</v>
      </c>
      <c r="G1310">
        <v>0</v>
      </c>
      <c r="I1310">
        <v>0</v>
      </c>
      <c r="K1310">
        <v>0</v>
      </c>
      <c r="M1310">
        <v>0</v>
      </c>
      <c r="O1310">
        <v>0</v>
      </c>
      <c r="Q1310">
        <v>0</v>
      </c>
      <c r="S1310">
        <v>0</v>
      </c>
      <c r="U1310">
        <v>0</v>
      </c>
      <c r="W1310">
        <v>0</v>
      </c>
    </row>
    <row r="1311" spans="2:23" x14ac:dyDescent="0.25">
      <c r="B1311">
        <v>1301</v>
      </c>
      <c r="C1311" t="s">
        <v>17672</v>
      </c>
      <c r="E1311">
        <v>0</v>
      </c>
      <c r="G1311">
        <v>0</v>
      </c>
      <c r="I1311">
        <v>0</v>
      </c>
      <c r="K1311">
        <v>0</v>
      </c>
      <c r="M1311">
        <v>0</v>
      </c>
      <c r="O1311">
        <v>0</v>
      </c>
      <c r="Q1311">
        <v>0</v>
      </c>
      <c r="S1311">
        <v>0</v>
      </c>
      <c r="U1311">
        <v>0</v>
      </c>
      <c r="W1311">
        <v>0</v>
      </c>
    </row>
    <row r="1312" spans="2:23" x14ac:dyDescent="0.25">
      <c r="B1312">
        <v>1302</v>
      </c>
      <c r="C1312" t="s">
        <v>1792</v>
      </c>
      <c r="D1312">
        <v>1</v>
      </c>
      <c r="E1312">
        <v>0.95399999999999996</v>
      </c>
      <c r="F1312">
        <v>3</v>
      </c>
      <c r="G1312">
        <v>0.95399999999999996</v>
      </c>
      <c r="H1312">
        <v>4</v>
      </c>
      <c r="I1312">
        <v>0.14299999999999999</v>
      </c>
      <c r="J1312">
        <v>6</v>
      </c>
      <c r="K1312">
        <v>0.95399999999999996</v>
      </c>
      <c r="L1312">
        <v>46</v>
      </c>
      <c r="M1312">
        <v>0.95399999999999996</v>
      </c>
      <c r="N1312">
        <v>52</v>
      </c>
      <c r="O1312">
        <v>0.53800000000000003</v>
      </c>
      <c r="Q1312">
        <v>0</v>
      </c>
      <c r="S1312">
        <v>0</v>
      </c>
      <c r="U1312">
        <v>0</v>
      </c>
      <c r="W1312">
        <v>0</v>
      </c>
    </row>
    <row r="1313" spans="2:23" x14ac:dyDescent="0.25">
      <c r="B1313">
        <v>1303</v>
      </c>
      <c r="C1313" t="s">
        <v>1793</v>
      </c>
      <c r="D1313">
        <v>1</v>
      </c>
      <c r="E1313">
        <v>0.95399999999999996</v>
      </c>
      <c r="F1313">
        <v>3</v>
      </c>
      <c r="G1313">
        <v>0.95399999999999996</v>
      </c>
      <c r="H1313">
        <v>4</v>
      </c>
      <c r="I1313">
        <v>0.14299999999999999</v>
      </c>
      <c r="J1313">
        <v>6</v>
      </c>
      <c r="K1313">
        <v>0.95399999999999996</v>
      </c>
      <c r="L1313">
        <v>52</v>
      </c>
      <c r="M1313">
        <v>0.53800000000000003</v>
      </c>
      <c r="O1313">
        <v>0</v>
      </c>
      <c r="Q1313">
        <v>0</v>
      </c>
      <c r="S1313">
        <v>0</v>
      </c>
      <c r="U1313">
        <v>0</v>
      </c>
      <c r="W1313">
        <v>0</v>
      </c>
    </row>
    <row r="1314" spans="2:23" x14ac:dyDescent="0.25">
      <c r="B1314">
        <v>1304</v>
      </c>
      <c r="E1314">
        <v>0</v>
      </c>
      <c r="G1314">
        <v>0</v>
      </c>
      <c r="I1314">
        <v>0</v>
      </c>
      <c r="K1314">
        <v>0</v>
      </c>
      <c r="M1314">
        <v>0</v>
      </c>
      <c r="O1314">
        <v>0</v>
      </c>
      <c r="Q1314">
        <v>0</v>
      </c>
      <c r="S1314">
        <v>0</v>
      </c>
      <c r="U1314">
        <v>0</v>
      </c>
      <c r="W1314">
        <v>0</v>
      </c>
    </row>
    <row r="1315" spans="2:23" x14ac:dyDescent="0.25">
      <c r="B1315">
        <v>1305</v>
      </c>
      <c r="C1315" t="s">
        <v>1794</v>
      </c>
      <c r="D1315">
        <v>63</v>
      </c>
      <c r="E1315">
        <v>-1</v>
      </c>
      <c r="G1315">
        <v>0</v>
      </c>
      <c r="I1315">
        <v>0</v>
      </c>
      <c r="K1315">
        <v>0</v>
      </c>
      <c r="M1315">
        <v>0</v>
      </c>
      <c r="O1315">
        <v>0</v>
      </c>
      <c r="Q1315">
        <v>0</v>
      </c>
      <c r="S1315">
        <v>0</v>
      </c>
      <c r="U1315">
        <v>0</v>
      </c>
      <c r="W1315">
        <v>0</v>
      </c>
    </row>
    <row r="1316" spans="2:23" x14ac:dyDescent="0.25">
      <c r="B1316">
        <v>1306</v>
      </c>
      <c r="C1316" t="s">
        <v>1795</v>
      </c>
      <c r="D1316">
        <v>63</v>
      </c>
      <c r="E1316">
        <v>1</v>
      </c>
      <c r="G1316">
        <v>0</v>
      </c>
      <c r="I1316">
        <v>0</v>
      </c>
      <c r="K1316">
        <v>0</v>
      </c>
      <c r="M1316">
        <v>0</v>
      </c>
      <c r="O1316">
        <v>0</v>
      </c>
      <c r="Q1316">
        <v>0</v>
      </c>
      <c r="S1316">
        <v>0</v>
      </c>
      <c r="U1316">
        <v>0</v>
      </c>
      <c r="W1316">
        <v>0</v>
      </c>
    </row>
    <row r="1317" spans="2:23" x14ac:dyDescent="0.25">
      <c r="B1317">
        <v>1307</v>
      </c>
      <c r="C1317" t="s">
        <v>1796</v>
      </c>
      <c r="D1317">
        <v>61</v>
      </c>
      <c r="E1317">
        <v>-1</v>
      </c>
      <c r="G1317">
        <v>0</v>
      </c>
      <c r="I1317">
        <v>0</v>
      </c>
      <c r="K1317">
        <v>0</v>
      </c>
      <c r="M1317">
        <v>0</v>
      </c>
      <c r="O1317">
        <v>0</v>
      </c>
      <c r="Q1317">
        <v>0</v>
      </c>
      <c r="S1317">
        <v>0</v>
      </c>
      <c r="U1317">
        <v>0</v>
      </c>
      <c r="W1317">
        <v>0</v>
      </c>
    </row>
    <row r="1318" spans="2:23" x14ac:dyDescent="0.25">
      <c r="B1318">
        <v>1308</v>
      </c>
      <c r="C1318" t="s">
        <v>1797</v>
      </c>
      <c r="D1318">
        <v>61</v>
      </c>
      <c r="E1318">
        <v>1</v>
      </c>
      <c r="G1318">
        <v>0</v>
      </c>
      <c r="I1318">
        <v>0</v>
      </c>
      <c r="K1318">
        <v>0</v>
      </c>
      <c r="M1318">
        <v>0</v>
      </c>
      <c r="O1318">
        <v>0</v>
      </c>
      <c r="Q1318">
        <v>0</v>
      </c>
      <c r="S1318">
        <v>0</v>
      </c>
      <c r="U1318">
        <v>0</v>
      </c>
      <c r="W1318">
        <v>0</v>
      </c>
    </row>
    <row r="1319" spans="2:23" x14ac:dyDescent="0.25">
      <c r="B1319">
        <v>1309</v>
      </c>
      <c r="E1319">
        <v>0</v>
      </c>
      <c r="G1319">
        <v>0</v>
      </c>
      <c r="I1319">
        <v>0</v>
      </c>
      <c r="K1319">
        <v>0</v>
      </c>
      <c r="M1319">
        <v>0</v>
      </c>
      <c r="O1319">
        <v>0</v>
      </c>
      <c r="Q1319">
        <v>0</v>
      </c>
      <c r="S1319">
        <v>0</v>
      </c>
      <c r="U1319">
        <v>0</v>
      </c>
      <c r="W1319">
        <v>0</v>
      </c>
    </row>
    <row r="1320" spans="2:23" x14ac:dyDescent="0.25">
      <c r="B1320">
        <v>1310</v>
      </c>
      <c r="C1320" t="s">
        <v>1798</v>
      </c>
      <c r="D1320">
        <v>66</v>
      </c>
      <c r="E1320">
        <v>1</v>
      </c>
      <c r="G1320">
        <v>0</v>
      </c>
      <c r="I1320">
        <v>0</v>
      </c>
      <c r="K1320">
        <v>0</v>
      </c>
      <c r="M1320">
        <v>0</v>
      </c>
      <c r="O1320">
        <v>0</v>
      </c>
      <c r="Q1320">
        <v>0</v>
      </c>
      <c r="S1320">
        <v>0</v>
      </c>
      <c r="U1320">
        <v>0</v>
      </c>
      <c r="W1320">
        <v>0</v>
      </c>
    </row>
    <row r="1321" spans="2:23" x14ac:dyDescent="0.25">
      <c r="B1321">
        <v>1311</v>
      </c>
      <c r="C1321" t="s">
        <v>1799</v>
      </c>
      <c r="D1321">
        <v>67</v>
      </c>
      <c r="E1321">
        <v>1</v>
      </c>
      <c r="G1321">
        <v>0</v>
      </c>
      <c r="I1321">
        <v>0</v>
      </c>
      <c r="K1321">
        <v>0</v>
      </c>
      <c r="M1321">
        <v>0</v>
      </c>
      <c r="O1321">
        <v>0</v>
      </c>
      <c r="Q1321">
        <v>0</v>
      </c>
      <c r="S1321">
        <v>0</v>
      </c>
      <c r="U1321">
        <v>0</v>
      </c>
      <c r="W1321">
        <v>0</v>
      </c>
    </row>
    <row r="1322" spans="2:23" x14ac:dyDescent="0.25">
      <c r="B1322">
        <v>1312</v>
      </c>
      <c r="E1322">
        <v>0</v>
      </c>
      <c r="G1322">
        <v>0</v>
      </c>
      <c r="I1322">
        <v>0</v>
      </c>
      <c r="K1322">
        <v>0</v>
      </c>
      <c r="M1322">
        <v>0</v>
      </c>
      <c r="O1322">
        <v>0</v>
      </c>
      <c r="Q1322">
        <v>0</v>
      </c>
      <c r="S1322">
        <v>0</v>
      </c>
      <c r="U1322">
        <v>0</v>
      </c>
      <c r="W1322">
        <v>0</v>
      </c>
    </row>
    <row r="1323" spans="2:23" x14ac:dyDescent="0.25">
      <c r="B1323">
        <v>1313</v>
      </c>
      <c r="C1323" t="s">
        <v>2014</v>
      </c>
      <c r="E1323">
        <v>0</v>
      </c>
      <c r="G1323">
        <v>0</v>
      </c>
      <c r="I1323">
        <v>0</v>
      </c>
      <c r="K1323">
        <v>0</v>
      </c>
      <c r="M1323">
        <v>0</v>
      </c>
      <c r="O1323">
        <v>0</v>
      </c>
      <c r="Q1323">
        <v>0</v>
      </c>
      <c r="S1323">
        <v>0</v>
      </c>
      <c r="U1323">
        <v>0</v>
      </c>
      <c r="W1323">
        <v>0</v>
      </c>
    </row>
    <row r="1324" spans="2:23" x14ac:dyDescent="0.25">
      <c r="B1324">
        <v>1314</v>
      </c>
      <c r="C1324" t="s">
        <v>2015</v>
      </c>
      <c r="E1324">
        <v>0</v>
      </c>
      <c r="G1324">
        <v>0</v>
      </c>
      <c r="I1324">
        <v>0</v>
      </c>
      <c r="K1324">
        <v>0</v>
      </c>
      <c r="M1324">
        <v>0</v>
      </c>
      <c r="O1324">
        <v>0</v>
      </c>
      <c r="Q1324">
        <v>0</v>
      </c>
      <c r="S1324">
        <v>0</v>
      </c>
      <c r="U1324">
        <v>0</v>
      </c>
      <c r="W1324">
        <v>0</v>
      </c>
    </row>
    <row r="1325" spans="2:23" x14ac:dyDescent="0.25">
      <c r="B1325">
        <v>1315</v>
      </c>
      <c r="C1325" t="s">
        <v>2016</v>
      </c>
      <c r="E1325">
        <v>0</v>
      </c>
      <c r="G1325">
        <v>0</v>
      </c>
      <c r="I1325">
        <v>0</v>
      </c>
      <c r="K1325">
        <v>0</v>
      </c>
      <c r="M1325">
        <v>0</v>
      </c>
      <c r="O1325">
        <v>0</v>
      </c>
      <c r="Q1325">
        <v>0</v>
      </c>
      <c r="S1325">
        <v>0</v>
      </c>
      <c r="U1325">
        <v>0</v>
      </c>
      <c r="W1325">
        <v>0</v>
      </c>
    </row>
    <row r="1326" spans="2:23" x14ac:dyDescent="0.25">
      <c r="B1326">
        <v>1316</v>
      </c>
      <c r="C1326" t="s">
        <v>2017</v>
      </c>
      <c r="E1326">
        <v>0</v>
      </c>
      <c r="G1326">
        <v>0</v>
      </c>
      <c r="I1326">
        <v>0</v>
      </c>
      <c r="K1326">
        <v>0</v>
      </c>
      <c r="M1326">
        <v>0</v>
      </c>
      <c r="O1326">
        <v>0</v>
      </c>
      <c r="Q1326">
        <v>0</v>
      </c>
      <c r="S1326">
        <v>0</v>
      </c>
      <c r="U1326">
        <v>0</v>
      </c>
      <c r="W1326">
        <v>0</v>
      </c>
    </row>
    <row r="1327" spans="2:23" x14ac:dyDescent="0.25">
      <c r="B1327">
        <v>1317</v>
      </c>
      <c r="C1327" t="s">
        <v>2018</v>
      </c>
      <c r="E1327">
        <v>0</v>
      </c>
      <c r="G1327">
        <v>0</v>
      </c>
      <c r="I1327">
        <v>0</v>
      </c>
      <c r="K1327">
        <v>0</v>
      </c>
      <c r="M1327">
        <v>0</v>
      </c>
      <c r="O1327">
        <v>0</v>
      </c>
      <c r="Q1327">
        <v>0</v>
      </c>
      <c r="S1327">
        <v>0</v>
      </c>
      <c r="U1327">
        <v>0</v>
      </c>
      <c r="W1327">
        <v>0</v>
      </c>
    </row>
    <row r="1328" spans="2:23" x14ac:dyDescent="0.25">
      <c r="B1328">
        <v>1318</v>
      </c>
      <c r="E1328">
        <v>0</v>
      </c>
      <c r="G1328">
        <v>0</v>
      </c>
      <c r="I1328">
        <v>0</v>
      </c>
      <c r="K1328">
        <v>0</v>
      </c>
      <c r="M1328">
        <v>0</v>
      </c>
      <c r="O1328">
        <v>0</v>
      </c>
      <c r="Q1328">
        <v>0</v>
      </c>
      <c r="S1328">
        <v>0</v>
      </c>
      <c r="U1328">
        <v>0</v>
      </c>
      <c r="W1328">
        <v>0</v>
      </c>
    </row>
    <row r="1329" spans="2:23" x14ac:dyDescent="0.25">
      <c r="B1329">
        <v>1319</v>
      </c>
      <c r="C1329" t="s">
        <v>1821</v>
      </c>
      <c r="E1329">
        <v>0</v>
      </c>
      <c r="G1329">
        <v>0</v>
      </c>
      <c r="I1329">
        <v>0</v>
      </c>
      <c r="K1329">
        <v>0</v>
      </c>
      <c r="M1329">
        <v>0</v>
      </c>
      <c r="O1329">
        <v>0</v>
      </c>
      <c r="Q1329">
        <v>0</v>
      </c>
      <c r="S1329">
        <v>0</v>
      </c>
      <c r="U1329">
        <v>0</v>
      </c>
      <c r="W1329">
        <v>0</v>
      </c>
    </row>
    <row r="1330" spans="2:23" x14ac:dyDescent="0.25">
      <c r="B1330">
        <v>1320</v>
      </c>
      <c r="C1330" t="s">
        <v>17673</v>
      </c>
      <c r="E1330">
        <v>0</v>
      </c>
      <c r="G1330">
        <v>0</v>
      </c>
      <c r="I1330">
        <v>0</v>
      </c>
      <c r="K1330">
        <v>0</v>
      </c>
      <c r="M1330">
        <v>0</v>
      </c>
      <c r="O1330">
        <v>0</v>
      </c>
      <c r="Q1330">
        <v>0</v>
      </c>
      <c r="S1330">
        <v>0</v>
      </c>
      <c r="U1330">
        <v>0</v>
      </c>
      <c r="W1330">
        <v>0</v>
      </c>
    </row>
    <row r="1331" spans="2:23" x14ac:dyDescent="0.25">
      <c r="B1331">
        <v>1321</v>
      </c>
      <c r="C1331" t="s">
        <v>17674</v>
      </c>
      <c r="E1331">
        <v>0</v>
      </c>
      <c r="G1331">
        <v>0</v>
      </c>
      <c r="I1331">
        <v>0</v>
      </c>
      <c r="K1331">
        <v>0</v>
      </c>
      <c r="M1331">
        <v>0</v>
      </c>
      <c r="O1331">
        <v>0</v>
      </c>
      <c r="Q1331">
        <v>0</v>
      </c>
      <c r="S1331">
        <v>0</v>
      </c>
      <c r="U1331">
        <v>0</v>
      </c>
      <c r="W1331">
        <v>0</v>
      </c>
    </row>
    <row r="1332" spans="2:23" x14ac:dyDescent="0.25">
      <c r="B1332">
        <v>1322</v>
      </c>
      <c r="C1332" t="s">
        <v>17675</v>
      </c>
      <c r="E1332">
        <v>0</v>
      </c>
      <c r="G1332">
        <v>0</v>
      </c>
      <c r="I1332">
        <v>0</v>
      </c>
      <c r="K1332">
        <v>0</v>
      </c>
      <c r="M1332">
        <v>0</v>
      </c>
      <c r="O1332">
        <v>0</v>
      </c>
      <c r="Q1332">
        <v>0</v>
      </c>
      <c r="S1332">
        <v>0</v>
      </c>
      <c r="U1332">
        <v>0</v>
      </c>
      <c r="W1332">
        <v>0</v>
      </c>
    </row>
    <row r="1333" spans="2:23" x14ac:dyDescent="0.25">
      <c r="B1333">
        <v>1323</v>
      </c>
      <c r="C1333" t="s">
        <v>17676</v>
      </c>
      <c r="E1333">
        <v>0</v>
      </c>
      <c r="G1333">
        <v>0</v>
      </c>
      <c r="I1333">
        <v>0</v>
      </c>
      <c r="K1333">
        <v>0</v>
      </c>
      <c r="M1333">
        <v>0</v>
      </c>
      <c r="O1333">
        <v>0</v>
      </c>
      <c r="Q1333">
        <v>0</v>
      </c>
      <c r="S1333">
        <v>0</v>
      </c>
      <c r="U1333">
        <v>0</v>
      </c>
      <c r="W1333">
        <v>0</v>
      </c>
    </row>
    <row r="1334" spans="2:23" x14ac:dyDescent="0.25">
      <c r="B1334">
        <v>1324</v>
      </c>
      <c r="E1334">
        <v>0</v>
      </c>
      <c r="G1334">
        <v>0</v>
      </c>
      <c r="I1334">
        <v>0</v>
      </c>
      <c r="K1334">
        <v>0</v>
      </c>
      <c r="M1334">
        <v>0</v>
      </c>
      <c r="O1334">
        <v>0</v>
      </c>
      <c r="Q1334">
        <v>0</v>
      </c>
      <c r="S1334">
        <v>0</v>
      </c>
      <c r="U1334">
        <v>0</v>
      </c>
      <c r="W1334">
        <v>0</v>
      </c>
    </row>
    <row r="1335" spans="2:23" x14ac:dyDescent="0.25">
      <c r="B1335">
        <v>1325</v>
      </c>
      <c r="C1335" t="s">
        <v>1822</v>
      </c>
      <c r="E1335">
        <v>0</v>
      </c>
      <c r="G1335">
        <v>0</v>
      </c>
      <c r="I1335">
        <v>0</v>
      </c>
      <c r="K1335">
        <v>0</v>
      </c>
      <c r="M1335">
        <v>0</v>
      </c>
      <c r="O1335">
        <v>0</v>
      </c>
      <c r="Q1335">
        <v>0</v>
      </c>
      <c r="S1335">
        <v>0</v>
      </c>
      <c r="U1335">
        <v>0</v>
      </c>
      <c r="W1335">
        <v>0</v>
      </c>
    </row>
    <row r="1336" spans="2:23" x14ac:dyDescent="0.25">
      <c r="B1336">
        <v>1326</v>
      </c>
      <c r="C1336" t="s">
        <v>17677</v>
      </c>
      <c r="E1336">
        <v>0</v>
      </c>
      <c r="G1336">
        <v>0</v>
      </c>
      <c r="I1336">
        <v>0</v>
      </c>
      <c r="K1336">
        <v>0</v>
      </c>
      <c r="M1336">
        <v>0</v>
      </c>
      <c r="O1336">
        <v>0</v>
      </c>
      <c r="Q1336">
        <v>0</v>
      </c>
      <c r="S1336">
        <v>0</v>
      </c>
      <c r="U1336">
        <v>0</v>
      </c>
      <c r="W1336">
        <v>0</v>
      </c>
    </row>
    <row r="1337" spans="2:23" x14ac:dyDescent="0.25">
      <c r="B1337">
        <v>1327</v>
      </c>
      <c r="C1337" t="s">
        <v>17678</v>
      </c>
      <c r="E1337">
        <v>0</v>
      </c>
      <c r="G1337">
        <v>0</v>
      </c>
      <c r="I1337">
        <v>0</v>
      </c>
      <c r="K1337">
        <v>0</v>
      </c>
      <c r="M1337">
        <v>0</v>
      </c>
      <c r="O1337">
        <v>0</v>
      </c>
      <c r="Q1337">
        <v>0</v>
      </c>
      <c r="S1337">
        <v>0</v>
      </c>
      <c r="U1337">
        <v>0</v>
      </c>
      <c r="W1337">
        <v>0</v>
      </c>
    </row>
    <row r="1338" spans="2:23" x14ac:dyDescent="0.25">
      <c r="B1338">
        <v>1328</v>
      </c>
      <c r="C1338" t="s">
        <v>17679</v>
      </c>
      <c r="E1338">
        <v>0</v>
      </c>
      <c r="G1338">
        <v>0</v>
      </c>
      <c r="I1338">
        <v>0</v>
      </c>
      <c r="K1338">
        <v>0</v>
      </c>
      <c r="M1338">
        <v>0</v>
      </c>
      <c r="O1338">
        <v>0</v>
      </c>
      <c r="Q1338">
        <v>0</v>
      </c>
      <c r="S1338">
        <v>0</v>
      </c>
      <c r="U1338">
        <v>0</v>
      </c>
      <c r="W1338">
        <v>0</v>
      </c>
    </row>
    <row r="1339" spans="2:23" x14ac:dyDescent="0.25">
      <c r="B1339">
        <v>1329</v>
      </c>
      <c r="C1339" t="s">
        <v>17680</v>
      </c>
      <c r="E1339">
        <v>0</v>
      </c>
      <c r="G1339">
        <v>0</v>
      </c>
      <c r="I1339">
        <v>0</v>
      </c>
      <c r="K1339">
        <v>0</v>
      </c>
      <c r="M1339">
        <v>0</v>
      </c>
      <c r="O1339">
        <v>0</v>
      </c>
      <c r="Q1339">
        <v>0</v>
      </c>
      <c r="S1339">
        <v>0</v>
      </c>
      <c r="U1339">
        <v>0</v>
      </c>
      <c r="W1339">
        <v>0</v>
      </c>
    </row>
    <row r="1340" spans="2:23" x14ac:dyDescent="0.25">
      <c r="B1340">
        <v>1330</v>
      </c>
      <c r="E1340">
        <v>0</v>
      </c>
      <c r="G1340">
        <v>0</v>
      </c>
      <c r="I1340">
        <v>0</v>
      </c>
      <c r="K1340">
        <v>0</v>
      </c>
      <c r="M1340">
        <v>0</v>
      </c>
      <c r="O1340">
        <v>0</v>
      </c>
      <c r="Q1340">
        <v>0</v>
      </c>
      <c r="S1340">
        <v>0</v>
      </c>
      <c r="U1340">
        <v>0</v>
      </c>
      <c r="W1340">
        <v>0</v>
      </c>
    </row>
    <row r="1341" spans="2:23" x14ac:dyDescent="0.25">
      <c r="B1341">
        <v>1331</v>
      </c>
      <c r="C1341" t="s">
        <v>1823</v>
      </c>
      <c r="E1341">
        <v>0</v>
      </c>
      <c r="G1341">
        <v>0</v>
      </c>
      <c r="I1341">
        <v>0</v>
      </c>
      <c r="K1341">
        <v>0</v>
      </c>
      <c r="M1341">
        <v>0</v>
      </c>
      <c r="O1341">
        <v>0</v>
      </c>
      <c r="Q1341">
        <v>0</v>
      </c>
      <c r="S1341">
        <v>0</v>
      </c>
      <c r="U1341">
        <v>0</v>
      </c>
      <c r="W1341">
        <v>0</v>
      </c>
    </row>
    <row r="1342" spans="2:23" x14ac:dyDescent="0.25">
      <c r="B1342">
        <v>1332</v>
      </c>
      <c r="C1342" t="s">
        <v>17681</v>
      </c>
      <c r="E1342">
        <v>0</v>
      </c>
      <c r="G1342">
        <v>0</v>
      </c>
      <c r="I1342">
        <v>0</v>
      </c>
      <c r="K1342">
        <v>0</v>
      </c>
      <c r="M1342">
        <v>0</v>
      </c>
      <c r="O1342">
        <v>0</v>
      </c>
      <c r="Q1342">
        <v>0</v>
      </c>
      <c r="S1342">
        <v>0</v>
      </c>
      <c r="U1342">
        <v>0</v>
      </c>
      <c r="W1342">
        <v>0</v>
      </c>
    </row>
    <row r="1343" spans="2:23" x14ac:dyDescent="0.25">
      <c r="B1343">
        <v>1333</v>
      </c>
      <c r="C1343" t="s">
        <v>17682</v>
      </c>
      <c r="E1343">
        <v>0</v>
      </c>
      <c r="G1343">
        <v>0</v>
      </c>
      <c r="I1343">
        <v>0</v>
      </c>
      <c r="K1343">
        <v>0</v>
      </c>
      <c r="M1343">
        <v>0</v>
      </c>
      <c r="O1343">
        <v>0</v>
      </c>
      <c r="Q1343">
        <v>0</v>
      </c>
      <c r="S1343">
        <v>0</v>
      </c>
      <c r="U1343">
        <v>0</v>
      </c>
      <c r="W1343">
        <v>0</v>
      </c>
    </row>
    <row r="1344" spans="2:23" x14ac:dyDescent="0.25">
      <c r="B1344">
        <v>1334</v>
      </c>
      <c r="C1344" t="s">
        <v>17683</v>
      </c>
      <c r="E1344">
        <v>0</v>
      </c>
      <c r="G1344">
        <v>0</v>
      </c>
      <c r="I1344">
        <v>0</v>
      </c>
      <c r="K1344">
        <v>0</v>
      </c>
      <c r="M1344">
        <v>0</v>
      </c>
      <c r="O1344">
        <v>0</v>
      </c>
      <c r="Q1344">
        <v>0</v>
      </c>
      <c r="S1344">
        <v>0</v>
      </c>
      <c r="U1344">
        <v>0</v>
      </c>
      <c r="W1344">
        <v>0</v>
      </c>
    </row>
    <row r="1345" spans="2:23" x14ac:dyDescent="0.25">
      <c r="B1345">
        <v>1335</v>
      </c>
      <c r="C1345" t="s">
        <v>17684</v>
      </c>
      <c r="E1345">
        <v>0</v>
      </c>
      <c r="G1345">
        <v>0</v>
      </c>
      <c r="I1345">
        <v>0</v>
      </c>
      <c r="K1345">
        <v>0</v>
      </c>
      <c r="M1345">
        <v>0</v>
      </c>
      <c r="O1345">
        <v>0</v>
      </c>
      <c r="Q1345">
        <v>0</v>
      </c>
      <c r="S1345">
        <v>0</v>
      </c>
      <c r="U1345">
        <v>0</v>
      </c>
      <c r="W1345">
        <v>0</v>
      </c>
    </row>
    <row r="1346" spans="2:23" x14ac:dyDescent="0.25">
      <c r="B1346">
        <v>1336</v>
      </c>
      <c r="E1346">
        <v>0</v>
      </c>
      <c r="G1346">
        <v>0</v>
      </c>
      <c r="I1346">
        <v>0</v>
      </c>
      <c r="K1346">
        <v>0</v>
      </c>
      <c r="M1346">
        <v>0</v>
      </c>
      <c r="O1346">
        <v>0</v>
      </c>
      <c r="Q1346">
        <v>0</v>
      </c>
      <c r="S1346">
        <v>0</v>
      </c>
      <c r="U1346">
        <v>0</v>
      </c>
      <c r="W1346">
        <v>0</v>
      </c>
    </row>
    <row r="1347" spans="2:23" x14ac:dyDescent="0.25">
      <c r="B1347">
        <v>1337</v>
      </c>
      <c r="C1347" t="s">
        <v>1824</v>
      </c>
      <c r="E1347">
        <v>0</v>
      </c>
      <c r="G1347">
        <v>0</v>
      </c>
      <c r="I1347">
        <v>0</v>
      </c>
      <c r="K1347">
        <v>0</v>
      </c>
      <c r="M1347">
        <v>0</v>
      </c>
      <c r="O1347">
        <v>0</v>
      </c>
      <c r="Q1347">
        <v>0</v>
      </c>
      <c r="S1347">
        <v>0</v>
      </c>
      <c r="U1347">
        <v>0</v>
      </c>
      <c r="W1347">
        <v>0</v>
      </c>
    </row>
    <row r="1348" spans="2:23" x14ac:dyDescent="0.25">
      <c r="B1348">
        <v>1338</v>
      </c>
      <c r="C1348" t="s">
        <v>17685</v>
      </c>
      <c r="E1348">
        <v>0</v>
      </c>
      <c r="G1348">
        <v>0</v>
      </c>
      <c r="I1348">
        <v>0</v>
      </c>
      <c r="K1348">
        <v>0</v>
      </c>
      <c r="M1348">
        <v>0</v>
      </c>
      <c r="O1348">
        <v>0</v>
      </c>
      <c r="Q1348">
        <v>0</v>
      </c>
      <c r="S1348">
        <v>0</v>
      </c>
      <c r="U1348">
        <v>0</v>
      </c>
      <c r="W1348">
        <v>0</v>
      </c>
    </row>
    <row r="1349" spans="2:23" x14ac:dyDescent="0.25">
      <c r="B1349">
        <v>1339</v>
      </c>
      <c r="C1349" t="s">
        <v>17686</v>
      </c>
      <c r="E1349">
        <v>0</v>
      </c>
      <c r="G1349">
        <v>0</v>
      </c>
      <c r="I1349">
        <v>0</v>
      </c>
      <c r="K1349">
        <v>0</v>
      </c>
      <c r="M1349">
        <v>0</v>
      </c>
      <c r="O1349">
        <v>0</v>
      </c>
      <c r="Q1349">
        <v>0</v>
      </c>
      <c r="S1349">
        <v>0</v>
      </c>
      <c r="U1349">
        <v>0</v>
      </c>
      <c r="W1349">
        <v>0</v>
      </c>
    </row>
    <row r="1350" spans="2:23" x14ac:dyDescent="0.25">
      <c r="B1350">
        <v>1340</v>
      </c>
      <c r="C1350" t="s">
        <v>17687</v>
      </c>
      <c r="E1350">
        <v>0</v>
      </c>
      <c r="G1350">
        <v>0</v>
      </c>
      <c r="I1350">
        <v>0</v>
      </c>
      <c r="K1350">
        <v>0</v>
      </c>
      <c r="M1350">
        <v>0</v>
      </c>
      <c r="O1350">
        <v>0</v>
      </c>
      <c r="Q1350">
        <v>0</v>
      </c>
      <c r="S1350">
        <v>0</v>
      </c>
      <c r="U1350">
        <v>0</v>
      </c>
      <c r="W1350">
        <v>0</v>
      </c>
    </row>
    <row r="1351" spans="2:23" x14ac:dyDescent="0.25">
      <c r="B1351">
        <v>1341</v>
      </c>
      <c r="C1351" t="s">
        <v>17688</v>
      </c>
      <c r="E1351">
        <v>0</v>
      </c>
      <c r="G1351">
        <v>0</v>
      </c>
      <c r="I1351">
        <v>0</v>
      </c>
      <c r="K1351">
        <v>0</v>
      </c>
      <c r="M1351">
        <v>0</v>
      </c>
      <c r="O1351">
        <v>0</v>
      </c>
      <c r="Q1351">
        <v>0</v>
      </c>
      <c r="S1351">
        <v>0</v>
      </c>
      <c r="U1351">
        <v>0</v>
      </c>
      <c r="W1351">
        <v>0</v>
      </c>
    </row>
    <row r="1352" spans="2:23" x14ac:dyDescent="0.25">
      <c r="B1352">
        <v>1342</v>
      </c>
      <c r="E1352">
        <v>0</v>
      </c>
      <c r="G1352">
        <v>0</v>
      </c>
      <c r="I1352">
        <v>0</v>
      </c>
      <c r="K1352">
        <v>0</v>
      </c>
      <c r="M1352">
        <v>0</v>
      </c>
      <c r="O1352">
        <v>0</v>
      </c>
      <c r="Q1352">
        <v>0</v>
      </c>
      <c r="S1352">
        <v>0</v>
      </c>
      <c r="U1352">
        <v>0</v>
      </c>
      <c r="W1352">
        <v>0</v>
      </c>
    </row>
    <row r="1353" spans="2:23" x14ac:dyDescent="0.25">
      <c r="B1353">
        <v>1343</v>
      </c>
      <c r="C1353" t="s">
        <v>1825</v>
      </c>
      <c r="E1353">
        <v>0</v>
      </c>
      <c r="G1353">
        <v>0</v>
      </c>
      <c r="I1353">
        <v>0</v>
      </c>
      <c r="K1353">
        <v>0</v>
      </c>
      <c r="M1353">
        <v>0</v>
      </c>
      <c r="O1353">
        <v>0</v>
      </c>
      <c r="Q1353">
        <v>0</v>
      </c>
      <c r="S1353">
        <v>0</v>
      </c>
      <c r="U1353">
        <v>0</v>
      </c>
      <c r="W1353">
        <v>0</v>
      </c>
    </row>
    <row r="1354" spans="2:23" x14ac:dyDescent="0.25">
      <c r="B1354">
        <v>1344</v>
      </c>
      <c r="C1354" t="s">
        <v>17689</v>
      </c>
      <c r="E1354">
        <v>0</v>
      </c>
      <c r="G1354">
        <v>0</v>
      </c>
      <c r="I1354">
        <v>0</v>
      </c>
      <c r="K1354">
        <v>0</v>
      </c>
      <c r="M1354">
        <v>0</v>
      </c>
      <c r="O1354">
        <v>0</v>
      </c>
      <c r="Q1354">
        <v>0</v>
      </c>
      <c r="S1354">
        <v>0</v>
      </c>
      <c r="U1354">
        <v>0</v>
      </c>
      <c r="W1354">
        <v>0</v>
      </c>
    </row>
    <row r="1355" spans="2:23" x14ac:dyDescent="0.25">
      <c r="B1355">
        <v>1345</v>
      </c>
      <c r="C1355" t="s">
        <v>17690</v>
      </c>
      <c r="E1355">
        <v>0</v>
      </c>
      <c r="G1355">
        <v>0</v>
      </c>
      <c r="I1355">
        <v>0</v>
      </c>
      <c r="K1355">
        <v>0</v>
      </c>
      <c r="M1355">
        <v>0</v>
      </c>
      <c r="O1355">
        <v>0</v>
      </c>
      <c r="Q1355">
        <v>0</v>
      </c>
      <c r="S1355">
        <v>0</v>
      </c>
      <c r="U1355">
        <v>0</v>
      </c>
      <c r="W1355">
        <v>0</v>
      </c>
    </row>
    <row r="1356" spans="2:23" x14ac:dyDescent="0.25">
      <c r="B1356">
        <v>1346</v>
      </c>
      <c r="C1356" t="s">
        <v>17691</v>
      </c>
      <c r="E1356">
        <v>0</v>
      </c>
      <c r="G1356">
        <v>0</v>
      </c>
      <c r="I1356">
        <v>0</v>
      </c>
      <c r="K1356">
        <v>0</v>
      </c>
      <c r="M1356">
        <v>0</v>
      </c>
      <c r="O1356">
        <v>0</v>
      </c>
      <c r="Q1356">
        <v>0</v>
      </c>
      <c r="S1356">
        <v>0</v>
      </c>
      <c r="U1356">
        <v>0</v>
      </c>
      <c r="W1356">
        <v>0</v>
      </c>
    </row>
    <row r="1357" spans="2:23" x14ac:dyDescent="0.25">
      <c r="B1357">
        <v>1347</v>
      </c>
      <c r="C1357" t="s">
        <v>17692</v>
      </c>
      <c r="E1357">
        <v>0</v>
      </c>
      <c r="G1357">
        <v>0</v>
      </c>
      <c r="I1357">
        <v>0</v>
      </c>
      <c r="K1357">
        <v>0</v>
      </c>
      <c r="M1357">
        <v>0</v>
      </c>
      <c r="O1357">
        <v>0</v>
      </c>
      <c r="Q1357">
        <v>0</v>
      </c>
      <c r="S1357">
        <v>0</v>
      </c>
      <c r="U1357">
        <v>0</v>
      </c>
      <c r="W1357">
        <v>0</v>
      </c>
    </row>
    <row r="1358" spans="2:23" x14ac:dyDescent="0.25">
      <c r="B1358">
        <v>1348</v>
      </c>
      <c r="E1358">
        <v>0</v>
      </c>
      <c r="G1358">
        <v>0</v>
      </c>
      <c r="I1358">
        <v>0</v>
      </c>
      <c r="K1358">
        <v>0</v>
      </c>
      <c r="M1358">
        <v>0</v>
      </c>
      <c r="O1358">
        <v>0</v>
      </c>
      <c r="Q1358">
        <v>0</v>
      </c>
      <c r="S1358">
        <v>0</v>
      </c>
      <c r="U1358">
        <v>0</v>
      </c>
      <c r="W1358">
        <v>0</v>
      </c>
    </row>
    <row r="1359" spans="2:23" x14ac:dyDescent="0.25">
      <c r="B1359">
        <v>1349</v>
      </c>
      <c r="C1359" t="s">
        <v>1826</v>
      </c>
      <c r="E1359">
        <v>0</v>
      </c>
      <c r="G1359">
        <v>0</v>
      </c>
      <c r="I1359">
        <v>0</v>
      </c>
      <c r="K1359">
        <v>0</v>
      </c>
      <c r="M1359">
        <v>0</v>
      </c>
      <c r="O1359">
        <v>0</v>
      </c>
      <c r="Q1359">
        <v>0</v>
      </c>
      <c r="S1359">
        <v>0</v>
      </c>
      <c r="U1359">
        <v>0</v>
      </c>
      <c r="W1359">
        <v>0</v>
      </c>
    </row>
    <row r="1360" spans="2:23" x14ac:dyDescent="0.25">
      <c r="B1360">
        <v>1350</v>
      </c>
      <c r="C1360" t="s">
        <v>17693</v>
      </c>
      <c r="E1360">
        <v>0</v>
      </c>
      <c r="G1360">
        <v>0</v>
      </c>
      <c r="I1360">
        <v>0</v>
      </c>
      <c r="K1360">
        <v>0</v>
      </c>
      <c r="M1360">
        <v>0</v>
      </c>
      <c r="O1360">
        <v>0</v>
      </c>
      <c r="Q1360">
        <v>0</v>
      </c>
      <c r="S1360">
        <v>0</v>
      </c>
      <c r="U1360">
        <v>0</v>
      </c>
      <c r="W1360">
        <v>0</v>
      </c>
    </row>
    <row r="1361" spans="2:23" x14ac:dyDescent="0.25">
      <c r="B1361">
        <v>1351</v>
      </c>
      <c r="C1361" t="s">
        <v>17694</v>
      </c>
      <c r="E1361">
        <v>0</v>
      </c>
      <c r="G1361">
        <v>0</v>
      </c>
      <c r="I1361">
        <v>0</v>
      </c>
      <c r="K1361">
        <v>0</v>
      </c>
      <c r="M1361">
        <v>0</v>
      </c>
      <c r="O1361">
        <v>0</v>
      </c>
      <c r="Q1361">
        <v>0</v>
      </c>
      <c r="S1361">
        <v>0</v>
      </c>
      <c r="U1361">
        <v>0</v>
      </c>
      <c r="W1361">
        <v>0</v>
      </c>
    </row>
    <row r="1362" spans="2:23" x14ac:dyDescent="0.25">
      <c r="B1362">
        <v>1352</v>
      </c>
      <c r="C1362" t="s">
        <v>17695</v>
      </c>
      <c r="E1362">
        <v>0</v>
      </c>
      <c r="G1362">
        <v>0</v>
      </c>
      <c r="I1362">
        <v>0</v>
      </c>
      <c r="K1362">
        <v>0</v>
      </c>
      <c r="M1362">
        <v>0</v>
      </c>
      <c r="O1362">
        <v>0</v>
      </c>
      <c r="Q1362">
        <v>0</v>
      </c>
      <c r="S1362">
        <v>0</v>
      </c>
      <c r="U1362">
        <v>0</v>
      </c>
      <c r="W1362">
        <v>0</v>
      </c>
    </row>
    <row r="1363" spans="2:23" x14ac:dyDescent="0.25">
      <c r="B1363">
        <v>1353</v>
      </c>
      <c r="C1363" t="s">
        <v>17696</v>
      </c>
      <c r="E1363">
        <v>0</v>
      </c>
      <c r="G1363">
        <v>0</v>
      </c>
      <c r="I1363">
        <v>0</v>
      </c>
      <c r="K1363">
        <v>0</v>
      </c>
      <c r="M1363">
        <v>0</v>
      </c>
      <c r="O1363">
        <v>0</v>
      </c>
      <c r="Q1363">
        <v>0</v>
      </c>
      <c r="S1363">
        <v>0</v>
      </c>
      <c r="U1363">
        <v>0</v>
      </c>
      <c r="W1363">
        <v>0</v>
      </c>
    </row>
    <row r="1364" spans="2:23" x14ac:dyDescent="0.25">
      <c r="B1364">
        <v>1354</v>
      </c>
      <c r="E1364">
        <v>0</v>
      </c>
      <c r="G1364">
        <v>0</v>
      </c>
      <c r="I1364">
        <v>0</v>
      </c>
      <c r="K1364">
        <v>0</v>
      </c>
      <c r="M1364">
        <v>0</v>
      </c>
      <c r="O1364">
        <v>0</v>
      </c>
      <c r="Q1364">
        <v>0</v>
      </c>
      <c r="S1364">
        <v>0</v>
      </c>
      <c r="U1364">
        <v>0</v>
      </c>
      <c r="W1364">
        <v>0</v>
      </c>
    </row>
    <row r="1365" spans="2:23" x14ac:dyDescent="0.25">
      <c r="B1365">
        <v>1355</v>
      </c>
      <c r="C1365" t="s">
        <v>1827</v>
      </c>
      <c r="E1365">
        <v>0</v>
      </c>
      <c r="G1365">
        <v>0</v>
      </c>
      <c r="I1365">
        <v>0</v>
      </c>
      <c r="K1365">
        <v>0</v>
      </c>
      <c r="M1365">
        <v>0</v>
      </c>
      <c r="O1365">
        <v>0</v>
      </c>
      <c r="Q1365">
        <v>0</v>
      </c>
      <c r="S1365">
        <v>0</v>
      </c>
      <c r="U1365">
        <v>0</v>
      </c>
      <c r="W1365">
        <v>0</v>
      </c>
    </row>
    <row r="1366" spans="2:23" x14ac:dyDescent="0.25">
      <c r="B1366">
        <v>1356</v>
      </c>
      <c r="C1366" t="s">
        <v>17697</v>
      </c>
      <c r="E1366">
        <v>0</v>
      </c>
      <c r="G1366">
        <v>0</v>
      </c>
      <c r="I1366">
        <v>0</v>
      </c>
      <c r="K1366">
        <v>0</v>
      </c>
      <c r="M1366">
        <v>0</v>
      </c>
      <c r="O1366">
        <v>0</v>
      </c>
      <c r="Q1366">
        <v>0</v>
      </c>
      <c r="S1366">
        <v>0</v>
      </c>
      <c r="U1366">
        <v>0</v>
      </c>
      <c r="W1366">
        <v>0</v>
      </c>
    </row>
    <row r="1367" spans="2:23" x14ac:dyDescent="0.25">
      <c r="B1367">
        <v>1357</v>
      </c>
      <c r="C1367" t="s">
        <v>17698</v>
      </c>
      <c r="E1367">
        <v>0</v>
      </c>
      <c r="G1367">
        <v>0</v>
      </c>
      <c r="I1367">
        <v>0</v>
      </c>
      <c r="K1367">
        <v>0</v>
      </c>
      <c r="M1367">
        <v>0</v>
      </c>
      <c r="O1367">
        <v>0</v>
      </c>
      <c r="Q1367">
        <v>0</v>
      </c>
      <c r="S1367">
        <v>0</v>
      </c>
      <c r="U1367">
        <v>0</v>
      </c>
      <c r="W1367">
        <v>0</v>
      </c>
    </row>
    <row r="1368" spans="2:23" x14ac:dyDescent="0.25">
      <c r="B1368">
        <v>1358</v>
      </c>
      <c r="C1368" t="s">
        <v>17699</v>
      </c>
      <c r="E1368">
        <v>0</v>
      </c>
      <c r="G1368">
        <v>0</v>
      </c>
      <c r="I1368">
        <v>0</v>
      </c>
      <c r="K1368">
        <v>0</v>
      </c>
      <c r="M1368">
        <v>0</v>
      </c>
      <c r="O1368">
        <v>0</v>
      </c>
      <c r="Q1368">
        <v>0</v>
      </c>
      <c r="S1368">
        <v>0</v>
      </c>
      <c r="U1368">
        <v>0</v>
      </c>
      <c r="W1368">
        <v>0</v>
      </c>
    </row>
    <row r="1369" spans="2:23" x14ac:dyDescent="0.25">
      <c r="B1369">
        <v>1359</v>
      </c>
      <c r="C1369" t="s">
        <v>17700</v>
      </c>
      <c r="E1369">
        <v>0</v>
      </c>
      <c r="G1369">
        <v>0</v>
      </c>
      <c r="I1369">
        <v>0</v>
      </c>
      <c r="K1369">
        <v>0</v>
      </c>
      <c r="M1369">
        <v>0</v>
      </c>
      <c r="O1369">
        <v>0</v>
      </c>
      <c r="Q1369">
        <v>0</v>
      </c>
      <c r="S1369">
        <v>0</v>
      </c>
      <c r="U1369">
        <v>0</v>
      </c>
      <c r="W1369">
        <v>0</v>
      </c>
    </row>
    <row r="1370" spans="2:23" x14ac:dyDescent="0.25">
      <c r="B1370">
        <v>1360</v>
      </c>
      <c r="E1370">
        <v>0</v>
      </c>
      <c r="G1370">
        <v>0</v>
      </c>
      <c r="I1370">
        <v>0</v>
      </c>
      <c r="K1370">
        <v>0</v>
      </c>
      <c r="M1370">
        <v>0</v>
      </c>
      <c r="O1370">
        <v>0</v>
      </c>
      <c r="Q1370">
        <v>0</v>
      </c>
      <c r="S1370">
        <v>0</v>
      </c>
      <c r="U1370">
        <v>0</v>
      </c>
      <c r="W1370">
        <v>0</v>
      </c>
    </row>
    <row r="1371" spans="2:23" x14ac:dyDescent="0.25">
      <c r="B1371">
        <v>1361</v>
      </c>
      <c r="C1371" t="s">
        <v>1828</v>
      </c>
      <c r="E1371">
        <v>0</v>
      </c>
      <c r="G1371">
        <v>0</v>
      </c>
      <c r="I1371">
        <v>0</v>
      </c>
      <c r="K1371">
        <v>0</v>
      </c>
      <c r="M1371">
        <v>0</v>
      </c>
      <c r="O1371">
        <v>0</v>
      </c>
      <c r="Q1371">
        <v>0</v>
      </c>
      <c r="S1371">
        <v>0</v>
      </c>
      <c r="U1371">
        <v>0</v>
      </c>
      <c r="W1371">
        <v>0</v>
      </c>
    </row>
    <row r="1372" spans="2:23" x14ac:dyDescent="0.25">
      <c r="B1372">
        <v>1362</v>
      </c>
      <c r="C1372" t="s">
        <v>17701</v>
      </c>
      <c r="E1372">
        <v>0</v>
      </c>
      <c r="G1372">
        <v>0</v>
      </c>
      <c r="I1372">
        <v>0</v>
      </c>
      <c r="K1372">
        <v>0</v>
      </c>
      <c r="M1372">
        <v>0</v>
      </c>
      <c r="O1372">
        <v>0</v>
      </c>
      <c r="Q1372">
        <v>0</v>
      </c>
      <c r="S1372">
        <v>0</v>
      </c>
      <c r="U1372">
        <v>0</v>
      </c>
      <c r="W1372">
        <v>0</v>
      </c>
    </row>
    <row r="1373" spans="2:23" x14ac:dyDescent="0.25">
      <c r="B1373">
        <v>1363</v>
      </c>
      <c r="C1373" t="s">
        <v>17702</v>
      </c>
      <c r="E1373">
        <v>0</v>
      </c>
      <c r="G1373">
        <v>0</v>
      </c>
      <c r="I1373">
        <v>0</v>
      </c>
      <c r="K1373">
        <v>0</v>
      </c>
      <c r="M1373">
        <v>0</v>
      </c>
      <c r="O1373">
        <v>0</v>
      </c>
      <c r="Q1373">
        <v>0</v>
      </c>
      <c r="S1373">
        <v>0</v>
      </c>
      <c r="U1373">
        <v>0</v>
      </c>
      <c r="W1373">
        <v>0</v>
      </c>
    </row>
    <row r="1374" spans="2:23" x14ac:dyDescent="0.25">
      <c r="B1374">
        <v>1364</v>
      </c>
      <c r="C1374" t="s">
        <v>17703</v>
      </c>
      <c r="E1374">
        <v>0</v>
      </c>
      <c r="G1374">
        <v>0</v>
      </c>
      <c r="I1374">
        <v>0</v>
      </c>
      <c r="K1374">
        <v>0</v>
      </c>
      <c r="M1374">
        <v>0</v>
      </c>
      <c r="O1374">
        <v>0</v>
      </c>
      <c r="Q1374">
        <v>0</v>
      </c>
      <c r="S1374">
        <v>0</v>
      </c>
      <c r="U1374">
        <v>0</v>
      </c>
      <c r="W1374">
        <v>0</v>
      </c>
    </row>
    <row r="1375" spans="2:23" x14ac:dyDescent="0.25">
      <c r="B1375">
        <v>1365</v>
      </c>
      <c r="C1375" t="s">
        <v>17704</v>
      </c>
      <c r="E1375">
        <v>0</v>
      </c>
      <c r="G1375">
        <v>0</v>
      </c>
      <c r="I1375">
        <v>0</v>
      </c>
      <c r="K1375">
        <v>0</v>
      </c>
      <c r="M1375">
        <v>0</v>
      </c>
      <c r="O1375">
        <v>0</v>
      </c>
      <c r="Q1375">
        <v>0</v>
      </c>
      <c r="S1375">
        <v>0</v>
      </c>
      <c r="U1375">
        <v>0</v>
      </c>
      <c r="W1375">
        <v>0</v>
      </c>
    </row>
    <row r="1376" spans="2:23" x14ac:dyDescent="0.25">
      <c r="B1376">
        <v>1366</v>
      </c>
      <c r="E1376">
        <v>0</v>
      </c>
      <c r="G1376">
        <v>0</v>
      </c>
      <c r="I1376">
        <v>0</v>
      </c>
      <c r="K1376">
        <v>0</v>
      </c>
      <c r="M1376">
        <v>0</v>
      </c>
      <c r="O1376">
        <v>0</v>
      </c>
      <c r="Q1376">
        <v>0</v>
      </c>
      <c r="S1376">
        <v>0</v>
      </c>
      <c r="U1376">
        <v>0</v>
      </c>
      <c r="W1376">
        <v>0</v>
      </c>
    </row>
    <row r="1377" spans="2:23" x14ac:dyDescent="0.25">
      <c r="B1377">
        <v>1367</v>
      </c>
      <c r="C1377" t="s">
        <v>1829</v>
      </c>
      <c r="E1377">
        <v>0</v>
      </c>
      <c r="G1377">
        <v>0</v>
      </c>
      <c r="I1377">
        <v>0</v>
      </c>
      <c r="K1377">
        <v>0</v>
      </c>
      <c r="M1377">
        <v>0</v>
      </c>
      <c r="O1377">
        <v>0</v>
      </c>
      <c r="Q1377">
        <v>0</v>
      </c>
      <c r="S1377">
        <v>0</v>
      </c>
      <c r="U1377">
        <v>0</v>
      </c>
      <c r="W1377">
        <v>0</v>
      </c>
    </row>
    <row r="1378" spans="2:23" x14ac:dyDescent="0.25">
      <c r="B1378">
        <v>1368</v>
      </c>
      <c r="C1378" t="s">
        <v>17705</v>
      </c>
      <c r="E1378">
        <v>0</v>
      </c>
      <c r="G1378">
        <v>0</v>
      </c>
      <c r="I1378">
        <v>0</v>
      </c>
      <c r="K1378">
        <v>0</v>
      </c>
      <c r="M1378">
        <v>0</v>
      </c>
      <c r="O1378">
        <v>0</v>
      </c>
      <c r="Q1378">
        <v>0</v>
      </c>
      <c r="S1378">
        <v>0</v>
      </c>
      <c r="U1378">
        <v>0</v>
      </c>
      <c r="W1378">
        <v>0</v>
      </c>
    </row>
    <row r="1379" spans="2:23" x14ac:dyDescent="0.25">
      <c r="B1379">
        <v>1369</v>
      </c>
      <c r="C1379" t="s">
        <v>17706</v>
      </c>
      <c r="E1379">
        <v>0</v>
      </c>
      <c r="G1379">
        <v>0</v>
      </c>
      <c r="I1379">
        <v>0</v>
      </c>
      <c r="K1379">
        <v>0</v>
      </c>
      <c r="M1379">
        <v>0</v>
      </c>
      <c r="O1379">
        <v>0</v>
      </c>
      <c r="Q1379">
        <v>0</v>
      </c>
      <c r="S1379">
        <v>0</v>
      </c>
      <c r="U1379">
        <v>0</v>
      </c>
      <c r="W1379">
        <v>0</v>
      </c>
    </row>
    <row r="1380" spans="2:23" x14ac:dyDescent="0.25">
      <c r="B1380">
        <v>1370</v>
      </c>
      <c r="C1380" t="s">
        <v>17707</v>
      </c>
      <c r="E1380">
        <v>0</v>
      </c>
      <c r="G1380">
        <v>0</v>
      </c>
      <c r="I1380">
        <v>0</v>
      </c>
      <c r="K1380">
        <v>0</v>
      </c>
      <c r="M1380">
        <v>0</v>
      </c>
      <c r="O1380">
        <v>0</v>
      </c>
      <c r="Q1380">
        <v>0</v>
      </c>
      <c r="S1380">
        <v>0</v>
      </c>
      <c r="U1380">
        <v>0</v>
      </c>
      <c r="W1380">
        <v>0</v>
      </c>
    </row>
    <row r="1381" spans="2:23" x14ac:dyDescent="0.25">
      <c r="B1381">
        <v>1371</v>
      </c>
      <c r="C1381" t="s">
        <v>17708</v>
      </c>
      <c r="E1381">
        <v>0</v>
      </c>
      <c r="G1381">
        <v>0</v>
      </c>
      <c r="I1381">
        <v>0</v>
      </c>
      <c r="K1381">
        <v>0</v>
      </c>
      <c r="M1381">
        <v>0</v>
      </c>
      <c r="O1381">
        <v>0</v>
      </c>
      <c r="Q1381">
        <v>0</v>
      </c>
      <c r="S1381">
        <v>0</v>
      </c>
      <c r="U1381">
        <v>0</v>
      </c>
      <c r="W1381">
        <v>0</v>
      </c>
    </row>
    <row r="1382" spans="2:23" x14ac:dyDescent="0.25">
      <c r="B1382">
        <v>1372</v>
      </c>
      <c r="E1382">
        <v>0</v>
      </c>
      <c r="G1382">
        <v>0</v>
      </c>
      <c r="I1382">
        <v>0</v>
      </c>
      <c r="K1382">
        <v>0</v>
      </c>
      <c r="M1382">
        <v>0</v>
      </c>
      <c r="O1382">
        <v>0</v>
      </c>
      <c r="Q1382">
        <v>0</v>
      </c>
      <c r="S1382">
        <v>0</v>
      </c>
      <c r="U1382">
        <v>0</v>
      </c>
      <c r="W1382">
        <v>0</v>
      </c>
    </row>
    <row r="1383" spans="2:23" x14ac:dyDescent="0.25">
      <c r="B1383">
        <v>1373</v>
      </c>
      <c r="C1383" t="s">
        <v>1830</v>
      </c>
      <c r="E1383">
        <v>0</v>
      </c>
      <c r="G1383">
        <v>0</v>
      </c>
      <c r="I1383">
        <v>0</v>
      </c>
      <c r="K1383">
        <v>0</v>
      </c>
      <c r="M1383">
        <v>0</v>
      </c>
      <c r="O1383">
        <v>0</v>
      </c>
      <c r="Q1383">
        <v>0</v>
      </c>
      <c r="S1383">
        <v>0</v>
      </c>
      <c r="U1383">
        <v>0</v>
      </c>
      <c r="W1383">
        <v>0</v>
      </c>
    </row>
    <row r="1384" spans="2:23" x14ac:dyDescent="0.25">
      <c r="B1384">
        <v>1374</v>
      </c>
      <c r="C1384" t="s">
        <v>17709</v>
      </c>
      <c r="E1384">
        <v>0</v>
      </c>
      <c r="G1384">
        <v>0</v>
      </c>
      <c r="I1384">
        <v>0</v>
      </c>
      <c r="K1384">
        <v>0</v>
      </c>
      <c r="M1384">
        <v>0</v>
      </c>
      <c r="O1384">
        <v>0</v>
      </c>
      <c r="Q1384">
        <v>0</v>
      </c>
      <c r="S1384">
        <v>0</v>
      </c>
      <c r="U1384">
        <v>0</v>
      </c>
      <c r="W1384">
        <v>0</v>
      </c>
    </row>
    <row r="1385" spans="2:23" x14ac:dyDescent="0.25">
      <c r="B1385">
        <v>1375</v>
      </c>
      <c r="C1385" t="s">
        <v>17710</v>
      </c>
      <c r="E1385">
        <v>0</v>
      </c>
      <c r="G1385">
        <v>0</v>
      </c>
      <c r="I1385">
        <v>0</v>
      </c>
      <c r="K1385">
        <v>0</v>
      </c>
      <c r="M1385">
        <v>0</v>
      </c>
      <c r="O1385">
        <v>0</v>
      </c>
      <c r="Q1385">
        <v>0</v>
      </c>
      <c r="S1385">
        <v>0</v>
      </c>
      <c r="U1385">
        <v>0</v>
      </c>
      <c r="W1385">
        <v>0</v>
      </c>
    </row>
    <row r="1386" spans="2:23" x14ac:dyDescent="0.25">
      <c r="B1386">
        <v>1376</v>
      </c>
      <c r="C1386" t="s">
        <v>17711</v>
      </c>
      <c r="E1386">
        <v>0</v>
      </c>
      <c r="G1386">
        <v>0</v>
      </c>
      <c r="I1386">
        <v>0</v>
      </c>
      <c r="K1386">
        <v>0</v>
      </c>
      <c r="M1386">
        <v>0</v>
      </c>
      <c r="O1386">
        <v>0</v>
      </c>
      <c r="Q1386">
        <v>0</v>
      </c>
      <c r="S1386">
        <v>0</v>
      </c>
      <c r="U1386">
        <v>0</v>
      </c>
      <c r="W1386">
        <v>0</v>
      </c>
    </row>
    <row r="1387" spans="2:23" x14ac:dyDescent="0.25">
      <c r="B1387">
        <v>1377</v>
      </c>
      <c r="C1387" t="s">
        <v>17712</v>
      </c>
      <c r="E1387">
        <v>0</v>
      </c>
      <c r="G1387">
        <v>0</v>
      </c>
      <c r="I1387">
        <v>0</v>
      </c>
      <c r="K1387">
        <v>0</v>
      </c>
      <c r="M1387">
        <v>0</v>
      </c>
      <c r="O1387">
        <v>0</v>
      </c>
      <c r="Q1387">
        <v>0</v>
      </c>
      <c r="S1387">
        <v>0</v>
      </c>
      <c r="U1387">
        <v>0</v>
      </c>
      <c r="W1387">
        <v>0</v>
      </c>
    </row>
    <row r="1388" spans="2:23" x14ac:dyDescent="0.25">
      <c r="B1388">
        <v>1378</v>
      </c>
      <c r="E1388">
        <v>0</v>
      </c>
      <c r="G1388">
        <v>0</v>
      </c>
      <c r="I1388">
        <v>0</v>
      </c>
      <c r="K1388">
        <v>0</v>
      </c>
      <c r="M1388">
        <v>0</v>
      </c>
      <c r="O1388">
        <v>0</v>
      </c>
      <c r="Q1388">
        <v>0</v>
      </c>
      <c r="S1388">
        <v>0</v>
      </c>
      <c r="U1388">
        <v>0</v>
      </c>
      <c r="W1388">
        <v>0</v>
      </c>
    </row>
    <row r="1389" spans="2:23" x14ac:dyDescent="0.25">
      <c r="B1389">
        <v>1379</v>
      </c>
      <c r="C1389" t="s">
        <v>1831</v>
      </c>
      <c r="E1389">
        <v>0</v>
      </c>
      <c r="G1389">
        <v>0</v>
      </c>
      <c r="I1389">
        <v>0</v>
      </c>
      <c r="K1389">
        <v>0</v>
      </c>
      <c r="M1389">
        <v>0</v>
      </c>
      <c r="O1389">
        <v>0</v>
      </c>
      <c r="Q1389">
        <v>0</v>
      </c>
      <c r="S1389">
        <v>0</v>
      </c>
      <c r="U1389">
        <v>0</v>
      </c>
      <c r="W1389">
        <v>0</v>
      </c>
    </row>
    <row r="1390" spans="2:23" x14ac:dyDescent="0.25">
      <c r="B1390">
        <v>1380</v>
      </c>
      <c r="C1390" t="s">
        <v>17713</v>
      </c>
      <c r="E1390">
        <v>0</v>
      </c>
      <c r="G1390">
        <v>0</v>
      </c>
      <c r="I1390">
        <v>0</v>
      </c>
      <c r="K1390">
        <v>0</v>
      </c>
      <c r="M1390">
        <v>0</v>
      </c>
      <c r="O1390">
        <v>0</v>
      </c>
      <c r="Q1390">
        <v>0</v>
      </c>
      <c r="S1390">
        <v>0</v>
      </c>
      <c r="U1390">
        <v>0</v>
      </c>
      <c r="W1390">
        <v>0</v>
      </c>
    </row>
    <row r="1391" spans="2:23" x14ac:dyDescent="0.25">
      <c r="B1391">
        <v>1381</v>
      </c>
      <c r="C1391" t="s">
        <v>17714</v>
      </c>
      <c r="E1391">
        <v>0</v>
      </c>
      <c r="G1391">
        <v>0</v>
      </c>
      <c r="I1391">
        <v>0</v>
      </c>
      <c r="K1391">
        <v>0</v>
      </c>
      <c r="M1391">
        <v>0</v>
      </c>
      <c r="O1391">
        <v>0</v>
      </c>
      <c r="Q1391">
        <v>0</v>
      </c>
      <c r="S1391">
        <v>0</v>
      </c>
      <c r="U1391">
        <v>0</v>
      </c>
      <c r="W1391">
        <v>0</v>
      </c>
    </row>
    <row r="1392" spans="2:23" x14ac:dyDescent="0.25">
      <c r="B1392">
        <v>1382</v>
      </c>
      <c r="C1392" t="s">
        <v>17715</v>
      </c>
      <c r="E1392">
        <v>0</v>
      </c>
      <c r="G1392">
        <v>0</v>
      </c>
      <c r="I1392">
        <v>0</v>
      </c>
      <c r="K1392">
        <v>0</v>
      </c>
      <c r="M1392">
        <v>0</v>
      </c>
      <c r="O1392">
        <v>0</v>
      </c>
      <c r="Q1392">
        <v>0</v>
      </c>
      <c r="S1392">
        <v>0</v>
      </c>
      <c r="U1392">
        <v>0</v>
      </c>
      <c r="W1392">
        <v>0</v>
      </c>
    </row>
    <row r="1393" spans="2:23" x14ac:dyDescent="0.25">
      <c r="B1393">
        <v>1383</v>
      </c>
      <c r="C1393" t="s">
        <v>17716</v>
      </c>
      <c r="E1393">
        <v>0</v>
      </c>
      <c r="G1393">
        <v>0</v>
      </c>
      <c r="I1393">
        <v>0</v>
      </c>
      <c r="K1393">
        <v>0</v>
      </c>
      <c r="M1393">
        <v>0</v>
      </c>
      <c r="O1393">
        <v>0</v>
      </c>
      <c r="Q1393">
        <v>0</v>
      </c>
      <c r="S1393">
        <v>0</v>
      </c>
      <c r="U1393">
        <v>0</v>
      </c>
      <c r="W1393">
        <v>0</v>
      </c>
    </row>
    <row r="1394" spans="2:23" x14ac:dyDescent="0.25">
      <c r="B1394">
        <v>1384</v>
      </c>
      <c r="E1394">
        <v>0</v>
      </c>
      <c r="G1394">
        <v>0</v>
      </c>
      <c r="I1394">
        <v>0</v>
      </c>
      <c r="K1394">
        <v>0</v>
      </c>
      <c r="M1394">
        <v>0</v>
      </c>
      <c r="O1394">
        <v>0</v>
      </c>
      <c r="Q1394">
        <v>0</v>
      </c>
      <c r="S1394">
        <v>0</v>
      </c>
      <c r="U1394">
        <v>0</v>
      </c>
      <c r="W1394">
        <v>0</v>
      </c>
    </row>
    <row r="1395" spans="2:23" x14ac:dyDescent="0.25">
      <c r="B1395">
        <v>1385</v>
      </c>
      <c r="C1395" t="s">
        <v>1832</v>
      </c>
      <c r="E1395">
        <v>0</v>
      </c>
      <c r="G1395">
        <v>0</v>
      </c>
      <c r="I1395">
        <v>0</v>
      </c>
      <c r="K1395">
        <v>0</v>
      </c>
      <c r="M1395">
        <v>0</v>
      </c>
      <c r="O1395">
        <v>0</v>
      </c>
      <c r="Q1395">
        <v>0</v>
      </c>
      <c r="S1395">
        <v>0</v>
      </c>
      <c r="U1395">
        <v>0</v>
      </c>
      <c r="W1395">
        <v>0</v>
      </c>
    </row>
    <row r="1396" spans="2:23" x14ac:dyDescent="0.25">
      <c r="B1396">
        <v>1386</v>
      </c>
      <c r="C1396" t="s">
        <v>17717</v>
      </c>
      <c r="E1396">
        <v>0</v>
      </c>
      <c r="G1396">
        <v>0</v>
      </c>
      <c r="I1396">
        <v>0</v>
      </c>
      <c r="K1396">
        <v>0</v>
      </c>
      <c r="M1396">
        <v>0</v>
      </c>
      <c r="O1396">
        <v>0</v>
      </c>
      <c r="Q1396">
        <v>0</v>
      </c>
      <c r="S1396">
        <v>0</v>
      </c>
      <c r="U1396">
        <v>0</v>
      </c>
      <c r="W1396">
        <v>0</v>
      </c>
    </row>
    <row r="1397" spans="2:23" x14ac:dyDescent="0.25">
      <c r="B1397">
        <v>1387</v>
      </c>
      <c r="C1397" t="s">
        <v>17718</v>
      </c>
      <c r="E1397">
        <v>0</v>
      </c>
      <c r="G1397">
        <v>0</v>
      </c>
      <c r="I1397">
        <v>0</v>
      </c>
      <c r="K1397">
        <v>0</v>
      </c>
      <c r="M1397">
        <v>0</v>
      </c>
      <c r="O1397">
        <v>0</v>
      </c>
      <c r="Q1397">
        <v>0</v>
      </c>
      <c r="S1397">
        <v>0</v>
      </c>
      <c r="U1397">
        <v>0</v>
      </c>
      <c r="W1397">
        <v>0</v>
      </c>
    </row>
    <row r="1398" spans="2:23" x14ac:dyDescent="0.25">
      <c r="B1398">
        <v>1388</v>
      </c>
      <c r="C1398" t="s">
        <v>17719</v>
      </c>
      <c r="E1398">
        <v>0</v>
      </c>
      <c r="G1398">
        <v>0</v>
      </c>
      <c r="I1398">
        <v>0</v>
      </c>
      <c r="K1398">
        <v>0</v>
      </c>
      <c r="M1398">
        <v>0</v>
      </c>
      <c r="O1398">
        <v>0</v>
      </c>
      <c r="Q1398">
        <v>0</v>
      </c>
      <c r="S1398">
        <v>0</v>
      </c>
      <c r="U1398">
        <v>0</v>
      </c>
      <c r="W1398">
        <v>0</v>
      </c>
    </row>
    <row r="1399" spans="2:23" x14ac:dyDescent="0.25">
      <c r="B1399">
        <v>1389</v>
      </c>
      <c r="C1399" t="s">
        <v>17720</v>
      </c>
      <c r="E1399">
        <v>0</v>
      </c>
      <c r="G1399">
        <v>0</v>
      </c>
      <c r="I1399">
        <v>0</v>
      </c>
      <c r="K1399">
        <v>0</v>
      </c>
      <c r="M1399">
        <v>0</v>
      </c>
      <c r="O1399">
        <v>0</v>
      </c>
      <c r="Q1399">
        <v>0</v>
      </c>
      <c r="S1399">
        <v>0</v>
      </c>
      <c r="U1399">
        <v>0</v>
      </c>
      <c r="W1399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B2:I94"/>
  <sheetViews>
    <sheetView workbookViewId="0"/>
  </sheetViews>
  <sheetFormatPr defaultRowHeight="15" x14ac:dyDescent="0.25"/>
  <cols>
    <col min="2" max="4" width="30.7109375" customWidth="1"/>
    <col min="5" max="9" width="14.7109375" customWidth="1"/>
  </cols>
  <sheetData>
    <row r="2" spans="2:8" x14ac:dyDescent="0.25">
      <c r="B2" s="32" t="str">
        <f>Input!B2</f>
        <v>WA-OCEAN (9Nov2023)</v>
      </c>
      <c r="D2" s="11"/>
    </row>
    <row r="3" spans="2:8" x14ac:dyDescent="0.25">
      <c r="B3" t="s">
        <v>512</v>
      </c>
      <c r="D3" s="11"/>
    </row>
    <row r="4" spans="2:8" x14ac:dyDescent="0.25">
      <c r="D4" s="11"/>
    </row>
    <row r="5" spans="2:8" x14ac:dyDescent="0.25">
      <c r="D5" s="11"/>
    </row>
    <row r="6" spans="2:8" x14ac:dyDescent="0.25">
      <c r="B6" t="s">
        <v>186</v>
      </c>
      <c r="C6">
        <v>74</v>
      </c>
      <c r="D6" s="11"/>
    </row>
    <row r="7" spans="2:8" x14ac:dyDescent="0.25">
      <c r="B7" t="s">
        <v>522</v>
      </c>
      <c r="C7">
        <v>485</v>
      </c>
      <c r="D7" s="11"/>
    </row>
    <row r="8" spans="2:8" x14ac:dyDescent="0.25">
      <c r="D8" s="11"/>
    </row>
    <row r="9" spans="2:8" hidden="1" x14ac:dyDescent="0.25">
      <c r="B9" s="24" t="s">
        <v>739</v>
      </c>
      <c r="D9" s="180" t="s">
        <v>686</v>
      </c>
      <c r="G9" s="21" t="s">
        <v>685</v>
      </c>
    </row>
    <row r="10" spans="2:8" hidden="1" x14ac:dyDescent="0.25">
      <c r="B10" s="2">
        <v>0</v>
      </c>
      <c r="C10" t="s">
        <v>107</v>
      </c>
      <c r="D10" s="2">
        <v>0</v>
      </c>
      <c r="E10" t="s">
        <v>744</v>
      </c>
      <c r="G10" s="2">
        <v>0</v>
      </c>
      <c r="H10" t="s">
        <v>88</v>
      </c>
    </row>
    <row r="11" spans="2:8" hidden="1" x14ac:dyDescent="0.25">
      <c r="B11" s="2">
        <v>1</v>
      </c>
      <c r="C11" t="s">
        <v>740</v>
      </c>
      <c r="D11" s="2">
        <v>1</v>
      </c>
      <c r="E11" t="s">
        <v>745</v>
      </c>
      <c r="G11" s="2">
        <v>1</v>
      </c>
      <c r="H11" t="s">
        <v>89</v>
      </c>
    </row>
    <row r="12" spans="2:8" hidden="1" x14ac:dyDescent="0.25">
      <c r="B12" s="2">
        <v>2</v>
      </c>
      <c r="C12" t="s">
        <v>741</v>
      </c>
      <c r="D12" s="2">
        <v>2</v>
      </c>
      <c r="E12" t="s">
        <v>746</v>
      </c>
      <c r="G12" s="2">
        <v>2</v>
      </c>
      <c r="H12" t="s">
        <v>90</v>
      </c>
    </row>
    <row r="13" spans="2:8" hidden="1" x14ac:dyDescent="0.25">
      <c r="B13" s="2">
        <v>3</v>
      </c>
      <c r="C13" t="s">
        <v>742</v>
      </c>
      <c r="E13" t="s">
        <v>94</v>
      </c>
      <c r="G13" s="2">
        <v>3</v>
      </c>
      <c r="H13" t="s">
        <v>91</v>
      </c>
    </row>
    <row r="14" spans="2:8" hidden="1" x14ac:dyDescent="0.25">
      <c r="B14" s="2">
        <v>4</v>
      </c>
      <c r="C14" t="s">
        <v>743</v>
      </c>
      <c r="G14" s="2">
        <v>4</v>
      </c>
      <c r="H14" s="1" t="s">
        <v>688</v>
      </c>
    </row>
    <row r="15" spans="2:8" hidden="1" x14ac:dyDescent="0.25">
      <c r="D15" s="180"/>
      <c r="G15" s="2">
        <v>5</v>
      </c>
      <c r="H15" t="s">
        <v>92</v>
      </c>
    </row>
    <row r="16" spans="2:8" hidden="1" x14ac:dyDescent="0.25">
      <c r="D16" s="2"/>
      <c r="G16" s="2">
        <v>6</v>
      </c>
      <c r="H16" t="s">
        <v>93</v>
      </c>
    </row>
    <row r="17" spans="2:9" hidden="1" x14ac:dyDescent="0.25">
      <c r="D17" s="2"/>
      <c r="G17" s="2">
        <v>10</v>
      </c>
      <c r="H17" t="s">
        <v>689</v>
      </c>
    </row>
    <row r="18" spans="2:9" hidden="1" x14ac:dyDescent="0.25"/>
    <row r="19" spans="2:9" hidden="1" x14ac:dyDescent="0.25">
      <c r="B19" s="2">
        <v>1</v>
      </c>
      <c r="C19" s="2">
        <v>2</v>
      </c>
      <c r="D19" s="2">
        <v>3</v>
      </c>
      <c r="E19" s="2">
        <v>4</v>
      </c>
      <c r="F19" s="2">
        <v>5</v>
      </c>
      <c r="G19" s="2">
        <v>6</v>
      </c>
      <c r="H19" s="2">
        <v>7</v>
      </c>
      <c r="I19" s="2">
        <v>8</v>
      </c>
    </row>
    <row r="20" spans="2:9" ht="30" x14ac:dyDescent="0.25">
      <c r="B20" s="179" t="s">
        <v>737</v>
      </c>
      <c r="C20" s="179" t="s">
        <v>738</v>
      </c>
      <c r="D20" s="179" t="s">
        <v>678</v>
      </c>
      <c r="E20" s="179" t="s">
        <v>736</v>
      </c>
      <c r="F20" s="179" t="s">
        <v>684</v>
      </c>
      <c r="G20" s="179" t="s">
        <v>687</v>
      </c>
      <c r="H20" s="179" t="s">
        <v>681</v>
      </c>
      <c r="I20" s="178" t="s">
        <v>439</v>
      </c>
    </row>
    <row r="21" spans="2:9" x14ac:dyDescent="0.25">
      <c r="B21" t="s">
        <v>15326</v>
      </c>
      <c r="C21" t="s">
        <v>1064</v>
      </c>
      <c r="D21" t="s">
        <v>15327</v>
      </c>
      <c r="E21">
        <v>2</v>
      </c>
      <c r="F21">
        <v>1</v>
      </c>
      <c r="G21">
        <v>2</v>
      </c>
      <c r="H21">
        <v>1</v>
      </c>
      <c r="I21">
        <v>70300.086173999996</v>
      </c>
    </row>
    <row r="22" spans="2:9" x14ac:dyDescent="0.25">
      <c r="B22" t="s">
        <v>15328</v>
      </c>
      <c r="C22" t="s">
        <v>1064</v>
      </c>
      <c r="D22" t="s">
        <v>15329</v>
      </c>
      <c r="E22">
        <v>2</v>
      </c>
      <c r="F22">
        <v>1</v>
      </c>
      <c r="G22">
        <v>2</v>
      </c>
      <c r="H22">
        <v>2</v>
      </c>
      <c r="I22">
        <v>44199.823213000003</v>
      </c>
    </row>
    <row r="23" spans="2:9" x14ac:dyDescent="0.25">
      <c r="B23" t="s">
        <v>15330</v>
      </c>
      <c r="C23" t="s">
        <v>1064</v>
      </c>
      <c r="D23" t="s">
        <v>15331</v>
      </c>
      <c r="E23">
        <v>2</v>
      </c>
      <c r="F23">
        <v>1</v>
      </c>
      <c r="G23">
        <v>2</v>
      </c>
      <c r="H23">
        <v>3</v>
      </c>
      <c r="I23">
        <v>14100.017284</v>
      </c>
    </row>
    <row r="24" spans="2:9" x14ac:dyDescent="0.25">
      <c r="B24" t="s">
        <v>15332</v>
      </c>
      <c r="C24" t="s">
        <v>1064</v>
      </c>
      <c r="D24" t="s">
        <v>15333</v>
      </c>
      <c r="E24">
        <v>2</v>
      </c>
      <c r="F24">
        <v>1</v>
      </c>
      <c r="G24">
        <v>2</v>
      </c>
      <c r="H24">
        <v>4</v>
      </c>
      <c r="I24">
        <v>24999.900323000002</v>
      </c>
    </row>
    <row r="25" spans="2:9" x14ac:dyDescent="0.25">
      <c r="B25" t="s">
        <v>15334</v>
      </c>
      <c r="C25" t="s">
        <v>1064</v>
      </c>
      <c r="D25" t="s">
        <v>15335</v>
      </c>
      <c r="E25">
        <v>1</v>
      </c>
      <c r="F25">
        <v>1</v>
      </c>
      <c r="G25">
        <v>2</v>
      </c>
      <c r="H25">
        <v>5</v>
      </c>
      <c r="I25">
        <v>57899.768715999999</v>
      </c>
    </row>
    <row r="26" spans="2:9" x14ac:dyDescent="0.25">
      <c r="B26" t="s">
        <v>15336</v>
      </c>
      <c r="C26" t="s">
        <v>1064</v>
      </c>
      <c r="D26" t="s">
        <v>15335</v>
      </c>
      <c r="E26">
        <v>1</v>
      </c>
      <c r="F26">
        <v>1</v>
      </c>
      <c r="G26">
        <v>2</v>
      </c>
      <c r="H26">
        <v>6</v>
      </c>
      <c r="I26">
        <v>57899.768715999999</v>
      </c>
    </row>
    <row r="27" spans="2:9" x14ac:dyDescent="0.25">
      <c r="B27" t="s">
        <v>15337</v>
      </c>
      <c r="C27" t="s">
        <v>1064</v>
      </c>
      <c r="D27" t="s">
        <v>15338</v>
      </c>
      <c r="E27">
        <v>1</v>
      </c>
      <c r="F27">
        <v>1</v>
      </c>
      <c r="G27">
        <v>2</v>
      </c>
      <c r="H27">
        <v>7</v>
      </c>
      <c r="I27">
        <v>43399.826102999999</v>
      </c>
    </row>
    <row r="28" spans="2:9" x14ac:dyDescent="0.25">
      <c r="B28" t="s">
        <v>15339</v>
      </c>
      <c r="C28" t="s">
        <v>1064</v>
      </c>
      <c r="D28" t="s">
        <v>15338</v>
      </c>
      <c r="E28">
        <v>1</v>
      </c>
      <c r="F28">
        <v>1</v>
      </c>
      <c r="G28">
        <v>2</v>
      </c>
      <c r="H28">
        <v>8</v>
      </c>
      <c r="I28">
        <v>43399.826102999999</v>
      </c>
    </row>
    <row r="29" spans="2:9" x14ac:dyDescent="0.25">
      <c r="B29" s="23" t="s">
        <v>15340</v>
      </c>
      <c r="C29" t="s">
        <v>1064</v>
      </c>
      <c r="D29" s="23" t="s">
        <v>15338</v>
      </c>
      <c r="E29">
        <v>1</v>
      </c>
      <c r="F29">
        <v>1</v>
      </c>
      <c r="G29">
        <v>2</v>
      </c>
      <c r="H29">
        <v>9</v>
      </c>
      <c r="I29">
        <v>43399.826102999999</v>
      </c>
    </row>
    <row r="30" spans="2:9" x14ac:dyDescent="0.25">
      <c r="B30" t="s">
        <v>15341</v>
      </c>
      <c r="C30" t="s">
        <v>1064</v>
      </c>
      <c r="D30" t="s">
        <v>15342</v>
      </c>
      <c r="E30">
        <v>1</v>
      </c>
      <c r="F30">
        <v>1</v>
      </c>
      <c r="G30">
        <v>2</v>
      </c>
      <c r="H30">
        <v>10</v>
      </c>
      <c r="I30">
        <v>27899.888716000001</v>
      </c>
    </row>
    <row r="31" spans="2:9" x14ac:dyDescent="0.25">
      <c r="B31" t="s">
        <v>15343</v>
      </c>
      <c r="C31" t="s">
        <v>1064</v>
      </c>
      <c r="D31" t="s">
        <v>15342</v>
      </c>
      <c r="E31">
        <v>1</v>
      </c>
      <c r="F31">
        <v>1</v>
      </c>
      <c r="G31">
        <v>2</v>
      </c>
      <c r="H31">
        <v>11</v>
      </c>
      <c r="I31">
        <v>27899.888716000001</v>
      </c>
    </row>
    <row r="32" spans="2:9" x14ac:dyDescent="0.25">
      <c r="B32" t="s">
        <v>15344</v>
      </c>
      <c r="C32" t="s">
        <v>1064</v>
      </c>
      <c r="D32" t="s">
        <v>15342</v>
      </c>
      <c r="E32">
        <v>1</v>
      </c>
      <c r="F32">
        <v>1</v>
      </c>
      <c r="G32">
        <v>2</v>
      </c>
      <c r="H32">
        <v>12</v>
      </c>
      <c r="I32">
        <v>27899.888716000001</v>
      </c>
    </row>
    <row r="33" spans="2:9" x14ac:dyDescent="0.25">
      <c r="B33" s="23" t="s">
        <v>15345</v>
      </c>
      <c r="C33" t="s">
        <v>1064</v>
      </c>
      <c r="D33" s="23" t="s">
        <v>15342</v>
      </c>
      <c r="E33">
        <v>1</v>
      </c>
      <c r="F33">
        <v>1</v>
      </c>
      <c r="G33">
        <v>2</v>
      </c>
      <c r="H33">
        <v>13</v>
      </c>
      <c r="I33">
        <v>27899.888716000001</v>
      </c>
    </row>
    <row r="34" spans="2:9" x14ac:dyDescent="0.25">
      <c r="B34" t="s">
        <v>15346</v>
      </c>
      <c r="C34" t="s">
        <v>1064</v>
      </c>
      <c r="D34" t="s">
        <v>15347</v>
      </c>
      <c r="E34">
        <v>1</v>
      </c>
      <c r="F34">
        <v>1</v>
      </c>
      <c r="G34">
        <v>2</v>
      </c>
      <c r="H34">
        <v>14</v>
      </c>
      <c r="I34">
        <v>19199.922890000002</v>
      </c>
    </row>
    <row r="35" spans="2:9" x14ac:dyDescent="0.25">
      <c r="B35" t="s">
        <v>15348</v>
      </c>
      <c r="C35" t="s">
        <v>1064</v>
      </c>
      <c r="D35" t="s">
        <v>15349</v>
      </c>
      <c r="E35">
        <v>1</v>
      </c>
      <c r="F35">
        <v>1</v>
      </c>
      <c r="G35">
        <v>2</v>
      </c>
      <c r="H35">
        <v>15</v>
      </c>
      <c r="I35">
        <v>14799.940723</v>
      </c>
    </row>
    <row r="36" spans="2:9" x14ac:dyDescent="0.25">
      <c r="B36" t="s">
        <v>15350</v>
      </c>
      <c r="C36" t="s">
        <v>1064</v>
      </c>
      <c r="D36" t="s">
        <v>15349</v>
      </c>
      <c r="E36">
        <v>1</v>
      </c>
      <c r="F36">
        <v>1</v>
      </c>
      <c r="G36">
        <v>2</v>
      </c>
      <c r="H36">
        <v>16</v>
      </c>
      <c r="I36">
        <v>14799.940723</v>
      </c>
    </row>
    <row r="37" spans="2:9" x14ac:dyDescent="0.25">
      <c r="B37" s="23" t="s">
        <v>15351</v>
      </c>
      <c r="C37" t="s">
        <v>1064</v>
      </c>
      <c r="D37" s="23" t="s">
        <v>15349</v>
      </c>
      <c r="E37">
        <v>1</v>
      </c>
      <c r="F37">
        <v>1</v>
      </c>
      <c r="G37">
        <v>2</v>
      </c>
      <c r="H37">
        <v>17</v>
      </c>
      <c r="I37">
        <v>14799.940723</v>
      </c>
    </row>
    <row r="38" spans="2:9" x14ac:dyDescent="0.25">
      <c r="B38" t="s">
        <v>15352</v>
      </c>
      <c r="C38" t="s">
        <v>1064</v>
      </c>
      <c r="D38" t="s">
        <v>15349</v>
      </c>
      <c r="E38">
        <v>1</v>
      </c>
      <c r="F38">
        <v>1</v>
      </c>
      <c r="G38">
        <v>2</v>
      </c>
      <c r="H38">
        <v>18</v>
      </c>
      <c r="I38">
        <v>14799.940723</v>
      </c>
    </row>
    <row r="39" spans="2:9" x14ac:dyDescent="0.25">
      <c r="B39" s="23" t="s">
        <v>15353</v>
      </c>
      <c r="C39" t="s">
        <v>1064</v>
      </c>
      <c r="D39" s="23" t="s">
        <v>15349</v>
      </c>
      <c r="E39">
        <v>1</v>
      </c>
      <c r="F39">
        <v>1</v>
      </c>
      <c r="G39">
        <v>2</v>
      </c>
      <c r="H39">
        <v>19</v>
      </c>
      <c r="I39">
        <v>14799.940723</v>
      </c>
    </row>
    <row r="40" spans="2:9" x14ac:dyDescent="0.25">
      <c r="B40" t="s">
        <v>15354</v>
      </c>
      <c r="C40" t="s">
        <v>1064</v>
      </c>
      <c r="D40" t="s">
        <v>15349</v>
      </c>
      <c r="E40">
        <v>1</v>
      </c>
      <c r="F40">
        <v>1</v>
      </c>
      <c r="G40">
        <v>2</v>
      </c>
      <c r="H40">
        <v>20</v>
      </c>
      <c r="I40">
        <v>14799.940723</v>
      </c>
    </row>
    <row r="41" spans="2:9" x14ac:dyDescent="0.25">
      <c r="B41" t="s">
        <v>15355</v>
      </c>
      <c r="C41" t="s">
        <v>1064</v>
      </c>
      <c r="D41" t="s">
        <v>15349</v>
      </c>
      <c r="E41">
        <v>1</v>
      </c>
      <c r="F41">
        <v>1</v>
      </c>
      <c r="G41">
        <v>2</v>
      </c>
      <c r="H41">
        <v>21</v>
      </c>
      <c r="I41">
        <v>14799.940723</v>
      </c>
    </row>
    <row r="42" spans="2:9" x14ac:dyDescent="0.25">
      <c r="B42" t="s">
        <v>15356</v>
      </c>
      <c r="C42" t="s">
        <v>1064</v>
      </c>
      <c r="D42" t="s">
        <v>15349</v>
      </c>
      <c r="E42">
        <v>1</v>
      </c>
      <c r="F42">
        <v>1</v>
      </c>
      <c r="G42">
        <v>2</v>
      </c>
      <c r="H42">
        <v>22</v>
      </c>
      <c r="I42">
        <v>14799.940723</v>
      </c>
    </row>
    <row r="43" spans="2:9" x14ac:dyDescent="0.25">
      <c r="B43" t="s">
        <v>15357</v>
      </c>
      <c r="C43" t="s">
        <v>1064</v>
      </c>
      <c r="D43" t="s">
        <v>15335</v>
      </c>
      <c r="E43">
        <v>1</v>
      </c>
      <c r="F43">
        <v>1</v>
      </c>
      <c r="G43">
        <v>2</v>
      </c>
      <c r="H43">
        <v>23</v>
      </c>
      <c r="I43">
        <v>57899.768715999999</v>
      </c>
    </row>
    <row r="44" spans="2:9" x14ac:dyDescent="0.25">
      <c r="B44" t="s">
        <v>15358</v>
      </c>
      <c r="C44" t="s">
        <v>1064</v>
      </c>
      <c r="D44" t="s">
        <v>15359</v>
      </c>
      <c r="E44">
        <v>1</v>
      </c>
      <c r="F44">
        <v>1</v>
      </c>
      <c r="G44">
        <v>2</v>
      </c>
      <c r="H44">
        <v>24</v>
      </c>
      <c r="I44">
        <v>52439.789959000002</v>
      </c>
    </row>
    <row r="45" spans="2:9" x14ac:dyDescent="0.25">
      <c r="B45" t="s">
        <v>15360</v>
      </c>
      <c r="C45" t="s">
        <v>1064</v>
      </c>
      <c r="D45" t="s">
        <v>15349</v>
      </c>
      <c r="E45">
        <v>1</v>
      </c>
      <c r="F45">
        <v>1</v>
      </c>
      <c r="G45">
        <v>2</v>
      </c>
      <c r="H45">
        <v>25</v>
      </c>
      <c r="I45">
        <v>14799.940723</v>
      </c>
    </row>
    <row r="46" spans="2:9" x14ac:dyDescent="0.25">
      <c r="B46" t="s">
        <v>15361</v>
      </c>
      <c r="C46" t="s">
        <v>1064</v>
      </c>
      <c r="D46" t="s">
        <v>15349</v>
      </c>
      <c r="E46">
        <v>1</v>
      </c>
      <c r="F46">
        <v>1</v>
      </c>
      <c r="G46">
        <v>2</v>
      </c>
      <c r="H46">
        <v>26</v>
      </c>
      <c r="I46">
        <v>14799.940723</v>
      </c>
    </row>
    <row r="47" spans="2:9" x14ac:dyDescent="0.25">
      <c r="B47" t="s">
        <v>15362</v>
      </c>
      <c r="C47" t="s">
        <v>1064</v>
      </c>
      <c r="D47" t="s">
        <v>15349</v>
      </c>
      <c r="E47">
        <v>1</v>
      </c>
      <c r="F47">
        <v>1</v>
      </c>
      <c r="G47">
        <v>2</v>
      </c>
      <c r="H47">
        <v>27</v>
      </c>
      <c r="I47">
        <v>14799.940723</v>
      </c>
    </row>
    <row r="48" spans="2:9" x14ac:dyDescent="0.25">
      <c r="B48" t="s">
        <v>15363</v>
      </c>
      <c r="C48" t="s">
        <v>1064</v>
      </c>
      <c r="D48" t="s">
        <v>15349</v>
      </c>
      <c r="E48">
        <v>1</v>
      </c>
      <c r="F48">
        <v>1</v>
      </c>
      <c r="G48">
        <v>2</v>
      </c>
      <c r="H48">
        <v>28</v>
      </c>
      <c r="I48">
        <v>14799.940723</v>
      </c>
    </row>
    <row r="49" spans="2:9" x14ac:dyDescent="0.25">
      <c r="B49" t="s">
        <v>15364</v>
      </c>
      <c r="C49" t="s">
        <v>1064</v>
      </c>
      <c r="D49" t="s">
        <v>15349</v>
      </c>
      <c r="E49">
        <v>1</v>
      </c>
      <c r="F49">
        <v>1</v>
      </c>
      <c r="G49">
        <v>2</v>
      </c>
      <c r="H49">
        <v>29</v>
      </c>
      <c r="I49">
        <v>14799.940723</v>
      </c>
    </row>
    <row r="50" spans="2:9" x14ac:dyDescent="0.25">
      <c r="B50" t="s">
        <v>15365</v>
      </c>
      <c r="C50" t="s">
        <v>1064</v>
      </c>
      <c r="D50" t="s">
        <v>15349</v>
      </c>
      <c r="E50">
        <v>1</v>
      </c>
      <c r="F50">
        <v>1</v>
      </c>
      <c r="G50">
        <v>2</v>
      </c>
      <c r="H50">
        <v>30</v>
      </c>
      <c r="I50">
        <v>14799.940723</v>
      </c>
    </row>
    <row r="51" spans="2:9" x14ac:dyDescent="0.25">
      <c r="B51" t="s">
        <v>15366</v>
      </c>
      <c r="C51" t="s">
        <v>1064</v>
      </c>
      <c r="D51" t="s">
        <v>15349</v>
      </c>
      <c r="E51">
        <v>1</v>
      </c>
      <c r="F51">
        <v>1</v>
      </c>
      <c r="G51">
        <v>2</v>
      </c>
      <c r="H51">
        <v>31</v>
      </c>
      <c r="I51">
        <v>14799.940723</v>
      </c>
    </row>
    <row r="52" spans="2:9" x14ac:dyDescent="0.25">
      <c r="B52" t="s">
        <v>15367</v>
      </c>
      <c r="C52" t="s">
        <v>1064</v>
      </c>
      <c r="D52" t="s">
        <v>15349</v>
      </c>
      <c r="E52">
        <v>1</v>
      </c>
      <c r="F52">
        <v>1</v>
      </c>
      <c r="G52">
        <v>2</v>
      </c>
      <c r="H52">
        <v>32</v>
      </c>
      <c r="I52">
        <v>14799.940723</v>
      </c>
    </row>
    <row r="53" spans="2:9" x14ac:dyDescent="0.25">
      <c r="B53" t="s">
        <v>15368</v>
      </c>
      <c r="C53" t="s">
        <v>1064</v>
      </c>
      <c r="D53" t="s">
        <v>15349</v>
      </c>
      <c r="E53">
        <v>1</v>
      </c>
      <c r="F53">
        <v>1</v>
      </c>
      <c r="G53">
        <v>2</v>
      </c>
      <c r="H53">
        <v>33</v>
      </c>
      <c r="I53">
        <v>14799.940723</v>
      </c>
    </row>
    <row r="54" spans="2:9" x14ac:dyDescent="0.25">
      <c r="B54" t="s">
        <v>15369</v>
      </c>
      <c r="C54" t="s">
        <v>1064</v>
      </c>
      <c r="D54" t="s">
        <v>15349</v>
      </c>
      <c r="E54">
        <v>1</v>
      </c>
      <c r="F54">
        <v>1</v>
      </c>
      <c r="G54">
        <v>2</v>
      </c>
      <c r="H54">
        <v>34</v>
      </c>
      <c r="I54">
        <v>14799.940723</v>
      </c>
    </row>
    <row r="55" spans="2:9" x14ac:dyDescent="0.25">
      <c r="B55" t="s">
        <v>15370</v>
      </c>
      <c r="C55" t="s">
        <v>1064</v>
      </c>
      <c r="D55" t="s">
        <v>15371</v>
      </c>
      <c r="E55">
        <v>1</v>
      </c>
      <c r="F55">
        <v>1</v>
      </c>
      <c r="G55">
        <v>2</v>
      </c>
      <c r="H55">
        <v>35</v>
      </c>
      <c r="I55">
        <v>22599.909639000001</v>
      </c>
    </row>
    <row r="56" spans="2:9" x14ac:dyDescent="0.25">
      <c r="B56" t="s">
        <v>15372</v>
      </c>
      <c r="C56" t="s">
        <v>1064</v>
      </c>
      <c r="D56" t="s">
        <v>15373</v>
      </c>
      <c r="E56">
        <v>4</v>
      </c>
      <c r="F56">
        <v>1</v>
      </c>
      <c r="G56">
        <v>2</v>
      </c>
      <c r="H56">
        <v>36</v>
      </c>
      <c r="I56">
        <v>17099.931606999999</v>
      </c>
    </row>
    <row r="57" spans="2:9" x14ac:dyDescent="0.25">
      <c r="B57" t="s">
        <v>15374</v>
      </c>
      <c r="C57" t="s">
        <v>1064</v>
      </c>
      <c r="D57" t="s">
        <v>15375</v>
      </c>
      <c r="E57">
        <v>4</v>
      </c>
      <c r="F57">
        <v>1</v>
      </c>
      <c r="G57">
        <v>2</v>
      </c>
      <c r="H57">
        <v>37</v>
      </c>
      <c r="I57">
        <v>13599.945702999999</v>
      </c>
    </row>
    <row r="58" spans="2:9" x14ac:dyDescent="0.25">
      <c r="B58" t="s">
        <v>15376</v>
      </c>
      <c r="C58" t="s">
        <v>1064</v>
      </c>
      <c r="D58" t="s">
        <v>15375</v>
      </c>
      <c r="E58">
        <v>4</v>
      </c>
      <c r="F58">
        <v>1</v>
      </c>
      <c r="G58">
        <v>2</v>
      </c>
      <c r="H58">
        <v>38</v>
      </c>
      <c r="I58">
        <v>13599.945702999999</v>
      </c>
    </row>
    <row r="59" spans="2:9" x14ac:dyDescent="0.25">
      <c r="B59" t="s">
        <v>15377</v>
      </c>
      <c r="C59" t="s">
        <v>1064</v>
      </c>
      <c r="D59" t="s">
        <v>15375</v>
      </c>
      <c r="E59">
        <v>4</v>
      </c>
      <c r="F59">
        <v>1</v>
      </c>
      <c r="G59">
        <v>2</v>
      </c>
      <c r="H59">
        <v>39</v>
      </c>
      <c r="I59">
        <v>13599.945702999999</v>
      </c>
    </row>
    <row r="60" spans="2:9" x14ac:dyDescent="0.25">
      <c r="B60" t="s">
        <v>15378</v>
      </c>
      <c r="C60" t="s">
        <v>1064</v>
      </c>
      <c r="D60" t="s">
        <v>15379</v>
      </c>
      <c r="E60">
        <v>4</v>
      </c>
      <c r="F60">
        <v>1</v>
      </c>
      <c r="G60">
        <v>2</v>
      </c>
      <c r="H60">
        <v>40</v>
      </c>
      <c r="I60">
        <v>7550.0092549999999</v>
      </c>
    </row>
    <row r="61" spans="2:9" x14ac:dyDescent="0.25">
      <c r="B61" t="s">
        <v>15380</v>
      </c>
      <c r="C61" t="s">
        <v>1064</v>
      </c>
      <c r="D61" t="s">
        <v>15375</v>
      </c>
      <c r="E61">
        <v>3</v>
      </c>
      <c r="F61">
        <v>1</v>
      </c>
      <c r="G61">
        <v>2</v>
      </c>
      <c r="H61">
        <v>41</v>
      </c>
      <c r="I61">
        <v>13599.945702999999</v>
      </c>
    </row>
    <row r="62" spans="2:9" x14ac:dyDescent="0.25">
      <c r="B62" t="s">
        <v>15381</v>
      </c>
      <c r="C62" t="s">
        <v>1064</v>
      </c>
      <c r="D62" t="s">
        <v>15375</v>
      </c>
      <c r="E62">
        <v>3</v>
      </c>
      <c r="F62">
        <v>1</v>
      </c>
      <c r="G62">
        <v>2</v>
      </c>
      <c r="H62">
        <v>42</v>
      </c>
      <c r="I62">
        <v>13599.945702999999</v>
      </c>
    </row>
    <row r="63" spans="2:9" x14ac:dyDescent="0.25">
      <c r="B63" t="s">
        <v>15382</v>
      </c>
      <c r="C63" t="s">
        <v>1064</v>
      </c>
      <c r="D63" t="s">
        <v>15375</v>
      </c>
      <c r="E63">
        <v>3</v>
      </c>
      <c r="F63">
        <v>1</v>
      </c>
      <c r="G63">
        <v>2</v>
      </c>
      <c r="H63">
        <v>43</v>
      </c>
      <c r="I63">
        <v>13599.945702999999</v>
      </c>
    </row>
    <row r="64" spans="2:9" x14ac:dyDescent="0.25">
      <c r="B64" t="s">
        <v>15383</v>
      </c>
      <c r="C64" t="s">
        <v>1064</v>
      </c>
      <c r="D64" t="s">
        <v>15375</v>
      </c>
      <c r="E64">
        <v>3</v>
      </c>
      <c r="F64">
        <v>1</v>
      </c>
      <c r="G64">
        <v>2</v>
      </c>
      <c r="H64">
        <v>44</v>
      </c>
      <c r="I64">
        <v>13599.945702999999</v>
      </c>
    </row>
    <row r="65" spans="2:9" x14ac:dyDescent="0.25">
      <c r="B65" t="s">
        <v>15384</v>
      </c>
      <c r="C65" t="s">
        <v>1064</v>
      </c>
      <c r="D65" t="s">
        <v>15375</v>
      </c>
      <c r="E65">
        <v>3</v>
      </c>
      <c r="F65">
        <v>1</v>
      </c>
      <c r="G65">
        <v>2</v>
      </c>
      <c r="H65">
        <v>45</v>
      </c>
      <c r="I65">
        <v>13599.945702999999</v>
      </c>
    </row>
    <row r="66" spans="2:9" x14ac:dyDescent="0.25">
      <c r="B66" t="s">
        <v>15385</v>
      </c>
      <c r="C66" t="s">
        <v>1065</v>
      </c>
      <c r="D66" t="s">
        <v>15386</v>
      </c>
      <c r="E66">
        <v>2</v>
      </c>
      <c r="F66">
        <v>1</v>
      </c>
      <c r="G66">
        <v>3</v>
      </c>
      <c r="H66">
        <v>46</v>
      </c>
      <c r="I66">
        <v>90582.309802999996</v>
      </c>
    </row>
    <row r="67" spans="2:9" x14ac:dyDescent="0.25">
      <c r="B67" t="s">
        <v>15387</v>
      </c>
      <c r="C67" t="s">
        <v>1065</v>
      </c>
      <c r="D67" t="s">
        <v>15388</v>
      </c>
      <c r="E67">
        <v>2</v>
      </c>
      <c r="F67">
        <v>1</v>
      </c>
      <c r="G67">
        <v>3</v>
      </c>
      <c r="H67">
        <v>47</v>
      </c>
      <c r="I67">
        <v>119582.486641</v>
      </c>
    </row>
    <row r="68" spans="2:9" x14ac:dyDescent="0.25">
      <c r="B68" t="s">
        <v>15389</v>
      </c>
      <c r="C68" t="s">
        <v>1064</v>
      </c>
      <c r="D68" t="s">
        <v>15390</v>
      </c>
      <c r="E68">
        <v>4</v>
      </c>
      <c r="F68">
        <v>1</v>
      </c>
      <c r="G68">
        <v>3</v>
      </c>
      <c r="H68">
        <v>48</v>
      </c>
      <c r="I68">
        <v>24252.998591</v>
      </c>
    </row>
    <row r="69" spans="2:9" x14ac:dyDescent="0.25">
      <c r="B69" t="s">
        <v>15391</v>
      </c>
      <c r="C69" t="s">
        <v>1064</v>
      </c>
      <c r="D69" t="s">
        <v>15392</v>
      </c>
      <c r="E69">
        <v>4</v>
      </c>
      <c r="F69">
        <v>1</v>
      </c>
      <c r="G69">
        <v>3</v>
      </c>
      <c r="H69">
        <v>49</v>
      </c>
      <c r="I69">
        <v>9290.0113880000008</v>
      </c>
    </row>
    <row r="70" spans="2:9" x14ac:dyDescent="0.25">
      <c r="B70" t="s">
        <v>1096</v>
      </c>
      <c r="C70" t="s">
        <v>1065</v>
      </c>
      <c r="D70" t="s">
        <v>15393</v>
      </c>
      <c r="E70">
        <v>1</v>
      </c>
      <c r="F70">
        <v>2</v>
      </c>
      <c r="G70">
        <v>0</v>
      </c>
      <c r="H70">
        <v>1</v>
      </c>
      <c r="I70">
        <v>50.064416000000001</v>
      </c>
    </row>
    <row r="71" spans="2:9" x14ac:dyDescent="0.25">
      <c r="B71" t="s">
        <v>15394</v>
      </c>
      <c r="C71" t="s">
        <v>1065</v>
      </c>
      <c r="D71" t="s">
        <v>15393</v>
      </c>
      <c r="E71">
        <v>1</v>
      </c>
      <c r="F71">
        <v>2</v>
      </c>
      <c r="G71">
        <v>0</v>
      </c>
      <c r="H71">
        <v>2</v>
      </c>
      <c r="I71">
        <v>50.064416000000001</v>
      </c>
    </row>
    <row r="72" spans="2:9" x14ac:dyDescent="0.25">
      <c r="B72" t="s">
        <v>15395</v>
      </c>
      <c r="C72" t="s">
        <v>1065</v>
      </c>
      <c r="D72" t="s">
        <v>15393</v>
      </c>
      <c r="E72">
        <v>1</v>
      </c>
      <c r="F72">
        <v>2</v>
      </c>
      <c r="G72">
        <v>0</v>
      </c>
      <c r="H72">
        <v>3</v>
      </c>
      <c r="I72">
        <v>50.064416000000001</v>
      </c>
    </row>
    <row r="73" spans="2:9" x14ac:dyDescent="0.25">
      <c r="B73" t="s">
        <v>15396</v>
      </c>
      <c r="C73" t="s">
        <v>1065</v>
      </c>
      <c r="D73" t="s">
        <v>15393</v>
      </c>
      <c r="E73">
        <v>1</v>
      </c>
      <c r="F73">
        <v>2</v>
      </c>
      <c r="G73">
        <v>0</v>
      </c>
      <c r="H73">
        <v>4</v>
      </c>
      <c r="I73">
        <v>50.064416000000001</v>
      </c>
    </row>
    <row r="74" spans="2:9" x14ac:dyDescent="0.25">
      <c r="B74" t="s">
        <v>1205</v>
      </c>
      <c r="C74" t="s">
        <v>15397</v>
      </c>
      <c r="D74" t="s">
        <v>1206</v>
      </c>
      <c r="E74">
        <v>1</v>
      </c>
      <c r="F74">
        <v>3</v>
      </c>
      <c r="G74">
        <v>0</v>
      </c>
      <c r="H74">
        <v>1</v>
      </c>
      <c r="I74">
        <v>5322.57</v>
      </c>
    </row>
    <row r="75" spans="2:9" x14ac:dyDescent="0.25">
      <c r="B75" t="s">
        <v>15398</v>
      </c>
      <c r="C75" t="s">
        <v>15397</v>
      </c>
      <c r="D75" t="s">
        <v>1206</v>
      </c>
      <c r="E75">
        <v>1</v>
      </c>
      <c r="F75">
        <v>3</v>
      </c>
      <c r="G75">
        <v>0</v>
      </c>
      <c r="H75">
        <v>2</v>
      </c>
      <c r="I75">
        <v>5322.57</v>
      </c>
    </row>
    <row r="76" spans="2:9" x14ac:dyDescent="0.25">
      <c r="B76" t="s">
        <v>15399</v>
      </c>
      <c r="C76" t="s">
        <v>15397</v>
      </c>
      <c r="D76" t="s">
        <v>1206</v>
      </c>
      <c r="E76">
        <v>1</v>
      </c>
      <c r="F76">
        <v>3</v>
      </c>
      <c r="G76">
        <v>0</v>
      </c>
      <c r="H76">
        <v>3</v>
      </c>
      <c r="I76">
        <v>5322.57</v>
      </c>
    </row>
    <row r="77" spans="2:9" x14ac:dyDescent="0.25">
      <c r="B77" t="s">
        <v>15400</v>
      </c>
      <c r="C77" t="s">
        <v>15397</v>
      </c>
      <c r="D77" t="s">
        <v>1206</v>
      </c>
      <c r="E77">
        <v>1</v>
      </c>
      <c r="F77">
        <v>3</v>
      </c>
      <c r="G77">
        <v>0</v>
      </c>
      <c r="H77">
        <v>4</v>
      </c>
      <c r="I77">
        <v>5322.57</v>
      </c>
    </row>
    <row r="78" spans="2:9" x14ac:dyDescent="0.25">
      <c r="B78" t="s">
        <v>15401</v>
      </c>
      <c r="C78" t="s">
        <v>1065</v>
      </c>
      <c r="D78" t="s">
        <v>15402</v>
      </c>
      <c r="E78">
        <v>0</v>
      </c>
      <c r="F78">
        <v>0</v>
      </c>
      <c r="G78">
        <v>0</v>
      </c>
      <c r="H78">
        <v>1</v>
      </c>
      <c r="I78">
        <v>157786.49102700001</v>
      </c>
    </row>
    <row r="79" spans="2:9" x14ac:dyDescent="0.25">
      <c r="B79" t="s">
        <v>15066</v>
      </c>
      <c r="C79" t="s">
        <v>1065</v>
      </c>
      <c r="E79">
        <v>0</v>
      </c>
      <c r="F79">
        <v>0</v>
      </c>
      <c r="G79">
        <v>6</v>
      </c>
      <c r="H79">
        <v>2</v>
      </c>
      <c r="I79">
        <v>100000000000</v>
      </c>
    </row>
    <row r="80" spans="2:9" x14ac:dyDescent="0.25">
      <c r="B80" t="s">
        <v>1189</v>
      </c>
      <c r="C80" t="s">
        <v>1065</v>
      </c>
      <c r="E80">
        <v>0</v>
      </c>
      <c r="F80">
        <v>0</v>
      </c>
      <c r="G80">
        <v>7</v>
      </c>
      <c r="H80">
        <v>3</v>
      </c>
      <c r="I80">
        <v>100000000000</v>
      </c>
    </row>
    <row r="81" spans="2:9" x14ac:dyDescent="0.25">
      <c r="B81" t="s">
        <v>15403</v>
      </c>
      <c r="C81" t="s">
        <v>1065</v>
      </c>
      <c r="E81">
        <v>0</v>
      </c>
      <c r="F81">
        <v>0</v>
      </c>
      <c r="G81">
        <v>7</v>
      </c>
      <c r="H81">
        <v>4</v>
      </c>
      <c r="I81">
        <v>100000000000</v>
      </c>
    </row>
    <row r="82" spans="2:9" x14ac:dyDescent="0.25">
      <c r="B82" t="s">
        <v>15070</v>
      </c>
      <c r="C82" t="s">
        <v>1065</v>
      </c>
      <c r="D82" t="s">
        <v>15404</v>
      </c>
      <c r="E82">
        <v>1</v>
      </c>
      <c r="F82">
        <v>0</v>
      </c>
      <c r="G82">
        <v>11</v>
      </c>
      <c r="H82">
        <v>5</v>
      </c>
      <c r="I82">
        <v>671997.31213199999</v>
      </c>
    </row>
    <row r="83" spans="2:9" x14ac:dyDescent="0.25">
      <c r="B83" t="s">
        <v>15405</v>
      </c>
      <c r="C83" t="s">
        <v>15397</v>
      </c>
      <c r="D83" t="s">
        <v>15406</v>
      </c>
      <c r="E83">
        <v>2</v>
      </c>
      <c r="F83">
        <v>5</v>
      </c>
      <c r="G83">
        <v>7</v>
      </c>
      <c r="H83">
        <v>1</v>
      </c>
      <c r="I83">
        <v>1000000</v>
      </c>
    </row>
    <row r="84" spans="2:9" x14ac:dyDescent="0.25">
      <c r="B84" t="s">
        <v>15407</v>
      </c>
      <c r="C84" t="s">
        <v>15397</v>
      </c>
      <c r="D84" t="s">
        <v>15406</v>
      </c>
      <c r="E84">
        <v>2</v>
      </c>
      <c r="F84">
        <v>5</v>
      </c>
      <c r="G84">
        <v>7</v>
      </c>
      <c r="H84">
        <v>2</v>
      </c>
      <c r="I84">
        <v>1000000</v>
      </c>
    </row>
    <row r="85" spans="2:9" x14ac:dyDescent="0.25">
      <c r="B85" t="s">
        <v>15408</v>
      </c>
      <c r="C85" t="s">
        <v>15397</v>
      </c>
      <c r="D85" t="s">
        <v>15406</v>
      </c>
      <c r="E85">
        <v>2</v>
      </c>
      <c r="F85">
        <v>5</v>
      </c>
      <c r="G85">
        <v>7</v>
      </c>
      <c r="H85">
        <v>3</v>
      </c>
      <c r="I85">
        <v>1000000</v>
      </c>
    </row>
    <row r="86" spans="2:9" x14ac:dyDescent="0.25">
      <c r="B86" t="s">
        <v>15409</v>
      </c>
      <c r="C86" t="s">
        <v>15397</v>
      </c>
      <c r="D86" t="s">
        <v>15406</v>
      </c>
      <c r="E86">
        <v>2</v>
      </c>
      <c r="F86">
        <v>5</v>
      </c>
      <c r="G86">
        <v>7</v>
      </c>
      <c r="H86">
        <v>4</v>
      </c>
      <c r="I86">
        <v>1000000</v>
      </c>
    </row>
    <row r="87" spans="2:9" x14ac:dyDescent="0.25">
      <c r="B87" t="s">
        <v>1097</v>
      </c>
      <c r="C87" t="s">
        <v>15410</v>
      </c>
      <c r="D87" t="s">
        <v>15411</v>
      </c>
      <c r="E87">
        <v>1</v>
      </c>
      <c r="F87">
        <v>6</v>
      </c>
      <c r="G87">
        <v>0</v>
      </c>
      <c r="H87">
        <v>1</v>
      </c>
      <c r="I87">
        <v>7612.8879999999999</v>
      </c>
    </row>
    <row r="88" spans="2:9" x14ac:dyDescent="0.25">
      <c r="B88" t="s">
        <v>15412</v>
      </c>
      <c r="C88" t="s">
        <v>15410</v>
      </c>
      <c r="D88" t="s">
        <v>15411</v>
      </c>
      <c r="E88">
        <v>1</v>
      </c>
      <c r="F88">
        <v>6</v>
      </c>
      <c r="G88">
        <v>0</v>
      </c>
      <c r="H88">
        <v>2</v>
      </c>
      <c r="I88">
        <v>7612.8879999999999</v>
      </c>
    </row>
    <row r="89" spans="2:9" x14ac:dyDescent="0.25">
      <c r="B89" t="s">
        <v>15413</v>
      </c>
      <c r="C89" t="s">
        <v>15410</v>
      </c>
      <c r="D89" t="s">
        <v>15411</v>
      </c>
      <c r="E89">
        <v>1</v>
      </c>
      <c r="F89">
        <v>6</v>
      </c>
      <c r="G89">
        <v>0</v>
      </c>
      <c r="H89">
        <v>3</v>
      </c>
      <c r="I89">
        <v>7612.8879999999999</v>
      </c>
    </row>
    <row r="90" spans="2:9" x14ac:dyDescent="0.25">
      <c r="B90" t="s">
        <v>15414</v>
      </c>
      <c r="C90" t="s">
        <v>15410</v>
      </c>
      <c r="D90" t="s">
        <v>15411</v>
      </c>
      <c r="E90">
        <v>1</v>
      </c>
      <c r="F90">
        <v>6</v>
      </c>
      <c r="G90">
        <v>0</v>
      </c>
      <c r="H90">
        <v>4</v>
      </c>
      <c r="I90">
        <v>7612.8879999999999</v>
      </c>
    </row>
    <row r="91" spans="2:9" x14ac:dyDescent="0.25">
      <c r="B91" t="s">
        <v>1709</v>
      </c>
      <c r="C91" t="s">
        <v>1065</v>
      </c>
      <c r="D91" t="s">
        <v>15415</v>
      </c>
      <c r="E91">
        <v>1</v>
      </c>
      <c r="F91">
        <v>10</v>
      </c>
      <c r="G91">
        <v>0</v>
      </c>
      <c r="H91">
        <v>1</v>
      </c>
      <c r="I91">
        <v>63548.26</v>
      </c>
    </row>
    <row r="92" spans="2:9" x14ac:dyDescent="0.25">
      <c r="B92" t="s">
        <v>15416</v>
      </c>
      <c r="C92" t="s">
        <v>1065</v>
      </c>
      <c r="D92" t="s">
        <v>15415</v>
      </c>
      <c r="E92">
        <v>1</v>
      </c>
      <c r="F92">
        <v>10</v>
      </c>
      <c r="G92">
        <v>0</v>
      </c>
      <c r="H92">
        <v>2</v>
      </c>
      <c r="I92">
        <v>63548.26</v>
      </c>
    </row>
    <row r="93" spans="2:9" x14ac:dyDescent="0.25">
      <c r="B93" t="s">
        <v>15417</v>
      </c>
      <c r="C93" t="s">
        <v>1065</v>
      </c>
      <c r="D93" t="s">
        <v>15415</v>
      </c>
      <c r="E93">
        <v>1</v>
      </c>
      <c r="F93">
        <v>10</v>
      </c>
      <c r="G93">
        <v>0</v>
      </c>
      <c r="H93">
        <v>3</v>
      </c>
      <c r="I93">
        <v>63548.26</v>
      </c>
    </row>
    <row r="94" spans="2:9" x14ac:dyDescent="0.25">
      <c r="B94" t="s">
        <v>15418</v>
      </c>
      <c r="C94" t="s">
        <v>1065</v>
      </c>
      <c r="D94" t="s">
        <v>15415</v>
      </c>
      <c r="E94">
        <v>1</v>
      </c>
      <c r="F94">
        <v>10</v>
      </c>
      <c r="G94">
        <v>0</v>
      </c>
      <c r="H94">
        <v>4</v>
      </c>
      <c r="I94">
        <v>63548.26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B2:M316"/>
  <sheetViews>
    <sheetView workbookViewId="0"/>
  </sheetViews>
  <sheetFormatPr defaultRowHeight="15" x14ac:dyDescent="0.25"/>
  <cols>
    <col min="2" max="2" width="18.7109375" customWidth="1"/>
    <col min="3" max="3" width="18" customWidth="1"/>
    <col min="4" max="4" width="15.85546875" customWidth="1"/>
    <col min="5" max="5" width="15.5703125" customWidth="1"/>
    <col min="6" max="9" width="9.140625" customWidth="1"/>
  </cols>
  <sheetData>
    <row r="2" spans="2:6" x14ac:dyDescent="0.25">
      <c r="B2" s="32" t="str">
        <f>Input!B2</f>
        <v>WA-OCEAN (9Nov2023)</v>
      </c>
      <c r="D2" s="11"/>
    </row>
    <row r="3" spans="2:6" x14ac:dyDescent="0.25">
      <c r="B3" t="s">
        <v>513</v>
      </c>
      <c r="D3" s="11"/>
    </row>
    <row r="4" spans="2:6" x14ac:dyDescent="0.25">
      <c r="D4" s="11"/>
    </row>
    <row r="5" spans="2:6" x14ac:dyDescent="0.25">
      <c r="D5" s="11"/>
    </row>
    <row r="6" spans="2:6" x14ac:dyDescent="0.25">
      <c r="B6" t="s">
        <v>186</v>
      </c>
      <c r="C6">
        <v>295</v>
      </c>
    </row>
    <row r="7" spans="2:6" x14ac:dyDescent="0.25">
      <c r="B7" t="s">
        <v>522</v>
      </c>
      <c r="C7">
        <v>154</v>
      </c>
    </row>
    <row r="9" spans="2:6" hidden="1" x14ac:dyDescent="0.25">
      <c r="B9" s="21" t="s">
        <v>685</v>
      </c>
      <c r="D9" s="21" t="s">
        <v>686</v>
      </c>
    </row>
    <row r="10" spans="2:6" hidden="1" x14ac:dyDescent="0.25">
      <c r="B10" s="2">
        <v>0</v>
      </c>
      <c r="C10" t="s">
        <v>88</v>
      </c>
      <c r="D10" s="2">
        <v>0</v>
      </c>
      <c r="E10" t="s">
        <v>331</v>
      </c>
    </row>
    <row r="11" spans="2:6" hidden="1" x14ac:dyDescent="0.25">
      <c r="B11" s="2">
        <v>1</v>
      </c>
      <c r="C11" t="s">
        <v>89</v>
      </c>
      <c r="D11" s="2">
        <v>1</v>
      </c>
      <c r="E11" t="s">
        <v>332</v>
      </c>
    </row>
    <row r="12" spans="2:6" hidden="1" x14ac:dyDescent="0.25">
      <c r="B12" s="2">
        <v>2</v>
      </c>
      <c r="C12" t="s">
        <v>90</v>
      </c>
      <c r="D12" s="2">
        <v>2</v>
      </c>
      <c r="E12" t="s">
        <v>333</v>
      </c>
    </row>
    <row r="13" spans="2:6" hidden="1" x14ac:dyDescent="0.25">
      <c r="B13" s="2">
        <v>3</v>
      </c>
      <c r="C13" t="s">
        <v>91</v>
      </c>
      <c r="D13" s="2"/>
      <c r="E13" t="s">
        <v>94</v>
      </c>
    </row>
    <row r="14" spans="2:6" hidden="1" x14ac:dyDescent="0.25">
      <c r="B14" s="2">
        <v>4</v>
      </c>
      <c r="C14" s="1" t="s">
        <v>688</v>
      </c>
    </row>
    <row r="15" spans="2:6" hidden="1" x14ac:dyDescent="0.25">
      <c r="B15" s="2">
        <v>5</v>
      </c>
      <c r="C15" t="s">
        <v>92</v>
      </c>
    </row>
    <row r="16" spans="2:6" hidden="1" x14ac:dyDescent="0.25">
      <c r="B16" s="2">
        <v>6</v>
      </c>
      <c r="C16" t="s">
        <v>93</v>
      </c>
      <c r="F16" s="1"/>
    </row>
    <row r="17" spans="2:13" hidden="1" x14ac:dyDescent="0.25">
      <c r="B17" s="2">
        <v>10</v>
      </c>
      <c r="C17" t="s">
        <v>689</v>
      </c>
      <c r="F17" s="1"/>
    </row>
    <row r="18" spans="2:13" hidden="1" x14ac:dyDescent="0.25">
      <c r="F18" s="1"/>
    </row>
    <row r="19" spans="2:13" hidden="1" x14ac:dyDescent="0.25">
      <c r="B19" s="2">
        <v>1</v>
      </c>
      <c r="C19" s="2">
        <v>2</v>
      </c>
      <c r="D19" s="2">
        <v>3</v>
      </c>
      <c r="E19" s="2">
        <v>4</v>
      </c>
      <c r="F19" s="2"/>
      <c r="G19" s="3"/>
      <c r="H19" s="2"/>
      <c r="I19" s="2"/>
      <c r="J19" s="2"/>
      <c r="K19" s="2"/>
      <c r="L19" s="2"/>
      <c r="M19" s="2"/>
    </row>
    <row r="20" spans="2:13" x14ac:dyDescent="0.25">
      <c r="B20" s="9" t="s">
        <v>747</v>
      </c>
      <c r="C20" s="25" t="s">
        <v>748</v>
      </c>
      <c r="D20" s="9" t="s">
        <v>749</v>
      </c>
      <c r="E20" s="9" t="s">
        <v>292</v>
      </c>
      <c r="F20" s="86"/>
      <c r="G20" s="2"/>
      <c r="I20" s="2"/>
      <c r="J20" s="2"/>
      <c r="K20" s="2"/>
      <c r="L20" s="2"/>
      <c r="M20" s="2"/>
    </row>
    <row r="21" spans="2:13" x14ac:dyDescent="0.25">
      <c r="B21" s="38" t="s">
        <v>167</v>
      </c>
      <c r="C21" s="10" t="s">
        <v>167</v>
      </c>
      <c r="D21" s="10" t="s">
        <v>167</v>
      </c>
      <c r="E21" s="9" t="str">
        <f>Units!D24</f>
        <v>kg/m3</v>
      </c>
      <c r="F21" s="181"/>
      <c r="G21" s="2"/>
      <c r="H21" s="2"/>
      <c r="I21" s="2"/>
      <c r="J21" s="2"/>
      <c r="K21" s="3"/>
      <c r="L21" s="2"/>
      <c r="M21" s="3"/>
    </row>
    <row r="22" spans="2:13" x14ac:dyDescent="0.25">
      <c r="B22" t="s">
        <v>1701</v>
      </c>
      <c r="C22">
        <v>0</v>
      </c>
      <c r="D22">
        <v>1</v>
      </c>
      <c r="E22">
        <v>2322.662855</v>
      </c>
    </row>
    <row r="23" spans="2:13" x14ac:dyDescent="0.25">
      <c r="B23" t="s">
        <v>1702</v>
      </c>
      <c r="C23">
        <v>0</v>
      </c>
      <c r="D23">
        <v>2</v>
      </c>
      <c r="E23">
        <v>2322.662855</v>
      </c>
    </row>
    <row r="24" spans="2:13" x14ac:dyDescent="0.25">
      <c r="B24" t="s">
        <v>1703</v>
      </c>
      <c r="C24">
        <v>0</v>
      </c>
      <c r="D24">
        <v>3</v>
      </c>
      <c r="E24">
        <v>1762.0040779999999</v>
      </c>
    </row>
    <row r="25" spans="2:13" x14ac:dyDescent="0.25">
      <c r="B25" t="s">
        <v>1704</v>
      </c>
      <c r="C25">
        <v>0</v>
      </c>
      <c r="D25">
        <v>4</v>
      </c>
      <c r="E25">
        <v>1762.0040779999999</v>
      </c>
    </row>
    <row r="26" spans="2:13" x14ac:dyDescent="0.25">
      <c r="B26" t="s">
        <v>1705</v>
      </c>
      <c r="C26">
        <v>0</v>
      </c>
      <c r="D26">
        <v>5</v>
      </c>
      <c r="E26">
        <v>2771.1770609999999</v>
      </c>
    </row>
    <row r="27" spans="2:13" x14ac:dyDescent="0.25">
      <c r="B27" t="s">
        <v>1706</v>
      </c>
      <c r="C27">
        <v>0</v>
      </c>
      <c r="D27">
        <v>6</v>
      </c>
      <c r="E27">
        <v>7848.9986129999998</v>
      </c>
    </row>
    <row r="28" spans="2:13" x14ac:dyDescent="0.25">
      <c r="B28" t="s">
        <v>15066</v>
      </c>
      <c r="C28">
        <v>0</v>
      </c>
      <c r="D28">
        <v>7</v>
      </c>
      <c r="E28">
        <v>0</v>
      </c>
    </row>
    <row r="29" spans="2:13" x14ac:dyDescent="0.25">
      <c r="B29" t="s">
        <v>1189</v>
      </c>
      <c r="C29">
        <v>0</v>
      </c>
      <c r="D29">
        <v>8</v>
      </c>
      <c r="E29">
        <v>0</v>
      </c>
    </row>
    <row r="30" spans="2:13" x14ac:dyDescent="0.25">
      <c r="B30" t="s">
        <v>15067</v>
      </c>
      <c r="C30">
        <v>0</v>
      </c>
      <c r="D30">
        <v>9</v>
      </c>
      <c r="E30">
        <v>0</v>
      </c>
    </row>
    <row r="31" spans="2:13" x14ac:dyDescent="0.25">
      <c r="B31" t="s">
        <v>15068</v>
      </c>
      <c r="C31">
        <v>0</v>
      </c>
      <c r="D31">
        <v>10</v>
      </c>
      <c r="E31">
        <v>0</v>
      </c>
    </row>
    <row r="32" spans="2:13" x14ac:dyDescent="0.25">
      <c r="B32" t="s">
        <v>15069</v>
      </c>
      <c r="C32">
        <v>0</v>
      </c>
      <c r="D32">
        <v>11</v>
      </c>
      <c r="E32">
        <v>7848.9986129999998</v>
      </c>
    </row>
    <row r="33" spans="2:5" x14ac:dyDescent="0.25">
      <c r="B33" t="s">
        <v>15070</v>
      </c>
      <c r="C33">
        <v>0</v>
      </c>
      <c r="D33">
        <v>12</v>
      </c>
      <c r="E33">
        <v>7848.9986129999998</v>
      </c>
    </row>
    <row r="34" spans="2:5" x14ac:dyDescent="0.25">
      <c r="B34" t="s">
        <v>1190</v>
      </c>
      <c r="C34">
        <v>1</v>
      </c>
      <c r="D34">
        <v>1</v>
      </c>
      <c r="E34">
        <v>7850</v>
      </c>
    </row>
    <row r="35" spans="2:5" x14ac:dyDescent="0.25">
      <c r="B35" t="s">
        <v>1707</v>
      </c>
      <c r="C35">
        <v>1</v>
      </c>
      <c r="D35">
        <v>2</v>
      </c>
      <c r="E35">
        <v>7850</v>
      </c>
    </row>
    <row r="36" spans="2:5" x14ac:dyDescent="0.25">
      <c r="B36" t="s">
        <v>1708</v>
      </c>
      <c r="C36">
        <v>1</v>
      </c>
      <c r="D36">
        <v>3</v>
      </c>
      <c r="E36">
        <v>7850</v>
      </c>
    </row>
    <row r="37" spans="2:5" x14ac:dyDescent="0.25">
      <c r="B37" t="s">
        <v>15071</v>
      </c>
      <c r="C37">
        <v>1</v>
      </c>
      <c r="D37">
        <v>4</v>
      </c>
      <c r="E37">
        <v>7850</v>
      </c>
    </row>
    <row r="38" spans="2:5" x14ac:dyDescent="0.25">
      <c r="B38" t="s">
        <v>15072</v>
      </c>
      <c r="C38">
        <v>1</v>
      </c>
      <c r="D38">
        <v>5</v>
      </c>
      <c r="E38">
        <v>7850</v>
      </c>
    </row>
    <row r="39" spans="2:5" x14ac:dyDescent="0.25">
      <c r="B39" t="s">
        <v>15073</v>
      </c>
      <c r="C39">
        <v>1</v>
      </c>
      <c r="D39">
        <v>6</v>
      </c>
      <c r="E39">
        <v>0</v>
      </c>
    </row>
    <row r="40" spans="2:5" x14ac:dyDescent="0.25">
      <c r="B40" t="s">
        <v>15074</v>
      </c>
      <c r="C40">
        <v>2</v>
      </c>
      <c r="D40">
        <v>1</v>
      </c>
      <c r="E40">
        <v>7848.9986129999998</v>
      </c>
    </row>
    <row r="41" spans="2:5" x14ac:dyDescent="0.25">
      <c r="B41" t="s">
        <v>15075</v>
      </c>
      <c r="C41">
        <v>2</v>
      </c>
      <c r="D41">
        <v>2</v>
      </c>
      <c r="E41">
        <v>7848.9986129999998</v>
      </c>
    </row>
    <row r="42" spans="2:5" x14ac:dyDescent="0.25">
      <c r="B42" t="s">
        <v>1094</v>
      </c>
      <c r="C42">
        <v>6</v>
      </c>
      <c r="D42">
        <v>1</v>
      </c>
      <c r="E42">
        <v>2767.9733879999999</v>
      </c>
    </row>
    <row r="43" spans="2:5" x14ac:dyDescent="0.25">
      <c r="B43" t="s">
        <v>1108</v>
      </c>
      <c r="C43">
        <v>6</v>
      </c>
      <c r="D43">
        <v>2</v>
      </c>
      <c r="E43">
        <v>2767.9733879999999</v>
      </c>
    </row>
    <row r="44" spans="2:5" x14ac:dyDescent="0.25">
      <c r="B44" t="s">
        <v>1109</v>
      </c>
      <c r="C44">
        <v>6</v>
      </c>
      <c r="D44">
        <v>3</v>
      </c>
      <c r="E44">
        <v>2767.9733879999999</v>
      </c>
    </row>
    <row r="45" spans="2:5" x14ac:dyDescent="0.25">
      <c r="B45" t="s">
        <v>1110</v>
      </c>
      <c r="C45">
        <v>6</v>
      </c>
      <c r="D45">
        <v>4</v>
      </c>
      <c r="E45">
        <v>2767.9733879999999</v>
      </c>
    </row>
    <row r="46" spans="2:5" x14ac:dyDescent="0.25">
      <c r="B46" t="s">
        <v>1111</v>
      </c>
      <c r="C46">
        <v>6</v>
      </c>
      <c r="D46">
        <v>5</v>
      </c>
      <c r="E46">
        <v>2767.9733879999999</v>
      </c>
    </row>
    <row r="47" spans="2:5" x14ac:dyDescent="0.25">
      <c r="B47" t="s">
        <v>1112</v>
      </c>
      <c r="C47">
        <v>6</v>
      </c>
      <c r="D47">
        <v>6</v>
      </c>
      <c r="E47">
        <v>2767.9733879999999</v>
      </c>
    </row>
    <row r="48" spans="2:5" x14ac:dyDescent="0.25">
      <c r="B48" t="s">
        <v>15076</v>
      </c>
      <c r="C48">
        <v>3</v>
      </c>
      <c r="D48">
        <v>1</v>
      </c>
      <c r="E48">
        <v>560.64275799999996</v>
      </c>
    </row>
    <row r="49" spans="2:5" x14ac:dyDescent="0.25">
      <c r="B49" t="s">
        <v>15077</v>
      </c>
      <c r="C49">
        <v>3</v>
      </c>
      <c r="D49">
        <v>2</v>
      </c>
      <c r="E49">
        <v>560.64275799999996</v>
      </c>
    </row>
    <row r="50" spans="2:5" x14ac:dyDescent="0.25">
      <c r="B50" t="s">
        <v>1191</v>
      </c>
      <c r="C50">
        <v>3</v>
      </c>
      <c r="D50">
        <v>3</v>
      </c>
      <c r="E50">
        <v>560.64275799999996</v>
      </c>
    </row>
    <row r="51" spans="2:5" x14ac:dyDescent="0.25">
      <c r="B51" t="s">
        <v>1192</v>
      </c>
      <c r="C51">
        <v>3</v>
      </c>
      <c r="D51">
        <v>4</v>
      </c>
      <c r="E51">
        <v>560.64275799999996</v>
      </c>
    </row>
    <row r="52" spans="2:5" x14ac:dyDescent="0.25">
      <c r="B52" t="s">
        <v>1193</v>
      </c>
      <c r="C52">
        <v>3</v>
      </c>
      <c r="D52">
        <v>5</v>
      </c>
      <c r="E52">
        <v>560.64275799999996</v>
      </c>
    </row>
    <row r="53" spans="2:5" x14ac:dyDescent="0.25">
      <c r="B53" t="s">
        <v>1194</v>
      </c>
      <c r="C53">
        <v>3</v>
      </c>
      <c r="D53">
        <v>6</v>
      </c>
      <c r="E53">
        <v>560.64275799999996</v>
      </c>
    </row>
    <row r="54" spans="2:5" x14ac:dyDescent="0.25">
      <c r="B54" t="s">
        <v>1195</v>
      </c>
      <c r="C54">
        <v>3</v>
      </c>
      <c r="D54">
        <v>7</v>
      </c>
      <c r="E54">
        <v>560.64275799999996</v>
      </c>
    </row>
    <row r="55" spans="2:5" x14ac:dyDescent="0.25">
      <c r="B55" t="s">
        <v>1196</v>
      </c>
      <c r="C55">
        <v>3</v>
      </c>
      <c r="D55">
        <v>8</v>
      </c>
      <c r="E55">
        <v>560.64275799999996</v>
      </c>
    </row>
    <row r="56" spans="2:5" x14ac:dyDescent="0.25">
      <c r="B56" s="23" t="s">
        <v>1197</v>
      </c>
      <c r="C56">
        <v>3</v>
      </c>
      <c r="D56">
        <v>9</v>
      </c>
      <c r="E56">
        <v>560.64275799999996</v>
      </c>
    </row>
    <row r="57" spans="2:5" x14ac:dyDescent="0.25">
      <c r="B57" t="s">
        <v>1198</v>
      </c>
      <c r="C57">
        <v>3</v>
      </c>
      <c r="D57">
        <v>10</v>
      </c>
      <c r="E57">
        <v>560.64275799999996</v>
      </c>
    </row>
    <row r="58" spans="2:5" x14ac:dyDescent="0.25">
      <c r="B58" t="s">
        <v>15078</v>
      </c>
      <c r="C58">
        <v>3</v>
      </c>
      <c r="D58">
        <v>11</v>
      </c>
      <c r="E58">
        <v>560.64275799999996</v>
      </c>
    </row>
    <row r="59" spans="2:5" x14ac:dyDescent="0.25">
      <c r="B59" t="s">
        <v>15079</v>
      </c>
      <c r="C59">
        <v>3</v>
      </c>
      <c r="D59">
        <v>12</v>
      </c>
      <c r="E59">
        <v>560.64275799999996</v>
      </c>
    </row>
    <row r="60" spans="2:5" x14ac:dyDescent="0.25">
      <c r="B60" t="s">
        <v>15080</v>
      </c>
      <c r="C60">
        <v>3</v>
      </c>
      <c r="D60">
        <v>13</v>
      </c>
      <c r="E60">
        <v>560.64275799999996</v>
      </c>
    </row>
    <row r="61" spans="2:5" x14ac:dyDescent="0.25">
      <c r="B61" t="s">
        <v>15081</v>
      </c>
      <c r="C61">
        <v>3</v>
      </c>
      <c r="D61">
        <v>14</v>
      </c>
      <c r="E61">
        <v>560.64275799999996</v>
      </c>
    </row>
    <row r="62" spans="2:5" x14ac:dyDescent="0.25">
      <c r="B62" t="s">
        <v>15082</v>
      </c>
      <c r="C62">
        <v>3</v>
      </c>
      <c r="D62">
        <v>15</v>
      </c>
      <c r="E62">
        <v>560.64275799999996</v>
      </c>
    </row>
    <row r="63" spans="2:5" x14ac:dyDescent="0.25">
      <c r="B63" t="s">
        <v>15083</v>
      </c>
      <c r="C63">
        <v>3</v>
      </c>
      <c r="D63">
        <v>16</v>
      </c>
      <c r="E63">
        <v>560.64275799999996</v>
      </c>
    </row>
    <row r="64" spans="2:5" x14ac:dyDescent="0.25">
      <c r="B64" t="s">
        <v>15084</v>
      </c>
      <c r="C64">
        <v>3</v>
      </c>
      <c r="D64">
        <v>17</v>
      </c>
      <c r="E64">
        <v>560.64275799999996</v>
      </c>
    </row>
    <row r="65" spans="2:5" x14ac:dyDescent="0.25">
      <c r="B65" t="s">
        <v>15085</v>
      </c>
      <c r="C65">
        <v>3</v>
      </c>
      <c r="D65">
        <v>18</v>
      </c>
      <c r="E65">
        <v>560.64275799999996</v>
      </c>
    </row>
    <row r="66" spans="2:5" x14ac:dyDescent="0.25">
      <c r="B66" t="s">
        <v>15086</v>
      </c>
      <c r="C66">
        <v>3</v>
      </c>
      <c r="D66">
        <v>19</v>
      </c>
      <c r="E66">
        <v>560.64275799999996</v>
      </c>
    </row>
    <row r="67" spans="2:5" x14ac:dyDescent="0.25">
      <c r="B67" t="s">
        <v>15087</v>
      </c>
      <c r="C67">
        <v>3</v>
      </c>
      <c r="D67">
        <v>20</v>
      </c>
      <c r="E67">
        <v>560.64275799999996</v>
      </c>
    </row>
    <row r="68" spans="2:5" x14ac:dyDescent="0.25">
      <c r="B68" t="s">
        <v>15088</v>
      </c>
      <c r="C68">
        <v>3</v>
      </c>
      <c r="D68">
        <v>21</v>
      </c>
      <c r="E68">
        <v>560.64275799999996</v>
      </c>
    </row>
    <row r="69" spans="2:5" x14ac:dyDescent="0.25">
      <c r="B69" t="s">
        <v>15089</v>
      </c>
      <c r="C69">
        <v>3</v>
      </c>
      <c r="D69">
        <v>22</v>
      </c>
      <c r="E69">
        <v>560.64275799999996</v>
      </c>
    </row>
    <row r="70" spans="2:5" x14ac:dyDescent="0.25">
      <c r="B70" t="s">
        <v>15090</v>
      </c>
      <c r="C70">
        <v>3</v>
      </c>
      <c r="D70">
        <v>23</v>
      </c>
      <c r="E70">
        <v>560.64275799999996</v>
      </c>
    </row>
    <row r="71" spans="2:5" x14ac:dyDescent="0.25">
      <c r="B71" t="s">
        <v>15091</v>
      </c>
      <c r="C71">
        <v>3</v>
      </c>
      <c r="D71">
        <v>24</v>
      </c>
      <c r="E71">
        <v>560.64275799999996</v>
      </c>
    </row>
    <row r="72" spans="2:5" x14ac:dyDescent="0.25">
      <c r="B72" t="s">
        <v>15092</v>
      </c>
      <c r="C72">
        <v>3</v>
      </c>
      <c r="D72">
        <v>25</v>
      </c>
      <c r="E72">
        <v>560.64275799999996</v>
      </c>
    </row>
    <row r="73" spans="2:5" x14ac:dyDescent="0.25">
      <c r="B73" t="s">
        <v>15093</v>
      </c>
      <c r="C73">
        <v>3</v>
      </c>
      <c r="D73">
        <v>26</v>
      </c>
      <c r="E73">
        <v>560.64275799999996</v>
      </c>
    </row>
    <row r="74" spans="2:5" x14ac:dyDescent="0.25">
      <c r="B74" t="s">
        <v>15094</v>
      </c>
      <c r="C74">
        <v>3</v>
      </c>
      <c r="D74">
        <v>27</v>
      </c>
      <c r="E74">
        <v>560.64275799999996</v>
      </c>
    </row>
    <row r="75" spans="2:5" x14ac:dyDescent="0.25">
      <c r="B75" t="s">
        <v>15095</v>
      </c>
      <c r="C75">
        <v>3</v>
      </c>
      <c r="D75">
        <v>28</v>
      </c>
      <c r="E75">
        <v>560.64275799999996</v>
      </c>
    </row>
    <row r="76" spans="2:5" x14ac:dyDescent="0.25">
      <c r="B76" t="s">
        <v>15096</v>
      </c>
      <c r="C76">
        <v>3</v>
      </c>
      <c r="D76">
        <v>29</v>
      </c>
      <c r="E76">
        <v>560.64275799999996</v>
      </c>
    </row>
    <row r="77" spans="2:5" x14ac:dyDescent="0.25">
      <c r="B77" t="s">
        <v>15097</v>
      </c>
      <c r="C77">
        <v>3</v>
      </c>
      <c r="D77">
        <v>30</v>
      </c>
      <c r="E77">
        <v>560.64275799999996</v>
      </c>
    </row>
    <row r="78" spans="2:5" x14ac:dyDescent="0.25">
      <c r="B78" t="s">
        <v>15098</v>
      </c>
      <c r="C78">
        <v>3</v>
      </c>
      <c r="D78">
        <v>31</v>
      </c>
      <c r="E78">
        <v>560.64275799999996</v>
      </c>
    </row>
    <row r="79" spans="2:5" x14ac:dyDescent="0.25">
      <c r="B79" t="s">
        <v>15099</v>
      </c>
      <c r="C79">
        <v>3</v>
      </c>
      <c r="D79">
        <v>32</v>
      </c>
      <c r="E79">
        <v>560.64275799999996</v>
      </c>
    </row>
    <row r="80" spans="2:5" x14ac:dyDescent="0.25">
      <c r="B80" t="s">
        <v>15100</v>
      </c>
      <c r="C80">
        <v>3</v>
      </c>
      <c r="D80">
        <v>33</v>
      </c>
      <c r="E80">
        <v>560.64275799999996</v>
      </c>
    </row>
    <row r="81" spans="2:5" x14ac:dyDescent="0.25">
      <c r="B81" t="s">
        <v>15101</v>
      </c>
      <c r="C81">
        <v>3</v>
      </c>
      <c r="D81">
        <v>34</v>
      </c>
      <c r="E81">
        <v>560.64275799999996</v>
      </c>
    </row>
    <row r="82" spans="2:5" x14ac:dyDescent="0.25">
      <c r="B82" t="s">
        <v>15102</v>
      </c>
      <c r="C82">
        <v>3</v>
      </c>
      <c r="D82">
        <v>35</v>
      </c>
      <c r="E82">
        <v>560.64275799999996</v>
      </c>
    </row>
    <row r="83" spans="2:5" x14ac:dyDescent="0.25">
      <c r="B83" t="s">
        <v>15103</v>
      </c>
      <c r="C83">
        <v>3</v>
      </c>
      <c r="D83">
        <v>36</v>
      </c>
      <c r="E83">
        <v>560.64275799999996</v>
      </c>
    </row>
    <row r="84" spans="2:5" x14ac:dyDescent="0.25">
      <c r="B84" t="s">
        <v>15104</v>
      </c>
      <c r="C84">
        <v>3</v>
      </c>
      <c r="D84">
        <v>37</v>
      </c>
      <c r="E84">
        <v>560.64275799999996</v>
      </c>
    </row>
    <row r="85" spans="2:5" x14ac:dyDescent="0.25">
      <c r="B85" t="s">
        <v>15105</v>
      </c>
      <c r="C85">
        <v>3</v>
      </c>
      <c r="D85">
        <v>38</v>
      </c>
      <c r="E85">
        <v>560.64275799999996</v>
      </c>
    </row>
    <row r="86" spans="2:5" x14ac:dyDescent="0.25">
      <c r="B86" t="s">
        <v>15106</v>
      </c>
      <c r="C86">
        <v>3</v>
      </c>
      <c r="D86">
        <v>39</v>
      </c>
      <c r="E86">
        <v>560.64275799999996</v>
      </c>
    </row>
    <row r="87" spans="2:5" x14ac:dyDescent="0.25">
      <c r="B87" t="s">
        <v>15107</v>
      </c>
      <c r="C87">
        <v>3</v>
      </c>
      <c r="D87">
        <v>40</v>
      </c>
      <c r="E87">
        <v>560.64275799999996</v>
      </c>
    </row>
    <row r="88" spans="2:5" x14ac:dyDescent="0.25">
      <c r="B88" t="s">
        <v>15108</v>
      </c>
      <c r="C88">
        <v>3</v>
      </c>
      <c r="D88">
        <v>41</v>
      </c>
      <c r="E88">
        <v>560.64275799999996</v>
      </c>
    </row>
    <row r="89" spans="2:5" x14ac:dyDescent="0.25">
      <c r="B89" t="s">
        <v>15109</v>
      </c>
      <c r="C89">
        <v>3</v>
      </c>
      <c r="D89">
        <v>42</v>
      </c>
      <c r="E89">
        <v>560.64275799999996</v>
      </c>
    </row>
    <row r="90" spans="2:5" x14ac:dyDescent="0.25">
      <c r="B90" t="s">
        <v>15110</v>
      </c>
      <c r="C90">
        <v>3</v>
      </c>
      <c r="D90">
        <v>43</v>
      </c>
      <c r="E90">
        <v>560.64275799999996</v>
      </c>
    </row>
    <row r="91" spans="2:5" x14ac:dyDescent="0.25">
      <c r="B91" t="s">
        <v>15111</v>
      </c>
      <c r="C91">
        <v>3</v>
      </c>
      <c r="D91">
        <v>44</v>
      </c>
      <c r="E91">
        <v>560.64275799999996</v>
      </c>
    </row>
    <row r="92" spans="2:5" x14ac:dyDescent="0.25">
      <c r="B92" t="s">
        <v>15112</v>
      </c>
      <c r="C92">
        <v>3</v>
      </c>
      <c r="D92">
        <v>45</v>
      </c>
      <c r="E92">
        <v>560.64275799999996</v>
      </c>
    </row>
    <row r="93" spans="2:5" x14ac:dyDescent="0.25">
      <c r="B93" t="s">
        <v>15113</v>
      </c>
      <c r="C93">
        <v>3</v>
      </c>
      <c r="D93">
        <v>46</v>
      </c>
      <c r="E93">
        <v>560.64275799999996</v>
      </c>
    </row>
    <row r="94" spans="2:5" x14ac:dyDescent="0.25">
      <c r="B94" t="s">
        <v>15114</v>
      </c>
      <c r="C94">
        <v>3</v>
      </c>
      <c r="D94">
        <v>47</v>
      </c>
      <c r="E94">
        <v>560.64275799999996</v>
      </c>
    </row>
    <row r="95" spans="2:5" x14ac:dyDescent="0.25">
      <c r="B95" t="s">
        <v>15115</v>
      </c>
      <c r="C95">
        <v>3</v>
      </c>
      <c r="D95">
        <v>48</v>
      </c>
      <c r="E95">
        <v>560.64275799999996</v>
      </c>
    </row>
    <row r="96" spans="2:5" x14ac:dyDescent="0.25">
      <c r="B96" t="s">
        <v>15116</v>
      </c>
      <c r="C96">
        <v>3</v>
      </c>
      <c r="D96">
        <v>49</v>
      </c>
      <c r="E96">
        <v>560.64275799999996</v>
      </c>
    </row>
    <row r="97" spans="2:5" x14ac:dyDescent="0.25">
      <c r="B97" t="s">
        <v>15117</v>
      </c>
      <c r="C97">
        <v>3</v>
      </c>
      <c r="D97">
        <v>50</v>
      </c>
      <c r="E97">
        <v>560.64275799999996</v>
      </c>
    </row>
    <row r="98" spans="2:5" x14ac:dyDescent="0.25">
      <c r="B98" t="s">
        <v>15118</v>
      </c>
      <c r="C98">
        <v>3</v>
      </c>
      <c r="D98">
        <v>51</v>
      </c>
      <c r="E98">
        <v>560.64275799999996</v>
      </c>
    </row>
    <row r="99" spans="2:5" x14ac:dyDescent="0.25">
      <c r="B99" t="s">
        <v>15119</v>
      </c>
      <c r="C99">
        <v>3</v>
      </c>
      <c r="D99">
        <v>52</v>
      </c>
      <c r="E99">
        <v>560.64275799999996</v>
      </c>
    </row>
    <row r="100" spans="2:5" x14ac:dyDescent="0.25">
      <c r="B100" t="s">
        <v>15120</v>
      </c>
      <c r="C100">
        <v>3</v>
      </c>
      <c r="D100">
        <v>53</v>
      </c>
      <c r="E100">
        <v>560.64275799999996</v>
      </c>
    </row>
    <row r="101" spans="2:5" x14ac:dyDescent="0.25">
      <c r="B101" t="s">
        <v>15121</v>
      </c>
      <c r="C101">
        <v>3</v>
      </c>
      <c r="D101">
        <v>54</v>
      </c>
      <c r="E101">
        <v>560.64275799999996</v>
      </c>
    </row>
    <row r="102" spans="2:5" x14ac:dyDescent="0.25">
      <c r="B102" t="s">
        <v>15122</v>
      </c>
      <c r="C102">
        <v>3</v>
      </c>
      <c r="D102">
        <v>55</v>
      </c>
      <c r="E102">
        <v>560.64275799999996</v>
      </c>
    </row>
    <row r="103" spans="2:5" x14ac:dyDescent="0.25">
      <c r="B103" t="s">
        <v>15123</v>
      </c>
      <c r="C103">
        <v>3</v>
      </c>
      <c r="D103">
        <v>56</v>
      </c>
      <c r="E103">
        <v>560.64275799999996</v>
      </c>
    </row>
    <row r="104" spans="2:5" x14ac:dyDescent="0.25">
      <c r="B104" t="s">
        <v>15124</v>
      </c>
      <c r="C104">
        <v>3</v>
      </c>
      <c r="D104">
        <v>57</v>
      </c>
      <c r="E104">
        <v>560.64275799999996</v>
      </c>
    </row>
    <row r="105" spans="2:5" x14ac:dyDescent="0.25">
      <c r="B105" t="s">
        <v>15125</v>
      </c>
      <c r="C105">
        <v>3</v>
      </c>
      <c r="D105">
        <v>58</v>
      </c>
      <c r="E105">
        <v>560.64275799999996</v>
      </c>
    </row>
    <row r="106" spans="2:5" x14ac:dyDescent="0.25">
      <c r="B106" t="s">
        <v>15126</v>
      </c>
      <c r="C106">
        <v>3</v>
      </c>
      <c r="D106">
        <v>59</v>
      </c>
      <c r="E106">
        <v>560.64275799999996</v>
      </c>
    </row>
    <row r="107" spans="2:5" x14ac:dyDescent="0.25">
      <c r="B107" t="s">
        <v>15127</v>
      </c>
      <c r="C107">
        <v>3</v>
      </c>
      <c r="D107">
        <v>60</v>
      </c>
      <c r="E107">
        <v>560.64275799999996</v>
      </c>
    </row>
    <row r="108" spans="2:5" x14ac:dyDescent="0.25">
      <c r="B108" t="s">
        <v>15128</v>
      </c>
      <c r="C108">
        <v>3</v>
      </c>
      <c r="D108">
        <v>61</v>
      </c>
      <c r="E108">
        <v>560.64275799999996</v>
      </c>
    </row>
    <row r="109" spans="2:5" x14ac:dyDescent="0.25">
      <c r="B109" t="s">
        <v>15129</v>
      </c>
      <c r="C109">
        <v>3</v>
      </c>
      <c r="D109">
        <v>62</v>
      </c>
      <c r="E109">
        <v>560.64275799999996</v>
      </c>
    </row>
    <row r="110" spans="2:5" x14ac:dyDescent="0.25">
      <c r="B110" t="s">
        <v>15130</v>
      </c>
      <c r="C110">
        <v>3</v>
      </c>
      <c r="D110">
        <v>63</v>
      </c>
      <c r="E110">
        <v>560.64275799999996</v>
      </c>
    </row>
    <row r="111" spans="2:5" x14ac:dyDescent="0.25">
      <c r="B111" t="s">
        <v>15131</v>
      </c>
      <c r="C111">
        <v>3</v>
      </c>
      <c r="D111">
        <v>64</v>
      </c>
      <c r="E111">
        <v>560.64275799999996</v>
      </c>
    </row>
    <row r="112" spans="2:5" x14ac:dyDescent="0.25">
      <c r="B112" t="s">
        <v>15132</v>
      </c>
      <c r="C112">
        <v>3</v>
      </c>
      <c r="D112">
        <v>65</v>
      </c>
      <c r="E112">
        <v>560.64275799999996</v>
      </c>
    </row>
    <row r="113" spans="2:5" x14ac:dyDescent="0.25">
      <c r="B113" t="s">
        <v>15133</v>
      </c>
      <c r="C113">
        <v>3</v>
      </c>
      <c r="D113">
        <v>66</v>
      </c>
      <c r="E113">
        <v>560.64275799999996</v>
      </c>
    </row>
    <row r="114" spans="2:5" x14ac:dyDescent="0.25">
      <c r="B114" t="s">
        <v>15134</v>
      </c>
      <c r="C114">
        <v>3</v>
      </c>
      <c r="D114">
        <v>67</v>
      </c>
      <c r="E114">
        <v>560.64275799999996</v>
      </c>
    </row>
    <row r="115" spans="2:5" x14ac:dyDescent="0.25">
      <c r="B115" t="s">
        <v>15135</v>
      </c>
      <c r="C115">
        <v>3</v>
      </c>
      <c r="D115">
        <v>68</v>
      </c>
      <c r="E115">
        <v>560.64275799999996</v>
      </c>
    </row>
    <row r="116" spans="2:5" x14ac:dyDescent="0.25">
      <c r="B116" t="s">
        <v>15136</v>
      </c>
      <c r="C116">
        <v>3</v>
      </c>
      <c r="D116">
        <v>69</v>
      </c>
      <c r="E116">
        <v>560.64275799999996</v>
      </c>
    </row>
    <row r="117" spans="2:5" x14ac:dyDescent="0.25">
      <c r="B117" t="s">
        <v>15137</v>
      </c>
      <c r="C117">
        <v>3</v>
      </c>
      <c r="D117">
        <v>70</v>
      </c>
      <c r="E117">
        <v>560.64275799999996</v>
      </c>
    </row>
    <row r="118" spans="2:5" x14ac:dyDescent="0.25">
      <c r="B118" t="s">
        <v>15138</v>
      </c>
      <c r="C118">
        <v>3</v>
      </c>
      <c r="D118">
        <v>71</v>
      </c>
      <c r="E118">
        <v>560.64275799999996</v>
      </c>
    </row>
    <row r="119" spans="2:5" x14ac:dyDescent="0.25">
      <c r="B119" t="s">
        <v>15139</v>
      </c>
      <c r="C119">
        <v>3</v>
      </c>
      <c r="D119">
        <v>72</v>
      </c>
      <c r="E119">
        <v>560.64275799999996</v>
      </c>
    </row>
    <row r="120" spans="2:5" x14ac:dyDescent="0.25">
      <c r="B120" t="s">
        <v>15140</v>
      </c>
      <c r="C120">
        <v>3</v>
      </c>
      <c r="D120">
        <v>73</v>
      </c>
      <c r="E120">
        <v>560.64275799999996</v>
      </c>
    </row>
    <row r="121" spans="2:5" x14ac:dyDescent="0.25">
      <c r="B121" t="s">
        <v>15141</v>
      </c>
      <c r="C121">
        <v>3</v>
      </c>
      <c r="D121">
        <v>74</v>
      </c>
      <c r="E121">
        <v>560.64275799999996</v>
      </c>
    </row>
    <row r="122" spans="2:5" x14ac:dyDescent="0.25">
      <c r="B122" t="s">
        <v>15142</v>
      </c>
      <c r="C122">
        <v>3</v>
      </c>
      <c r="D122">
        <v>75</v>
      </c>
      <c r="E122">
        <v>560.64275799999996</v>
      </c>
    </row>
    <row r="123" spans="2:5" x14ac:dyDescent="0.25">
      <c r="B123" t="s">
        <v>15143</v>
      </c>
      <c r="C123">
        <v>3</v>
      </c>
      <c r="D123">
        <v>76</v>
      </c>
      <c r="E123">
        <v>560.64275799999996</v>
      </c>
    </row>
    <row r="124" spans="2:5" x14ac:dyDescent="0.25">
      <c r="B124" t="s">
        <v>15144</v>
      </c>
      <c r="C124">
        <v>3</v>
      </c>
      <c r="D124">
        <v>77</v>
      </c>
      <c r="E124">
        <v>560.64275799999996</v>
      </c>
    </row>
    <row r="125" spans="2:5" x14ac:dyDescent="0.25">
      <c r="B125" t="s">
        <v>15145</v>
      </c>
      <c r="C125">
        <v>3</v>
      </c>
      <c r="D125">
        <v>78</v>
      </c>
      <c r="E125">
        <v>560.64275799999996</v>
      </c>
    </row>
    <row r="126" spans="2:5" x14ac:dyDescent="0.25">
      <c r="B126" t="s">
        <v>15146</v>
      </c>
      <c r="C126">
        <v>3</v>
      </c>
      <c r="D126">
        <v>79</v>
      </c>
      <c r="E126">
        <v>560.64275799999996</v>
      </c>
    </row>
    <row r="127" spans="2:5" x14ac:dyDescent="0.25">
      <c r="B127" t="s">
        <v>15147</v>
      </c>
      <c r="C127">
        <v>3</v>
      </c>
      <c r="D127">
        <v>80</v>
      </c>
      <c r="E127">
        <v>560.64275799999996</v>
      </c>
    </row>
    <row r="128" spans="2:5" x14ac:dyDescent="0.25">
      <c r="B128" t="s">
        <v>15148</v>
      </c>
      <c r="C128">
        <v>3</v>
      </c>
      <c r="D128">
        <v>81</v>
      </c>
      <c r="E128">
        <v>560.64275799999996</v>
      </c>
    </row>
    <row r="129" spans="2:5" x14ac:dyDescent="0.25">
      <c r="B129" t="s">
        <v>15149</v>
      </c>
      <c r="C129">
        <v>3</v>
      </c>
      <c r="D129">
        <v>82</v>
      </c>
      <c r="E129">
        <v>560.64275799999996</v>
      </c>
    </row>
    <row r="130" spans="2:5" x14ac:dyDescent="0.25">
      <c r="B130" t="s">
        <v>15150</v>
      </c>
      <c r="C130">
        <v>3</v>
      </c>
      <c r="D130">
        <v>83</v>
      </c>
      <c r="E130">
        <v>560.64275799999996</v>
      </c>
    </row>
    <row r="131" spans="2:5" x14ac:dyDescent="0.25">
      <c r="B131" t="s">
        <v>15151</v>
      </c>
      <c r="C131">
        <v>3</v>
      </c>
      <c r="D131">
        <v>84</v>
      </c>
      <c r="E131">
        <v>560.64275799999996</v>
      </c>
    </row>
    <row r="132" spans="2:5" x14ac:dyDescent="0.25">
      <c r="B132" t="s">
        <v>15152</v>
      </c>
      <c r="C132">
        <v>3</v>
      </c>
      <c r="D132">
        <v>85</v>
      </c>
      <c r="E132">
        <v>560.64275799999996</v>
      </c>
    </row>
    <row r="133" spans="2:5" x14ac:dyDescent="0.25">
      <c r="B133" t="s">
        <v>15153</v>
      </c>
      <c r="C133">
        <v>3</v>
      </c>
      <c r="D133">
        <v>86</v>
      </c>
      <c r="E133">
        <v>560.64275799999996</v>
      </c>
    </row>
    <row r="134" spans="2:5" x14ac:dyDescent="0.25">
      <c r="B134" t="s">
        <v>15154</v>
      </c>
      <c r="C134">
        <v>3</v>
      </c>
      <c r="D134">
        <v>87</v>
      </c>
      <c r="E134">
        <v>560.64275799999996</v>
      </c>
    </row>
    <row r="135" spans="2:5" x14ac:dyDescent="0.25">
      <c r="B135" t="s">
        <v>15155</v>
      </c>
      <c r="C135">
        <v>3</v>
      </c>
      <c r="D135">
        <v>88</v>
      </c>
      <c r="E135">
        <v>560.64275799999996</v>
      </c>
    </row>
    <row r="136" spans="2:5" x14ac:dyDescent="0.25">
      <c r="B136" t="s">
        <v>15156</v>
      </c>
      <c r="C136">
        <v>3</v>
      </c>
      <c r="D136">
        <v>89</v>
      </c>
      <c r="E136">
        <v>560.64275799999996</v>
      </c>
    </row>
    <row r="137" spans="2:5" x14ac:dyDescent="0.25">
      <c r="B137" t="s">
        <v>15157</v>
      </c>
      <c r="C137">
        <v>3</v>
      </c>
      <c r="D137">
        <v>90</v>
      </c>
      <c r="E137">
        <v>560.64275799999996</v>
      </c>
    </row>
    <row r="138" spans="2:5" x14ac:dyDescent="0.25">
      <c r="B138" t="s">
        <v>15158</v>
      </c>
      <c r="C138">
        <v>3</v>
      </c>
      <c r="D138">
        <v>91</v>
      </c>
      <c r="E138">
        <v>560.64275799999996</v>
      </c>
    </row>
    <row r="139" spans="2:5" x14ac:dyDescent="0.25">
      <c r="B139" t="s">
        <v>15159</v>
      </c>
      <c r="C139">
        <v>3</v>
      </c>
      <c r="D139">
        <v>92</v>
      </c>
      <c r="E139">
        <v>560.64275799999996</v>
      </c>
    </row>
    <row r="140" spans="2:5" x14ac:dyDescent="0.25">
      <c r="B140" t="s">
        <v>15160</v>
      </c>
      <c r="C140">
        <v>3</v>
      </c>
      <c r="D140">
        <v>93</v>
      </c>
      <c r="E140">
        <v>560.64275799999996</v>
      </c>
    </row>
    <row r="141" spans="2:5" x14ac:dyDescent="0.25">
      <c r="B141" t="s">
        <v>15161</v>
      </c>
      <c r="C141">
        <v>3</v>
      </c>
      <c r="D141">
        <v>94</v>
      </c>
      <c r="E141">
        <v>560.64275799999996</v>
      </c>
    </row>
    <row r="142" spans="2:5" x14ac:dyDescent="0.25">
      <c r="B142" t="s">
        <v>15162</v>
      </c>
      <c r="C142">
        <v>3</v>
      </c>
      <c r="D142">
        <v>95</v>
      </c>
      <c r="E142">
        <v>560.64275799999996</v>
      </c>
    </row>
    <row r="143" spans="2:5" x14ac:dyDescent="0.25">
      <c r="B143" t="s">
        <v>15163</v>
      </c>
      <c r="C143">
        <v>3</v>
      </c>
      <c r="D143">
        <v>96</v>
      </c>
      <c r="E143">
        <v>560.64275799999996</v>
      </c>
    </row>
    <row r="144" spans="2:5" x14ac:dyDescent="0.25">
      <c r="B144" t="s">
        <v>15164</v>
      </c>
      <c r="C144">
        <v>3</v>
      </c>
      <c r="D144">
        <v>97</v>
      </c>
      <c r="E144">
        <v>560.64275799999996</v>
      </c>
    </row>
    <row r="145" spans="2:5" x14ac:dyDescent="0.25">
      <c r="B145" t="s">
        <v>15165</v>
      </c>
      <c r="C145">
        <v>3</v>
      </c>
      <c r="D145">
        <v>98</v>
      </c>
      <c r="E145">
        <v>560.64275799999996</v>
      </c>
    </row>
    <row r="146" spans="2:5" x14ac:dyDescent="0.25">
      <c r="B146" t="s">
        <v>15166</v>
      </c>
      <c r="C146">
        <v>3</v>
      </c>
      <c r="D146">
        <v>99</v>
      </c>
      <c r="E146">
        <v>560.64275799999996</v>
      </c>
    </row>
    <row r="147" spans="2:5" x14ac:dyDescent="0.25">
      <c r="B147" t="s">
        <v>15167</v>
      </c>
      <c r="C147">
        <v>3</v>
      </c>
      <c r="D147">
        <v>100</v>
      </c>
      <c r="E147">
        <v>560.64275799999996</v>
      </c>
    </row>
    <row r="148" spans="2:5" x14ac:dyDescent="0.25">
      <c r="B148" t="s">
        <v>15168</v>
      </c>
      <c r="C148">
        <v>3</v>
      </c>
      <c r="D148">
        <v>101</v>
      </c>
      <c r="E148">
        <v>560.64275799999996</v>
      </c>
    </row>
    <row r="149" spans="2:5" x14ac:dyDescent="0.25">
      <c r="B149" t="s">
        <v>15169</v>
      </c>
      <c r="C149">
        <v>3</v>
      </c>
      <c r="D149">
        <v>102</v>
      </c>
      <c r="E149">
        <v>560.64275799999996</v>
      </c>
    </row>
    <row r="150" spans="2:5" x14ac:dyDescent="0.25">
      <c r="B150" t="s">
        <v>15170</v>
      </c>
      <c r="C150">
        <v>3</v>
      </c>
      <c r="D150">
        <v>103</v>
      </c>
      <c r="E150">
        <v>560.64275799999996</v>
      </c>
    </row>
    <row r="151" spans="2:5" x14ac:dyDescent="0.25">
      <c r="B151" t="s">
        <v>15171</v>
      </c>
      <c r="C151">
        <v>3</v>
      </c>
      <c r="D151">
        <v>104</v>
      </c>
      <c r="E151">
        <v>560.64275799999996</v>
      </c>
    </row>
    <row r="152" spans="2:5" x14ac:dyDescent="0.25">
      <c r="B152" t="s">
        <v>15172</v>
      </c>
      <c r="C152">
        <v>3</v>
      </c>
      <c r="D152">
        <v>105</v>
      </c>
      <c r="E152">
        <v>560.64275799999996</v>
      </c>
    </row>
    <row r="153" spans="2:5" x14ac:dyDescent="0.25">
      <c r="B153" t="s">
        <v>15173</v>
      </c>
      <c r="C153">
        <v>3</v>
      </c>
      <c r="D153">
        <v>106</v>
      </c>
      <c r="E153">
        <v>560.64275799999996</v>
      </c>
    </row>
    <row r="154" spans="2:5" x14ac:dyDescent="0.25">
      <c r="B154" t="s">
        <v>15174</v>
      </c>
      <c r="C154">
        <v>3</v>
      </c>
      <c r="D154">
        <v>107</v>
      </c>
      <c r="E154">
        <v>560.64275799999996</v>
      </c>
    </row>
    <row r="155" spans="2:5" x14ac:dyDescent="0.25">
      <c r="B155" t="s">
        <v>15175</v>
      </c>
      <c r="C155">
        <v>3</v>
      </c>
      <c r="D155">
        <v>108</v>
      </c>
      <c r="E155">
        <v>560.64275799999996</v>
      </c>
    </row>
    <row r="156" spans="2:5" x14ac:dyDescent="0.25">
      <c r="B156" t="s">
        <v>15176</v>
      </c>
      <c r="C156">
        <v>3</v>
      </c>
      <c r="D156">
        <v>109</v>
      </c>
      <c r="E156">
        <v>560.64275799999996</v>
      </c>
    </row>
    <row r="157" spans="2:5" x14ac:dyDescent="0.25">
      <c r="B157" t="s">
        <v>15177</v>
      </c>
      <c r="C157">
        <v>3</v>
      </c>
      <c r="D157">
        <v>110</v>
      </c>
      <c r="E157">
        <v>560.64275799999996</v>
      </c>
    </row>
    <row r="158" spans="2:5" x14ac:dyDescent="0.25">
      <c r="B158" t="s">
        <v>15178</v>
      </c>
      <c r="C158">
        <v>3</v>
      </c>
      <c r="D158">
        <v>111</v>
      </c>
      <c r="E158">
        <v>560.64275799999996</v>
      </c>
    </row>
    <row r="159" spans="2:5" x14ac:dyDescent="0.25">
      <c r="B159" t="s">
        <v>15179</v>
      </c>
      <c r="C159">
        <v>3</v>
      </c>
      <c r="D159">
        <v>112</v>
      </c>
      <c r="E159">
        <v>560.64275799999996</v>
      </c>
    </row>
    <row r="160" spans="2:5" x14ac:dyDescent="0.25">
      <c r="B160" t="s">
        <v>15180</v>
      </c>
      <c r="C160">
        <v>3</v>
      </c>
      <c r="D160">
        <v>113</v>
      </c>
      <c r="E160">
        <v>560.64275799999996</v>
      </c>
    </row>
    <row r="161" spans="2:5" x14ac:dyDescent="0.25">
      <c r="B161" t="s">
        <v>15181</v>
      </c>
      <c r="C161">
        <v>3</v>
      </c>
      <c r="D161">
        <v>114</v>
      </c>
      <c r="E161">
        <v>560.64275799999996</v>
      </c>
    </row>
    <row r="162" spans="2:5" x14ac:dyDescent="0.25">
      <c r="B162" t="s">
        <v>15182</v>
      </c>
      <c r="C162">
        <v>3</v>
      </c>
      <c r="D162">
        <v>115</v>
      </c>
      <c r="E162">
        <v>560.64275799999996</v>
      </c>
    </row>
    <row r="163" spans="2:5" x14ac:dyDescent="0.25">
      <c r="B163" t="s">
        <v>15183</v>
      </c>
      <c r="C163">
        <v>3</v>
      </c>
      <c r="D163">
        <v>116</v>
      </c>
      <c r="E163">
        <v>560.64275799999996</v>
      </c>
    </row>
    <row r="164" spans="2:5" x14ac:dyDescent="0.25">
      <c r="B164" t="s">
        <v>15184</v>
      </c>
      <c r="C164">
        <v>3</v>
      </c>
      <c r="D164">
        <v>117</v>
      </c>
      <c r="E164">
        <v>560.64275799999996</v>
      </c>
    </row>
    <row r="165" spans="2:5" x14ac:dyDescent="0.25">
      <c r="B165" t="s">
        <v>15185</v>
      </c>
      <c r="C165">
        <v>3</v>
      </c>
      <c r="D165">
        <v>118</v>
      </c>
      <c r="E165">
        <v>560.64275799999996</v>
      </c>
    </row>
    <row r="166" spans="2:5" x14ac:dyDescent="0.25">
      <c r="B166" t="s">
        <v>15186</v>
      </c>
      <c r="C166">
        <v>3</v>
      </c>
      <c r="D166">
        <v>119</v>
      </c>
      <c r="E166">
        <v>560.64275799999996</v>
      </c>
    </row>
    <row r="167" spans="2:5" x14ac:dyDescent="0.25">
      <c r="B167" t="s">
        <v>15187</v>
      </c>
      <c r="C167">
        <v>3</v>
      </c>
      <c r="D167">
        <v>120</v>
      </c>
      <c r="E167">
        <v>560.64275799999996</v>
      </c>
    </row>
    <row r="168" spans="2:5" x14ac:dyDescent="0.25">
      <c r="B168" t="s">
        <v>15188</v>
      </c>
      <c r="C168">
        <v>3</v>
      </c>
      <c r="D168">
        <v>121</v>
      </c>
      <c r="E168">
        <v>560.64275799999996</v>
      </c>
    </row>
    <row r="169" spans="2:5" x14ac:dyDescent="0.25">
      <c r="B169" t="s">
        <v>15189</v>
      </c>
      <c r="C169">
        <v>3</v>
      </c>
      <c r="D169">
        <v>122</v>
      </c>
      <c r="E169">
        <v>560.64275799999996</v>
      </c>
    </row>
    <row r="170" spans="2:5" x14ac:dyDescent="0.25">
      <c r="B170" t="s">
        <v>15190</v>
      </c>
      <c r="C170">
        <v>3</v>
      </c>
      <c r="D170">
        <v>123</v>
      </c>
      <c r="E170">
        <v>560.64275799999996</v>
      </c>
    </row>
    <row r="171" spans="2:5" x14ac:dyDescent="0.25">
      <c r="B171" t="s">
        <v>15191</v>
      </c>
      <c r="C171">
        <v>3</v>
      </c>
      <c r="D171">
        <v>124</v>
      </c>
      <c r="E171">
        <v>560.64275799999996</v>
      </c>
    </row>
    <row r="172" spans="2:5" x14ac:dyDescent="0.25">
      <c r="B172" t="s">
        <v>15192</v>
      </c>
      <c r="C172">
        <v>3</v>
      </c>
      <c r="D172">
        <v>125</v>
      </c>
      <c r="E172">
        <v>560.64275799999996</v>
      </c>
    </row>
    <row r="173" spans="2:5" x14ac:dyDescent="0.25">
      <c r="B173" t="s">
        <v>15193</v>
      </c>
      <c r="C173">
        <v>3</v>
      </c>
      <c r="D173">
        <v>126</v>
      </c>
      <c r="E173">
        <v>560.64275799999996</v>
      </c>
    </row>
    <row r="174" spans="2:5" x14ac:dyDescent="0.25">
      <c r="B174" t="s">
        <v>15194</v>
      </c>
      <c r="C174">
        <v>3</v>
      </c>
      <c r="D174">
        <v>127</v>
      </c>
      <c r="E174">
        <v>560.64275799999996</v>
      </c>
    </row>
    <row r="175" spans="2:5" x14ac:dyDescent="0.25">
      <c r="B175" t="s">
        <v>15195</v>
      </c>
      <c r="C175">
        <v>3</v>
      </c>
      <c r="D175">
        <v>128</v>
      </c>
      <c r="E175">
        <v>560.64275799999996</v>
      </c>
    </row>
    <row r="176" spans="2:5" x14ac:dyDescent="0.25">
      <c r="B176" t="s">
        <v>15196</v>
      </c>
      <c r="C176">
        <v>3</v>
      </c>
      <c r="D176">
        <v>129</v>
      </c>
      <c r="E176">
        <v>560.64275799999996</v>
      </c>
    </row>
    <row r="177" spans="2:5" x14ac:dyDescent="0.25">
      <c r="B177" t="s">
        <v>15197</v>
      </c>
      <c r="C177">
        <v>3</v>
      </c>
      <c r="D177">
        <v>130</v>
      </c>
      <c r="E177">
        <v>560.64275799999996</v>
      </c>
    </row>
    <row r="178" spans="2:5" x14ac:dyDescent="0.25">
      <c r="B178" t="s">
        <v>15198</v>
      </c>
      <c r="C178">
        <v>3</v>
      </c>
      <c r="D178">
        <v>131</v>
      </c>
      <c r="E178">
        <v>560.64275799999996</v>
      </c>
    </row>
    <row r="179" spans="2:5" x14ac:dyDescent="0.25">
      <c r="B179" t="s">
        <v>15199</v>
      </c>
      <c r="C179">
        <v>3</v>
      </c>
      <c r="D179">
        <v>132</v>
      </c>
      <c r="E179">
        <v>560.64275799999996</v>
      </c>
    </row>
    <row r="180" spans="2:5" x14ac:dyDescent="0.25">
      <c r="B180" t="s">
        <v>15200</v>
      </c>
      <c r="C180">
        <v>3</v>
      </c>
      <c r="D180">
        <v>133</v>
      </c>
      <c r="E180">
        <v>560.64275799999996</v>
      </c>
    </row>
    <row r="181" spans="2:5" x14ac:dyDescent="0.25">
      <c r="B181" t="s">
        <v>15201</v>
      </c>
      <c r="C181">
        <v>3</v>
      </c>
      <c r="D181">
        <v>134</v>
      </c>
      <c r="E181">
        <v>560.64275799999996</v>
      </c>
    </row>
    <row r="182" spans="2:5" x14ac:dyDescent="0.25">
      <c r="B182" t="s">
        <v>15202</v>
      </c>
      <c r="C182">
        <v>3</v>
      </c>
      <c r="D182">
        <v>135</v>
      </c>
      <c r="E182">
        <v>560.64275799999996</v>
      </c>
    </row>
    <row r="183" spans="2:5" x14ac:dyDescent="0.25">
      <c r="B183" t="s">
        <v>15203</v>
      </c>
      <c r="C183">
        <v>3</v>
      </c>
      <c r="D183">
        <v>136</v>
      </c>
      <c r="E183">
        <v>560.64275799999996</v>
      </c>
    </row>
    <row r="184" spans="2:5" x14ac:dyDescent="0.25">
      <c r="B184" t="s">
        <v>15204</v>
      </c>
      <c r="C184">
        <v>3</v>
      </c>
      <c r="D184">
        <v>137</v>
      </c>
      <c r="E184">
        <v>560.64275799999996</v>
      </c>
    </row>
    <row r="185" spans="2:5" x14ac:dyDescent="0.25">
      <c r="B185" t="s">
        <v>15205</v>
      </c>
      <c r="C185">
        <v>3</v>
      </c>
      <c r="D185">
        <v>138</v>
      </c>
      <c r="E185">
        <v>560.64275799999996</v>
      </c>
    </row>
    <row r="186" spans="2:5" x14ac:dyDescent="0.25">
      <c r="B186" t="s">
        <v>15206</v>
      </c>
      <c r="C186">
        <v>3</v>
      </c>
      <c r="D186">
        <v>139</v>
      </c>
      <c r="E186">
        <v>560.64275799999996</v>
      </c>
    </row>
    <row r="187" spans="2:5" x14ac:dyDescent="0.25">
      <c r="B187" t="s">
        <v>15207</v>
      </c>
      <c r="C187">
        <v>3</v>
      </c>
      <c r="D187">
        <v>140</v>
      </c>
      <c r="E187">
        <v>560.64275799999996</v>
      </c>
    </row>
    <row r="188" spans="2:5" x14ac:dyDescent="0.25">
      <c r="B188" t="s">
        <v>15208</v>
      </c>
      <c r="C188">
        <v>3</v>
      </c>
      <c r="D188">
        <v>141</v>
      </c>
      <c r="E188">
        <v>560.64275799999996</v>
      </c>
    </row>
    <row r="189" spans="2:5" x14ac:dyDescent="0.25">
      <c r="B189" t="s">
        <v>15209</v>
      </c>
      <c r="C189">
        <v>3</v>
      </c>
      <c r="D189">
        <v>142</v>
      </c>
      <c r="E189">
        <v>560.64275799999996</v>
      </c>
    </row>
    <row r="190" spans="2:5" x14ac:dyDescent="0.25">
      <c r="B190" t="s">
        <v>15210</v>
      </c>
      <c r="C190">
        <v>3</v>
      </c>
      <c r="D190">
        <v>143</v>
      </c>
      <c r="E190">
        <v>560.64275799999996</v>
      </c>
    </row>
    <row r="191" spans="2:5" x14ac:dyDescent="0.25">
      <c r="B191" t="s">
        <v>15211</v>
      </c>
      <c r="C191">
        <v>3</v>
      </c>
      <c r="D191">
        <v>144</v>
      </c>
      <c r="E191">
        <v>560.64275799999996</v>
      </c>
    </row>
    <row r="192" spans="2:5" x14ac:dyDescent="0.25">
      <c r="B192" t="s">
        <v>15212</v>
      </c>
      <c r="C192">
        <v>3</v>
      </c>
      <c r="D192">
        <v>145</v>
      </c>
      <c r="E192">
        <v>560.64275799999996</v>
      </c>
    </row>
    <row r="193" spans="2:5" x14ac:dyDescent="0.25">
      <c r="B193" t="s">
        <v>15213</v>
      </c>
      <c r="C193">
        <v>3</v>
      </c>
      <c r="D193">
        <v>146</v>
      </c>
      <c r="E193">
        <v>560.64275799999996</v>
      </c>
    </row>
    <row r="194" spans="2:5" x14ac:dyDescent="0.25">
      <c r="B194" t="s">
        <v>15214</v>
      </c>
      <c r="C194">
        <v>3</v>
      </c>
      <c r="D194">
        <v>147</v>
      </c>
      <c r="E194">
        <v>560.64275799999996</v>
      </c>
    </row>
    <row r="195" spans="2:5" x14ac:dyDescent="0.25">
      <c r="B195" t="s">
        <v>15215</v>
      </c>
      <c r="C195">
        <v>3</v>
      </c>
      <c r="D195">
        <v>148</v>
      </c>
      <c r="E195">
        <v>560.64275799999996</v>
      </c>
    </row>
    <row r="196" spans="2:5" x14ac:dyDescent="0.25">
      <c r="B196" t="s">
        <v>15216</v>
      </c>
      <c r="C196">
        <v>3</v>
      </c>
      <c r="D196">
        <v>149</v>
      </c>
      <c r="E196">
        <v>560.64275799999996</v>
      </c>
    </row>
    <row r="197" spans="2:5" x14ac:dyDescent="0.25">
      <c r="B197" t="s">
        <v>15217</v>
      </c>
      <c r="C197">
        <v>3</v>
      </c>
      <c r="D197">
        <v>150</v>
      </c>
      <c r="E197">
        <v>560.64275799999996</v>
      </c>
    </row>
    <row r="198" spans="2:5" x14ac:dyDescent="0.25">
      <c r="B198" t="s">
        <v>15218</v>
      </c>
      <c r="C198">
        <v>3</v>
      </c>
      <c r="D198">
        <v>151</v>
      </c>
      <c r="E198">
        <v>560.64275799999996</v>
      </c>
    </row>
    <row r="199" spans="2:5" x14ac:dyDescent="0.25">
      <c r="B199" t="s">
        <v>15219</v>
      </c>
      <c r="C199">
        <v>3</v>
      </c>
      <c r="D199">
        <v>152</v>
      </c>
      <c r="E199">
        <v>560.64275799999996</v>
      </c>
    </row>
    <row r="200" spans="2:5" x14ac:dyDescent="0.25">
      <c r="B200" t="s">
        <v>15220</v>
      </c>
      <c r="C200">
        <v>3</v>
      </c>
      <c r="D200">
        <v>153</v>
      </c>
      <c r="E200">
        <v>560.64275799999996</v>
      </c>
    </row>
    <row r="201" spans="2:5" x14ac:dyDescent="0.25">
      <c r="B201" t="s">
        <v>15221</v>
      </c>
      <c r="C201">
        <v>3</v>
      </c>
      <c r="D201">
        <v>154</v>
      </c>
      <c r="E201">
        <v>560.64275799999996</v>
      </c>
    </row>
    <row r="202" spans="2:5" x14ac:dyDescent="0.25">
      <c r="B202" t="s">
        <v>15222</v>
      </c>
      <c r="C202">
        <v>3</v>
      </c>
      <c r="D202">
        <v>155</v>
      </c>
      <c r="E202">
        <v>560.64275799999996</v>
      </c>
    </row>
    <row r="203" spans="2:5" x14ac:dyDescent="0.25">
      <c r="B203" t="s">
        <v>15223</v>
      </c>
      <c r="C203">
        <v>3</v>
      </c>
      <c r="D203">
        <v>156</v>
      </c>
      <c r="E203">
        <v>560.64275799999996</v>
      </c>
    </row>
    <row r="204" spans="2:5" x14ac:dyDescent="0.25">
      <c r="B204" t="s">
        <v>15224</v>
      </c>
      <c r="C204">
        <v>3</v>
      </c>
      <c r="D204">
        <v>157</v>
      </c>
      <c r="E204">
        <v>560.64275799999996</v>
      </c>
    </row>
    <row r="205" spans="2:5" x14ac:dyDescent="0.25">
      <c r="B205" t="s">
        <v>15225</v>
      </c>
      <c r="C205">
        <v>3</v>
      </c>
      <c r="D205">
        <v>158</v>
      </c>
      <c r="E205">
        <v>560.64275799999996</v>
      </c>
    </row>
    <row r="206" spans="2:5" x14ac:dyDescent="0.25">
      <c r="B206" t="s">
        <v>15226</v>
      </c>
      <c r="C206">
        <v>3</v>
      </c>
      <c r="D206">
        <v>159</v>
      </c>
      <c r="E206">
        <v>560.64275799999996</v>
      </c>
    </row>
    <row r="207" spans="2:5" x14ac:dyDescent="0.25">
      <c r="B207" t="s">
        <v>15227</v>
      </c>
      <c r="C207">
        <v>3</v>
      </c>
      <c r="D207">
        <v>160</v>
      </c>
      <c r="E207">
        <v>560.64275799999996</v>
      </c>
    </row>
    <row r="208" spans="2:5" x14ac:dyDescent="0.25">
      <c r="B208" t="s">
        <v>15228</v>
      </c>
      <c r="C208">
        <v>3</v>
      </c>
      <c r="D208">
        <v>161</v>
      </c>
      <c r="E208">
        <v>560.64275799999996</v>
      </c>
    </row>
    <row r="209" spans="2:5" x14ac:dyDescent="0.25">
      <c r="B209" t="s">
        <v>15229</v>
      </c>
      <c r="C209">
        <v>3</v>
      </c>
      <c r="D209">
        <v>162</v>
      </c>
      <c r="E209">
        <v>560.64275799999996</v>
      </c>
    </row>
    <row r="210" spans="2:5" x14ac:dyDescent="0.25">
      <c r="B210" t="s">
        <v>15230</v>
      </c>
      <c r="C210">
        <v>3</v>
      </c>
      <c r="D210">
        <v>163</v>
      </c>
      <c r="E210">
        <v>560.64275799999996</v>
      </c>
    </row>
    <row r="211" spans="2:5" x14ac:dyDescent="0.25">
      <c r="B211" t="s">
        <v>15231</v>
      </c>
      <c r="C211">
        <v>3</v>
      </c>
      <c r="D211">
        <v>164</v>
      </c>
      <c r="E211">
        <v>560.64275799999996</v>
      </c>
    </row>
    <row r="212" spans="2:5" x14ac:dyDescent="0.25">
      <c r="B212" t="s">
        <v>15232</v>
      </c>
      <c r="C212">
        <v>3</v>
      </c>
      <c r="D212">
        <v>165</v>
      </c>
      <c r="E212">
        <v>560.64275799999996</v>
      </c>
    </row>
    <row r="213" spans="2:5" x14ac:dyDescent="0.25">
      <c r="B213" t="s">
        <v>15233</v>
      </c>
      <c r="C213">
        <v>3</v>
      </c>
      <c r="D213">
        <v>166</v>
      </c>
      <c r="E213">
        <v>560.64275799999996</v>
      </c>
    </row>
    <row r="214" spans="2:5" x14ac:dyDescent="0.25">
      <c r="B214" t="s">
        <v>15234</v>
      </c>
      <c r="C214">
        <v>3</v>
      </c>
      <c r="D214">
        <v>167</v>
      </c>
      <c r="E214">
        <v>560.64275799999996</v>
      </c>
    </row>
    <row r="215" spans="2:5" x14ac:dyDescent="0.25">
      <c r="B215" t="s">
        <v>15235</v>
      </c>
      <c r="C215">
        <v>3</v>
      </c>
      <c r="D215">
        <v>168</v>
      </c>
      <c r="E215">
        <v>560.64275799999996</v>
      </c>
    </row>
    <row r="216" spans="2:5" x14ac:dyDescent="0.25">
      <c r="B216" t="s">
        <v>15236</v>
      </c>
      <c r="C216">
        <v>3</v>
      </c>
      <c r="D216">
        <v>169</v>
      </c>
      <c r="E216">
        <v>560.64275799999996</v>
      </c>
    </row>
    <row r="217" spans="2:5" x14ac:dyDescent="0.25">
      <c r="B217" t="s">
        <v>15237</v>
      </c>
      <c r="C217">
        <v>3</v>
      </c>
      <c r="D217">
        <v>170</v>
      </c>
      <c r="E217">
        <v>560.64275799999996</v>
      </c>
    </row>
    <row r="218" spans="2:5" x14ac:dyDescent="0.25">
      <c r="B218" t="s">
        <v>15238</v>
      </c>
      <c r="C218">
        <v>3</v>
      </c>
      <c r="D218">
        <v>171</v>
      </c>
      <c r="E218">
        <v>560.64275799999996</v>
      </c>
    </row>
    <row r="219" spans="2:5" x14ac:dyDescent="0.25">
      <c r="B219" t="s">
        <v>15239</v>
      </c>
      <c r="C219">
        <v>3</v>
      </c>
      <c r="D219">
        <v>172</v>
      </c>
      <c r="E219">
        <v>560.64275799999996</v>
      </c>
    </row>
    <row r="220" spans="2:5" x14ac:dyDescent="0.25">
      <c r="B220" t="s">
        <v>15240</v>
      </c>
      <c r="C220">
        <v>3</v>
      </c>
      <c r="D220">
        <v>173</v>
      </c>
      <c r="E220">
        <v>560.64275799999996</v>
      </c>
    </row>
    <row r="221" spans="2:5" x14ac:dyDescent="0.25">
      <c r="B221" t="s">
        <v>15241</v>
      </c>
      <c r="C221">
        <v>3</v>
      </c>
      <c r="D221">
        <v>174</v>
      </c>
      <c r="E221">
        <v>560.64275799999996</v>
      </c>
    </row>
    <row r="222" spans="2:5" x14ac:dyDescent="0.25">
      <c r="B222" t="s">
        <v>15242</v>
      </c>
      <c r="C222">
        <v>3</v>
      </c>
      <c r="D222">
        <v>175</v>
      </c>
      <c r="E222">
        <v>560.64275799999996</v>
      </c>
    </row>
    <row r="223" spans="2:5" x14ac:dyDescent="0.25">
      <c r="B223" t="s">
        <v>15243</v>
      </c>
      <c r="C223">
        <v>3</v>
      </c>
      <c r="D223">
        <v>176</v>
      </c>
      <c r="E223">
        <v>560.64275799999996</v>
      </c>
    </row>
    <row r="224" spans="2:5" x14ac:dyDescent="0.25">
      <c r="B224" t="s">
        <v>15244</v>
      </c>
      <c r="C224">
        <v>3</v>
      </c>
      <c r="D224">
        <v>177</v>
      </c>
      <c r="E224">
        <v>560.64275799999996</v>
      </c>
    </row>
    <row r="225" spans="2:5" x14ac:dyDescent="0.25">
      <c r="B225" t="s">
        <v>15245</v>
      </c>
      <c r="C225">
        <v>3</v>
      </c>
      <c r="D225">
        <v>178</v>
      </c>
      <c r="E225">
        <v>560.64275799999996</v>
      </c>
    </row>
    <row r="226" spans="2:5" x14ac:dyDescent="0.25">
      <c r="B226" t="s">
        <v>15246</v>
      </c>
      <c r="C226">
        <v>3</v>
      </c>
      <c r="D226">
        <v>179</v>
      </c>
      <c r="E226">
        <v>560.64275799999996</v>
      </c>
    </row>
    <row r="227" spans="2:5" x14ac:dyDescent="0.25">
      <c r="B227" t="s">
        <v>15247</v>
      </c>
      <c r="C227">
        <v>3</v>
      </c>
      <c r="D227">
        <v>180</v>
      </c>
      <c r="E227">
        <v>560.64275799999996</v>
      </c>
    </row>
    <row r="228" spans="2:5" x14ac:dyDescent="0.25">
      <c r="B228" t="s">
        <v>15248</v>
      </c>
      <c r="C228">
        <v>3</v>
      </c>
      <c r="D228">
        <v>181</v>
      </c>
      <c r="E228">
        <v>560.64275799999996</v>
      </c>
    </row>
    <row r="229" spans="2:5" x14ac:dyDescent="0.25">
      <c r="B229" t="s">
        <v>15249</v>
      </c>
      <c r="C229">
        <v>3</v>
      </c>
      <c r="D229">
        <v>182</v>
      </c>
      <c r="E229">
        <v>560.64275799999996</v>
      </c>
    </row>
    <row r="230" spans="2:5" x14ac:dyDescent="0.25">
      <c r="B230" t="s">
        <v>15250</v>
      </c>
      <c r="C230">
        <v>3</v>
      </c>
      <c r="D230">
        <v>183</v>
      </c>
      <c r="E230">
        <v>560.64275799999996</v>
      </c>
    </row>
    <row r="231" spans="2:5" x14ac:dyDescent="0.25">
      <c r="B231" t="s">
        <v>15251</v>
      </c>
      <c r="C231">
        <v>3</v>
      </c>
      <c r="D231">
        <v>184</v>
      </c>
      <c r="E231">
        <v>560.64275799999996</v>
      </c>
    </row>
    <row r="232" spans="2:5" x14ac:dyDescent="0.25">
      <c r="B232" t="s">
        <v>15252</v>
      </c>
      <c r="C232">
        <v>3</v>
      </c>
      <c r="D232">
        <v>185</v>
      </c>
      <c r="E232">
        <v>560.64275799999996</v>
      </c>
    </row>
    <row r="233" spans="2:5" x14ac:dyDescent="0.25">
      <c r="B233" t="s">
        <v>15253</v>
      </c>
      <c r="C233">
        <v>3</v>
      </c>
      <c r="D233">
        <v>186</v>
      </c>
      <c r="E233">
        <v>560.64275799999996</v>
      </c>
    </row>
    <row r="234" spans="2:5" x14ac:dyDescent="0.25">
      <c r="B234" t="s">
        <v>15254</v>
      </c>
      <c r="C234">
        <v>3</v>
      </c>
      <c r="D234">
        <v>187</v>
      </c>
      <c r="E234">
        <v>560.64275799999996</v>
      </c>
    </row>
    <row r="235" spans="2:5" x14ac:dyDescent="0.25">
      <c r="B235" t="s">
        <v>15255</v>
      </c>
      <c r="C235">
        <v>3</v>
      </c>
      <c r="D235">
        <v>188</v>
      </c>
      <c r="E235">
        <v>560.64275799999996</v>
      </c>
    </row>
    <row r="236" spans="2:5" x14ac:dyDescent="0.25">
      <c r="B236" t="s">
        <v>15256</v>
      </c>
      <c r="C236">
        <v>3</v>
      </c>
      <c r="D236">
        <v>189</v>
      </c>
      <c r="E236">
        <v>560.64275799999996</v>
      </c>
    </row>
    <row r="237" spans="2:5" x14ac:dyDescent="0.25">
      <c r="B237" t="s">
        <v>15257</v>
      </c>
      <c r="C237">
        <v>3</v>
      </c>
      <c r="D237">
        <v>190</v>
      </c>
      <c r="E237">
        <v>560.64275799999996</v>
      </c>
    </row>
    <row r="238" spans="2:5" x14ac:dyDescent="0.25">
      <c r="B238" t="s">
        <v>15258</v>
      </c>
      <c r="C238">
        <v>3</v>
      </c>
      <c r="D238">
        <v>191</v>
      </c>
      <c r="E238">
        <v>560.64275799999996</v>
      </c>
    </row>
    <row r="239" spans="2:5" x14ac:dyDescent="0.25">
      <c r="B239" t="s">
        <v>15259</v>
      </c>
      <c r="C239">
        <v>3</v>
      </c>
      <c r="D239">
        <v>192</v>
      </c>
      <c r="E239">
        <v>560.64275799999996</v>
      </c>
    </row>
    <row r="240" spans="2:5" x14ac:dyDescent="0.25">
      <c r="B240" t="s">
        <v>15260</v>
      </c>
      <c r="C240">
        <v>3</v>
      </c>
      <c r="D240">
        <v>193</v>
      </c>
      <c r="E240">
        <v>560.64275799999996</v>
      </c>
    </row>
    <row r="241" spans="2:5" x14ac:dyDescent="0.25">
      <c r="B241" t="s">
        <v>15261</v>
      </c>
      <c r="C241">
        <v>3</v>
      </c>
      <c r="D241">
        <v>194</v>
      </c>
      <c r="E241">
        <v>560.64275799999996</v>
      </c>
    </row>
    <row r="242" spans="2:5" x14ac:dyDescent="0.25">
      <c r="B242" t="s">
        <v>15262</v>
      </c>
      <c r="C242">
        <v>3</v>
      </c>
      <c r="D242">
        <v>195</v>
      </c>
      <c r="E242">
        <v>560.64275799999996</v>
      </c>
    </row>
    <row r="243" spans="2:5" x14ac:dyDescent="0.25">
      <c r="B243" t="s">
        <v>15263</v>
      </c>
      <c r="C243">
        <v>3</v>
      </c>
      <c r="D243">
        <v>196</v>
      </c>
      <c r="E243">
        <v>560.64275799999996</v>
      </c>
    </row>
    <row r="244" spans="2:5" x14ac:dyDescent="0.25">
      <c r="B244" t="s">
        <v>15264</v>
      </c>
      <c r="C244">
        <v>3</v>
      </c>
      <c r="D244">
        <v>197</v>
      </c>
      <c r="E244">
        <v>560.64275799999996</v>
      </c>
    </row>
    <row r="245" spans="2:5" x14ac:dyDescent="0.25">
      <c r="B245" t="s">
        <v>15265</v>
      </c>
      <c r="C245">
        <v>3</v>
      </c>
      <c r="D245">
        <v>198</v>
      </c>
      <c r="E245">
        <v>560.64275799999996</v>
      </c>
    </row>
    <row r="246" spans="2:5" x14ac:dyDescent="0.25">
      <c r="B246" t="s">
        <v>15266</v>
      </c>
      <c r="C246">
        <v>3</v>
      </c>
      <c r="D246">
        <v>199</v>
      </c>
      <c r="E246">
        <v>560.64275799999996</v>
      </c>
    </row>
    <row r="247" spans="2:5" x14ac:dyDescent="0.25">
      <c r="B247" t="s">
        <v>15267</v>
      </c>
      <c r="C247">
        <v>3</v>
      </c>
      <c r="D247">
        <v>200</v>
      </c>
      <c r="E247">
        <v>560.64275799999996</v>
      </c>
    </row>
    <row r="248" spans="2:5" x14ac:dyDescent="0.25">
      <c r="B248" t="s">
        <v>15268</v>
      </c>
      <c r="C248">
        <v>3</v>
      </c>
      <c r="D248">
        <v>201</v>
      </c>
      <c r="E248">
        <v>560.64275799999996</v>
      </c>
    </row>
    <row r="249" spans="2:5" x14ac:dyDescent="0.25">
      <c r="B249" t="s">
        <v>15269</v>
      </c>
      <c r="C249">
        <v>3</v>
      </c>
      <c r="D249">
        <v>202</v>
      </c>
      <c r="E249">
        <v>560.64275799999996</v>
      </c>
    </row>
    <row r="250" spans="2:5" x14ac:dyDescent="0.25">
      <c r="B250" t="s">
        <v>15270</v>
      </c>
      <c r="C250">
        <v>3</v>
      </c>
      <c r="D250">
        <v>203</v>
      </c>
      <c r="E250">
        <v>560.64275799999996</v>
      </c>
    </row>
    <row r="251" spans="2:5" x14ac:dyDescent="0.25">
      <c r="B251" t="s">
        <v>15271</v>
      </c>
      <c r="C251">
        <v>3</v>
      </c>
      <c r="D251">
        <v>204</v>
      </c>
      <c r="E251">
        <v>560.64275799999996</v>
      </c>
    </row>
    <row r="252" spans="2:5" x14ac:dyDescent="0.25">
      <c r="B252" t="s">
        <v>15272</v>
      </c>
      <c r="C252">
        <v>3</v>
      </c>
      <c r="D252">
        <v>205</v>
      </c>
      <c r="E252">
        <v>560.64275799999996</v>
      </c>
    </row>
    <row r="253" spans="2:5" x14ac:dyDescent="0.25">
      <c r="B253" t="s">
        <v>15273</v>
      </c>
      <c r="C253">
        <v>3</v>
      </c>
      <c r="D253">
        <v>206</v>
      </c>
      <c r="E253">
        <v>560.64275799999996</v>
      </c>
    </row>
    <row r="254" spans="2:5" x14ac:dyDescent="0.25">
      <c r="B254" t="s">
        <v>15274</v>
      </c>
      <c r="C254">
        <v>3</v>
      </c>
      <c r="D254">
        <v>207</v>
      </c>
      <c r="E254">
        <v>560.64275799999996</v>
      </c>
    </row>
    <row r="255" spans="2:5" x14ac:dyDescent="0.25">
      <c r="B255" t="s">
        <v>15275</v>
      </c>
      <c r="C255">
        <v>3</v>
      </c>
      <c r="D255">
        <v>208</v>
      </c>
      <c r="E255">
        <v>560.64275799999996</v>
      </c>
    </row>
    <row r="256" spans="2:5" x14ac:dyDescent="0.25">
      <c r="B256" t="s">
        <v>15276</v>
      </c>
      <c r="C256">
        <v>3</v>
      </c>
      <c r="D256">
        <v>209</v>
      </c>
      <c r="E256">
        <v>560.64275799999996</v>
      </c>
    </row>
    <row r="257" spans="2:5" x14ac:dyDescent="0.25">
      <c r="B257" t="s">
        <v>15277</v>
      </c>
      <c r="C257">
        <v>3</v>
      </c>
      <c r="D257">
        <v>210</v>
      </c>
      <c r="E257">
        <v>560.64275799999996</v>
      </c>
    </row>
    <row r="258" spans="2:5" x14ac:dyDescent="0.25">
      <c r="B258" t="s">
        <v>15278</v>
      </c>
      <c r="C258">
        <v>3</v>
      </c>
      <c r="D258">
        <v>211</v>
      </c>
      <c r="E258">
        <v>560.64275799999996</v>
      </c>
    </row>
    <row r="259" spans="2:5" x14ac:dyDescent="0.25">
      <c r="B259" t="s">
        <v>15279</v>
      </c>
      <c r="C259">
        <v>3</v>
      </c>
      <c r="D259">
        <v>212</v>
      </c>
      <c r="E259">
        <v>560.64275799999996</v>
      </c>
    </row>
    <row r="260" spans="2:5" x14ac:dyDescent="0.25">
      <c r="B260" t="s">
        <v>15280</v>
      </c>
      <c r="C260">
        <v>3</v>
      </c>
      <c r="D260">
        <v>213</v>
      </c>
      <c r="E260">
        <v>560.64275799999996</v>
      </c>
    </row>
    <row r="261" spans="2:5" x14ac:dyDescent="0.25">
      <c r="B261" t="s">
        <v>15281</v>
      </c>
      <c r="C261">
        <v>3</v>
      </c>
      <c r="D261">
        <v>214</v>
      </c>
      <c r="E261">
        <v>560.64275799999996</v>
      </c>
    </row>
    <row r="262" spans="2:5" x14ac:dyDescent="0.25">
      <c r="B262" t="s">
        <v>15282</v>
      </c>
      <c r="C262">
        <v>3</v>
      </c>
      <c r="D262">
        <v>215</v>
      </c>
      <c r="E262">
        <v>560.64275799999996</v>
      </c>
    </row>
    <row r="263" spans="2:5" x14ac:dyDescent="0.25">
      <c r="B263" t="s">
        <v>15283</v>
      </c>
      <c r="C263">
        <v>3</v>
      </c>
      <c r="D263">
        <v>216</v>
      </c>
      <c r="E263">
        <v>560.64275799999996</v>
      </c>
    </row>
    <row r="264" spans="2:5" x14ac:dyDescent="0.25">
      <c r="B264" t="s">
        <v>15284</v>
      </c>
      <c r="C264">
        <v>3</v>
      </c>
      <c r="D264">
        <v>217</v>
      </c>
      <c r="E264">
        <v>560.64275799999996</v>
      </c>
    </row>
    <row r="265" spans="2:5" x14ac:dyDescent="0.25">
      <c r="B265" t="s">
        <v>15285</v>
      </c>
      <c r="C265">
        <v>3</v>
      </c>
      <c r="D265">
        <v>218</v>
      </c>
      <c r="E265">
        <v>560.64275799999996</v>
      </c>
    </row>
    <row r="266" spans="2:5" x14ac:dyDescent="0.25">
      <c r="B266" t="s">
        <v>15286</v>
      </c>
      <c r="C266">
        <v>3</v>
      </c>
      <c r="D266">
        <v>219</v>
      </c>
      <c r="E266">
        <v>560.64275799999996</v>
      </c>
    </row>
    <row r="267" spans="2:5" x14ac:dyDescent="0.25">
      <c r="B267" t="s">
        <v>15287</v>
      </c>
      <c r="C267">
        <v>3</v>
      </c>
      <c r="D267">
        <v>220</v>
      </c>
      <c r="E267">
        <v>560.64275799999996</v>
      </c>
    </row>
    <row r="268" spans="2:5" x14ac:dyDescent="0.25">
      <c r="B268" t="s">
        <v>15288</v>
      </c>
      <c r="C268">
        <v>3</v>
      </c>
      <c r="D268">
        <v>221</v>
      </c>
      <c r="E268">
        <v>560.64275799999996</v>
      </c>
    </row>
    <row r="269" spans="2:5" x14ac:dyDescent="0.25">
      <c r="B269" t="s">
        <v>15289</v>
      </c>
      <c r="C269">
        <v>3</v>
      </c>
      <c r="D269">
        <v>222</v>
      </c>
      <c r="E269">
        <v>560.64275799999996</v>
      </c>
    </row>
    <row r="270" spans="2:5" x14ac:dyDescent="0.25">
      <c r="B270" t="s">
        <v>15290</v>
      </c>
      <c r="C270">
        <v>3</v>
      </c>
      <c r="D270">
        <v>223</v>
      </c>
      <c r="E270">
        <v>560.64275799999996</v>
      </c>
    </row>
    <row r="271" spans="2:5" x14ac:dyDescent="0.25">
      <c r="B271" t="s">
        <v>15291</v>
      </c>
      <c r="C271">
        <v>3</v>
      </c>
      <c r="D271">
        <v>224</v>
      </c>
      <c r="E271">
        <v>560.64275799999996</v>
      </c>
    </row>
    <row r="272" spans="2:5" x14ac:dyDescent="0.25">
      <c r="B272" t="s">
        <v>15292</v>
      </c>
      <c r="C272">
        <v>3</v>
      </c>
      <c r="D272">
        <v>225</v>
      </c>
      <c r="E272">
        <v>560.64275799999996</v>
      </c>
    </row>
    <row r="273" spans="2:5" x14ac:dyDescent="0.25">
      <c r="B273" t="s">
        <v>15293</v>
      </c>
      <c r="C273">
        <v>3</v>
      </c>
      <c r="D273">
        <v>226</v>
      </c>
      <c r="E273">
        <v>560.64275799999996</v>
      </c>
    </row>
    <row r="274" spans="2:5" x14ac:dyDescent="0.25">
      <c r="B274" t="s">
        <v>15294</v>
      </c>
      <c r="C274">
        <v>3</v>
      </c>
      <c r="D274">
        <v>227</v>
      </c>
      <c r="E274">
        <v>560.64275799999996</v>
      </c>
    </row>
    <row r="275" spans="2:5" x14ac:dyDescent="0.25">
      <c r="B275" t="s">
        <v>15295</v>
      </c>
      <c r="C275">
        <v>3</v>
      </c>
      <c r="D275">
        <v>228</v>
      </c>
      <c r="E275">
        <v>560.64275799999996</v>
      </c>
    </row>
    <row r="276" spans="2:5" x14ac:dyDescent="0.25">
      <c r="B276" t="s">
        <v>15296</v>
      </c>
      <c r="C276">
        <v>3</v>
      </c>
      <c r="D276">
        <v>229</v>
      </c>
      <c r="E276">
        <v>560.64275799999996</v>
      </c>
    </row>
    <row r="277" spans="2:5" x14ac:dyDescent="0.25">
      <c r="B277" t="s">
        <v>15297</v>
      </c>
      <c r="C277">
        <v>3</v>
      </c>
      <c r="D277">
        <v>230</v>
      </c>
      <c r="E277">
        <v>560.64275799999996</v>
      </c>
    </row>
    <row r="278" spans="2:5" x14ac:dyDescent="0.25">
      <c r="B278" t="s">
        <v>15298</v>
      </c>
      <c r="C278">
        <v>3</v>
      </c>
      <c r="D278">
        <v>231</v>
      </c>
      <c r="E278">
        <v>560.64275799999996</v>
      </c>
    </row>
    <row r="279" spans="2:5" x14ac:dyDescent="0.25">
      <c r="B279" t="s">
        <v>15299</v>
      </c>
      <c r="C279">
        <v>3</v>
      </c>
      <c r="D279">
        <v>232</v>
      </c>
      <c r="E279">
        <v>560.64275799999996</v>
      </c>
    </row>
    <row r="280" spans="2:5" x14ac:dyDescent="0.25">
      <c r="B280" t="s">
        <v>15300</v>
      </c>
      <c r="C280">
        <v>3</v>
      </c>
      <c r="D280">
        <v>233</v>
      </c>
      <c r="E280">
        <v>560.64275799999996</v>
      </c>
    </row>
    <row r="281" spans="2:5" x14ac:dyDescent="0.25">
      <c r="B281" t="s">
        <v>15301</v>
      </c>
      <c r="C281">
        <v>3</v>
      </c>
      <c r="D281">
        <v>234</v>
      </c>
      <c r="E281">
        <v>560.64275799999996</v>
      </c>
    </row>
    <row r="282" spans="2:5" x14ac:dyDescent="0.25">
      <c r="B282" t="s">
        <v>15302</v>
      </c>
      <c r="C282">
        <v>3</v>
      </c>
      <c r="D282">
        <v>235</v>
      </c>
      <c r="E282">
        <v>560.64275799999996</v>
      </c>
    </row>
    <row r="283" spans="2:5" x14ac:dyDescent="0.25">
      <c r="B283" t="s">
        <v>15303</v>
      </c>
      <c r="C283">
        <v>3</v>
      </c>
      <c r="D283">
        <v>236</v>
      </c>
      <c r="E283">
        <v>560.64275799999996</v>
      </c>
    </row>
    <row r="284" spans="2:5" x14ac:dyDescent="0.25">
      <c r="B284" t="s">
        <v>15304</v>
      </c>
      <c r="C284">
        <v>3</v>
      </c>
      <c r="D284">
        <v>237</v>
      </c>
      <c r="E284">
        <v>560.64275799999996</v>
      </c>
    </row>
    <row r="285" spans="2:5" x14ac:dyDescent="0.25">
      <c r="B285" t="s">
        <v>15305</v>
      </c>
      <c r="C285">
        <v>3</v>
      </c>
      <c r="D285">
        <v>238</v>
      </c>
      <c r="E285">
        <v>560.64275799999996</v>
      </c>
    </row>
    <row r="286" spans="2:5" x14ac:dyDescent="0.25">
      <c r="B286" t="s">
        <v>15306</v>
      </c>
      <c r="C286">
        <v>3</v>
      </c>
      <c r="D286">
        <v>239</v>
      </c>
      <c r="E286">
        <v>560.64275799999996</v>
      </c>
    </row>
    <row r="287" spans="2:5" x14ac:dyDescent="0.25">
      <c r="B287" t="s">
        <v>15307</v>
      </c>
      <c r="C287">
        <v>3</v>
      </c>
      <c r="D287">
        <v>240</v>
      </c>
      <c r="E287">
        <v>560.64275799999996</v>
      </c>
    </row>
    <row r="288" spans="2:5" x14ac:dyDescent="0.25">
      <c r="B288" t="s">
        <v>15308</v>
      </c>
      <c r="C288">
        <v>3</v>
      </c>
      <c r="D288">
        <v>241</v>
      </c>
      <c r="E288">
        <v>560.64275799999996</v>
      </c>
    </row>
    <row r="289" spans="2:5" x14ac:dyDescent="0.25">
      <c r="B289" t="s">
        <v>15309</v>
      </c>
      <c r="C289">
        <v>3</v>
      </c>
      <c r="D289">
        <v>242</v>
      </c>
      <c r="E289">
        <v>560.64275799999996</v>
      </c>
    </row>
    <row r="290" spans="2:5" x14ac:dyDescent="0.25">
      <c r="B290" t="s">
        <v>15310</v>
      </c>
      <c r="C290">
        <v>3</v>
      </c>
      <c r="D290">
        <v>243</v>
      </c>
      <c r="E290">
        <v>560.64275799999996</v>
      </c>
    </row>
    <row r="291" spans="2:5" x14ac:dyDescent="0.25">
      <c r="B291" t="s">
        <v>15311</v>
      </c>
      <c r="C291">
        <v>3</v>
      </c>
      <c r="D291">
        <v>244</v>
      </c>
      <c r="E291">
        <v>560.64275799999996</v>
      </c>
    </row>
    <row r="292" spans="2:5" x14ac:dyDescent="0.25">
      <c r="B292" t="s">
        <v>15312</v>
      </c>
      <c r="C292">
        <v>3</v>
      </c>
      <c r="D292">
        <v>245</v>
      </c>
      <c r="E292">
        <v>560.64275799999996</v>
      </c>
    </row>
    <row r="293" spans="2:5" x14ac:dyDescent="0.25">
      <c r="B293" t="s">
        <v>15313</v>
      </c>
      <c r="C293">
        <v>3</v>
      </c>
      <c r="D293">
        <v>246</v>
      </c>
      <c r="E293">
        <v>560.64275799999996</v>
      </c>
    </row>
    <row r="294" spans="2:5" x14ac:dyDescent="0.25">
      <c r="B294" t="s">
        <v>15314</v>
      </c>
      <c r="C294">
        <v>3</v>
      </c>
      <c r="D294">
        <v>247</v>
      </c>
      <c r="E294">
        <v>560.64275799999996</v>
      </c>
    </row>
    <row r="295" spans="2:5" x14ac:dyDescent="0.25">
      <c r="B295" t="s">
        <v>15315</v>
      </c>
      <c r="C295">
        <v>3</v>
      </c>
      <c r="D295">
        <v>248</v>
      </c>
      <c r="E295">
        <v>560.64275799999996</v>
      </c>
    </row>
    <row r="296" spans="2:5" x14ac:dyDescent="0.25">
      <c r="B296" t="s">
        <v>15316</v>
      </c>
      <c r="C296">
        <v>3</v>
      </c>
      <c r="D296">
        <v>249</v>
      </c>
      <c r="E296">
        <v>560.64275799999996</v>
      </c>
    </row>
    <row r="297" spans="2:5" x14ac:dyDescent="0.25">
      <c r="B297" t="s">
        <v>15317</v>
      </c>
      <c r="C297">
        <v>3</v>
      </c>
      <c r="D297">
        <v>250</v>
      </c>
      <c r="E297">
        <v>560.64275799999996</v>
      </c>
    </row>
    <row r="298" spans="2:5" x14ac:dyDescent="0.25">
      <c r="C298">
        <v>3</v>
      </c>
      <c r="D298">
        <v>251</v>
      </c>
    </row>
    <row r="299" spans="2:5" x14ac:dyDescent="0.25">
      <c r="B299" t="s">
        <v>15318</v>
      </c>
      <c r="C299">
        <v>3</v>
      </c>
      <c r="D299">
        <v>252</v>
      </c>
    </row>
    <row r="300" spans="2:5" x14ac:dyDescent="0.25">
      <c r="B300" t="s">
        <v>15319</v>
      </c>
      <c r="C300">
        <v>3</v>
      </c>
      <c r="D300">
        <v>253</v>
      </c>
      <c r="E300">
        <v>-1</v>
      </c>
    </row>
    <row r="301" spans="2:5" x14ac:dyDescent="0.25">
      <c r="B301" t="s">
        <v>15320</v>
      </c>
      <c r="C301">
        <v>3</v>
      </c>
      <c r="D301">
        <v>254</v>
      </c>
      <c r="E301">
        <v>-1</v>
      </c>
    </row>
    <row r="302" spans="2:5" x14ac:dyDescent="0.25">
      <c r="B302" t="s">
        <v>15321</v>
      </c>
      <c r="C302">
        <v>3</v>
      </c>
      <c r="D302">
        <v>255</v>
      </c>
    </row>
    <row r="303" spans="2:5" x14ac:dyDescent="0.25">
      <c r="C303">
        <v>3</v>
      </c>
      <c r="D303">
        <v>256</v>
      </c>
    </row>
    <row r="304" spans="2:5" x14ac:dyDescent="0.25">
      <c r="B304" t="s">
        <v>1199</v>
      </c>
      <c r="C304">
        <v>5</v>
      </c>
      <c r="D304">
        <v>1</v>
      </c>
      <c r="E304">
        <v>2322.662855</v>
      </c>
    </row>
    <row r="305" spans="2:5" x14ac:dyDescent="0.25">
      <c r="B305" t="s">
        <v>1200</v>
      </c>
      <c r="C305">
        <v>5</v>
      </c>
      <c r="D305">
        <v>2</v>
      </c>
      <c r="E305">
        <v>2322.662855</v>
      </c>
    </row>
    <row r="306" spans="2:5" x14ac:dyDescent="0.25">
      <c r="B306" t="s">
        <v>1201</v>
      </c>
      <c r="C306">
        <v>5</v>
      </c>
      <c r="D306">
        <v>3</v>
      </c>
      <c r="E306">
        <v>2322.662855</v>
      </c>
    </row>
    <row r="307" spans="2:5" x14ac:dyDescent="0.25">
      <c r="B307" t="s">
        <v>1202</v>
      </c>
      <c r="C307">
        <v>5</v>
      </c>
      <c r="D307">
        <v>4</v>
      </c>
      <c r="E307">
        <v>1762.0040779999999</v>
      </c>
    </row>
    <row r="308" spans="2:5" x14ac:dyDescent="0.25">
      <c r="B308" t="s">
        <v>1203</v>
      </c>
      <c r="C308">
        <v>5</v>
      </c>
      <c r="D308">
        <v>5</v>
      </c>
      <c r="E308">
        <v>1762.0040779999999</v>
      </c>
    </row>
    <row r="309" spans="2:5" x14ac:dyDescent="0.25">
      <c r="B309" t="s">
        <v>1204</v>
      </c>
      <c r="C309">
        <v>5</v>
      </c>
      <c r="D309">
        <v>6</v>
      </c>
      <c r="E309">
        <v>1762.0040779999999</v>
      </c>
    </row>
    <row r="310" spans="2:5" x14ac:dyDescent="0.25">
      <c r="B310" t="s">
        <v>15322</v>
      </c>
      <c r="C310">
        <v>5</v>
      </c>
      <c r="D310">
        <v>7</v>
      </c>
      <c r="E310">
        <v>2322.663</v>
      </c>
    </row>
    <row r="311" spans="2:5" x14ac:dyDescent="0.25">
      <c r="B311" t="s">
        <v>15323</v>
      </c>
      <c r="C311">
        <v>5</v>
      </c>
      <c r="D311">
        <v>8</v>
      </c>
      <c r="E311">
        <v>2400</v>
      </c>
    </row>
    <row r="312" spans="2:5" x14ac:dyDescent="0.25">
      <c r="B312" t="s">
        <v>15324</v>
      </c>
      <c r="C312">
        <v>5</v>
      </c>
      <c r="D312">
        <v>9</v>
      </c>
      <c r="E312">
        <v>2400</v>
      </c>
    </row>
    <row r="313" spans="2:5" x14ac:dyDescent="0.25">
      <c r="B313" t="s">
        <v>15325</v>
      </c>
      <c r="C313">
        <v>5</v>
      </c>
      <c r="D313">
        <v>10</v>
      </c>
      <c r="E313">
        <v>2400</v>
      </c>
    </row>
    <row r="314" spans="2:5" x14ac:dyDescent="0.25">
      <c r="B314" t="s">
        <v>1095</v>
      </c>
      <c r="C314">
        <v>10</v>
      </c>
      <c r="D314">
        <v>1</v>
      </c>
      <c r="E314">
        <v>0.5</v>
      </c>
    </row>
    <row r="315" spans="2:5" x14ac:dyDescent="0.25">
      <c r="B315" t="s">
        <v>1113</v>
      </c>
      <c r="C315">
        <v>10</v>
      </c>
      <c r="D315">
        <v>2</v>
      </c>
      <c r="E315">
        <v>0.48</v>
      </c>
    </row>
    <row r="316" spans="2:5" x14ac:dyDescent="0.25">
      <c r="B316" t="s">
        <v>1114</v>
      </c>
      <c r="C316">
        <v>10</v>
      </c>
      <c r="D316">
        <v>3</v>
      </c>
      <c r="E316">
        <v>0.49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2:M8944"/>
  <sheetViews>
    <sheetView workbookViewId="0"/>
  </sheetViews>
  <sheetFormatPr defaultRowHeight="15" x14ac:dyDescent="0.25"/>
  <cols>
    <col min="2" max="2" width="30" customWidth="1"/>
    <col min="3" max="3" width="13" customWidth="1"/>
    <col min="4" max="4" width="12.42578125" customWidth="1"/>
    <col min="5" max="5" width="11.7109375" customWidth="1"/>
    <col min="6" max="6" width="13.7109375" customWidth="1"/>
    <col min="7" max="7" width="11.7109375" customWidth="1"/>
    <col min="8" max="8" width="12.5703125" customWidth="1"/>
    <col min="13" max="17" width="15.7109375" customWidth="1"/>
  </cols>
  <sheetData>
    <row r="2" spans="2:13" x14ac:dyDescent="0.25">
      <c r="B2" s="32" t="str">
        <f>Input!B2</f>
        <v>WA-OCEAN (9Nov2023)</v>
      </c>
      <c r="D2" s="11"/>
      <c r="J2" s="8"/>
    </row>
    <row r="3" spans="2:13" x14ac:dyDescent="0.25">
      <c r="B3" t="s">
        <v>514</v>
      </c>
      <c r="D3" s="11"/>
    </row>
    <row r="4" spans="2:13" x14ac:dyDescent="0.25">
      <c r="D4" s="11"/>
    </row>
    <row r="5" spans="2:13" x14ac:dyDescent="0.25">
      <c r="D5" s="11"/>
    </row>
    <row r="6" spans="2:13" x14ac:dyDescent="0.25">
      <c r="B6" t="s">
        <v>186</v>
      </c>
      <c r="C6">
        <v>552</v>
      </c>
    </row>
    <row r="7" spans="2:13" x14ac:dyDescent="0.25">
      <c r="B7" t="s">
        <v>522</v>
      </c>
      <c r="C7">
        <v>1110</v>
      </c>
    </row>
    <row r="9" spans="2:13" hidden="1" x14ac:dyDescent="0.25">
      <c r="B9" s="4" t="s">
        <v>12</v>
      </c>
      <c r="E9" s="13" t="s">
        <v>265</v>
      </c>
      <c r="H9" t="s">
        <v>362</v>
      </c>
    </row>
    <row r="10" spans="2:13" hidden="1" x14ac:dyDescent="0.25">
      <c r="B10" s="2">
        <v>0</v>
      </c>
      <c r="C10" t="s">
        <v>13</v>
      </c>
      <c r="E10" s="2" t="s">
        <v>260</v>
      </c>
      <c r="F10" s="2" t="s">
        <v>261</v>
      </c>
    </row>
    <row r="11" spans="2:13" hidden="1" x14ac:dyDescent="0.25">
      <c r="B11" s="2">
        <v>1</v>
      </c>
      <c r="C11" t="s">
        <v>14</v>
      </c>
      <c r="E11" s="2" t="s">
        <v>255</v>
      </c>
      <c r="F11" s="2" t="s">
        <v>258</v>
      </c>
      <c r="H11" t="s">
        <v>365</v>
      </c>
    </row>
    <row r="12" spans="2:13" hidden="1" x14ac:dyDescent="0.25">
      <c r="E12" s="2" t="s">
        <v>259</v>
      </c>
      <c r="F12" s="2" t="s">
        <v>263</v>
      </c>
    </row>
    <row r="13" spans="2:13" hidden="1" x14ac:dyDescent="0.25">
      <c r="E13" s="2" t="s">
        <v>118</v>
      </c>
      <c r="F13" s="2" t="s">
        <v>255</v>
      </c>
      <c r="H13" t="s">
        <v>364</v>
      </c>
    </row>
    <row r="14" spans="2:13" hidden="1" x14ac:dyDescent="0.25">
      <c r="E14" s="2"/>
      <c r="F14" s="2"/>
    </row>
    <row r="15" spans="2:13" hidden="1" x14ac:dyDescent="0.25">
      <c r="B15" s="2">
        <v>1</v>
      </c>
      <c r="C15" s="2">
        <v>2</v>
      </c>
      <c r="D15" s="2">
        <v>3</v>
      </c>
      <c r="E15" s="2">
        <v>4</v>
      </c>
      <c r="F15" s="2">
        <v>5</v>
      </c>
      <c r="G15" s="2">
        <v>6</v>
      </c>
      <c r="H15" s="2">
        <v>7</v>
      </c>
      <c r="I15" s="2">
        <v>8</v>
      </c>
      <c r="J15" s="2">
        <v>9</v>
      </c>
      <c r="K15" s="2">
        <v>10</v>
      </c>
      <c r="L15" s="2">
        <v>11</v>
      </c>
      <c r="M15" s="2">
        <v>12</v>
      </c>
    </row>
    <row r="16" spans="2:13" x14ac:dyDescent="0.25">
      <c r="B16" s="9" t="s">
        <v>291</v>
      </c>
      <c r="C16" s="9" t="s">
        <v>293</v>
      </c>
      <c r="D16" s="9" t="s">
        <v>294</v>
      </c>
      <c r="E16" s="9" t="s">
        <v>295</v>
      </c>
      <c r="F16" s="9" t="s">
        <v>296</v>
      </c>
      <c r="G16" s="9" t="s">
        <v>360</v>
      </c>
      <c r="H16" s="9" t="s">
        <v>361</v>
      </c>
      <c r="I16" s="9" t="s">
        <v>363</v>
      </c>
      <c r="J16" s="9"/>
      <c r="K16" s="9"/>
      <c r="L16" s="9"/>
      <c r="M16" s="278" t="s">
        <v>526</v>
      </c>
    </row>
    <row r="17" spans="1:13" x14ac:dyDescent="0.25">
      <c r="B17" s="10" t="s">
        <v>167</v>
      </c>
      <c r="C17" s="9" t="str">
        <f>Units!D13</f>
        <v>meters</v>
      </c>
      <c r="D17" s="9" t="str">
        <f>Units!D13</f>
        <v>meters</v>
      </c>
      <c r="E17" s="9" t="str">
        <f>Units!D13</f>
        <v>meters</v>
      </c>
      <c r="F17" s="9" t="s">
        <v>290</v>
      </c>
      <c r="G17" s="9"/>
      <c r="H17" s="9"/>
      <c r="I17" s="9"/>
      <c r="J17" s="9"/>
      <c r="K17" s="9"/>
      <c r="L17" s="9"/>
      <c r="M17" s="278" t="str">
        <f>Units!D16</f>
        <v>kN</v>
      </c>
    </row>
    <row r="18" spans="1:13" x14ac:dyDescent="0.25">
      <c r="A18" s="2"/>
      <c r="B18" t="s">
        <v>15419</v>
      </c>
      <c r="C18" s="23">
        <v>0</v>
      </c>
      <c r="D18" s="23">
        <v>107.5</v>
      </c>
      <c r="E18" s="23">
        <v>-3.55</v>
      </c>
    </row>
    <row r="19" spans="1:13" x14ac:dyDescent="0.25">
      <c r="A19" s="2"/>
      <c r="B19" t="s">
        <v>15420</v>
      </c>
      <c r="C19" s="23">
        <v>0</v>
      </c>
      <c r="D19" s="23">
        <v>113.5</v>
      </c>
      <c r="E19" s="23">
        <v>-3.55</v>
      </c>
    </row>
    <row r="20" spans="1:13" x14ac:dyDescent="0.25">
      <c r="A20" s="2"/>
      <c r="B20" t="s">
        <v>1207</v>
      </c>
      <c r="C20" s="23">
        <v>0</v>
      </c>
      <c r="D20" s="23">
        <v>116.4</v>
      </c>
      <c r="E20" s="23">
        <v>-3.55</v>
      </c>
    </row>
    <row r="21" spans="1:13" x14ac:dyDescent="0.25">
      <c r="A21" s="2"/>
      <c r="B21" t="s">
        <v>1208</v>
      </c>
      <c r="C21" s="23">
        <v>6</v>
      </c>
      <c r="D21" s="23">
        <v>107.5</v>
      </c>
      <c r="E21" s="23">
        <v>-3.55</v>
      </c>
    </row>
    <row r="22" spans="1:13" x14ac:dyDescent="0.25">
      <c r="A22" s="2"/>
      <c r="B22" t="s">
        <v>1209</v>
      </c>
      <c r="C22" s="23">
        <v>6</v>
      </c>
      <c r="D22" s="23">
        <v>113.5</v>
      </c>
      <c r="E22" s="23">
        <v>-3.55</v>
      </c>
    </row>
    <row r="23" spans="1:13" x14ac:dyDescent="0.25">
      <c r="A23" s="2"/>
      <c r="B23" t="s">
        <v>1210</v>
      </c>
      <c r="C23" s="23">
        <v>6</v>
      </c>
      <c r="D23" s="23">
        <v>116.4</v>
      </c>
      <c r="E23" s="23">
        <v>-3.55</v>
      </c>
    </row>
    <row r="24" spans="1:13" x14ac:dyDescent="0.25">
      <c r="A24" s="2"/>
      <c r="B24" t="s">
        <v>1211</v>
      </c>
      <c r="C24" s="23">
        <v>9</v>
      </c>
      <c r="D24" s="23">
        <v>107.5</v>
      </c>
      <c r="E24" s="23">
        <v>-3.55</v>
      </c>
    </row>
    <row r="25" spans="1:13" x14ac:dyDescent="0.25">
      <c r="A25" s="2"/>
      <c r="B25" t="s">
        <v>1212</v>
      </c>
      <c r="C25" s="23">
        <v>9</v>
      </c>
      <c r="D25" s="23">
        <v>113.5</v>
      </c>
      <c r="E25" s="23">
        <v>-3.55</v>
      </c>
    </row>
    <row r="26" spans="1:13" x14ac:dyDescent="0.25">
      <c r="A26" s="2"/>
      <c r="B26" t="s">
        <v>1213</v>
      </c>
      <c r="C26" s="23">
        <v>9</v>
      </c>
      <c r="D26" s="23">
        <v>116.4</v>
      </c>
      <c r="E26" s="23">
        <v>-3.55</v>
      </c>
    </row>
    <row r="27" spans="1:13" x14ac:dyDescent="0.25">
      <c r="A27" s="2"/>
      <c r="B27" t="s">
        <v>1214</v>
      </c>
      <c r="C27" s="23">
        <v>15</v>
      </c>
      <c r="D27" s="23">
        <v>107.5</v>
      </c>
      <c r="E27" s="23">
        <v>-3.55</v>
      </c>
    </row>
    <row r="28" spans="1:13" x14ac:dyDescent="0.25">
      <c r="A28" s="2"/>
      <c r="B28" t="s">
        <v>1215</v>
      </c>
      <c r="C28" s="23">
        <v>15</v>
      </c>
      <c r="D28" s="23">
        <v>113.5</v>
      </c>
      <c r="E28" s="23">
        <v>-3.55</v>
      </c>
    </row>
    <row r="29" spans="1:13" x14ac:dyDescent="0.25">
      <c r="A29" s="2"/>
      <c r="B29" t="s">
        <v>1216</v>
      </c>
      <c r="C29" s="23">
        <v>15</v>
      </c>
      <c r="D29" s="23">
        <v>116.4</v>
      </c>
      <c r="E29" s="23">
        <v>-3.55</v>
      </c>
    </row>
    <row r="30" spans="1:13" x14ac:dyDescent="0.25">
      <c r="A30" s="2"/>
      <c r="B30" t="s">
        <v>1217</v>
      </c>
      <c r="C30" s="23">
        <v>0</v>
      </c>
      <c r="D30" s="23">
        <v>100.5</v>
      </c>
      <c r="E30" s="23">
        <v>0</v>
      </c>
    </row>
    <row r="31" spans="1:13" x14ac:dyDescent="0.25">
      <c r="A31" s="2"/>
      <c r="B31" t="s">
        <v>1218</v>
      </c>
      <c r="C31" s="23">
        <v>0</v>
      </c>
      <c r="D31" s="23">
        <v>104</v>
      </c>
      <c r="E31" s="23">
        <v>0</v>
      </c>
    </row>
    <row r="32" spans="1:13" x14ac:dyDescent="0.25">
      <c r="A32" s="2"/>
      <c r="B32" t="s">
        <v>1219</v>
      </c>
      <c r="C32" s="23">
        <v>0</v>
      </c>
      <c r="D32" s="23">
        <v>107.5</v>
      </c>
      <c r="E32" s="23">
        <v>0</v>
      </c>
    </row>
    <row r="33" spans="1:5" x14ac:dyDescent="0.25">
      <c r="A33" s="2"/>
      <c r="B33" t="s">
        <v>1220</v>
      </c>
      <c r="C33" s="23">
        <v>0</v>
      </c>
      <c r="D33" s="23">
        <v>113.5</v>
      </c>
      <c r="E33" s="23">
        <v>0</v>
      </c>
    </row>
    <row r="34" spans="1:5" x14ac:dyDescent="0.25">
      <c r="A34" s="2"/>
      <c r="B34" t="s">
        <v>15421</v>
      </c>
      <c r="C34" s="23">
        <v>0</v>
      </c>
      <c r="D34" s="23">
        <v>116.4</v>
      </c>
      <c r="E34" s="23">
        <v>0</v>
      </c>
    </row>
    <row r="35" spans="1:5" x14ac:dyDescent="0.25">
      <c r="A35" s="2"/>
      <c r="B35" t="s">
        <v>15422</v>
      </c>
      <c r="C35" s="23">
        <v>5</v>
      </c>
      <c r="D35" s="23">
        <v>104</v>
      </c>
      <c r="E35" s="23">
        <v>0</v>
      </c>
    </row>
    <row r="36" spans="1:5" x14ac:dyDescent="0.25">
      <c r="A36" s="2"/>
      <c r="B36" t="s">
        <v>1221</v>
      </c>
      <c r="C36" s="23">
        <v>6</v>
      </c>
      <c r="D36" s="23">
        <v>107.5</v>
      </c>
      <c r="E36" s="23">
        <v>0</v>
      </c>
    </row>
    <row r="37" spans="1:5" x14ac:dyDescent="0.25">
      <c r="A37" s="2"/>
      <c r="B37" t="s">
        <v>1222</v>
      </c>
      <c r="C37" s="23">
        <v>6</v>
      </c>
      <c r="D37" s="23">
        <v>113.5</v>
      </c>
      <c r="E37" s="23">
        <v>0</v>
      </c>
    </row>
    <row r="38" spans="1:5" x14ac:dyDescent="0.25">
      <c r="A38" s="2"/>
      <c r="B38" t="s">
        <v>1223</v>
      </c>
      <c r="C38" s="23">
        <v>6</v>
      </c>
      <c r="D38" s="23">
        <v>116.4</v>
      </c>
      <c r="E38" s="23">
        <v>0</v>
      </c>
    </row>
    <row r="39" spans="1:5" x14ac:dyDescent="0.25">
      <c r="A39" s="2"/>
      <c r="B39" t="s">
        <v>1224</v>
      </c>
      <c r="C39" s="23">
        <v>10</v>
      </c>
      <c r="D39" s="23">
        <v>104</v>
      </c>
      <c r="E39" s="23">
        <v>0</v>
      </c>
    </row>
    <row r="40" spans="1:5" x14ac:dyDescent="0.25">
      <c r="A40" s="2"/>
      <c r="B40" t="s">
        <v>1225</v>
      </c>
      <c r="C40" s="23">
        <v>9</v>
      </c>
      <c r="D40" s="23">
        <v>107.5</v>
      </c>
      <c r="E40" s="23">
        <v>0</v>
      </c>
    </row>
    <row r="41" spans="1:5" x14ac:dyDescent="0.25">
      <c r="A41" s="2"/>
      <c r="B41" t="s">
        <v>1226</v>
      </c>
      <c r="C41" s="23">
        <v>9</v>
      </c>
      <c r="D41" s="23">
        <v>113.5</v>
      </c>
      <c r="E41" s="23">
        <v>0</v>
      </c>
    </row>
    <row r="42" spans="1:5" x14ac:dyDescent="0.25">
      <c r="A42" s="2"/>
      <c r="B42" t="s">
        <v>1227</v>
      </c>
      <c r="C42" s="23">
        <v>9</v>
      </c>
      <c r="D42" s="23">
        <v>116.4</v>
      </c>
      <c r="E42" s="23">
        <v>0</v>
      </c>
    </row>
    <row r="43" spans="1:5" x14ac:dyDescent="0.25">
      <c r="A43" s="2"/>
      <c r="B43" t="s">
        <v>1228</v>
      </c>
      <c r="C43" s="23">
        <v>15</v>
      </c>
      <c r="D43" s="23">
        <v>100.5</v>
      </c>
      <c r="E43" s="23">
        <v>0</v>
      </c>
    </row>
    <row r="44" spans="1:5" x14ac:dyDescent="0.25">
      <c r="A44" s="2"/>
      <c r="B44" t="s">
        <v>1229</v>
      </c>
      <c r="C44" s="23">
        <v>15</v>
      </c>
      <c r="D44" s="23">
        <v>104</v>
      </c>
      <c r="E44" s="23">
        <v>0</v>
      </c>
    </row>
    <row r="45" spans="1:5" x14ac:dyDescent="0.25">
      <c r="A45" s="2"/>
      <c r="B45" t="s">
        <v>1230</v>
      </c>
      <c r="C45" s="23">
        <v>15</v>
      </c>
      <c r="D45" s="23">
        <v>107.5</v>
      </c>
      <c r="E45" s="23">
        <v>0</v>
      </c>
    </row>
    <row r="46" spans="1:5" x14ac:dyDescent="0.25">
      <c r="A46" s="2"/>
      <c r="B46" t="s">
        <v>1231</v>
      </c>
      <c r="C46" s="23">
        <v>15</v>
      </c>
      <c r="D46" s="23">
        <v>113.5</v>
      </c>
      <c r="E46" s="23">
        <v>0</v>
      </c>
    </row>
    <row r="47" spans="1:5" x14ac:dyDescent="0.25">
      <c r="A47" s="2"/>
      <c r="B47" t="s">
        <v>1232</v>
      </c>
      <c r="C47" s="23">
        <v>15</v>
      </c>
      <c r="D47" s="23">
        <v>116.4</v>
      </c>
      <c r="E47" s="23">
        <v>0</v>
      </c>
    </row>
    <row r="48" spans="1:5" x14ac:dyDescent="0.25">
      <c r="A48" s="2"/>
      <c r="B48" t="s">
        <v>1233</v>
      </c>
      <c r="C48" s="23">
        <v>0</v>
      </c>
      <c r="D48" s="23">
        <v>100.5</v>
      </c>
      <c r="E48" s="23">
        <v>15</v>
      </c>
    </row>
    <row r="49" spans="1:5" x14ac:dyDescent="0.25">
      <c r="A49" s="2"/>
      <c r="B49" t="s">
        <v>1234</v>
      </c>
      <c r="C49" s="23">
        <v>0</v>
      </c>
      <c r="D49" s="23">
        <v>104</v>
      </c>
      <c r="E49" s="23">
        <v>15</v>
      </c>
    </row>
    <row r="50" spans="1:5" x14ac:dyDescent="0.25">
      <c r="A50" s="2"/>
      <c r="B50" t="s">
        <v>15423</v>
      </c>
      <c r="C50" s="23">
        <v>0</v>
      </c>
      <c r="D50" s="23">
        <v>107.5</v>
      </c>
      <c r="E50" s="23">
        <v>15</v>
      </c>
    </row>
    <row r="51" spans="1:5" x14ac:dyDescent="0.25">
      <c r="A51" s="2"/>
      <c r="B51" t="s">
        <v>15424</v>
      </c>
      <c r="C51" s="23">
        <v>0</v>
      </c>
      <c r="D51" s="23">
        <v>113.5</v>
      </c>
      <c r="E51" s="23">
        <v>15</v>
      </c>
    </row>
    <row r="52" spans="1:5" x14ac:dyDescent="0.25">
      <c r="A52" s="2"/>
      <c r="B52" t="s">
        <v>1235</v>
      </c>
      <c r="C52" s="23">
        <v>0</v>
      </c>
      <c r="D52" s="23">
        <v>116.4</v>
      </c>
      <c r="E52" s="23">
        <v>15</v>
      </c>
    </row>
    <row r="53" spans="1:5" x14ac:dyDescent="0.25">
      <c r="A53" s="2"/>
      <c r="B53" t="s">
        <v>1236</v>
      </c>
      <c r="C53" s="23">
        <v>5</v>
      </c>
      <c r="D53" s="23">
        <v>104</v>
      </c>
      <c r="E53" s="23">
        <v>15</v>
      </c>
    </row>
    <row r="54" spans="1:5" x14ac:dyDescent="0.25">
      <c r="A54" s="2"/>
      <c r="B54" t="s">
        <v>1237</v>
      </c>
      <c r="C54" s="23">
        <v>6</v>
      </c>
      <c r="D54" s="23">
        <v>107.5</v>
      </c>
      <c r="E54" s="23">
        <v>15</v>
      </c>
    </row>
    <row r="55" spans="1:5" x14ac:dyDescent="0.25">
      <c r="A55" s="2"/>
      <c r="B55" t="s">
        <v>1238</v>
      </c>
      <c r="C55" s="23">
        <v>6</v>
      </c>
      <c r="D55" s="23">
        <v>113.5</v>
      </c>
      <c r="E55" s="23">
        <v>15</v>
      </c>
    </row>
    <row r="56" spans="1:5" x14ac:dyDescent="0.25">
      <c r="A56" s="2"/>
      <c r="B56" t="s">
        <v>1239</v>
      </c>
      <c r="C56" s="23">
        <v>6</v>
      </c>
      <c r="D56" s="23">
        <v>116.4</v>
      </c>
      <c r="E56" s="23">
        <v>15</v>
      </c>
    </row>
    <row r="57" spans="1:5" x14ac:dyDescent="0.25">
      <c r="A57" s="2"/>
      <c r="B57" t="s">
        <v>1240</v>
      </c>
      <c r="C57" s="23">
        <v>10</v>
      </c>
      <c r="D57" s="23">
        <v>104</v>
      </c>
      <c r="E57" s="23">
        <v>15</v>
      </c>
    </row>
    <row r="58" spans="1:5" x14ac:dyDescent="0.25">
      <c r="A58" s="2"/>
      <c r="B58" t="s">
        <v>1241</v>
      </c>
      <c r="C58" s="23">
        <v>9</v>
      </c>
      <c r="D58" s="23">
        <v>107.5</v>
      </c>
      <c r="E58" s="23">
        <v>15</v>
      </c>
    </row>
    <row r="59" spans="1:5" x14ac:dyDescent="0.25">
      <c r="A59" s="2"/>
      <c r="B59" t="s">
        <v>1242</v>
      </c>
      <c r="C59" s="23">
        <v>9</v>
      </c>
      <c r="D59" s="23">
        <v>113.5</v>
      </c>
      <c r="E59" s="23">
        <v>15</v>
      </c>
    </row>
    <row r="60" spans="1:5" x14ac:dyDescent="0.25">
      <c r="A60" s="2"/>
      <c r="B60" t="s">
        <v>1243</v>
      </c>
      <c r="C60" s="23">
        <v>9</v>
      </c>
      <c r="D60" s="23">
        <v>116.4</v>
      </c>
      <c r="E60" s="23">
        <v>15</v>
      </c>
    </row>
    <row r="61" spans="1:5" x14ac:dyDescent="0.25">
      <c r="A61" s="2"/>
      <c r="B61" t="s">
        <v>1244</v>
      </c>
      <c r="C61" s="23">
        <v>15</v>
      </c>
      <c r="D61" s="23">
        <v>100.5</v>
      </c>
      <c r="E61" s="23">
        <v>15</v>
      </c>
    </row>
    <row r="62" spans="1:5" x14ac:dyDescent="0.25">
      <c r="A62" s="2"/>
      <c r="B62" t="s">
        <v>1245</v>
      </c>
      <c r="C62" s="23">
        <v>15</v>
      </c>
      <c r="D62" s="23">
        <v>104</v>
      </c>
      <c r="E62" s="23">
        <v>15</v>
      </c>
    </row>
    <row r="63" spans="1:5" x14ac:dyDescent="0.25">
      <c r="A63" s="2"/>
      <c r="B63" t="s">
        <v>1246</v>
      </c>
      <c r="C63" s="23">
        <v>15</v>
      </c>
      <c r="D63" s="23">
        <v>107.5</v>
      </c>
      <c r="E63" s="23">
        <v>15</v>
      </c>
    </row>
    <row r="64" spans="1:5" x14ac:dyDescent="0.25">
      <c r="A64" s="2"/>
      <c r="B64" t="s">
        <v>1247</v>
      </c>
      <c r="C64" s="23">
        <v>15</v>
      </c>
      <c r="D64" s="23">
        <v>113.5</v>
      </c>
      <c r="E64" s="23">
        <v>15</v>
      </c>
    </row>
    <row r="65" spans="1:5" x14ac:dyDescent="0.25">
      <c r="A65" s="2"/>
      <c r="B65" t="s">
        <v>1248</v>
      </c>
      <c r="C65" s="23">
        <v>15</v>
      </c>
      <c r="D65" s="23">
        <v>116.4</v>
      </c>
      <c r="E65" s="23">
        <v>15</v>
      </c>
    </row>
    <row r="66" spans="1:5" x14ac:dyDescent="0.25">
      <c r="A66" s="2"/>
      <c r="B66" t="s">
        <v>15425</v>
      </c>
      <c r="C66" s="23">
        <v>0</v>
      </c>
      <c r="D66" s="23">
        <v>100.5</v>
      </c>
      <c r="E66" s="23">
        <v>24</v>
      </c>
    </row>
    <row r="67" spans="1:5" x14ac:dyDescent="0.25">
      <c r="A67" s="2"/>
      <c r="B67" t="s">
        <v>15426</v>
      </c>
      <c r="C67" s="23">
        <v>0</v>
      </c>
      <c r="D67" s="23">
        <v>104</v>
      </c>
      <c r="E67" s="23">
        <v>24</v>
      </c>
    </row>
    <row r="68" spans="1:5" x14ac:dyDescent="0.25">
      <c r="A68" s="2"/>
      <c r="B68" t="s">
        <v>1249</v>
      </c>
      <c r="C68" s="23">
        <v>0</v>
      </c>
      <c r="D68" s="23">
        <v>107.5</v>
      </c>
      <c r="E68" s="23">
        <v>24</v>
      </c>
    </row>
    <row r="69" spans="1:5" x14ac:dyDescent="0.25">
      <c r="A69" s="2"/>
      <c r="B69" t="s">
        <v>1250</v>
      </c>
      <c r="C69" s="23">
        <v>0</v>
      </c>
      <c r="D69" s="23">
        <v>113.5</v>
      </c>
      <c r="E69" s="23">
        <v>24</v>
      </c>
    </row>
    <row r="70" spans="1:5" x14ac:dyDescent="0.25">
      <c r="A70" s="2"/>
      <c r="B70" t="s">
        <v>1251</v>
      </c>
      <c r="C70" s="23">
        <v>0</v>
      </c>
      <c r="D70" s="23">
        <v>116.4</v>
      </c>
      <c r="E70" s="23">
        <v>24</v>
      </c>
    </row>
    <row r="71" spans="1:5" x14ac:dyDescent="0.25">
      <c r="A71" s="2"/>
      <c r="B71" t="s">
        <v>1252</v>
      </c>
      <c r="C71" s="23">
        <v>5</v>
      </c>
      <c r="D71" s="23">
        <v>104</v>
      </c>
      <c r="E71" s="23">
        <v>24</v>
      </c>
    </row>
    <row r="72" spans="1:5" x14ac:dyDescent="0.25">
      <c r="A72" s="2"/>
      <c r="B72" t="s">
        <v>1253</v>
      </c>
      <c r="C72" s="23">
        <v>6</v>
      </c>
      <c r="D72" s="23">
        <v>107.5</v>
      </c>
      <c r="E72" s="23">
        <v>24</v>
      </c>
    </row>
    <row r="73" spans="1:5" x14ac:dyDescent="0.25">
      <c r="A73" s="2"/>
      <c r="B73" t="s">
        <v>1254</v>
      </c>
      <c r="C73" s="23">
        <v>6</v>
      </c>
      <c r="D73" s="23">
        <v>113.5</v>
      </c>
      <c r="E73" s="23">
        <v>24</v>
      </c>
    </row>
    <row r="74" spans="1:5" x14ac:dyDescent="0.25">
      <c r="A74" s="2"/>
      <c r="B74" t="s">
        <v>1255</v>
      </c>
      <c r="C74" s="23">
        <v>6</v>
      </c>
      <c r="D74" s="23">
        <v>116.4</v>
      </c>
      <c r="E74" s="23">
        <v>24</v>
      </c>
    </row>
    <row r="75" spans="1:5" x14ac:dyDescent="0.25">
      <c r="A75" s="2"/>
      <c r="B75" t="s">
        <v>1256</v>
      </c>
      <c r="C75" s="23">
        <v>10</v>
      </c>
      <c r="D75" s="23">
        <v>104</v>
      </c>
      <c r="E75" s="23">
        <v>24</v>
      </c>
    </row>
    <row r="76" spans="1:5" x14ac:dyDescent="0.25">
      <c r="B76" t="s">
        <v>1257</v>
      </c>
      <c r="C76" s="23">
        <v>9</v>
      </c>
      <c r="D76" s="23">
        <v>107.5</v>
      </c>
      <c r="E76" s="23">
        <v>24</v>
      </c>
    </row>
    <row r="77" spans="1:5" x14ac:dyDescent="0.25">
      <c r="B77" t="s">
        <v>1258</v>
      </c>
      <c r="C77" s="23">
        <v>9</v>
      </c>
      <c r="D77" s="23">
        <v>113.5</v>
      </c>
      <c r="E77" s="23">
        <v>24</v>
      </c>
    </row>
    <row r="78" spans="1:5" x14ac:dyDescent="0.25">
      <c r="B78" t="s">
        <v>1259</v>
      </c>
      <c r="C78" s="23">
        <v>9</v>
      </c>
      <c r="D78" s="23">
        <v>116.4</v>
      </c>
      <c r="E78" s="23">
        <v>24</v>
      </c>
    </row>
    <row r="79" spans="1:5" x14ac:dyDescent="0.25">
      <c r="B79" t="s">
        <v>1260</v>
      </c>
      <c r="C79" s="23">
        <v>15</v>
      </c>
      <c r="D79" s="23">
        <v>100.5</v>
      </c>
      <c r="E79" s="23">
        <v>24</v>
      </c>
    </row>
    <row r="80" spans="1:5" x14ac:dyDescent="0.25">
      <c r="B80" t="s">
        <v>1261</v>
      </c>
      <c r="C80" s="23">
        <v>15</v>
      </c>
      <c r="D80" s="23">
        <v>104</v>
      </c>
      <c r="E80" s="23">
        <v>24</v>
      </c>
    </row>
    <row r="81" spans="2:5" x14ac:dyDescent="0.25">
      <c r="B81" t="s">
        <v>1262</v>
      </c>
      <c r="C81" s="23">
        <v>15</v>
      </c>
      <c r="D81" s="23">
        <v>107.5</v>
      </c>
      <c r="E81" s="23">
        <v>24</v>
      </c>
    </row>
    <row r="82" spans="2:5" x14ac:dyDescent="0.25">
      <c r="B82" t="s">
        <v>15427</v>
      </c>
      <c r="C82" s="23">
        <v>15</v>
      </c>
      <c r="D82" s="23">
        <v>113.5</v>
      </c>
      <c r="E82" s="23">
        <v>24</v>
      </c>
    </row>
    <row r="83" spans="2:5" x14ac:dyDescent="0.25">
      <c r="B83" t="s">
        <v>15428</v>
      </c>
      <c r="C83" s="23">
        <v>15</v>
      </c>
      <c r="D83" s="23">
        <v>116.4</v>
      </c>
      <c r="E83" s="23">
        <v>24</v>
      </c>
    </row>
    <row r="84" spans="2:5" x14ac:dyDescent="0.25">
      <c r="B84" t="s">
        <v>1263</v>
      </c>
      <c r="C84" s="23">
        <v>0</v>
      </c>
      <c r="D84" s="23">
        <v>104</v>
      </c>
      <c r="E84" s="23">
        <v>28.5</v>
      </c>
    </row>
    <row r="85" spans="2:5" x14ac:dyDescent="0.25">
      <c r="B85" t="s">
        <v>1264</v>
      </c>
      <c r="C85" s="23">
        <v>0</v>
      </c>
      <c r="D85" s="23">
        <v>110.5</v>
      </c>
      <c r="E85" s="23">
        <v>28.5</v>
      </c>
    </row>
    <row r="86" spans="2:5" x14ac:dyDescent="0.25">
      <c r="B86" t="s">
        <v>1265</v>
      </c>
      <c r="C86" s="23">
        <v>15</v>
      </c>
      <c r="D86" s="23">
        <v>104</v>
      </c>
      <c r="E86" s="23">
        <v>28.5</v>
      </c>
    </row>
    <row r="87" spans="2:5" x14ac:dyDescent="0.25">
      <c r="B87" t="s">
        <v>1266</v>
      </c>
      <c r="C87" s="23">
        <v>15</v>
      </c>
      <c r="D87" s="23">
        <v>110.5</v>
      </c>
      <c r="E87" s="23">
        <v>28.5</v>
      </c>
    </row>
    <row r="88" spans="2:5" x14ac:dyDescent="0.25">
      <c r="B88" t="s">
        <v>1267</v>
      </c>
      <c r="C88" s="23">
        <v>0</v>
      </c>
      <c r="D88" s="23">
        <v>100.5</v>
      </c>
      <c r="E88" s="23">
        <v>33</v>
      </c>
    </row>
    <row r="89" spans="2:5" x14ac:dyDescent="0.25">
      <c r="B89" t="s">
        <v>1268</v>
      </c>
      <c r="C89" s="23">
        <v>0</v>
      </c>
      <c r="D89" s="23">
        <v>104</v>
      </c>
      <c r="E89" s="23">
        <v>33</v>
      </c>
    </row>
    <row r="90" spans="2:5" x14ac:dyDescent="0.25">
      <c r="B90" t="s">
        <v>1269</v>
      </c>
      <c r="C90" s="23">
        <v>0</v>
      </c>
      <c r="D90" s="23">
        <v>107.5</v>
      </c>
      <c r="E90" s="23">
        <v>33</v>
      </c>
    </row>
    <row r="91" spans="2:5" x14ac:dyDescent="0.25">
      <c r="B91" t="s">
        <v>1270</v>
      </c>
      <c r="C91" s="23">
        <v>0</v>
      </c>
      <c r="D91" s="23">
        <v>113.5</v>
      </c>
      <c r="E91" s="23">
        <v>33</v>
      </c>
    </row>
    <row r="92" spans="2:5" x14ac:dyDescent="0.25">
      <c r="B92" t="s">
        <v>1271</v>
      </c>
      <c r="C92" s="23">
        <v>0</v>
      </c>
      <c r="D92" s="23">
        <v>116.4</v>
      </c>
      <c r="E92" s="23">
        <v>33</v>
      </c>
    </row>
    <row r="93" spans="2:5" x14ac:dyDescent="0.25">
      <c r="B93" t="s">
        <v>1272</v>
      </c>
      <c r="C93" s="23">
        <v>5</v>
      </c>
      <c r="D93" s="23">
        <v>104</v>
      </c>
      <c r="E93" s="23">
        <v>33</v>
      </c>
    </row>
    <row r="94" spans="2:5" x14ac:dyDescent="0.25">
      <c r="B94" t="s">
        <v>1273</v>
      </c>
      <c r="C94" s="23">
        <v>6</v>
      </c>
      <c r="D94" s="23">
        <v>107.5</v>
      </c>
      <c r="E94" s="23">
        <v>33</v>
      </c>
    </row>
    <row r="95" spans="2:5" x14ac:dyDescent="0.25">
      <c r="B95" t="s">
        <v>1274</v>
      </c>
      <c r="C95" s="23">
        <v>6</v>
      </c>
      <c r="D95" s="23">
        <v>113.5</v>
      </c>
      <c r="E95" s="23">
        <v>33</v>
      </c>
    </row>
    <row r="96" spans="2:5" x14ac:dyDescent="0.25">
      <c r="B96" t="s">
        <v>1275</v>
      </c>
      <c r="C96" s="23">
        <v>6</v>
      </c>
      <c r="D96" s="23">
        <v>116.4</v>
      </c>
      <c r="E96" s="23">
        <v>33</v>
      </c>
    </row>
    <row r="97" spans="2:5" x14ac:dyDescent="0.25">
      <c r="B97" t="s">
        <v>1276</v>
      </c>
      <c r="C97" s="23">
        <v>10</v>
      </c>
      <c r="D97" s="23">
        <v>104</v>
      </c>
      <c r="E97" s="23">
        <v>33</v>
      </c>
    </row>
    <row r="98" spans="2:5" x14ac:dyDescent="0.25">
      <c r="B98" t="s">
        <v>15429</v>
      </c>
      <c r="C98" s="23">
        <v>9</v>
      </c>
      <c r="D98" s="23">
        <v>107.5</v>
      </c>
      <c r="E98" s="23">
        <v>33</v>
      </c>
    </row>
    <row r="99" spans="2:5" x14ac:dyDescent="0.25">
      <c r="B99" t="s">
        <v>15430</v>
      </c>
      <c r="C99" s="23">
        <v>9</v>
      </c>
      <c r="D99" s="23">
        <v>113.5</v>
      </c>
      <c r="E99" s="23">
        <v>33</v>
      </c>
    </row>
    <row r="100" spans="2:5" x14ac:dyDescent="0.25">
      <c r="B100" t="s">
        <v>1277</v>
      </c>
      <c r="C100" s="23">
        <v>9</v>
      </c>
      <c r="D100" s="23">
        <v>116.4</v>
      </c>
      <c r="E100" s="23">
        <v>33</v>
      </c>
    </row>
    <row r="101" spans="2:5" x14ac:dyDescent="0.25">
      <c r="B101" t="s">
        <v>1278</v>
      </c>
      <c r="C101" s="23">
        <v>15</v>
      </c>
      <c r="D101" s="23">
        <v>100.5</v>
      </c>
      <c r="E101" s="23">
        <v>33</v>
      </c>
    </row>
    <row r="102" spans="2:5" x14ac:dyDescent="0.25">
      <c r="B102" t="s">
        <v>1279</v>
      </c>
      <c r="C102" s="23">
        <v>15</v>
      </c>
      <c r="D102" s="23">
        <v>104</v>
      </c>
      <c r="E102" s="23">
        <v>33</v>
      </c>
    </row>
    <row r="103" spans="2:5" x14ac:dyDescent="0.25">
      <c r="B103" t="s">
        <v>1280</v>
      </c>
      <c r="C103" s="23">
        <v>15</v>
      </c>
      <c r="D103" s="23">
        <v>107.5</v>
      </c>
      <c r="E103" s="23">
        <v>33</v>
      </c>
    </row>
    <row r="104" spans="2:5" x14ac:dyDescent="0.25">
      <c r="B104" t="s">
        <v>1281</v>
      </c>
      <c r="C104" s="23">
        <v>15</v>
      </c>
      <c r="D104" s="23">
        <v>113.5</v>
      </c>
      <c r="E104" s="23">
        <v>33</v>
      </c>
    </row>
    <row r="105" spans="2:5" x14ac:dyDescent="0.25">
      <c r="B105" t="s">
        <v>1282</v>
      </c>
      <c r="C105" s="23">
        <v>15</v>
      </c>
      <c r="D105" s="23">
        <v>116.4</v>
      </c>
      <c r="E105" s="23">
        <v>33</v>
      </c>
    </row>
    <row r="106" spans="2:5" x14ac:dyDescent="0.25">
      <c r="B106" t="s">
        <v>1283</v>
      </c>
      <c r="C106" s="23">
        <v>0</v>
      </c>
      <c r="D106" s="23">
        <v>100.5</v>
      </c>
      <c r="E106" s="23">
        <v>42</v>
      </c>
    </row>
    <row r="107" spans="2:5" x14ac:dyDescent="0.25">
      <c r="B107" t="s">
        <v>1284</v>
      </c>
      <c r="C107" s="23">
        <v>0</v>
      </c>
      <c r="D107" s="23">
        <v>104</v>
      </c>
      <c r="E107" s="23">
        <v>42</v>
      </c>
    </row>
    <row r="108" spans="2:5" x14ac:dyDescent="0.25">
      <c r="B108" t="s">
        <v>1285</v>
      </c>
      <c r="C108" s="23">
        <v>0</v>
      </c>
      <c r="D108" s="23">
        <v>107.5</v>
      </c>
      <c r="E108" s="23">
        <v>42</v>
      </c>
    </row>
    <row r="109" spans="2:5" x14ac:dyDescent="0.25">
      <c r="B109" t="s">
        <v>1286</v>
      </c>
      <c r="C109" s="23">
        <v>0</v>
      </c>
      <c r="D109" s="23">
        <v>113.5</v>
      </c>
      <c r="E109" s="23">
        <v>42</v>
      </c>
    </row>
    <row r="110" spans="2:5" x14ac:dyDescent="0.25">
      <c r="B110" t="s">
        <v>1287</v>
      </c>
      <c r="C110" s="23">
        <v>0</v>
      </c>
      <c r="D110" s="23">
        <v>116.4</v>
      </c>
      <c r="E110" s="23">
        <v>42</v>
      </c>
    </row>
    <row r="111" spans="2:5" x14ac:dyDescent="0.25">
      <c r="B111" t="s">
        <v>1288</v>
      </c>
      <c r="C111" s="23">
        <v>5</v>
      </c>
      <c r="D111" s="23">
        <v>104</v>
      </c>
      <c r="E111" s="23">
        <v>42</v>
      </c>
    </row>
    <row r="112" spans="2:5" x14ac:dyDescent="0.25">
      <c r="B112" t="s">
        <v>1289</v>
      </c>
      <c r="C112" s="23">
        <v>6</v>
      </c>
      <c r="D112" s="23">
        <v>107.5</v>
      </c>
      <c r="E112" s="23">
        <v>42</v>
      </c>
    </row>
    <row r="113" spans="2:5" x14ac:dyDescent="0.25">
      <c r="B113" t="s">
        <v>1290</v>
      </c>
      <c r="C113" s="23">
        <v>6</v>
      </c>
      <c r="D113" s="23">
        <v>113.5</v>
      </c>
      <c r="E113" s="23">
        <v>42</v>
      </c>
    </row>
    <row r="114" spans="2:5" x14ac:dyDescent="0.25">
      <c r="B114" t="s">
        <v>15431</v>
      </c>
      <c r="C114" s="23">
        <v>6</v>
      </c>
      <c r="D114" s="23">
        <v>116.4</v>
      </c>
      <c r="E114" s="23">
        <v>42</v>
      </c>
    </row>
    <row r="115" spans="2:5" x14ac:dyDescent="0.25">
      <c r="B115" t="s">
        <v>15432</v>
      </c>
      <c r="C115" s="23">
        <v>10</v>
      </c>
      <c r="D115" s="23">
        <v>104</v>
      </c>
      <c r="E115" s="23">
        <v>42</v>
      </c>
    </row>
    <row r="116" spans="2:5" x14ac:dyDescent="0.25">
      <c r="B116" t="s">
        <v>1291</v>
      </c>
      <c r="C116" s="23">
        <v>9</v>
      </c>
      <c r="D116" s="23">
        <v>107.5</v>
      </c>
      <c r="E116" s="23">
        <v>42</v>
      </c>
    </row>
    <row r="117" spans="2:5" x14ac:dyDescent="0.25">
      <c r="B117" t="s">
        <v>1292</v>
      </c>
      <c r="C117" s="23">
        <v>9</v>
      </c>
      <c r="D117" s="23">
        <v>113.5</v>
      </c>
      <c r="E117" s="23">
        <v>42</v>
      </c>
    </row>
    <row r="118" spans="2:5" x14ac:dyDescent="0.25">
      <c r="B118" t="s">
        <v>1293</v>
      </c>
      <c r="C118" s="23">
        <v>9</v>
      </c>
      <c r="D118" s="23">
        <v>116.4</v>
      </c>
      <c r="E118" s="23">
        <v>42</v>
      </c>
    </row>
    <row r="119" spans="2:5" x14ac:dyDescent="0.25">
      <c r="B119" t="s">
        <v>1294</v>
      </c>
      <c r="C119" s="23">
        <v>15</v>
      </c>
      <c r="D119" s="23">
        <v>100.5</v>
      </c>
      <c r="E119" s="23">
        <v>42</v>
      </c>
    </row>
    <row r="120" spans="2:5" x14ac:dyDescent="0.25">
      <c r="B120" t="s">
        <v>1295</v>
      </c>
      <c r="C120" s="23">
        <v>15</v>
      </c>
      <c r="D120" s="23">
        <v>104</v>
      </c>
      <c r="E120" s="23">
        <v>42</v>
      </c>
    </row>
    <row r="121" spans="2:5" x14ac:dyDescent="0.25">
      <c r="B121" t="s">
        <v>1296</v>
      </c>
      <c r="C121" s="23">
        <v>15</v>
      </c>
      <c r="D121" s="23">
        <v>107.5</v>
      </c>
      <c r="E121" s="23">
        <v>42</v>
      </c>
    </row>
    <row r="122" spans="2:5" x14ac:dyDescent="0.25">
      <c r="B122" t="s">
        <v>1297</v>
      </c>
      <c r="C122" s="23">
        <v>15</v>
      </c>
      <c r="D122" s="23">
        <v>113.5</v>
      </c>
      <c r="E122" s="23">
        <v>42</v>
      </c>
    </row>
    <row r="123" spans="2:5" x14ac:dyDescent="0.25">
      <c r="B123" t="s">
        <v>1298</v>
      </c>
      <c r="C123" s="23">
        <v>15</v>
      </c>
      <c r="D123" s="23">
        <v>116.4</v>
      </c>
      <c r="E123" s="23">
        <v>42</v>
      </c>
    </row>
    <row r="124" spans="2:5" x14ac:dyDescent="0.25">
      <c r="B124" t="s">
        <v>1299</v>
      </c>
      <c r="C124" s="23">
        <v>0</v>
      </c>
      <c r="D124" s="23">
        <v>100.5</v>
      </c>
      <c r="E124" s="23">
        <v>51</v>
      </c>
    </row>
    <row r="125" spans="2:5" x14ac:dyDescent="0.25">
      <c r="B125" t="s">
        <v>1300</v>
      </c>
      <c r="C125" s="23">
        <v>0</v>
      </c>
      <c r="D125" s="23">
        <v>104</v>
      </c>
      <c r="E125" s="23">
        <v>51</v>
      </c>
    </row>
    <row r="126" spans="2:5" x14ac:dyDescent="0.25">
      <c r="B126" t="s">
        <v>1301</v>
      </c>
      <c r="C126" s="23">
        <v>0</v>
      </c>
      <c r="D126" s="23">
        <v>107.5</v>
      </c>
      <c r="E126" s="23">
        <v>51</v>
      </c>
    </row>
    <row r="127" spans="2:5" x14ac:dyDescent="0.25">
      <c r="B127" t="s">
        <v>1302</v>
      </c>
      <c r="C127" s="23">
        <v>0</v>
      </c>
      <c r="D127" s="23">
        <v>113.5</v>
      </c>
      <c r="E127" s="23">
        <v>51</v>
      </c>
    </row>
    <row r="128" spans="2:5" x14ac:dyDescent="0.25">
      <c r="B128" t="s">
        <v>1303</v>
      </c>
      <c r="C128" s="23">
        <v>0</v>
      </c>
      <c r="D128" s="23">
        <v>116.4</v>
      </c>
      <c r="E128" s="23">
        <v>51</v>
      </c>
    </row>
    <row r="129" spans="2:5" x14ac:dyDescent="0.25">
      <c r="B129" t="s">
        <v>1304</v>
      </c>
      <c r="C129" s="23">
        <v>5</v>
      </c>
      <c r="D129" s="23">
        <v>104</v>
      </c>
      <c r="E129" s="23">
        <v>51</v>
      </c>
    </row>
    <row r="130" spans="2:5" x14ac:dyDescent="0.25">
      <c r="B130" t="s">
        <v>15433</v>
      </c>
      <c r="C130" s="23">
        <v>6</v>
      </c>
      <c r="D130" s="23">
        <v>107.5</v>
      </c>
      <c r="E130" s="23">
        <v>51</v>
      </c>
    </row>
    <row r="131" spans="2:5" x14ac:dyDescent="0.25">
      <c r="B131" t="s">
        <v>15434</v>
      </c>
      <c r="C131" s="23">
        <v>6</v>
      </c>
      <c r="D131" s="23">
        <v>113.5</v>
      </c>
      <c r="E131" s="23">
        <v>51</v>
      </c>
    </row>
    <row r="132" spans="2:5" x14ac:dyDescent="0.25">
      <c r="B132" t="s">
        <v>1305</v>
      </c>
      <c r="C132" s="23">
        <v>6</v>
      </c>
      <c r="D132" s="23">
        <v>116.4</v>
      </c>
      <c r="E132" s="23">
        <v>51</v>
      </c>
    </row>
    <row r="133" spans="2:5" x14ac:dyDescent="0.25">
      <c r="B133" t="s">
        <v>1306</v>
      </c>
      <c r="C133" s="23">
        <v>10</v>
      </c>
      <c r="D133" s="23">
        <v>104</v>
      </c>
      <c r="E133" s="23">
        <v>51</v>
      </c>
    </row>
    <row r="134" spans="2:5" x14ac:dyDescent="0.25">
      <c r="B134" t="s">
        <v>1307</v>
      </c>
      <c r="C134" s="23">
        <v>9</v>
      </c>
      <c r="D134" s="23">
        <v>107.5</v>
      </c>
      <c r="E134" s="23">
        <v>51</v>
      </c>
    </row>
    <row r="135" spans="2:5" x14ac:dyDescent="0.25">
      <c r="B135" t="s">
        <v>1308</v>
      </c>
      <c r="C135" s="23">
        <v>9</v>
      </c>
      <c r="D135" s="23">
        <v>113.5</v>
      </c>
      <c r="E135" s="23">
        <v>51</v>
      </c>
    </row>
    <row r="136" spans="2:5" x14ac:dyDescent="0.25">
      <c r="B136" t="s">
        <v>1309</v>
      </c>
      <c r="C136" s="23">
        <v>9</v>
      </c>
      <c r="D136" s="23">
        <v>116.4</v>
      </c>
      <c r="E136" s="23">
        <v>51</v>
      </c>
    </row>
    <row r="137" spans="2:5" x14ac:dyDescent="0.25">
      <c r="B137" t="s">
        <v>1310</v>
      </c>
      <c r="C137" s="23">
        <v>15</v>
      </c>
      <c r="D137" s="23">
        <v>100.5</v>
      </c>
      <c r="E137" s="23">
        <v>51</v>
      </c>
    </row>
    <row r="138" spans="2:5" x14ac:dyDescent="0.25">
      <c r="B138" t="s">
        <v>1311</v>
      </c>
      <c r="C138" s="23">
        <v>15</v>
      </c>
      <c r="D138" s="23">
        <v>104</v>
      </c>
      <c r="E138" s="23">
        <v>51</v>
      </c>
    </row>
    <row r="139" spans="2:5" x14ac:dyDescent="0.25">
      <c r="B139" t="s">
        <v>1312</v>
      </c>
      <c r="C139" s="23">
        <v>15</v>
      </c>
      <c r="D139" s="23">
        <v>107.5</v>
      </c>
      <c r="E139" s="23">
        <v>51</v>
      </c>
    </row>
    <row r="140" spans="2:5" x14ac:dyDescent="0.25">
      <c r="B140" t="s">
        <v>1313</v>
      </c>
      <c r="C140" s="23">
        <v>15</v>
      </c>
      <c r="D140" s="23">
        <v>113.5</v>
      </c>
      <c r="E140" s="23">
        <v>51</v>
      </c>
    </row>
    <row r="141" spans="2:5" x14ac:dyDescent="0.25">
      <c r="B141" t="s">
        <v>1314</v>
      </c>
      <c r="C141" s="23">
        <v>15</v>
      </c>
      <c r="D141" s="23">
        <v>116.4</v>
      </c>
      <c r="E141" s="23">
        <v>51</v>
      </c>
    </row>
    <row r="142" spans="2:5" x14ac:dyDescent="0.25">
      <c r="B142" t="s">
        <v>1315</v>
      </c>
      <c r="C142" s="23">
        <v>0</v>
      </c>
      <c r="D142" s="23">
        <v>107.5</v>
      </c>
      <c r="E142" s="23">
        <v>53.3</v>
      </c>
    </row>
    <row r="143" spans="2:5" x14ac:dyDescent="0.25">
      <c r="B143" t="s">
        <v>1316</v>
      </c>
      <c r="C143" s="23">
        <v>0</v>
      </c>
      <c r="D143" s="23">
        <v>113.5</v>
      </c>
      <c r="E143" s="23">
        <v>53.3</v>
      </c>
    </row>
    <row r="144" spans="2:5" x14ac:dyDescent="0.25">
      <c r="B144" t="s">
        <v>1317</v>
      </c>
      <c r="C144" s="23">
        <v>0</v>
      </c>
      <c r="D144" s="23">
        <v>116.4</v>
      </c>
      <c r="E144" s="23">
        <v>53.3</v>
      </c>
    </row>
    <row r="145" spans="2:5" x14ac:dyDescent="0.25">
      <c r="B145" t="s">
        <v>1318</v>
      </c>
      <c r="C145" s="23">
        <v>6</v>
      </c>
      <c r="D145" s="23">
        <v>113.5</v>
      </c>
      <c r="E145" s="23">
        <v>53.3</v>
      </c>
    </row>
    <row r="146" spans="2:5" x14ac:dyDescent="0.25">
      <c r="B146" t="s">
        <v>15435</v>
      </c>
      <c r="C146" s="23">
        <v>6</v>
      </c>
      <c r="D146" s="23">
        <v>116.4</v>
      </c>
      <c r="E146" s="23">
        <v>53.3</v>
      </c>
    </row>
    <row r="147" spans="2:5" x14ac:dyDescent="0.25">
      <c r="B147" t="s">
        <v>15436</v>
      </c>
      <c r="C147" s="23">
        <v>9</v>
      </c>
      <c r="D147" s="23">
        <v>107.5</v>
      </c>
      <c r="E147" s="23">
        <v>53.3</v>
      </c>
    </row>
    <row r="148" spans="2:5" x14ac:dyDescent="0.25">
      <c r="B148" t="s">
        <v>1319</v>
      </c>
      <c r="C148" s="23">
        <v>9</v>
      </c>
      <c r="D148" s="23">
        <v>113.5</v>
      </c>
      <c r="E148" s="23">
        <v>53.3</v>
      </c>
    </row>
    <row r="149" spans="2:5" x14ac:dyDescent="0.25">
      <c r="B149" t="s">
        <v>1320</v>
      </c>
      <c r="C149" s="23">
        <v>9</v>
      </c>
      <c r="D149" s="23">
        <v>116.4</v>
      </c>
      <c r="E149" s="23">
        <v>53.3</v>
      </c>
    </row>
    <row r="150" spans="2:5" x14ac:dyDescent="0.25">
      <c r="B150" t="s">
        <v>1321</v>
      </c>
      <c r="C150" s="23">
        <v>15</v>
      </c>
      <c r="D150" s="23">
        <v>107.5</v>
      </c>
      <c r="E150" s="23">
        <v>53.3</v>
      </c>
    </row>
    <row r="151" spans="2:5" x14ac:dyDescent="0.25">
      <c r="B151" t="s">
        <v>1322</v>
      </c>
      <c r="C151" s="23">
        <v>15</v>
      </c>
      <c r="D151" s="23">
        <v>113.5</v>
      </c>
      <c r="E151" s="23">
        <v>53.3</v>
      </c>
    </row>
    <row r="152" spans="2:5" x14ac:dyDescent="0.25">
      <c r="B152" t="s">
        <v>1323</v>
      </c>
      <c r="C152" s="23">
        <v>15</v>
      </c>
      <c r="D152" s="23">
        <v>116.4</v>
      </c>
      <c r="E152" s="23">
        <v>53.3</v>
      </c>
    </row>
    <row r="153" spans="2:5" x14ac:dyDescent="0.25">
      <c r="B153" t="s">
        <v>1324</v>
      </c>
      <c r="C153" s="23">
        <v>0</v>
      </c>
      <c r="D153" s="23">
        <v>100.5</v>
      </c>
      <c r="E153" s="23">
        <v>9</v>
      </c>
    </row>
    <row r="154" spans="2:5" x14ac:dyDescent="0.25">
      <c r="B154" t="s">
        <v>1325</v>
      </c>
      <c r="C154" s="23">
        <v>0</v>
      </c>
      <c r="D154" s="23">
        <v>104</v>
      </c>
      <c r="E154" s="23">
        <v>9</v>
      </c>
    </row>
    <row r="155" spans="2:5" x14ac:dyDescent="0.25">
      <c r="B155" t="s">
        <v>1326</v>
      </c>
      <c r="C155" s="23">
        <v>0</v>
      </c>
      <c r="D155" s="23">
        <v>107.5</v>
      </c>
      <c r="E155" s="23">
        <v>9</v>
      </c>
    </row>
    <row r="156" spans="2:5" x14ac:dyDescent="0.25">
      <c r="B156" t="s">
        <v>1327</v>
      </c>
      <c r="C156" s="23">
        <v>0</v>
      </c>
      <c r="D156" s="23">
        <v>113.5</v>
      </c>
      <c r="E156" s="23">
        <v>9</v>
      </c>
    </row>
    <row r="157" spans="2:5" x14ac:dyDescent="0.25">
      <c r="B157" t="s">
        <v>1328</v>
      </c>
      <c r="C157" s="23">
        <v>0</v>
      </c>
      <c r="D157" s="23">
        <v>116.4</v>
      </c>
      <c r="E157" s="23">
        <v>9</v>
      </c>
    </row>
    <row r="158" spans="2:5" x14ac:dyDescent="0.25">
      <c r="B158" t="s">
        <v>1329</v>
      </c>
      <c r="C158" s="23">
        <v>5</v>
      </c>
      <c r="D158" s="23">
        <v>104</v>
      </c>
      <c r="E158" s="23">
        <v>9</v>
      </c>
    </row>
    <row r="159" spans="2:5" x14ac:dyDescent="0.25">
      <c r="B159" t="s">
        <v>1330</v>
      </c>
      <c r="C159" s="23">
        <v>6</v>
      </c>
      <c r="D159" s="23">
        <v>107.5</v>
      </c>
      <c r="E159" s="23">
        <v>9</v>
      </c>
    </row>
    <row r="160" spans="2:5" x14ac:dyDescent="0.25">
      <c r="B160" t="s">
        <v>1331</v>
      </c>
      <c r="C160" s="23">
        <v>6</v>
      </c>
      <c r="D160" s="23">
        <v>113.5</v>
      </c>
      <c r="E160" s="23">
        <v>9</v>
      </c>
    </row>
    <row r="161" spans="2:5" x14ac:dyDescent="0.25">
      <c r="B161" t="s">
        <v>1332</v>
      </c>
      <c r="C161" s="23">
        <v>6</v>
      </c>
      <c r="D161" s="23">
        <v>116.4</v>
      </c>
      <c r="E161" s="23">
        <v>9</v>
      </c>
    </row>
    <row r="162" spans="2:5" x14ac:dyDescent="0.25">
      <c r="B162" t="s">
        <v>1333</v>
      </c>
      <c r="C162" s="23">
        <v>10</v>
      </c>
      <c r="D162" s="23">
        <v>104</v>
      </c>
      <c r="E162" s="23">
        <v>9</v>
      </c>
    </row>
    <row r="163" spans="2:5" x14ac:dyDescent="0.25">
      <c r="B163" t="s">
        <v>1334</v>
      </c>
      <c r="C163" s="23">
        <v>9</v>
      </c>
      <c r="D163" s="23">
        <v>107.5</v>
      </c>
      <c r="E163" s="23">
        <v>9</v>
      </c>
    </row>
    <row r="164" spans="2:5" x14ac:dyDescent="0.25">
      <c r="B164" t="s">
        <v>1335</v>
      </c>
      <c r="C164" s="23">
        <v>9</v>
      </c>
      <c r="D164" s="23">
        <v>113.5</v>
      </c>
      <c r="E164" s="23">
        <v>9</v>
      </c>
    </row>
    <row r="165" spans="2:5" x14ac:dyDescent="0.25">
      <c r="B165" t="s">
        <v>1336</v>
      </c>
      <c r="C165" s="23">
        <v>9</v>
      </c>
      <c r="D165" s="23">
        <v>116.4</v>
      </c>
      <c r="E165" s="23">
        <v>9</v>
      </c>
    </row>
    <row r="166" spans="2:5" x14ac:dyDescent="0.25">
      <c r="B166" t="s">
        <v>1337</v>
      </c>
      <c r="C166" s="23">
        <v>15</v>
      </c>
      <c r="D166" s="23">
        <v>100.5</v>
      </c>
      <c r="E166" s="23">
        <v>9</v>
      </c>
    </row>
    <row r="167" spans="2:5" x14ac:dyDescent="0.25">
      <c r="B167" t="s">
        <v>1338</v>
      </c>
      <c r="C167" s="23">
        <v>15</v>
      </c>
      <c r="D167" s="23">
        <v>104</v>
      </c>
      <c r="E167" s="23">
        <v>9</v>
      </c>
    </row>
    <row r="168" spans="2:5" x14ac:dyDescent="0.25">
      <c r="B168" t="s">
        <v>1339</v>
      </c>
      <c r="C168" s="23">
        <v>15</v>
      </c>
      <c r="D168" s="23">
        <v>107.5</v>
      </c>
      <c r="E168" s="23">
        <v>9</v>
      </c>
    </row>
    <row r="169" spans="2:5" x14ac:dyDescent="0.25">
      <c r="B169" t="s">
        <v>1340</v>
      </c>
      <c r="C169" s="23">
        <v>15</v>
      </c>
      <c r="D169" s="23">
        <v>113.5</v>
      </c>
      <c r="E169" s="23">
        <v>9</v>
      </c>
    </row>
    <row r="170" spans="2:5" x14ac:dyDescent="0.25">
      <c r="B170" t="s">
        <v>1341</v>
      </c>
      <c r="C170" s="23">
        <v>15</v>
      </c>
      <c r="D170" s="23">
        <v>116.4</v>
      </c>
      <c r="E170" s="23">
        <v>9</v>
      </c>
    </row>
    <row r="171" spans="2:5" x14ac:dyDescent="0.25">
      <c r="B171" t="s">
        <v>1342</v>
      </c>
      <c r="C171" s="23">
        <v>0</v>
      </c>
      <c r="D171" s="23">
        <v>110.5</v>
      </c>
      <c r="E171" s="23">
        <v>-3.55</v>
      </c>
    </row>
    <row r="172" spans="2:5" x14ac:dyDescent="0.25">
      <c r="B172" t="s">
        <v>1343</v>
      </c>
      <c r="C172" s="23">
        <v>15</v>
      </c>
      <c r="D172" s="23">
        <v>110.5</v>
      </c>
      <c r="E172" s="23">
        <v>-3.55</v>
      </c>
    </row>
    <row r="173" spans="2:5" x14ac:dyDescent="0.25">
      <c r="B173" t="s">
        <v>1344</v>
      </c>
      <c r="C173" s="23">
        <v>0</v>
      </c>
      <c r="D173" s="23">
        <v>110.5</v>
      </c>
      <c r="E173" s="23">
        <v>0</v>
      </c>
    </row>
    <row r="174" spans="2:5" x14ac:dyDescent="0.25">
      <c r="B174" t="s">
        <v>1345</v>
      </c>
      <c r="C174" s="23">
        <v>15</v>
      </c>
      <c r="D174" s="23">
        <v>110.5</v>
      </c>
      <c r="E174" s="23">
        <v>0</v>
      </c>
    </row>
    <row r="175" spans="2:5" x14ac:dyDescent="0.25">
      <c r="B175" t="s">
        <v>1346</v>
      </c>
      <c r="C175" s="23">
        <v>0</v>
      </c>
      <c r="D175" s="23">
        <v>110.5</v>
      </c>
      <c r="E175" s="23">
        <v>15</v>
      </c>
    </row>
    <row r="176" spans="2:5" x14ac:dyDescent="0.25">
      <c r="B176" t="s">
        <v>1347</v>
      </c>
      <c r="C176" s="23">
        <v>15</v>
      </c>
      <c r="D176" s="23">
        <v>110.5</v>
      </c>
      <c r="E176" s="23">
        <v>15</v>
      </c>
    </row>
    <row r="177" spans="2:5" x14ac:dyDescent="0.25">
      <c r="B177" t="s">
        <v>1348</v>
      </c>
      <c r="C177" s="23">
        <v>0</v>
      </c>
      <c r="D177" s="23">
        <v>110.5</v>
      </c>
      <c r="E177" s="23">
        <v>24</v>
      </c>
    </row>
    <row r="178" spans="2:5" x14ac:dyDescent="0.25">
      <c r="B178" t="s">
        <v>1349</v>
      </c>
      <c r="C178" s="23">
        <v>15</v>
      </c>
      <c r="D178" s="23">
        <v>110.5</v>
      </c>
      <c r="E178" s="23">
        <v>24</v>
      </c>
    </row>
    <row r="179" spans="2:5" x14ac:dyDescent="0.25">
      <c r="B179" t="s">
        <v>1350</v>
      </c>
      <c r="C179" s="23">
        <v>0</v>
      </c>
      <c r="D179" s="23">
        <v>110.5</v>
      </c>
      <c r="E179" s="23">
        <v>33</v>
      </c>
    </row>
    <row r="180" spans="2:5" x14ac:dyDescent="0.25">
      <c r="B180" t="s">
        <v>1351</v>
      </c>
      <c r="C180" s="23">
        <v>15</v>
      </c>
      <c r="D180" s="23">
        <v>110.5</v>
      </c>
      <c r="E180" s="23">
        <v>33</v>
      </c>
    </row>
    <row r="181" spans="2:5" x14ac:dyDescent="0.25">
      <c r="B181" t="s">
        <v>15437</v>
      </c>
      <c r="C181" s="23">
        <v>0</v>
      </c>
      <c r="D181" s="23">
        <v>110.5</v>
      </c>
      <c r="E181" s="23">
        <v>42</v>
      </c>
    </row>
    <row r="182" spans="2:5" x14ac:dyDescent="0.25">
      <c r="B182" t="s">
        <v>15438</v>
      </c>
      <c r="C182" s="23">
        <v>15</v>
      </c>
      <c r="D182" s="23">
        <v>110.5</v>
      </c>
      <c r="E182" s="23">
        <v>42</v>
      </c>
    </row>
    <row r="183" spans="2:5" x14ac:dyDescent="0.25">
      <c r="B183" t="s">
        <v>15439</v>
      </c>
      <c r="C183" s="23">
        <v>0</v>
      </c>
      <c r="D183" s="23">
        <v>110.5</v>
      </c>
      <c r="E183" s="23">
        <v>51</v>
      </c>
    </row>
    <row r="184" spans="2:5" x14ac:dyDescent="0.25">
      <c r="B184" t="s">
        <v>15440</v>
      </c>
      <c r="C184" s="23">
        <v>15</v>
      </c>
      <c r="D184" s="23">
        <v>110.5</v>
      </c>
      <c r="E184" s="23">
        <v>51</v>
      </c>
    </row>
    <row r="185" spans="2:5" x14ac:dyDescent="0.25">
      <c r="B185" t="s">
        <v>15441</v>
      </c>
      <c r="C185" s="23">
        <v>0</v>
      </c>
      <c r="D185" s="23">
        <v>110.5</v>
      </c>
      <c r="E185" s="23">
        <v>53.3</v>
      </c>
    </row>
    <row r="186" spans="2:5" x14ac:dyDescent="0.25">
      <c r="B186" t="s">
        <v>15442</v>
      </c>
      <c r="C186" s="23">
        <v>15</v>
      </c>
      <c r="D186" s="23">
        <v>110.5</v>
      </c>
      <c r="E186" s="23">
        <v>53.3</v>
      </c>
    </row>
    <row r="187" spans="2:5" x14ac:dyDescent="0.25">
      <c r="B187" t="s">
        <v>15443</v>
      </c>
      <c r="C187" s="23">
        <v>0</v>
      </c>
      <c r="D187" s="23">
        <v>110.5</v>
      </c>
      <c r="E187" s="23">
        <v>9</v>
      </c>
    </row>
    <row r="188" spans="2:5" x14ac:dyDescent="0.25">
      <c r="B188" t="s">
        <v>15444</v>
      </c>
      <c r="C188" s="23">
        <v>15</v>
      </c>
      <c r="D188" s="23">
        <v>110.5</v>
      </c>
      <c r="E188" s="23">
        <v>9</v>
      </c>
    </row>
    <row r="189" spans="2:5" x14ac:dyDescent="0.25">
      <c r="B189" t="s">
        <v>15445</v>
      </c>
      <c r="C189" s="23">
        <v>6</v>
      </c>
      <c r="D189" s="23">
        <v>110.5</v>
      </c>
      <c r="E189" s="23">
        <v>0</v>
      </c>
    </row>
    <row r="190" spans="2:5" x14ac:dyDescent="0.25">
      <c r="B190" t="s">
        <v>15446</v>
      </c>
      <c r="C190" s="23">
        <v>9</v>
      </c>
      <c r="D190" s="23">
        <v>110.5</v>
      </c>
      <c r="E190" s="23">
        <v>0</v>
      </c>
    </row>
    <row r="191" spans="2:5" x14ac:dyDescent="0.25">
      <c r="B191" t="s">
        <v>15447</v>
      </c>
      <c r="C191" s="23">
        <v>6</v>
      </c>
      <c r="D191" s="23">
        <v>110.5</v>
      </c>
      <c r="E191" s="23">
        <v>15</v>
      </c>
    </row>
    <row r="192" spans="2:5" x14ac:dyDescent="0.25">
      <c r="B192" t="s">
        <v>15448</v>
      </c>
      <c r="C192" s="23">
        <v>9</v>
      </c>
      <c r="D192" s="23">
        <v>110.5</v>
      </c>
      <c r="E192" s="23">
        <v>15</v>
      </c>
    </row>
    <row r="193" spans="2:5" x14ac:dyDescent="0.25">
      <c r="B193" t="s">
        <v>15449</v>
      </c>
      <c r="C193" s="23">
        <v>6</v>
      </c>
      <c r="D193" s="23">
        <v>110.5</v>
      </c>
      <c r="E193" s="23">
        <v>24</v>
      </c>
    </row>
    <row r="194" spans="2:5" x14ac:dyDescent="0.25">
      <c r="B194" t="s">
        <v>15450</v>
      </c>
      <c r="C194" s="23">
        <v>9</v>
      </c>
      <c r="D194" s="23">
        <v>110.5</v>
      </c>
      <c r="E194" s="23">
        <v>24</v>
      </c>
    </row>
    <row r="195" spans="2:5" x14ac:dyDescent="0.25">
      <c r="B195" t="s">
        <v>15451</v>
      </c>
      <c r="C195" s="23">
        <v>6</v>
      </c>
      <c r="D195" s="23">
        <v>110.5</v>
      </c>
      <c r="E195" s="23">
        <v>33</v>
      </c>
    </row>
    <row r="196" spans="2:5" x14ac:dyDescent="0.25">
      <c r="B196" t="s">
        <v>15452</v>
      </c>
      <c r="C196" s="23">
        <v>9</v>
      </c>
      <c r="D196" s="23">
        <v>110.5</v>
      </c>
      <c r="E196" s="23">
        <v>33</v>
      </c>
    </row>
    <row r="197" spans="2:5" x14ac:dyDescent="0.25">
      <c r="B197" t="s">
        <v>15453</v>
      </c>
      <c r="C197" s="23">
        <v>6</v>
      </c>
      <c r="D197" s="23">
        <v>110.5</v>
      </c>
      <c r="E197" s="23">
        <v>42</v>
      </c>
    </row>
    <row r="198" spans="2:5" x14ac:dyDescent="0.25">
      <c r="B198" t="s">
        <v>15454</v>
      </c>
      <c r="C198" s="23">
        <v>9</v>
      </c>
      <c r="D198" s="23">
        <v>110.5</v>
      </c>
      <c r="E198" s="23">
        <v>42</v>
      </c>
    </row>
    <row r="199" spans="2:5" x14ac:dyDescent="0.25">
      <c r="B199" t="s">
        <v>15455</v>
      </c>
      <c r="C199" s="23">
        <v>6</v>
      </c>
      <c r="D199" s="23">
        <v>110.5</v>
      </c>
      <c r="E199" s="23">
        <v>51</v>
      </c>
    </row>
    <row r="200" spans="2:5" x14ac:dyDescent="0.25">
      <c r="B200" t="s">
        <v>1352</v>
      </c>
      <c r="C200" s="23">
        <v>9</v>
      </c>
      <c r="D200" s="23">
        <v>110.5</v>
      </c>
      <c r="E200" s="23">
        <v>51</v>
      </c>
    </row>
    <row r="201" spans="2:5" x14ac:dyDescent="0.25">
      <c r="B201" t="s">
        <v>1353</v>
      </c>
      <c r="C201" s="23">
        <v>6</v>
      </c>
      <c r="D201" s="23">
        <v>110.5</v>
      </c>
      <c r="E201" s="23">
        <v>-3.55</v>
      </c>
    </row>
    <row r="202" spans="2:5" x14ac:dyDescent="0.25">
      <c r="B202" t="s">
        <v>1354</v>
      </c>
      <c r="C202" s="23">
        <v>9</v>
      </c>
      <c r="D202" s="23">
        <v>110.5</v>
      </c>
      <c r="E202" s="23">
        <v>-3.55</v>
      </c>
    </row>
    <row r="203" spans="2:5" x14ac:dyDescent="0.25">
      <c r="B203" t="s">
        <v>1355</v>
      </c>
      <c r="C203" s="23">
        <v>6</v>
      </c>
      <c r="D203" s="23">
        <v>110.5</v>
      </c>
      <c r="E203" s="23">
        <v>53.3</v>
      </c>
    </row>
    <row r="204" spans="2:5" x14ac:dyDescent="0.25">
      <c r="B204" t="s">
        <v>15456</v>
      </c>
      <c r="C204" s="23">
        <v>9</v>
      </c>
      <c r="D204" s="23">
        <v>110.5</v>
      </c>
      <c r="E204" s="23">
        <v>53.3</v>
      </c>
    </row>
    <row r="205" spans="2:5" x14ac:dyDescent="0.25">
      <c r="B205" t="s">
        <v>15457</v>
      </c>
      <c r="C205" s="23">
        <v>7.5</v>
      </c>
      <c r="D205" s="23">
        <v>110.5</v>
      </c>
      <c r="E205" s="23">
        <v>0</v>
      </c>
    </row>
    <row r="206" spans="2:5" x14ac:dyDescent="0.25">
      <c r="B206" t="s">
        <v>1356</v>
      </c>
      <c r="C206" s="23">
        <v>7.5</v>
      </c>
      <c r="D206" s="23">
        <v>110.5</v>
      </c>
      <c r="E206" s="23">
        <v>15</v>
      </c>
    </row>
    <row r="207" spans="2:5" x14ac:dyDescent="0.25">
      <c r="B207" t="s">
        <v>1357</v>
      </c>
      <c r="C207" s="23">
        <v>7.5</v>
      </c>
      <c r="D207" s="23">
        <v>110.5</v>
      </c>
      <c r="E207" s="23">
        <v>24</v>
      </c>
    </row>
    <row r="208" spans="2:5" x14ac:dyDescent="0.25">
      <c r="B208" t="s">
        <v>1358</v>
      </c>
      <c r="C208" s="23">
        <v>7.5</v>
      </c>
      <c r="D208" s="23">
        <v>110.5</v>
      </c>
      <c r="E208" s="23">
        <v>33</v>
      </c>
    </row>
    <row r="209" spans="2:5" x14ac:dyDescent="0.25">
      <c r="B209" t="s">
        <v>1359</v>
      </c>
      <c r="C209" s="23">
        <v>7.5</v>
      </c>
      <c r="D209" s="23">
        <v>110.5</v>
      </c>
      <c r="E209" s="23">
        <v>42</v>
      </c>
    </row>
    <row r="210" spans="2:5" x14ac:dyDescent="0.25">
      <c r="B210" t="s">
        <v>1360</v>
      </c>
      <c r="C210" s="23">
        <v>7.5</v>
      </c>
      <c r="D210" s="23">
        <v>110.5</v>
      </c>
      <c r="E210" s="23">
        <v>51</v>
      </c>
    </row>
    <row r="211" spans="2:5" x14ac:dyDescent="0.25">
      <c r="B211" t="s">
        <v>1361</v>
      </c>
      <c r="C211" s="23">
        <v>7.5</v>
      </c>
      <c r="D211" s="23">
        <v>110.5</v>
      </c>
      <c r="E211" s="23">
        <v>-3.55</v>
      </c>
    </row>
    <row r="212" spans="2:5" x14ac:dyDescent="0.25">
      <c r="B212" t="s">
        <v>1362</v>
      </c>
      <c r="C212" s="23">
        <v>7.5</v>
      </c>
      <c r="D212" s="23">
        <v>110.5</v>
      </c>
      <c r="E212" s="23">
        <v>53.3</v>
      </c>
    </row>
    <row r="213" spans="2:5" x14ac:dyDescent="0.25">
      <c r="B213" t="s">
        <v>1363</v>
      </c>
      <c r="C213" s="23">
        <v>6</v>
      </c>
      <c r="D213" s="23">
        <v>110.5</v>
      </c>
      <c r="E213" s="23">
        <v>9</v>
      </c>
    </row>
    <row r="214" spans="2:5" x14ac:dyDescent="0.25">
      <c r="B214" t="s">
        <v>1364</v>
      </c>
      <c r="C214" s="23">
        <v>9</v>
      </c>
      <c r="D214" s="23">
        <v>110.5</v>
      </c>
      <c r="E214" s="23">
        <v>9</v>
      </c>
    </row>
    <row r="215" spans="2:5" x14ac:dyDescent="0.25">
      <c r="B215" t="s">
        <v>1365</v>
      </c>
      <c r="C215" s="23">
        <v>7.5</v>
      </c>
      <c r="D215" s="23">
        <v>110.5</v>
      </c>
      <c r="E215" s="23">
        <v>9</v>
      </c>
    </row>
    <row r="216" spans="2:5" x14ac:dyDescent="0.25">
      <c r="B216" t="s">
        <v>1366</v>
      </c>
      <c r="C216" s="23">
        <v>5</v>
      </c>
      <c r="D216" s="23">
        <v>107.5</v>
      </c>
      <c r="E216" s="23">
        <v>0</v>
      </c>
    </row>
    <row r="217" spans="2:5" x14ac:dyDescent="0.25">
      <c r="B217" t="s">
        <v>1367</v>
      </c>
      <c r="C217" s="23">
        <v>5</v>
      </c>
      <c r="D217" s="23">
        <v>107.5</v>
      </c>
      <c r="E217" s="23">
        <v>15</v>
      </c>
    </row>
    <row r="218" spans="2:5" x14ac:dyDescent="0.25">
      <c r="B218" t="s">
        <v>1368</v>
      </c>
      <c r="C218" s="23">
        <v>5</v>
      </c>
      <c r="D218" s="23">
        <v>107.5</v>
      </c>
      <c r="E218" s="23">
        <v>24</v>
      </c>
    </row>
    <row r="219" spans="2:5" x14ac:dyDescent="0.25">
      <c r="B219" t="s">
        <v>1369</v>
      </c>
      <c r="C219" s="23">
        <v>5</v>
      </c>
      <c r="D219" s="23">
        <v>107.5</v>
      </c>
      <c r="E219" s="23">
        <v>33</v>
      </c>
    </row>
    <row r="220" spans="2:5" x14ac:dyDescent="0.25">
      <c r="B220" t="s">
        <v>1370</v>
      </c>
      <c r="C220" s="23">
        <v>5</v>
      </c>
      <c r="D220" s="23">
        <v>107.5</v>
      </c>
      <c r="E220" s="23">
        <v>42</v>
      </c>
    </row>
    <row r="221" spans="2:5" x14ac:dyDescent="0.25">
      <c r="B221" t="s">
        <v>1371</v>
      </c>
      <c r="C221" s="23">
        <v>5</v>
      </c>
      <c r="D221" s="23">
        <v>107.5</v>
      </c>
      <c r="E221" s="23">
        <v>51</v>
      </c>
    </row>
    <row r="222" spans="2:5" x14ac:dyDescent="0.25">
      <c r="B222" t="s">
        <v>1372</v>
      </c>
      <c r="C222" s="23">
        <v>5</v>
      </c>
      <c r="D222" s="23">
        <v>107.5</v>
      </c>
      <c r="E222" s="23">
        <v>9</v>
      </c>
    </row>
    <row r="223" spans="2:5" x14ac:dyDescent="0.25">
      <c r="B223" t="s">
        <v>15458</v>
      </c>
      <c r="C223" s="23">
        <v>10</v>
      </c>
      <c r="D223" s="23">
        <v>107.5</v>
      </c>
      <c r="E223" s="23">
        <v>-3.55</v>
      </c>
    </row>
    <row r="224" spans="2:5" x14ac:dyDescent="0.25">
      <c r="B224" t="s">
        <v>15459</v>
      </c>
      <c r="C224" s="23">
        <v>10</v>
      </c>
      <c r="D224" s="23">
        <v>107.5</v>
      </c>
      <c r="E224" s="23">
        <v>0</v>
      </c>
    </row>
    <row r="225" spans="2:5" x14ac:dyDescent="0.25">
      <c r="B225" t="s">
        <v>15460</v>
      </c>
      <c r="C225" s="23">
        <v>10</v>
      </c>
      <c r="D225" s="23">
        <v>107.5</v>
      </c>
      <c r="E225" s="23">
        <v>15</v>
      </c>
    </row>
    <row r="226" spans="2:5" x14ac:dyDescent="0.25">
      <c r="B226" t="s">
        <v>15461</v>
      </c>
      <c r="C226" s="23">
        <v>10</v>
      </c>
      <c r="D226" s="23">
        <v>107.5</v>
      </c>
      <c r="E226" s="23">
        <v>24</v>
      </c>
    </row>
    <row r="227" spans="2:5" x14ac:dyDescent="0.25">
      <c r="B227" t="s">
        <v>1373</v>
      </c>
      <c r="C227" s="23">
        <v>10</v>
      </c>
      <c r="D227" s="23">
        <v>107.5</v>
      </c>
      <c r="E227" s="23">
        <v>33</v>
      </c>
    </row>
    <row r="228" spans="2:5" x14ac:dyDescent="0.25">
      <c r="B228" t="s">
        <v>1374</v>
      </c>
      <c r="C228" s="23">
        <v>10</v>
      </c>
      <c r="D228" s="23">
        <v>107.5</v>
      </c>
      <c r="E228" s="23">
        <v>42</v>
      </c>
    </row>
    <row r="229" spans="2:5" x14ac:dyDescent="0.25">
      <c r="B229" t="s">
        <v>1375</v>
      </c>
      <c r="C229" s="23">
        <v>10</v>
      </c>
      <c r="D229" s="23">
        <v>107.5</v>
      </c>
      <c r="E229" s="23">
        <v>51</v>
      </c>
    </row>
    <row r="230" spans="2:5" x14ac:dyDescent="0.25">
      <c r="B230" t="s">
        <v>1376</v>
      </c>
      <c r="C230" s="23">
        <v>10</v>
      </c>
      <c r="D230" s="23">
        <v>107.5</v>
      </c>
      <c r="E230" s="23">
        <v>53.3</v>
      </c>
    </row>
    <row r="231" spans="2:5" x14ac:dyDescent="0.25">
      <c r="B231" t="s">
        <v>1377</v>
      </c>
      <c r="C231" s="23">
        <v>10</v>
      </c>
      <c r="D231" s="23">
        <v>107.5</v>
      </c>
      <c r="E231" s="23">
        <v>9</v>
      </c>
    </row>
    <row r="232" spans="2:5" x14ac:dyDescent="0.25">
      <c r="B232" t="s">
        <v>1378</v>
      </c>
      <c r="C232" s="23">
        <v>6</v>
      </c>
      <c r="D232" s="23">
        <v>107.5</v>
      </c>
      <c r="E232" s="23">
        <v>53.3</v>
      </c>
    </row>
    <row r="233" spans="2:5" x14ac:dyDescent="0.25">
      <c r="B233" t="s">
        <v>1379</v>
      </c>
      <c r="C233" s="23">
        <v>6.3</v>
      </c>
      <c r="D233" s="23">
        <v>107.5</v>
      </c>
      <c r="E233" s="23">
        <v>33</v>
      </c>
    </row>
    <row r="234" spans="2:5" x14ac:dyDescent="0.25">
      <c r="B234" t="s">
        <v>1380</v>
      </c>
      <c r="C234" s="23">
        <v>5.4</v>
      </c>
      <c r="D234" s="23">
        <v>107.5</v>
      </c>
      <c r="E234" s="23">
        <v>33</v>
      </c>
    </row>
    <row r="235" spans="2:5" x14ac:dyDescent="0.25">
      <c r="B235" t="s">
        <v>1381</v>
      </c>
      <c r="C235" s="23">
        <v>6.3</v>
      </c>
      <c r="D235" s="23">
        <v>107.5</v>
      </c>
      <c r="E235" s="23">
        <v>24</v>
      </c>
    </row>
    <row r="236" spans="2:5" x14ac:dyDescent="0.25">
      <c r="B236" t="s">
        <v>1382</v>
      </c>
      <c r="C236" s="23">
        <v>5.4</v>
      </c>
      <c r="D236" s="23">
        <v>107.5</v>
      </c>
      <c r="E236" s="23">
        <v>24</v>
      </c>
    </row>
    <row r="237" spans="2:5" x14ac:dyDescent="0.25">
      <c r="B237" t="s">
        <v>15462</v>
      </c>
      <c r="C237" s="23">
        <v>10.050000000000001</v>
      </c>
      <c r="D237" s="23">
        <v>116.4</v>
      </c>
      <c r="E237" s="23">
        <v>51</v>
      </c>
    </row>
    <row r="238" spans="2:5" x14ac:dyDescent="0.25">
      <c r="B238" t="s">
        <v>1383</v>
      </c>
      <c r="C238" s="23">
        <v>10.050000000000001</v>
      </c>
      <c r="D238" s="23">
        <v>116.4</v>
      </c>
      <c r="E238" s="23">
        <v>42</v>
      </c>
    </row>
    <row r="239" spans="2:5" x14ac:dyDescent="0.25">
      <c r="B239" t="s">
        <v>1384</v>
      </c>
      <c r="C239" s="23">
        <v>10.050000000000001</v>
      </c>
      <c r="D239" s="23">
        <v>116.4</v>
      </c>
      <c r="E239" s="23">
        <v>33</v>
      </c>
    </row>
    <row r="240" spans="2:5" x14ac:dyDescent="0.25">
      <c r="B240" t="s">
        <v>1385</v>
      </c>
      <c r="C240" s="23">
        <v>10.050000000000001</v>
      </c>
      <c r="D240" s="23">
        <v>116.4</v>
      </c>
      <c r="E240" s="23">
        <v>24</v>
      </c>
    </row>
    <row r="241" spans="2:5" x14ac:dyDescent="0.25">
      <c r="B241" t="s">
        <v>1386</v>
      </c>
      <c r="C241" s="23">
        <v>10.050000000000001</v>
      </c>
      <c r="D241" s="23">
        <v>116.4</v>
      </c>
      <c r="E241" s="23">
        <v>15</v>
      </c>
    </row>
    <row r="242" spans="2:5" x14ac:dyDescent="0.25">
      <c r="B242" t="s">
        <v>1387</v>
      </c>
      <c r="C242" s="23">
        <v>10.050000000000001</v>
      </c>
      <c r="D242" s="23">
        <v>116.4</v>
      </c>
      <c r="E242" s="23">
        <v>9</v>
      </c>
    </row>
    <row r="243" spans="2:5" x14ac:dyDescent="0.25">
      <c r="B243" t="s">
        <v>1388</v>
      </c>
      <c r="C243" s="23">
        <v>10.050000000000001</v>
      </c>
      <c r="D243" s="23">
        <v>116.4</v>
      </c>
      <c r="E243" s="23">
        <v>0</v>
      </c>
    </row>
    <row r="244" spans="2:5" x14ac:dyDescent="0.25">
      <c r="B244" t="s">
        <v>1389</v>
      </c>
      <c r="C244" s="23">
        <v>12.83</v>
      </c>
      <c r="D244" s="23">
        <v>116.4</v>
      </c>
      <c r="E244" s="23">
        <v>51</v>
      </c>
    </row>
    <row r="245" spans="2:5" x14ac:dyDescent="0.25">
      <c r="B245" t="s">
        <v>1390</v>
      </c>
      <c r="C245" s="23">
        <v>12.83</v>
      </c>
      <c r="D245" s="23">
        <v>116.4</v>
      </c>
      <c r="E245" s="23">
        <v>42</v>
      </c>
    </row>
    <row r="246" spans="2:5" x14ac:dyDescent="0.25">
      <c r="B246" t="s">
        <v>1391</v>
      </c>
      <c r="C246" s="23">
        <v>12.83</v>
      </c>
      <c r="D246" s="23">
        <v>116.4</v>
      </c>
      <c r="E246" s="23">
        <v>33</v>
      </c>
    </row>
    <row r="247" spans="2:5" x14ac:dyDescent="0.25">
      <c r="B247" t="s">
        <v>1392</v>
      </c>
      <c r="C247" s="23">
        <v>12.83</v>
      </c>
      <c r="D247" s="23">
        <v>116.4</v>
      </c>
      <c r="E247" s="23">
        <v>24</v>
      </c>
    </row>
    <row r="248" spans="2:5" x14ac:dyDescent="0.25">
      <c r="B248" t="s">
        <v>1393</v>
      </c>
      <c r="C248" s="23">
        <v>12.83</v>
      </c>
      <c r="D248" s="23">
        <v>116.4</v>
      </c>
      <c r="E248" s="23">
        <v>15</v>
      </c>
    </row>
    <row r="249" spans="2:5" x14ac:dyDescent="0.25">
      <c r="B249" t="s">
        <v>1394</v>
      </c>
      <c r="C249" s="23">
        <v>12.83</v>
      </c>
      <c r="D249" s="23">
        <v>116.4</v>
      </c>
      <c r="E249" s="23">
        <v>9</v>
      </c>
    </row>
    <row r="250" spans="2:5" x14ac:dyDescent="0.25">
      <c r="B250" t="s">
        <v>1395</v>
      </c>
      <c r="C250" s="23">
        <v>12.83</v>
      </c>
      <c r="D250" s="23">
        <v>116.4</v>
      </c>
      <c r="E250" s="23">
        <v>0</v>
      </c>
    </row>
    <row r="251" spans="2:5" x14ac:dyDescent="0.25">
      <c r="B251" t="s">
        <v>1396</v>
      </c>
      <c r="C251" s="23">
        <v>7.88</v>
      </c>
      <c r="D251" s="23">
        <v>116.4</v>
      </c>
      <c r="E251" s="23">
        <v>51</v>
      </c>
    </row>
    <row r="252" spans="2:5" x14ac:dyDescent="0.25">
      <c r="B252" t="s">
        <v>1397</v>
      </c>
      <c r="C252" s="23">
        <v>7.88</v>
      </c>
      <c r="D252" s="23">
        <v>116.4</v>
      </c>
      <c r="E252" s="23">
        <v>42</v>
      </c>
    </row>
    <row r="253" spans="2:5" x14ac:dyDescent="0.25">
      <c r="B253" t="s">
        <v>1398</v>
      </c>
      <c r="C253" s="23">
        <v>7.88</v>
      </c>
      <c r="D253" s="23">
        <v>116.4</v>
      </c>
      <c r="E253" s="23">
        <v>33</v>
      </c>
    </row>
    <row r="254" spans="2:5" x14ac:dyDescent="0.25">
      <c r="B254" t="s">
        <v>1399</v>
      </c>
      <c r="C254" s="23">
        <v>7.88</v>
      </c>
      <c r="D254" s="23">
        <v>116.4</v>
      </c>
      <c r="E254" s="23">
        <v>24</v>
      </c>
    </row>
    <row r="255" spans="2:5" x14ac:dyDescent="0.25">
      <c r="B255" t="s">
        <v>1400</v>
      </c>
      <c r="C255" s="23">
        <v>7.88</v>
      </c>
      <c r="D255" s="23">
        <v>116.4</v>
      </c>
      <c r="E255" s="23">
        <v>15</v>
      </c>
    </row>
    <row r="256" spans="2:5" x14ac:dyDescent="0.25">
      <c r="B256" t="s">
        <v>1401</v>
      </c>
      <c r="C256" s="23">
        <v>7.88</v>
      </c>
      <c r="D256" s="23">
        <v>116.4</v>
      </c>
      <c r="E256" s="23">
        <v>9</v>
      </c>
    </row>
    <row r="257" spans="2:5" x14ac:dyDescent="0.25">
      <c r="B257" t="s">
        <v>1402</v>
      </c>
      <c r="C257" s="23">
        <v>7.88</v>
      </c>
      <c r="D257" s="23">
        <v>116.4</v>
      </c>
      <c r="E257" s="23">
        <v>0</v>
      </c>
    </row>
    <row r="258" spans="2:5" x14ac:dyDescent="0.25">
      <c r="B258" t="s">
        <v>1403</v>
      </c>
      <c r="C258" s="23">
        <v>6.7610000000000001</v>
      </c>
      <c r="D258" s="23">
        <v>113.5</v>
      </c>
      <c r="E258" s="23">
        <v>42</v>
      </c>
    </row>
    <row r="259" spans="2:5" x14ac:dyDescent="0.25">
      <c r="B259" t="s">
        <v>1404</v>
      </c>
      <c r="C259" s="23">
        <v>6.7610000000000001</v>
      </c>
      <c r="D259" s="23">
        <v>113.5</v>
      </c>
      <c r="E259" s="23">
        <v>33</v>
      </c>
    </row>
    <row r="260" spans="2:5" x14ac:dyDescent="0.25">
      <c r="B260" t="s">
        <v>1405</v>
      </c>
      <c r="C260" s="23">
        <v>6.7610000000000001</v>
      </c>
      <c r="D260" s="23">
        <v>113.5</v>
      </c>
      <c r="E260" s="23">
        <v>15</v>
      </c>
    </row>
    <row r="261" spans="2:5" x14ac:dyDescent="0.25">
      <c r="B261" t="s">
        <v>1406</v>
      </c>
      <c r="C261" s="23">
        <v>7</v>
      </c>
      <c r="D261" s="23">
        <v>110.5</v>
      </c>
      <c r="E261" s="23">
        <v>51</v>
      </c>
    </row>
    <row r="262" spans="2:5" x14ac:dyDescent="0.25">
      <c r="B262" t="s">
        <v>1407</v>
      </c>
      <c r="C262" s="23">
        <v>7</v>
      </c>
      <c r="D262" s="23">
        <v>110.5</v>
      </c>
      <c r="E262" s="23">
        <v>42</v>
      </c>
    </row>
    <row r="263" spans="2:5" x14ac:dyDescent="0.25">
      <c r="B263" t="s">
        <v>1408</v>
      </c>
      <c r="C263" s="23">
        <v>7</v>
      </c>
      <c r="D263" s="23">
        <v>110.5</v>
      </c>
      <c r="E263" s="23">
        <v>33</v>
      </c>
    </row>
    <row r="264" spans="2:5" x14ac:dyDescent="0.25">
      <c r="B264" t="s">
        <v>1409</v>
      </c>
      <c r="C264" s="23">
        <v>7</v>
      </c>
      <c r="D264" s="23">
        <v>110.5</v>
      </c>
      <c r="E264" s="23">
        <v>24</v>
      </c>
    </row>
    <row r="265" spans="2:5" x14ac:dyDescent="0.25">
      <c r="B265" t="s">
        <v>1410</v>
      </c>
      <c r="C265" s="23">
        <v>7</v>
      </c>
      <c r="D265" s="23">
        <v>110.5</v>
      </c>
      <c r="E265" s="23">
        <v>15</v>
      </c>
    </row>
    <row r="266" spans="2:5" x14ac:dyDescent="0.25">
      <c r="B266" t="s">
        <v>1411</v>
      </c>
      <c r="C266" s="23">
        <v>7</v>
      </c>
      <c r="D266" s="23">
        <v>110.5</v>
      </c>
      <c r="E266" s="23">
        <v>9</v>
      </c>
    </row>
    <row r="267" spans="2:5" x14ac:dyDescent="0.25">
      <c r="B267" t="s">
        <v>1412</v>
      </c>
      <c r="C267" s="23">
        <v>7</v>
      </c>
      <c r="D267" s="23">
        <v>110.5</v>
      </c>
      <c r="E267" s="23">
        <v>0</v>
      </c>
    </row>
    <row r="268" spans="2:5" x14ac:dyDescent="0.25">
      <c r="B268" t="s">
        <v>1413</v>
      </c>
      <c r="C268" s="23">
        <v>4.75</v>
      </c>
      <c r="D268" s="23">
        <v>110.5</v>
      </c>
      <c r="E268" s="23">
        <v>51</v>
      </c>
    </row>
    <row r="269" spans="2:5" x14ac:dyDescent="0.25">
      <c r="B269" t="s">
        <v>1414</v>
      </c>
      <c r="C269" s="23">
        <v>4.75</v>
      </c>
      <c r="D269" s="23">
        <v>110.5</v>
      </c>
      <c r="E269" s="23">
        <v>42</v>
      </c>
    </row>
    <row r="270" spans="2:5" x14ac:dyDescent="0.25">
      <c r="B270" t="s">
        <v>1415</v>
      </c>
      <c r="C270" s="23">
        <v>4.75</v>
      </c>
      <c r="D270" s="23">
        <v>110.5</v>
      </c>
      <c r="E270" s="23">
        <v>33</v>
      </c>
    </row>
    <row r="271" spans="2:5" x14ac:dyDescent="0.25">
      <c r="B271" t="s">
        <v>1416</v>
      </c>
      <c r="C271" s="23">
        <v>4.75</v>
      </c>
      <c r="D271" s="23">
        <v>110.5</v>
      </c>
      <c r="E271" s="23">
        <v>24</v>
      </c>
    </row>
    <row r="272" spans="2:5" x14ac:dyDescent="0.25">
      <c r="B272" t="s">
        <v>1417</v>
      </c>
      <c r="C272" s="23">
        <v>4.75</v>
      </c>
      <c r="D272" s="23">
        <v>110.5</v>
      </c>
      <c r="E272" s="23">
        <v>15</v>
      </c>
    </row>
    <row r="273" spans="2:5" x14ac:dyDescent="0.25">
      <c r="B273" t="s">
        <v>1418</v>
      </c>
      <c r="C273" s="23">
        <v>4.75</v>
      </c>
      <c r="D273" s="23">
        <v>110.5</v>
      </c>
      <c r="E273" s="23">
        <v>9</v>
      </c>
    </row>
    <row r="274" spans="2:5" x14ac:dyDescent="0.25">
      <c r="B274" t="s">
        <v>1419</v>
      </c>
      <c r="C274" s="23">
        <v>4.75</v>
      </c>
      <c r="D274" s="23">
        <v>110.5</v>
      </c>
      <c r="E274" s="23">
        <v>0</v>
      </c>
    </row>
    <row r="275" spans="2:5" x14ac:dyDescent="0.25">
      <c r="B275" t="s">
        <v>1420</v>
      </c>
      <c r="C275" s="23">
        <v>3.98</v>
      </c>
      <c r="D275" s="23">
        <v>110.5</v>
      </c>
      <c r="E275" s="23">
        <v>51</v>
      </c>
    </row>
    <row r="276" spans="2:5" x14ac:dyDescent="0.25">
      <c r="B276" t="s">
        <v>1421</v>
      </c>
      <c r="C276" s="23">
        <v>3.98</v>
      </c>
      <c r="D276" s="23">
        <v>110.5</v>
      </c>
      <c r="E276" s="23">
        <v>42</v>
      </c>
    </row>
    <row r="277" spans="2:5" x14ac:dyDescent="0.25">
      <c r="B277" t="s">
        <v>1422</v>
      </c>
      <c r="C277" s="23">
        <v>3.98</v>
      </c>
      <c r="D277" s="23">
        <v>110.5</v>
      </c>
      <c r="E277" s="23">
        <v>33</v>
      </c>
    </row>
    <row r="278" spans="2:5" x14ac:dyDescent="0.25">
      <c r="B278" t="s">
        <v>1423</v>
      </c>
      <c r="C278" s="23">
        <v>3.98</v>
      </c>
      <c r="D278" s="23">
        <v>110.5</v>
      </c>
      <c r="E278" s="23">
        <v>24</v>
      </c>
    </row>
    <row r="279" spans="2:5" x14ac:dyDescent="0.25">
      <c r="B279" t="s">
        <v>1424</v>
      </c>
      <c r="C279" s="23">
        <v>3.98</v>
      </c>
      <c r="D279" s="23">
        <v>110.5</v>
      </c>
      <c r="E279" s="23">
        <v>15</v>
      </c>
    </row>
    <row r="280" spans="2:5" x14ac:dyDescent="0.25">
      <c r="B280" t="s">
        <v>1425</v>
      </c>
      <c r="C280" s="23">
        <v>3.98</v>
      </c>
      <c r="D280" s="23">
        <v>110.5</v>
      </c>
      <c r="E280" s="23">
        <v>9</v>
      </c>
    </row>
    <row r="281" spans="2:5" x14ac:dyDescent="0.25">
      <c r="B281" t="s">
        <v>1426</v>
      </c>
      <c r="C281" s="23">
        <v>3.98</v>
      </c>
      <c r="D281" s="23">
        <v>110.5</v>
      </c>
      <c r="E281" s="23">
        <v>0</v>
      </c>
    </row>
    <row r="282" spans="2:5" x14ac:dyDescent="0.25">
      <c r="B282" t="s">
        <v>1427</v>
      </c>
      <c r="C282" s="23">
        <v>3.1640000000000001</v>
      </c>
      <c r="D282" s="23">
        <v>110.5</v>
      </c>
      <c r="E282" s="23">
        <v>51</v>
      </c>
    </row>
    <row r="283" spans="2:5" x14ac:dyDescent="0.25">
      <c r="B283" t="s">
        <v>1428</v>
      </c>
      <c r="C283" s="23">
        <v>3.1640000000000001</v>
      </c>
      <c r="D283" s="23">
        <v>110.5</v>
      </c>
      <c r="E283" s="23">
        <v>42</v>
      </c>
    </row>
    <row r="284" spans="2:5" x14ac:dyDescent="0.25">
      <c r="B284" t="s">
        <v>1429</v>
      </c>
      <c r="C284" s="23">
        <v>3.1640000000000001</v>
      </c>
      <c r="D284" s="23">
        <v>110.5</v>
      </c>
      <c r="E284" s="23">
        <v>33</v>
      </c>
    </row>
    <row r="285" spans="2:5" x14ac:dyDescent="0.25">
      <c r="B285" t="s">
        <v>1430</v>
      </c>
      <c r="C285" s="23">
        <v>3.1640000000000001</v>
      </c>
      <c r="D285" s="23">
        <v>110.5</v>
      </c>
      <c r="E285" s="23">
        <v>24</v>
      </c>
    </row>
    <row r="286" spans="2:5" x14ac:dyDescent="0.25">
      <c r="B286" t="s">
        <v>1431</v>
      </c>
      <c r="C286" s="23">
        <v>3.1640000000000001</v>
      </c>
      <c r="D286" s="23">
        <v>110.5</v>
      </c>
      <c r="E286" s="23">
        <v>15</v>
      </c>
    </row>
    <row r="287" spans="2:5" x14ac:dyDescent="0.25">
      <c r="B287" t="s">
        <v>1432</v>
      </c>
      <c r="C287" s="23">
        <v>3.1640000000000001</v>
      </c>
      <c r="D287" s="23">
        <v>110.5</v>
      </c>
      <c r="E287" s="23">
        <v>9</v>
      </c>
    </row>
    <row r="288" spans="2:5" x14ac:dyDescent="0.25">
      <c r="B288" t="s">
        <v>1433</v>
      </c>
      <c r="C288" s="23">
        <v>14.4</v>
      </c>
      <c r="D288" s="23">
        <v>116.4</v>
      </c>
      <c r="E288" s="23">
        <v>51</v>
      </c>
    </row>
    <row r="289" spans="2:5" x14ac:dyDescent="0.25">
      <c r="B289" t="s">
        <v>1434</v>
      </c>
      <c r="C289" s="23">
        <v>14.4</v>
      </c>
      <c r="D289" s="23">
        <v>116.4</v>
      </c>
      <c r="E289" s="23">
        <v>42</v>
      </c>
    </row>
    <row r="290" spans="2:5" x14ac:dyDescent="0.25">
      <c r="B290" t="s">
        <v>1435</v>
      </c>
      <c r="C290" s="23">
        <v>14.4</v>
      </c>
      <c r="D290" s="23">
        <v>116.4</v>
      </c>
      <c r="E290" s="23">
        <v>33</v>
      </c>
    </row>
    <row r="291" spans="2:5" x14ac:dyDescent="0.25">
      <c r="B291" t="s">
        <v>1436</v>
      </c>
      <c r="C291" s="23">
        <v>14.4</v>
      </c>
      <c r="D291" s="23">
        <v>116.4</v>
      </c>
      <c r="E291" s="23">
        <v>24</v>
      </c>
    </row>
    <row r="292" spans="2:5" x14ac:dyDescent="0.25">
      <c r="B292" t="s">
        <v>1437</v>
      </c>
      <c r="C292" s="23">
        <v>14.4</v>
      </c>
      <c r="D292" s="23">
        <v>116.4</v>
      </c>
      <c r="E292" s="23">
        <v>15</v>
      </c>
    </row>
    <row r="293" spans="2:5" x14ac:dyDescent="0.25">
      <c r="B293" t="s">
        <v>1438</v>
      </c>
      <c r="C293" s="23">
        <v>14.4</v>
      </c>
      <c r="D293" s="23">
        <v>116.4</v>
      </c>
      <c r="E293" s="23">
        <v>9</v>
      </c>
    </row>
    <row r="294" spans="2:5" x14ac:dyDescent="0.25">
      <c r="B294" t="s">
        <v>1439</v>
      </c>
      <c r="C294" s="23">
        <v>14.4</v>
      </c>
      <c r="D294" s="23">
        <v>116.4</v>
      </c>
      <c r="E294" s="23">
        <v>0</v>
      </c>
    </row>
    <row r="295" spans="2:5" x14ac:dyDescent="0.25">
      <c r="B295" t="s">
        <v>1440</v>
      </c>
      <c r="C295" s="23">
        <v>7.5</v>
      </c>
      <c r="D295" s="23">
        <v>104</v>
      </c>
      <c r="E295" s="23">
        <v>51</v>
      </c>
    </row>
    <row r="296" spans="2:5" x14ac:dyDescent="0.25">
      <c r="B296" t="s">
        <v>1441</v>
      </c>
      <c r="C296" s="23">
        <v>7.5</v>
      </c>
      <c r="D296" s="23">
        <v>104</v>
      </c>
      <c r="E296" s="23">
        <v>42</v>
      </c>
    </row>
    <row r="297" spans="2:5" x14ac:dyDescent="0.25">
      <c r="B297" t="s">
        <v>1442</v>
      </c>
      <c r="C297" s="23">
        <v>7.5</v>
      </c>
      <c r="D297" s="23">
        <v>104</v>
      </c>
      <c r="E297" s="23">
        <v>33</v>
      </c>
    </row>
    <row r="298" spans="2:5" x14ac:dyDescent="0.25">
      <c r="B298" t="s">
        <v>1443</v>
      </c>
      <c r="C298" s="23">
        <v>7.5</v>
      </c>
      <c r="D298" s="23">
        <v>104</v>
      </c>
      <c r="E298" s="23">
        <v>24</v>
      </c>
    </row>
    <row r="299" spans="2:5" x14ac:dyDescent="0.25">
      <c r="B299" t="s">
        <v>1444</v>
      </c>
      <c r="C299" s="23">
        <v>7.5</v>
      </c>
      <c r="D299" s="23">
        <v>104</v>
      </c>
      <c r="E299" s="23">
        <v>15</v>
      </c>
    </row>
    <row r="300" spans="2:5" x14ac:dyDescent="0.25">
      <c r="B300" t="s">
        <v>1445</v>
      </c>
      <c r="C300" s="23">
        <v>7.5</v>
      </c>
      <c r="D300" s="23">
        <v>104</v>
      </c>
      <c r="E300" s="23">
        <v>9</v>
      </c>
    </row>
    <row r="301" spans="2:5" x14ac:dyDescent="0.25">
      <c r="B301" t="s">
        <v>1446</v>
      </c>
      <c r="C301" s="23">
        <v>7.5</v>
      </c>
      <c r="D301" s="23">
        <v>104</v>
      </c>
      <c r="E301" s="23">
        <v>0</v>
      </c>
    </row>
    <row r="302" spans="2:5" x14ac:dyDescent="0.25">
      <c r="B302" t="s">
        <v>1447</v>
      </c>
      <c r="C302" s="23">
        <v>0</v>
      </c>
      <c r="D302" s="23">
        <v>113.5</v>
      </c>
      <c r="E302" s="23">
        <v>28.5</v>
      </c>
    </row>
    <row r="303" spans="2:5" x14ac:dyDescent="0.25">
      <c r="B303" t="s">
        <v>1448</v>
      </c>
      <c r="C303" s="23">
        <v>15</v>
      </c>
      <c r="D303" s="23">
        <v>113.5</v>
      </c>
      <c r="E303" s="23">
        <v>28.5</v>
      </c>
    </row>
    <row r="304" spans="2:5" x14ac:dyDescent="0.25">
      <c r="B304" t="s">
        <v>1449</v>
      </c>
      <c r="C304" s="23">
        <v>15</v>
      </c>
      <c r="D304" s="23">
        <v>116.4</v>
      </c>
      <c r="E304" s="23">
        <v>28.5</v>
      </c>
    </row>
    <row r="305" spans="2:5" x14ac:dyDescent="0.25">
      <c r="B305" t="s">
        <v>1450</v>
      </c>
      <c r="C305" s="23">
        <v>0</v>
      </c>
      <c r="D305" s="23">
        <v>116.4</v>
      </c>
      <c r="E305" s="23">
        <v>28.5</v>
      </c>
    </row>
    <row r="306" spans="2:5" x14ac:dyDescent="0.25">
      <c r="B306" t="s">
        <v>1451</v>
      </c>
      <c r="C306" s="23">
        <v>14.4</v>
      </c>
      <c r="D306" s="23">
        <v>116.4</v>
      </c>
      <c r="E306" s="23">
        <v>-3.55</v>
      </c>
    </row>
    <row r="307" spans="2:5" x14ac:dyDescent="0.25">
      <c r="B307" t="s">
        <v>1452</v>
      </c>
      <c r="C307" s="23">
        <v>14.4</v>
      </c>
      <c r="D307" s="23">
        <v>116.4</v>
      </c>
      <c r="E307" s="23">
        <v>53.3</v>
      </c>
    </row>
    <row r="308" spans="2:5" x14ac:dyDescent="0.25">
      <c r="B308" t="s">
        <v>1453</v>
      </c>
      <c r="C308" s="23">
        <v>5.45</v>
      </c>
      <c r="D308" s="23">
        <v>113.5</v>
      </c>
      <c r="E308" s="23">
        <v>-3.55</v>
      </c>
    </row>
    <row r="309" spans="2:5" x14ac:dyDescent="0.25">
      <c r="B309" t="s">
        <v>1454</v>
      </c>
      <c r="C309" s="23">
        <v>5.45</v>
      </c>
      <c r="D309" s="23">
        <v>113.5</v>
      </c>
      <c r="E309" s="23">
        <v>0</v>
      </c>
    </row>
    <row r="310" spans="2:5" x14ac:dyDescent="0.25">
      <c r="B310" t="s">
        <v>1455</v>
      </c>
      <c r="C310" s="23">
        <v>5.45</v>
      </c>
      <c r="D310" s="23">
        <v>113.5</v>
      </c>
      <c r="E310" s="23">
        <v>15</v>
      </c>
    </row>
    <row r="311" spans="2:5" x14ac:dyDescent="0.25">
      <c r="B311" t="s">
        <v>1456</v>
      </c>
      <c r="C311" s="23">
        <v>5.45</v>
      </c>
      <c r="D311" s="23">
        <v>113.5</v>
      </c>
      <c r="E311" s="23">
        <v>24</v>
      </c>
    </row>
    <row r="312" spans="2:5" x14ac:dyDescent="0.25">
      <c r="B312" t="s">
        <v>1457</v>
      </c>
      <c r="C312" s="23">
        <v>5.45</v>
      </c>
      <c r="D312" s="23">
        <v>113.5</v>
      </c>
      <c r="E312" s="23">
        <v>33</v>
      </c>
    </row>
    <row r="313" spans="2:5" x14ac:dyDescent="0.25">
      <c r="B313" t="s">
        <v>1458</v>
      </c>
      <c r="C313" s="23">
        <v>5.45</v>
      </c>
      <c r="D313" s="23">
        <v>113.5</v>
      </c>
      <c r="E313" s="23">
        <v>42</v>
      </c>
    </row>
    <row r="314" spans="2:5" x14ac:dyDescent="0.25">
      <c r="B314" t="s">
        <v>1459</v>
      </c>
      <c r="C314" s="23">
        <v>5.45</v>
      </c>
      <c r="D314" s="23">
        <v>113.5</v>
      </c>
      <c r="E314" s="23">
        <v>51</v>
      </c>
    </row>
    <row r="315" spans="2:5" x14ac:dyDescent="0.25">
      <c r="B315" t="s">
        <v>1460</v>
      </c>
      <c r="C315" s="23">
        <v>5.45</v>
      </c>
      <c r="D315" s="23">
        <v>113.5</v>
      </c>
      <c r="E315" s="23">
        <v>53.3</v>
      </c>
    </row>
    <row r="316" spans="2:5" x14ac:dyDescent="0.25">
      <c r="B316" t="s">
        <v>1461</v>
      </c>
      <c r="C316" s="23">
        <v>5.45</v>
      </c>
      <c r="D316" s="23">
        <v>113.5</v>
      </c>
      <c r="E316" s="23">
        <v>9</v>
      </c>
    </row>
    <row r="317" spans="2:5" x14ac:dyDescent="0.25">
      <c r="B317" t="s">
        <v>1462</v>
      </c>
      <c r="C317" s="23">
        <v>6.7610000000000001</v>
      </c>
      <c r="D317" s="23">
        <v>113.5</v>
      </c>
      <c r="E317" s="23">
        <v>53.3</v>
      </c>
    </row>
    <row r="318" spans="2:5" x14ac:dyDescent="0.25">
      <c r="B318" t="s">
        <v>1463</v>
      </c>
      <c r="C318" s="23">
        <v>6.7610000000000001</v>
      </c>
      <c r="D318" s="23">
        <v>113.5</v>
      </c>
      <c r="E318" s="23">
        <v>-3.55</v>
      </c>
    </row>
    <row r="319" spans="2:5" x14ac:dyDescent="0.25">
      <c r="B319" t="s">
        <v>1464</v>
      </c>
      <c r="C319" s="23">
        <v>6.7610000000000001</v>
      </c>
      <c r="D319" s="23">
        <v>113.5</v>
      </c>
      <c r="E319" s="23">
        <v>0</v>
      </c>
    </row>
    <row r="320" spans="2:5" x14ac:dyDescent="0.25">
      <c r="B320" t="s">
        <v>1465</v>
      </c>
      <c r="C320" s="23">
        <v>3.98</v>
      </c>
      <c r="D320" s="23">
        <v>110.5</v>
      </c>
      <c r="E320" s="23">
        <v>-3.55</v>
      </c>
    </row>
    <row r="321" spans="2:5" x14ac:dyDescent="0.25">
      <c r="B321" t="s">
        <v>1466</v>
      </c>
      <c r="C321" s="23">
        <v>3.98</v>
      </c>
      <c r="D321" s="23">
        <v>110.5</v>
      </c>
      <c r="E321" s="23">
        <v>53.3</v>
      </c>
    </row>
    <row r="322" spans="2:5" x14ac:dyDescent="0.25">
      <c r="B322" t="s">
        <v>1467</v>
      </c>
      <c r="C322" s="23">
        <v>11.67</v>
      </c>
      <c r="D322" s="23">
        <v>116.4</v>
      </c>
      <c r="E322" s="23">
        <v>33</v>
      </c>
    </row>
    <row r="323" spans="2:5" x14ac:dyDescent="0.25">
      <c r="B323" t="s">
        <v>1468</v>
      </c>
      <c r="C323" s="23">
        <v>11.67</v>
      </c>
      <c r="D323" s="23">
        <v>116.4</v>
      </c>
      <c r="E323" s="23">
        <v>42</v>
      </c>
    </row>
    <row r="324" spans="2:5" x14ac:dyDescent="0.25">
      <c r="B324" t="s">
        <v>1469</v>
      </c>
      <c r="C324" s="23">
        <v>15</v>
      </c>
      <c r="D324" s="23">
        <v>104</v>
      </c>
      <c r="E324" s="23">
        <v>45.3</v>
      </c>
    </row>
    <row r="325" spans="2:5" x14ac:dyDescent="0.25">
      <c r="B325" t="s">
        <v>1470</v>
      </c>
      <c r="C325" s="23">
        <v>7.5</v>
      </c>
      <c r="D325" s="23">
        <v>104</v>
      </c>
      <c r="E325" s="23">
        <v>45.3</v>
      </c>
    </row>
    <row r="326" spans="2:5" x14ac:dyDescent="0.25">
      <c r="B326" t="s">
        <v>1471</v>
      </c>
      <c r="C326" s="23">
        <v>15</v>
      </c>
      <c r="D326" s="23">
        <v>112</v>
      </c>
      <c r="E326" s="23">
        <v>0</v>
      </c>
    </row>
    <row r="327" spans="2:5" x14ac:dyDescent="0.25">
      <c r="B327" t="s">
        <v>1472</v>
      </c>
      <c r="C327" s="23">
        <v>15</v>
      </c>
      <c r="D327" s="23">
        <v>112</v>
      </c>
      <c r="E327" s="23">
        <v>9</v>
      </c>
    </row>
    <row r="328" spans="2:5" x14ac:dyDescent="0.25">
      <c r="B328" t="s">
        <v>1473</v>
      </c>
      <c r="C328" s="23">
        <v>15</v>
      </c>
      <c r="D328" s="23">
        <v>112</v>
      </c>
      <c r="E328" s="23">
        <v>1.42</v>
      </c>
    </row>
    <row r="329" spans="2:5" x14ac:dyDescent="0.25">
      <c r="B329" t="s">
        <v>1474</v>
      </c>
      <c r="C329" s="23">
        <v>15</v>
      </c>
      <c r="D329" s="23">
        <v>112</v>
      </c>
      <c r="E329" s="23">
        <v>2.77</v>
      </c>
    </row>
    <row r="330" spans="2:5" x14ac:dyDescent="0.25">
      <c r="B330" t="s">
        <v>1475</v>
      </c>
      <c r="C330" s="23">
        <v>15</v>
      </c>
      <c r="D330" s="23">
        <v>112</v>
      </c>
      <c r="E330" s="23">
        <v>3.87</v>
      </c>
    </row>
    <row r="331" spans="2:5" x14ac:dyDescent="0.25">
      <c r="B331" t="s">
        <v>1476</v>
      </c>
      <c r="C331" s="23">
        <v>0.8</v>
      </c>
      <c r="D331" s="23">
        <v>110.5</v>
      </c>
      <c r="E331" s="23">
        <v>0</v>
      </c>
    </row>
    <row r="332" spans="2:5" x14ac:dyDescent="0.25">
      <c r="B332" t="s">
        <v>1477</v>
      </c>
      <c r="C332" s="23">
        <v>4.75</v>
      </c>
      <c r="D332" s="23">
        <v>110.5</v>
      </c>
      <c r="E332" s="23">
        <v>-3.55</v>
      </c>
    </row>
    <row r="333" spans="2:5" x14ac:dyDescent="0.25">
      <c r="B333" t="s">
        <v>1478</v>
      </c>
      <c r="C333" s="23">
        <v>6</v>
      </c>
      <c r="D333" s="23">
        <v>112</v>
      </c>
      <c r="E333" s="23">
        <v>0</v>
      </c>
    </row>
    <row r="334" spans="2:5" x14ac:dyDescent="0.25">
      <c r="B334" t="s">
        <v>1479</v>
      </c>
      <c r="C334" s="23">
        <v>6</v>
      </c>
      <c r="D334" s="23">
        <v>112</v>
      </c>
      <c r="E334" s="23">
        <v>9</v>
      </c>
    </row>
    <row r="335" spans="2:5" x14ac:dyDescent="0.25">
      <c r="B335" t="s">
        <v>15463</v>
      </c>
      <c r="C335" s="23">
        <v>6</v>
      </c>
      <c r="D335" s="23">
        <v>112</v>
      </c>
      <c r="E335" s="23">
        <v>1.42</v>
      </c>
    </row>
    <row r="336" spans="2:5" x14ac:dyDescent="0.25">
      <c r="B336" t="s">
        <v>1480</v>
      </c>
      <c r="C336" s="23">
        <v>6</v>
      </c>
      <c r="D336" s="23">
        <v>112</v>
      </c>
      <c r="E336" s="23">
        <v>2.77</v>
      </c>
    </row>
    <row r="337" spans="2:5" x14ac:dyDescent="0.25">
      <c r="B337" t="s">
        <v>15464</v>
      </c>
      <c r="C337" s="23">
        <v>6</v>
      </c>
      <c r="D337" s="23">
        <v>112</v>
      </c>
      <c r="E337" s="23">
        <v>3.87</v>
      </c>
    </row>
    <row r="338" spans="2:5" x14ac:dyDescent="0.25">
      <c r="B338" t="s">
        <v>1481</v>
      </c>
      <c r="C338" s="23">
        <v>0.8</v>
      </c>
      <c r="D338" s="23">
        <v>110.5</v>
      </c>
      <c r="E338" s="23">
        <v>-3.55</v>
      </c>
    </row>
    <row r="339" spans="2:5" x14ac:dyDescent="0.25">
      <c r="B339" t="s">
        <v>15465</v>
      </c>
      <c r="C339" s="23">
        <v>3.1640000000000001</v>
      </c>
      <c r="D339" s="23">
        <v>110.5</v>
      </c>
      <c r="E339" s="23">
        <v>53.3</v>
      </c>
    </row>
    <row r="340" spans="2:5" x14ac:dyDescent="0.25">
      <c r="B340" t="s">
        <v>1482</v>
      </c>
      <c r="C340" s="23">
        <v>7</v>
      </c>
      <c r="D340" s="23">
        <v>110.5</v>
      </c>
      <c r="E340" s="23">
        <v>-3.55</v>
      </c>
    </row>
    <row r="341" spans="2:5" x14ac:dyDescent="0.25">
      <c r="B341" t="s">
        <v>1483</v>
      </c>
      <c r="C341" s="23">
        <v>7</v>
      </c>
      <c r="D341" s="23">
        <v>110.5</v>
      </c>
      <c r="E341" s="23">
        <v>53.3</v>
      </c>
    </row>
    <row r="342" spans="2:5" x14ac:dyDescent="0.25">
      <c r="B342" t="s">
        <v>1484</v>
      </c>
      <c r="C342" s="23">
        <v>3.1640000000000001</v>
      </c>
      <c r="D342" s="23">
        <v>110.5</v>
      </c>
      <c r="E342" s="23">
        <v>-3.55</v>
      </c>
    </row>
    <row r="343" spans="2:5" x14ac:dyDescent="0.25">
      <c r="B343" t="s">
        <v>15466</v>
      </c>
      <c r="C343" s="23">
        <v>3.1640000000000001</v>
      </c>
      <c r="D343" s="23">
        <v>110.5</v>
      </c>
      <c r="E343" s="23">
        <v>0</v>
      </c>
    </row>
    <row r="344" spans="2:5" x14ac:dyDescent="0.25">
      <c r="B344" t="s">
        <v>1485</v>
      </c>
      <c r="C344" s="23">
        <v>15</v>
      </c>
      <c r="D344" s="23">
        <v>112</v>
      </c>
      <c r="E344" s="23">
        <v>0.62</v>
      </c>
    </row>
    <row r="345" spans="2:5" x14ac:dyDescent="0.25">
      <c r="B345" t="s">
        <v>15467</v>
      </c>
      <c r="C345" s="23">
        <v>15</v>
      </c>
      <c r="D345" s="23">
        <v>112</v>
      </c>
      <c r="E345" s="23">
        <v>2.2200000000000002</v>
      </c>
    </row>
    <row r="346" spans="2:5" x14ac:dyDescent="0.25">
      <c r="B346" t="s">
        <v>1486</v>
      </c>
      <c r="C346" s="23">
        <v>0</v>
      </c>
      <c r="D346" s="23">
        <v>108.1</v>
      </c>
      <c r="E346" s="23">
        <v>0</v>
      </c>
    </row>
    <row r="347" spans="2:5" x14ac:dyDescent="0.25">
      <c r="B347" t="s">
        <v>15468</v>
      </c>
      <c r="C347" s="23">
        <v>15</v>
      </c>
      <c r="D347" s="23">
        <v>108.1</v>
      </c>
      <c r="E347" s="23">
        <v>0</v>
      </c>
    </row>
    <row r="348" spans="2:5" x14ac:dyDescent="0.25">
      <c r="B348" t="s">
        <v>1487</v>
      </c>
      <c r="C348" s="23">
        <v>0</v>
      </c>
      <c r="D348" s="23">
        <v>108.1</v>
      </c>
      <c r="E348" s="23">
        <v>15</v>
      </c>
    </row>
    <row r="349" spans="2:5" x14ac:dyDescent="0.25">
      <c r="B349" t="s">
        <v>1488</v>
      </c>
      <c r="C349" s="23">
        <v>15</v>
      </c>
      <c r="D349" s="23">
        <v>108.1</v>
      </c>
      <c r="E349" s="23">
        <v>15</v>
      </c>
    </row>
    <row r="350" spans="2:5" x14ac:dyDescent="0.25">
      <c r="B350" t="s">
        <v>1489</v>
      </c>
      <c r="C350" s="23">
        <v>0</v>
      </c>
      <c r="D350" s="23">
        <v>108.1</v>
      </c>
      <c r="E350" s="23">
        <v>24</v>
      </c>
    </row>
    <row r="351" spans="2:5" x14ac:dyDescent="0.25">
      <c r="B351" t="s">
        <v>1490</v>
      </c>
      <c r="C351" s="23">
        <v>15</v>
      </c>
      <c r="D351" s="23">
        <v>108.1</v>
      </c>
      <c r="E351" s="23">
        <v>24</v>
      </c>
    </row>
    <row r="352" spans="2:5" x14ac:dyDescent="0.25">
      <c r="B352" t="s">
        <v>1491</v>
      </c>
      <c r="C352" s="23">
        <v>0</v>
      </c>
      <c r="D352" s="23">
        <v>108.1</v>
      </c>
      <c r="E352" s="23">
        <v>33</v>
      </c>
    </row>
    <row r="353" spans="2:5" x14ac:dyDescent="0.25">
      <c r="B353" t="s">
        <v>1492</v>
      </c>
      <c r="C353" s="23">
        <v>15</v>
      </c>
      <c r="D353" s="23">
        <v>108.1</v>
      </c>
      <c r="E353" s="23">
        <v>33</v>
      </c>
    </row>
    <row r="354" spans="2:5" x14ac:dyDescent="0.25">
      <c r="B354" t="s">
        <v>1493</v>
      </c>
      <c r="C354" s="23">
        <v>0</v>
      </c>
      <c r="D354" s="23">
        <v>108.1</v>
      </c>
      <c r="E354" s="23">
        <v>42</v>
      </c>
    </row>
    <row r="355" spans="2:5" x14ac:dyDescent="0.25">
      <c r="B355" t="s">
        <v>1494</v>
      </c>
      <c r="C355" s="23">
        <v>15</v>
      </c>
      <c r="D355" s="23">
        <v>108.1</v>
      </c>
      <c r="E355" s="23">
        <v>42</v>
      </c>
    </row>
    <row r="356" spans="2:5" x14ac:dyDescent="0.25">
      <c r="B356" t="s">
        <v>1495</v>
      </c>
      <c r="C356" s="23">
        <v>0</v>
      </c>
      <c r="D356" s="23">
        <v>108.1</v>
      </c>
      <c r="E356" s="23">
        <v>51</v>
      </c>
    </row>
    <row r="357" spans="2:5" x14ac:dyDescent="0.25">
      <c r="B357" t="s">
        <v>1496</v>
      </c>
      <c r="C357" s="23">
        <v>15</v>
      </c>
      <c r="D357" s="23">
        <v>108.1</v>
      </c>
      <c r="E357" s="23">
        <v>51</v>
      </c>
    </row>
    <row r="358" spans="2:5" x14ac:dyDescent="0.25">
      <c r="B358" t="s">
        <v>1497</v>
      </c>
      <c r="C358" s="23">
        <v>0</v>
      </c>
      <c r="D358" s="23">
        <v>108.1</v>
      </c>
      <c r="E358" s="23">
        <v>9</v>
      </c>
    </row>
    <row r="359" spans="2:5" x14ac:dyDescent="0.25">
      <c r="B359" t="s">
        <v>1498</v>
      </c>
      <c r="C359" s="23">
        <v>15</v>
      </c>
      <c r="D359" s="23">
        <v>108.1</v>
      </c>
      <c r="E359" s="23">
        <v>9</v>
      </c>
    </row>
    <row r="360" spans="2:5" x14ac:dyDescent="0.25">
      <c r="B360" t="s">
        <v>15469</v>
      </c>
      <c r="C360" s="23">
        <v>0</v>
      </c>
      <c r="D360" s="23">
        <v>107.5</v>
      </c>
      <c r="E360" s="23">
        <v>28.5</v>
      </c>
    </row>
    <row r="361" spans="2:5" x14ac:dyDescent="0.25">
      <c r="B361" t="s">
        <v>1499</v>
      </c>
      <c r="C361" s="23">
        <v>15</v>
      </c>
      <c r="D361" s="23">
        <v>107.5</v>
      </c>
      <c r="E361" s="23">
        <v>28.5</v>
      </c>
    </row>
    <row r="362" spans="2:5" x14ac:dyDescent="0.25">
      <c r="B362" t="s">
        <v>1500</v>
      </c>
      <c r="C362" s="23">
        <v>0</v>
      </c>
      <c r="D362" s="23">
        <v>112.2</v>
      </c>
      <c r="E362" s="23">
        <v>51</v>
      </c>
    </row>
    <row r="363" spans="2:5" x14ac:dyDescent="0.25">
      <c r="B363" t="s">
        <v>1501</v>
      </c>
      <c r="C363" s="23">
        <v>0</v>
      </c>
      <c r="D363" s="23">
        <v>115.1</v>
      </c>
      <c r="E363" s="23">
        <v>51</v>
      </c>
    </row>
    <row r="364" spans="2:5" x14ac:dyDescent="0.25">
      <c r="B364" t="s">
        <v>15470</v>
      </c>
      <c r="C364" s="23">
        <v>15</v>
      </c>
      <c r="D364" s="23">
        <v>112.2</v>
      </c>
      <c r="E364" s="23">
        <v>51</v>
      </c>
    </row>
    <row r="365" spans="2:5" x14ac:dyDescent="0.25">
      <c r="B365" t="s">
        <v>1502</v>
      </c>
      <c r="C365" s="23">
        <v>15</v>
      </c>
      <c r="D365" s="23">
        <v>115.1</v>
      </c>
      <c r="E365" s="23">
        <v>51</v>
      </c>
    </row>
    <row r="366" spans="2:5" x14ac:dyDescent="0.25">
      <c r="B366" t="s">
        <v>1503</v>
      </c>
      <c r="C366" s="23">
        <v>0</v>
      </c>
      <c r="D366" s="23">
        <v>109.2</v>
      </c>
      <c r="E366" s="23">
        <v>51</v>
      </c>
    </row>
    <row r="367" spans="2:5" x14ac:dyDescent="0.25">
      <c r="B367" t="s">
        <v>1504</v>
      </c>
      <c r="C367" s="23">
        <v>15</v>
      </c>
      <c r="D367" s="23">
        <v>109.2</v>
      </c>
      <c r="E367" s="23">
        <v>51</v>
      </c>
    </row>
    <row r="368" spans="2:5" x14ac:dyDescent="0.25">
      <c r="B368" t="s">
        <v>15471</v>
      </c>
      <c r="C368" s="23">
        <v>0</v>
      </c>
      <c r="D368" s="23">
        <v>112.2</v>
      </c>
      <c r="E368" s="23">
        <v>51.5</v>
      </c>
    </row>
    <row r="369" spans="2:5" x14ac:dyDescent="0.25">
      <c r="B369" t="s">
        <v>1505</v>
      </c>
      <c r="C369" s="23">
        <v>0</v>
      </c>
      <c r="D369" s="23">
        <v>115.1</v>
      </c>
      <c r="E369" s="23">
        <v>51.5</v>
      </c>
    </row>
    <row r="370" spans="2:5" x14ac:dyDescent="0.25">
      <c r="B370" t="s">
        <v>1506</v>
      </c>
      <c r="C370" s="23">
        <v>15</v>
      </c>
      <c r="D370" s="23">
        <v>112.2</v>
      </c>
      <c r="E370" s="23">
        <v>51.5</v>
      </c>
    </row>
    <row r="371" spans="2:5" x14ac:dyDescent="0.25">
      <c r="B371" t="s">
        <v>1507</v>
      </c>
      <c r="C371" s="23">
        <v>15</v>
      </c>
      <c r="D371" s="23">
        <v>115.1</v>
      </c>
      <c r="E371" s="23">
        <v>51.5</v>
      </c>
    </row>
    <row r="372" spans="2:5" x14ac:dyDescent="0.25">
      <c r="B372" t="s">
        <v>15472</v>
      </c>
      <c r="C372" s="23">
        <v>0</v>
      </c>
      <c r="D372" s="23">
        <v>109.2</v>
      </c>
      <c r="E372" s="23">
        <v>51.5</v>
      </c>
    </row>
    <row r="373" spans="2:5" x14ac:dyDescent="0.25">
      <c r="B373" t="s">
        <v>1508</v>
      </c>
      <c r="C373" s="23">
        <v>15</v>
      </c>
      <c r="D373" s="23">
        <v>109.2</v>
      </c>
      <c r="E373" s="23">
        <v>51.5</v>
      </c>
    </row>
    <row r="374" spans="2:5" x14ac:dyDescent="0.25">
      <c r="B374" t="s">
        <v>1509</v>
      </c>
      <c r="C374" s="23">
        <v>-1.3</v>
      </c>
      <c r="D374" s="23">
        <v>112.2</v>
      </c>
      <c r="E374" s="23">
        <v>51.5</v>
      </c>
    </row>
    <row r="375" spans="2:5" x14ac:dyDescent="0.25">
      <c r="B375" t="s">
        <v>1510</v>
      </c>
      <c r="C375" s="23">
        <v>-1.3</v>
      </c>
      <c r="D375" s="23">
        <v>115.1</v>
      </c>
      <c r="E375" s="23">
        <v>51.5</v>
      </c>
    </row>
    <row r="376" spans="2:5" x14ac:dyDescent="0.25">
      <c r="B376" t="s">
        <v>15473</v>
      </c>
      <c r="C376" s="23">
        <v>-1.3</v>
      </c>
      <c r="D376" s="23">
        <v>109.2</v>
      </c>
      <c r="E376" s="23">
        <v>51.5</v>
      </c>
    </row>
    <row r="377" spans="2:5" x14ac:dyDescent="0.25">
      <c r="B377" t="s">
        <v>1511</v>
      </c>
      <c r="C377" s="23">
        <v>16.3</v>
      </c>
      <c r="D377" s="23">
        <v>112.2</v>
      </c>
      <c r="E377" s="23">
        <v>51.5</v>
      </c>
    </row>
    <row r="378" spans="2:5" x14ac:dyDescent="0.25">
      <c r="B378" t="s">
        <v>1512</v>
      </c>
      <c r="C378" s="23">
        <v>16.3</v>
      </c>
      <c r="D378" s="23">
        <v>115.1</v>
      </c>
      <c r="E378" s="23">
        <v>51.5</v>
      </c>
    </row>
    <row r="379" spans="2:5" x14ac:dyDescent="0.25">
      <c r="B379" t="s">
        <v>1513</v>
      </c>
      <c r="C379" s="23">
        <v>16.3</v>
      </c>
      <c r="D379" s="23">
        <v>109.2</v>
      </c>
      <c r="E379" s="23">
        <v>51.5</v>
      </c>
    </row>
    <row r="380" spans="2:5" x14ac:dyDescent="0.25">
      <c r="B380" t="s">
        <v>15474</v>
      </c>
      <c r="C380" s="23">
        <v>0</v>
      </c>
      <c r="D380" s="23">
        <v>112.2</v>
      </c>
      <c r="E380" s="23">
        <v>0</v>
      </c>
    </row>
    <row r="381" spans="2:5" x14ac:dyDescent="0.25">
      <c r="B381" t="s">
        <v>1514</v>
      </c>
      <c r="C381" s="23">
        <v>0</v>
      </c>
      <c r="D381" s="23">
        <v>115.1</v>
      </c>
      <c r="E381" s="23">
        <v>0</v>
      </c>
    </row>
    <row r="382" spans="2:5" x14ac:dyDescent="0.25">
      <c r="B382" t="s">
        <v>1515</v>
      </c>
      <c r="C382" s="23">
        <v>15</v>
      </c>
      <c r="D382" s="23">
        <v>112.2</v>
      </c>
      <c r="E382" s="23">
        <v>0</v>
      </c>
    </row>
    <row r="383" spans="2:5" x14ac:dyDescent="0.25">
      <c r="B383" t="s">
        <v>1516</v>
      </c>
      <c r="C383" s="23">
        <v>15</v>
      </c>
      <c r="D383" s="23">
        <v>115.1</v>
      </c>
      <c r="E383" s="23">
        <v>0</v>
      </c>
    </row>
    <row r="384" spans="2:5" x14ac:dyDescent="0.25">
      <c r="B384" t="s">
        <v>1517</v>
      </c>
      <c r="C384" s="23">
        <v>0</v>
      </c>
      <c r="D384" s="23">
        <v>109.2</v>
      </c>
      <c r="E384" s="23">
        <v>0</v>
      </c>
    </row>
    <row r="385" spans="2:5" x14ac:dyDescent="0.25">
      <c r="B385" t="s">
        <v>1518</v>
      </c>
      <c r="C385" s="23">
        <v>15</v>
      </c>
      <c r="D385" s="23">
        <v>109.2</v>
      </c>
      <c r="E385" s="23">
        <v>0</v>
      </c>
    </row>
    <row r="386" spans="2:5" x14ac:dyDescent="0.25">
      <c r="B386" t="s">
        <v>1519</v>
      </c>
      <c r="C386" s="23">
        <v>0</v>
      </c>
      <c r="D386" s="23">
        <v>112.2</v>
      </c>
      <c r="E386" s="23">
        <v>-0.5</v>
      </c>
    </row>
    <row r="387" spans="2:5" x14ac:dyDescent="0.25">
      <c r="B387" t="s">
        <v>1520</v>
      </c>
      <c r="C387" s="23">
        <v>0</v>
      </c>
      <c r="D387" s="23">
        <v>115.1</v>
      </c>
      <c r="E387" s="23">
        <v>-0.5</v>
      </c>
    </row>
    <row r="388" spans="2:5" x14ac:dyDescent="0.25">
      <c r="B388" t="s">
        <v>1521</v>
      </c>
      <c r="C388" s="23">
        <v>15</v>
      </c>
      <c r="D388" s="23">
        <v>112.2</v>
      </c>
      <c r="E388" s="23">
        <v>-0.5</v>
      </c>
    </row>
    <row r="389" spans="2:5" x14ac:dyDescent="0.25">
      <c r="B389" t="s">
        <v>1522</v>
      </c>
      <c r="C389" s="23">
        <v>15</v>
      </c>
      <c r="D389" s="23">
        <v>115.1</v>
      </c>
      <c r="E389" s="23">
        <v>-0.5</v>
      </c>
    </row>
    <row r="390" spans="2:5" x14ac:dyDescent="0.25">
      <c r="B390" t="s">
        <v>1523</v>
      </c>
      <c r="C390" s="23">
        <v>0</v>
      </c>
      <c r="D390" s="23">
        <v>109.2</v>
      </c>
      <c r="E390" s="23">
        <v>-0.5</v>
      </c>
    </row>
    <row r="391" spans="2:5" x14ac:dyDescent="0.25">
      <c r="B391" t="s">
        <v>1524</v>
      </c>
      <c r="C391" s="23">
        <v>15</v>
      </c>
      <c r="D391" s="23">
        <v>109.2</v>
      </c>
      <c r="E391" s="23">
        <v>-0.5</v>
      </c>
    </row>
    <row r="392" spans="2:5" x14ac:dyDescent="0.25">
      <c r="B392" t="s">
        <v>1525</v>
      </c>
      <c r="C392" s="23">
        <v>-1.3</v>
      </c>
      <c r="D392" s="23">
        <v>112.2</v>
      </c>
      <c r="E392" s="23">
        <v>-0.5</v>
      </c>
    </row>
    <row r="393" spans="2:5" x14ac:dyDescent="0.25">
      <c r="B393" t="s">
        <v>1526</v>
      </c>
      <c r="C393" s="23">
        <v>-1.3</v>
      </c>
      <c r="D393" s="23">
        <v>115.1</v>
      </c>
      <c r="E393" s="23">
        <v>-0.5</v>
      </c>
    </row>
    <row r="394" spans="2:5" x14ac:dyDescent="0.25">
      <c r="B394" t="s">
        <v>1527</v>
      </c>
      <c r="C394" s="23">
        <v>-1.3</v>
      </c>
      <c r="D394" s="23">
        <v>109.2</v>
      </c>
      <c r="E394" s="23">
        <v>-0.5</v>
      </c>
    </row>
    <row r="395" spans="2:5" x14ac:dyDescent="0.25">
      <c r="B395" t="s">
        <v>1528</v>
      </c>
      <c r="C395" s="23">
        <v>16.3</v>
      </c>
      <c r="D395" s="23">
        <v>112.2</v>
      </c>
      <c r="E395" s="23">
        <v>-0.5</v>
      </c>
    </row>
    <row r="396" spans="2:5" x14ac:dyDescent="0.25">
      <c r="B396" t="s">
        <v>1529</v>
      </c>
      <c r="C396" s="23">
        <v>16.3</v>
      </c>
      <c r="D396" s="23">
        <v>115.1</v>
      </c>
      <c r="E396" s="23">
        <v>-0.5</v>
      </c>
    </row>
    <row r="397" spans="2:5" x14ac:dyDescent="0.25">
      <c r="B397" t="s">
        <v>1530</v>
      </c>
      <c r="C397" s="23">
        <v>16.3</v>
      </c>
      <c r="D397" s="23">
        <v>109.2</v>
      </c>
      <c r="E397" s="23">
        <v>-0.5</v>
      </c>
    </row>
    <row r="398" spans="2:5" x14ac:dyDescent="0.25">
      <c r="B398" t="s">
        <v>1531</v>
      </c>
      <c r="C398" s="23">
        <v>16.75</v>
      </c>
      <c r="D398" s="23">
        <v>110.2</v>
      </c>
      <c r="E398" s="23">
        <v>-3.55</v>
      </c>
    </row>
    <row r="399" spans="2:5" x14ac:dyDescent="0.25">
      <c r="B399" t="s">
        <v>1532</v>
      </c>
      <c r="C399" s="23">
        <v>16.75</v>
      </c>
      <c r="D399" s="23">
        <v>110.2</v>
      </c>
      <c r="E399" s="23">
        <v>9</v>
      </c>
    </row>
    <row r="400" spans="2:5" x14ac:dyDescent="0.25">
      <c r="B400" t="s">
        <v>1533</v>
      </c>
      <c r="C400" s="23">
        <v>15</v>
      </c>
      <c r="D400" s="23">
        <v>110.2</v>
      </c>
      <c r="E400" s="23">
        <v>0</v>
      </c>
    </row>
    <row r="401" spans="2:5" x14ac:dyDescent="0.25">
      <c r="B401" t="s">
        <v>1534</v>
      </c>
      <c r="C401" s="23">
        <v>15</v>
      </c>
      <c r="D401" s="23">
        <v>110.2</v>
      </c>
      <c r="E401" s="23">
        <v>9</v>
      </c>
    </row>
    <row r="402" spans="2:5" x14ac:dyDescent="0.25">
      <c r="B402" t="s">
        <v>1535</v>
      </c>
      <c r="C402" s="23">
        <v>15</v>
      </c>
      <c r="D402" s="23">
        <v>108.7</v>
      </c>
      <c r="E402" s="23">
        <v>0</v>
      </c>
    </row>
    <row r="403" spans="2:5" x14ac:dyDescent="0.25">
      <c r="B403" t="s">
        <v>1536</v>
      </c>
      <c r="C403" s="23">
        <v>15</v>
      </c>
      <c r="D403" s="23">
        <v>108.7</v>
      </c>
      <c r="E403" s="23">
        <v>9</v>
      </c>
    </row>
    <row r="404" spans="2:5" x14ac:dyDescent="0.25">
      <c r="B404" t="s">
        <v>15475</v>
      </c>
      <c r="C404" s="23">
        <v>16.75</v>
      </c>
      <c r="D404" s="23">
        <v>110.2</v>
      </c>
      <c r="E404" s="23">
        <v>0</v>
      </c>
    </row>
    <row r="405" spans="2:5" x14ac:dyDescent="0.25">
      <c r="B405" t="s">
        <v>1537</v>
      </c>
      <c r="C405" s="23">
        <v>15</v>
      </c>
      <c r="D405" s="23">
        <v>110.2</v>
      </c>
      <c r="E405" s="23">
        <v>-3.55</v>
      </c>
    </row>
    <row r="406" spans="2:5" x14ac:dyDescent="0.25">
      <c r="B406" t="s">
        <v>1538</v>
      </c>
      <c r="C406" s="23">
        <v>15</v>
      </c>
      <c r="D406" s="23">
        <v>108.7</v>
      </c>
      <c r="E406" s="23">
        <v>-3.55</v>
      </c>
    </row>
    <row r="407" spans="2:5" x14ac:dyDescent="0.25">
      <c r="B407" t="s">
        <v>1539</v>
      </c>
      <c r="C407" s="23">
        <v>16.75</v>
      </c>
      <c r="D407" s="23">
        <v>110.2</v>
      </c>
      <c r="E407" s="23">
        <v>7.25</v>
      </c>
    </row>
    <row r="408" spans="2:5" x14ac:dyDescent="0.25">
      <c r="B408" t="s">
        <v>15476</v>
      </c>
      <c r="C408" s="23">
        <v>16.75</v>
      </c>
      <c r="D408" s="23">
        <v>110.2</v>
      </c>
      <c r="E408" s="23">
        <v>5.5</v>
      </c>
    </row>
    <row r="409" spans="2:5" x14ac:dyDescent="0.25">
      <c r="B409" t="s">
        <v>1540</v>
      </c>
      <c r="C409" s="23">
        <v>16.75</v>
      </c>
      <c r="D409" s="23">
        <v>110.2</v>
      </c>
      <c r="E409" s="23">
        <v>-2.5</v>
      </c>
    </row>
    <row r="410" spans="2:5" x14ac:dyDescent="0.25">
      <c r="B410" t="s">
        <v>1541</v>
      </c>
      <c r="C410" s="23">
        <v>4.6500000000000004</v>
      </c>
      <c r="D410" s="23">
        <v>113.5</v>
      </c>
      <c r="E410" s="23">
        <v>-3.55</v>
      </c>
    </row>
    <row r="411" spans="2:5" x14ac:dyDescent="0.25">
      <c r="B411" t="s">
        <v>1542</v>
      </c>
      <c r="C411" s="23">
        <v>4.6500000000000004</v>
      </c>
      <c r="D411" s="23">
        <v>113.5</v>
      </c>
      <c r="E411" s="23">
        <v>0</v>
      </c>
    </row>
    <row r="412" spans="2:5" x14ac:dyDescent="0.25">
      <c r="B412" t="s">
        <v>15477</v>
      </c>
      <c r="C412" s="23">
        <v>4.6500000000000004</v>
      </c>
      <c r="D412" s="23">
        <v>113.5</v>
      </c>
      <c r="E412" s="23">
        <v>15</v>
      </c>
    </row>
    <row r="413" spans="2:5" x14ac:dyDescent="0.25">
      <c r="B413" t="s">
        <v>1543</v>
      </c>
      <c r="C413" s="23">
        <v>4.6500000000000004</v>
      </c>
      <c r="D413" s="23">
        <v>113.5</v>
      </c>
      <c r="E413" s="23">
        <v>24</v>
      </c>
    </row>
    <row r="414" spans="2:5" x14ac:dyDescent="0.25">
      <c r="B414" t="s">
        <v>1544</v>
      </c>
      <c r="C414" s="23">
        <v>4.6500000000000004</v>
      </c>
      <c r="D414" s="23">
        <v>113.5</v>
      </c>
      <c r="E414" s="23">
        <v>33</v>
      </c>
    </row>
    <row r="415" spans="2:5" x14ac:dyDescent="0.25">
      <c r="B415" t="s">
        <v>1545</v>
      </c>
      <c r="C415" s="23">
        <v>4.6500000000000004</v>
      </c>
      <c r="D415" s="23">
        <v>113.5</v>
      </c>
      <c r="E415" s="23">
        <v>42</v>
      </c>
    </row>
    <row r="416" spans="2:5" x14ac:dyDescent="0.25">
      <c r="B416" t="s">
        <v>15478</v>
      </c>
      <c r="C416" s="23">
        <v>4.6500000000000004</v>
      </c>
      <c r="D416" s="23">
        <v>113.5</v>
      </c>
      <c r="E416" s="23">
        <v>51</v>
      </c>
    </row>
    <row r="417" spans="2:5" x14ac:dyDescent="0.25">
      <c r="B417" t="s">
        <v>1546</v>
      </c>
      <c r="C417" s="23">
        <v>4.6500000000000004</v>
      </c>
      <c r="D417" s="23">
        <v>113.5</v>
      </c>
      <c r="E417" s="23">
        <v>53.3</v>
      </c>
    </row>
    <row r="418" spans="2:5" x14ac:dyDescent="0.25">
      <c r="B418" t="s">
        <v>1547</v>
      </c>
      <c r="C418" s="23">
        <v>4.6500000000000004</v>
      </c>
      <c r="D418" s="23">
        <v>113.5</v>
      </c>
      <c r="E418" s="23">
        <v>9</v>
      </c>
    </row>
    <row r="419" spans="2:5" x14ac:dyDescent="0.25">
      <c r="B419" t="s">
        <v>1548</v>
      </c>
      <c r="C419" s="23">
        <v>0</v>
      </c>
      <c r="D419" s="23">
        <v>112.2</v>
      </c>
      <c r="E419" s="23">
        <v>-3.55</v>
      </c>
    </row>
    <row r="420" spans="2:5" x14ac:dyDescent="0.25">
      <c r="B420" t="s">
        <v>15479</v>
      </c>
      <c r="C420" s="23">
        <v>0</v>
      </c>
      <c r="D420" s="23">
        <v>115.1</v>
      </c>
      <c r="E420" s="23">
        <v>-3.55</v>
      </c>
    </row>
    <row r="421" spans="2:5" x14ac:dyDescent="0.25">
      <c r="B421" t="s">
        <v>1549</v>
      </c>
      <c r="C421" s="23">
        <v>15</v>
      </c>
      <c r="D421" s="23">
        <v>112.2</v>
      </c>
      <c r="E421" s="23">
        <v>-3.55</v>
      </c>
    </row>
    <row r="422" spans="2:5" x14ac:dyDescent="0.25">
      <c r="B422" t="s">
        <v>1550</v>
      </c>
      <c r="C422" s="23">
        <v>15</v>
      </c>
      <c r="D422" s="23">
        <v>115.1</v>
      </c>
      <c r="E422" s="23">
        <v>-3.55</v>
      </c>
    </row>
    <row r="423" spans="2:5" x14ac:dyDescent="0.25">
      <c r="B423" t="s">
        <v>1551</v>
      </c>
      <c r="C423" s="23">
        <v>0</v>
      </c>
      <c r="D423" s="23">
        <v>109.2</v>
      </c>
      <c r="E423" s="23">
        <v>-3.55</v>
      </c>
    </row>
    <row r="424" spans="2:5" x14ac:dyDescent="0.25">
      <c r="B424" t="s">
        <v>15480</v>
      </c>
      <c r="C424" s="23">
        <v>15</v>
      </c>
      <c r="D424" s="23">
        <v>109.2</v>
      </c>
      <c r="E424" s="23">
        <v>-3.55</v>
      </c>
    </row>
    <row r="425" spans="2:5" x14ac:dyDescent="0.25">
      <c r="B425" t="s">
        <v>1552</v>
      </c>
      <c r="C425" s="23">
        <v>0</v>
      </c>
      <c r="D425" s="23">
        <v>112.2</v>
      </c>
      <c r="E425" s="23">
        <v>-4.05</v>
      </c>
    </row>
    <row r="426" spans="2:5" x14ac:dyDescent="0.25">
      <c r="B426" t="s">
        <v>1553</v>
      </c>
      <c r="C426" s="23">
        <v>0</v>
      </c>
      <c r="D426" s="23">
        <v>115.1</v>
      </c>
      <c r="E426" s="23">
        <v>-4.05</v>
      </c>
    </row>
    <row r="427" spans="2:5" x14ac:dyDescent="0.25">
      <c r="B427" t="s">
        <v>1554</v>
      </c>
      <c r="C427" s="23">
        <v>15</v>
      </c>
      <c r="D427" s="23">
        <v>112.2</v>
      </c>
      <c r="E427" s="23">
        <v>-4.05</v>
      </c>
    </row>
    <row r="428" spans="2:5" x14ac:dyDescent="0.25">
      <c r="B428" t="s">
        <v>1555</v>
      </c>
      <c r="C428" s="23">
        <v>15</v>
      </c>
      <c r="D428" s="23">
        <v>115.1</v>
      </c>
      <c r="E428" s="23">
        <v>-4.05</v>
      </c>
    </row>
    <row r="429" spans="2:5" x14ac:dyDescent="0.25">
      <c r="B429" t="s">
        <v>1556</v>
      </c>
      <c r="C429" s="23">
        <v>0</v>
      </c>
      <c r="D429" s="23">
        <v>109.2</v>
      </c>
      <c r="E429" s="23">
        <v>-4.05</v>
      </c>
    </row>
    <row r="430" spans="2:5" x14ac:dyDescent="0.25">
      <c r="B430" t="s">
        <v>1557</v>
      </c>
      <c r="C430" s="23">
        <v>15</v>
      </c>
      <c r="D430" s="23">
        <v>109.2</v>
      </c>
      <c r="E430" s="23">
        <v>-4.05</v>
      </c>
    </row>
    <row r="431" spans="2:5" x14ac:dyDescent="0.25">
      <c r="B431" t="s">
        <v>1558</v>
      </c>
      <c r="C431" s="23">
        <v>-1.3</v>
      </c>
      <c r="D431" s="23">
        <v>112.2</v>
      </c>
      <c r="E431" s="23">
        <v>-4.05</v>
      </c>
    </row>
    <row r="432" spans="2:5" x14ac:dyDescent="0.25">
      <c r="B432" t="s">
        <v>1559</v>
      </c>
      <c r="C432" s="23">
        <v>-1.3</v>
      </c>
      <c r="D432" s="23">
        <v>115.1</v>
      </c>
      <c r="E432" s="23">
        <v>-4.05</v>
      </c>
    </row>
    <row r="433" spans="2:5" x14ac:dyDescent="0.25">
      <c r="B433" t="s">
        <v>1560</v>
      </c>
      <c r="C433" s="23">
        <v>-1.3</v>
      </c>
      <c r="D433" s="23">
        <v>109.2</v>
      </c>
      <c r="E433" s="23">
        <v>-4.05</v>
      </c>
    </row>
    <row r="434" spans="2:5" x14ac:dyDescent="0.25">
      <c r="B434" t="s">
        <v>1561</v>
      </c>
      <c r="C434" s="23">
        <v>16.3</v>
      </c>
      <c r="D434" s="23">
        <v>112.2</v>
      </c>
      <c r="E434" s="23">
        <v>-4.05</v>
      </c>
    </row>
    <row r="435" spans="2:5" x14ac:dyDescent="0.25">
      <c r="B435" t="s">
        <v>1562</v>
      </c>
      <c r="C435" s="23">
        <v>16.3</v>
      </c>
      <c r="D435" s="23">
        <v>115.1</v>
      </c>
      <c r="E435" s="23">
        <v>-4.05</v>
      </c>
    </row>
    <row r="436" spans="2:5" x14ac:dyDescent="0.25">
      <c r="B436" t="s">
        <v>1563</v>
      </c>
      <c r="C436" s="23">
        <v>16.3</v>
      </c>
      <c r="D436" s="23">
        <v>109.2</v>
      </c>
      <c r="E436" s="23">
        <v>-4.05</v>
      </c>
    </row>
    <row r="437" spans="2:5" x14ac:dyDescent="0.25">
      <c r="B437" t="s">
        <v>1564</v>
      </c>
      <c r="C437" s="23">
        <v>9</v>
      </c>
      <c r="D437" s="23">
        <v>112.2</v>
      </c>
      <c r="E437" s="23">
        <v>-3.55</v>
      </c>
    </row>
    <row r="438" spans="2:5" x14ac:dyDescent="0.25">
      <c r="B438" t="s">
        <v>1565</v>
      </c>
      <c r="C438" s="23">
        <v>9</v>
      </c>
      <c r="D438" s="23">
        <v>115.1</v>
      </c>
      <c r="E438" s="23">
        <v>-3.55</v>
      </c>
    </row>
    <row r="439" spans="2:5" x14ac:dyDescent="0.25">
      <c r="B439" t="s">
        <v>1566</v>
      </c>
      <c r="C439" s="23">
        <v>9</v>
      </c>
      <c r="D439" s="23">
        <v>109.2</v>
      </c>
      <c r="E439" s="23">
        <v>-3.55</v>
      </c>
    </row>
    <row r="440" spans="2:5" x14ac:dyDescent="0.25">
      <c r="B440" t="s">
        <v>1567</v>
      </c>
      <c r="C440" s="23">
        <v>9</v>
      </c>
      <c r="D440" s="23">
        <v>112.2</v>
      </c>
      <c r="E440" s="23">
        <v>-4.05</v>
      </c>
    </row>
    <row r="441" spans="2:5" x14ac:dyDescent="0.25">
      <c r="B441" t="s">
        <v>1568</v>
      </c>
      <c r="C441" s="23">
        <v>9</v>
      </c>
      <c r="D441" s="23">
        <v>115.1</v>
      </c>
      <c r="E441" s="23">
        <v>-4.05</v>
      </c>
    </row>
    <row r="442" spans="2:5" x14ac:dyDescent="0.25">
      <c r="B442" t="s">
        <v>1569</v>
      </c>
      <c r="C442" s="23">
        <v>9</v>
      </c>
      <c r="D442" s="23">
        <v>109.2</v>
      </c>
      <c r="E442" s="23">
        <v>-4.05</v>
      </c>
    </row>
    <row r="443" spans="2:5" x14ac:dyDescent="0.25">
      <c r="B443" t="s">
        <v>1570</v>
      </c>
      <c r="C443" s="23">
        <v>6</v>
      </c>
      <c r="D443" s="23">
        <v>112.2</v>
      </c>
      <c r="E443" s="23">
        <v>-3.55</v>
      </c>
    </row>
    <row r="444" spans="2:5" x14ac:dyDescent="0.25">
      <c r="B444" t="s">
        <v>1571</v>
      </c>
      <c r="C444" s="23">
        <v>6</v>
      </c>
      <c r="D444" s="23">
        <v>115.1</v>
      </c>
      <c r="E444" s="23">
        <v>-3.55</v>
      </c>
    </row>
    <row r="445" spans="2:5" x14ac:dyDescent="0.25">
      <c r="B445" t="s">
        <v>1572</v>
      </c>
      <c r="C445" s="23">
        <v>6</v>
      </c>
      <c r="D445" s="23">
        <v>109.2</v>
      </c>
      <c r="E445" s="23">
        <v>-3.55</v>
      </c>
    </row>
    <row r="446" spans="2:5" x14ac:dyDescent="0.25">
      <c r="B446" t="s">
        <v>1573</v>
      </c>
      <c r="C446" s="23">
        <v>6</v>
      </c>
      <c r="D446" s="23">
        <v>112.2</v>
      </c>
      <c r="E446" s="23">
        <v>-4.05</v>
      </c>
    </row>
    <row r="447" spans="2:5" x14ac:dyDescent="0.25">
      <c r="B447" t="s">
        <v>1574</v>
      </c>
      <c r="C447" s="23">
        <v>6</v>
      </c>
      <c r="D447" s="23">
        <v>115.1</v>
      </c>
      <c r="E447" s="23">
        <v>-4.05</v>
      </c>
    </row>
    <row r="448" spans="2:5" x14ac:dyDescent="0.25">
      <c r="B448" t="s">
        <v>15481</v>
      </c>
      <c r="C448" s="23">
        <v>6</v>
      </c>
      <c r="D448" s="23">
        <v>109.2</v>
      </c>
      <c r="E448" s="23">
        <v>-4.05</v>
      </c>
    </row>
    <row r="449" spans="2:5" x14ac:dyDescent="0.25">
      <c r="B449" t="s">
        <v>1575</v>
      </c>
      <c r="C449" s="23">
        <v>9</v>
      </c>
      <c r="D449" s="23">
        <v>112.2</v>
      </c>
      <c r="E449" s="23">
        <v>0</v>
      </c>
    </row>
    <row r="450" spans="2:5" x14ac:dyDescent="0.25">
      <c r="B450" t="s">
        <v>1576</v>
      </c>
      <c r="C450" s="23">
        <v>9</v>
      </c>
      <c r="D450" s="23">
        <v>115.1</v>
      </c>
      <c r="E450" s="23">
        <v>0</v>
      </c>
    </row>
    <row r="451" spans="2:5" x14ac:dyDescent="0.25">
      <c r="B451" t="s">
        <v>1577</v>
      </c>
      <c r="C451" s="23">
        <v>9</v>
      </c>
      <c r="D451" s="23">
        <v>109.2</v>
      </c>
      <c r="E451" s="23">
        <v>0</v>
      </c>
    </row>
    <row r="452" spans="2:5" x14ac:dyDescent="0.25">
      <c r="B452" t="s">
        <v>15482</v>
      </c>
      <c r="C452" s="23">
        <v>9</v>
      </c>
      <c r="D452" s="23">
        <v>112.2</v>
      </c>
      <c r="E452" s="23">
        <v>-0.5</v>
      </c>
    </row>
    <row r="453" spans="2:5" x14ac:dyDescent="0.25">
      <c r="B453" t="s">
        <v>1578</v>
      </c>
      <c r="C453" s="23">
        <v>9</v>
      </c>
      <c r="D453" s="23">
        <v>115.1</v>
      </c>
      <c r="E453" s="23">
        <v>-0.5</v>
      </c>
    </row>
    <row r="454" spans="2:5" x14ac:dyDescent="0.25">
      <c r="B454" t="s">
        <v>1579</v>
      </c>
      <c r="C454" s="23">
        <v>9</v>
      </c>
      <c r="D454" s="23">
        <v>109.2</v>
      </c>
      <c r="E454" s="23">
        <v>-0.5</v>
      </c>
    </row>
    <row r="455" spans="2:5" x14ac:dyDescent="0.25">
      <c r="B455" t="s">
        <v>1580</v>
      </c>
      <c r="C455" s="23">
        <v>6</v>
      </c>
      <c r="D455" s="23">
        <v>112.2</v>
      </c>
      <c r="E455" s="23">
        <v>0</v>
      </c>
    </row>
    <row r="456" spans="2:5" x14ac:dyDescent="0.25">
      <c r="B456" t="s">
        <v>15483</v>
      </c>
      <c r="C456" s="23">
        <v>6</v>
      </c>
      <c r="D456" s="23">
        <v>115.1</v>
      </c>
      <c r="E456" s="23">
        <v>0</v>
      </c>
    </row>
    <row r="457" spans="2:5" x14ac:dyDescent="0.25">
      <c r="B457" t="s">
        <v>1581</v>
      </c>
      <c r="C457" s="23">
        <v>6</v>
      </c>
      <c r="D457" s="23">
        <v>109.2</v>
      </c>
      <c r="E457" s="23">
        <v>0</v>
      </c>
    </row>
    <row r="458" spans="2:5" x14ac:dyDescent="0.25">
      <c r="B458" t="s">
        <v>1582</v>
      </c>
      <c r="C458" s="23">
        <v>6</v>
      </c>
      <c r="D458" s="23">
        <v>112.2</v>
      </c>
      <c r="E458" s="23">
        <v>-0.5</v>
      </c>
    </row>
    <row r="459" spans="2:5" x14ac:dyDescent="0.25">
      <c r="B459" t="s">
        <v>1583</v>
      </c>
      <c r="C459" s="23">
        <v>6</v>
      </c>
      <c r="D459" s="23">
        <v>115.1</v>
      </c>
      <c r="E459" s="23">
        <v>-0.5</v>
      </c>
    </row>
    <row r="460" spans="2:5" x14ac:dyDescent="0.25">
      <c r="B460" t="s">
        <v>15484</v>
      </c>
      <c r="C460" s="23">
        <v>6</v>
      </c>
      <c r="D460" s="23">
        <v>109.2</v>
      </c>
      <c r="E460" s="23">
        <v>-0.5</v>
      </c>
    </row>
    <row r="461" spans="2:5" x14ac:dyDescent="0.25">
      <c r="B461" t="s">
        <v>1584</v>
      </c>
      <c r="C461" s="23">
        <v>9</v>
      </c>
      <c r="D461" s="23">
        <v>112.2</v>
      </c>
      <c r="E461" s="23">
        <v>51</v>
      </c>
    </row>
    <row r="462" spans="2:5" x14ac:dyDescent="0.25">
      <c r="B462" t="s">
        <v>1585</v>
      </c>
      <c r="C462" s="23">
        <v>9</v>
      </c>
      <c r="D462" s="23">
        <v>115.1</v>
      </c>
      <c r="E462" s="23">
        <v>51</v>
      </c>
    </row>
    <row r="463" spans="2:5" x14ac:dyDescent="0.25">
      <c r="B463" t="s">
        <v>1586</v>
      </c>
      <c r="C463" s="23">
        <v>9</v>
      </c>
      <c r="D463" s="23">
        <v>109.2</v>
      </c>
      <c r="E463" s="23">
        <v>51</v>
      </c>
    </row>
    <row r="464" spans="2:5" x14ac:dyDescent="0.25">
      <c r="B464" t="s">
        <v>15485</v>
      </c>
      <c r="C464" s="23">
        <v>9</v>
      </c>
      <c r="D464" s="23">
        <v>112.2</v>
      </c>
      <c r="E464" s="23">
        <v>51.5</v>
      </c>
    </row>
    <row r="465" spans="2:5" x14ac:dyDescent="0.25">
      <c r="B465" t="s">
        <v>1587</v>
      </c>
      <c r="C465" s="23">
        <v>9</v>
      </c>
      <c r="D465" s="23">
        <v>115.1</v>
      </c>
      <c r="E465" s="23">
        <v>51.5</v>
      </c>
    </row>
    <row r="466" spans="2:5" x14ac:dyDescent="0.25">
      <c r="B466" t="s">
        <v>1588</v>
      </c>
      <c r="C466" s="23">
        <v>9</v>
      </c>
      <c r="D466" s="23">
        <v>109.2</v>
      </c>
      <c r="E466" s="23">
        <v>51.5</v>
      </c>
    </row>
    <row r="467" spans="2:5" x14ac:dyDescent="0.25">
      <c r="B467" t="s">
        <v>1589</v>
      </c>
      <c r="C467" s="23">
        <v>6</v>
      </c>
      <c r="D467" s="23">
        <v>112.2</v>
      </c>
      <c r="E467" s="23">
        <v>51</v>
      </c>
    </row>
    <row r="468" spans="2:5" x14ac:dyDescent="0.25">
      <c r="B468" t="s">
        <v>15486</v>
      </c>
      <c r="C468" s="23">
        <v>6</v>
      </c>
      <c r="D468" s="23">
        <v>115.1</v>
      </c>
      <c r="E468" s="23">
        <v>51</v>
      </c>
    </row>
    <row r="469" spans="2:5" x14ac:dyDescent="0.25">
      <c r="B469" t="s">
        <v>1590</v>
      </c>
      <c r="C469" s="23">
        <v>6</v>
      </c>
      <c r="D469" s="23">
        <v>109.2</v>
      </c>
      <c r="E469" s="23">
        <v>51</v>
      </c>
    </row>
    <row r="470" spans="2:5" x14ac:dyDescent="0.25">
      <c r="B470" t="s">
        <v>1591</v>
      </c>
      <c r="C470" s="23">
        <v>6</v>
      </c>
      <c r="D470" s="23">
        <v>112.2</v>
      </c>
      <c r="E470" s="23">
        <v>51.5</v>
      </c>
    </row>
    <row r="471" spans="2:5" x14ac:dyDescent="0.25">
      <c r="B471" t="s">
        <v>1592</v>
      </c>
      <c r="C471" s="23">
        <v>6</v>
      </c>
      <c r="D471" s="23">
        <v>115.1</v>
      </c>
      <c r="E471" s="23">
        <v>51.5</v>
      </c>
    </row>
    <row r="472" spans="2:5" x14ac:dyDescent="0.25">
      <c r="B472" t="s">
        <v>1593</v>
      </c>
      <c r="C472" s="23">
        <v>6</v>
      </c>
      <c r="D472" s="23">
        <v>109.2</v>
      </c>
      <c r="E472" s="23">
        <v>51.5</v>
      </c>
    </row>
    <row r="473" spans="2:5" x14ac:dyDescent="0.25">
      <c r="B473" t="s">
        <v>1594</v>
      </c>
      <c r="C473" s="23">
        <v>15</v>
      </c>
      <c r="D473" s="23">
        <v>107.5</v>
      </c>
      <c r="E473" s="23">
        <v>4.5</v>
      </c>
    </row>
    <row r="474" spans="2:5" x14ac:dyDescent="0.25">
      <c r="B474" t="s">
        <v>1595</v>
      </c>
      <c r="C474" s="23">
        <v>9</v>
      </c>
      <c r="D474" s="23">
        <v>107.5</v>
      </c>
      <c r="E474" s="23">
        <v>4.5</v>
      </c>
    </row>
    <row r="475" spans="2:5" x14ac:dyDescent="0.25">
      <c r="B475" t="s">
        <v>1596</v>
      </c>
      <c r="C475" s="23">
        <v>6</v>
      </c>
      <c r="D475" s="23">
        <v>107.5</v>
      </c>
      <c r="E475" s="23">
        <v>4.5</v>
      </c>
    </row>
    <row r="476" spans="2:5" x14ac:dyDescent="0.25">
      <c r="B476" t="s">
        <v>1597</v>
      </c>
      <c r="C476" s="23">
        <v>0</v>
      </c>
      <c r="D476" s="23">
        <v>107.5</v>
      </c>
      <c r="E476" s="23">
        <v>4.5</v>
      </c>
    </row>
    <row r="477" spans="2:5" x14ac:dyDescent="0.25">
      <c r="B477" t="s">
        <v>1598</v>
      </c>
      <c r="C477" s="23">
        <v>4.7249999999999996</v>
      </c>
      <c r="D477" s="23">
        <v>116.4</v>
      </c>
      <c r="E477" s="23">
        <v>51</v>
      </c>
    </row>
    <row r="478" spans="2:5" x14ac:dyDescent="0.25">
      <c r="B478" t="s">
        <v>1599</v>
      </c>
      <c r="C478" s="23">
        <v>4.7249999999999996</v>
      </c>
      <c r="D478" s="23">
        <v>116.4</v>
      </c>
      <c r="E478" s="23">
        <v>42</v>
      </c>
    </row>
    <row r="479" spans="2:5" x14ac:dyDescent="0.25">
      <c r="B479" t="s">
        <v>1600</v>
      </c>
      <c r="C479" s="23">
        <v>4.7249999999999996</v>
      </c>
      <c r="D479" s="23">
        <v>116.4</v>
      </c>
      <c r="E479" s="23">
        <v>33</v>
      </c>
    </row>
    <row r="480" spans="2:5" x14ac:dyDescent="0.25">
      <c r="B480" t="s">
        <v>1601</v>
      </c>
      <c r="C480" s="23">
        <v>4.7249999999999996</v>
      </c>
      <c r="D480" s="23">
        <v>116.4</v>
      </c>
      <c r="E480" s="23">
        <v>24</v>
      </c>
    </row>
    <row r="481" spans="2:5" x14ac:dyDescent="0.25">
      <c r="B481" t="s">
        <v>1602</v>
      </c>
      <c r="C481" s="23">
        <v>4.7249999999999996</v>
      </c>
      <c r="D481" s="23">
        <v>116.4</v>
      </c>
      <c r="E481" s="23">
        <v>15</v>
      </c>
    </row>
    <row r="482" spans="2:5" x14ac:dyDescent="0.25">
      <c r="B482" t="s">
        <v>1603</v>
      </c>
      <c r="C482" s="23">
        <v>4.7249999999999996</v>
      </c>
      <c r="D482" s="23">
        <v>116.4</v>
      </c>
      <c r="E482" s="23">
        <v>9</v>
      </c>
    </row>
    <row r="483" spans="2:5" x14ac:dyDescent="0.25">
      <c r="B483" t="s">
        <v>1604</v>
      </c>
      <c r="C483" s="23">
        <v>4.7249999999999996</v>
      </c>
      <c r="D483" s="23">
        <v>116.4</v>
      </c>
      <c r="E483" s="23">
        <v>0</v>
      </c>
    </row>
    <row r="484" spans="2:5" x14ac:dyDescent="0.25">
      <c r="B484" t="s">
        <v>1605</v>
      </c>
      <c r="C484" s="23">
        <v>2.7029999999999998</v>
      </c>
      <c r="D484" s="23">
        <v>113.5</v>
      </c>
      <c r="E484" s="23">
        <v>-3.55</v>
      </c>
    </row>
    <row r="485" spans="2:5" x14ac:dyDescent="0.25">
      <c r="B485" t="s">
        <v>1606</v>
      </c>
      <c r="C485" s="23">
        <v>2.7029999999999998</v>
      </c>
      <c r="D485" s="23">
        <v>113.5</v>
      </c>
      <c r="E485" s="23">
        <v>0</v>
      </c>
    </row>
    <row r="486" spans="2:5" x14ac:dyDescent="0.25">
      <c r="B486" t="s">
        <v>1607</v>
      </c>
      <c r="C486" s="23">
        <v>2.7029999999999998</v>
      </c>
      <c r="D486" s="23">
        <v>113.5</v>
      </c>
      <c r="E486" s="23">
        <v>15</v>
      </c>
    </row>
    <row r="487" spans="2:5" x14ac:dyDescent="0.25">
      <c r="B487" t="s">
        <v>1608</v>
      </c>
      <c r="C487" s="23">
        <v>2.7029999999999998</v>
      </c>
      <c r="D487" s="23">
        <v>113.5</v>
      </c>
      <c r="E487" s="23">
        <v>24</v>
      </c>
    </row>
    <row r="488" spans="2:5" x14ac:dyDescent="0.25">
      <c r="B488" t="s">
        <v>1609</v>
      </c>
      <c r="C488" s="23">
        <v>2.7029999999999998</v>
      </c>
      <c r="D488" s="23">
        <v>113.5</v>
      </c>
      <c r="E488" s="23">
        <v>33</v>
      </c>
    </row>
    <row r="489" spans="2:5" x14ac:dyDescent="0.25">
      <c r="B489" t="s">
        <v>1610</v>
      </c>
      <c r="C489" s="23">
        <v>2.7029999999999998</v>
      </c>
      <c r="D489" s="23">
        <v>113.5</v>
      </c>
      <c r="E489" s="23">
        <v>42</v>
      </c>
    </row>
    <row r="490" spans="2:5" x14ac:dyDescent="0.25">
      <c r="B490" t="s">
        <v>1611</v>
      </c>
      <c r="C490" s="23">
        <v>2.7029999999999998</v>
      </c>
      <c r="D490" s="23">
        <v>113.5</v>
      </c>
      <c r="E490" s="23">
        <v>51</v>
      </c>
    </row>
    <row r="491" spans="2:5" x14ac:dyDescent="0.25">
      <c r="B491" t="s">
        <v>1612</v>
      </c>
      <c r="C491" s="23">
        <v>2.7029999999999998</v>
      </c>
      <c r="D491" s="23">
        <v>113.5</v>
      </c>
      <c r="E491" s="23">
        <v>53.3</v>
      </c>
    </row>
    <row r="492" spans="2:5" x14ac:dyDescent="0.25">
      <c r="B492" t="s">
        <v>15487</v>
      </c>
      <c r="C492" s="23">
        <v>2.7029999999999998</v>
      </c>
      <c r="D492" s="23">
        <v>113.5</v>
      </c>
      <c r="E492" s="23">
        <v>9</v>
      </c>
    </row>
    <row r="493" spans="2:5" x14ac:dyDescent="0.25">
      <c r="B493" t="s">
        <v>1613</v>
      </c>
      <c r="C493" s="23">
        <v>1.9730000000000001</v>
      </c>
      <c r="D493" s="23">
        <v>113.5</v>
      </c>
      <c r="E493" s="23">
        <v>-3.55</v>
      </c>
    </row>
    <row r="494" spans="2:5" x14ac:dyDescent="0.25">
      <c r="B494" t="s">
        <v>1614</v>
      </c>
      <c r="C494" s="23">
        <v>1.9730000000000001</v>
      </c>
      <c r="D494" s="23">
        <v>113.5</v>
      </c>
      <c r="E494" s="23">
        <v>0</v>
      </c>
    </row>
    <row r="495" spans="2:5" x14ac:dyDescent="0.25">
      <c r="B495" t="s">
        <v>1615</v>
      </c>
      <c r="C495" s="23">
        <v>1.9730000000000001</v>
      </c>
      <c r="D495" s="23">
        <v>113.5</v>
      </c>
      <c r="E495" s="23">
        <v>15</v>
      </c>
    </row>
    <row r="496" spans="2:5" x14ac:dyDescent="0.25">
      <c r="B496" t="s">
        <v>15488</v>
      </c>
      <c r="C496" s="23">
        <v>1.9730000000000001</v>
      </c>
      <c r="D496" s="23">
        <v>113.5</v>
      </c>
      <c r="E496" s="23">
        <v>24</v>
      </c>
    </row>
    <row r="497" spans="2:5" x14ac:dyDescent="0.25">
      <c r="B497" t="s">
        <v>1616</v>
      </c>
      <c r="C497" s="23">
        <v>1.9730000000000001</v>
      </c>
      <c r="D497" s="23">
        <v>113.5</v>
      </c>
      <c r="E497" s="23">
        <v>33</v>
      </c>
    </row>
    <row r="498" spans="2:5" x14ac:dyDescent="0.25">
      <c r="B498" t="s">
        <v>1617</v>
      </c>
      <c r="C498" s="23">
        <v>1.9730000000000001</v>
      </c>
      <c r="D498" s="23">
        <v>113.5</v>
      </c>
      <c r="E498" s="23">
        <v>42</v>
      </c>
    </row>
    <row r="499" spans="2:5" x14ac:dyDescent="0.25">
      <c r="B499" t="s">
        <v>1618</v>
      </c>
      <c r="C499" s="23">
        <v>1.9730000000000001</v>
      </c>
      <c r="D499" s="23">
        <v>113.5</v>
      </c>
      <c r="E499" s="23">
        <v>51</v>
      </c>
    </row>
    <row r="500" spans="2:5" x14ac:dyDescent="0.25">
      <c r="B500" t="s">
        <v>15489</v>
      </c>
      <c r="C500" s="23">
        <v>1.9730000000000001</v>
      </c>
      <c r="D500" s="23">
        <v>113.5</v>
      </c>
      <c r="E500" s="23">
        <v>53.3</v>
      </c>
    </row>
    <row r="501" spans="2:5" x14ac:dyDescent="0.25">
      <c r="B501" t="s">
        <v>1619</v>
      </c>
      <c r="C501" s="23">
        <v>1.9730000000000001</v>
      </c>
      <c r="D501" s="23">
        <v>113.5</v>
      </c>
      <c r="E501" s="23">
        <v>9</v>
      </c>
    </row>
    <row r="502" spans="2:5" x14ac:dyDescent="0.25">
      <c r="B502" t="s">
        <v>1620</v>
      </c>
      <c r="C502" s="23">
        <v>1.323</v>
      </c>
      <c r="D502" s="23">
        <v>113.5</v>
      </c>
      <c r="E502" s="23">
        <v>-3.55</v>
      </c>
    </row>
    <row r="503" spans="2:5" x14ac:dyDescent="0.25">
      <c r="B503" t="s">
        <v>1621</v>
      </c>
      <c r="C503" s="23">
        <v>1.323</v>
      </c>
      <c r="D503" s="23">
        <v>113.5</v>
      </c>
      <c r="E503" s="23">
        <v>15</v>
      </c>
    </row>
    <row r="504" spans="2:5" x14ac:dyDescent="0.25">
      <c r="B504" t="s">
        <v>15490</v>
      </c>
      <c r="C504" s="23">
        <v>1.323</v>
      </c>
      <c r="D504" s="23">
        <v>113.5</v>
      </c>
      <c r="E504" s="23">
        <v>24</v>
      </c>
    </row>
    <row r="505" spans="2:5" x14ac:dyDescent="0.25">
      <c r="B505" t="s">
        <v>1622</v>
      </c>
      <c r="C505" s="23">
        <v>1.323</v>
      </c>
      <c r="D505" s="23">
        <v>113.5</v>
      </c>
      <c r="E505" s="23">
        <v>33</v>
      </c>
    </row>
    <row r="506" spans="2:5" x14ac:dyDescent="0.25">
      <c r="B506" t="s">
        <v>1623</v>
      </c>
      <c r="C506" s="23">
        <v>1.323</v>
      </c>
      <c r="D506" s="23">
        <v>113.5</v>
      </c>
      <c r="E506" s="23">
        <v>42</v>
      </c>
    </row>
    <row r="507" spans="2:5" x14ac:dyDescent="0.25">
      <c r="B507" t="s">
        <v>1624</v>
      </c>
      <c r="C507" s="23">
        <v>1.323</v>
      </c>
      <c r="D507" s="23">
        <v>113.5</v>
      </c>
      <c r="E507" s="23">
        <v>53.3</v>
      </c>
    </row>
    <row r="508" spans="2:5" x14ac:dyDescent="0.25">
      <c r="B508" t="s">
        <v>15491</v>
      </c>
      <c r="C508" s="23">
        <v>1.323</v>
      </c>
      <c r="D508" s="23">
        <v>113.5</v>
      </c>
      <c r="E508" s="23">
        <v>9</v>
      </c>
    </row>
    <row r="509" spans="2:5" x14ac:dyDescent="0.25">
      <c r="B509" t="s">
        <v>1625</v>
      </c>
      <c r="C509" s="23">
        <v>0.64300000000000002</v>
      </c>
      <c r="D509" s="23">
        <v>113.5</v>
      </c>
      <c r="E509" s="23">
        <v>-3.55</v>
      </c>
    </row>
    <row r="510" spans="2:5" x14ac:dyDescent="0.25">
      <c r="B510" t="s">
        <v>1626</v>
      </c>
      <c r="C510" s="23">
        <v>0.64300000000000002</v>
      </c>
      <c r="D510" s="23">
        <v>113.5</v>
      </c>
      <c r="E510" s="23">
        <v>15</v>
      </c>
    </row>
    <row r="511" spans="2:5" x14ac:dyDescent="0.25">
      <c r="B511" t="s">
        <v>1627</v>
      </c>
      <c r="C511" s="23">
        <v>0.64300000000000002</v>
      </c>
      <c r="D511" s="23">
        <v>113.5</v>
      </c>
      <c r="E511" s="23">
        <v>24</v>
      </c>
    </row>
    <row r="512" spans="2:5" x14ac:dyDescent="0.25">
      <c r="B512" t="s">
        <v>15492</v>
      </c>
      <c r="C512" s="23">
        <v>0.64300000000000002</v>
      </c>
      <c r="D512" s="23">
        <v>113.5</v>
      </c>
      <c r="E512" s="23">
        <v>33</v>
      </c>
    </row>
    <row r="513" spans="2:5" x14ac:dyDescent="0.25">
      <c r="B513" t="s">
        <v>1628</v>
      </c>
      <c r="C513" s="23">
        <v>0.64300000000000002</v>
      </c>
      <c r="D513" s="23">
        <v>113.5</v>
      </c>
      <c r="E513" s="23">
        <v>42</v>
      </c>
    </row>
    <row r="514" spans="2:5" x14ac:dyDescent="0.25">
      <c r="B514" t="s">
        <v>1629</v>
      </c>
      <c r="C514" s="23">
        <v>0.64300000000000002</v>
      </c>
      <c r="D514" s="23">
        <v>113.5</v>
      </c>
      <c r="E514" s="23">
        <v>53.3</v>
      </c>
    </row>
    <row r="515" spans="2:5" x14ac:dyDescent="0.25">
      <c r="B515" t="s">
        <v>1630</v>
      </c>
      <c r="C515" s="23">
        <v>0.64300000000000002</v>
      </c>
      <c r="D515" s="23">
        <v>113.5</v>
      </c>
      <c r="E515" s="23">
        <v>9</v>
      </c>
    </row>
    <row r="516" spans="2:5" x14ac:dyDescent="0.25">
      <c r="B516" t="s">
        <v>1631</v>
      </c>
      <c r="C516" s="23">
        <v>7.65</v>
      </c>
      <c r="D516" s="23">
        <v>113.5</v>
      </c>
      <c r="E516" s="23">
        <v>42</v>
      </c>
    </row>
    <row r="517" spans="2:5" x14ac:dyDescent="0.25">
      <c r="B517" t="s">
        <v>1632</v>
      </c>
      <c r="C517" s="23">
        <v>7.65</v>
      </c>
      <c r="D517" s="23">
        <v>113.5</v>
      </c>
      <c r="E517" s="23">
        <v>33</v>
      </c>
    </row>
    <row r="518" spans="2:5" x14ac:dyDescent="0.25">
      <c r="B518" t="s">
        <v>1633</v>
      </c>
      <c r="C518" s="23">
        <v>7.65</v>
      </c>
      <c r="D518" s="23">
        <v>113.5</v>
      </c>
      <c r="E518" s="23">
        <v>15</v>
      </c>
    </row>
    <row r="519" spans="2:5" x14ac:dyDescent="0.25">
      <c r="B519" t="s">
        <v>1634</v>
      </c>
      <c r="C519" s="23">
        <v>7.65</v>
      </c>
      <c r="D519" s="23">
        <v>113.5</v>
      </c>
      <c r="E519" s="23">
        <v>53.3</v>
      </c>
    </row>
    <row r="520" spans="2:5" x14ac:dyDescent="0.25">
      <c r="B520" t="s">
        <v>1635</v>
      </c>
      <c r="C520" s="23">
        <v>7.65</v>
      </c>
      <c r="D520" s="23">
        <v>113.5</v>
      </c>
      <c r="E520" s="23">
        <v>-3.55</v>
      </c>
    </row>
    <row r="521" spans="2:5" x14ac:dyDescent="0.25">
      <c r="B521" t="s">
        <v>1636</v>
      </c>
      <c r="C521" s="23">
        <v>7.65</v>
      </c>
      <c r="D521" s="23">
        <v>113.5</v>
      </c>
      <c r="E521" s="23">
        <v>0</v>
      </c>
    </row>
    <row r="522" spans="2:5" x14ac:dyDescent="0.25">
      <c r="B522" t="s">
        <v>1637</v>
      </c>
      <c r="C522" s="23">
        <v>9.67</v>
      </c>
      <c r="D522" s="23">
        <v>113.5</v>
      </c>
      <c r="E522" s="23">
        <v>-3.55</v>
      </c>
    </row>
    <row r="523" spans="2:5" x14ac:dyDescent="0.25">
      <c r="B523" t="s">
        <v>1638</v>
      </c>
      <c r="C523" s="23">
        <v>9.67</v>
      </c>
      <c r="D523" s="23">
        <v>113.5</v>
      </c>
      <c r="E523" s="23">
        <v>0</v>
      </c>
    </row>
    <row r="524" spans="2:5" x14ac:dyDescent="0.25">
      <c r="B524" t="s">
        <v>1639</v>
      </c>
      <c r="C524" s="23">
        <v>10.32</v>
      </c>
      <c r="D524" s="23">
        <v>113.5</v>
      </c>
      <c r="E524" s="23">
        <v>-3.55</v>
      </c>
    </row>
    <row r="525" spans="2:5" x14ac:dyDescent="0.25">
      <c r="B525" t="s">
        <v>1640</v>
      </c>
      <c r="C525" s="23">
        <v>10.32</v>
      </c>
      <c r="D525" s="23">
        <v>113.5</v>
      </c>
      <c r="E525" s="23">
        <v>0</v>
      </c>
    </row>
    <row r="526" spans="2:5" x14ac:dyDescent="0.25">
      <c r="B526" t="s">
        <v>1641</v>
      </c>
      <c r="C526" s="23">
        <v>7.65</v>
      </c>
      <c r="D526" s="23">
        <v>113.5</v>
      </c>
      <c r="E526" s="23">
        <v>24</v>
      </c>
    </row>
    <row r="527" spans="2:5" x14ac:dyDescent="0.25">
      <c r="B527" t="s">
        <v>1642</v>
      </c>
      <c r="C527" s="23">
        <v>3.95</v>
      </c>
      <c r="D527" s="23">
        <v>113.5</v>
      </c>
      <c r="E527" s="23">
        <v>-3.55</v>
      </c>
    </row>
    <row r="528" spans="2:5" x14ac:dyDescent="0.25">
      <c r="B528" t="s">
        <v>1643</v>
      </c>
      <c r="C528" s="23">
        <v>3.95</v>
      </c>
      <c r="D528" s="23">
        <v>113.5</v>
      </c>
      <c r="E528" s="23">
        <v>0</v>
      </c>
    </row>
    <row r="529" spans="2:5" x14ac:dyDescent="0.25">
      <c r="B529" t="s">
        <v>1644</v>
      </c>
      <c r="C529" s="23">
        <v>3.95</v>
      </c>
      <c r="D529" s="23">
        <v>113.5</v>
      </c>
      <c r="E529" s="23">
        <v>15</v>
      </c>
    </row>
    <row r="530" spans="2:5" x14ac:dyDescent="0.25">
      <c r="B530" t="s">
        <v>1645</v>
      </c>
      <c r="C530" s="23">
        <v>3.95</v>
      </c>
      <c r="D530" s="23">
        <v>113.5</v>
      </c>
      <c r="E530" s="23">
        <v>24</v>
      </c>
    </row>
    <row r="531" spans="2:5" x14ac:dyDescent="0.25">
      <c r="B531" t="s">
        <v>1646</v>
      </c>
      <c r="C531" s="23">
        <v>3.95</v>
      </c>
      <c r="D531" s="23">
        <v>113.5</v>
      </c>
      <c r="E531" s="23">
        <v>33</v>
      </c>
    </row>
    <row r="532" spans="2:5" x14ac:dyDescent="0.25">
      <c r="B532" t="s">
        <v>1647</v>
      </c>
      <c r="C532" s="23">
        <v>3.95</v>
      </c>
      <c r="D532" s="23">
        <v>113.5</v>
      </c>
      <c r="E532" s="23">
        <v>42</v>
      </c>
    </row>
    <row r="533" spans="2:5" x14ac:dyDescent="0.25">
      <c r="B533" t="s">
        <v>1648</v>
      </c>
      <c r="C533" s="23">
        <v>3.95</v>
      </c>
      <c r="D533" s="23">
        <v>113.5</v>
      </c>
      <c r="E533" s="23">
        <v>51</v>
      </c>
    </row>
    <row r="534" spans="2:5" x14ac:dyDescent="0.25">
      <c r="B534" t="s">
        <v>1649</v>
      </c>
      <c r="C534" s="23">
        <v>3.95</v>
      </c>
      <c r="D534" s="23">
        <v>113.5</v>
      </c>
      <c r="E534" s="23">
        <v>53.3</v>
      </c>
    </row>
    <row r="535" spans="2:5" x14ac:dyDescent="0.25">
      <c r="B535" t="s">
        <v>1650</v>
      </c>
      <c r="C535" s="23">
        <v>3.95</v>
      </c>
      <c r="D535" s="23">
        <v>113.5</v>
      </c>
      <c r="E535" s="23">
        <v>9</v>
      </c>
    </row>
    <row r="536" spans="2:5" x14ac:dyDescent="0.25">
      <c r="B536" t="s">
        <v>15493</v>
      </c>
      <c r="C536" s="23">
        <v>3.383</v>
      </c>
      <c r="D536" s="23">
        <v>113.5</v>
      </c>
      <c r="E536" s="23">
        <v>-3.55</v>
      </c>
    </row>
    <row r="537" spans="2:5" x14ac:dyDescent="0.25">
      <c r="B537" t="s">
        <v>1651</v>
      </c>
      <c r="C537" s="23">
        <v>3.383</v>
      </c>
      <c r="D537" s="23">
        <v>113.5</v>
      </c>
      <c r="E537" s="23">
        <v>0</v>
      </c>
    </row>
    <row r="538" spans="2:5" x14ac:dyDescent="0.25">
      <c r="B538" t="s">
        <v>1652</v>
      </c>
      <c r="C538" s="23">
        <v>3.383</v>
      </c>
      <c r="D538" s="23">
        <v>113.5</v>
      </c>
      <c r="E538" s="23">
        <v>15</v>
      </c>
    </row>
    <row r="539" spans="2:5" x14ac:dyDescent="0.25">
      <c r="B539" t="s">
        <v>1653</v>
      </c>
      <c r="C539" s="23">
        <v>3.383</v>
      </c>
      <c r="D539" s="23">
        <v>113.5</v>
      </c>
      <c r="E539" s="23">
        <v>24</v>
      </c>
    </row>
    <row r="540" spans="2:5" x14ac:dyDescent="0.25">
      <c r="B540" t="s">
        <v>15494</v>
      </c>
      <c r="C540" s="23">
        <v>3.383</v>
      </c>
      <c r="D540" s="23">
        <v>113.5</v>
      </c>
      <c r="E540" s="23">
        <v>33</v>
      </c>
    </row>
    <row r="541" spans="2:5" x14ac:dyDescent="0.25">
      <c r="B541" t="s">
        <v>1654</v>
      </c>
      <c r="C541" s="23">
        <v>3.383</v>
      </c>
      <c r="D541" s="23">
        <v>113.5</v>
      </c>
      <c r="E541" s="23">
        <v>42</v>
      </c>
    </row>
    <row r="542" spans="2:5" x14ac:dyDescent="0.25">
      <c r="B542" t="s">
        <v>1655</v>
      </c>
      <c r="C542" s="23">
        <v>3.383</v>
      </c>
      <c r="D542" s="23">
        <v>113.5</v>
      </c>
      <c r="E542" s="23">
        <v>51</v>
      </c>
    </row>
    <row r="543" spans="2:5" x14ac:dyDescent="0.25">
      <c r="B543" t="s">
        <v>1656</v>
      </c>
      <c r="C543" s="23">
        <v>3.383</v>
      </c>
      <c r="D543" s="23">
        <v>113.5</v>
      </c>
      <c r="E543" s="23">
        <v>53.3</v>
      </c>
    </row>
    <row r="544" spans="2:5" x14ac:dyDescent="0.25">
      <c r="B544" t="s">
        <v>15495</v>
      </c>
      <c r="C544" s="23">
        <v>3.383</v>
      </c>
      <c r="D544" s="23">
        <v>113.5</v>
      </c>
      <c r="E544" s="23">
        <v>9</v>
      </c>
    </row>
    <row r="545" spans="2:5" x14ac:dyDescent="0.25">
      <c r="B545" t="s">
        <v>1657</v>
      </c>
      <c r="C545" s="23">
        <v>7.65</v>
      </c>
      <c r="D545" s="23">
        <v>113.5</v>
      </c>
      <c r="E545" s="23">
        <v>9</v>
      </c>
    </row>
    <row r="546" spans="2:5" x14ac:dyDescent="0.25">
      <c r="B546" t="s">
        <v>1658</v>
      </c>
      <c r="C546" s="23">
        <v>7.65</v>
      </c>
      <c r="D546" s="23">
        <v>113.5</v>
      </c>
      <c r="E546" s="23">
        <v>51</v>
      </c>
    </row>
    <row r="547" spans="2:5" x14ac:dyDescent="0.25">
      <c r="B547" t="s">
        <v>1659</v>
      </c>
      <c r="C547" s="23">
        <v>5.36</v>
      </c>
      <c r="D547" s="23">
        <v>110.5</v>
      </c>
      <c r="E547" s="23">
        <v>51</v>
      </c>
    </row>
    <row r="548" spans="2:5" x14ac:dyDescent="0.25">
      <c r="B548" t="s">
        <v>15496</v>
      </c>
      <c r="C548" s="23">
        <v>5.36</v>
      </c>
      <c r="D548" s="23">
        <v>110.5</v>
      </c>
      <c r="E548" s="23">
        <v>42</v>
      </c>
    </row>
    <row r="549" spans="2:5" x14ac:dyDescent="0.25">
      <c r="B549" t="s">
        <v>1660</v>
      </c>
      <c r="C549" s="23">
        <v>5.36</v>
      </c>
      <c r="D549" s="23">
        <v>110.5</v>
      </c>
      <c r="E549" s="23">
        <v>33</v>
      </c>
    </row>
    <row r="550" spans="2:5" x14ac:dyDescent="0.25">
      <c r="B550" t="s">
        <v>1661</v>
      </c>
      <c r="C550" s="23">
        <v>5.36</v>
      </c>
      <c r="D550" s="23">
        <v>110.5</v>
      </c>
      <c r="E550" s="23">
        <v>24</v>
      </c>
    </row>
    <row r="551" spans="2:5" x14ac:dyDescent="0.25">
      <c r="B551" t="s">
        <v>1662</v>
      </c>
      <c r="C551" s="23">
        <v>5.36</v>
      </c>
      <c r="D551" s="23">
        <v>110.5</v>
      </c>
      <c r="E551" s="23">
        <v>15</v>
      </c>
    </row>
    <row r="552" spans="2:5" x14ac:dyDescent="0.25">
      <c r="B552" t="s">
        <v>15497</v>
      </c>
      <c r="C552" s="23">
        <v>5.36</v>
      </c>
      <c r="D552" s="23">
        <v>110.5</v>
      </c>
      <c r="E552" s="23">
        <v>9</v>
      </c>
    </row>
    <row r="553" spans="2:5" x14ac:dyDescent="0.25">
      <c r="B553" t="s">
        <v>1663</v>
      </c>
      <c r="C553" s="23">
        <v>5.36</v>
      </c>
      <c r="D553" s="23">
        <v>110.5</v>
      </c>
      <c r="E553" s="23">
        <v>0</v>
      </c>
    </row>
    <row r="554" spans="2:5" x14ac:dyDescent="0.25">
      <c r="B554" t="s">
        <v>1664</v>
      </c>
      <c r="C554" s="23">
        <v>5.36</v>
      </c>
      <c r="D554" s="23">
        <v>110.5</v>
      </c>
      <c r="E554" s="23">
        <v>-3.55</v>
      </c>
    </row>
    <row r="555" spans="2:5" x14ac:dyDescent="0.25">
      <c r="B555" t="s">
        <v>1665</v>
      </c>
      <c r="C555" s="23">
        <v>15.75</v>
      </c>
      <c r="D555" s="23">
        <v>101.2</v>
      </c>
      <c r="E555" s="23">
        <v>33</v>
      </c>
    </row>
    <row r="556" spans="2:5" x14ac:dyDescent="0.25">
      <c r="B556" t="s">
        <v>15498</v>
      </c>
      <c r="C556" s="23">
        <v>15</v>
      </c>
      <c r="D556" s="23">
        <v>101.2</v>
      </c>
      <c r="E556" s="23">
        <v>24</v>
      </c>
    </row>
    <row r="557" spans="2:5" x14ac:dyDescent="0.25">
      <c r="B557" t="s">
        <v>1666</v>
      </c>
      <c r="C557" s="23">
        <v>15</v>
      </c>
      <c r="D557" s="23">
        <v>101.2</v>
      </c>
      <c r="E557" s="23">
        <v>33</v>
      </c>
    </row>
    <row r="558" spans="2:5" x14ac:dyDescent="0.25">
      <c r="B558" t="s">
        <v>1667</v>
      </c>
      <c r="C558" s="23">
        <v>15.75</v>
      </c>
      <c r="D558" s="23">
        <v>101.2</v>
      </c>
      <c r="E558" s="23">
        <v>24</v>
      </c>
    </row>
    <row r="559" spans="2:5" x14ac:dyDescent="0.25">
      <c r="B559" t="s">
        <v>15499</v>
      </c>
      <c r="C559" s="23">
        <v>7.5</v>
      </c>
      <c r="D559" s="23">
        <v>100.5</v>
      </c>
      <c r="E559" s="23">
        <v>0</v>
      </c>
    </row>
    <row r="560" spans="2:5" x14ac:dyDescent="0.25">
      <c r="B560" t="s">
        <v>15500</v>
      </c>
      <c r="C560" s="23">
        <v>7.5</v>
      </c>
      <c r="D560" s="23">
        <v>100.5</v>
      </c>
      <c r="E560" s="23">
        <v>15</v>
      </c>
    </row>
    <row r="561" spans="2:5" x14ac:dyDescent="0.25">
      <c r="B561" t="s">
        <v>15501</v>
      </c>
      <c r="C561" s="23">
        <v>7.5</v>
      </c>
      <c r="D561" s="23">
        <v>100.5</v>
      </c>
      <c r="E561" s="23">
        <v>24</v>
      </c>
    </row>
    <row r="562" spans="2:5" x14ac:dyDescent="0.25">
      <c r="B562" t="s">
        <v>15502</v>
      </c>
      <c r="C562" s="23">
        <v>7.5</v>
      </c>
      <c r="D562" s="23">
        <v>100.5</v>
      </c>
      <c r="E562" s="23">
        <v>33</v>
      </c>
    </row>
    <row r="563" spans="2:5" x14ac:dyDescent="0.25">
      <c r="B563" t="s">
        <v>15503</v>
      </c>
      <c r="C563" s="23">
        <v>7.5</v>
      </c>
      <c r="D563" s="23">
        <v>100.5</v>
      </c>
      <c r="E563" s="23">
        <v>42</v>
      </c>
    </row>
    <row r="564" spans="2:5" x14ac:dyDescent="0.25">
      <c r="B564" t="s">
        <v>15504</v>
      </c>
      <c r="C564" s="23">
        <v>7.5</v>
      </c>
      <c r="D564" s="23">
        <v>100.5</v>
      </c>
      <c r="E564" s="23">
        <v>51</v>
      </c>
    </row>
    <row r="565" spans="2:5" x14ac:dyDescent="0.25">
      <c r="B565" t="s">
        <v>15505</v>
      </c>
      <c r="C565" s="23">
        <v>7.5</v>
      </c>
      <c r="D565" s="23">
        <v>100.5</v>
      </c>
      <c r="E565" s="23">
        <v>9</v>
      </c>
    </row>
    <row r="566" spans="2:5" x14ac:dyDescent="0.25">
      <c r="B566" t="s">
        <v>15506</v>
      </c>
      <c r="C566" s="23">
        <v>0</v>
      </c>
      <c r="D566" s="23">
        <v>100.6</v>
      </c>
      <c r="E566" s="23">
        <v>24</v>
      </c>
    </row>
    <row r="567" spans="2:5" x14ac:dyDescent="0.25">
      <c r="B567" t="s">
        <v>15507</v>
      </c>
      <c r="C567" s="23">
        <v>15</v>
      </c>
      <c r="D567" s="23">
        <v>100.6</v>
      </c>
      <c r="E567" s="23">
        <v>24</v>
      </c>
    </row>
    <row r="568" spans="2:5" x14ac:dyDescent="0.25">
      <c r="B568" t="s">
        <v>15508</v>
      </c>
      <c r="C568" s="23">
        <v>0</v>
      </c>
      <c r="D568" s="23">
        <v>100.6</v>
      </c>
      <c r="E568" s="23">
        <v>33</v>
      </c>
    </row>
    <row r="569" spans="2:5" x14ac:dyDescent="0.25">
      <c r="B569" t="s">
        <v>15509</v>
      </c>
      <c r="C569" s="23">
        <v>15</v>
      </c>
      <c r="D569" s="23">
        <v>100.6</v>
      </c>
      <c r="E569" s="23">
        <v>33</v>
      </c>
    </row>
    <row r="570" spans="2:5" x14ac:dyDescent="0.25">
      <c r="C570" s="23"/>
      <c r="D570" s="23"/>
      <c r="E570" s="23"/>
    </row>
    <row r="571" spans="2:5" x14ac:dyDescent="0.25">
      <c r="C571" s="23"/>
      <c r="D571" s="23"/>
      <c r="E571" s="23"/>
    </row>
    <row r="572" spans="2:5" x14ac:dyDescent="0.25">
      <c r="C572" s="23"/>
      <c r="D572" s="23"/>
      <c r="E572" s="23"/>
    </row>
    <row r="573" spans="2:5" x14ac:dyDescent="0.25">
      <c r="C573" s="23"/>
      <c r="D573" s="23"/>
      <c r="E573" s="23"/>
    </row>
    <row r="574" spans="2:5" x14ac:dyDescent="0.25">
      <c r="C574" s="23"/>
      <c r="D574" s="23"/>
      <c r="E574" s="23"/>
    </row>
    <row r="575" spans="2:5" x14ac:dyDescent="0.25">
      <c r="C575" s="23"/>
      <c r="D575" s="23"/>
      <c r="E575" s="23"/>
    </row>
    <row r="576" spans="2:5" x14ac:dyDescent="0.25">
      <c r="C576" s="23"/>
      <c r="D576" s="23"/>
      <c r="E576" s="23"/>
    </row>
    <row r="577" spans="3:5" x14ac:dyDescent="0.25">
      <c r="C577" s="23"/>
      <c r="D577" s="23"/>
      <c r="E577" s="23"/>
    </row>
    <row r="578" spans="3:5" x14ac:dyDescent="0.25">
      <c r="C578" s="23"/>
      <c r="D578" s="23"/>
      <c r="E578" s="23"/>
    </row>
    <row r="579" spans="3:5" x14ac:dyDescent="0.25">
      <c r="C579" s="23"/>
      <c r="D579" s="23"/>
      <c r="E579" s="23"/>
    </row>
    <row r="580" spans="3:5" x14ac:dyDescent="0.25">
      <c r="C580" s="23"/>
      <c r="D580" s="23"/>
      <c r="E580" s="23"/>
    </row>
    <row r="581" spans="3:5" x14ac:dyDescent="0.25">
      <c r="C581" s="23"/>
      <c r="D581" s="23"/>
      <c r="E581" s="23"/>
    </row>
    <row r="582" spans="3:5" x14ac:dyDescent="0.25">
      <c r="C582" s="23"/>
      <c r="D582" s="23"/>
      <c r="E582" s="23"/>
    </row>
    <row r="583" spans="3:5" x14ac:dyDescent="0.25">
      <c r="C583" s="23"/>
      <c r="D583" s="23"/>
      <c r="E583" s="23"/>
    </row>
    <row r="584" spans="3:5" x14ac:dyDescent="0.25">
      <c r="C584" s="23"/>
      <c r="D584" s="23"/>
      <c r="E584" s="23"/>
    </row>
    <row r="585" spans="3:5" x14ac:dyDescent="0.25">
      <c r="C585" s="23"/>
      <c r="D585" s="23"/>
      <c r="E585" s="23"/>
    </row>
    <row r="586" spans="3:5" x14ac:dyDescent="0.25">
      <c r="C586" s="23"/>
      <c r="D586" s="23"/>
      <c r="E586" s="23"/>
    </row>
    <row r="587" spans="3:5" x14ac:dyDescent="0.25">
      <c r="C587" s="23"/>
      <c r="D587" s="23"/>
      <c r="E587" s="23"/>
    </row>
    <row r="588" spans="3:5" x14ac:dyDescent="0.25">
      <c r="C588" s="23"/>
      <c r="D588" s="23"/>
      <c r="E588" s="23"/>
    </row>
    <row r="589" spans="3:5" x14ac:dyDescent="0.25">
      <c r="C589" s="23"/>
      <c r="D589" s="23"/>
      <c r="E589" s="23"/>
    </row>
    <row r="590" spans="3:5" x14ac:dyDescent="0.25">
      <c r="C590" s="23"/>
      <c r="D590" s="23"/>
      <c r="E590" s="23"/>
    </row>
    <row r="591" spans="3:5" x14ac:dyDescent="0.25">
      <c r="C591" s="23"/>
      <c r="D591" s="23"/>
      <c r="E591" s="23"/>
    </row>
    <row r="592" spans="3:5" x14ac:dyDescent="0.25">
      <c r="C592" s="23"/>
      <c r="D592" s="23"/>
      <c r="E592" s="23"/>
    </row>
    <row r="593" spans="3:5" x14ac:dyDescent="0.25">
      <c r="C593" s="23"/>
      <c r="D593" s="23"/>
      <c r="E593" s="23"/>
    </row>
    <row r="594" spans="3:5" x14ac:dyDescent="0.25">
      <c r="C594" s="23"/>
      <c r="D594" s="23"/>
      <c r="E594" s="23"/>
    </row>
    <row r="595" spans="3:5" x14ac:dyDescent="0.25">
      <c r="C595" s="23"/>
      <c r="D595" s="23"/>
      <c r="E595" s="23"/>
    </row>
    <row r="596" spans="3:5" x14ac:dyDescent="0.25">
      <c r="C596" s="23"/>
      <c r="D596" s="23"/>
      <c r="E596" s="23"/>
    </row>
    <row r="597" spans="3:5" x14ac:dyDescent="0.25">
      <c r="C597" s="23"/>
      <c r="D597" s="23"/>
      <c r="E597" s="23"/>
    </row>
    <row r="598" spans="3:5" x14ac:dyDescent="0.25">
      <c r="C598" s="23"/>
      <c r="D598" s="23"/>
      <c r="E598" s="23"/>
    </row>
    <row r="599" spans="3:5" x14ac:dyDescent="0.25">
      <c r="C599" s="23"/>
      <c r="D599" s="23"/>
      <c r="E599" s="23"/>
    </row>
    <row r="600" spans="3:5" x14ac:dyDescent="0.25">
      <c r="C600" s="23"/>
      <c r="D600" s="23"/>
      <c r="E600" s="23"/>
    </row>
    <row r="601" spans="3:5" x14ac:dyDescent="0.25">
      <c r="C601" s="23"/>
      <c r="D601" s="23"/>
      <c r="E601" s="23"/>
    </row>
    <row r="602" spans="3:5" x14ac:dyDescent="0.25">
      <c r="C602" s="23"/>
      <c r="D602" s="23"/>
      <c r="E602" s="23"/>
    </row>
    <row r="603" spans="3:5" x14ac:dyDescent="0.25">
      <c r="C603" s="23"/>
      <c r="D603" s="23"/>
      <c r="E603" s="23"/>
    </row>
    <row r="604" spans="3:5" x14ac:dyDescent="0.25">
      <c r="C604" s="23"/>
      <c r="D604" s="23"/>
      <c r="E604" s="23"/>
    </row>
    <row r="605" spans="3:5" x14ac:dyDescent="0.25">
      <c r="C605" s="23"/>
      <c r="D605" s="23"/>
      <c r="E605" s="23"/>
    </row>
    <row r="606" spans="3:5" x14ac:dyDescent="0.25">
      <c r="C606" s="23"/>
      <c r="D606" s="23"/>
      <c r="E606" s="23"/>
    </row>
    <row r="607" spans="3:5" x14ac:dyDescent="0.25">
      <c r="C607" s="23"/>
      <c r="D607" s="23"/>
      <c r="E607" s="23"/>
    </row>
    <row r="608" spans="3:5" x14ac:dyDescent="0.25">
      <c r="C608" s="23"/>
      <c r="D608" s="23"/>
      <c r="E608" s="23"/>
    </row>
    <row r="609" spans="3:5" x14ac:dyDescent="0.25">
      <c r="C609" s="23"/>
      <c r="D609" s="23"/>
      <c r="E609" s="23"/>
    </row>
    <row r="610" spans="3:5" x14ac:dyDescent="0.25">
      <c r="C610" s="23"/>
      <c r="D610" s="23"/>
      <c r="E610" s="23"/>
    </row>
    <row r="611" spans="3:5" x14ac:dyDescent="0.25">
      <c r="C611" s="23"/>
      <c r="D611" s="23"/>
      <c r="E611" s="23"/>
    </row>
    <row r="612" spans="3:5" x14ac:dyDescent="0.25">
      <c r="C612" s="23"/>
      <c r="D612" s="23"/>
      <c r="E612" s="23"/>
    </row>
    <row r="613" spans="3:5" x14ac:dyDescent="0.25">
      <c r="C613" s="23"/>
      <c r="D613" s="23"/>
      <c r="E613" s="23"/>
    </row>
    <row r="614" spans="3:5" x14ac:dyDescent="0.25">
      <c r="C614" s="23"/>
      <c r="D614" s="23"/>
      <c r="E614" s="23"/>
    </row>
    <row r="615" spans="3:5" x14ac:dyDescent="0.25">
      <c r="C615" s="23"/>
      <c r="D615" s="23"/>
      <c r="E615" s="23"/>
    </row>
    <row r="616" spans="3:5" x14ac:dyDescent="0.25">
      <c r="C616" s="23"/>
      <c r="D616" s="23"/>
      <c r="E616" s="23"/>
    </row>
    <row r="617" spans="3:5" x14ac:dyDescent="0.25">
      <c r="C617" s="23"/>
      <c r="D617" s="23"/>
      <c r="E617" s="23"/>
    </row>
    <row r="618" spans="3:5" x14ac:dyDescent="0.25">
      <c r="C618" s="23"/>
      <c r="D618" s="23"/>
      <c r="E618" s="23"/>
    </row>
    <row r="619" spans="3:5" x14ac:dyDescent="0.25">
      <c r="C619" s="23"/>
      <c r="D619" s="23"/>
      <c r="E619" s="23"/>
    </row>
    <row r="620" spans="3:5" x14ac:dyDescent="0.25">
      <c r="C620" s="23"/>
      <c r="D620" s="23"/>
      <c r="E620" s="23"/>
    </row>
    <row r="621" spans="3:5" x14ac:dyDescent="0.25">
      <c r="C621" s="23"/>
      <c r="D621" s="23"/>
      <c r="E621" s="23"/>
    </row>
    <row r="622" spans="3:5" x14ac:dyDescent="0.25">
      <c r="C622" s="23"/>
      <c r="D622" s="23"/>
      <c r="E622" s="23"/>
    </row>
    <row r="623" spans="3:5" x14ac:dyDescent="0.25">
      <c r="C623" s="23"/>
      <c r="D623" s="23"/>
      <c r="E623" s="23"/>
    </row>
    <row r="624" spans="3:5" x14ac:dyDescent="0.25">
      <c r="C624" s="23"/>
      <c r="D624" s="23"/>
      <c r="E624" s="23"/>
    </row>
    <row r="625" spans="3:5" x14ac:dyDescent="0.25">
      <c r="C625" s="23"/>
      <c r="D625" s="23"/>
      <c r="E625" s="23"/>
    </row>
    <row r="626" spans="3:5" x14ac:dyDescent="0.25">
      <c r="C626" s="23"/>
      <c r="D626" s="23"/>
      <c r="E626" s="23"/>
    </row>
    <row r="627" spans="3:5" x14ac:dyDescent="0.25">
      <c r="C627" s="23"/>
      <c r="D627" s="23"/>
      <c r="E627" s="23"/>
    </row>
    <row r="628" spans="3:5" x14ac:dyDescent="0.25">
      <c r="C628" s="23"/>
      <c r="D628" s="23"/>
      <c r="E628" s="23"/>
    </row>
    <row r="629" spans="3:5" x14ac:dyDescent="0.25">
      <c r="C629" s="23"/>
      <c r="D629" s="23"/>
      <c r="E629" s="23"/>
    </row>
    <row r="630" spans="3:5" x14ac:dyDescent="0.25">
      <c r="C630" s="23"/>
      <c r="D630" s="23"/>
      <c r="E630" s="23"/>
    </row>
    <row r="631" spans="3:5" x14ac:dyDescent="0.25">
      <c r="C631" s="23"/>
      <c r="D631" s="23"/>
      <c r="E631" s="23"/>
    </row>
    <row r="632" spans="3:5" x14ac:dyDescent="0.25">
      <c r="C632" s="23"/>
      <c r="D632" s="23"/>
      <c r="E632" s="23"/>
    </row>
    <row r="633" spans="3:5" x14ac:dyDescent="0.25">
      <c r="C633" s="23"/>
      <c r="D633" s="23"/>
      <c r="E633" s="23"/>
    </row>
    <row r="634" spans="3:5" x14ac:dyDescent="0.25">
      <c r="C634" s="23"/>
      <c r="D634" s="23"/>
      <c r="E634" s="23"/>
    </row>
    <row r="635" spans="3:5" x14ac:dyDescent="0.25">
      <c r="C635" s="23"/>
      <c r="D635" s="23"/>
      <c r="E635" s="23"/>
    </row>
    <row r="636" spans="3:5" x14ac:dyDescent="0.25">
      <c r="C636" s="23"/>
      <c r="D636" s="23"/>
      <c r="E636" s="23"/>
    </row>
    <row r="637" spans="3:5" x14ac:dyDescent="0.25">
      <c r="C637" s="23"/>
      <c r="D637" s="23"/>
      <c r="E637" s="23"/>
    </row>
    <row r="638" spans="3:5" x14ac:dyDescent="0.25">
      <c r="C638" s="23"/>
      <c r="D638" s="23"/>
      <c r="E638" s="23"/>
    </row>
    <row r="639" spans="3:5" x14ac:dyDescent="0.25">
      <c r="C639" s="23"/>
      <c r="D639" s="23"/>
      <c r="E639" s="23"/>
    </row>
    <row r="640" spans="3:5" x14ac:dyDescent="0.25">
      <c r="C640" s="23"/>
      <c r="D640" s="23"/>
      <c r="E640" s="23"/>
    </row>
    <row r="641" spans="3:5" x14ac:dyDescent="0.25">
      <c r="C641" s="23"/>
      <c r="D641" s="23"/>
      <c r="E641" s="23"/>
    </row>
    <row r="642" spans="3:5" x14ac:dyDescent="0.25">
      <c r="C642" s="23"/>
      <c r="D642" s="23"/>
      <c r="E642" s="23"/>
    </row>
    <row r="643" spans="3:5" x14ac:dyDescent="0.25">
      <c r="C643" s="23"/>
      <c r="D643" s="23"/>
      <c r="E643" s="23"/>
    </row>
    <row r="644" spans="3:5" x14ac:dyDescent="0.25">
      <c r="C644" s="23"/>
      <c r="D644" s="23"/>
      <c r="E644" s="23"/>
    </row>
    <row r="645" spans="3:5" x14ac:dyDescent="0.25">
      <c r="C645" s="23"/>
      <c r="D645" s="23"/>
      <c r="E645" s="23"/>
    </row>
    <row r="646" spans="3:5" x14ac:dyDescent="0.25">
      <c r="C646" s="23"/>
      <c r="D646" s="23"/>
      <c r="E646" s="23"/>
    </row>
    <row r="647" spans="3:5" x14ac:dyDescent="0.25">
      <c r="C647" s="23"/>
      <c r="D647" s="23"/>
      <c r="E647" s="23"/>
    </row>
    <row r="648" spans="3:5" x14ac:dyDescent="0.25">
      <c r="C648" s="23"/>
      <c r="D648" s="23"/>
      <c r="E648" s="23"/>
    </row>
    <row r="649" spans="3:5" x14ac:dyDescent="0.25">
      <c r="C649" s="23"/>
      <c r="D649" s="23"/>
      <c r="E649" s="23"/>
    </row>
    <row r="650" spans="3:5" x14ac:dyDescent="0.25">
      <c r="C650" s="23"/>
      <c r="D650" s="23"/>
      <c r="E650" s="23"/>
    </row>
    <row r="651" spans="3:5" x14ac:dyDescent="0.25">
      <c r="C651" s="23"/>
      <c r="D651" s="23"/>
      <c r="E651" s="23"/>
    </row>
    <row r="652" spans="3:5" x14ac:dyDescent="0.25">
      <c r="C652" s="23"/>
      <c r="D652" s="23"/>
      <c r="E652" s="23"/>
    </row>
    <row r="653" spans="3:5" x14ac:dyDescent="0.25">
      <c r="C653" s="23"/>
      <c r="D653" s="23"/>
      <c r="E653" s="23"/>
    </row>
    <row r="654" spans="3:5" x14ac:dyDescent="0.25">
      <c r="C654" s="23"/>
      <c r="D654" s="23"/>
      <c r="E654" s="23"/>
    </row>
    <row r="655" spans="3:5" x14ac:dyDescent="0.25">
      <c r="C655" s="23"/>
      <c r="D655" s="23"/>
      <c r="E655" s="23"/>
    </row>
    <row r="656" spans="3:5" x14ac:dyDescent="0.25">
      <c r="C656" s="23"/>
      <c r="D656" s="23"/>
      <c r="E656" s="23"/>
    </row>
    <row r="657" spans="3:5" x14ac:dyDescent="0.25">
      <c r="C657" s="23"/>
      <c r="D657" s="23"/>
      <c r="E657" s="23"/>
    </row>
    <row r="658" spans="3:5" x14ac:dyDescent="0.25">
      <c r="C658" s="23"/>
      <c r="D658" s="23"/>
      <c r="E658" s="23"/>
    </row>
    <row r="659" spans="3:5" x14ac:dyDescent="0.25">
      <c r="C659" s="23"/>
      <c r="D659" s="23"/>
      <c r="E659" s="23"/>
    </row>
    <row r="660" spans="3:5" x14ac:dyDescent="0.25">
      <c r="C660" s="23"/>
      <c r="D660" s="23"/>
      <c r="E660" s="23"/>
    </row>
    <row r="661" spans="3:5" x14ac:dyDescent="0.25">
      <c r="C661" s="23"/>
      <c r="D661" s="23"/>
      <c r="E661" s="23"/>
    </row>
    <row r="662" spans="3:5" x14ac:dyDescent="0.25">
      <c r="C662" s="23"/>
      <c r="D662" s="23"/>
      <c r="E662" s="23"/>
    </row>
    <row r="663" spans="3:5" x14ac:dyDescent="0.25">
      <c r="C663" s="23"/>
      <c r="D663" s="23"/>
      <c r="E663" s="23"/>
    </row>
    <row r="664" spans="3:5" x14ac:dyDescent="0.25">
      <c r="C664" s="23"/>
      <c r="D664" s="23"/>
      <c r="E664" s="23"/>
    </row>
    <row r="665" spans="3:5" x14ac:dyDescent="0.25">
      <c r="C665" s="23"/>
      <c r="D665" s="23"/>
      <c r="E665" s="23"/>
    </row>
    <row r="666" spans="3:5" x14ac:dyDescent="0.25">
      <c r="C666" s="23"/>
      <c r="D666" s="23"/>
      <c r="E666" s="23"/>
    </row>
    <row r="667" spans="3:5" x14ac:dyDescent="0.25">
      <c r="C667" s="23"/>
      <c r="D667" s="23"/>
      <c r="E667" s="23"/>
    </row>
    <row r="668" spans="3:5" x14ac:dyDescent="0.25">
      <c r="C668" s="23"/>
      <c r="D668" s="23"/>
      <c r="E668" s="23"/>
    </row>
    <row r="669" spans="3:5" x14ac:dyDescent="0.25">
      <c r="C669" s="23"/>
      <c r="D669" s="23"/>
      <c r="E669" s="23"/>
    </row>
    <row r="670" spans="3:5" x14ac:dyDescent="0.25">
      <c r="C670" s="23"/>
      <c r="D670" s="23"/>
      <c r="E670" s="23"/>
    </row>
    <row r="671" spans="3:5" x14ac:dyDescent="0.25">
      <c r="C671" s="23"/>
      <c r="D671" s="23"/>
      <c r="E671" s="23"/>
    </row>
    <row r="672" spans="3:5" x14ac:dyDescent="0.25">
      <c r="C672" s="23"/>
      <c r="D672" s="23"/>
      <c r="E672" s="23"/>
    </row>
    <row r="673" spans="3:5" x14ac:dyDescent="0.25">
      <c r="C673" s="23"/>
      <c r="D673" s="23"/>
      <c r="E673" s="23"/>
    </row>
    <row r="674" spans="3:5" x14ac:dyDescent="0.25">
      <c r="C674" s="23"/>
      <c r="D674" s="23"/>
      <c r="E674" s="23"/>
    </row>
    <row r="675" spans="3:5" x14ac:dyDescent="0.25">
      <c r="C675" s="23"/>
      <c r="D675" s="23"/>
      <c r="E675" s="23"/>
    </row>
    <row r="676" spans="3:5" x14ac:dyDescent="0.25">
      <c r="C676" s="23"/>
      <c r="D676" s="23"/>
      <c r="E676" s="23"/>
    </row>
    <row r="677" spans="3:5" x14ac:dyDescent="0.25">
      <c r="C677" s="23"/>
      <c r="D677" s="23"/>
      <c r="E677" s="23"/>
    </row>
    <row r="678" spans="3:5" x14ac:dyDescent="0.25">
      <c r="C678" s="23"/>
      <c r="D678" s="23"/>
      <c r="E678" s="23"/>
    </row>
    <row r="679" spans="3:5" x14ac:dyDescent="0.25">
      <c r="C679" s="23"/>
      <c r="D679" s="23"/>
      <c r="E679" s="23"/>
    </row>
    <row r="680" spans="3:5" x14ac:dyDescent="0.25">
      <c r="C680" s="23"/>
      <c r="D680" s="23"/>
      <c r="E680" s="23"/>
    </row>
    <row r="681" spans="3:5" x14ac:dyDescent="0.25">
      <c r="C681" s="23"/>
      <c r="D681" s="23"/>
      <c r="E681" s="23"/>
    </row>
    <row r="682" spans="3:5" x14ac:dyDescent="0.25">
      <c r="C682" s="23"/>
      <c r="D682" s="23"/>
      <c r="E682" s="23"/>
    </row>
    <row r="683" spans="3:5" x14ac:dyDescent="0.25">
      <c r="C683" s="23"/>
      <c r="D683" s="23"/>
      <c r="E683" s="23"/>
    </row>
    <row r="684" spans="3:5" x14ac:dyDescent="0.25">
      <c r="C684" s="23"/>
      <c r="D684" s="23"/>
      <c r="E684" s="23"/>
    </row>
    <row r="685" spans="3:5" x14ac:dyDescent="0.25">
      <c r="C685" s="23"/>
      <c r="D685" s="23"/>
      <c r="E685" s="23"/>
    </row>
    <row r="686" spans="3:5" x14ac:dyDescent="0.25">
      <c r="C686" s="23"/>
      <c r="D686" s="23"/>
      <c r="E686" s="23"/>
    </row>
    <row r="687" spans="3:5" x14ac:dyDescent="0.25">
      <c r="C687" s="23"/>
      <c r="D687" s="23"/>
      <c r="E687" s="23"/>
    </row>
    <row r="688" spans="3:5" x14ac:dyDescent="0.25">
      <c r="C688" s="23"/>
      <c r="D688" s="23"/>
      <c r="E688" s="23"/>
    </row>
    <row r="689" spans="3:5" x14ac:dyDescent="0.25">
      <c r="C689" s="23"/>
      <c r="D689" s="23"/>
      <c r="E689" s="23"/>
    </row>
    <row r="690" spans="3:5" x14ac:dyDescent="0.25">
      <c r="C690" s="23"/>
      <c r="D690" s="23"/>
      <c r="E690" s="23"/>
    </row>
    <row r="691" spans="3:5" x14ac:dyDescent="0.25">
      <c r="C691" s="23"/>
      <c r="D691" s="23"/>
      <c r="E691" s="23"/>
    </row>
    <row r="692" spans="3:5" x14ac:dyDescent="0.25">
      <c r="C692" s="23"/>
      <c r="D692" s="23"/>
      <c r="E692" s="23"/>
    </row>
    <row r="693" spans="3:5" x14ac:dyDescent="0.25">
      <c r="C693" s="23"/>
      <c r="D693" s="23"/>
      <c r="E693" s="23"/>
    </row>
    <row r="694" spans="3:5" x14ac:dyDescent="0.25">
      <c r="C694" s="23"/>
      <c r="D694" s="23"/>
      <c r="E694" s="23"/>
    </row>
    <row r="695" spans="3:5" x14ac:dyDescent="0.25">
      <c r="C695" s="23"/>
      <c r="D695" s="23"/>
      <c r="E695" s="23"/>
    </row>
    <row r="696" spans="3:5" x14ac:dyDescent="0.25">
      <c r="C696" s="23"/>
      <c r="D696" s="23"/>
      <c r="E696" s="23"/>
    </row>
    <row r="697" spans="3:5" x14ac:dyDescent="0.25">
      <c r="C697" s="23"/>
      <c r="D697" s="23"/>
      <c r="E697" s="23"/>
    </row>
    <row r="698" spans="3:5" x14ac:dyDescent="0.25">
      <c r="C698" s="23"/>
      <c r="D698" s="23"/>
      <c r="E698" s="23"/>
    </row>
    <row r="699" spans="3:5" x14ac:dyDescent="0.25">
      <c r="C699" s="23"/>
      <c r="D699" s="23"/>
      <c r="E699" s="23"/>
    </row>
    <row r="700" spans="3:5" x14ac:dyDescent="0.25">
      <c r="C700" s="23"/>
      <c r="D700" s="23"/>
      <c r="E700" s="23"/>
    </row>
    <row r="701" spans="3:5" x14ac:dyDescent="0.25">
      <c r="C701" s="23"/>
      <c r="D701" s="23"/>
      <c r="E701" s="23"/>
    </row>
    <row r="702" spans="3:5" x14ac:dyDescent="0.25">
      <c r="C702" s="23"/>
      <c r="D702" s="23"/>
      <c r="E702" s="23"/>
    </row>
    <row r="703" spans="3:5" x14ac:dyDescent="0.25">
      <c r="C703" s="23"/>
      <c r="D703" s="23"/>
      <c r="E703" s="23"/>
    </row>
    <row r="704" spans="3:5" x14ac:dyDescent="0.25">
      <c r="C704" s="23"/>
      <c r="D704" s="23"/>
      <c r="E704" s="23"/>
    </row>
    <row r="705" spans="3:5" x14ac:dyDescent="0.25">
      <c r="C705" s="23"/>
      <c r="D705" s="23"/>
      <c r="E705" s="23"/>
    </row>
    <row r="706" spans="3:5" x14ac:dyDescent="0.25">
      <c r="C706" s="23"/>
      <c r="D706" s="23"/>
      <c r="E706" s="23"/>
    </row>
    <row r="707" spans="3:5" x14ac:dyDescent="0.25">
      <c r="C707" s="23"/>
      <c r="D707" s="23"/>
      <c r="E707" s="23"/>
    </row>
    <row r="708" spans="3:5" x14ac:dyDescent="0.25">
      <c r="C708" s="23"/>
      <c r="D708" s="23"/>
      <c r="E708" s="23"/>
    </row>
    <row r="709" spans="3:5" x14ac:dyDescent="0.25">
      <c r="C709" s="23"/>
      <c r="D709" s="23"/>
      <c r="E709" s="23"/>
    </row>
    <row r="710" spans="3:5" x14ac:dyDescent="0.25">
      <c r="C710" s="23"/>
      <c r="D710" s="23"/>
      <c r="E710" s="23"/>
    </row>
    <row r="711" spans="3:5" x14ac:dyDescent="0.25">
      <c r="C711" s="23"/>
      <c r="D711" s="23"/>
      <c r="E711" s="23"/>
    </row>
    <row r="712" spans="3:5" x14ac:dyDescent="0.25">
      <c r="C712" s="23"/>
      <c r="D712" s="23"/>
      <c r="E712" s="23"/>
    </row>
    <row r="713" spans="3:5" x14ac:dyDescent="0.25">
      <c r="C713" s="23"/>
      <c r="D713" s="23"/>
      <c r="E713" s="23"/>
    </row>
    <row r="714" spans="3:5" x14ac:dyDescent="0.25">
      <c r="C714" s="23"/>
      <c r="D714" s="23"/>
      <c r="E714" s="23"/>
    </row>
    <row r="715" spans="3:5" x14ac:dyDescent="0.25">
      <c r="C715" s="23"/>
      <c r="D715" s="23"/>
      <c r="E715" s="23"/>
    </row>
    <row r="716" spans="3:5" x14ac:dyDescent="0.25">
      <c r="C716" s="23"/>
      <c r="D716" s="23"/>
      <c r="E716" s="23"/>
    </row>
    <row r="717" spans="3:5" x14ac:dyDescent="0.25">
      <c r="C717" s="23"/>
      <c r="D717" s="23"/>
      <c r="E717" s="23"/>
    </row>
    <row r="718" spans="3:5" x14ac:dyDescent="0.25">
      <c r="C718" s="23"/>
      <c r="D718" s="23"/>
      <c r="E718" s="23"/>
    </row>
    <row r="719" spans="3:5" x14ac:dyDescent="0.25">
      <c r="C719" s="23"/>
      <c r="D719" s="23"/>
      <c r="E719" s="23"/>
    </row>
    <row r="720" spans="3:5" x14ac:dyDescent="0.25">
      <c r="C720" s="23"/>
      <c r="D720" s="23"/>
      <c r="E720" s="23"/>
    </row>
    <row r="721" spans="3:5" x14ac:dyDescent="0.25">
      <c r="C721" s="23"/>
      <c r="D721" s="23"/>
      <c r="E721" s="23"/>
    </row>
    <row r="722" spans="3:5" x14ac:dyDescent="0.25">
      <c r="C722" s="23"/>
      <c r="D722" s="23"/>
      <c r="E722" s="23"/>
    </row>
    <row r="723" spans="3:5" x14ac:dyDescent="0.25">
      <c r="C723" s="23"/>
      <c r="D723" s="23"/>
      <c r="E723" s="23"/>
    </row>
    <row r="724" spans="3:5" x14ac:dyDescent="0.25">
      <c r="C724" s="23"/>
      <c r="D724" s="23"/>
      <c r="E724" s="23"/>
    </row>
    <row r="725" spans="3:5" x14ac:dyDescent="0.25">
      <c r="C725" s="23"/>
      <c r="D725" s="23"/>
      <c r="E725" s="23"/>
    </row>
    <row r="726" spans="3:5" x14ac:dyDescent="0.25">
      <c r="C726" s="23"/>
      <c r="D726" s="23"/>
      <c r="E726" s="23"/>
    </row>
    <row r="727" spans="3:5" x14ac:dyDescent="0.25">
      <c r="C727" s="23"/>
      <c r="D727" s="23"/>
      <c r="E727" s="23"/>
    </row>
    <row r="728" spans="3:5" x14ac:dyDescent="0.25">
      <c r="C728" s="23"/>
      <c r="D728" s="23"/>
      <c r="E728" s="23"/>
    </row>
    <row r="729" spans="3:5" x14ac:dyDescent="0.25">
      <c r="C729" s="23"/>
      <c r="D729" s="23"/>
      <c r="E729" s="23"/>
    </row>
    <row r="730" spans="3:5" x14ac:dyDescent="0.25">
      <c r="C730" s="23"/>
      <c r="D730" s="23"/>
      <c r="E730" s="23"/>
    </row>
    <row r="731" spans="3:5" x14ac:dyDescent="0.25">
      <c r="C731" s="23"/>
      <c r="D731" s="23"/>
      <c r="E731" s="23"/>
    </row>
    <row r="732" spans="3:5" x14ac:dyDescent="0.25">
      <c r="C732" s="23"/>
      <c r="D732" s="23"/>
      <c r="E732" s="23"/>
    </row>
    <row r="733" spans="3:5" x14ac:dyDescent="0.25">
      <c r="C733" s="23"/>
      <c r="D733" s="23"/>
      <c r="E733" s="23"/>
    </row>
    <row r="734" spans="3:5" x14ac:dyDescent="0.25">
      <c r="C734" s="23"/>
      <c r="D734" s="23"/>
      <c r="E734" s="23"/>
    </row>
    <row r="735" spans="3:5" x14ac:dyDescent="0.25">
      <c r="C735" s="23"/>
      <c r="D735" s="23"/>
      <c r="E735" s="23"/>
    </row>
    <row r="736" spans="3:5" x14ac:dyDescent="0.25">
      <c r="C736" s="23"/>
      <c r="D736" s="23"/>
      <c r="E736" s="23"/>
    </row>
    <row r="737" spans="3:5" x14ac:dyDescent="0.25">
      <c r="C737" s="23"/>
      <c r="D737" s="23"/>
      <c r="E737" s="23"/>
    </row>
    <row r="738" spans="3:5" x14ac:dyDescent="0.25">
      <c r="C738" s="23"/>
      <c r="D738" s="23"/>
      <c r="E738" s="23"/>
    </row>
    <row r="739" spans="3:5" x14ac:dyDescent="0.25">
      <c r="C739" s="23"/>
      <c r="D739" s="23"/>
      <c r="E739" s="23"/>
    </row>
    <row r="740" spans="3:5" x14ac:dyDescent="0.25">
      <c r="C740" s="23"/>
      <c r="D740" s="23"/>
      <c r="E740" s="23"/>
    </row>
    <row r="741" spans="3:5" x14ac:dyDescent="0.25">
      <c r="C741" s="23"/>
      <c r="D741" s="23"/>
      <c r="E741" s="23"/>
    </row>
    <row r="742" spans="3:5" x14ac:dyDescent="0.25">
      <c r="C742" s="23"/>
      <c r="D742" s="23"/>
      <c r="E742" s="23"/>
    </row>
    <row r="743" spans="3:5" x14ac:dyDescent="0.25">
      <c r="C743" s="23"/>
      <c r="D743" s="23"/>
      <c r="E743" s="23"/>
    </row>
    <row r="744" spans="3:5" x14ac:dyDescent="0.25">
      <c r="C744" s="23"/>
      <c r="D744" s="23"/>
      <c r="E744" s="23"/>
    </row>
    <row r="745" spans="3:5" x14ac:dyDescent="0.25">
      <c r="C745" s="23"/>
      <c r="D745" s="23"/>
      <c r="E745" s="23"/>
    </row>
    <row r="746" spans="3:5" x14ac:dyDescent="0.25">
      <c r="C746" s="23"/>
      <c r="D746" s="23"/>
      <c r="E746" s="23"/>
    </row>
    <row r="747" spans="3:5" x14ac:dyDescent="0.25">
      <c r="C747" s="23"/>
      <c r="D747" s="23"/>
      <c r="E747" s="23"/>
    </row>
    <row r="748" spans="3:5" x14ac:dyDescent="0.25">
      <c r="C748" s="23"/>
      <c r="D748" s="23"/>
      <c r="E748" s="23"/>
    </row>
    <row r="749" spans="3:5" x14ac:dyDescent="0.25">
      <c r="C749" s="23"/>
      <c r="D749" s="23"/>
      <c r="E749" s="23"/>
    </row>
    <row r="750" spans="3:5" x14ac:dyDescent="0.25">
      <c r="C750" s="23"/>
      <c r="D750" s="23"/>
      <c r="E750" s="23"/>
    </row>
    <row r="751" spans="3:5" x14ac:dyDescent="0.25">
      <c r="C751" s="23"/>
      <c r="D751" s="23"/>
      <c r="E751" s="23"/>
    </row>
    <row r="752" spans="3:5" x14ac:dyDescent="0.25">
      <c r="C752" s="23"/>
      <c r="D752" s="23"/>
      <c r="E752" s="23"/>
    </row>
    <row r="753" spans="3:5" x14ac:dyDescent="0.25">
      <c r="C753" s="23"/>
      <c r="D753" s="23"/>
      <c r="E753" s="23"/>
    </row>
    <row r="754" spans="3:5" x14ac:dyDescent="0.25">
      <c r="C754" s="23"/>
      <c r="D754" s="23"/>
      <c r="E754" s="23"/>
    </row>
    <row r="755" spans="3:5" x14ac:dyDescent="0.25">
      <c r="C755" s="23"/>
      <c r="D755" s="23"/>
      <c r="E755" s="23"/>
    </row>
    <row r="756" spans="3:5" x14ac:dyDescent="0.25">
      <c r="C756" s="23"/>
      <c r="D756" s="23"/>
      <c r="E756" s="23"/>
    </row>
    <row r="757" spans="3:5" x14ac:dyDescent="0.25">
      <c r="C757" s="23"/>
      <c r="D757" s="23"/>
      <c r="E757" s="23"/>
    </row>
    <row r="758" spans="3:5" x14ac:dyDescent="0.25">
      <c r="C758" s="23"/>
      <c r="D758" s="23"/>
      <c r="E758" s="23"/>
    </row>
    <row r="759" spans="3:5" x14ac:dyDescent="0.25">
      <c r="C759" s="23"/>
      <c r="D759" s="23"/>
      <c r="E759" s="23"/>
    </row>
    <row r="760" spans="3:5" x14ac:dyDescent="0.25">
      <c r="C760" s="23"/>
      <c r="D760" s="23"/>
      <c r="E760" s="23"/>
    </row>
    <row r="761" spans="3:5" x14ac:dyDescent="0.25">
      <c r="C761" s="23"/>
      <c r="D761" s="23"/>
      <c r="E761" s="23"/>
    </row>
    <row r="762" spans="3:5" x14ac:dyDescent="0.25">
      <c r="C762" s="23"/>
      <c r="D762" s="23"/>
      <c r="E762" s="23"/>
    </row>
    <row r="763" spans="3:5" x14ac:dyDescent="0.25">
      <c r="C763" s="23"/>
      <c r="D763" s="23"/>
      <c r="E763" s="23"/>
    </row>
    <row r="764" spans="3:5" x14ac:dyDescent="0.25">
      <c r="C764" s="23"/>
      <c r="D764" s="23"/>
      <c r="E764" s="23"/>
    </row>
    <row r="765" spans="3:5" x14ac:dyDescent="0.25">
      <c r="C765" s="23"/>
      <c r="D765" s="23"/>
      <c r="E765" s="23"/>
    </row>
    <row r="766" spans="3:5" x14ac:dyDescent="0.25">
      <c r="C766" s="23"/>
      <c r="D766" s="23"/>
      <c r="E766" s="23"/>
    </row>
    <row r="767" spans="3:5" x14ac:dyDescent="0.25">
      <c r="C767" s="23"/>
      <c r="D767" s="23"/>
      <c r="E767" s="23"/>
    </row>
    <row r="768" spans="3:5" x14ac:dyDescent="0.25">
      <c r="C768" s="23"/>
      <c r="D768" s="23"/>
      <c r="E768" s="23"/>
    </row>
    <row r="769" spans="3:5" x14ac:dyDescent="0.25">
      <c r="C769" s="23"/>
      <c r="D769" s="23"/>
      <c r="E769" s="23"/>
    </row>
    <row r="770" spans="3:5" x14ac:dyDescent="0.25">
      <c r="C770" s="23"/>
      <c r="D770" s="23"/>
      <c r="E770" s="23"/>
    </row>
    <row r="771" spans="3:5" x14ac:dyDescent="0.25">
      <c r="C771" s="23"/>
      <c r="D771" s="23"/>
      <c r="E771" s="23"/>
    </row>
    <row r="772" spans="3:5" x14ac:dyDescent="0.25">
      <c r="C772" s="23"/>
      <c r="D772" s="23"/>
      <c r="E772" s="23"/>
    </row>
    <row r="773" spans="3:5" x14ac:dyDescent="0.25">
      <c r="C773" s="23"/>
      <c r="D773" s="23"/>
      <c r="E773" s="23"/>
    </row>
    <row r="774" spans="3:5" x14ac:dyDescent="0.25">
      <c r="C774" s="23"/>
      <c r="D774" s="23"/>
      <c r="E774" s="23"/>
    </row>
    <row r="775" spans="3:5" x14ac:dyDescent="0.25">
      <c r="C775" s="23"/>
      <c r="D775" s="23"/>
      <c r="E775" s="23"/>
    </row>
    <row r="776" spans="3:5" x14ac:dyDescent="0.25">
      <c r="C776" s="23"/>
      <c r="D776" s="23"/>
      <c r="E776" s="23"/>
    </row>
    <row r="777" spans="3:5" x14ac:dyDescent="0.25">
      <c r="C777" s="23"/>
      <c r="D777" s="23"/>
      <c r="E777" s="23"/>
    </row>
    <row r="778" spans="3:5" x14ac:dyDescent="0.25">
      <c r="C778" s="23"/>
      <c r="D778" s="23"/>
      <c r="E778" s="23"/>
    </row>
    <row r="779" spans="3:5" x14ac:dyDescent="0.25">
      <c r="C779" s="23"/>
      <c r="D779" s="23"/>
      <c r="E779" s="23"/>
    </row>
    <row r="780" spans="3:5" x14ac:dyDescent="0.25">
      <c r="C780" s="23"/>
      <c r="D780" s="23"/>
      <c r="E780" s="23"/>
    </row>
    <row r="781" spans="3:5" x14ac:dyDescent="0.25">
      <c r="C781" s="23"/>
      <c r="D781" s="23"/>
      <c r="E781" s="23"/>
    </row>
    <row r="782" spans="3:5" x14ac:dyDescent="0.25">
      <c r="C782" s="23"/>
      <c r="D782" s="23"/>
      <c r="E782" s="23"/>
    </row>
    <row r="783" spans="3:5" x14ac:dyDescent="0.25">
      <c r="C783" s="23"/>
      <c r="D783" s="23"/>
      <c r="E783" s="23"/>
    </row>
    <row r="784" spans="3:5" x14ac:dyDescent="0.25">
      <c r="C784" s="23"/>
      <c r="D784" s="23"/>
      <c r="E784" s="23"/>
    </row>
    <row r="785" spans="3:5" x14ac:dyDescent="0.25">
      <c r="C785" s="23"/>
      <c r="D785" s="23"/>
      <c r="E785" s="23"/>
    </row>
    <row r="786" spans="3:5" x14ac:dyDescent="0.25">
      <c r="C786" s="23"/>
      <c r="D786" s="23"/>
      <c r="E786" s="23"/>
    </row>
    <row r="787" spans="3:5" x14ac:dyDescent="0.25">
      <c r="C787" s="23"/>
      <c r="D787" s="23"/>
      <c r="E787" s="23"/>
    </row>
    <row r="788" spans="3:5" x14ac:dyDescent="0.25">
      <c r="C788" s="23"/>
      <c r="D788" s="23"/>
      <c r="E788" s="23"/>
    </row>
    <row r="789" spans="3:5" x14ac:dyDescent="0.25">
      <c r="C789" s="23"/>
      <c r="D789" s="23"/>
      <c r="E789" s="23"/>
    </row>
    <row r="790" spans="3:5" x14ac:dyDescent="0.25">
      <c r="C790" s="23"/>
      <c r="D790" s="23"/>
      <c r="E790" s="23"/>
    </row>
    <row r="791" spans="3:5" x14ac:dyDescent="0.25">
      <c r="C791" s="23"/>
      <c r="D791" s="23"/>
      <c r="E791" s="23"/>
    </row>
    <row r="792" spans="3:5" x14ac:dyDescent="0.25">
      <c r="C792" s="23"/>
      <c r="D792" s="23"/>
      <c r="E792" s="23"/>
    </row>
    <row r="793" spans="3:5" x14ac:dyDescent="0.25">
      <c r="C793" s="23"/>
      <c r="D793" s="23"/>
      <c r="E793" s="23"/>
    </row>
    <row r="794" spans="3:5" x14ac:dyDescent="0.25">
      <c r="C794" s="23"/>
      <c r="D794" s="23"/>
      <c r="E794" s="23"/>
    </row>
    <row r="795" spans="3:5" x14ac:dyDescent="0.25">
      <c r="C795" s="23"/>
      <c r="D795" s="23"/>
      <c r="E795" s="23"/>
    </row>
    <row r="796" spans="3:5" x14ac:dyDescent="0.25">
      <c r="C796" s="23"/>
      <c r="D796" s="23"/>
      <c r="E796" s="23"/>
    </row>
    <row r="797" spans="3:5" x14ac:dyDescent="0.25">
      <c r="C797" s="23"/>
      <c r="D797" s="23"/>
      <c r="E797" s="23"/>
    </row>
    <row r="798" spans="3:5" x14ac:dyDescent="0.25">
      <c r="C798" s="23"/>
      <c r="D798" s="23"/>
      <c r="E798" s="23"/>
    </row>
    <row r="799" spans="3:5" x14ac:dyDescent="0.25">
      <c r="C799" s="23"/>
      <c r="D799" s="23"/>
      <c r="E799" s="23"/>
    </row>
    <row r="800" spans="3:5" x14ac:dyDescent="0.25">
      <c r="C800" s="23"/>
      <c r="D800" s="23"/>
      <c r="E800" s="23"/>
    </row>
    <row r="801" spans="3:5" x14ac:dyDescent="0.25">
      <c r="C801" s="23"/>
      <c r="D801" s="23"/>
      <c r="E801" s="23"/>
    </row>
    <row r="802" spans="3:5" x14ac:dyDescent="0.25">
      <c r="C802" s="23"/>
      <c r="D802" s="23"/>
      <c r="E802" s="23"/>
    </row>
    <row r="803" spans="3:5" x14ac:dyDescent="0.25">
      <c r="C803" s="23"/>
      <c r="D803" s="23"/>
      <c r="E803" s="23"/>
    </row>
    <row r="804" spans="3:5" x14ac:dyDescent="0.25">
      <c r="C804" s="23"/>
      <c r="D804" s="23"/>
      <c r="E804" s="23"/>
    </row>
    <row r="805" spans="3:5" x14ac:dyDescent="0.25">
      <c r="C805" s="23"/>
      <c r="D805" s="23"/>
      <c r="E805" s="23"/>
    </row>
    <row r="806" spans="3:5" x14ac:dyDescent="0.25">
      <c r="C806" s="23"/>
      <c r="D806" s="23"/>
      <c r="E806" s="23"/>
    </row>
    <row r="807" spans="3:5" x14ac:dyDescent="0.25">
      <c r="C807" s="23"/>
      <c r="D807" s="23"/>
      <c r="E807" s="23"/>
    </row>
    <row r="808" spans="3:5" x14ac:dyDescent="0.25">
      <c r="C808" s="23"/>
      <c r="D808" s="23"/>
      <c r="E808" s="23"/>
    </row>
    <row r="809" spans="3:5" x14ac:dyDescent="0.25">
      <c r="C809" s="23"/>
      <c r="D809" s="23"/>
      <c r="E809" s="23"/>
    </row>
    <row r="810" spans="3:5" x14ac:dyDescent="0.25">
      <c r="C810" s="23"/>
      <c r="D810" s="23"/>
      <c r="E810" s="23"/>
    </row>
    <row r="811" spans="3:5" x14ac:dyDescent="0.25">
      <c r="C811" s="23"/>
      <c r="D811" s="23"/>
      <c r="E811" s="23"/>
    </row>
    <row r="812" spans="3:5" x14ac:dyDescent="0.25">
      <c r="C812" s="23"/>
      <c r="D812" s="23"/>
      <c r="E812" s="23"/>
    </row>
    <row r="813" spans="3:5" x14ac:dyDescent="0.25">
      <c r="C813" s="23"/>
      <c r="D813" s="23"/>
      <c r="E813" s="23"/>
    </row>
    <row r="814" spans="3:5" x14ac:dyDescent="0.25">
      <c r="C814" s="23"/>
      <c r="D814" s="23"/>
      <c r="E814" s="23"/>
    </row>
    <row r="815" spans="3:5" x14ac:dyDescent="0.25">
      <c r="C815" s="23"/>
      <c r="D815" s="23"/>
      <c r="E815" s="23"/>
    </row>
    <row r="816" spans="3:5" x14ac:dyDescent="0.25">
      <c r="C816" s="23"/>
      <c r="D816" s="23"/>
      <c r="E816" s="23"/>
    </row>
    <row r="817" spans="3:5" x14ac:dyDescent="0.25">
      <c r="C817" s="23"/>
      <c r="D817" s="23"/>
      <c r="E817" s="23"/>
    </row>
    <row r="818" spans="3:5" x14ac:dyDescent="0.25">
      <c r="C818" s="23"/>
      <c r="D818" s="23"/>
      <c r="E818" s="23"/>
    </row>
    <row r="819" spans="3:5" x14ac:dyDescent="0.25">
      <c r="C819" s="23"/>
      <c r="D819" s="23"/>
      <c r="E819" s="23"/>
    </row>
    <row r="820" spans="3:5" x14ac:dyDescent="0.25">
      <c r="C820" s="23"/>
      <c r="D820" s="23"/>
      <c r="E820" s="23"/>
    </row>
    <row r="821" spans="3:5" x14ac:dyDescent="0.25">
      <c r="C821" s="23"/>
      <c r="D821" s="23"/>
      <c r="E821" s="23"/>
    </row>
    <row r="822" spans="3:5" x14ac:dyDescent="0.25">
      <c r="C822" s="23"/>
      <c r="D822" s="23"/>
      <c r="E822" s="23"/>
    </row>
    <row r="823" spans="3:5" x14ac:dyDescent="0.25">
      <c r="C823" s="23"/>
      <c r="D823" s="23"/>
      <c r="E823" s="23"/>
    </row>
    <row r="824" spans="3:5" x14ac:dyDescent="0.25">
      <c r="C824" s="23"/>
      <c r="D824" s="23"/>
      <c r="E824" s="23"/>
    </row>
    <row r="825" spans="3:5" x14ac:dyDescent="0.25">
      <c r="C825" s="23"/>
      <c r="D825" s="23"/>
      <c r="E825" s="23"/>
    </row>
    <row r="826" spans="3:5" x14ac:dyDescent="0.25">
      <c r="C826" s="23"/>
      <c r="D826" s="23"/>
      <c r="E826" s="23"/>
    </row>
    <row r="827" spans="3:5" x14ac:dyDescent="0.25">
      <c r="C827" s="23"/>
      <c r="D827" s="23"/>
      <c r="E827" s="23"/>
    </row>
    <row r="828" spans="3:5" x14ac:dyDescent="0.25">
      <c r="C828" s="23"/>
      <c r="D828" s="23"/>
      <c r="E828" s="23"/>
    </row>
    <row r="829" spans="3:5" x14ac:dyDescent="0.25">
      <c r="C829" s="23"/>
      <c r="D829" s="23"/>
      <c r="E829" s="23"/>
    </row>
    <row r="830" spans="3:5" x14ac:dyDescent="0.25">
      <c r="C830" s="23"/>
      <c r="D830" s="23"/>
      <c r="E830" s="23"/>
    </row>
    <row r="831" spans="3:5" x14ac:dyDescent="0.25">
      <c r="C831" s="23"/>
      <c r="D831" s="23"/>
      <c r="E831" s="23"/>
    </row>
    <row r="832" spans="3:5" x14ac:dyDescent="0.25">
      <c r="C832" s="23"/>
      <c r="D832" s="23"/>
      <c r="E832" s="23"/>
    </row>
    <row r="833" spans="3:5" x14ac:dyDescent="0.25">
      <c r="C833" s="23"/>
      <c r="D833" s="23"/>
      <c r="E833" s="23"/>
    </row>
    <row r="834" spans="3:5" x14ac:dyDescent="0.25">
      <c r="C834" s="23"/>
      <c r="D834" s="23"/>
      <c r="E834" s="23"/>
    </row>
    <row r="835" spans="3:5" x14ac:dyDescent="0.25">
      <c r="C835" s="23"/>
      <c r="D835" s="23"/>
      <c r="E835" s="23"/>
    </row>
    <row r="836" spans="3:5" x14ac:dyDescent="0.25">
      <c r="C836" s="23"/>
      <c r="D836" s="23"/>
      <c r="E836" s="23"/>
    </row>
    <row r="837" spans="3:5" x14ac:dyDescent="0.25">
      <c r="C837" s="23"/>
      <c r="D837" s="23"/>
      <c r="E837" s="23"/>
    </row>
    <row r="838" spans="3:5" x14ac:dyDescent="0.25">
      <c r="C838" s="23"/>
      <c r="D838" s="23"/>
      <c r="E838" s="23"/>
    </row>
    <row r="839" spans="3:5" x14ac:dyDescent="0.25">
      <c r="C839" s="23"/>
      <c r="D839" s="23"/>
      <c r="E839" s="23"/>
    </row>
    <row r="840" spans="3:5" x14ac:dyDescent="0.25">
      <c r="C840" s="23"/>
      <c r="D840" s="23"/>
      <c r="E840" s="23"/>
    </row>
    <row r="841" spans="3:5" x14ac:dyDescent="0.25">
      <c r="C841" s="23"/>
      <c r="D841" s="23"/>
      <c r="E841" s="23"/>
    </row>
    <row r="842" spans="3:5" x14ac:dyDescent="0.25">
      <c r="C842" s="23"/>
      <c r="D842" s="23"/>
      <c r="E842" s="23"/>
    </row>
    <row r="843" spans="3:5" x14ac:dyDescent="0.25">
      <c r="C843" s="23"/>
      <c r="D843" s="23"/>
      <c r="E843" s="23"/>
    </row>
    <row r="844" spans="3:5" x14ac:dyDescent="0.25">
      <c r="C844" s="23"/>
      <c r="D844" s="23"/>
      <c r="E844" s="23"/>
    </row>
    <row r="845" spans="3:5" x14ac:dyDescent="0.25">
      <c r="C845" s="23"/>
      <c r="D845" s="23"/>
      <c r="E845" s="23"/>
    </row>
    <row r="846" spans="3:5" x14ac:dyDescent="0.25">
      <c r="C846" s="23"/>
      <c r="D846" s="23"/>
      <c r="E846" s="23"/>
    </row>
    <row r="847" spans="3:5" x14ac:dyDescent="0.25">
      <c r="C847" s="23"/>
      <c r="D847" s="23"/>
      <c r="E847" s="23"/>
    </row>
    <row r="848" spans="3:5" x14ac:dyDescent="0.25">
      <c r="C848" s="23"/>
      <c r="D848" s="23"/>
      <c r="E848" s="23"/>
    </row>
    <row r="849" spans="3:5" x14ac:dyDescent="0.25">
      <c r="C849" s="23"/>
      <c r="D849" s="23"/>
      <c r="E849" s="23"/>
    </row>
    <row r="850" spans="3:5" x14ac:dyDescent="0.25">
      <c r="C850" s="23"/>
      <c r="D850" s="23"/>
      <c r="E850" s="23"/>
    </row>
    <row r="851" spans="3:5" x14ac:dyDescent="0.25">
      <c r="C851" s="23"/>
      <c r="D851" s="23"/>
      <c r="E851" s="23"/>
    </row>
    <row r="852" spans="3:5" x14ac:dyDescent="0.25">
      <c r="C852" s="23"/>
      <c r="D852" s="23"/>
      <c r="E852" s="23"/>
    </row>
    <row r="853" spans="3:5" x14ac:dyDescent="0.25">
      <c r="C853" s="23"/>
      <c r="D853" s="23"/>
      <c r="E853" s="23"/>
    </row>
    <row r="854" spans="3:5" x14ac:dyDescent="0.25">
      <c r="C854" s="23"/>
      <c r="D854" s="23"/>
      <c r="E854" s="23"/>
    </row>
    <row r="855" spans="3:5" x14ac:dyDescent="0.25">
      <c r="C855" s="23"/>
      <c r="D855" s="23"/>
      <c r="E855" s="23"/>
    </row>
    <row r="856" spans="3:5" x14ac:dyDescent="0.25">
      <c r="C856" s="23"/>
      <c r="D856" s="23"/>
      <c r="E856" s="23"/>
    </row>
    <row r="857" spans="3:5" x14ac:dyDescent="0.25">
      <c r="C857" s="23"/>
      <c r="D857" s="23"/>
      <c r="E857" s="23"/>
    </row>
    <row r="858" spans="3:5" x14ac:dyDescent="0.25">
      <c r="C858" s="23"/>
      <c r="D858" s="23"/>
      <c r="E858" s="23"/>
    </row>
    <row r="859" spans="3:5" x14ac:dyDescent="0.25">
      <c r="C859" s="23"/>
      <c r="D859" s="23"/>
      <c r="E859" s="23"/>
    </row>
    <row r="860" spans="3:5" x14ac:dyDescent="0.25">
      <c r="C860" s="23"/>
      <c r="D860" s="23"/>
      <c r="E860" s="23"/>
    </row>
    <row r="861" spans="3:5" x14ac:dyDescent="0.25">
      <c r="C861" s="23"/>
      <c r="D861" s="23"/>
      <c r="E861" s="23"/>
    </row>
    <row r="862" spans="3:5" x14ac:dyDescent="0.25">
      <c r="C862" s="23"/>
      <c r="D862" s="23"/>
      <c r="E862" s="23"/>
    </row>
    <row r="863" spans="3:5" x14ac:dyDescent="0.25">
      <c r="C863" s="23"/>
      <c r="D863" s="23"/>
      <c r="E863" s="23"/>
    </row>
    <row r="864" spans="3:5" x14ac:dyDescent="0.25">
      <c r="C864" s="23"/>
      <c r="D864" s="23"/>
      <c r="E864" s="23"/>
    </row>
    <row r="865" spans="3:5" x14ac:dyDescent="0.25">
      <c r="C865" s="23"/>
      <c r="D865" s="23"/>
      <c r="E865" s="23"/>
    </row>
    <row r="866" spans="3:5" x14ac:dyDescent="0.25">
      <c r="C866" s="23"/>
      <c r="D866" s="23"/>
      <c r="E866" s="23"/>
    </row>
    <row r="867" spans="3:5" x14ac:dyDescent="0.25">
      <c r="C867" s="23"/>
      <c r="D867" s="23"/>
      <c r="E867" s="23"/>
    </row>
    <row r="868" spans="3:5" x14ac:dyDescent="0.25">
      <c r="C868" s="23"/>
      <c r="D868" s="23"/>
      <c r="E868" s="23"/>
    </row>
    <row r="869" spans="3:5" x14ac:dyDescent="0.25">
      <c r="C869" s="23"/>
      <c r="D869" s="23"/>
      <c r="E869" s="23"/>
    </row>
    <row r="870" spans="3:5" x14ac:dyDescent="0.25">
      <c r="C870" s="23"/>
      <c r="D870" s="23"/>
      <c r="E870" s="23"/>
    </row>
    <row r="871" spans="3:5" x14ac:dyDescent="0.25">
      <c r="C871" s="23"/>
      <c r="D871" s="23"/>
      <c r="E871" s="23"/>
    </row>
    <row r="872" spans="3:5" x14ac:dyDescent="0.25">
      <c r="C872" s="23"/>
      <c r="D872" s="23"/>
      <c r="E872" s="23"/>
    </row>
    <row r="873" spans="3:5" x14ac:dyDescent="0.25">
      <c r="C873" s="23"/>
      <c r="D873" s="23"/>
      <c r="E873" s="23"/>
    </row>
    <row r="874" spans="3:5" x14ac:dyDescent="0.25">
      <c r="C874" s="23"/>
      <c r="D874" s="23"/>
      <c r="E874" s="23"/>
    </row>
    <row r="875" spans="3:5" x14ac:dyDescent="0.25">
      <c r="C875" s="23"/>
      <c r="D875" s="23"/>
      <c r="E875" s="23"/>
    </row>
    <row r="876" spans="3:5" x14ac:dyDescent="0.25">
      <c r="C876" s="23"/>
      <c r="D876" s="23"/>
      <c r="E876" s="23"/>
    </row>
    <row r="877" spans="3:5" x14ac:dyDescent="0.25">
      <c r="C877" s="23"/>
      <c r="D877" s="23"/>
      <c r="E877" s="23"/>
    </row>
    <row r="878" spans="3:5" x14ac:dyDescent="0.25">
      <c r="C878" s="23"/>
      <c r="D878" s="23"/>
      <c r="E878" s="23"/>
    </row>
    <row r="879" spans="3:5" x14ac:dyDescent="0.25">
      <c r="C879" s="23"/>
      <c r="D879" s="23"/>
      <c r="E879" s="23"/>
    </row>
    <row r="880" spans="3:5" x14ac:dyDescent="0.25">
      <c r="C880" s="23"/>
      <c r="D880" s="23"/>
      <c r="E880" s="23"/>
    </row>
    <row r="881" spans="3:5" x14ac:dyDescent="0.25">
      <c r="C881" s="23"/>
      <c r="D881" s="23"/>
      <c r="E881" s="23"/>
    </row>
    <row r="882" spans="3:5" x14ac:dyDescent="0.25">
      <c r="C882" s="23"/>
      <c r="D882" s="23"/>
      <c r="E882" s="23"/>
    </row>
    <row r="883" spans="3:5" x14ac:dyDescent="0.25">
      <c r="C883" s="23"/>
      <c r="D883" s="23"/>
      <c r="E883" s="23"/>
    </row>
    <row r="884" spans="3:5" x14ac:dyDescent="0.25">
      <c r="C884" s="23"/>
      <c r="D884" s="23"/>
      <c r="E884" s="23"/>
    </row>
    <row r="885" spans="3:5" x14ac:dyDescent="0.25">
      <c r="C885" s="23"/>
      <c r="D885" s="23"/>
      <c r="E885" s="23"/>
    </row>
    <row r="886" spans="3:5" x14ac:dyDescent="0.25">
      <c r="C886" s="23"/>
      <c r="D886" s="23"/>
      <c r="E886" s="23"/>
    </row>
    <row r="887" spans="3:5" x14ac:dyDescent="0.25">
      <c r="C887" s="23"/>
      <c r="D887" s="23"/>
      <c r="E887" s="23"/>
    </row>
    <row r="888" spans="3:5" x14ac:dyDescent="0.25">
      <c r="C888" s="23"/>
      <c r="D888" s="23"/>
      <c r="E888" s="23"/>
    </row>
    <row r="889" spans="3:5" x14ac:dyDescent="0.25">
      <c r="C889" s="23"/>
      <c r="D889" s="23"/>
      <c r="E889" s="23"/>
    </row>
    <row r="890" spans="3:5" x14ac:dyDescent="0.25">
      <c r="C890" s="23"/>
      <c r="D890" s="23"/>
      <c r="E890" s="23"/>
    </row>
    <row r="891" spans="3:5" x14ac:dyDescent="0.25">
      <c r="C891" s="23"/>
      <c r="D891" s="23"/>
      <c r="E891" s="23"/>
    </row>
    <row r="892" spans="3:5" x14ac:dyDescent="0.25">
      <c r="C892" s="23"/>
      <c r="D892" s="23"/>
      <c r="E892" s="23"/>
    </row>
    <row r="893" spans="3:5" x14ac:dyDescent="0.25">
      <c r="C893" s="23"/>
      <c r="D893" s="23"/>
      <c r="E893" s="23"/>
    </row>
    <row r="894" spans="3:5" x14ac:dyDescent="0.25">
      <c r="C894" s="23"/>
      <c r="D894" s="23"/>
      <c r="E894" s="23"/>
    </row>
    <row r="895" spans="3:5" x14ac:dyDescent="0.25">
      <c r="C895" s="23"/>
      <c r="D895" s="23"/>
      <c r="E895" s="23"/>
    </row>
    <row r="896" spans="3:5" x14ac:dyDescent="0.25">
      <c r="C896" s="23"/>
      <c r="D896" s="23"/>
      <c r="E896" s="23"/>
    </row>
    <row r="897" spans="3:5" x14ac:dyDescent="0.25">
      <c r="C897" s="23"/>
      <c r="D897" s="23"/>
      <c r="E897" s="23"/>
    </row>
    <row r="898" spans="3:5" x14ac:dyDescent="0.25">
      <c r="C898" s="23"/>
      <c r="D898" s="23"/>
      <c r="E898" s="23"/>
    </row>
    <row r="899" spans="3:5" x14ac:dyDescent="0.25">
      <c r="C899" s="23"/>
      <c r="D899" s="23"/>
      <c r="E899" s="23"/>
    </row>
    <row r="900" spans="3:5" x14ac:dyDescent="0.25">
      <c r="C900" s="23"/>
      <c r="D900" s="23"/>
      <c r="E900" s="23"/>
    </row>
    <row r="901" spans="3:5" x14ac:dyDescent="0.25">
      <c r="C901" s="23"/>
      <c r="D901" s="23"/>
      <c r="E901" s="23"/>
    </row>
    <row r="902" spans="3:5" x14ac:dyDescent="0.25">
      <c r="C902" s="23"/>
      <c r="D902" s="23"/>
      <c r="E902" s="23"/>
    </row>
    <row r="903" spans="3:5" x14ac:dyDescent="0.25">
      <c r="C903" s="23"/>
      <c r="D903" s="23"/>
      <c r="E903" s="23"/>
    </row>
    <row r="904" spans="3:5" x14ac:dyDescent="0.25">
      <c r="C904" s="23"/>
      <c r="D904" s="23"/>
      <c r="E904" s="23"/>
    </row>
    <row r="905" spans="3:5" x14ac:dyDescent="0.25">
      <c r="C905" s="23"/>
      <c r="D905" s="23"/>
      <c r="E905" s="23"/>
    </row>
    <row r="906" spans="3:5" x14ac:dyDescent="0.25">
      <c r="C906" s="23"/>
      <c r="D906" s="23"/>
      <c r="E906" s="23"/>
    </row>
    <row r="907" spans="3:5" x14ac:dyDescent="0.25">
      <c r="C907" s="23"/>
      <c r="D907" s="23"/>
      <c r="E907" s="23"/>
    </row>
    <row r="908" spans="3:5" x14ac:dyDescent="0.25">
      <c r="C908" s="23"/>
      <c r="D908" s="23"/>
      <c r="E908" s="23"/>
    </row>
    <row r="909" spans="3:5" x14ac:dyDescent="0.25">
      <c r="C909" s="23"/>
      <c r="D909" s="23"/>
      <c r="E909" s="23"/>
    </row>
    <row r="910" spans="3:5" x14ac:dyDescent="0.25">
      <c r="C910" s="23"/>
      <c r="D910" s="23"/>
      <c r="E910" s="23"/>
    </row>
    <row r="911" spans="3:5" x14ac:dyDescent="0.25">
      <c r="C911" s="23"/>
      <c r="D911" s="23"/>
      <c r="E911" s="23"/>
    </row>
    <row r="912" spans="3:5" x14ac:dyDescent="0.25">
      <c r="C912" s="23"/>
      <c r="D912" s="23"/>
      <c r="E912" s="23"/>
    </row>
    <row r="913" spans="3:5" x14ac:dyDescent="0.25">
      <c r="C913" s="23"/>
      <c r="D913" s="23"/>
      <c r="E913" s="23"/>
    </row>
    <row r="914" spans="3:5" x14ac:dyDescent="0.25">
      <c r="C914" s="23"/>
      <c r="D914" s="23"/>
      <c r="E914" s="23"/>
    </row>
    <row r="915" spans="3:5" x14ac:dyDescent="0.25">
      <c r="C915" s="23"/>
      <c r="D915" s="23"/>
      <c r="E915" s="23"/>
    </row>
    <row r="916" spans="3:5" x14ac:dyDescent="0.25">
      <c r="C916" s="23"/>
      <c r="D916" s="23"/>
      <c r="E916" s="23"/>
    </row>
    <row r="917" spans="3:5" x14ac:dyDescent="0.25">
      <c r="C917" s="23"/>
      <c r="D917" s="23"/>
      <c r="E917" s="23"/>
    </row>
    <row r="918" spans="3:5" x14ac:dyDescent="0.25">
      <c r="C918" s="23"/>
      <c r="D918" s="23"/>
      <c r="E918" s="23"/>
    </row>
    <row r="919" spans="3:5" x14ac:dyDescent="0.25">
      <c r="C919" s="23"/>
      <c r="D919" s="23"/>
      <c r="E919" s="23"/>
    </row>
    <row r="920" spans="3:5" x14ac:dyDescent="0.25">
      <c r="C920" s="23"/>
      <c r="D920" s="23"/>
      <c r="E920" s="23"/>
    </row>
    <row r="921" spans="3:5" x14ac:dyDescent="0.25">
      <c r="C921" s="23"/>
      <c r="D921" s="23"/>
      <c r="E921" s="23"/>
    </row>
    <row r="922" spans="3:5" x14ac:dyDescent="0.25">
      <c r="C922" s="23"/>
      <c r="D922" s="23"/>
      <c r="E922" s="23"/>
    </row>
    <row r="923" spans="3:5" x14ac:dyDescent="0.25">
      <c r="C923" s="23"/>
      <c r="D923" s="23"/>
      <c r="E923" s="23"/>
    </row>
    <row r="924" spans="3:5" x14ac:dyDescent="0.25">
      <c r="C924" s="23"/>
      <c r="D924" s="23"/>
      <c r="E924" s="23"/>
    </row>
    <row r="925" spans="3:5" x14ac:dyDescent="0.25">
      <c r="C925" s="23"/>
      <c r="D925" s="23"/>
      <c r="E925" s="23"/>
    </row>
    <row r="926" spans="3:5" x14ac:dyDescent="0.25">
      <c r="C926" s="23"/>
      <c r="D926" s="23"/>
      <c r="E926" s="23"/>
    </row>
    <row r="927" spans="3:5" x14ac:dyDescent="0.25">
      <c r="C927" s="23"/>
      <c r="D927" s="23"/>
      <c r="E927" s="23"/>
    </row>
    <row r="928" spans="3:5" x14ac:dyDescent="0.25">
      <c r="C928" s="23"/>
      <c r="D928" s="23"/>
      <c r="E928" s="23"/>
    </row>
    <row r="929" spans="3:5" x14ac:dyDescent="0.25">
      <c r="C929" s="23"/>
      <c r="D929" s="23"/>
      <c r="E929" s="23"/>
    </row>
    <row r="930" spans="3:5" x14ac:dyDescent="0.25">
      <c r="C930" s="23"/>
      <c r="D930" s="23"/>
      <c r="E930" s="23"/>
    </row>
    <row r="931" spans="3:5" x14ac:dyDescent="0.25">
      <c r="C931" s="23"/>
      <c r="D931" s="23"/>
      <c r="E931" s="23"/>
    </row>
    <row r="932" spans="3:5" x14ac:dyDescent="0.25">
      <c r="C932" s="23"/>
      <c r="D932" s="23"/>
      <c r="E932" s="23"/>
    </row>
    <row r="933" spans="3:5" x14ac:dyDescent="0.25">
      <c r="C933" s="23"/>
      <c r="D933" s="23"/>
      <c r="E933" s="23"/>
    </row>
    <row r="934" spans="3:5" x14ac:dyDescent="0.25">
      <c r="C934" s="23"/>
      <c r="D934" s="23"/>
      <c r="E934" s="23"/>
    </row>
    <row r="935" spans="3:5" x14ac:dyDescent="0.25">
      <c r="C935" s="23"/>
      <c r="D935" s="23"/>
      <c r="E935" s="23"/>
    </row>
    <row r="936" spans="3:5" x14ac:dyDescent="0.25">
      <c r="C936" s="23"/>
      <c r="D936" s="23"/>
      <c r="E936" s="23"/>
    </row>
    <row r="937" spans="3:5" x14ac:dyDescent="0.25">
      <c r="C937" s="23"/>
      <c r="D937" s="23"/>
      <c r="E937" s="23"/>
    </row>
    <row r="938" spans="3:5" x14ac:dyDescent="0.25">
      <c r="C938" s="23"/>
      <c r="D938" s="23"/>
      <c r="E938" s="23"/>
    </row>
    <row r="939" spans="3:5" x14ac:dyDescent="0.25">
      <c r="C939" s="23"/>
      <c r="D939" s="23"/>
      <c r="E939" s="23"/>
    </row>
    <row r="940" spans="3:5" x14ac:dyDescent="0.25">
      <c r="C940" s="23"/>
      <c r="D940" s="23"/>
      <c r="E940" s="23"/>
    </row>
    <row r="941" spans="3:5" x14ac:dyDescent="0.25">
      <c r="C941" s="23"/>
      <c r="D941" s="23"/>
      <c r="E941" s="23"/>
    </row>
    <row r="942" spans="3:5" x14ac:dyDescent="0.25">
      <c r="C942" s="23"/>
      <c r="D942" s="23"/>
      <c r="E942" s="23"/>
    </row>
    <row r="943" spans="3:5" x14ac:dyDescent="0.25">
      <c r="C943" s="23"/>
      <c r="D943" s="23"/>
      <c r="E943" s="23"/>
    </row>
    <row r="944" spans="3:5" x14ac:dyDescent="0.25">
      <c r="C944" s="23"/>
      <c r="D944" s="23"/>
      <c r="E944" s="23"/>
    </row>
    <row r="945" spans="3:5" x14ac:dyDescent="0.25">
      <c r="C945" s="23"/>
      <c r="D945" s="23"/>
      <c r="E945" s="23"/>
    </row>
    <row r="946" spans="3:5" x14ac:dyDescent="0.25">
      <c r="C946" s="23"/>
      <c r="D946" s="23"/>
      <c r="E946" s="23"/>
    </row>
    <row r="947" spans="3:5" x14ac:dyDescent="0.25">
      <c r="C947" s="23"/>
      <c r="D947" s="23"/>
      <c r="E947" s="23"/>
    </row>
    <row r="948" spans="3:5" x14ac:dyDescent="0.25">
      <c r="C948" s="23"/>
      <c r="D948" s="23"/>
      <c r="E948" s="23"/>
    </row>
    <row r="949" spans="3:5" x14ac:dyDescent="0.25">
      <c r="C949" s="23"/>
      <c r="D949" s="23"/>
      <c r="E949" s="23"/>
    </row>
    <row r="950" spans="3:5" x14ac:dyDescent="0.25">
      <c r="C950" s="23"/>
      <c r="D950" s="23"/>
      <c r="E950" s="23"/>
    </row>
    <row r="951" spans="3:5" x14ac:dyDescent="0.25">
      <c r="C951" s="23"/>
      <c r="D951" s="23"/>
      <c r="E951" s="23"/>
    </row>
    <row r="952" spans="3:5" x14ac:dyDescent="0.25">
      <c r="C952" s="23"/>
      <c r="D952" s="23"/>
      <c r="E952" s="23"/>
    </row>
    <row r="953" spans="3:5" x14ac:dyDescent="0.25">
      <c r="C953" s="23"/>
      <c r="D953" s="23"/>
      <c r="E953" s="23"/>
    </row>
    <row r="954" spans="3:5" x14ac:dyDescent="0.25">
      <c r="C954" s="23"/>
      <c r="D954" s="23"/>
      <c r="E954" s="23"/>
    </row>
    <row r="955" spans="3:5" x14ac:dyDescent="0.25">
      <c r="C955" s="23"/>
      <c r="D955" s="23"/>
      <c r="E955" s="23"/>
    </row>
    <row r="956" spans="3:5" x14ac:dyDescent="0.25">
      <c r="C956" s="23"/>
      <c r="D956" s="23"/>
      <c r="E956" s="23"/>
    </row>
    <row r="957" spans="3:5" x14ac:dyDescent="0.25">
      <c r="C957" s="23"/>
      <c r="D957" s="23"/>
      <c r="E957" s="23"/>
    </row>
    <row r="958" spans="3:5" x14ac:dyDescent="0.25">
      <c r="C958" s="23"/>
      <c r="D958" s="23"/>
      <c r="E958" s="23"/>
    </row>
    <row r="959" spans="3:5" x14ac:dyDescent="0.25">
      <c r="C959" s="23"/>
      <c r="D959" s="23"/>
      <c r="E959" s="23"/>
    </row>
    <row r="960" spans="3:5" x14ac:dyDescent="0.25">
      <c r="C960" s="23"/>
      <c r="D960" s="23"/>
      <c r="E960" s="23"/>
    </row>
    <row r="961" spans="3:5" x14ac:dyDescent="0.25">
      <c r="C961" s="23"/>
      <c r="D961" s="23"/>
      <c r="E961" s="23"/>
    </row>
    <row r="962" spans="3:5" x14ac:dyDescent="0.25">
      <c r="C962" s="23"/>
      <c r="D962" s="23"/>
      <c r="E962" s="23"/>
    </row>
    <row r="963" spans="3:5" x14ac:dyDescent="0.25">
      <c r="C963" s="23"/>
      <c r="D963" s="23"/>
      <c r="E963" s="23"/>
    </row>
    <row r="964" spans="3:5" x14ac:dyDescent="0.25">
      <c r="C964" s="23"/>
      <c r="D964" s="23"/>
      <c r="E964" s="23"/>
    </row>
    <row r="965" spans="3:5" x14ac:dyDescent="0.25">
      <c r="C965" s="23"/>
      <c r="D965" s="23"/>
      <c r="E965" s="23"/>
    </row>
    <row r="966" spans="3:5" x14ac:dyDescent="0.25">
      <c r="C966" s="23"/>
      <c r="D966" s="23"/>
      <c r="E966" s="23"/>
    </row>
    <row r="967" spans="3:5" x14ac:dyDescent="0.25">
      <c r="C967" s="23"/>
      <c r="D967" s="23"/>
      <c r="E967" s="23"/>
    </row>
    <row r="968" spans="3:5" x14ac:dyDescent="0.25">
      <c r="C968" s="23"/>
      <c r="D968" s="23"/>
      <c r="E968" s="23"/>
    </row>
    <row r="969" spans="3:5" x14ac:dyDescent="0.25">
      <c r="C969" s="23"/>
      <c r="D969" s="23"/>
      <c r="E969" s="23"/>
    </row>
    <row r="970" spans="3:5" x14ac:dyDescent="0.25">
      <c r="C970" s="23"/>
      <c r="D970" s="23"/>
      <c r="E970" s="23"/>
    </row>
    <row r="971" spans="3:5" x14ac:dyDescent="0.25">
      <c r="C971" s="23"/>
      <c r="D971" s="23"/>
      <c r="E971" s="23"/>
    </row>
    <row r="972" spans="3:5" x14ac:dyDescent="0.25">
      <c r="C972" s="23"/>
      <c r="D972" s="23"/>
      <c r="E972" s="23"/>
    </row>
    <row r="973" spans="3:5" x14ac:dyDescent="0.25">
      <c r="C973" s="23"/>
      <c r="D973" s="23"/>
      <c r="E973" s="23"/>
    </row>
    <row r="974" spans="3:5" x14ac:dyDescent="0.25">
      <c r="C974" s="23"/>
      <c r="D974" s="23"/>
      <c r="E974" s="23"/>
    </row>
    <row r="975" spans="3:5" x14ac:dyDescent="0.25">
      <c r="C975" s="23"/>
      <c r="D975" s="23"/>
      <c r="E975" s="23"/>
    </row>
    <row r="976" spans="3:5" x14ac:dyDescent="0.25">
      <c r="C976" s="23"/>
      <c r="D976" s="23"/>
      <c r="E976" s="23"/>
    </row>
    <row r="977" spans="3:5" x14ac:dyDescent="0.25">
      <c r="C977" s="23"/>
      <c r="D977" s="23"/>
      <c r="E977" s="23"/>
    </row>
    <row r="978" spans="3:5" x14ac:dyDescent="0.25">
      <c r="C978" s="23"/>
      <c r="D978" s="23"/>
      <c r="E978" s="23"/>
    </row>
    <row r="979" spans="3:5" x14ac:dyDescent="0.25">
      <c r="C979" s="23"/>
      <c r="D979" s="23"/>
      <c r="E979" s="23"/>
    </row>
    <row r="980" spans="3:5" x14ac:dyDescent="0.25">
      <c r="C980" s="23"/>
      <c r="D980" s="23"/>
      <c r="E980" s="23"/>
    </row>
    <row r="981" spans="3:5" x14ac:dyDescent="0.25">
      <c r="C981" s="23"/>
      <c r="D981" s="23"/>
      <c r="E981" s="23"/>
    </row>
    <row r="982" spans="3:5" x14ac:dyDescent="0.25">
      <c r="C982" s="23"/>
      <c r="D982" s="23"/>
      <c r="E982" s="23"/>
    </row>
    <row r="983" spans="3:5" x14ac:dyDescent="0.25">
      <c r="C983" s="23"/>
      <c r="D983" s="23"/>
      <c r="E983" s="23"/>
    </row>
    <row r="984" spans="3:5" x14ac:dyDescent="0.25">
      <c r="C984" s="23"/>
      <c r="D984" s="23"/>
      <c r="E984" s="23"/>
    </row>
    <row r="985" spans="3:5" x14ac:dyDescent="0.25">
      <c r="C985" s="23"/>
      <c r="D985" s="23"/>
      <c r="E985" s="23"/>
    </row>
    <row r="986" spans="3:5" x14ac:dyDescent="0.25">
      <c r="C986" s="23"/>
      <c r="D986" s="23"/>
      <c r="E986" s="23"/>
    </row>
    <row r="987" spans="3:5" x14ac:dyDescent="0.25">
      <c r="C987" s="23"/>
      <c r="D987" s="23"/>
      <c r="E987" s="23"/>
    </row>
    <row r="988" spans="3:5" x14ac:dyDescent="0.25">
      <c r="C988" s="23"/>
      <c r="D988" s="23"/>
      <c r="E988" s="23"/>
    </row>
    <row r="989" spans="3:5" x14ac:dyDescent="0.25">
      <c r="C989" s="23"/>
      <c r="D989" s="23"/>
      <c r="E989" s="23"/>
    </row>
    <row r="990" spans="3:5" x14ac:dyDescent="0.25">
      <c r="C990" s="23"/>
      <c r="D990" s="23"/>
      <c r="E990" s="23"/>
    </row>
    <row r="991" spans="3:5" x14ac:dyDescent="0.25">
      <c r="C991" s="23"/>
      <c r="D991" s="23"/>
      <c r="E991" s="23"/>
    </row>
    <row r="992" spans="3:5" x14ac:dyDescent="0.25">
      <c r="C992" s="23"/>
      <c r="D992" s="23"/>
      <c r="E992" s="23"/>
    </row>
    <row r="993" spans="3:5" x14ac:dyDescent="0.25">
      <c r="C993" s="23"/>
      <c r="D993" s="23"/>
      <c r="E993" s="23"/>
    </row>
    <row r="994" spans="3:5" x14ac:dyDescent="0.25">
      <c r="C994" s="23"/>
      <c r="D994" s="23"/>
      <c r="E994" s="23"/>
    </row>
    <row r="995" spans="3:5" x14ac:dyDescent="0.25">
      <c r="C995" s="23"/>
      <c r="D995" s="23"/>
      <c r="E995" s="23"/>
    </row>
    <row r="996" spans="3:5" x14ac:dyDescent="0.25">
      <c r="C996" s="23"/>
      <c r="D996" s="23"/>
      <c r="E996" s="23"/>
    </row>
    <row r="997" spans="3:5" x14ac:dyDescent="0.25">
      <c r="C997" s="23"/>
      <c r="D997" s="23"/>
      <c r="E997" s="23"/>
    </row>
    <row r="998" spans="3:5" x14ac:dyDescent="0.25">
      <c r="C998" s="23"/>
      <c r="D998" s="23"/>
      <c r="E998" s="23"/>
    </row>
    <row r="999" spans="3:5" x14ac:dyDescent="0.25">
      <c r="C999" s="23"/>
      <c r="D999" s="23"/>
      <c r="E999" s="23"/>
    </row>
    <row r="1000" spans="3:5" x14ac:dyDescent="0.25">
      <c r="C1000" s="23"/>
      <c r="D1000" s="23"/>
      <c r="E1000" s="23"/>
    </row>
    <row r="1001" spans="3:5" x14ac:dyDescent="0.25">
      <c r="C1001" s="23"/>
      <c r="D1001" s="23"/>
      <c r="E1001" s="23"/>
    </row>
    <row r="1002" spans="3:5" x14ac:dyDescent="0.25">
      <c r="C1002" s="23"/>
      <c r="D1002" s="23"/>
      <c r="E1002" s="23"/>
    </row>
    <row r="1003" spans="3:5" x14ac:dyDescent="0.25">
      <c r="C1003" s="23"/>
      <c r="D1003" s="23"/>
      <c r="E1003" s="23"/>
    </row>
    <row r="1004" spans="3:5" x14ac:dyDescent="0.25">
      <c r="C1004" s="23"/>
      <c r="D1004" s="23"/>
      <c r="E1004" s="23"/>
    </row>
    <row r="1005" spans="3:5" x14ac:dyDescent="0.25">
      <c r="C1005" s="23"/>
      <c r="D1005" s="23"/>
      <c r="E1005" s="23"/>
    </row>
    <row r="1006" spans="3:5" x14ac:dyDescent="0.25">
      <c r="C1006" s="23"/>
      <c r="D1006" s="23"/>
      <c r="E1006" s="23"/>
    </row>
    <row r="1007" spans="3:5" x14ac:dyDescent="0.25">
      <c r="C1007" s="23"/>
      <c r="D1007" s="23"/>
      <c r="E1007" s="23"/>
    </row>
    <row r="1008" spans="3:5" x14ac:dyDescent="0.25">
      <c r="C1008" s="23"/>
      <c r="D1008" s="23"/>
      <c r="E1008" s="23"/>
    </row>
    <row r="1009" spans="3:5" x14ac:dyDescent="0.25">
      <c r="C1009" s="23"/>
      <c r="D1009" s="23"/>
      <c r="E1009" s="23"/>
    </row>
    <row r="1010" spans="3:5" x14ac:dyDescent="0.25">
      <c r="C1010" s="23"/>
      <c r="D1010" s="23"/>
      <c r="E1010" s="23"/>
    </row>
    <row r="1011" spans="3:5" x14ac:dyDescent="0.25">
      <c r="C1011" s="23"/>
      <c r="D1011" s="23"/>
      <c r="E1011" s="23"/>
    </row>
    <row r="1012" spans="3:5" x14ac:dyDescent="0.25">
      <c r="C1012" s="23"/>
      <c r="D1012" s="23"/>
      <c r="E1012" s="23"/>
    </row>
    <row r="1013" spans="3:5" x14ac:dyDescent="0.25">
      <c r="C1013" s="23"/>
      <c r="D1013" s="23"/>
      <c r="E1013" s="23"/>
    </row>
    <row r="1014" spans="3:5" x14ac:dyDescent="0.25">
      <c r="C1014" s="23"/>
      <c r="D1014" s="23"/>
      <c r="E1014" s="23"/>
    </row>
    <row r="1015" spans="3:5" x14ac:dyDescent="0.25">
      <c r="C1015" s="23"/>
      <c r="D1015" s="23"/>
      <c r="E1015" s="23"/>
    </row>
    <row r="1016" spans="3:5" x14ac:dyDescent="0.25">
      <c r="C1016" s="23"/>
      <c r="D1016" s="23"/>
      <c r="E1016" s="23"/>
    </row>
    <row r="1017" spans="3:5" x14ac:dyDescent="0.25">
      <c r="C1017" s="23"/>
      <c r="D1017" s="23"/>
      <c r="E1017" s="23"/>
    </row>
    <row r="1018" spans="3:5" x14ac:dyDescent="0.25">
      <c r="C1018" s="23"/>
      <c r="D1018" s="23"/>
      <c r="E1018" s="23"/>
    </row>
    <row r="1019" spans="3:5" x14ac:dyDescent="0.25">
      <c r="C1019" s="23"/>
      <c r="D1019" s="23"/>
      <c r="E1019" s="23"/>
    </row>
    <row r="1020" spans="3:5" x14ac:dyDescent="0.25">
      <c r="C1020" s="23"/>
      <c r="D1020" s="23"/>
      <c r="E1020" s="23"/>
    </row>
    <row r="1021" spans="3:5" x14ac:dyDescent="0.25">
      <c r="C1021" s="23"/>
      <c r="D1021" s="23"/>
      <c r="E1021" s="23"/>
    </row>
    <row r="1022" spans="3:5" x14ac:dyDescent="0.25">
      <c r="C1022" s="23"/>
      <c r="D1022" s="23"/>
      <c r="E1022" s="23"/>
    </row>
    <row r="1023" spans="3:5" x14ac:dyDescent="0.25">
      <c r="C1023" s="23"/>
      <c r="D1023" s="23"/>
      <c r="E1023" s="23"/>
    </row>
    <row r="1024" spans="3:5" x14ac:dyDescent="0.25">
      <c r="C1024" s="23"/>
      <c r="D1024" s="23"/>
      <c r="E1024" s="23"/>
    </row>
    <row r="1025" spans="3:5" x14ac:dyDescent="0.25">
      <c r="C1025" s="23"/>
      <c r="D1025" s="23"/>
      <c r="E1025" s="23"/>
    </row>
    <row r="1026" spans="3:5" x14ac:dyDescent="0.25">
      <c r="C1026" s="23"/>
      <c r="D1026" s="23"/>
      <c r="E1026" s="23"/>
    </row>
    <row r="1027" spans="3:5" x14ac:dyDescent="0.25">
      <c r="C1027" s="23"/>
      <c r="D1027" s="23"/>
      <c r="E1027" s="23"/>
    </row>
    <row r="1028" spans="3:5" x14ac:dyDescent="0.25">
      <c r="C1028" s="23"/>
      <c r="D1028" s="23"/>
      <c r="E1028" s="23"/>
    </row>
    <row r="1029" spans="3:5" x14ac:dyDescent="0.25">
      <c r="C1029" s="23"/>
      <c r="D1029" s="23"/>
      <c r="E1029" s="23"/>
    </row>
    <row r="1030" spans="3:5" x14ac:dyDescent="0.25">
      <c r="C1030" s="23"/>
      <c r="D1030" s="23"/>
      <c r="E1030" s="23"/>
    </row>
    <row r="1031" spans="3:5" x14ac:dyDescent="0.25">
      <c r="C1031" s="23"/>
      <c r="D1031" s="23"/>
      <c r="E1031" s="23"/>
    </row>
    <row r="1032" spans="3:5" x14ac:dyDescent="0.25">
      <c r="C1032" s="23"/>
      <c r="D1032" s="23"/>
      <c r="E1032" s="23"/>
    </row>
    <row r="1033" spans="3:5" x14ac:dyDescent="0.25">
      <c r="C1033" s="23"/>
      <c r="D1033" s="23"/>
      <c r="E1033" s="23"/>
    </row>
    <row r="1034" spans="3:5" x14ac:dyDescent="0.25">
      <c r="C1034" s="23"/>
      <c r="D1034" s="23"/>
      <c r="E1034" s="23"/>
    </row>
    <row r="1035" spans="3:5" x14ac:dyDescent="0.25">
      <c r="C1035" s="23"/>
      <c r="D1035" s="23"/>
      <c r="E1035" s="23"/>
    </row>
    <row r="1036" spans="3:5" x14ac:dyDescent="0.25">
      <c r="C1036" s="23"/>
      <c r="D1036" s="23"/>
      <c r="E1036" s="23"/>
    </row>
    <row r="1037" spans="3:5" x14ac:dyDescent="0.25">
      <c r="C1037" s="23"/>
      <c r="D1037" s="23"/>
      <c r="E1037" s="23"/>
    </row>
    <row r="1038" spans="3:5" x14ac:dyDescent="0.25">
      <c r="C1038" s="23"/>
      <c r="D1038" s="23"/>
      <c r="E1038" s="23"/>
    </row>
    <row r="1039" spans="3:5" x14ac:dyDescent="0.25">
      <c r="C1039" s="23"/>
      <c r="D1039" s="23"/>
      <c r="E1039" s="23"/>
    </row>
    <row r="1040" spans="3:5" x14ac:dyDescent="0.25">
      <c r="C1040" s="23"/>
      <c r="D1040" s="23"/>
      <c r="E1040" s="23"/>
    </row>
    <row r="1041" spans="3:5" x14ac:dyDescent="0.25">
      <c r="C1041" s="23"/>
      <c r="D1041" s="23"/>
      <c r="E1041" s="23"/>
    </row>
    <row r="1042" spans="3:5" x14ac:dyDescent="0.25">
      <c r="C1042" s="23"/>
      <c r="D1042" s="23"/>
      <c r="E1042" s="23"/>
    </row>
    <row r="1043" spans="3:5" x14ac:dyDescent="0.25">
      <c r="C1043" s="23"/>
      <c r="D1043" s="23"/>
      <c r="E1043" s="23"/>
    </row>
    <row r="1044" spans="3:5" x14ac:dyDescent="0.25">
      <c r="C1044" s="23"/>
      <c r="D1044" s="23"/>
      <c r="E1044" s="23"/>
    </row>
    <row r="1045" spans="3:5" x14ac:dyDescent="0.25">
      <c r="C1045" s="23"/>
      <c r="D1045" s="23"/>
      <c r="E1045" s="23"/>
    </row>
    <row r="1046" spans="3:5" x14ac:dyDescent="0.25">
      <c r="C1046" s="23"/>
      <c r="D1046" s="23"/>
      <c r="E1046" s="23"/>
    </row>
    <row r="1047" spans="3:5" x14ac:dyDescent="0.25">
      <c r="C1047" s="23"/>
      <c r="D1047" s="23"/>
      <c r="E1047" s="23"/>
    </row>
    <row r="1048" spans="3:5" x14ac:dyDescent="0.25">
      <c r="C1048" s="23"/>
      <c r="D1048" s="23"/>
      <c r="E1048" s="23"/>
    </row>
    <row r="1049" spans="3:5" x14ac:dyDescent="0.25">
      <c r="C1049" s="23"/>
      <c r="D1049" s="23"/>
      <c r="E1049" s="23"/>
    </row>
    <row r="1050" spans="3:5" x14ac:dyDescent="0.25">
      <c r="C1050" s="23"/>
      <c r="D1050" s="23"/>
      <c r="E1050" s="23"/>
    </row>
    <row r="1051" spans="3:5" x14ac:dyDescent="0.25">
      <c r="C1051" s="23"/>
      <c r="D1051" s="23"/>
      <c r="E1051" s="23"/>
    </row>
    <row r="1052" spans="3:5" x14ac:dyDescent="0.25">
      <c r="C1052" s="23"/>
      <c r="D1052" s="23"/>
      <c r="E1052" s="23"/>
    </row>
    <row r="1053" spans="3:5" x14ac:dyDescent="0.25">
      <c r="C1053" s="23"/>
      <c r="D1053" s="23"/>
      <c r="E1053" s="23"/>
    </row>
    <row r="1054" spans="3:5" x14ac:dyDescent="0.25">
      <c r="C1054" s="23"/>
      <c r="D1054" s="23"/>
      <c r="E1054" s="23"/>
    </row>
    <row r="1055" spans="3:5" x14ac:dyDescent="0.25">
      <c r="C1055" s="23"/>
      <c r="D1055" s="23"/>
      <c r="E1055" s="23"/>
    </row>
    <row r="1056" spans="3:5" x14ac:dyDescent="0.25">
      <c r="C1056" s="23"/>
      <c r="D1056" s="23"/>
      <c r="E1056" s="23"/>
    </row>
    <row r="1057" spans="3:5" x14ac:dyDescent="0.25">
      <c r="C1057" s="23"/>
      <c r="D1057" s="23"/>
      <c r="E1057" s="23"/>
    </row>
    <row r="1058" spans="3:5" x14ac:dyDescent="0.25">
      <c r="C1058" s="23"/>
      <c r="D1058" s="23"/>
      <c r="E1058" s="23"/>
    </row>
    <row r="1059" spans="3:5" x14ac:dyDescent="0.25">
      <c r="C1059" s="23"/>
      <c r="D1059" s="23"/>
      <c r="E1059" s="23"/>
    </row>
    <row r="1060" spans="3:5" x14ac:dyDescent="0.25">
      <c r="C1060" s="23"/>
      <c r="D1060" s="23"/>
      <c r="E1060" s="23"/>
    </row>
    <row r="1061" spans="3:5" x14ac:dyDescent="0.25">
      <c r="C1061" s="23"/>
      <c r="D1061" s="23"/>
      <c r="E1061" s="23"/>
    </row>
    <row r="1062" spans="3:5" x14ac:dyDescent="0.25">
      <c r="C1062" s="23"/>
      <c r="D1062" s="23"/>
      <c r="E1062" s="23"/>
    </row>
    <row r="1063" spans="3:5" x14ac:dyDescent="0.25">
      <c r="C1063" s="23"/>
      <c r="D1063" s="23"/>
      <c r="E1063" s="23"/>
    </row>
    <row r="1064" spans="3:5" x14ac:dyDescent="0.25">
      <c r="C1064" s="23"/>
      <c r="D1064" s="23"/>
      <c r="E1064" s="23"/>
    </row>
    <row r="1065" spans="3:5" x14ac:dyDescent="0.25">
      <c r="C1065" s="23"/>
      <c r="D1065" s="23"/>
      <c r="E1065" s="23"/>
    </row>
    <row r="1066" spans="3:5" x14ac:dyDescent="0.25">
      <c r="C1066" s="23"/>
      <c r="D1066" s="23"/>
      <c r="E1066" s="23"/>
    </row>
    <row r="1067" spans="3:5" x14ac:dyDescent="0.25">
      <c r="C1067" s="23"/>
      <c r="D1067" s="23"/>
      <c r="E1067" s="23"/>
    </row>
    <row r="1068" spans="3:5" x14ac:dyDescent="0.25">
      <c r="C1068" s="23"/>
      <c r="D1068" s="23"/>
      <c r="E1068" s="23"/>
    </row>
    <row r="1069" spans="3:5" x14ac:dyDescent="0.25">
      <c r="C1069" s="23"/>
      <c r="D1069" s="23"/>
      <c r="E1069" s="23"/>
    </row>
    <row r="1070" spans="3:5" x14ac:dyDescent="0.25">
      <c r="C1070" s="23"/>
      <c r="D1070" s="23"/>
      <c r="E1070" s="23"/>
    </row>
    <row r="1071" spans="3:5" x14ac:dyDescent="0.25">
      <c r="C1071" s="23"/>
      <c r="D1071" s="23"/>
      <c r="E1071" s="23"/>
    </row>
    <row r="1072" spans="3:5" x14ac:dyDescent="0.25">
      <c r="C1072" s="23"/>
      <c r="D1072" s="23"/>
      <c r="E1072" s="23"/>
    </row>
    <row r="1073" spans="3:5" x14ac:dyDescent="0.25">
      <c r="C1073" s="23"/>
      <c r="D1073" s="23"/>
      <c r="E1073" s="23"/>
    </row>
    <row r="1074" spans="3:5" x14ac:dyDescent="0.25">
      <c r="C1074" s="23"/>
      <c r="D1074" s="23"/>
      <c r="E1074" s="23"/>
    </row>
    <row r="1075" spans="3:5" x14ac:dyDescent="0.25">
      <c r="C1075" s="23"/>
      <c r="D1075" s="23"/>
      <c r="E1075" s="23"/>
    </row>
    <row r="1076" spans="3:5" x14ac:dyDescent="0.25">
      <c r="C1076" s="23"/>
      <c r="D1076" s="23"/>
      <c r="E1076" s="23"/>
    </row>
    <row r="1077" spans="3:5" x14ac:dyDescent="0.25">
      <c r="C1077" s="23"/>
      <c r="D1077" s="23"/>
      <c r="E1077" s="23"/>
    </row>
    <row r="1078" spans="3:5" x14ac:dyDescent="0.25">
      <c r="C1078" s="23"/>
      <c r="D1078" s="23"/>
      <c r="E1078" s="23"/>
    </row>
    <row r="1079" spans="3:5" x14ac:dyDescent="0.25">
      <c r="C1079" s="23"/>
      <c r="D1079" s="23"/>
      <c r="E1079" s="23"/>
    </row>
    <row r="1080" spans="3:5" x14ac:dyDescent="0.25">
      <c r="C1080" s="23"/>
      <c r="D1080" s="23"/>
      <c r="E1080" s="23"/>
    </row>
    <row r="1081" spans="3:5" x14ac:dyDescent="0.25">
      <c r="C1081" s="23"/>
      <c r="D1081" s="23"/>
      <c r="E1081" s="23"/>
    </row>
    <row r="1082" spans="3:5" x14ac:dyDescent="0.25">
      <c r="C1082" s="23"/>
      <c r="D1082" s="23"/>
      <c r="E1082" s="23"/>
    </row>
    <row r="1083" spans="3:5" x14ac:dyDescent="0.25">
      <c r="C1083" s="23"/>
      <c r="D1083" s="23"/>
      <c r="E1083" s="23"/>
    </row>
    <row r="1084" spans="3:5" x14ac:dyDescent="0.25">
      <c r="C1084" s="23"/>
      <c r="D1084" s="23"/>
      <c r="E1084" s="23"/>
    </row>
    <row r="1085" spans="3:5" x14ac:dyDescent="0.25">
      <c r="C1085" s="23"/>
      <c r="D1085" s="23"/>
      <c r="E1085" s="23"/>
    </row>
    <row r="1086" spans="3:5" x14ac:dyDescent="0.25">
      <c r="C1086" s="23"/>
      <c r="D1086" s="23"/>
      <c r="E1086" s="23"/>
    </row>
    <row r="1087" spans="3:5" x14ac:dyDescent="0.25">
      <c r="C1087" s="23"/>
      <c r="D1087" s="23"/>
      <c r="E1087" s="23"/>
    </row>
    <row r="1088" spans="3:5" x14ac:dyDescent="0.25">
      <c r="C1088" s="23"/>
      <c r="D1088" s="23"/>
      <c r="E1088" s="23"/>
    </row>
    <row r="1089" spans="3:5" x14ac:dyDescent="0.25">
      <c r="C1089" s="23"/>
      <c r="D1089" s="23"/>
      <c r="E1089" s="23"/>
    </row>
    <row r="1090" spans="3:5" x14ac:dyDescent="0.25">
      <c r="C1090" s="23"/>
      <c r="D1090" s="23"/>
      <c r="E1090" s="23"/>
    </row>
    <row r="1091" spans="3:5" x14ac:dyDescent="0.25">
      <c r="C1091" s="23"/>
      <c r="D1091" s="23"/>
      <c r="E1091" s="23"/>
    </row>
    <row r="1092" spans="3:5" x14ac:dyDescent="0.25">
      <c r="C1092" s="23"/>
      <c r="D1092" s="23"/>
      <c r="E1092" s="23"/>
    </row>
    <row r="1093" spans="3:5" x14ac:dyDescent="0.25">
      <c r="C1093" s="23"/>
      <c r="D1093" s="23"/>
      <c r="E1093" s="23"/>
    </row>
    <row r="1094" spans="3:5" x14ac:dyDescent="0.25">
      <c r="C1094" s="23"/>
      <c r="D1094" s="23"/>
      <c r="E1094" s="23"/>
    </row>
    <row r="1095" spans="3:5" x14ac:dyDescent="0.25">
      <c r="C1095" s="23"/>
      <c r="D1095" s="23"/>
      <c r="E1095" s="23"/>
    </row>
    <row r="1096" spans="3:5" x14ac:dyDescent="0.25">
      <c r="C1096" s="23"/>
      <c r="D1096" s="23"/>
      <c r="E1096" s="23"/>
    </row>
    <row r="1097" spans="3:5" x14ac:dyDescent="0.25">
      <c r="C1097" s="23"/>
      <c r="D1097" s="23"/>
      <c r="E1097" s="23"/>
    </row>
    <row r="1098" spans="3:5" x14ac:dyDescent="0.25">
      <c r="C1098" s="23"/>
      <c r="D1098" s="23"/>
      <c r="E1098" s="23"/>
    </row>
    <row r="1099" spans="3:5" x14ac:dyDescent="0.25">
      <c r="C1099" s="23"/>
      <c r="D1099" s="23"/>
      <c r="E1099" s="23"/>
    </row>
    <row r="1100" spans="3:5" x14ac:dyDescent="0.25">
      <c r="C1100" s="23"/>
      <c r="D1100" s="23"/>
      <c r="E1100" s="23"/>
    </row>
    <row r="1101" spans="3:5" x14ac:dyDescent="0.25">
      <c r="C1101" s="23"/>
      <c r="D1101" s="23"/>
      <c r="E1101" s="23"/>
    </row>
    <row r="1102" spans="3:5" x14ac:dyDescent="0.25">
      <c r="C1102" s="23"/>
      <c r="D1102" s="23"/>
      <c r="E1102" s="23"/>
    </row>
    <row r="1103" spans="3:5" x14ac:dyDescent="0.25">
      <c r="C1103" s="23"/>
      <c r="D1103" s="23"/>
      <c r="E1103" s="23"/>
    </row>
    <row r="1104" spans="3:5" x14ac:dyDescent="0.25">
      <c r="C1104" s="23"/>
      <c r="D1104" s="23"/>
      <c r="E1104" s="23"/>
    </row>
    <row r="1105" spans="3:5" x14ac:dyDescent="0.25">
      <c r="C1105" s="23"/>
      <c r="D1105" s="23"/>
      <c r="E1105" s="23"/>
    </row>
    <row r="1106" spans="3:5" x14ac:dyDescent="0.25">
      <c r="C1106" s="23"/>
      <c r="D1106" s="23"/>
      <c r="E1106" s="23"/>
    </row>
    <row r="1107" spans="3:5" x14ac:dyDescent="0.25">
      <c r="C1107" s="23"/>
      <c r="D1107" s="23"/>
      <c r="E1107" s="23"/>
    </row>
    <row r="1108" spans="3:5" x14ac:dyDescent="0.25">
      <c r="C1108" s="23"/>
      <c r="D1108" s="23"/>
      <c r="E1108" s="23"/>
    </row>
    <row r="1109" spans="3:5" x14ac:dyDescent="0.25">
      <c r="C1109" s="23"/>
      <c r="D1109" s="23"/>
      <c r="E1109" s="23"/>
    </row>
    <row r="1110" spans="3:5" x14ac:dyDescent="0.25">
      <c r="C1110" s="23"/>
      <c r="D1110" s="23"/>
      <c r="E1110" s="23"/>
    </row>
    <row r="1111" spans="3:5" x14ac:dyDescent="0.25">
      <c r="C1111" s="23"/>
      <c r="D1111" s="23"/>
      <c r="E1111" s="23"/>
    </row>
    <row r="1112" spans="3:5" x14ac:dyDescent="0.25">
      <c r="C1112" s="23"/>
      <c r="D1112" s="23"/>
      <c r="E1112" s="23"/>
    </row>
    <row r="1113" spans="3:5" x14ac:dyDescent="0.25">
      <c r="C1113" s="23"/>
      <c r="D1113" s="23"/>
      <c r="E1113" s="23"/>
    </row>
    <row r="1114" spans="3:5" x14ac:dyDescent="0.25">
      <c r="C1114" s="23"/>
      <c r="D1114" s="23"/>
      <c r="E1114" s="23"/>
    </row>
    <row r="1115" spans="3:5" x14ac:dyDescent="0.25">
      <c r="C1115" s="23"/>
      <c r="D1115" s="23"/>
      <c r="E1115" s="23"/>
    </row>
    <row r="1116" spans="3:5" x14ac:dyDescent="0.25">
      <c r="C1116" s="23"/>
      <c r="D1116" s="23"/>
      <c r="E1116" s="23"/>
    </row>
    <row r="1117" spans="3:5" x14ac:dyDescent="0.25">
      <c r="C1117" s="23"/>
      <c r="D1117" s="23"/>
      <c r="E1117" s="23"/>
    </row>
    <row r="1118" spans="3:5" x14ac:dyDescent="0.25">
      <c r="C1118" s="23"/>
      <c r="D1118" s="23"/>
      <c r="E1118" s="23"/>
    </row>
    <row r="1119" spans="3:5" x14ac:dyDescent="0.25">
      <c r="C1119" s="23"/>
      <c r="D1119" s="23"/>
      <c r="E1119" s="23"/>
    </row>
    <row r="1120" spans="3:5" x14ac:dyDescent="0.25">
      <c r="C1120" s="23"/>
      <c r="D1120" s="23"/>
      <c r="E1120" s="23"/>
    </row>
    <row r="1121" spans="3:5" x14ac:dyDescent="0.25">
      <c r="C1121" s="23"/>
      <c r="D1121" s="23"/>
      <c r="E1121" s="23"/>
    </row>
    <row r="1122" spans="3:5" x14ac:dyDescent="0.25">
      <c r="C1122" s="23"/>
      <c r="D1122" s="23"/>
      <c r="E1122" s="23"/>
    </row>
    <row r="1123" spans="3:5" x14ac:dyDescent="0.25">
      <c r="C1123" s="23"/>
      <c r="D1123" s="23"/>
      <c r="E1123" s="23"/>
    </row>
    <row r="1124" spans="3:5" x14ac:dyDescent="0.25">
      <c r="C1124" s="23"/>
      <c r="D1124" s="23"/>
      <c r="E1124" s="23"/>
    </row>
    <row r="1125" spans="3:5" x14ac:dyDescent="0.25">
      <c r="C1125" s="23"/>
      <c r="D1125" s="23"/>
      <c r="E1125" s="23"/>
    </row>
    <row r="1126" spans="3:5" x14ac:dyDescent="0.25">
      <c r="C1126" s="23"/>
      <c r="D1126" s="23"/>
      <c r="E1126" s="23"/>
    </row>
    <row r="1127" spans="3:5" x14ac:dyDescent="0.25">
      <c r="C1127" s="23"/>
      <c r="D1127" s="23"/>
      <c r="E1127" s="23"/>
    </row>
    <row r="1128" spans="3:5" x14ac:dyDescent="0.25">
      <c r="C1128" s="23"/>
      <c r="D1128" s="23"/>
      <c r="E1128" s="23"/>
    </row>
    <row r="1129" spans="3:5" x14ac:dyDescent="0.25">
      <c r="C1129" s="23"/>
      <c r="D1129" s="23"/>
      <c r="E1129" s="23"/>
    </row>
    <row r="1130" spans="3:5" x14ac:dyDescent="0.25">
      <c r="C1130" s="23"/>
      <c r="D1130" s="23"/>
      <c r="E1130" s="23"/>
    </row>
    <row r="1131" spans="3:5" x14ac:dyDescent="0.25">
      <c r="C1131" s="23"/>
      <c r="D1131" s="23"/>
      <c r="E1131" s="23"/>
    </row>
    <row r="1132" spans="3:5" x14ac:dyDescent="0.25">
      <c r="C1132" s="23"/>
      <c r="D1132" s="23"/>
      <c r="E1132" s="23"/>
    </row>
    <row r="1133" spans="3:5" x14ac:dyDescent="0.25">
      <c r="C1133" s="23"/>
      <c r="D1133" s="23"/>
      <c r="E1133" s="23"/>
    </row>
    <row r="1134" spans="3:5" x14ac:dyDescent="0.25">
      <c r="C1134" s="23"/>
      <c r="D1134" s="23"/>
      <c r="E1134" s="23"/>
    </row>
    <row r="1135" spans="3:5" x14ac:dyDescent="0.25">
      <c r="C1135" s="23"/>
      <c r="D1135" s="23"/>
      <c r="E1135" s="23"/>
    </row>
    <row r="1136" spans="3:5" x14ac:dyDescent="0.25">
      <c r="C1136" s="23"/>
      <c r="D1136" s="23"/>
      <c r="E1136" s="23"/>
    </row>
    <row r="1137" spans="3:5" x14ac:dyDescent="0.25">
      <c r="C1137" s="23"/>
      <c r="D1137" s="23"/>
      <c r="E1137" s="23"/>
    </row>
    <row r="1138" spans="3:5" x14ac:dyDescent="0.25">
      <c r="C1138" s="23"/>
      <c r="D1138" s="23"/>
      <c r="E1138" s="23"/>
    </row>
    <row r="1139" spans="3:5" x14ac:dyDescent="0.25">
      <c r="C1139" s="23"/>
      <c r="D1139" s="23"/>
      <c r="E1139" s="23"/>
    </row>
    <row r="1140" spans="3:5" x14ac:dyDescent="0.25">
      <c r="C1140" s="23"/>
      <c r="D1140" s="23"/>
      <c r="E1140" s="23"/>
    </row>
    <row r="1141" spans="3:5" x14ac:dyDescent="0.25">
      <c r="C1141" s="23"/>
      <c r="D1141" s="23"/>
      <c r="E1141" s="23"/>
    </row>
    <row r="1142" spans="3:5" x14ac:dyDescent="0.25">
      <c r="C1142" s="23"/>
      <c r="D1142" s="23"/>
      <c r="E1142" s="23"/>
    </row>
    <row r="1143" spans="3:5" x14ac:dyDescent="0.25">
      <c r="C1143" s="23"/>
      <c r="D1143" s="23"/>
      <c r="E1143" s="23"/>
    </row>
    <row r="1144" spans="3:5" x14ac:dyDescent="0.25">
      <c r="C1144" s="23"/>
      <c r="D1144" s="23"/>
      <c r="E1144" s="23"/>
    </row>
    <row r="1145" spans="3:5" x14ac:dyDescent="0.25">
      <c r="C1145" s="23"/>
      <c r="D1145" s="23"/>
      <c r="E1145" s="23"/>
    </row>
    <row r="1146" spans="3:5" x14ac:dyDescent="0.25">
      <c r="C1146" s="23"/>
      <c r="D1146" s="23"/>
      <c r="E1146" s="23"/>
    </row>
    <row r="1147" spans="3:5" x14ac:dyDescent="0.25">
      <c r="C1147" s="23"/>
      <c r="D1147" s="23"/>
      <c r="E1147" s="23"/>
    </row>
    <row r="1148" spans="3:5" x14ac:dyDescent="0.25">
      <c r="C1148" s="23"/>
      <c r="D1148" s="23"/>
      <c r="E1148" s="23"/>
    </row>
    <row r="1149" spans="3:5" x14ac:dyDescent="0.25">
      <c r="C1149" s="23"/>
      <c r="D1149" s="23"/>
      <c r="E1149" s="23"/>
    </row>
    <row r="1150" spans="3:5" x14ac:dyDescent="0.25">
      <c r="C1150" s="23"/>
      <c r="D1150" s="23"/>
      <c r="E1150" s="23"/>
    </row>
    <row r="1151" spans="3:5" x14ac:dyDescent="0.25">
      <c r="C1151" s="23"/>
      <c r="D1151" s="23"/>
      <c r="E1151" s="23"/>
    </row>
    <row r="1152" spans="3:5" x14ac:dyDescent="0.25">
      <c r="C1152" s="23"/>
      <c r="D1152" s="23"/>
      <c r="E1152" s="23"/>
    </row>
    <row r="1153" spans="3:5" x14ac:dyDescent="0.25">
      <c r="C1153" s="23"/>
      <c r="D1153" s="23"/>
      <c r="E1153" s="23"/>
    </row>
    <row r="1154" spans="3:5" x14ac:dyDescent="0.25">
      <c r="C1154" s="23"/>
      <c r="D1154" s="23"/>
      <c r="E1154" s="23"/>
    </row>
    <row r="1155" spans="3:5" x14ac:dyDescent="0.25">
      <c r="C1155" s="23"/>
      <c r="D1155" s="23"/>
      <c r="E1155" s="23"/>
    </row>
    <row r="1156" spans="3:5" x14ac:dyDescent="0.25">
      <c r="C1156" s="23"/>
      <c r="D1156" s="23"/>
      <c r="E1156" s="23"/>
    </row>
    <row r="1157" spans="3:5" x14ac:dyDescent="0.25">
      <c r="C1157" s="23"/>
      <c r="D1157" s="23"/>
      <c r="E1157" s="23"/>
    </row>
    <row r="1158" spans="3:5" x14ac:dyDescent="0.25">
      <c r="C1158" s="23"/>
      <c r="D1158" s="23"/>
      <c r="E1158" s="23"/>
    </row>
    <row r="1159" spans="3:5" x14ac:dyDescent="0.25">
      <c r="C1159" s="23"/>
      <c r="D1159" s="23"/>
      <c r="E1159" s="23"/>
    </row>
    <row r="1160" spans="3:5" x14ac:dyDescent="0.25">
      <c r="C1160" s="23"/>
      <c r="D1160" s="23"/>
      <c r="E1160" s="23"/>
    </row>
    <row r="1161" spans="3:5" x14ac:dyDescent="0.25">
      <c r="C1161" s="23"/>
      <c r="D1161" s="23"/>
      <c r="E1161" s="23"/>
    </row>
    <row r="1162" spans="3:5" x14ac:dyDescent="0.25">
      <c r="C1162" s="23"/>
      <c r="D1162" s="23"/>
      <c r="E1162" s="23"/>
    </row>
    <row r="1163" spans="3:5" x14ac:dyDescent="0.25">
      <c r="C1163" s="23"/>
      <c r="D1163" s="23"/>
      <c r="E1163" s="23"/>
    </row>
    <row r="1164" spans="3:5" x14ac:dyDescent="0.25">
      <c r="C1164" s="23"/>
      <c r="D1164" s="23"/>
      <c r="E1164" s="23"/>
    </row>
    <row r="1165" spans="3:5" x14ac:dyDescent="0.25">
      <c r="C1165" s="23"/>
      <c r="D1165" s="23"/>
      <c r="E1165" s="23"/>
    </row>
    <row r="1166" spans="3:5" x14ac:dyDescent="0.25">
      <c r="C1166" s="23"/>
      <c r="D1166" s="23"/>
      <c r="E1166" s="23"/>
    </row>
    <row r="1167" spans="3:5" x14ac:dyDescent="0.25">
      <c r="C1167" s="23"/>
      <c r="D1167" s="23"/>
      <c r="E1167" s="23"/>
    </row>
    <row r="1168" spans="3:5" x14ac:dyDescent="0.25">
      <c r="C1168" s="23"/>
      <c r="D1168" s="23"/>
      <c r="E1168" s="23"/>
    </row>
    <row r="1169" spans="3:5" x14ac:dyDescent="0.25">
      <c r="C1169" s="23"/>
      <c r="D1169" s="23"/>
      <c r="E1169" s="23"/>
    </row>
    <row r="1170" spans="3:5" x14ac:dyDescent="0.25">
      <c r="C1170" s="23"/>
      <c r="D1170" s="23"/>
      <c r="E1170" s="23"/>
    </row>
    <row r="1171" spans="3:5" x14ac:dyDescent="0.25">
      <c r="C1171" s="23"/>
      <c r="D1171" s="23"/>
      <c r="E1171" s="23"/>
    </row>
    <row r="1172" spans="3:5" x14ac:dyDescent="0.25">
      <c r="C1172" s="23"/>
      <c r="D1172" s="23"/>
      <c r="E1172" s="23"/>
    </row>
    <row r="1173" spans="3:5" x14ac:dyDescent="0.25">
      <c r="C1173" s="23"/>
      <c r="D1173" s="23"/>
      <c r="E1173" s="23"/>
    </row>
    <row r="1174" spans="3:5" x14ac:dyDescent="0.25">
      <c r="C1174" s="23"/>
      <c r="D1174" s="23"/>
      <c r="E1174" s="23"/>
    </row>
    <row r="1175" spans="3:5" x14ac:dyDescent="0.25">
      <c r="C1175" s="23"/>
      <c r="D1175" s="23"/>
      <c r="E1175" s="23"/>
    </row>
    <row r="1176" spans="3:5" x14ac:dyDescent="0.25">
      <c r="C1176" s="23"/>
      <c r="D1176" s="23"/>
      <c r="E1176" s="23"/>
    </row>
    <row r="1177" spans="3:5" x14ac:dyDescent="0.25">
      <c r="C1177" s="23"/>
      <c r="D1177" s="23"/>
      <c r="E1177" s="23"/>
    </row>
    <row r="1178" spans="3:5" x14ac:dyDescent="0.25">
      <c r="C1178" s="23"/>
      <c r="D1178" s="23"/>
      <c r="E1178" s="23"/>
    </row>
    <row r="1179" spans="3:5" x14ac:dyDescent="0.25">
      <c r="C1179" s="23"/>
      <c r="D1179" s="23"/>
      <c r="E1179" s="23"/>
    </row>
    <row r="1180" spans="3:5" x14ac:dyDescent="0.25">
      <c r="C1180" s="23"/>
      <c r="D1180" s="23"/>
      <c r="E1180" s="23"/>
    </row>
    <row r="1181" spans="3:5" x14ac:dyDescent="0.25">
      <c r="C1181" s="23"/>
      <c r="D1181" s="23"/>
      <c r="E1181" s="23"/>
    </row>
    <row r="1182" spans="3:5" x14ac:dyDescent="0.25">
      <c r="C1182" s="23"/>
      <c r="D1182" s="23"/>
      <c r="E1182" s="23"/>
    </row>
    <row r="1183" spans="3:5" x14ac:dyDescent="0.25">
      <c r="C1183" s="23"/>
      <c r="D1183" s="23"/>
      <c r="E1183" s="23"/>
    </row>
    <row r="1184" spans="3:5" x14ac:dyDescent="0.25">
      <c r="C1184" s="23"/>
      <c r="D1184" s="23"/>
      <c r="E1184" s="23"/>
    </row>
    <row r="1185" spans="3:5" x14ac:dyDescent="0.25">
      <c r="C1185" s="23"/>
      <c r="D1185" s="23"/>
      <c r="E1185" s="23"/>
    </row>
    <row r="1186" spans="3:5" x14ac:dyDescent="0.25">
      <c r="C1186" s="23"/>
      <c r="D1186" s="23"/>
      <c r="E1186" s="23"/>
    </row>
    <row r="1187" spans="3:5" x14ac:dyDescent="0.25">
      <c r="C1187" s="23"/>
      <c r="D1187" s="23"/>
      <c r="E1187" s="23"/>
    </row>
    <row r="1188" spans="3:5" x14ac:dyDescent="0.25">
      <c r="C1188" s="23"/>
      <c r="D1188" s="23"/>
      <c r="E1188" s="23"/>
    </row>
    <row r="1189" spans="3:5" x14ac:dyDescent="0.25">
      <c r="C1189" s="23"/>
      <c r="D1189" s="23"/>
      <c r="E1189" s="23"/>
    </row>
    <row r="1190" spans="3:5" x14ac:dyDescent="0.25">
      <c r="C1190" s="23"/>
      <c r="D1190" s="23"/>
      <c r="E1190" s="23"/>
    </row>
    <row r="1191" spans="3:5" x14ac:dyDescent="0.25">
      <c r="C1191" s="23"/>
      <c r="D1191" s="23"/>
      <c r="E1191" s="23"/>
    </row>
    <row r="1192" spans="3:5" x14ac:dyDescent="0.25">
      <c r="C1192" s="23"/>
      <c r="D1192" s="23"/>
      <c r="E1192" s="23"/>
    </row>
    <row r="1193" spans="3:5" x14ac:dyDescent="0.25">
      <c r="C1193" s="23"/>
      <c r="D1193" s="23"/>
      <c r="E1193" s="23"/>
    </row>
    <row r="1194" spans="3:5" x14ac:dyDescent="0.25">
      <c r="C1194" s="23"/>
      <c r="D1194" s="23"/>
      <c r="E1194" s="23"/>
    </row>
    <row r="1195" spans="3:5" x14ac:dyDescent="0.25">
      <c r="C1195" s="23"/>
      <c r="D1195" s="23"/>
      <c r="E1195" s="23"/>
    </row>
    <row r="1196" spans="3:5" x14ac:dyDescent="0.25">
      <c r="C1196" s="23"/>
      <c r="D1196" s="23"/>
      <c r="E1196" s="23"/>
    </row>
    <row r="1197" spans="3:5" x14ac:dyDescent="0.25">
      <c r="C1197" s="23"/>
      <c r="D1197" s="23"/>
      <c r="E1197" s="23"/>
    </row>
    <row r="1198" spans="3:5" x14ac:dyDescent="0.25">
      <c r="C1198" s="23"/>
      <c r="D1198" s="23"/>
      <c r="E1198" s="23"/>
    </row>
    <row r="1199" spans="3:5" x14ac:dyDescent="0.25">
      <c r="C1199" s="23"/>
      <c r="D1199" s="23"/>
      <c r="E1199" s="23"/>
    </row>
    <row r="1200" spans="3:5" x14ac:dyDescent="0.25">
      <c r="C1200" s="23"/>
      <c r="D1200" s="23"/>
      <c r="E1200" s="23"/>
    </row>
    <row r="1201" spans="3:5" x14ac:dyDescent="0.25">
      <c r="C1201" s="23"/>
      <c r="D1201" s="23"/>
      <c r="E1201" s="23"/>
    </row>
    <row r="1202" spans="3:5" x14ac:dyDescent="0.25">
      <c r="C1202" s="23"/>
      <c r="D1202" s="23"/>
      <c r="E1202" s="23"/>
    </row>
    <row r="1203" spans="3:5" x14ac:dyDescent="0.25">
      <c r="C1203" s="23"/>
      <c r="D1203" s="23"/>
      <c r="E1203" s="23"/>
    </row>
    <row r="1204" spans="3:5" x14ac:dyDescent="0.25">
      <c r="C1204" s="23"/>
      <c r="D1204" s="23"/>
      <c r="E1204" s="23"/>
    </row>
    <row r="1205" spans="3:5" x14ac:dyDescent="0.25">
      <c r="C1205" s="23"/>
      <c r="D1205" s="23"/>
      <c r="E1205" s="23"/>
    </row>
    <row r="1206" spans="3:5" x14ac:dyDescent="0.25">
      <c r="C1206" s="23"/>
      <c r="D1206" s="23"/>
      <c r="E1206" s="23"/>
    </row>
    <row r="1207" spans="3:5" x14ac:dyDescent="0.25">
      <c r="C1207" s="23"/>
      <c r="D1207" s="23"/>
      <c r="E1207" s="23"/>
    </row>
    <row r="1208" spans="3:5" x14ac:dyDescent="0.25">
      <c r="C1208" s="23"/>
      <c r="D1208" s="23"/>
      <c r="E1208" s="23"/>
    </row>
    <row r="1209" spans="3:5" x14ac:dyDescent="0.25">
      <c r="C1209" s="23"/>
      <c r="D1209" s="23"/>
      <c r="E1209" s="23"/>
    </row>
    <row r="1210" spans="3:5" x14ac:dyDescent="0.25">
      <c r="C1210" s="23"/>
      <c r="D1210" s="23"/>
      <c r="E1210" s="23"/>
    </row>
    <row r="1211" spans="3:5" x14ac:dyDescent="0.25">
      <c r="C1211" s="23"/>
      <c r="D1211" s="23"/>
      <c r="E1211" s="23"/>
    </row>
    <row r="1212" spans="3:5" x14ac:dyDescent="0.25">
      <c r="C1212" s="23"/>
      <c r="D1212" s="23"/>
      <c r="E1212" s="23"/>
    </row>
    <row r="1213" spans="3:5" x14ac:dyDescent="0.25">
      <c r="C1213" s="23"/>
      <c r="D1213" s="23"/>
      <c r="E1213" s="23"/>
    </row>
    <row r="1214" spans="3:5" x14ac:dyDescent="0.25">
      <c r="C1214" s="23"/>
      <c r="D1214" s="23"/>
      <c r="E1214" s="23"/>
    </row>
    <row r="1215" spans="3:5" x14ac:dyDescent="0.25">
      <c r="C1215" s="23"/>
      <c r="D1215" s="23"/>
      <c r="E1215" s="23"/>
    </row>
    <row r="1216" spans="3:5" x14ac:dyDescent="0.25">
      <c r="C1216" s="23"/>
      <c r="D1216" s="23"/>
      <c r="E1216" s="23"/>
    </row>
    <row r="1217" spans="3:5" x14ac:dyDescent="0.25">
      <c r="C1217" s="23"/>
      <c r="D1217" s="23"/>
      <c r="E1217" s="23"/>
    </row>
    <row r="1218" spans="3:5" x14ac:dyDescent="0.25">
      <c r="C1218" s="23"/>
      <c r="D1218" s="23"/>
      <c r="E1218" s="23"/>
    </row>
    <row r="1219" spans="3:5" x14ac:dyDescent="0.25">
      <c r="C1219" s="23"/>
      <c r="D1219" s="23"/>
      <c r="E1219" s="23"/>
    </row>
    <row r="1220" spans="3:5" x14ac:dyDescent="0.25">
      <c r="C1220" s="23"/>
      <c r="D1220" s="23"/>
      <c r="E1220" s="23"/>
    </row>
    <row r="1221" spans="3:5" x14ac:dyDescent="0.25">
      <c r="C1221" s="23"/>
      <c r="D1221" s="23"/>
      <c r="E1221" s="23"/>
    </row>
    <row r="1222" spans="3:5" x14ac:dyDescent="0.25">
      <c r="C1222" s="23"/>
      <c r="D1222" s="23"/>
      <c r="E1222" s="23"/>
    </row>
    <row r="1223" spans="3:5" x14ac:dyDescent="0.25">
      <c r="C1223" s="23"/>
      <c r="D1223" s="23"/>
      <c r="E1223" s="23"/>
    </row>
    <row r="1224" spans="3:5" x14ac:dyDescent="0.25">
      <c r="C1224" s="23"/>
      <c r="D1224" s="23"/>
      <c r="E1224" s="23"/>
    </row>
    <row r="1225" spans="3:5" x14ac:dyDescent="0.25">
      <c r="C1225" s="23"/>
      <c r="D1225" s="23"/>
      <c r="E1225" s="23"/>
    </row>
    <row r="1226" spans="3:5" x14ac:dyDescent="0.25">
      <c r="C1226" s="23"/>
      <c r="D1226" s="23"/>
      <c r="E1226" s="23"/>
    </row>
    <row r="1227" spans="3:5" x14ac:dyDescent="0.25">
      <c r="C1227" s="23"/>
      <c r="D1227" s="23"/>
      <c r="E1227" s="23"/>
    </row>
    <row r="1228" spans="3:5" x14ac:dyDescent="0.25">
      <c r="C1228" s="23"/>
      <c r="D1228" s="23"/>
      <c r="E1228" s="23"/>
    </row>
    <row r="1229" spans="3:5" x14ac:dyDescent="0.25">
      <c r="C1229" s="23"/>
      <c r="D1229" s="23"/>
      <c r="E1229" s="23"/>
    </row>
    <row r="1230" spans="3:5" x14ac:dyDescent="0.25">
      <c r="C1230" s="23"/>
      <c r="D1230" s="23"/>
      <c r="E1230" s="23"/>
    </row>
    <row r="1231" spans="3:5" x14ac:dyDescent="0.25">
      <c r="C1231" s="23"/>
      <c r="D1231" s="23"/>
      <c r="E1231" s="23"/>
    </row>
    <row r="1232" spans="3:5" x14ac:dyDescent="0.25">
      <c r="C1232" s="23"/>
      <c r="D1232" s="23"/>
      <c r="E1232" s="23"/>
    </row>
    <row r="1233" spans="3:5" x14ac:dyDescent="0.25">
      <c r="C1233" s="23"/>
      <c r="D1233" s="23"/>
      <c r="E1233" s="23"/>
    </row>
    <row r="1234" spans="3:5" x14ac:dyDescent="0.25">
      <c r="C1234" s="23"/>
      <c r="D1234" s="23"/>
      <c r="E1234" s="23"/>
    </row>
    <row r="1235" spans="3:5" x14ac:dyDescent="0.25">
      <c r="C1235" s="23"/>
      <c r="D1235" s="23"/>
      <c r="E1235" s="23"/>
    </row>
    <row r="1236" spans="3:5" x14ac:dyDescent="0.25">
      <c r="C1236" s="23"/>
      <c r="D1236" s="23"/>
      <c r="E1236" s="23"/>
    </row>
    <row r="1237" spans="3:5" x14ac:dyDescent="0.25">
      <c r="C1237" s="23"/>
      <c r="D1237" s="23"/>
      <c r="E1237" s="23"/>
    </row>
    <row r="1238" spans="3:5" x14ac:dyDescent="0.25">
      <c r="C1238" s="23"/>
      <c r="D1238" s="23"/>
      <c r="E1238" s="23"/>
    </row>
    <row r="1239" spans="3:5" x14ac:dyDescent="0.25">
      <c r="C1239" s="23"/>
      <c r="D1239" s="23"/>
      <c r="E1239" s="23"/>
    </row>
    <row r="1240" spans="3:5" x14ac:dyDescent="0.25">
      <c r="C1240" s="23"/>
      <c r="D1240" s="23"/>
      <c r="E1240" s="23"/>
    </row>
    <row r="1241" spans="3:5" x14ac:dyDescent="0.25">
      <c r="C1241" s="23"/>
      <c r="D1241" s="23"/>
      <c r="E1241" s="23"/>
    </row>
    <row r="1242" spans="3:5" x14ac:dyDescent="0.25">
      <c r="C1242" s="23"/>
      <c r="D1242" s="23"/>
      <c r="E1242" s="23"/>
    </row>
    <row r="1243" spans="3:5" x14ac:dyDescent="0.25">
      <c r="C1243" s="23"/>
      <c r="D1243" s="23"/>
      <c r="E1243" s="23"/>
    </row>
    <row r="1244" spans="3:5" x14ac:dyDescent="0.25">
      <c r="C1244" s="23"/>
      <c r="D1244" s="23"/>
      <c r="E1244" s="23"/>
    </row>
    <row r="1245" spans="3:5" x14ac:dyDescent="0.25">
      <c r="C1245" s="23"/>
      <c r="D1245" s="23"/>
      <c r="E1245" s="23"/>
    </row>
    <row r="1246" spans="3:5" x14ac:dyDescent="0.25">
      <c r="C1246" s="23"/>
      <c r="D1246" s="23"/>
      <c r="E1246" s="23"/>
    </row>
    <row r="1247" spans="3:5" x14ac:dyDescent="0.25">
      <c r="C1247" s="23"/>
      <c r="D1247" s="23"/>
      <c r="E1247" s="23"/>
    </row>
    <row r="1248" spans="3:5" x14ac:dyDescent="0.25">
      <c r="C1248" s="23"/>
      <c r="D1248" s="23"/>
      <c r="E1248" s="23"/>
    </row>
    <row r="1249" spans="3:5" x14ac:dyDescent="0.25">
      <c r="C1249" s="23"/>
      <c r="D1249" s="23"/>
      <c r="E1249" s="23"/>
    </row>
    <row r="1250" spans="3:5" x14ac:dyDescent="0.25">
      <c r="C1250" s="23"/>
      <c r="D1250" s="23"/>
      <c r="E1250" s="23"/>
    </row>
    <row r="1251" spans="3:5" x14ac:dyDescent="0.25">
      <c r="C1251" s="23"/>
      <c r="D1251" s="23"/>
      <c r="E1251" s="23"/>
    </row>
    <row r="1252" spans="3:5" x14ac:dyDescent="0.25">
      <c r="C1252" s="23"/>
      <c r="D1252" s="23"/>
      <c r="E1252" s="23"/>
    </row>
    <row r="1253" spans="3:5" x14ac:dyDescent="0.25">
      <c r="C1253" s="23"/>
      <c r="D1253" s="23"/>
      <c r="E1253" s="23"/>
    </row>
    <row r="1254" spans="3:5" x14ac:dyDescent="0.25">
      <c r="C1254" s="23"/>
      <c r="D1254" s="23"/>
      <c r="E1254" s="23"/>
    </row>
    <row r="1255" spans="3:5" x14ac:dyDescent="0.25">
      <c r="C1255" s="23"/>
      <c r="D1255" s="23"/>
      <c r="E1255" s="23"/>
    </row>
    <row r="1256" spans="3:5" x14ac:dyDescent="0.25">
      <c r="C1256" s="23"/>
      <c r="D1256" s="23"/>
      <c r="E1256" s="23"/>
    </row>
    <row r="1257" spans="3:5" x14ac:dyDescent="0.25">
      <c r="C1257" s="23"/>
      <c r="D1257" s="23"/>
      <c r="E1257" s="23"/>
    </row>
    <row r="1258" spans="3:5" x14ac:dyDescent="0.25">
      <c r="C1258" s="23"/>
      <c r="D1258" s="23"/>
      <c r="E1258" s="23"/>
    </row>
    <row r="1259" spans="3:5" x14ac:dyDescent="0.25">
      <c r="C1259" s="23"/>
      <c r="D1259" s="23"/>
      <c r="E1259" s="23"/>
    </row>
    <row r="1260" spans="3:5" x14ac:dyDescent="0.25">
      <c r="C1260" s="23"/>
      <c r="D1260" s="23"/>
      <c r="E1260" s="23"/>
    </row>
    <row r="1261" spans="3:5" x14ac:dyDescent="0.25">
      <c r="C1261" s="23"/>
      <c r="D1261" s="23"/>
      <c r="E1261" s="23"/>
    </row>
    <row r="1262" spans="3:5" x14ac:dyDescent="0.25">
      <c r="C1262" s="23"/>
      <c r="D1262" s="23"/>
      <c r="E1262" s="23"/>
    </row>
    <row r="1263" spans="3:5" x14ac:dyDescent="0.25">
      <c r="C1263" s="23"/>
      <c r="D1263" s="23"/>
      <c r="E1263" s="23"/>
    </row>
    <row r="1264" spans="3:5" x14ac:dyDescent="0.25">
      <c r="C1264" s="23"/>
      <c r="D1264" s="23"/>
      <c r="E1264" s="23"/>
    </row>
    <row r="1265" spans="3:5" x14ac:dyDescent="0.25">
      <c r="C1265" s="23"/>
      <c r="D1265" s="23"/>
      <c r="E1265" s="23"/>
    </row>
    <row r="1266" spans="3:5" x14ac:dyDescent="0.25">
      <c r="C1266" s="23"/>
      <c r="D1266" s="23"/>
      <c r="E1266" s="23"/>
    </row>
    <row r="1267" spans="3:5" x14ac:dyDescent="0.25">
      <c r="C1267" s="23"/>
      <c r="D1267" s="23"/>
      <c r="E1267" s="23"/>
    </row>
    <row r="1268" spans="3:5" x14ac:dyDescent="0.25">
      <c r="C1268" s="23"/>
      <c r="D1268" s="23"/>
      <c r="E1268" s="23"/>
    </row>
    <row r="1269" spans="3:5" x14ac:dyDescent="0.25">
      <c r="C1269" s="23"/>
      <c r="D1269" s="23"/>
      <c r="E1269" s="23"/>
    </row>
    <row r="1270" spans="3:5" x14ac:dyDescent="0.25">
      <c r="C1270" s="23"/>
      <c r="D1270" s="23"/>
      <c r="E1270" s="23"/>
    </row>
    <row r="1271" spans="3:5" x14ac:dyDescent="0.25">
      <c r="C1271" s="23"/>
      <c r="D1271" s="23"/>
      <c r="E1271" s="23"/>
    </row>
    <row r="1272" spans="3:5" x14ac:dyDescent="0.25">
      <c r="C1272" s="23"/>
      <c r="D1272" s="23"/>
      <c r="E1272" s="23"/>
    </row>
    <row r="1273" spans="3:5" x14ac:dyDescent="0.25">
      <c r="C1273" s="23"/>
      <c r="D1273" s="23"/>
      <c r="E1273" s="23"/>
    </row>
    <row r="1274" spans="3:5" x14ac:dyDescent="0.25">
      <c r="C1274" s="23"/>
      <c r="D1274" s="23"/>
      <c r="E1274" s="23"/>
    </row>
    <row r="1275" spans="3:5" x14ac:dyDescent="0.25">
      <c r="C1275" s="23"/>
      <c r="D1275" s="23"/>
      <c r="E1275" s="23"/>
    </row>
    <row r="1276" spans="3:5" x14ac:dyDescent="0.25">
      <c r="C1276" s="23"/>
      <c r="D1276" s="23"/>
      <c r="E1276" s="23"/>
    </row>
    <row r="1277" spans="3:5" x14ac:dyDescent="0.25">
      <c r="C1277" s="23"/>
      <c r="D1277" s="23"/>
      <c r="E1277" s="23"/>
    </row>
    <row r="1278" spans="3:5" x14ac:dyDescent="0.25">
      <c r="C1278" s="23"/>
      <c r="D1278" s="23"/>
      <c r="E1278" s="23"/>
    </row>
    <row r="1279" spans="3:5" x14ac:dyDescent="0.25">
      <c r="C1279" s="23"/>
      <c r="D1279" s="23"/>
      <c r="E1279" s="23"/>
    </row>
    <row r="1280" spans="3:5" x14ac:dyDescent="0.25">
      <c r="C1280" s="23"/>
      <c r="D1280" s="23"/>
      <c r="E1280" s="23"/>
    </row>
    <row r="1281" spans="3:5" x14ac:dyDescent="0.25">
      <c r="C1281" s="23"/>
      <c r="D1281" s="23"/>
      <c r="E1281" s="23"/>
    </row>
    <row r="1282" spans="3:5" x14ac:dyDescent="0.25">
      <c r="C1282" s="23"/>
      <c r="D1282" s="23"/>
      <c r="E1282" s="23"/>
    </row>
    <row r="1283" spans="3:5" x14ac:dyDescent="0.25">
      <c r="C1283" s="23"/>
      <c r="D1283" s="23"/>
      <c r="E1283" s="23"/>
    </row>
    <row r="1284" spans="3:5" x14ac:dyDescent="0.25">
      <c r="C1284" s="23"/>
      <c r="D1284" s="23"/>
      <c r="E1284" s="23"/>
    </row>
    <row r="1285" spans="3:5" x14ac:dyDescent="0.25">
      <c r="C1285" s="23"/>
      <c r="D1285" s="23"/>
      <c r="E1285" s="23"/>
    </row>
    <row r="1286" spans="3:5" x14ac:dyDescent="0.25">
      <c r="C1286" s="23"/>
      <c r="D1286" s="23"/>
      <c r="E1286" s="23"/>
    </row>
    <row r="1287" spans="3:5" x14ac:dyDescent="0.25">
      <c r="C1287" s="23"/>
      <c r="D1287" s="23"/>
      <c r="E1287" s="23"/>
    </row>
    <row r="1288" spans="3:5" x14ac:dyDescent="0.25">
      <c r="C1288" s="23"/>
      <c r="D1288" s="23"/>
      <c r="E1288" s="23"/>
    </row>
    <row r="1289" spans="3:5" x14ac:dyDescent="0.25">
      <c r="C1289" s="23"/>
      <c r="D1289" s="23"/>
      <c r="E1289" s="23"/>
    </row>
    <row r="1290" spans="3:5" x14ac:dyDescent="0.25">
      <c r="C1290" s="23"/>
      <c r="D1290" s="23"/>
      <c r="E1290" s="23"/>
    </row>
    <row r="1291" spans="3:5" x14ac:dyDescent="0.25">
      <c r="C1291" s="23"/>
      <c r="D1291" s="23"/>
      <c r="E1291" s="23"/>
    </row>
    <row r="1292" spans="3:5" x14ac:dyDescent="0.25">
      <c r="C1292" s="23"/>
      <c r="D1292" s="23"/>
      <c r="E1292" s="23"/>
    </row>
    <row r="1293" spans="3:5" x14ac:dyDescent="0.25">
      <c r="C1293" s="23"/>
      <c r="D1293" s="23"/>
      <c r="E1293" s="23"/>
    </row>
    <row r="1294" spans="3:5" x14ac:dyDescent="0.25">
      <c r="C1294" s="23"/>
      <c r="D1294" s="23"/>
      <c r="E1294" s="23"/>
    </row>
    <row r="1295" spans="3:5" x14ac:dyDescent="0.25">
      <c r="C1295" s="23"/>
      <c r="D1295" s="23"/>
      <c r="E1295" s="23"/>
    </row>
    <row r="1296" spans="3:5" x14ac:dyDescent="0.25">
      <c r="C1296" s="23"/>
      <c r="D1296" s="23"/>
      <c r="E1296" s="23"/>
    </row>
    <row r="1297" spans="3:5" x14ac:dyDescent="0.25">
      <c r="C1297" s="23"/>
      <c r="D1297" s="23"/>
      <c r="E1297" s="23"/>
    </row>
    <row r="1298" spans="3:5" x14ac:dyDescent="0.25">
      <c r="C1298" s="23"/>
      <c r="D1298" s="23"/>
      <c r="E1298" s="23"/>
    </row>
    <row r="1299" spans="3:5" x14ac:dyDescent="0.25">
      <c r="C1299" s="23"/>
      <c r="D1299" s="23"/>
      <c r="E1299" s="23"/>
    </row>
    <row r="1300" spans="3:5" x14ac:dyDescent="0.25">
      <c r="C1300" s="23"/>
      <c r="D1300" s="23"/>
      <c r="E1300" s="23"/>
    </row>
    <row r="1301" spans="3:5" x14ac:dyDescent="0.25">
      <c r="C1301" s="23"/>
      <c r="D1301" s="23"/>
      <c r="E1301" s="23"/>
    </row>
    <row r="1302" spans="3:5" x14ac:dyDescent="0.25">
      <c r="C1302" s="23"/>
      <c r="D1302" s="23"/>
      <c r="E1302" s="23"/>
    </row>
    <row r="1303" spans="3:5" x14ac:dyDescent="0.25">
      <c r="C1303" s="23"/>
      <c r="D1303" s="23"/>
      <c r="E1303" s="23"/>
    </row>
    <row r="1304" spans="3:5" x14ac:dyDescent="0.25">
      <c r="C1304" s="23"/>
      <c r="D1304" s="23"/>
      <c r="E1304" s="23"/>
    </row>
    <row r="1305" spans="3:5" x14ac:dyDescent="0.25">
      <c r="C1305" s="23"/>
      <c r="D1305" s="23"/>
      <c r="E1305" s="23"/>
    </row>
    <row r="1306" spans="3:5" x14ac:dyDescent="0.25">
      <c r="C1306" s="23"/>
      <c r="D1306" s="23"/>
      <c r="E1306" s="23"/>
    </row>
    <row r="1307" spans="3:5" x14ac:dyDescent="0.25">
      <c r="C1307" s="23"/>
      <c r="D1307" s="23"/>
      <c r="E1307" s="23"/>
    </row>
    <row r="1308" spans="3:5" x14ac:dyDescent="0.25">
      <c r="C1308" s="23"/>
      <c r="D1308" s="23"/>
      <c r="E1308" s="23"/>
    </row>
    <row r="1309" spans="3:5" x14ac:dyDescent="0.25">
      <c r="C1309" s="23"/>
      <c r="D1309" s="23"/>
      <c r="E1309" s="23"/>
    </row>
    <row r="1310" spans="3:5" x14ac:dyDescent="0.25">
      <c r="C1310" s="23"/>
      <c r="D1310" s="23"/>
      <c r="E1310" s="23"/>
    </row>
    <row r="1311" spans="3:5" x14ac:dyDescent="0.25">
      <c r="C1311" s="23"/>
      <c r="D1311" s="23"/>
      <c r="E1311" s="23"/>
    </row>
    <row r="1312" spans="3:5" x14ac:dyDescent="0.25">
      <c r="C1312" s="23"/>
      <c r="D1312" s="23"/>
      <c r="E1312" s="23"/>
    </row>
    <row r="1313" spans="3:5" x14ac:dyDescent="0.25">
      <c r="C1313" s="23"/>
      <c r="D1313" s="23"/>
      <c r="E1313" s="23"/>
    </row>
    <row r="1314" spans="3:5" x14ac:dyDescent="0.25">
      <c r="C1314" s="23"/>
      <c r="D1314" s="23"/>
      <c r="E1314" s="23"/>
    </row>
    <row r="1315" spans="3:5" x14ac:dyDescent="0.25">
      <c r="C1315" s="23"/>
      <c r="D1315" s="23"/>
      <c r="E1315" s="23"/>
    </row>
    <row r="1316" spans="3:5" x14ac:dyDescent="0.25">
      <c r="C1316" s="23"/>
      <c r="D1316" s="23"/>
      <c r="E1316" s="23"/>
    </row>
    <row r="1317" spans="3:5" x14ac:dyDescent="0.25">
      <c r="C1317" s="23"/>
      <c r="D1317" s="23"/>
      <c r="E1317" s="23"/>
    </row>
    <row r="1318" spans="3:5" x14ac:dyDescent="0.25">
      <c r="C1318" s="23"/>
      <c r="D1318" s="23"/>
      <c r="E1318" s="23"/>
    </row>
    <row r="1319" spans="3:5" x14ac:dyDescent="0.25">
      <c r="C1319" s="23"/>
      <c r="D1319" s="23"/>
      <c r="E1319" s="23"/>
    </row>
    <row r="1320" spans="3:5" x14ac:dyDescent="0.25">
      <c r="C1320" s="23"/>
      <c r="D1320" s="23"/>
      <c r="E1320" s="23"/>
    </row>
    <row r="1321" spans="3:5" x14ac:dyDescent="0.25">
      <c r="C1321" s="23"/>
      <c r="D1321" s="23"/>
      <c r="E1321" s="23"/>
    </row>
    <row r="1322" spans="3:5" x14ac:dyDescent="0.25">
      <c r="C1322" s="23"/>
      <c r="D1322" s="23"/>
      <c r="E1322" s="23"/>
    </row>
    <row r="1323" spans="3:5" x14ac:dyDescent="0.25">
      <c r="C1323" s="23"/>
      <c r="D1323" s="23"/>
      <c r="E1323" s="23"/>
    </row>
    <row r="1324" spans="3:5" x14ac:dyDescent="0.25">
      <c r="C1324" s="23"/>
      <c r="D1324" s="23"/>
      <c r="E1324" s="23"/>
    </row>
    <row r="1325" spans="3:5" x14ac:dyDescent="0.25">
      <c r="C1325" s="23"/>
      <c r="D1325" s="23"/>
      <c r="E1325" s="23"/>
    </row>
    <row r="1326" spans="3:5" x14ac:dyDescent="0.25">
      <c r="C1326" s="23"/>
      <c r="D1326" s="23"/>
      <c r="E1326" s="23"/>
    </row>
    <row r="1327" spans="3:5" x14ac:dyDescent="0.25">
      <c r="C1327" s="23"/>
      <c r="D1327" s="23"/>
      <c r="E1327" s="23"/>
    </row>
    <row r="1328" spans="3:5" x14ac:dyDescent="0.25">
      <c r="C1328" s="23"/>
      <c r="D1328" s="23"/>
      <c r="E1328" s="23"/>
    </row>
    <row r="1329" spans="3:5" x14ac:dyDescent="0.25">
      <c r="C1329" s="23"/>
      <c r="D1329" s="23"/>
      <c r="E1329" s="23"/>
    </row>
    <row r="1330" spans="3:5" x14ac:dyDescent="0.25">
      <c r="C1330" s="23"/>
      <c r="D1330" s="23"/>
      <c r="E1330" s="23"/>
    </row>
    <row r="1331" spans="3:5" x14ac:dyDescent="0.25">
      <c r="C1331" s="23"/>
      <c r="D1331" s="23"/>
      <c r="E1331" s="23"/>
    </row>
    <row r="1332" spans="3:5" x14ac:dyDescent="0.25">
      <c r="C1332" s="23"/>
      <c r="D1332" s="23"/>
      <c r="E1332" s="23"/>
    </row>
    <row r="1333" spans="3:5" x14ac:dyDescent="0.25">
      <c r="C1333" s="23"/>
      <c r="D1333" s="23"/>
      <c r="E1333" s="23"/>
    </row>
    <row r="1334" spans="3:5" x14ac:dyDescent="0.25">
      <c r="C1334" s="23"/>
      <c r="D1334" s="23"/>
      <c r="E1334" s="23"/>
    </row>
    <row r="1335" spans="3:5" x14ac:dyDescent="0.25">
      <c r="C1335" s="23"/>
      <c r="D1335" s="23"/>
      <c r="E1335" s="23"/>
    </row>
    <row r="1336" spans="3:5" x14ac:dyDescent="0.25">
      <c r="C1336" s="23"/>
      <c r="D1336" s="23"/>
      <c r="E1336" s="23"/>
    </row>
    <row r="1337" spans="3:5" x14ac:dyDescent="0.25">
      <c r="C1337" s="23"/>
      <c r="D1337" s="23"/>
      <c r="E1337" s="23"/>
    </row>
    <row r="1338" spans="3:5" x14ac:dyDescent="0.25">
      <c r="C1338" s="23"/>
      <c r="D1338" s="23"/>
      <c r="E1338" s="23"/>
    </row>
    <row r="1339" spans="3:5" x14ac:dyDescent="0.25">
      <c r="C1339" s="23"/>
      <c r="D1339" s="23"/>
      <c r="E1339" s="23"/>
    </row>
    <row r="1340" spans="3:5" x14ac:dyDescent="0.25">
      <c r="C1340" s="23"/>
      <c r="D1340" s="23"/>
      <c r="E1340" s="23"/>
    </row>
    <row r="1341" spans="3:5" x14ac:dyDescent="0.25">
      <c r="C1341" s="23"/>
      <c r="D1341" s="23"/>
      <c r="E1341" s="23"/>
    </row>
    <row r="1342" spans="3:5" x14ac:dyDescent="0.25">
      <c r="C1342" s="23"/>
      <c r="D1342" s="23"/>
      <c r="E1342" s="23"/>
    </row>
    <row r="1343" spans="3:5" x14ac:dyDescent="0.25">
      <c r="C1343" s="23"/>
      <c r="D1343" s="23"/>
      <c r="E1343" s="23"/>
    </row>
    <row r="1344" spans="3:5" x14ac:dyDescent="0.25">
      <c r="C1344" s="23"/>
      <c r="D1344" s="23"/>
      <c r="E1344" s="23"/>
    </row>
    <row r="1345" spans="3:5" x14ac:dyDescent="0.25">
      <c r="C1345" s="23"/>
      <c r="D1345" s="23"/>
      <c r="E1345" s="23"/>
    </row>
    <row r="1346" spans="3:5" x14ac:dyDescent="0.25">
      <c r="C1346" s="23"/>
      <c r="D1346" s="23"/>
      <c r="E1346" s="23"/>
    </row>
    <row r="1347" spans="3:5" x14ac:dyDescent="0.25">
      <c r="C1347" s="23"/>
      <c r="D1347" s="23"/>
      <c r="E1347" s="23"/>
    </row>
    <row r="1348" spans="3:5" x14ac:dyDescent="0.25">
      <c r="C1348" s="23"/>
      <c r="D1348" s="23"/>
      <c r="E1348" s="23"/>
    </row>
    <row r="1349" spans="3:5" x14ac:dyDescent="0.25">
      <c r="C1349" s="23"/>
      <c r="D1349" s="23"/>
      <c r="E1349" s="23"/>
    </row>
    <row r="1350" spans="3:5" x14ac:dyDescent="0.25">
      <c r="C1350" s="23"/>
      <c r="D1350" s="23"/>
      <c r="E1350" s="23"/>
    </row>
    <row r="1351" spans="3:5" x14ac:dyDescent="0.25">
      <c r="C1351" s="23"/>
      <c r="D1351" s="23"/>
      <c r="E1351" s="23"/>
    </row>
    <row r="1352" spans="3:5" x14ac:dyDescent="0.25">
      <c r="C1352" s="23"/>
      <c r="D1352" s="23"/>
      <c r="E1352" s="23"/>
    </row>
    <row r="1353" spans="3:5" x14ac:dyDescent="0.25">
      <c r="C1353" s="23"/>
      <c r="D1353" s="23"/>
      <c r="E1353" s="23"/>
    </row>
    <row r="1354" spans="3:5" x14ac:dyDescent="0.25">
      <c r="C1354" s="23"/>
      <c r="D1354" s="23"/>
      <c r="E1354" s="23"/>
    </row>
    <row r="1355" spans="3:5" x14ac:dyDescent="0.25">
      <c r="C1355" s="23"/>
      <c r="D1355" s="23"/>
      <c r="E1355" s="23"/>
    </row>
    <row r="1356" spans="3:5" x14ac:dyDescent="0.25">
      <c r="C1356" s="23"/>
      <c r="D1356" s="23"/>
      <c r="E1356" s="23"/>
    </row>
    <row r="1357" spans="3:5" x14ac:dyDescent="0.25">
      <c r="C1357" s="23"/>
      <c r="D1357" s="23"/>
      <c r="E1357" s="23"/>
    </row>
    <row r="1358" spans="3:5" x14ac:dyDescent="0.25">
      <c r="C1358" s="23"/>
      <c r="D1358" s="23"/>
      <c r="E1358" s="23"/>
    </row>
    <row r="1359" spans="3:5" x14ac:dyDescent="0.25">
      <c r="C1359" s="23"/>
      <c r="D1359" s="23"/>
      <c r="E1359" s="23"/>
    </row>
    <row r="1360" spans="3:5" x14ac:dyDescent="0.25">
      <c r="C1360" s="23"/>
      <c r="D1360" s="23"/>
      <c r="E1360" s="23"/>
    </row>
    <row r="1361" spans="3:5" x14ac:dyDescent="0.25">
      <c r="C1361" s="23"/>
      <c r="D1361" s="23"/>
      <c r="E1361" s="23"/>
    </row>
    <row r="1362" spans="3:5" x14ac:dyDescent="0.25">
      <c r="C1362" s="23"/>
      <c r="D1362" s="23"/>
      <c r="E1362" s="23"/>
    </row>
    <row r="1363" spans="3:5" x14ac:dyDescent="0.25">
      <c r="C1363" s="23"/>
      <c r="D1363" s="23"/>
      <c r="E1363" s="23"/>
    </row>
    <row r="1364" spans="3:5" x14ac:dyDescent="0.25">
      <c r="C1364" s="23"/>
      <c r="D1364" s="23"/>
      <c r="E1364" s="23"/>
    </row>
    <row r="1365" spans="3:5" x14ac:dyDescent="0.25">
      <c r="C1365" s="23"/>
      <c r="D1365" s="23"/>
      <c r="E1365" s="23"/>
    </row>
    <row r="1366" spans="3:5" x14ac:dyDescent="0.25">
      <c r="C1366" s="23"/>
      <c r="D1366" s="23"/>
      <c r="E1366" s="23"/>
    </row>
    <row r="1367" spans="3:5" x14ac:dyDescent="0.25">
      <c r="C1367" s="23"/>
      <c r="D1367" s="23"/>
      <c r="E1367" s="23"/>
    </row>
    <row r="1368" spans="3:5" x14ac:dyDescent="0.25">
      <c r="C1368" s="23"/>
      <c r="D1368" s="23"/>
      <c r="E1368" s="23"/>
    </row>
    <row r="1369" spans="3:5" x14ac:dyDescent="0.25">
      <c r="C1369" s="23"/>
      <c r="D1369" s="23"/>
      <c r="E1369" s="23"/>
    </row>
    <row r="1370" spans="3:5" x14ac:dyDescent="0.25">
      <c r="C1370" s="23"/>
      <c r="D1370" s="23"/>
      <c r="E1370" s="23"/>
    </row>
    <row r="1371" spans="3:5" x14ac:dyDescent="0.25">
      <c r="C1371" s="23"/>
      <c r="D1371" s="23"/>
      <c r="E1371" s="23"/>
    </row>
    <row r="1372" spans="3:5" x14ac:dyDescent="0.25">
      <c r="C1372" s="23"/>
      <c r="D1372" s="23"/>
      <c r="E1372" s="23"/>
    </row>
    <row r="1373" spans="3:5" x14ac:dyDescent="0.25">
      <c r="C1373" s="23"/>
      <c r="D1373" s="23"/>
      <c r="E1373" s="23"/>
    </row>
    <row r="1374" spans="3:5" x14ac:dyDescent="0.25">
      <c r="C1374" s="23"/>
      <c r="D1374" s="23"/>
      <c r="E1374" s="23"/>
    </row>
    <row r="1375" spans="3:5" x14ac:dyDescent="0.25">
      <c r="C1375" s="23"/>
      <c r="D1375" s="23"/>
      <c r="E1375" s="23"/>
    </row>
    <row r="1376" spans="3:5" x14ac:dyDescent="0.25">
      <c r="C1376" s="23"/>
      <c r="D1376" s="23"/>
      <c r="E1376" s="23"/>
    </row>
    <row r="1377" spans="3:5" x14ac:dyDescent="0.25">
      <c r="C1377" s="23"/>
      <c r="D1377" s="23"/>
      <c r="E1377" s="23"/>
    </row>
    <row r="1378" spans="3:5" x14ac:dyDescent="0.25">
      <c r="C1378" s="23"/>
      <c r="D1378" s="23"/>
      <c r="E1378" s="23"/>
    </row>
    <row r="1379" spans="3:5" x14ac:dyDescent="0.25">
      <c r="C1379" s="23"/>
      <c r="D1379" s="23"/>
      <c r="E1379" s="23"/>
    </row>
    <row r="1380" spans="3:5" x14ac:dyDescent="0.25">
      <c r="C1380" s="23"/>
      <c r="D1380" s="23"/>
      <c r="E1380" s="23"/>
    </row>
    <row r="1381" spans="3:5" x14ac:dyDescent="0.25">
      <c r="C1381" s="23"/>
      <c r="D1381" s="23"/>
      <c r="E1381" s="23"/>
    </row>
    <row r="1382" spans="3:5" x14ac:dyDescent="0.25">
      <c r="C1382" s="23"/>
      <c r="D1382" s="23"/>
      <c r="E1382" s="23"/>
    </row>
    <row r="1383" spans="3:5" x14ac:dyDescent="0.25">
      <c r="C1383" s="23"/>
      <c r="D1383" s="23"/>
      <c r="E1383" s="23"/>
    </row>
    <row r="1384" spans="3:5" x14ac:dyDescent="0.25">
      <c r="C1384" s="23"/>
      <c r="D1384" s="23"/>
      <c r="E1384" s="23"/>
    </row>
    <row r="1385" spans="3:5" x14ac:dyDescent="0.25">
      <c r="C1385" s="23"/>
      <c r="D1385" s="23"/>
      <c r="E1385" s="23"/>
    </row>
    <row r="1386" spans="3:5" x14ac:dyDescent="0.25">
      <c r="C1386" s="23"/>
      <c r="D1386" s="23"/>
      <c r="E1386" s="23"/>
    </row>
    <row r="1387" spans="3:5" x14ac:dyDescent="0.25">
      <c r="C1387" s="23"/>
      <c r="D1387" s="23"/>
      <c r="E1387" s="23"/>
    </row>
    <row r="1388" spans="3:5" x14ac:dyDescent="0.25">
      <c r="C1388" s="23"/>
      <c r="D1388" s="23"/>
      <c r="E1388" s="23"/>
    </row>
    <row r="1389" spans="3:5" x14ac:dyDescent="0.25">
      <c r="C1389" s="23"/>
      <c r="D1389" s="23"/>
      <c r="E1389" s="23"/>
    </row>
    <row r="1390" spans="3:5" x14ac:dyDescent="0.25">
      <c r="C1390" s="23"/>
      <c r="D1390" s="23"/>
      <c r="E1390" s="23"/>
    </row>
    <row r="1391" spans="3:5" x14ac:dyDescent="0.25">
      <c r="C1391" s="23"/>
      <c r="D1391" s="23"/>
      <c r="E1391" s="23"/>
    </row>
    <row r="1392" spans="3:5" x14ac:dyDescent="0.25">
      <c r="C1392" s="23"/>
      <c r="D1392" s="23"/>
      <c r="E1392" s="23"/>
    </row>
    <row r="1393" spans="3:5" x14ac:dyDescent="0.25">
      <c r="C1393" s="23"/>
      <c r="D1393" s="23"/>
      <c r="E1393" s="23"/>
    </row>
    <row r="1394" spans="3:5" x14ac:dyDescent="0.25">
      <c r="C1394" s="23"/>
      <c r="D1394" s="23"/>
      <c r="E1394" s="23"/>
    </row>
    <row r="1395" spans="3:5" x14ac:dyDescent="0.25">
      <c r="C1395" s="23"/>
      <c r="D1395" s="23"/>
      <c r="E1395" s="23"/>
    </row>
    <row r="1396" spans="3:5" x14ac:dyDescent="0.25">
      <c r="C1396" s="23"/>
      <c r="D1396" s="23"/>
      <c r="E1396" s="23"/>
    </row>
    <row r="1397" spans="3:5" x14ac:dyDescent="0.25">
      <c r="C1397" s="23"/>
      <c r="D1397" s="23"/>
      <c r="E1397" s="23"/>
    </row>
    <row r="1398" spans="3:5" x14ac:dyDescent="0.25">
      <c r="C1398" s="23"/>
      <c r="D1398" s="23"/>
      <c r="E1398" s="23"/>
    </row>
    <row r="1399" spans="3:5" x14ac:dyDescent="0.25">
      <c r="C1399" s="23"/>
      <c r="D1399" s="23"/>
      <c r="E1399" s="23"/>
    </row>
    <row r="1400" spans="3:5" x14ac:dyDescent="0.25">
      <c r="C1400" s="23"/>
      <c r="D1400" s="23"/>
      <c r="E1400" s="23"/>
    </row>
    <row r="1401" spans="3:5" x14ac:dyDescent="0.25">
      <c r="C1401" s="23"/>
      <c r="D1401" s="23"/>
      <c r="E1401" s="23"/>
    </row>
    <row r="1402" spans="3:5" x14ac:dyDescent="0.25">
      <c r="C1402" s="23"/>
      <c r="D1402" s="23"/>
      <c r="E1402" s="23"/>
    </row>
    <row r="1403" spans="3:5" x14ac:dyDescent="0.25">
      <c r="C1403" s="23"/>
      <c r="D1403" s="23"/>
      <c r="E1403" s="23"/>
    </row>
    <row r="1404" spans="3:5" x14ac:dyDescent="0.25">
      <c r="C1404" s="23"/>
      <c r="D1404" s="23"/>
      <c r="E1404" s="23"/>
    </row>
    <row r="1405" spans="3:5" x14ac:dyDescent="0.25">
      <c r="C1405" s="23"/>
      <c r="D1405" s="23"/>
      <c r="E1405" s="23"/>
    </row>
    <row r="1406" spans="3:5" x14ac:dyDescent="0.25">
      <c r="C1406" s="23"/>
      <c r="D1406" s="23"/>
      <c r="E1406" s="23"/>
    </row>
    <row r="1407" spans="3:5" x14ac:dyDescent="0.25">
      <c r="C1407" s="23"/>
      <c r="D1407" s="23"/>
      <c r="E1407" s="23"/>
    </row>
    <row r="1408" spans="3:5" x14ac:dyDescent="0.25">
      <c r="C1408" s="23"/>
      <c r="D1408" s="23"/>
      <c r="E1408" s="23"/>
    </row>
    <row r="1409" spans="3:5" x14ac:dyDescent="0.25">
      <c r="C1409" s="23"/>
      <c r="D1409" s="23"/>
      <c r="E1409" s="23"/>
    </row>
    <row r="1410" spans="3:5" x14ac:dyDescent="0.25">
      <c r="C1410" s="23"/>
      <c r="D1410" s="23"/>
      <c r="E1410" s="23"/>
    </row>
    <row r="1411" spans="3:5" x14ac:dyDescent="0.25">
      <c r="C1411" s="23"/>
      <c r="D1411" s="23"/>
      <c r="E1411" s="23"/>
    </row>
    <row r="1412" spans="3:5" x14ac:dyDescent="0.25">
      <c r="C1412" s="23"/>
      <c r="D1412" s="23"/>
      <c r="E1412" s="23"/>
    </row>
    <row r="1413" spans="3:5" x14ac:dyDescent="0.25">
      <c r="C1413" s="23"/>
      <c r="D1413" s="23"/>
      <c r="E1413" s="23"/>
    </row>
    <row r="1414" spans="3:5" x14ac:dyDescent="0.25">
      <c r="C1414" s="23"/>
      <c r="D1414" s="23"/>
      <c r="E1414" s="23"/>
    </row>
    <row r="1415" spans="3:5" x14ac:dyDescent="0.25">
      <c r="C1415" s="23"/>
      <c r="D1415" s="23"/>
      <c r="E1415" s="23"/>
    </row>
    <row r="1416" spans="3:5" x14ac:dyDescent="0.25">
      <c r="C1416" s="23"/>
      <c r="D1416" s="23"/>
      <c r="E1416" s="23"/>
    </row>
    <row r="1417" spans="3:5" x14ac:dyDescent="0.25">
      <c r="C1417" s="23"/>
      <c r="D1417" s="23"/>
      <c r="E1417" s="23"/>
    </row>
    <row r="1418" spans="3:5" x14ac:dyDescent="0.25">
      <c r="C1418" s="23"/>
      <c r="D1418" s="23"/>
      <c r="E1418" s="23"/>
    </row>
    <row r="1419" spans="3:5" x14ac:dyDescent="0.25">
      <c r="C1419" s="23"/>
      <c r="D1419" s="23"/>
      <c r="E1419" s="23"/>
    </row>
    <row r="1420" spans="3:5" x14ac:dyDescent="0.25">
      <c r="C1420" s="23"/>
      <c r="D1420" s="23"/>
      <c r="E1420" s="23"/>
    </row>
    <row r="1421" spans="3:5" x14ac:dyDescent="0.25">
      <c r="C1421" s="23"/>
      <c r="D1421" s="23"/>
      <c r="E1421" s="23"/>
    </row>
    <row r="1422" spans="3:5" x14ac:dyDescent="0.25">
      <c r="C1422" s="23"/>
      <c r="D1422" s="23"/>
      <c r="E1422" s="23"/>
    </row>
    <row r="1423" spans="3:5" x14ac:dyDescent="0.25">
      <c r="C1423" s="23"/>
      <c r="D1423" s="23"/>
      <c r="E1423" s="23"/>
    </row>
    <row r="1424" spans="3:5" x14ac:dyDescent="0.25">
      <c r="C1424" s="23"/>
      <c r="D1424" s="23"/>
      <c r="E1424" s="23"/>
    </row>
    <row r="1425" spans="3:5" x14ac:dyDescent="0.25">
      <c r="C1425" s="23"/>
      <c r="D1425" s="23"/>
      <c r="E1425" s="23"/>
    </row>
    <row r="1426" spans="3:5" x14ac:dyDescent="0.25">
      <c r="C1426" s="23"/>
      <c r="D1426" s="23"/>
      <c r="E1426" s="23"/>
    </row>
    <row r="1427" spans="3:5" x14ac:dyDescent="0.25">
      <c r="C1427" s="23"/>
      <c r="D1427" s="23"/>
      <c r="E1427" s="23"/>
    </row>
    <row r="1428" spans="3:5" x14ac:dyDescent="0.25">
      <c r="C1428" s="23"/>
      <c r="D1428" s="23"/>
      <c r="E1428" s="23"/>
    </row>
    <row r="1429" spans="3:5" x14ac:dyDescent="0.25">
      <c r="C1429" s="23"/>
      <c r="D1429" s="23"/>
      <c r="E1429" s="23"/>
    </row>
    <row r="1430" spans="3:5" x14ac:dyDescent="0.25">
      <c r="C1430" s="23"/>
      <c r="D1430" s="23"/>
      <c r="E1430" s="23"/>
    </row>
    <row r="1431" spans="3:5" x14ac:dyDescent="0.25">
      <c r="C1431" s="23"/>
      <c r="D1431" s="23"/>
      <c r="E1431" s="23"/>
    </row>
    <row r="1432" spans="3:5" x14ac:dyDescent="0.25">
      <c r="C1432" s="23"/>
      <c r="D1432" s="23"/>
      <c r="E1432" s="23"/>
    </row>
    <row r="1433" spans="3:5" x14ac:dyDescent="0.25">
      <c r="C1433" s="23"/>
      <c r="D1433" s="23"/>
      <c r="E1433" s="23"/>
    </row>
    <row r="1434" spans="3:5" x14ac:dyDescent="0.25">
      <c r="C1434" s="23"/>
      <c r="D1434" s="23"/>
      <c r="E1434" s="23"/>
    </row>
    <row r="1435" spans="3:5" x14ac:dyDescent="0.25">
      <c r="C1435" s="23"/>
      <c r="D1435" s="23"/>
      <c r="E1435" s="23"/>
    </row>
    <row r="1436" spans="3:5" x14ac:dyDescent="0.25">
      <c r="C1436" s="23"/>
      <c r="D1436" s="23"/>
      <c r="E1436" s="23"/>
    </row>
    <row r="1437" spans="3:5" x14ac:dyDescent="0.25">
      <c r="C1437" s="23"/>
      <c r="D1437" s="23"/>
      <c r="E1437" s="23"/>
    </row>
    <row r="1438" spans="3:5" x14ac:dyDescent="0.25">
      <c r="C1438" s="23"/>
      <c r="D1438" s="23"/>
      <c r="E1438" s="23"/>
    </row>
    <row r="1439" spans="3:5" x14ac:dyDescent="0.25">
      <c r="C1439" s="23"/>
      <c r="D1439" s="23"/>
      <c r="E1439" s="23"/>
    </row>
    <row r="1440" spans="3:5" x14ac:dyDescent="0.25">
      <c r="C1440" s="23"/>
      <c r="D1440" s="23"/>
      <c r="E1440" s="23"/>
    </row>
    <row r="1441" spans="3:5" x14ac:dyDescent="0.25">
      <c r="C1441" s="23"/>
      <c r="D1441" s="23"/>
      <c r="E1441" s="23"/>
    </row>
    <row r="1442" spans="3:5" x14ac:dyDescent="0.25">
      <c r="C1442" s="23"/>
      <c r="D1442" s="23"/>
      <c r="E1442" s="23"/>
    </row>
    <row r="1443" spans="3:5" x14ac:dyDescent="0.25">
      <c r="C1443" s="23"/>
      <c r="D1443" s="23"/>
      <c r="E1443" s="23"/>
    </row>
    <row r="1444" spans="3:5" x14ac:dyDescent="0.25">
      <c r="C1444" s="23"/>
      <c r="D1444" s="23"/>
      <c r="E1444" s="23"/>
    </row>
    <row r="1445" spans="3:5" x14ac:dyDescent="0.25">
      <c r="C1445" s="23"/>
      <c r="D1445" s="23"/>
      <c r="E1445" s="23"/>
    </row>
    <row r="1446" spans="3:5" x14ac:dyDescent="0.25">
      <c r="C1446" s="23"/>
      <c r="D1446" s="23"/>
      <c r="E1446" s="23"/>
    </row>
    <row r="1447" spans="3:5" x14ac:dyDescent="0.25">
      <c r="C1447" s="23"/>
      <c r="D1447" s="23"/>
      <c r="E1447" s="23"/>
    </row>
    <row r="1448" spans="3:5" x14ac:dyDescent="0.25">
      <c r="C1448" s="23"/>
      <c r="D1448" s="23"/>
      <c r="E1448" s="23"/>
    </row>
    <row r="1449" spans="3:5" x14ac:dyDescent="0.25">
      <c r="C1449" s="23"/>
      <c r="D1449" s="23"/>
      <c r="E1449" s="23"/>
    </row>
    <row r="1450" spans="3:5" x14ac:dyDescent="0.25">
      <c r="C1450" s="23"/>
      <c r="D1450" s="23"/>
      <c r="E1450" s="23"/>
    </row>
    <row r="1451" spans="3:5" x14ac:dyDescent="0.25">
      <c r="C1451" s="23"/>
      <c r="D1451" s="23"/>
      <c r="E1451" s="23"/>
    </row>
    <row r="1452" spans="3:5" x14ac:dyDescent="0.25">
      <c r="C1452" s="23"/>
      <c r="D1452" s="23"/>
      <c r="E1452" s="23"/>
    </row>
    <row r="1453" spans="3:5" x14ac:dyDescent="0.25">
      <c r="C1453" s="23"/>
      <c r="D1453" s="23"/>
      <c r="E1453" s="23"/>
    </row>
    <row r="1454" spans="3:5" x14ac:dyDescent="0.25">
      <c r="C1454" s="23"/>
      <c r="D1454" s="23"/>
      <c r="E1454" s="23"/>
    </row>
    <row r="1455" spans="3:5" x14ac:dyDescent="0.25">
      <c r="C1455" s="23"/>
      <c r="D1455" s="23"/>
      <c r="E1455" s="23"/>
    </row>
    <row r="1456" spans="3:5" x14ac:dyDescent="0.25">
      <c r="C1456" s="23"/>
      <c r="D1456" s="23"/>
      <c r="E1456" s="23"/>
    </row>
    <row r="1457" spans="3:5" x14ac:dyDescent="0.25">
      <c r="C1457" s="23"/>
      <c r="D1457" s="23"/>
      <c r="E1457" s="23"/>
    </row>
    <row r="1458" spans="3:5" x14ac:dyDescent="0.25">
      <c r="C1458" s="23"/>
      <c r="D1458" s="23"/>
      <c r="E1458" s="23"/>
    </row>
    <row r="1459" spans="3:5" x14ac:dyDescent="0.25">
      <c r="C1459" s="23"/>
      <c r="D1459" s="23"/>
      <c r="E1459" s="23"/>
    </row>
    <row r="1460" spans="3:5" x14ac:dyDescent="0.25">
      <c r="C1460" s="23"/>
      <c r="D1460" s="23"/>
      <c r="E1460" s="23"/>
    </row>
    <row r="1461" spans="3:5" x14ac:dyDescent="0.25">
      <c r="C1461" s="23"/>
      <c r="D1461" s="23"/>
      <c r="E1461" s="23"/>
    </row>
    <row r="1462" spans="3:5" x14ac:dyDescent="0.25">
      <c r="C1462" s="23"/>
      <c r="D1462" s="23"/>
      <c r="E1462" s="23"/>
    </row>
    <row r="1463" spans="3:5" x14ac:dyDescent="0.25">
      <c r="C1463" s="23"/>
      <c r="D1463" s="23"/>
      <c r="E1463" s="23"/>
    </row>
    <row r="1464" spans="3:5" x14ac:dyDescent="0.25">
      <c r="C1464" s="23"/>
      <c r="D1464" s="23"/>
      <c r="E1464" s="23"/>
    </row>
    <row r="1465" spans="3:5" x14ac:dyDescent="0.25">
      <c r="C1465" s="23"/>
      <c r="D1465" s="23"/>
      <c r="E1465" s="23"/>
    </row>
    <row r="1466" spans="3:5" x14ac:dyDescent="0.25">
      <c r="C1466" s="23"/>
      <c r="D1466" s="23"/>
      <c r="E1466" s="23"/>
    </row>
    <row r="1467" spans="3:5" x14ac:dyDescent="0.25">
      <c r="C1467" s="23"/>
      <c r="D1467" s="23"/>
      <c r="E1467" s="23"/>
    </row>
    <row r="1468" spans="3:5" x14ac:dyDescent="0.25">
      <c r="C1468" s="23"/>
      <c r="D1468" s="23"/>
      <c r="E1468" s="23"/>
    </row>
    <row r="1469" spans="3:5" x14ac:dyDescent="0.25">
      <c r="C1469" s="23"/>
      <c r="D1469" s="23"/>
      <c r="E1469" s="23"/>
    </row>
    <row r="1470" spans="3:5" x14ac:dyDescent="0.25">
      <c r="C1470" s="23"/>
      <c r="D1470" s="23"/>
      <c r="E1470" s="23"/>
    </row>
    <row r="1471" spans="3:5" x14ac:dyDescent="0.25">
      <c r="C1471" s="23"/>
      <c r="D1471" s="23"/>
      <c r="E1471" s="23"/>
    </row>
    <row r="1472" spans="3:5" x14ac:dyDescent="0.25">
      <c r="C1472" s="23"/>
      <c r="D1472" s="23"/>
      <c r="E1472" s="23"/>
    </row>
    <row r="1473" spans="3:5" x14ac:dyDescent="0.25">
      <c r="C1473" s="23"/>
      <c r="D1473" s="23"/>
      <c r="E1473" s="23"/>
    </row>
    <row r="1474" spans="3:5" x14ac:dyDescent="0.25">
      <c r="C1474" s="23"/>
      <c r="D1474" s="23"/>
      <c r="E1474" s="23"/>
    </row>
    <row r="1475" spans="3:5" x14ac:dyDescent="0.25">
      <c r="C1475" s="23"/>
      <c r="D1475" s="23"/>
      <c r="E1475" s="23"/>
    </row>
    <row r="1476" spans="3:5" x14ac:dyDescent="0.25">
      <c r="C1476" s="23"/>
      <c r="D1476" s="23"/>
      <c r="E1476" s="23"/>
    </row>
    <row r="1477" spans="3:5" x14ac:dyDescent="0.25">
      <c r="C1477" s="23"/>
      <c r="D1477" s="23"/>
      <c r="E1477" s="23"/>
    </row>
    <row r="1478" spans="3:5" x14ac:dyDescent="0.25">
      <c r="C1478" s="23"/>
      <c r="D1478" s="23"/>
      <c r="E1478" s="23"/>
    </row>
    <row r="1479" spans="3:5" x14ac:dyDescent="0.25">
      <c r="C1479" s="23"/>
      <c r="D1479" s="23"/>
      <c r="E1479" s="23"/>
    </row>
    <row r="1480" spans="3:5" x14ac:dyDescent="0.25">
      <c r="C1480" s="23"/>
      <c r="D1480" s="23"/>
      <c r="E1480" s="23"/>
    </row>
    <row r="1481" spans="3:5" x14ac:dyDescent="0.25">
      <c r="C1481" s="23"/>
      <c r="D1481" s="23"/>
      <c r="E1481" s="23"/>
    </row>
    <row r="1482" spans="3:5" x14ac:dyDescent="0.25">
      <c r="C1482" s="23"/>
      <c r="D1482" s="23"/>
      <c r="E1482" s="23"/>
    </row>
    <row r="1483" spans="3:5" x14ac:dyDescent="0.25">
      <c r="C1483" s="23"/>
      <c r="D1483" s="23"/>
      <c r="E1483" s="23"/>
    </row>
    <row r="1484" spans="3:5" x14ac:dyDescent="0.25">
      <c r="C1484" s="23"/>
      <c r="D1484" s="23"/>
      <c r="E1484" s="23"/>
    </row>
    <row r="1485" spans="3:5" x14ac:dyDescent="0.25">
      <c r="C1485" s="23"/>
      <c r="D1485" s="23"/>
      <c r="E1485" s="23"/>
    </row>
    <row r="1486" spans="3:5" x14ac:dyDescent="0.25">
      <c r="C1486" s="23"/>
      <c r="D1486" s="23"/>
      <c r="E1486" s="23"/>
    </row>
    <row r="1487" spans="3:5" x14ac:dyDescent="0.25">
      <c r="C1487" s="23"/>
      <c r="D1487" s="23"/>
      <c r="E1487" s="23"/>
    </row>
    <row r="1488" spans="3:5" x14ac:dyDescent="0.25">
      <c r="C1488" s="23"/>
      <c r="D1488" s="23"/>
      <c r="E1488" s="23"/>
    </row>
    <row r="1489" spans="3:5" x14ac:dyDescent="0.25">
      <c r="C1489" s="23"/>
      <c r="D1489" s="23"/>
      <c r="E1489" s="23"/>
    </row>
    <row r="1490" spans="3:5" x14ac:dyDescent="0.25">
      <c r="C1490" s="23"/>
      <c r="D1490" s="23"/>
      <c r="E1490" s="23"/>
    </row>
    <row r="1491" spans="3:5" x14ac:dyDescent="0.25">
      <c r="C1491" s="23"/>
      <c r="D1491" s="23"/>
      <c r="E1491" s="23"/>
    </row>
    <row r="1492" spans="3:5" x14ac:dyDescent="0.25">
      <c r="C1492" s="23"/>
      <c r="D1492" s="23"/>
      <c r="E1492" s="23"/>
    </row>
    <row r="1493" spans="3:5" x14ac:dyDescent="0.25">
      <c r="C1493" s="23"/>
      <c r="D1493" s="23"/>
      <c r="E1493" s="23"/>
    </row>
    <row r="1494" spans="3:5" x14ac:dyDescent="0.25">
      <c r="C1494" s="23"/>
      <c r="D1494" s="23"/>
      <c r="E1494" s="23"/>
    </row>
    <row r="1495" spans="3:5" x14ac:dyDescent="0.25">
      <c r="C1495" s="23"/>
      <c r="D1495" s="23"/>
      <c r="E1495" s="23"/>
    </row>
    <row r="1496" spans="3:5" x14ac:dyDescent="0.25">
      <c r="C1496" s="23"/>
      <c r="D1496" s="23"/>
      <c r="E1496" s="23"/>
    </row>
    <row r="1497" spans="3:5" x14ac:dyDescent="0.25">
      <c r="C1497" s="23"/>
      <c r="D1497" s="23"/>
      <c r="E1497" s="23"/>
    </row>
    <row r="1498" spans="3:5" x14ac:dyDescent="0.25">
      <c r="C1498" s="23"/>
      <c r="D1498" s="23"/>
      <c r="E1498" s="23"/>
    </row>
    <row r="1499" spans="3:5" x14ac:dyDescent="0.25">
      <c r="C1499" s="23"/>
      <c r="D1499" s="23"/>
      <c r="E1499" s="23"/>
    </row>
    <row r="1500" spans="3:5" x14ac:dyDescent="0.25">
      <c r="C1500" s="23"/>
      <c r="D1500" s="23"/>
      <c r="E1500" s="23"/>
    </row>
    <row r="1501" spans="3:5" x14ac:dyDescent="0.25">
      <c r="C1501" s="23"/>
      <c r="D1501" s="23"/>
      <c r="E1501" s="23"/>
    </row>
    <row r="1502" spans="3:5" x14ac:dyDescent="0.25">
      <c r="C1502" s="23"/>
      <c r="D1502" s="23"/>
      <c r="E1502" s="23"/>
    </row>
    <row r="1503" spans="3:5" x14ac:dyDescent="0.25">
      <c r="C1503" s="23"/>
      <c r="D1503" s="23"/>
      <c r="E1503" s="23"/>
    </row>
    <row r="1504" spans="3:5" x14ac:dyDescent="0.25">
      <c r="C1504" s="23"/>
      <c r="D1504" s="23"/>
      <c r="E1504" s="23"/>
    </row>
    <row r="1505" spans="3:5" x14ac:dyDescent="0.25">
      <c r="C1505" s="23"/>
      <c r="D1505" s="23"/>
      <c r="E1505" s="23"/>
    </row>
    <row r="1506" spans="3:5" x14ac:dyDescent="0.25">
      <c r="C1506" s="23"/>
      <c r="D1506" s="23"/>
      <c r="E1506" s="23"/>
    </row>
    <row r="1507" spans="3:5" x14ac:dyDescent="0.25">
      <c r="C1507" s="23"/>
      <c r="D1507" s="23"/>
      <c r="E1507" s="23"/>
    </row>
    <row r="1508" spans="3:5" x14ac:dyDescent="0.25">
      <c r="C1508" s="23"/>
      <c r="D1508" s="23"/>
      <c r="E1508" s="23"/>
    </row>
    <row r="1509" spans="3:5" x14ac:dyDescent="0.25">
      <c r="C1509" s="23"/>
      <c r="D1509" s="23"/>
      <c r="E1509" s="23"/>
    </row>
    <row r="1510" spans="3:5" x14ac:dyDescent="0.25">
      <c r="C1510" s="23"/>
      <c r="D1510" s="23"/>
      <c r="E1510" s="23"/>
    </row>
    <row r="1511" spans="3:5" x14ac:dyDescent="0.25">
      <c r="C1511" s="23"/>
      <c r="D1511" s="23"/>
      <c r="E1511" s="23"/>
    </row>
    <row r="1512" spans="3:5" x14ac:dyDescent="0.25">
      <c r="C1512" s="23"/>
      <c r="D1512" s="23"/>
      <c r="E1512" s="23"/>
    </row>
    <row r="1513" spans="3:5" x14ac:dyDescent="0.25">
      <c r="C1513" s="23"/>
      <c r="D1513" s="23"/>
      <c r="E1513" s="23"/>
    </row>
    <row r="1514" spans="3:5" x14ac:dyDescent="0.25">
      <c r="C1514" s="23"/>
      <c r="D1514" s="23"/>
      <c r="E1514" s="23"/>
    </row>
    <row r="1515" spans="3:5" x14ac:dyDescent="0.25">
      <c r="C1515" s="23"/>
      <c r="D1515" s="23"/>
      <c r="E1515" s="23"/>
    </row>
    <row r="1516" spans="3:5" x14ac:dyDescent="0.25">
      <c r="C1516" s="23"/>
      <c r="D1516" s="23"/>
      <c r="E1516" s="23"/>
    </row>
    <row r="1517" spans="3:5" x14ac:dyDescent="0.25">
      <c r="C1517" s="23"/>
      <c r="D1517" s="23"/>
      <c r="E1517" s="23"/>
    </row>
    <row r="1518" spans="3:5" x14ac:dyDescent="0.25">
      <c r="C1518" s="23"/>
      <c r="D1518" s="23"/>
      <c r="E1518" s="23"/>
    </row>
    <row r="1519" spans="3:5" x14ac:dyDescent="0.25">
      <c r="C1519" s="23"/>
      <c r="D1519" s="23"/>
      <c r="E1519" s="23"/>
    </row>
    <row r="1520" spans="3:5" x14ac:dyDescent="0.25">
      <c r="C1520" s="23"/>
      <c r="D1520" s="23"/>
      <c r="E1520" s="23"/>
    </row>
    <row r="1521" spans="3:5" x14ac:dyDescent="0.25">
      <c r="C1521" s="23"/>
      <c r="D1521" s="23"/>
      <c r="E1521" s="23"/>
    </row>
    <row r="1522" spans="3:5" x14ac:dyDescent="0.25">
      <c r="C1522" s="23"/>
      <c r="D1522" s="23"/>
      <c r="E1522" s="23"/>
    </row>
    <row r="1523" spans="3:5" x14ac:dyDescent="0.25">
      <c r="C1523" s="23"/>
      <c r="D1523" s="23"/>
      <c r="E1523" s="23"/>
    </row>
    <row r="1524" spans="3:5" x14ac:dyDescent="0.25">
      <c r="C1524" s="23"/>
      <c r="D1524" s="23"/>
      <c r="E1524" s="23"/>
    </row>
    <row r="1525" spans="3:5" x14ac:dyDescent="0.25">
      <c r="C1525" s="23"/>
      <c r="D1525" s="23"/>
      <c r="E1525" s="23"/>
    </row>
    <row r="1526" spans="3:5" x14ac:dyDescent="0.25">
      <c r="C1526" s="23"/>
      <c r="D1526" s="23"/>
      <c r="E1526" s="23"/>
    </row>
    <row r="1527" spans="3:5" x14ac:dyDescent="0.25">
      <c r="C1527" s="23"/>
      <c r="D1527" s="23"/>
      <c r="E1527" s="23"/>
    </row>
    <row r="1528" spans="3:5" x14ac:dyDescent="0.25">
      <c r="C1528" s="23"/>
      <c r="D1528" s="23"/>
      <c r="E1528" s="23"/>
    </row>
    <row r="1529" spans="3:5" x14ac:dyDescent="0.25">
      <c r="C1529" s="23"/>
      <c r="D1529" s="23"/>
      <c r="E1529" s="23"/>
    </row>
    <row r="1530" spans="3:5" x14ac:dyDescent="0.25">
      <c r="C1530" s="23"/>
      <c r="D1530" s="23"/>
      <c r="E1530" s="23"/>
    </row>
    <row r="1531" spans="3:5" x14ac:dyDescent="0.25">
      <c r="C1531" s="23"/>
      <c r="D1531" s="23"/>
      <c r="E1531" s="23"/>
    </row>
    <row r="1532" spans="3:5" x14ac:dyDescent="0.25">
      <c r="C1532" s="23"/>
      <c r="D1532" s="23"/>
      <c r="E1532" s="23"/>
    </row>
    <row r="1533" spans="3:5" x14ac:dyDescent="0.25">
      <c r="C1533" s="23"/>
      <c r="D1533" s="23"/>
      <c r="E1533" s="23"/>
    </row>
    <row r="1534" spans="3:5" x14ac:dyDescent="0.25">
      <c r="C1534" s="23"/>
      <c r="D1534" s="23"/>
      <c r="E1534" s="23"/>
    </row>
    <row r="1535" spans="3:5" x14ac:dyDescent="0.25">
      <c r="C1535" s="23"/>
      <c r="D1535" s="23"/>
      <c r="E1535" s="23"/>
    </row>
    <row r="1536" spans="3:5" x14ac:dyDescent="0.25">
      <c r="C1536" s="23"/>
      <c r="D1536" s="23"/>
      <c r="E1536" s="23"/>
    </row>
    <row r="1537" spans="3:5" x14ac:dyDescent="0.25">
      <c r="C1537" s="23"/>
      <c r="D1537" s="23"/>
      <c r="E1537" s="23"/>
    </row>
    <row r="1538" spans="3:5" x14ac:dyDescent="0.25">
      <c r="C1538" s="23"/>
      <c r="D1538" s="23"/>
      <c r="E1538" s="23"/>
    </row>
    <row r="1539" spans="3:5" x14ac:dyDescent="0.25">
      <c r="C1539" s="23"/>
      <c r="D1539" s="23"/>
      <c r="E1539" s="23"/>
    </row>
    <row r="1540" spans="3:5" x14ac:dyDescent="0.25">
      <c r="C1540" s="23"/>
      <c r="D1540" s="23"/>
      <c r="E1540" s="23"/>
    </row>
    <row r="1541" spans="3:5" x14ac:dyDescent="0.25">
      <c r="C1541" s="23"/>
      <c r="D1541" s="23"/>
      <c r="E1541" s="23"/>
    </row>
    <row r="1542" spans="3:5" x14ac:dyDescent="0.25">
      <c r="C1542" s="23"/>
      <c r="D1542" s="23"/>
      <c r="E1542" s="23"/>
    </row>
    <row r="1543" spans="3:5" x14ac:dyDescent="0.25">
      <c r="C1543" s="23"/>
      <c r="D1543" s="23"/>
      <c r="E1543" s="23"/>
    </row>
    <row r="1544" spans="3:5" x14ac:dyDescent="0.25">
      <c r="C1544" s="23"/>
      <c r="D1544" s="23"/>
      <c r="E1544" s="23"/>
    </row>
    <row r="1545" spans="3:5" x14ac:dyDescent="0.25">
      <c r="C1545" s="23"/>
      <c r="D1545" s="23"/>
      <c r="E1545" s="23"/>
    </row>
    <row r="1546" spans="3:5" x14ac:dyDescent="0.25">
      <c r="C1546" s="23"/>
      <c r="D1546" s="23"/>
      <c r="E1546" s="23"/>
    </row>
    <row r="1547" spans="3:5" x14ac:dyDescent="0.25">
      <c r="C1547" s="23"/>
      <c r="D1547" s="23"/>
      <c r="E1547" s="23"/>
    </row>
    <row r="1548" spans="3:5" x14ac:dyDescent="0.25">
      <c r="C1548" s="23"/>
      <c r="D1548" s="23"/>
      <c r="E1548" s="23"/>
    </row>
    <row r="1549" spans="3:5" x14ac:dyDescent="0.25">
      <c r="C1549" s="23"/>
      <c r="D1549" s="23"/>
      <c r="E1549" s="23"/>
    </row>
    <row r="1550" spans="3:5" x14ac:dyDescent="0.25">
      <c r="C1550" s="23"/>
      <c r="D1550" s="23"/>
      <c r="E1550" s="23"/>
    </row>
    <row r="1551" spans="3:5" x14ac:dyDescent="0.25">
      <c r="C1551" s="23"/>
      <c r="D1551" s="23"/>
      <c r="E1551" s="23"/>
    </row>
    <row r="1552" spans="3:5" x14ac:dyDescent="0.25">
      <c r="C1552" s="23"/>
      <c r="D1552" s="23"/>
      <c r="E1552" s="23"/>
    </row>
    <row r="1553" spans="3:5" x14ac:dyDescent="0.25">
      <c r="C1553" s="23"/>
      <c r="D1553" s="23"/>
      <c r="E1553" s="23"/>
    </row>
    <row r="1554" spans="3:5" x14ac:dyDescent="0.25">
      <c r="C1554" s="23"/>
      <c r="D1554" s="23"/>
      <c r="E1554" s="23"/>
    </row>
    <row r="1555" spans="3:5" x14ac:dyDescent="0.25">
      <c r="C1555" s="23"/>
      <c r="D1555" s="23"/>
      <c r="E1555" s="23"/>
    </row>
    <row r="1556" spans="3:5" x14ac:dyDescent="0.25">
      <c r="C1556" s="23"/>
      <c r="D1556" s="23"/>
      <c r="E1556" s="23"/>
    </row>
    <row r="1557" spans="3:5" x14ac:dyDescent="0.25">
      <c r="C1557" s="23"/>
      <c r="D1557" s="23"/>
      <c r="E1557" s="23"/>
    </row>
    <row r="1558" spans="3:5" x14ac:dyDescent="0.25">
      <c r="C1558" s="23"/>
      <c r="D1558" s="23"/>
      <c r="E1558" s="23"/>
    </row>
    <row r="1559" spans="3:5" x14ac:dyDescent="0.25">
      <c r="C1559" s="23"/>
      <c r="D1559" s="23"/>
      <c r="E1559" s="23"/>
    </row>
    <row r="1560" spans="3:5" x14ac:dyDescent="0.25">
      <c r="C1560" s="23"/>
      <c r="D1560" s="23"/>
      <c r="E1560" s="23"/>
    </row>
    <row r="1561" spans="3:5" x14ac:dyDescent="0.25">
      <c r="C1561" s="23"/>
      <c r="D1561" s="23"/>
      <c r="E1561" s="23"/>
    </row>
    <row r="1562" spans="3:5" x14ac:dyDescent="0.25">
      <c r="C1562" s="23"/>
      <c r="D1562" s="23"/>
      <c r="E1562" s="23"/>
    </row>
    <row r="1563" spans="3:5" x14ac:dyDescent="0.25">
      <c r="C1563" s="23"/>
      <c r="D1563" s="23"/>
      <c r="E1563" s="23"/>
    </row>
    <row r="1564" spans="3:5" x14ac:dyDescent="0.25">
      <c r="C1564" s="23"/>
      <c r="D1564" s="23"/>
      <c r="E1564" s="23"/>
    </row>
    <row r="1565" spans="3:5" x14ac:dyDescent="0.25">
      <c r="C1565" s="23"/>
      <c r="D1565" s="23"/>
      <c r="E1565" s="23"/>
    </row>
    <row r="1566" spans="3:5" x14ac:dyDescent="0.25">
      <c r="C1566" s="23"/>
      <c r="D1566" s="23"/>
      <c r="E1566" s="23"/>
    </row>
    <row r="1567" spans="3:5" x14ac:dyDescent="0.25">
      <c r="C1567" s="23"/>
      <c r="D1567" s="23"/>
      <c r="E1567" s="23"/>
    </row>
    <row r="1568" spans="3:5" x14ac:dyDescent="0.25">
      <c r="C1568" s="23"/>
      <c r="D1568" s="23"/>
      <c r="E1568" s="23"/>
    </row>
    <row r="1569" spans="3:5" x14ac:dyDescent="0.25">
      <c r="C1569" s="23"/>
      <c r="D1569" s="23"/>
      <c r="E1569" s="23"/>
    </row>
    <row r="1570" spans="3:5" x14ac:dyDescent="0.25">
      <c r="C1570" s="23"/>
      <c r="D1570" s="23"/>
      <c r="E1570" s="23"/>
    </row>
    <row r="1571" spans="3:5" x14ac:dyDescent="0.25">
      <c r="C1571" s="23"/>
      <c r="D1571" s="23"/>
      <c r="E1571" s="23"/>
    </row>
    <row r="1572" spans="3:5" x14ac:dyDescent="0.25">
      <c r="C1572" s="23"/>
      <c r="D1572" s="23"/>
      <c r="E1572" s="23"/>
    </row>
    <row r="1573" spans="3:5" x14ac:dyDescent="0.25">
      <c r="C1573" s="23"/>
      <c r="D1573" s="23"/>
      <c r="E1573" s="23"/>
    </row>
    <row r="1574" spans="3:5" x14ac:dyDescent="0.25">
      <c r="C1574" s="23"/>
      <c r="D1574" s="23"/>
      <c r="E1574" s="23"/>
    </row>
    <row r="1575" spans="3:5" x14ac:dyDescent="0.25">
      <c r="C1575" s="23"/>
      <c r="D1575" s="23"/>
      <c r="E1575" s="23"/>
    </row>
    <row r="1576" spans="3:5" x14ac:dyDescent="0.25">
      <c r="C1576" s="23"/>
      <c r="D1576" s="23"/>
      <c r="E1576" s="23"/>
    </row>
    <row r="1577" spans="3:5" x14ac:dyDescent="0.25">
      <c r="C1577" s="23"/>
      <c r="D1577" s="23"/>
      <c r="E1577" s="23"/>
    </row>
    <row r="1578" spans="3:5" x14ac:dyDescent="0.25">
      <c r="C1578" s="23"/>
      <c r="D1578" s="23"/>
      <c r="E1578" s="23"/>
    </row>
    <row r="1579" spans="3:5" x14ac:dyDescent="0.25">
      <c r="C1579" s="23"/>
      <c r="D1579" s="23"/>
      <c r="E1579" s="23"/>
    </row>
    <row r="1580" spans="3:5" x14ac:dyDescent="0.25">
      <c r="C1580" s="23"/>
      <c r="D1580" s="23"/>
      <c r="E1580" s="23"/>
    </row>
    <row r="1581" spans="3:5" x14ac:dyDescent="0.25">
      <c r="C1581" s="23"/>
      <c r="D1581" s="23"/>
      <c r="E1581" s="23"/>
    </row>
    <row r="1582" spans="3:5" x14ac:dyDescent="0.25">
      <c r="C1582" s="23"/>
      <c r="D1582" s="23"/>
      <c r="E1582" s="23"/>
    </row>
    <row r="1583" spans="3:5" x14ac:dyDescent="0.25">
      <c r="C1583" s="23"/>
      <c r="D1583" s="23"/>
      <c r="E1583" s="23"/>
    </row>
    <row r="1584" spans="3:5" x14ac:dyDescent="0.25">
      <c r="C1584" s="23"/>
      <c r="D1584" s="23"/>
      <c r="E1584" s="23"/>
    </row>
    <row r="1585" spans="3:5" x14ac:dyDescent="0.25">
      <c r="C1585" s="23"/>
      <c r="D1585" s="23"/>
      <c r="E1585" s="23"/>
    </row>
    <row r="1586" spans="3:5" x14ac:dyDescent="0.25">
      <c r="C1586" s="23"/>
      <c r="D1586" s="23"/>
      <c r="E1586" s="23"/>
    </row>
    <row r="1587" spans="3:5" x14ac:dyDescent="0.25">
      <c r="C1587" s="23"/>
      <c r="D1587" s="23"/>
      <c r="E1587" s="23"/>
    </row>
    <row r="1588" spans="3:5" x14ac:dyDescent="0.25">
      <c r="C1588" s="23"/>
      <c r="D1588" s="23"/>
      <c r="E1588" s="23"/>
    </row>
    <row r="1589" spans="3:5" x14ac:dyDescent="0.25">
      <c r="C1589" s="23"/>
      <c r="D1589" s="23"/>
      <c r="E1589" s="23"/>
    </row>
    <row r="1590" spans="3:5" x14ac:dyDescent="0.25">
      <c r="C1590" s="23"/>
      <c r="D1590" s="23"/>
      <c r="E1590" s="23"/>
    </row>
    <row r="1591" spans="3:5" x14ac:dyDescent="0.25">
      <c r="C1591" s="23"/>
      <c r="D1591" s="23"/>
      <c r="E1591" s="23"/>
    </row>
    <row r="1592" spans="3:5" x14ac:dyDescent="0.25">
      <c r="C1592" s="23"/>
      <c r="D1592" s="23"/>
      <c r="E1592" s="23"/>
    </row>
    <row r="1593" spans="3:5" x14ac:dyDescent="0.25">
      <c r="C1593" s="23"/>
      <c r="D1593" s="23"/>
      <c r="E1593" s="23"/>
    </row>
    <row r="1594" spans="3:5" x14ac:dyDescent="0.25">
      <c r="C1594" s="23"/>
      <c r="D1594" s="23"/>
      <c r="E1594" s="23"/>
    </row>
    <row r="1595" spans="3:5" x14ac:dyDescent="0.25">
      <c r="C1595" s="23"/>
      <c r="D1595" s="23"/>
      <c r="E1595" s="23"/>
    </row>
    <row r="1596" spans="3:5" x14ac:dyDescent="0.25">
      <c r="C1596" s="23"/>
      <c r="D1596" s="23"/>
      <c r="E1596" s="23"/>
    </row>
    <row r="1597" spans="3:5" x14ac:dyDescent="0.25">
      <c r="C1597" s="23"/>
      <c r="D1597" s="23"/>
      <c r="E1597" s="23"/>
    </row>
    <row r="1598" spans="3:5" x14ac:dyDescent="0.25">
      <c r="C1598" s="23"/>
      <c r="D1598" s="23"/>
      <c r="E1598" s="23"/>
    </row>
    <row r="1599" spans="3:5" x14ac:dyDescent="0.25">
      <c r="C1599" s="23"/>
      <c r="D1599" s="23"/>
      <c r="E1599" s="23"/>
    </row>
    <row r="1600" spans="3:5" x14ac:dyDescent="0.25">
      <c r="C1600" s="23"/>
      <c r="D1600" s="23"/>
      <c r="E1600" s="23"/>
    </row>
    <row r="1601" spans="3:5" x14ac:dyDescent="0.25">
      <c r="C1601" s="23"/>
      <c r="D1601" s="23"/>
      <c r="E1601" s="23"/>
    </row>
    <row r="1602" spans="3:5" x14ac:dyDescent="0.25">
      <c r="C1602" s="23"/>
      <c r="D1602" s="23"/>
      <c r="E1602" s="23"/>
    </row>
    <row r="1603" spans="3:5" x14ac:dyDescent="0.25">
      <c r="C1603" s="23"/>
      <c r="D1603" s="23"/>
      <c r="E1603" s="23"/>
    </row>
    <row r="1604" spans="3:5" x14ac:dyDescent="0.25">
      <c r="C1604" s="23"/>
      <c r="D1604" s="23"/>
      <c r="E1604" s="23"/>
    </row>
    <row r="1605" spans="3:5" x14ac:dyDescent="0.25">
      <c r="C1605" s="23"/>
      <c r="D1605" s="23"/>
      <c r="E1605" s="23"/>
    </row>
    <row r="1606" spans="3:5" x14ac:dyDescent="0.25">
      <c r="C1606" s="23"/>
      <c r="D1606" s="23"/>
      <c r="E1606" s="23"/>
    </row>
    <row r="1607" spans="3:5" x14ac:dyDescent="0.25">
      <c r="C1607" s="23"/>
      <c r="D1607" s="23"/>
      <c r="E1607" s="23"/>
    </row>
    <row r="1608" spans="3:5" x14ac:dyDescent="0.25">
      <c r="C1608" s="23"/>
      <c r="D1608" s="23"/>
      <c r="E1608" s="23"/>
    </row>
    <row r="1609" spans="3:5" x14ac:dyDescent="0.25">
      <c r="C1609" s="23"/>
      <c r="D1609" s="23"/>
      <c r="E1609" s="23"/>
    </row>
    <row r="1610" spans="3:5" x14ac:dyDescent="0.25">
      <c r="C1610" s="23"/>
      <c r="D1610" s="23"/>
      <c r="E1610" s="23"/>
    </row>
    <row r="1611" spans="3:5" x14ac:dyDescent="0.25">
      <c r="C1611" s="23"/>
      <c r="D1611" s="23"/>
      <c r="E1611" s="23"/>
    </row>
    <row r="1612" spans="3:5" x14ac:dyDescent="0.25">
      <c r="C1612" s="23"/>
      <c r="D1612" s="23"/>
      <c r="E1612" s="23"/>
    </row>
    <row r="1613" spans="3:5" x14ac:dyDescent="0.25">
      <c r="C1613" s="23"/>
      <c r="D1613" s="23"/>
      <c r="E1613" s="23"/>
    </row>
    <row r="1614" spans="3:5" x14ac:dyDescent="0.25">
      <c r="C1614" s="23"/>
      <c r="D1614" s="23"/>
      <c r="E1614" s="23"/>
    </row>
    <row r="1615" spans="3:5" x14ac:dyDescent="0.25">
      <c r="C1615" s="23"/>
      <c r="D1615" s="23"/>
      <c r="E1615" s="23"/>
    </row>
    <row r="1616" spans="3:5" x14ac:dyDescent="0.25">
      <c r="C1616" s="23"/>
      <c r="D1616" s="23"/>
      <c r="E1616" s="23"/>
    </row>
    <row r="1617" spans="3:5" x14ac:dyDescent="0.25">
      <c r="C1617" s="23"/>
      <c r="D1617" s="23"/>
      <c r="E1617" s="23"/>
    </row>
    <row r="1618" spans="3:5" x14ac:dyDescent="0.25">
      <c r="C1618" s="23"/>
      <c r="D1618" s="23"/>
      <c r="E1618" s="23"/>
    </row>
    <row r="1619" spans="3:5" x14ac:dyDescent="0.25">
      <c r="C1619" s="23"/>
      <c r="D1619" s="23"/>
      <c r="E1619" s="23"/>
    </row>
    <row r="1620" spans="3:5" x14ac:dyDescent="0.25">
      <c r="C1620" s="23"/>
      <c r="D1620" s="23"/>
      <c r="E1620" s="23"/>
    </row>
    <row r="1621" spans="3:5" x14ac:dyDescent="0.25">
      <c r="C1621" s="23"/>
      <c r="D1621" s="23"/>
      <c r="E1621" s="23"/>
    </row>
    <row r="1622" spans="3:5" x14ac:dyDescent="0.25">
      <c r="C1622" s="23"/>
      <c r="D1622" s="23"/>
      <c r="E1622" s="23"/>
    </row>
    <row r="1623" spans="3:5" x14ac:dyDescent="0.25">
      <c r="C1623" s="23"/>
      <c r="D1623" s="23"/>
      <c r="E1623" s="23"/>
    </row>
    <row r="1624" spans="3:5" x14ac:dyDescent="0.25">
      <c r="C1624" s="23"/>
      <c r="D1624" s="23"/>
      <c r="E1624" s="23"/>
    </row>
    <row r="1625" spans="3:5" x14ac:dyDescent="0.25">
      <c r="C1625" s="23"/>
      <c r="D1625" s="23"/>
      <c r="E1625" s="23"/>
    </row>
    <row r="1626" spans="3:5" x14ac:dyDescent="0.25">
      <c r="C1626" s="23"/>
      <c r="D1626" s="23"/>
      <c r="E1626" s="23"/>
    </row>
    <row r="1627" spans="3:5" x14ac:dyDescent="0.25">
      <c r="C1627" s="23"/>
      <c r="D1627" s="23"/>
      <c r="E1627" s="23"/>
    </row>
    <row r="1628" spans="3:5" x14ac:dyDescent="0.25">
      <c r="C1628" s="23"/>
      <c r="D1628" s="23"/>
      <c r="E1628" s="23"/>
    </row>
    <row r="1629" spans="3:5" x14ac:dyDescent="0.25">
      <c r="C1629" s="23"/>
      <c r="D1629" s="23"/>
      <c r="E1629" s="23"/>
    </row>
    <row r="1630" spans="3:5" x14ac:dyDescent="0.25">
      <c r="C1630" s="23"/>
      <c r="D1630" s="23"/>
      <c r="E1630" s="23"/>
    </row>
    <row r="1631" spans="3:5" x14ac:dyDescent="0.25">
      <c r="C1631" s="23"/>
      <c r="D1631" s="23"/>
      <c r="E1631" s="23"/>
    </row>
    <row r="1632" spans="3:5" x14ac:dyDescent="0.25">
      <c r="C1632" s="23"/>
      <c r="D1632" s="23"/>
      <c r="E1632" s="23"/>
    </row>
    <row r="1633" spans="3:5" x14ac:dyDescent="0.25">
      <c r="C1633" s="23"/>
      <c r="D1633" s="23"/>
      <c r="E1633" s="23"/>
    </row>
    <row r="1634" spans="3:5" x14ac:dyDescent="0.25">
      <c r="C1634" s="23"/>
      <c r="D1634" s="23"/>
      <c r="E1634" s="23"/>
    </row>
    <row r="1635" spans="3:5" x14ac:dyDescent="0.25">
      <c r="C1635" s="23"/>
      <c r="D1635" s="23"/>
      <c r="E1635" s="23"/>
    </row>
    <row r="1636" spans="3:5" x14ac:dyDescent="0.25">
      <c r="C1636" s="23"/>
      <c r="D1636" s="23"/>
      <c r="E1636" s="23"/>
    </row>
    <row r="1637" spans="3:5" x14ac:dyDescent="0.25">
      <c r="C1637" s="23"/>
      <c r="D1637" s="23"/>
      <c r="E1637" s="23"/>
    </row>
    <row r="1638" spans="3:5" x14ac:dyDescent="0.25">
      <c r="C1638" s="23"/>
      <c r="D1638" s="23"/>
      <c r="E1638" s="23"/>
    </row>
    <row r="1639" spans="3:5" x14ac:dyDescent="0.25">
      <c r="C1639" s="23"/>
      <c r="D1639" s="23"/>
      <c r="E1639" s="23"/>
    </row>
    <row r="1640" spans="3:5" x14ac:dyDescent="0.25">
      <c r="C1640" s="23"/>
      <c r="D1640" s="23"/>
      <c r="E1640" s="23"/>
    </row>
    <row r="1641" spans="3:5" x14ac:dyDescent="0.25">
      <c r="C1641" s="23"/>
      <c r="D1641" s="23"/>
      <c r="E1641" s="23"/>
    </row>
    <row r="1642" spans="3:5" x14ac:dyDescent="0.25">
      <c r="C1642" s="23"/>
      <c r="D1642" s="23"/>
      <c r="E1642" s="23"/>
    </row>
    <row r="1643" spans="3:5" x14ac:dyDescent="0.25">
      <c r="C1643" s="23"/>
      <c r="D1643" s="23"/>
      <c r="E1643" s="23"/>
    </row>
    <row r="1644" spans="3:5" x14ac:dyDescent="0.25">
      <c r="C1644" s="23"/>
      <c r="D1644" s="23"/>
      <c r="E1644" s="23"/>
    </row>
    <row r="1645" spans="3:5" x14ac:dyDescent="0.25">
      <c r="C1645" s="23"/>
      <c r="D1645" s="23"/>
      <c r="E1645" s="23"/>
    </row>
    <row r="1646" spans="3:5" x14ac:dyDescent="0.25">
      <c r="C1646" s="23"/>
      <c r="D1646" s="23"/>
      <c r="E1646" s="23"/>
    </row>
    <row r="1647" spans="3:5" x14ac:dyDescent="0.25">
      <c r="C1647" s="23"/>
      <c r="D1647" s="23"/>
      <c r="E1647" s="23"/>
    </row>
    <row r="1648" spans="3:5" x14ac:dyDescent="0.25">
      <c r="C1648" s="23"/>
      <c r="D1648" s="23"/>
      <c r="E1648" s="23"/>
    </row>
    <row r="1649" spans="3:5" x14ac:dyDescent="0.25">
      <c r="C1649" s="23"/>
      <c r="D1649" s="23"/>
      <c r="E1649" s="23"/>
    </row>
    <row r="1650" spans="3:5" x14ac:dyDescent="0.25">
      <c r="C1650" s="23"/>
      <c r="D1650" s="23"/>
      <c r="E1650" s="23"/>
    </row>
    <row r="1651" spans="3:5" x14ac:dyDescent="0.25">
      <c r="C1651" s="23"/>
      <c r="D1651" s="23"/>
      <c r="E1651" s="23"/>
    </row>
    <row r="1652" spans="3:5" x14ac:dyDescent="0.25">
      <c r="C1652" s="23"/>
      <c r="D1652" s="23"/>
      <c r="E1652" s="23"/>
    </row>
    <row r="1653" spans="3:5" x14ac:dyDescent="0.25">
      <c r="C1653" s="23"/>
      <c r="D1653" s="23"/>
      <c r="E1653" s="23"/>
    </row>
    <row r="1654" spans="3:5" x14ac:dyDescent="0.25">
      <c r="C1654" s="23"/>
      <c r="D1654" s="23"/>
      <c r="E1654" s="23"/>
    </row>
    <row r="1655" spans="3:5" x14ac:dyDescent="0.25">
      <c r="C1655" s="23"/>
      <c r="D1655" s="23"/>
      <c r="E1655" s="23"/>
    </row>
    <row r="1656" spans="3:5" x14ac:dyDescent="0.25">
      <c r="C1656" s="23"/>
      <c r="D1656" s="23"/>
      <c r="E1656" s="23"/>
    </row>
    <row r="1657" spans="3:5" x14ac:dyDescent="0.25">
      <c r="C1657" s="23"/>
      <c r="D1657" s="23"/>
      <c r="E1657" s="23"/>
    </row>
    <row r="1658" spans="3:5" x14ac:dyDescent="0.25">
      <c r="C1658" s="23"/>
      <c r="D1658" s="23"/>
      <c r="E1658" s="23"/>
    </row>
    <row r="1659" spans="3:5" x14ac:dyDescent="0.25">
      <c r="C1659" s="23"/>
      <c r="D1659" s="23"/>
      <c r="E1659" s="23"/>
    </row>
    <row r="1660" spans="3:5" x14ac:dyDescent="0.25">
      <c r="C1660" s="23"/>
      <c r="D1660" s="23"/>
      <c r="E1660" s="23"/>
    </row>
    <row r="1661" spans="3:5" x14ac:dyDescent="0.25">
      <c r="C1661" s="23"/>
      <c r="D1661" s="23"/>
      <c r="E1661" s="23"/>
    </row>
    <row r="1662" spans="3:5" x14ac:dyDescent="0.25">
      <c r="C1662" s="23"/>
      <c r="D1662" s="23"/>
      <c r="E1662" s="23"/>
    </row>
    <row r="1663" spans="3:5" x14ac:dyDescent="0.25">
      <c r="C1663" s="23"/>
      <c r="D1663" s="23"/>
      <c r="E1663" s="23"/>
    </row>
    <row r="1664" spans="3:5" x14ac:dyDescent="0.25">
      <c r="C1664" s="23"/>
      <c r="D1664" s="23"/>
      <c r="E1664" s="23"/>
    </row>
    <row r="1665" spans="3:5" x14ac:dyDescent="0.25">
      <c r="C1665" s="23"/>
      <c r="D1665" s="23"/>
      <c r="E1665" s="23"/>
    </row>
    <row r="1666" spans="3:5" x14ac:dyDescent="0.25">
      <c r="C1666" s="23"/>
      <c r="D1666" s="23"/>
      <c r="E1666" s="23"/>
    </row>
    <row r="1667" spans="3:5" x14ac:dyDescent="0.25">
      <c r="C1667" s="23"/>
      <c r="D1667" s="23"/>
      <c r="E1667" s="23"/>
    </row>
    <row r="1668" spans="3:5" x14ac:dyDescent="0.25">
      <c r="C1668" s="23"/>
      <c r="D1668" s="23"/>
      <c r="E1668" s="23"/>
    </row>
    <row r="1669" spans="3:5" x14ac:dyDescent="0.25">
      <c r="C1669" s="23"/>
      <c r="D1669" s="23"/>
      <c r="E1669" s="23"/>
    </row>
    <row r="1670" spans="3:5" x14ac:dyDescent="0.25">
      <c r="C1670" s="23"/>
      <c r="D1670" s="23"/>
      <c r="E1670" s="23"/>
    </row>
    <row r="1671" spans="3:5" x14ac:dyDescent="0.25">
      <c r="C1671" s="23"/>
      <c r="D1671" s="23"/>
      <c r="E1671" s="23"/>
    </row>
    <row r="1672" spans="3:5" x14ac:dyDescent="0.25">
      <c r="C1672" s="23"/>
      <c r="D1672" s="23"/>
      <c r="E1672" s="23"/>
    </row>
    <row r="1673" spans="3:5" x14ac:dyDescent="0.25">
      <c r="C1673" s="23"/>
      <c r="D1673" s="23"/>
      <c r="E1673" s="23"/>
    </row>
    <row r="1674" spans="3:5" x14ac:dyDescent="0.25">
      <c r="C1674" s="23"/>
      <c r="D1674" s="23"/>
      <c r="E1674" s="23"/>
    </row>
    <row r="1675" spans="3:5" x14ac:dyDescent="0.25">
      <c r="C1675" s="23"/>
      <c r="D1675" s="23"/>
      <c r="E1675" s="23"/>
    </row>
    <row r="1676" spans="3:5" x14ac:dyDescent="0.25">
      <c r="C1676" s="23"/>
      <c r="D1676" s="23"/>
      <c r="E1676" s="23"/>
    </row>
    <row r="1677" spans="3:5" x14ac:dyDescent="0.25">
      <c r="C1677" s="23"/>
      <c r="D1677" s="23"/>
      <c r="E1677" s="23"/>
    </row>
    <row r="1678" spans="3:5" x14ac:dyDescent="0.25">
      <c r="C1678" s="23"/>
      <c r="D1678" s="23"/>
      <c r="E1678" s="23"/>
    </row>
    <row r="1679" spans="3:5" x14ac:dyDescent="0.25">
      <c r="C1679" s="23"/>
      <c r="D1679" s="23"/>
      <c r="E1679" s="23"/>
    </row>
    <row r="1680" spans="3:5" x14ac:dyDescent="0.25">
      <c r="C1680" s="23"/>
      <c r="D1680" s="23"/>
      <c r="E1680" s="23"/>
    </row>
    <row r="1681" spans="3:5" x14ac:dyDescent="0.25">
      <c r="C1681" s="23"/>
      <c r="D1681" s="23"/>
      <c r="E1681" s="23"/>
    </row>
    <row r="1682" spans="3:5" x14ac:dyDescent="0.25">
      <c r="C1682" s="23"/>
      <c r="D1682" s="23"/>
      <c r="E1682" s="23"/>
    </row>
    <row r="1683" spans="3:5" x14ac:dyDescent="0.25">
      <c r="C1683" s="23"/>
      <c r="D1683" s="23"/>
      <c r="E1683" s="23"/>
    </row>
    <row r="1684" spans="3:5" x14ac:dyDescent="0.25">
      <c r="C1684" s="23"/>
      <c r="D1684" s="23"/>
      <c r="E1684" s="23"/>
    </row>
    <row r="1685" spans="3:5" x14ac:dyDescent="0.25">
      <c r="C1685" s="23"/>
      <c r="D1685" s="23"/>
      <c r="E1685" s="23"/>
    </row>
    <row r="1686" spans="3:5" x14ac:dyDescent="0.25">
      <c r="C1686" s="23"/>
      <c r="D1686" s="23"/>
      <c r="E1686" s="23"/>
    </row>
    <row r="1687" spans="3:5" x14ac:dyDescent="0.25">
      <c r="C1687" s="23"/>
      <c r="D1687" s="23"/>
      <c r="E1687" s="23"/>
    </row>
    <row r="1688" spans="3:5" x14ac:dyDescent="0.25">
      <c r="C1688" s="23"/>
      <c r="D1688" s="23"/>
      <c r="E1688" s="23"/>
    </row>
    <row r="1689" spans="3:5" x14ac:dyDescent="0.25">
      <c r="C1689" s="23"/>
      <c r="D1689" s="23"/>
      <c r="E1689" s="23"/>
    </row>
    <row r="1690" spans="3:5" x14ac:dyDescent="0.25">
      <c r="C1690" s="23"/>
      <c r="D1690" s="23"/>
      <c r="E1690" s="23"/>
    </row>
    <row r="1691" spans="3:5" x14ac:dyDescent="0.25">
      <c r="C1691" s="23"/>
      <c r="D1691" s="23"/>
      <c r="E1691" s="23"/>
    </row>
    <row r="1692" spans="3:5" x14ac:dyDescent="0.25">
      <c r="C1692" s="23"/>
      <c r="D1692" s="23"/>
      <c r="E1692" s="23"/>
    </row>
    <row r="1693" spans="3:5" x14ac:dyDescent="0.25">
      <c r="C1693" s="23"/>
      <c r="D1693" s="23"/>
      <c r="E1693" s="23"/>
    </row>
    <row r="1694" spans="3:5" x14ac:dyDescent="0.25">
      <c r="C1694" s="23"/>
      <c r="D1694" s="23"/>
      <c r="E1694" s="23"/>
    </row>
    <row r="1695" spans="3:5" x14ac:dyDescent="0.25">
      <c r="C1695" s="23"/>
      <c r="D1695" s="23"/>
      <c r="E1695" s="23"/>
    </row>
    <row r="1696" spans="3:5" x14ac:dyDescent="0.25">
      <c r="C1696" s="23"/>
      <c r="D1696" s="23"/>
      <c r="E1696" s="23"/>
    </row>
    <row r="1697" spans="3:5" x14ac:dyDescent="0.25">
      <c r="C1697" s="23"/>
      <c r="D1697" s="23"/>
      <c r="E1697" s="23"/>
    </row>
    <row r="1698" spans="3:5" x14ac:dyDescent="0.25">
      <c r="C1698" s="23"/>
      <c r="D1698" s="23"/>
      <c r="E1698" s="23"/>
    </row>
    <row r="1699" spans="3:5" x14ac:dyDescent="0.25">
      <c r="C1699" s="23"/>
      <c r="D1699" s="23"/>
      <c r="E1699" s="23"/>
    </row>
    <row r="1700" spans="3:5" x14ac:dyDescent="0.25">
      <c r="C1700" s="23"/>
      <c r="D1700" s="23"/>
      <c r="E1700" s="23"/>
    </row>
    <row r="1701" spans="3:5" x14ac:dyDescent="0.25">
      <c r="C1701" s="23"/>
      <c r="D1701" s="23"/>
      <c r="E1701" s="23"/>
    </row>
    <row r="1702" spans="3:5" x14ac:dyDescent="0.25">
      <c r="C1702" s="23"/>
      <c r="D1702" s="23"/>
      <c r="E1702" s="23"/>
    </row>
    <row r="1703" spans="3:5" x14ac:dyDescent="0.25">
      <c r="C1703" s="23"/>
      <c r="D1703" s="23"/>
      <c r="E1703" s="23"/>
    </row>
    <row r="1704" spans="3:5" x14ac:dyDescent="0.25">
      <c r="C1704" s="23"/>
      <c r="D1704" s="23"/>
      <c r="E1704" s="23"/>
    </row>
    <row r="1705" spans="3:5" x14ac:dyDescent="0.25">
      <c r="C1705" s="23"/>
      <c r="D1705" s="23"/>
      <c r="E1705" s="23"/>
    </row>
    <row r="1706" spans="3:5" x14ac:dyDescent="0.25">
      <c r="C1706" s="23"/>
      <c r="D1706" s="23"/>
      <c r="E1706" s="23"/>
    </row>
    <row r="1707" spans="3:5" x14ac:dyDescent="0.25">
      <c r="C1707" s="23"/>
      <c r="D1707" s="23"/>
      <c r="E1707" s="23"/>
    </row>
    <row r="1708" spans="3:5" x14ac:dyDescent="0.25">
      <c r="C1708" s="23"/>
      <c r="D1708" s="23"/>
      <c r="E1708" s="23"/>
    </row>
    <row r="1709" spans="3:5" x14ac:dyDescent="0.25">
      <c r="C1709" s="23"/>
      <c r="D1709" s="23"/>
      <c r="E1709" s="23"/>
    </row>
    <row r="1710" spans="3:5" x14ac:dyDescent="0.25">
      <c r="C1710" s="23"/>
      <c r="D1710" s="23"/>
      <c r="E1710" s="23"/>
    </row>
    <row r="1711" spans="3:5" x14ac:dyDescent="0.25">
      <c r="C1711" s="23"/>
      <c r="D1711" s="23"/>
      <c r="E1711" s="23"/>
    </row>
    <row r="1712" spans="3:5" x14ac:dyDescent="0.25">
      <c r="C1712" s="23"/>
      <c r="D1712" s="23"/>
      <c r="E1712" s="23"/>
    </row>
    <row r="1713" spans="3:5" x14ac:dyDescent="0.25">
      <c r="C1713" s="23"/>
      <c r="D1713" s="23"/>
      <c r="E1713" s="23"/>
    </row>
    <row r="1714" spans="3:5" x14ac:dyDescent="0.25">
      <c r="C1714" s="23"/>
      <c r="D1714" s="23"/>
      <c r="E1714" s="23"/>
    </row>
    <row r="1715" spans="3:5" x14ac:dyDescent="0.25">
      <c r="C1715" s="23"/>
      <c r="D1715" s="23"/>
      <c r="E1715" s="23"/>
    </row>
    <row r="1716" spans="3:5" x14ac:dyDescent="0.25">
      <c r="C1716" s="23"/>
      <c r="D1716" s="23"/>
      <c r="E1716" s="23"/>
    </row>
    <row r="1717" spans="3:5" x14ac:dyDescent="0.25">
      <c r="C1717" s="23"/>
      <c r="D1717" s="23"/>
      <c r="E1717" s="23"/>
    </row>
    <row r="1718" spans="3:5" x14ac:dyDescent="0.25">
      <c r="C1718" s="23"/>
      <c r="D1718" s="23"/>
      <c r="E1718" s="23"/>
    </row>
    <row r="1719" spans="3:5" x14ac:dyDescent="0.25">
      <c r="C1719" s="23"/>
      <c r="D1719" s="23"/>
      <c r="E1719" s="23"/>
    </row>
    <row r="1720" spans="3:5" x14ac:dyDescent="0.25">
      <c r="C1720" s="23"/>
      <c r="D1720" s="23"/>
      <c r="E1720" s="23"/>
    </row>
    <row r="1721" spans="3:5" x14ac:dyDescent="0.25">
      <c r="C1721" s="23"/>
      <c r="D1721" s="23"/>
      <c r="E1721" s="23"/>
    </row>
    <row r="1722" spans="3:5" x14ac:dyDescent="0.25">
      <c r="C1722" s="23"/>
      <c r="D1722" s="23"/>
      <c r="E1722" s="23"/>
    </row>
    <row r="1723" spans="3:5" x14ac:dyDescent="0.25">
      <c r="C1723" s="23"/>
      <c r="D1723" s="23"/>
      <c r="E1723" s="23"/>
    </row>
    <row r="1724" spans="3:5" x14ac:dyDescent="0.25">
      <c r="C1724" s="23"/>
      <c r="D1724" s="23"/>
      <c r="E1724" s="23"/>
    </row>
    <row r="1725" spans="3:5" x14ac:dyDescent="0.25">
      <c r="C1725" s="23"/>
      <c r="D1725" s="23"/>
      <c r="E1725" s="23"/>
    </row>
    <row r="1726" spans="3:5" x14ac:dyDescent="0.25">
      <c r="C1726" s="23"/>
      <c r="D1726" s="23"/>
      <c r="E1726" s="23"/>
    </row>
    <row r="1727" spans="3:5" x14ac:dyDescent="0.25">
      <c r="C1727" s="23"/>
      <c r="D1727" s="23"/>
      <c r="E1727" s="23"/>
    </row>
    <row r="1728" spans="3:5" x14ac:dyDescent="0.25">
      <c r="C1728" s="23"/>
      <c r="D1728" s="23"/>
      <c r="E1728" s="23"/>
    </row>
    <row r="1729" spans="3:5" x14ac:dyDescent="0.25">
      <c r="C1729" s="23"/>
      <c r="D1729" s="23"/>
      <c r="E1729" s="23"/>
    </row>
    <row r="1730" spans="3:5" x14ac:dyDescent="0.25">
      <c r="C1730" s="23"/>
      <c r="D1730" s="23"/>
      <c r="E1730" s="23"/>
    </row>
    <row r="1731" spans="3:5" x14ac:dyDescent="0.25">
      <c r="C1731" s="23"/>
      <c r="D1731" s="23"/>
      <c r="E1731" s="23"/>
    </row>
    <row r="1732" spans="3:5" x14ac:dyDescent="0.25">
      <c r="C1732" s="23"/>
      <c r="D1732" s="23"/>
      <c r="E1732" s="23"/>
    </row>
    <row r="1733" spans="3:5" x14ac:dyDescent="0.25">
      <c r="C1733" s="23"/>
      <c r="D1733" s="23"/>
      <c r="E1733" s="23"/>
    </row>
    <row r="1734" spans="3:5" x14ac:dyDescent="0.25">
      <c r="C1734" s="23"/>
      <c r="D1734" s="23"/>
      <c r="E1734" s="23"/>
    </row>
    <row r="1735" spans="3:5" x14ac:dyDescent="0.25">
      <c r="C1735" s="23"/>
      <c r="D1735" s="23"/>
      <c r="E1735" s="23"/>
    </row>
    <row r="1736" spans="3:5" x14ac:dyDescent="0.25">
      <c r="C1736" s="23"/>
      <c r="D1736" s="23"/>
      <c r="E1736" s="23"/>
    </row>
    <row r="1737" spans="3:5" x14ac:dyDescent="0.25">
      <c r="C1737" s="23"/>
      <c r="D1737" s="23"/>
      <c r="E1737" s="23"/>
    </row>
    <row r="1738" spans="3:5" x14ac:dyDescent="0.25">
      <c r="C1738" s="23"/>
      <c r="D1738" s="23"/>
      <c r="E1738" s="23"/>
    </row>
    <row r="1739" spans="3:5" x14ac:dyDescent="0.25">
      <c r="C1739" s="23"/>
      <c r="D1739" s="23"/>
      <c r="E1739" s="23"/>
    </row>
    <row r="1740" spans="3:5" x14ac:dyDescent="0.25">
      <c r="C1740" s="23"/>
      <c r="D1740" s="23"/>
      <c r="E1740" s="23"/>
    </row>
    <row r="1741" spans="3:5" x14ac:dyDescent="0.25">
      <c r="C1741" s="23"/>
      <c r="D1741" s="23"/>
      <c r="E1741" s="23"/>
    </row>
    <row r="1742" spans="3:5" x14ac:dyDescent="0.25">
      <c r="C1742" s="23"/>
      <c r="D1742" s="23"/>
      <c r="E1742" s="23"/>
    </row>
    <row r="1743" spans="3:5" x14ac:dyDescent="0.25">
      <c r="C1743" s="23"/>
      <c r="D1743" s="23"/>
      <c r="E1743" s="23"/>
    </row>
    <row r="1744" spans="3:5" x14ac:dyDescent="0.25">
      <c r="C1744" s="23"/>
      <c r="D1744" s="23"/>
      <c r="E1744" s="23"/>
    </row>
    <row r="1745" spans="3:5" x14ac:dyDescent="0.25">
      <c r="C1745" s="23"/>
      <c r="D1745" s="23"/>
      <c r="E1745" s="23"/>
    </row>
    <row r="1746" spans="3:5" x14ac:dyDescent="0.25">
      <c r="C1746" s="23"/>
      <c r="D1746" s="23"/>
      <c r="E1746" s="23"/>
    </row>
    <row r="1747" spans="3:5" x14ac:dyDescent="0.25">
      <c r="C1747" s="23"/>
      <c r="D1747" s="23"/>
      <c r="E1747" s="23"/>
    </row>
    <row r="1748" spans="3:5" x14ac:dyDescent="0.25">
      <c r="C1748" s="23"/>
      <c r="D1748" s="23"/>
      <c r="E1748" s="23"/>
    </row>
    <row r="1749" spans="3:5" x14ac:dyDescent="0.25">
      <c r="C1749" s="23"/>
      <c r="D1749" s="23"/>
      <c r="E1749" s="23"/>
    </row>
    <row r="1750" spans="3:5" x14ac:dyDescent="0.25">
      <c r="C1750" s="23"/>
      <c r="D1750" s="23"/>
      <c r="E1750" s="23"/>
    </row>
    <row r="1751" spans="3:5" x14ac:dyDescent="0.25">
      <c r="C1751" s="23"/>
      <c r="D1751" s="23"/>
      <c r="E1751" s="23"/>
    </row>
    <row r="1752" spans="3:5" x14ac:dyDescent="0.25">
      <c r="C1752" s="23"/>
      <c r="D1752" s="23"/>
      <c r="E1752" s="23"/>
    </row>
    <row r="1753" spans="3:5" x14ac:dyDescent="0.25">
      <c r="C1753" s="23"/>
      <c r="D1753" s="23"/>
      <c r="E1753" s="23"/>
    </row>
    <row r="1754" spans="3:5" x14ac:dyDescent="0.25">
      <c r="C1754" s="23"/>
      <c r="D1754" s="23"/>
      <c r="E1754" s="23"/>
    </row>
    <row r="1755" spans="3:5" x14ac:dyDescent="0.25">
      <c r="C1755" s="23"/>
      <c r="D1755" s="23"/>
      <c r="E1755" s="23"/>
    </row>
    <row r="1756" spans="3:5" x14ac:dyDescent="0.25">
      <c r="C1756" s="23"/>
      <c r="D1756" s="23"/>
      <c r="E1756" s="23"/>
    </row>
    <row r="1757" spans="3:5" x14ac:dyDescent="0.25">
      <c r="C1757" s="23"/>
      <c r="D1757" s="23"/>
      <c r="E1757" s="23"/>
    </row>
    <row r="1758" spans="3:5" x14ac:dyDescent="0.25">
      <c r="C1758" s="23"/>
      <c r="D1758" s="23"/>
      <c r="E1758" s="23"/>
    </row>
    <row r="1759" spans="3:5" x14ac:dyDescent="0.25">
      <c r="C1759" s="23"/>
      <c r="D1759" s="23"/>
      <c r="E1759" s="23"/>
    </row>
    <row r="1760" spans="3:5" x14ac:dyDescent="0.25">
      <c r="C1760" s="23"/>
      <c r="D1760" s="23"/>
      <c r="E1760" s="23"/>
    </row>
    <row r="1761" spans="3:5" x14ac:dyDescent="0.25">
      <c r="C1761" s="23"/>
      <c r="D1761" s="23"/>
      <c r="E1761" s="23"/>
    </row>
    <row r="1762" spans="3:5" x14ac:dyDescent="0.25">
      <c r="C1762" s="23"/>
      <c r="D1762" s="23"/>
      <c r="E1762" s="23"/>
    </row>
    <row r="1763" spans="3:5" x14ac:dyDescent="0.25">
      <c r="C1763" s="23"/>
      <c r="D1763" s="23"/>
      <c r="E1763" s="23"/>
    </row>
    <row r="1764" spans="3:5" x14ac:dyDescent="0.25">
      <c r="C1764" s="23"/>
      <c r="D1764" s="23"/>
      <c r="E1764" s="23"/>
    </row>
    <row r="1765" spans="3:5" x14ac:dyDescent="0.25">
      <c r="C1765" s="23"/>
      <c r="D1765" s="23"/>
      <c r="E1765" s="23"/>
    </row>
    <row r="1766" spans="3:5" x14ac:dyDescent="0.25">
      <c r="C1766" s="23"/>
      <c r="D1766" s="23"/>
      <c r="E1766" s="23"/>
    </row>
    <row r="1767" spans="3:5" x14ac:dyDescent="0.25">
      <c r="C1767" s="23"/>
      <c r="D1767" s="23"/>
      <c r="E1767" s="23"/>
    </row>
    <row r="1768" spans="3:5" x14ac:dyDescent="0.25">
      <c r="C1768" s="23"/>
      <c r="D1768" s="23"/>
      <c r="E1768" s="23"/>
    </row>
    <row r="1769" spans="3:5" x14ac:dyDescent="0.25">
      <c r="C1769" s="23"/>
      <c r="D1769" s="23"/>
      <c r="E1769" s="23"/>
    </row>
    <row r="1770" spans="3:5" x14ac:dyDescent="0.25">
      <c r="C1770" s="23"/>
      <c r="D1770" s="23"/>
      <c r="E1770" s="23"/>
    </row>
    <row r="1771" spans="3:5" x14ac:dyDescent="0.25">
      <c r="C1771" s="23"/>
      <c r="D1771" s="23"/>
      <c r="E1771" s="23"/>
    </row>
    <row r="1772" spans="3:5" x14ac:dyDescent="0.25">
      <c r="C1772" s="23"/>
      <c r="D1772" s="23"/>
      <c r="E1772" s="23"/>
    </row>
    <row r="1773" spans="3:5" x14ac:dyDescent="0.25">
      <c r="C1773" s="23"/>
      <c r="D1773" s="23"/>
      <c r="E1773" s="23"/>
    </row>
    <row r="1774" spans="3:5" x14ac:dyDescent="0.25">
      <c r="C1774" s="23"/>
      <c r="D1774" s="23"/>
      <c r="E1774" s="23"/>
    </row>
    <row r="1775" spans="3:5" x14ac:dyDescent="0.25">
      <c r="C1775" s="23"/>
      <c r="D1775" s="23"/>
      <c r="E1775" s="23"/>
    </row>
    <row r="1776" spans="3:5" x14ac:dyDescent="0.25">
      <c r="C1776" s="23"/>
      <c r="D1776" s="23"/>
      <c r="E1776" s="23"/>
    </row>
    <row r="1777" spans="3:5" x14ac:dyDescent="0.25">
      <c r="C1777" s="23"/>
      <c r="D1777" s="23"/>
      <c r="E1777" s="23"/>
    </row>
    <row r="1778" spans="3:5" x14ac:dyDescent="0.25">
      <c r="C1778" s="23"/>
      <c r="D1778" s="23"/>
      <c r="E1778" s="23"/>
    </row>
    <row r="1779" spans="3:5" x14ac:dyDescent="0.25">
      <c r="C1779" s="23"/>
      <c r="D1779" s="23"/>
      <c r="E1779" s="23"/>
    </row>
    <row r="1780" spans="3:5" x14ac:dyDescent="0.25">
      <c r="C1780" s="23"/>
      <c r="D1780" s="23"/>
      <c r="E1780" s="23"/>
    </row>
    <row r="1781" spans="3:5" x14ac:dyDescent="0.25">
      <c r="C1781" s="23"/>
      <c r="D1781" s="23"/>
      <c r="E1781" s="23"/>
    </row>
    <row r="1782" spans="3:5" x14ac:dyDescent="0.25">
      <c r="C1782" s="23"/>
      <c r="D1782" s="23"/>
      <c r="E1782" s="23"/>
    </row>
    <row r="1783" spans="3:5" x14ac:dyDescent="0.25">
      <c r="C1783" s="23"/>
      <c r="D1783" s="23"/>
      <c r="E1783" s="23"/>
    </row>
    <row r="1784" spans="3:5" x14ac:dyDescent="0.25">
      <c r="C1784" s="23"/>
      <c r="D1784" s="23"/>
      <c r="E1784" s="23"/>
    </row>
    <row r="1785" spans="3:5" x14ac:dyDescent="0.25">
      <c r="C1785" s="23"/>
      <c r="D1785" s="23"/>
      <c r="E1785" s="23"/>
    </row>
    <row r="1786" spans="3:5" x14ac:dyDescent="0.25">
      <c r="C1786" s="23"/>
      <c r="D1786" s="23"/>
      <c r="E1786" s="23"/>
    </row>
    <row r="1787" spans="3:5" x14ac:dyDescent="0.25">
      <c r="C1787" s="23"/>
      <c r="D1787" s="23"/>
      <c r="E1787" s="23"/>
    </row>
    <row r="1788" spans="3:5" x14ac:dyDescent="0.25">
      <c r="C1788" s="23"/>
      <c r="D1788" s="23"/>
      <c r="E1788" s="23"/>
    </row>
    <row r="1789" spans="3:5" x14ac:dyDescent="0.25">
      <c r="C1789" s="23"/>
      <c r="D1789" s="23"/>
      <c r="E1789" s="23"/>
    </row>
    <row r="1790" spans="3:5" x14ac:dyDescent="0.25">
      <c r="C1790" s="23"/>
      <c r="D1790" s="23"/>
      <c r="E1790" s="23"/>
    </row>
    <row r="1791" spans="3:5" x14ac:dyDescent="0.25">
      <c r="C1791" s="23"/>
      <c r="D1791" s="23"/>
      <c r="E1791" s="23"/>
    </row>
    <row r="1792" spans="3:5" x14ac:dyDescent="0.25">
      <c r="C1792" s="23"/>
      <c r="D1792" s="23"/>
      <c r="E1792" s="23"/>
    </row>
    <row r="1793" spans="3:5" x14ac:dyDescent="0.25">
      <c r="C1793" s="23"/>
      <c r="D1793" s="23"/>
      <c r="E1793" s="23"/>
    </row>
    <row r="1794" spans="3:5" x14ac:dyDescent="0.25">
      <c r="C1794" s="23"/>
      <c r="D1794" s="23"/>
      <c r="E1794" s="23"/>
    </row>
    <row r="1795" spans="3:5" x14ac:dyDescent="0.25">
      <c r="C1795" s="23"/>
      <c r="D1795" s="23"/>
      <c r="E1795" s="23"/>
    </row>
    <row r="1796" spans="3:5" x14ac:dyDescent="0.25">
      <c r="C1796" s="23"/>
      <c r="D1796" s="23"/>
      <c r="E1796" s="23"/>
    </row>
    <row r="1797" spans="3:5" x14ac:dyDescent="0.25">
      <c r="C1797" s="23"/>
      <c r="D1797" s="23"/>
      <c r="E1797" s="23"/>
    </row>
    <row r="1798" spans="3:5" x14ac:dyDescent="0.25">
      <c r="C1798" s="23"/>
      <c r="D1798" s="23"/>
      <c r="E1798" s="23"/>
    </row>
    <row r="1799" spans="3:5" x14ac:dyDescent="0.25">
      <c r="C1799" s="23"/>
      <c r="D1799" s="23"/>
      <c r="E1799" s="23"/>
    </row>
    <row r="1800" spans="3:5" x14ac:dyDescent="0.25">
      <c r="C1800" s="23"/>
      <c r="D1800" s="23"/>
      <c r="E1800" s="23"/>
    </row>
    <row r="1801" spans="3:5" x14ac:dyDescent="0.25">
      <c r="C1801" s="23"/>
      <c r="D1801" s="23"/>
      <c r="E1801" s="23"/>
    </row>
    <row r="1802" spans="3:5" x14ac:dyDescent="0.25">
      <c r="C1802" s="23"/>
      <c r="D1802" s="23"/>
      <c r="E1802" s="23"/>
    </row>
    <row r="1803" spans="3:5" x14ac:dyDescent="0.25">
      <c r="C1803" s="23"/>
      <c r="D1803" s="23"/>
      <c r="E1803" s="23"/>
    </row>
    <row r="1804" spans="3:5" x14ac:dyDescent="0.25">
      <c r="C1804" s="23"/>
      <c r="D1804" s="23"/>
      <c r="E1804" s="23"/>
    </row>
    <row r="1805" spans="3:5" x14ac:dyDescent="0.25">
      <c r="C1805" s="23"/>
      <c r="D1805" s="23"/>
      <c r="E1805" s="23"/>
    </row>
    <row r="1806" spans="3:5" x14ac:dyDescent="0.25">
      <c r="C1806" s="23"/>
      <c r="D1806" s="23"/>
      <c r="E1806" s="23"/>
    </row>
    <row r="1807" spans="3:5" x14ac:dyDescent="0.25">
      <c r="C1807" s="23"/>
      <c r="D1807" s="23"/>
      <c r="E1807" s="23"/>
    </row>
    <row r="1808" spans="3:5" x14ac:dyDescent="0.25">
      <c r="C1808" s="23"/>
      <c r="D1808" s="23"/>
      <c r="E1808" s="23"/>
    </row>
    <row r="1809" spans="3:5" x14ac:dyDescent="0.25">
      <c r="C1809" s="23"/>
      <c r="D1809" s="23"/>
      <c r="E1809" s="23"/>
    </row>
    <row r="1810" spans="3:5" x14ac:dyDescent="0.25">
      <c r="C1810" s="23"/>
      <c r="D1810" s="23"/>
      <c r="E1810" s="23"/>
    </row>
    <row r="1811" spans="3:5" x14ac:dyDescent="0.25">
      <c r="C1811" s="23"/>
      <c r="D1811" s="23"/>
      <c r="E1811" s="23"/>
    </row>
    <row r="1812" spans="3:5" x14ac:dyDescent="0.25">
      <c r="C1812" s="23"/>
      <c r="D1812" s="23"/>
      <c r="E1812" s="23"/>
    </row>
    <row r="1813" spans="3:5" x14ac:dyDescent="0.25">
      <c r="C1813" s="23"/>
      <c r="D1813" s="23"/>
      <c r="E1813" s="23"/>
    </row>
    <row r="1814" spans="3:5" x14ac:dyDescent="0.25">
      <c r="C1814" s="23"/>
      <c r="D1814" s="23"/>
      <c r="E1814" s="23"/>
    </row>
    <row r="1815" spans="3:5" x14ac:dyDescent="0.25">
      <c r="C1815" s="23"/>
      <c r="D1815" s="23"/>
      <c r="E1815" s="23"/>
    </row>
    <row r="1816" spans="3:5" x14ac:dyDescent="0.25">
      <c r="C1816" s="23"/>
      <c r="D1816" s="23"/>
      <c r="E1816" s="23"/>
    </row>
    <row r="1817" spans="3:5" x14ac:dyDescent="0.25">
      <c r="C1817" s="23"/>
      <c r="D1817" s="23"/>
      <c r="E1817" s="23"/>
    </row>
    <row r="1818" spans="3:5" x14ac:dyDescent="0.25">
      <c r="C1818" s="23"/>
      <c r="D1818" s="23"/>
      <c r="E1818" s="23"/>
    </row>
    <row r="1819" spans="3:5" x14ac:dyDescent="0.25">
      <c r="C1819" s="23"/>
      <c r="D1819" s="23"/>
      <c r="E1819" s="23"/>
    </row>
    <row r="1820" spans="3:5" x14ac:dyDescent="0.25">
      <c r="C1820" s="23"/>
      <c r="D1820" s="23"/>
      <c r="E1820" s="23"/>
    </row>
    <row r="1821" spans="3:5" x14ac:dyDescent="0.25">
      <c r="C1821" s="23"/>
      <c r="D1821" s="23"/>
      <c r="E1821" s="23"/>
    </row>
    <row r="1822" spans="3:5" x14ac:dyDescent="0.25">
      <c r="C1822" s="23"/>
      <c r="D1822" s="23"/>
      <c r="E1822" s="23"/>
    </row>
    <row r="1823" spans="3:5" x14ac:dyDescent="0.25">
      <c r="C1823" s="23"/>
      <c r="D1823" s="23"/>
      <c r="E1823" s="23"/>
    </row>
    <row r="1824" spans="3:5" x14ac:dyDescent="0.25">
      <c r="C1824" s="23"/>
      <c r="D1824" s="23"/>
      <c r="E1824" s="23"/>
    </row>
    <row r="1825" spans="3:5" x14ac:dyDescent="0.25">
      <c r="C1825" s="23"/>
      <c r="D1825" s="23"/>
      <c r="E1825" s="23"/>
    </row>
    <row r="1826" spans="3:5" x14ac:dyDescent="0.25">
      <c r="C1826" s="23"/>
      <c r="D1826" s="23"/>
      <c r="E1826" s="23"/>
    </row>
    <row r="1827" spans="3:5" x14ac:dyDescent="0.25">
      <c r="C1827" s="23"/>
      <c r="D1827" s="23"/>
      <c r="E1827" s="23"/>
    </row>
    <row r="1828" spans="3:5" x14ac:dyDescent="0.25">
      <c r="C1828" s="23"/>
      <c r="D1828" s="23"/>
      <c r="E1828" s="23"/>
    </row>
    <row r="1829" spans="3:5" x14ac:dyDescent="0.25">
      <c r="C1829" s="23"/>
      <c r="D1829" s="23"/>
      <c r="E1829" s="23"/>
    </row>
    <row r="1830" spans="3:5" x14ac:dyDescent="0.25">
      <c r="C1830" s="23"/>
      <c r="D1830" s="23"/>
      <c r="E1830" s="23"/>
    </row>
    <row r="1831" spans="3:5" x14ac:dyDescent="0.25">
      <c r="C1831" s="23"/>
      <c r="D1831" s="23"/>
      <c r="E1831" s="23"/>
    </row>
    <row r="1832" spans="3:5" x14ac:dyDescent="0.25">
      <c r="C1832" s="23"/>
      <c r="D1832" s="23"/>
      <c r="E1832" s="23"/>
    </row>
    <row r="1833" spans="3:5" x14ac:dyDescent="0.25">
      <c r="C1833" s="23"/>
      <c r="D1833" s="23"/>
      <c r="E1833" s="23"/>
    </row>
    <row r="1834" spans="3:5" x14ac:dyDescent="0.25">
      <c r="C1834" s="23"/>
      <c r="D1834" s="23"/>
      <c r="E1834" s="23"/>
    </row>
    <row r="1835" spans="3:5" x14ac:dyDescent="0.25">
      <c r="C1835" s="23"/>
      <c r="D1835" s="23"/>
      <c r="E1835" s="23"/>
    </row>
    <row r="1836" spans="3:5" x14ac:dyDescent="0.25">
      <c r="C1836" s="23"/>
      <c r="D1836" s="23"/>
      <c r="E1836" s="23"/>
    </row>
    <row r="1837" spans="3:5" x14ac:dyDescent="0.25">
      <c r="C1837" s="23"/>
      <c r="D1837" s="23"/>
      <c r="E1837" s="23"/>
    </row>
    <row r="1838" spans="3:5" x14ac:dyDescent="0.25">
      <c r="C1838" s="23"/>
      <c r="D1838" s="23"/>
      <c r="E1838" s="23"/>
    </row>
    <row r="1839" spans="3:5" x14ac:dyDescent="0.25">
      <c r="C1839" s="23"/>
      <c r="D1839" s="23"/>
      <c r="E1839" s="23"/>
    </row>
    <row r="1840" spans="3:5" x14ac:dyDescent="0.25">
      <c r="C1840" s="23"/>
      <c r="D1840" s="23"/>
      <c r="E1840" s="23"/>
    </row>
    <row r="1841" spans="3:5" x14ac:dyDescent="0.25">
      <c r="C1841" s="23"/>
      <c r="D1841" s="23"/>
      <c r="E1841" s="23"/>
    </row>
    <row r="1842" spans="3:5" x14ac:dyDescent="0.25">
      <c r="C1842" s="23"/>
      <c r="D1842" s="23"/>
      <c r="E1842" s="23"/>
    </row>
    <row r="1843" spans="3:5" x14ac:dyDescent="0.25">
      <c r="C1843" s="23"/>
      <c r="D1843" s="23"/>
      <c r="E1843" s="23"/>
    </row>
    <row r="1844" spans="3:5" x14ac:dyDescent="0.25">
      <c r="C1844" s="23"/>
      <c r="D1844" s="23"/>
      <c r="E1844" s="23"/>
    </row>
    <row r="1845" spans="3:5" x14ac:dyDescent="0.25">
      <c r="C1845" s="23"/>
      <c r="D1845" s="23"/>
      <c r="E1845" s="23"/>
    </row>
    <row r="1846" spans="3:5" x14ac:dyDescent="0.25">
      <c r="C1846" s="23"/>
      <c r="D1846" s="23"/>
      <c r="E1846" s="23"/>
    </row>
    <row r="1847" spans="3:5" x14ac:dyDescent="0.25">
      <c r="C1847" s="23"/>
      <c r="D1847" s="23"/>
      <c r="E1847" s="23"/>
    </row>
    <row r="1848" spans="3:5" x14ac:dyDescent="0.25">
      <c r="C1848" s="23"/>
      <c r="D1848" s="23"/>
      <c r="E1848" s="23"/>
    </row>
    <row r="1849" spans="3:5" x14ac:dyDescent="0.25">
      <c r="C1849" s="23"/>
      <c r="D1849" s="23"/>
      <c r="E1849" s="23"/>
    </row>
    <row r="1850" spans="3:5" x14ac:dyDescent="0.25">
      <c r="C1850" s="23"/>
      <c r="D1850" s="23"/>
      <c r="E1850" s="23"/>
    </row>
    <row r="1851" spans="3:5" x14ac:dyDescent="0.25">
      <c r="C1851" s="23"/>
      <c r="D1851" s="23"/>
      <c r="E1851" s="23"/>
    </row>
    <row r="1852" spans="3:5" x14ac:dyDescent="0.25">
      <c r="C1852" s="23"/>
      <c r="D1852" s="23"/>
      <c r="E1852" s="23"/>
    </row>
    <row r="1853" spans="3:5" x14ac:dyDescent="0.25">
      <c r="C1853" s="23"/>
      <c r="D1853" s="23"/>
      <c r="E1853" s="23"/>
    </row>
    <row r="1854" spans="3:5" x14ac:dyDescent="0.25">
      <c r="C1854" s="23"/>
      <c r="D1854" s="23"/>
      <c r="E1854" s="23"/>
    </row>
    <row r="1855" spans="3:5" x14ac:dyDescent="0.25">
      <c r="C1855" s="23"/>
      <c r="D1855" s="23"/>
      <c r="E1855" s="23"/>
    </row>
    <row r="1856" spans="3:5" x14ac:dyDescent="0.25">
      <c r="C1856" s="23"/>
      <c r="D1856" s="23"/>
      <c r="E1856" s="23"/>
    </row>
    <row r="1857" spans="3:5" x14ac:dyDescent="0.25">
      <c r="C1857" s="23"/>
      <c r="D1857" s="23"/>
      <c r="E1857" s="23"/>
    </row>
    <row r="1858" spans="3:5" x14ac:dyDescent="0.25">
      <c r="C1858" s="23"/>
      <c r="D1858" s="23"/>
      <c r="E1858" s="23"/>
    </row>
    <row r="1859" spans="3:5" x14ac:dyDescent="0.25">
      <c r="C1859" s="23"/>
      <c r="D1859" s="23"/>
      <c r="E1859" s="23"/>
    </row>
    <row r="1860" spans="3:5" x14ac:dyDescent="0.25">
      <c r="C1860" s="23"/>
      <c r="D1860" s="23"/>
      <c r="E1860" s="23"/>
    </row>
    <row r="1861" spans="3:5" x14ac:dyDescent="0.25">
      <c r="C1861" s="23"/>
      <c r="D1861" s="23"/>
      <c r="E1861" s="23"/>
    </row>
    <row r="1862" spans="3:5" x14ac:dyDescent="0.25">
      <c r="C1862" s="23"/>
      <c r="D1862" s="23"/>
      <c r="E1862" s="23"/>
    </row>
    <row r="1863" spans="3:5" x14ac:dyDescent="0.25">
      <c r="C1863" s="23"/>
      <c r="D1863" s="23"/>
      <c r="E1863" s="23"/>
    </row>
    <row r="1864" spans="3:5" x14ac:dyDescent="0.25">
      <c r="C1864" s="23"/>
      <c r="D1864" s="23"/>
      <c r="E1864" s="23"/>
    </row>
    <row r="1865" spans="3:5" x14ac:dyDescent="0.25">
      <c r="C1865" s="23"/>
      <c r="D1865" s="23"/>
      <c r="E1865" s="23"/>
    </row>
    <row r="1866" spans="3:5" x14ac:dyDescent="0.25">
      <c r="C1866" s="23"/>
      <c r="D1866" s="23"/>
      <c r="E1866" s="23"/>
    </row>
    <row r="1867" spans="3:5" x14ac:dyDescent="0.25">
      <c r="C1867" s="23"/>
      <c r="D1867" s="23"/>
      <c r="E1867" s="23"/>
    </row>
    <row r="1868" spans="3:5" x14ac:dyDescent="0.25">
      <c r="C1868" s="23"/>
      <c r="D1868" s="23"/>
      <c r="E1868" s="23"/>
    </row>
    <row r="1869" spans="3:5" x14ac:dyDescent="0.25">
      <c r="C1869" s="23"/>
      <c r="D1869" s="23"/>
      <c r="E1869" s="23"/>
    </row>
    <row r="1870" spans="3:5" x14ac:dyDescent="0.25">
      <c r="C1870" s="23"/>
      <c r="D1870" s="23"/>
      <c r="E1870" s="23"/>
    </row>
    <row r="1871" spans="3:5" x14ac:dyDescent="0.25">
      <c r="C1871" s="23"/>
      <c r="D1871" s="23"/>
      <c r="E1871" s="23"/>
    </row>
    <row r="1872" spans="3:5" x14ac:dyDescent="0.25">
      <c r="C1872" s="23"/>
      <c r="D1872" s="23"/>
      <c r="E1872" s="23"/>
    </row>
    <row r="1873" spans="3:5" x14ac:dyDescent="0.25">
      <c r="C1873" s="23"/>
      <c r="D1873" s="23"/>
      <c r="E1873" s="23"/>
    </row>
    <row r="1874" spans="3:5" x14ac:dyDescent="0.25">
      <c r="C1874" s="23"/>
      <c r="D1874" s="23"/>
      <c r="E1874" s="23"/>
    </row>
    <row r="1875" spans="3:5" x14ac:dyDescent="0.25">
      <c r="C1875" s="23"/>
      <c r="D1875" s="23"/>
      <c r="E1875" s="23"/>
    </row>
    <row r="1876" spans="3:5" x14ac:dyDescent="0.25">
      <c r="C1876" s="23"/>
      <c r="D1876" s="23"/>
      <c r="E1876" s="23"/>
    </row>
    <row r="1877" spans="3:5" x14ac:dyDescent="0.25">
      <c r="C1877" s="23"/>
      <c r="D1877" s="23"/>
      <c r="E1877" s="23"/>
    </row>
    <row r="1878" spans="3:5" x14ac:dyDescent="0.25">
      <c r="C1878" s="23"/>
      <c r="D1878" s="23"/>
      <c r="E1878" s="23"/>
    </row>
    <row r="1879" spans="3:5" x14ac:dyDescent="0.25">
      <c r="C1879" s="23"/>
      <c r="D1879" s="23"/>
      <c r="E1879" s="23"/>
    </row>
    <row r="1880" spans="3:5" x14ac:dyDescent="0.25">
      <c r="C1880" s="23"/>
      <c r="D1880" s="23"/>
      <c r="E1880" s="23"/>
    </row>
    <row r="1881" spans="3:5" x14ac:dyDescent="0.25">
      <c r="C1881" s="23"/>
      <c r="D1881" s="23"/>
      <c r="E1881" s="23"/>
    </row>
    <row r="1882" spans="3:5" x14ac:dyDescent="0.25">
      <c r="C1882" s="23"/>
      <c r="D1882" s="23"/>
      <c r="E1882" s="23"/>
    </row>
    <row r="1883" spans="3:5" x14ac:dyDescent="0.25">
      <c r="C1883" s="23"/>
      <c r="D1883" s="23"/>
      <c r="E1883" s="23"/>
    </row>
    <row r="1884" spans="3:5" x14ac:dyDescent="0.25">
      <c r="C1884" s="23"/>
      <c r="D1884" s="23"/>
      <c r="E1884" s="23"/>
    </row>
    <row r="1885" spans="3:5" x14ac:dyDescent="0.25">
      <c r="C1885" s="23"/>
      <c r="D1885" s="23"/>
      <c r="E1885" s="23"/>
    </row>
    <row r="1886" spans="3:5" x14ac:dyDescent="0.25">
      <c r="C1886" s="23"/>
      <c r="D1886" s="23"/>
      <c r="E1886" s="23"/>
    </row>
    <row r="1887" spans="3:5" x14ac:dyDescent="0.25">
      <c r="C1887" s="23"/>
      <c r="D1887" s="23"/>
      <c r="E1887" s="23"/>
    </row>
    <row r="1888" spans="3:5" x14ac:dyDescent="0.25">
      <c r="C1888" s="23"/>
      <c r="D1888" s="23"/>
      <c r="E1888" s="23"/>
    </row>
    <row r="1889" spans="3:5" x14ac:dyDescent="0.25">
      <c r="C1889" s="23"/>
      <c r="D1889" s="23"/>
      <c r="E1889" s="23"/>
    </row>
    <row r="1890" spans="3:5" x14ac:dyDescent="0.25">
      <c r="C1890" s="23"/>
      <c r="D1890" s="23"/>
      <c r="E1890" s="23"/>
    </row>
    <row r="1891" spans="3:5" x14ac:dyDescent="0.25">
      <c r="C1891" s="23"/>
      <c r="D1891" s="23"/>
      <c r="E1891" s="23"/>
    </row>
    <row r="1892" spans="3:5" x14ac:dyDescent="0.25">
      <c r="C1892" s="23"/>
      <c r="D1892" s="23"/>
      <c r="E1892" s="23"/>
    </row>
    <row r="1893" spans="3:5" x14ac:dyDescent="0.25">
      <c r="C1893" s="23"/>
      <c r="D1893" s="23"/>
      <c r="E1893" s="23"/>
    </row>
    <row r="1894" spans="3:5" x14ac:dyDescent="0.25">
      <c r="C1894" s="23"/>
      <c r="D1894" s="23"/>
      <c r="E1894" s="23"/>
    </row>
    <row r="1895" spans="3:5" x14ac:dyDescent="0.25">
      <c r="C1895" s="23"/>
      <c r="D1895" s="23"/>
      <c r="E1895" s="23"/>
    </row>
    <row r="1896" spans="3:5" x14ac:dyDescent="0.25">
      <c r="C1896" s="23"/>
      <c r="D1896" s="23"/>
      <c r="E1896" s="23"/>
    </row>
    <row r="1897" spans="3:5" x14ac:dyDescent="0.25">
      <c r="C1897" s="23"/>
      <c r="D1897" s="23"/>
      <c r="E1897" s="23"/>
    </row>
    <row r="1898" spans="3:5" x14ac:dyDescent="0.25">
      <c r="C1898" s="23"/>
      <c r="D1898" s="23"/>
      <c r="E1898" s="23"/>
    </row>
    <row r="1899" spans="3:5" x14ac:dyDescent="0.25">
      <c r="C1899" s="23"/>
      <c r="D1899" s="23"/>
      <c r="E1899" s="23"/>
    </row>
    <row r="1900" spans="3:5" x14ac:dyDescent="0.25">
      <c r="C1900" s="23"/>
      <c r="D1900" s="23"/>
      <c r="E1900" s="23"/>
    </row>
    <row r="1901" spans="3:5" x14ac:dyDescent="0.25">
      <c r="C1901" s="23"/>
      <c r="D1901" s="23"/>
      <c r="E1901" s="23"/>
    </row>
    <row r="1902" spans="3:5" x14ac:dyDescent="0.25">
      <c r="C1902" s="23"/>
      <c r="D1902" s="23"/>
      <c r="E1902" s="23"/>
    </row>
    <row r="1903" spans="3:5" x14ac:dyDescent="0.25">
      <c r="C1903" s="23"/>
      <c r="D1903" s="23"/>
      <c r="E1903" s="23"/>
    </row>
    <row r="1904" spans="3:5" x14ac:dyDescent="0.25">
      <c r="C1904" s="23"/>
      <c r="D1904" s="23"/>
      <c r="E1904" s="23"/>
    </row>
    <row r="1905" spans="3:5" x14ac:dyDescent="0.25">
      <c r="C1905" s="23"/>
      <c r="D1905" s="23"/>
      <c r="E1905" s="23"/>
    </row>
    <row r="1906" spans="3:5" x14ac:dyDescent="0.25">
      <c r="C1906" s="23"/>
      <c r="D1906" s="23"/>
      <c r="E1906" s="23"/>
    </row>
    <row r="1907" spans="3:5" x14ac:dyDescent="0.25">
      <c r="C1907" s="23"/>
      <c r="D1907" s="23"/>
      <c r="E1907" s="23"/>
    </row>
    <row r="1908" spans="3:5" x14ac:dyDescent="0.25">
      <c r="C1908" s="23"/>
      <c r="D1908" s="23"/>
      <c r="E1908" s="23"/>
    </row>
    <row r="1909" spans="3:5" x14ac:dyDescent="0.25">
      <c r="C1909" s="23"/>
      <c r="D1909" s="23"/>
      <c r="E1909" s="23"/>
    </row>
    <row r="1910" spans="3:5" x14ac:dyDescent="0.25">
      <c r="C1910" s="23"/>
      <c r="D1910" s="23"/>
      <c r="E1910" s="23"/>
    </row>
    <row r="1911" spans="3:5" x14ac:dyDescent="0.25">
      <c r="C1911" s="23"/>
      <c r="D1911" s="23"/>
      <c r="E1911" s="23"/>
    </row>
    <row r="1912" spans="3:5" x14ac:dyDescent="0.25">
      <c r="C1912" s="23"/>
      <c r="D1912" s="23"/>
      <c r="E1912" s="23"/>
    </row>
    <row r="1913" spans="3:5" x14ac:dyDescent="0.25">
      <c r="C1913" s="23"/>
      <c r="D1913" s="23"/>
      <c r="E1913" s="23"/>
    </row>
    <row r="1914" spans="3:5" x14ac:dyDescent="0.25">
      <c r="C1914" s="23"/>
      <c r="D1914" s="23"/>
      <c r="E1914" s="23"/>
    </row>
    <row r="1915" spans="3:5" x14ac:dyDescent="0.25">
      <c r="C1915" s="23"/>
      <c r="D1915" s="23"/>
      <c r="E1915" s="23"/>
    </row>
    <row r="1916" spans="3:5" x14ac:dyDescent="0.25">
      <c r="C1916" s="23"/>
      <c r="D1916" s="23"/>
      <c r="E1916" s="23"/>
    </row>
    <row r="1917" spans="3:5" x14ac:dyDescent="0.25">
      <c r="C1917" s="23"/>
      <c r="D1917" s="23"/>
      <c r="E1917" s="23"/>
    </row>
    <row r="1918" spans="3:5" x14ac:dyDescent="0.25">
      <c r="C1918" s="23"/>
      <c r="D1918" s="23"/>
      <c r="E1918" s="23"/>
    </row>
    <row r="1919" spans="3:5" x14ac:dyDescent="0.25">
      <c r="C1919" s="23"/>
      <c r="D1919" s="23"/>
      <c r="E1919" s="23"/>
    </row>
    <row r="1920" spans="3:5" x14ac:dyDescent="0.25">
      <c r="C1920" s="23"/>
      <c r="D1920" s="23"/>
      <c r="E1920" s="23"/>
    </row>
    <row r="1921" spans="3:5" x14ac:dyDescent="0.25">
      <c r="C1921" s="23"/>
      <c r="D1921" s="23"/>
      <c r="E1921" s="23"/>
    </row>
    <row r="1922" spans="3:5" x14ac:dyDescent="0.25">
      <c r="C1922" s="23"/>
      <c r="D1922" s="23"/>
      <c r="E1922" s="23"/>
    </row>
    <row r="1923" spans="3:5" x14ac:dyDescent="0.25">
      <c r="C1923" s="23"/>
      <c r="D1923" s="23"/>
      <c r="E1923" s="23"/>
    </row>
    <row r="1924" spans="3:5" x14ac:dyDescent="0.25">
      <c r="C1924" s="23"/>
      <c r="D1924" s="23"/>
      <c r="E1924" s="23"/>
    </row>
    <row r="1925" spans="3:5" x14ac:dyDescent="0.25">
      <c r="C1925" s="23"/>
      <c r="D1925" s="23"/>
      <c r="E1925" s="23"/>
    </row>
    <row r="1926" spans="3:5" x14ac:dyDescent="0.25">
      <c r="C1926" s="23"/>
      <c r="D1926" s="23"/>
      <c r="E1926" s="23"/>
    </row>
    <row r="1927" spans="3:5" x14ac:dyDescent="0.25">
      <c r="C1927" s="23"/>
      <c r="D1927" s="23"/>
      <c r="E1927" s="23"/>
    </row>
    <row r="1928" spans="3:5" x14ac:dyDescent="0.25">
      <c r="C1928" s="23"/>
      <c r="D1928" s="23"/>
      <c r="E1928" s="23"/>
    </row>
    <row r="1929" spans="3:5" x14ac:dyDescent="0.25">
      <c r="C1929" s="23"/>
      <c r="D1929" s="23"/>
      <c r="E1929" s="23"/>
    </row>
    <row r="1930" spans="3:5" x14ac:dyDescent="0.25">
      <c r="C1930" s="23"/>
      <c r="D1930" s="23"/>
      <c r="E1930" s="23"/>
    </row>
    <row r="1931" spans="3:5" x14ac:dyDescent="0.25">
      <c r="C1931" s="23"/>
      <c r="D1931" s="23"/>
      <c r="E1931" s="23"/>
    </row>
    <row r="1932" spans="3:5" x14ac:dyDescent="0.25">
      <c r="C1932" s="23"/>
      <c r="D1932" s="23"/>
      <c r="E1932" s="23"/>
    </row>
    <row r="1933" spans="3:5" x14ac:dyDescent="0.25">
      <c r="C1933" s="23"/>
      <c r="D1933" s="23"/>
      <c r="E1933" s="23"/>
    </row>
    <row r="1934" spans="3:5" x14ac:dyDescent="0.25">
      <c r="C1934" s="23"/>
      <c r="D1934" s="23"/>
      <c r="E1934" s="23"/>
    </row>
    <row r="1935" spans="3:5" x14ac:dyDescent="0.25">
      <c r="C1935" s="23"/>
      <c r="D1935" s="23"/>
      <c r="E1935" s="23"/>
    </row>
    <row r="1936" spans="3:5" x14ac:dyDescent="0.25">
      <c r="C1936" s="23"/>
      <c r="D1936" s="23"/>
      <c r="E1936" s="23"/>
    </row>
    <row r="1937" spans="3:5" x14ac:dyDescent="0.25">
      <c r="C1937" s="23"/>
      <c r="D1937" s="23"/>
      <c r="E1937" s="23"/>
    </row>
    <row r="1938" spans="3:5" x14ac:dyDescent="0.25">
      <c r="C1938" s="23"/>
      <c r="D1938" s="23"/>
      <c r="E1938" s="23"/>
    </row>
    <row r="1939" spans="3:5" x14ac:dyDescent="0.25">
      <c r="C1939" s="23"/>
      <c r="D1939" s="23"/>
      <c r="E1939" s="23"/>
    </row>
    <row r="1940" spans="3:5" x14ac:dyDescent="0.25">
      <c r="C1940" s="23"/>
      <c r="D1940" s="23"/>
      <c r="E1940" s="23"/>
    </row>
    <row r="1941" spans="3:5" x14ac:dyDescent="0.25">
      <c r="C1941" s="23"/>
      <c r="D1941" s="23"/>
      <c r="E1941" s="23"/>
    </row>
    <row r="1942" spans="3:5" x14ac:dyDescent="0.25">
      <c r="C1942" s="23"/>
      <c r="D1942" s="23"/>
      <c r="E1942" s="23"/>
    </row>
    <row r="1943" spans="3:5" x14ac:dyDescent="0.25">
      <c r="C1943" s="23"/>
      <c r="D1943" s="23"/>
      <c r="E1943" s="23"/>
    </row>
    <row r="1944" spans="3:5" x14ac:dyDescent="0.25">
      <c r="C1944" s="23"/>
      <c r="D1944" s="23"/>
      <c r="E1944" s="23"/>
    </row>
    <row r="1945" spans="3:5" x14ac:dyDescent="0.25">
      <c r="C1945" s="23"/>
      <c r="D1945" s="23"/>
      <c r="E1945" s="23"/>
    </row>
    <row r="1946" spans="3:5" x14ac:dyDescent="0.25">
      <c r="C1946" s="23"/>
      <c r="D1946" s="23"/>
      <c r="E1946" s="23"/>
    </row>
    <row r="1947" spans="3:5" x14ac:dyDescent="0.25">
      <c r="C1947" s="23"/>
      <c r="D1947" s="23"/>
      <c r="E1947" s="23"/>
    </row>
    <row r="1948" spans="3:5" x14ac:dyDescent="0.25">
      <c r="C1948" s="23"/>
      <c r="D1948" s="23"/>
      <c r="E1948" s="23"/>
    </row>
    <row r="1949" spans="3:5" x14ac:dyDescent="0.25">
      <c r="C1949" s="23"/>
      <c r="D1949" s="23"/>
      <c r="E1949" s="23"/>
    </row>
    <row r="1950" spans="3:5" x14ac:dyDescent="0.25">
      <c r="C1950" s="23"/>
      <c r="D1950" s="23"/>
      <c r="E1950" s="23"/>
    </row>
    <row r="1951" spans="3:5" x14ac:dyDescent="0.25">
      <c r="C1951" s="23"/>
      <c r="D1951" s="23"/>
      <c r="E1951" s="23"/>
    </row>
    <row r="1952" spans="3:5" x14ac:dyDescent="0.25">
      <c r="C1952" s="23"/>
      <c r="D1952" s="23"/>
      <c r="E1952" s="23"/>
    </row>
    <row r="1953" spans="3:5" x14ac:dyDescent="0.25">
      <c r="C1953" s="23"/>
      <c r="D1953" s="23"/>
      <c r="E1953" s="23"/>
    </row>
    <row r="1954" spans="3:5" x14ac:dyDescent="0.25">
      <c r="C1954" s="23"/>
      <c r="D1954" s="23"/>
      <c r="E1954" s="23"/>
    </row>
    <row r="1955" spans="3:5" x14ac:dyDescent="0.25">
      <c r="C1955" s="23"/>
      <c r="D1955" s="23"/>
      <c r="E1955" s="23"/>
    </row>
    <row r="1956" spans="3:5" x14ac:dyDescent="0.25">
      <c r="C1956" s="23"/>
      <c r="D1956" s="23"/>
      <c r="E1956" s="23"/>
    </row>
    <row r="1957" spans="3:5" x14ac:dyDescent="0.25">
      <c r="C1957" s="23"/>
      <c r="D1957" s="23"/>
      <c r="E1957" s="23"/>
    </row>
    <row r="1958" spans="3:5" x14ac:dyDescent="0.25">
      <c r="C1958" s="23"/>
      <c r="D1958" s="23"/>
      <c r="E1958" s="23"/>
    </row>
    <row r="1959" spans="3:5" x14ac:dyDescent="0.25">
      <c r="C1959" s="23"/>
      <c r="D1959" s="23"/>
      <c r="E1959" s="23"/>
    </row>
    <row r="1960" spans="3:5" x14ac:dyDescent="0.25">
      <c r="C1960" s="23"/>
      <c r="D1960" s="23"/>
      <c r="E1960" s="23"/>
    </row>
    <row r="1961" spans="3:5" x14ac:dyDescent="0.25">
      <c r="C1961" s="23"/>
      <c r="D1961" s="23"/>
      <c r="E1961" s="23"/>
    </row>
    <row r="1962" spans="3:5" x14ac:dyDescent="0.25">
      <c r="C1962" s="23"/>
      <c r="D1962" s="23"/>
      <c r="E1962" s="23"/>
    </row>
    <row r="1963" spans="3:5" x14ac:dyDescent="0.25">
      <c r="C1963" s="23"/>
      <c r="D1963" s="23"/>
      <c r="E1963" s="23"/>
    </row>
    <row r="1964" spans="3:5" x14ac:dyDescent="0.25">
      <c r="C1964" s="23"/>
      <c r="D1964" s="23"/>
      <c r="E1964" s="23"/>
    </row>
    <row r="1965" spans="3:5" x14ac:dyDescent="0.25">
      <c r="C1965" s="23"/>
      <c r="D1965" s="23"/>
      <c r="E1965" s="23"/>
    </row>
    <row r="1966" spans="3:5" x14ac:dyDescent="0.25">
      <c r="C1966" s="23"/>
      <c r="D1966" s="23"/>
      <c r="E1966" s="23"/>
    </row>
    <row r="1967" spans="3:5" x14ac:dyDescent="0.25">
      <c r="C1967" s="23"/>
      <c r="D1967" s="23"/>
      <c r="E1967" s="23"/>
    </row>
    <row r="1968" spans="3:5" x14ac:dyDescent="0.25">
      <c r="C1968" s="23"/>
      <c r="D1968" s="23"/>
      <c r="E1968" s="23"/>
    </row>
    <row r="1969" spans="3:5" x14ac:dyDescent="0.25">
      <c r="C1969" s="23"/>
      <c r="D1969" s="23"/>
      <c r="E1969" s="23"/>
    </row>
    <row r="1970" spans="3:5" x14ac:dyDescent="0.25">
      <c r="C1970" s="23"/>
      <c r="D1970" s="23"/>
      <c r="E1970" s="23"/>
    </row>
    <row r="1971" spans="3:5" x14ac:dyDescent="0.25">
      <c r="C1971" s="23"/>
      <c r="D1971" s="23"/>
      <c r="E1971" s="23"/>
    </row>
    <row r="1972" spans="3:5" x14ac:dyDescent="0.25">
      <c r="C1972" s="23"/>
      <c r="D1972" s="23"/>
      <c r="E1972" s="23"/>
    </row>
    <row r="1973" spans="3:5" x14ac:dyDescent="0.25">
      <c r="C1973" s="23"/>
      <c r="D1973" s="23"/>
      <c r="E1973" s="23"/>
    </row>
    <row r="1974" spans="3:5" x14ac:dyDescent="0.25">
      <c r="C1974" s="23"/>
      <c r="D1974" s="23"/>
      <c r="E1974" s="23"/>
    </row>
    <row r="1975" spans="3:5" x14ac:dyDescent="0.25">
      <c r="C1975" s="23"/>
      <c r="D1975" s="23"/>
      <c r="E1975" s="23"/>
    </row>
    <row r="1976" spans="3:5" x14ac:dyDescent="0.25">
      <c r="C1976" s="23"/>
      <c r="D1976" s="23"/>
      <c r="E1976" s="23"/>
    </row>
    <row r="1977" spans="3:5" x14ac:dyDescent="0.25">
      <c r="C1977" s="23"/>
      <c r="D1977" s="23"/>
      <c r="E1977" s="23"/>
    </row>
    <row r="1978" spans="3:5" x14ac:dyDescent="0.25">
      <c r="C1978" s="23"/>
      <c r="D1978" s="23"/>
      <c r="E1978" s="23"/>
    </row>
    <row r="1979" spans="3:5" x14ac:dyDescent="0.25">
      <c r="C1979" s="23"/>
      <c r="D1979" s="23"/>
      <c r="E1979" s="23"/>
    </row>
    <row r="1980" spans="3:5" x14ac:dyDescent="0.25">
      <c r="C1980" s="23"/>
      <c r="D1980" s="23"/>
      <c r="E1980" s="23"/>
    </row>
    <row r="1981" spans="3:5" x14ac:dyDescent="0.25">
      <c r="C1981" s="23"/>
      <c r="D1981" s="23"/>
      <c r="E1981" s="23"/>
    </row>
    <row r="1982" spans="3:5" x14ac:dyDescent="0.25">
      <c r="C1982" s="23"/>
      <c r="D1982" s="23"/>
      <c r="E1982" s="23"/>
    </row>
    <row r="1983" spans="3:5" x14ac:dyDescent="0.25">
      <c r="C1983" s="23"/>
      <c r="D1983" s="23"/>
      <c r="E1983" s="23"/>
    </row>
    <row r="1984" spans="3:5" x14ac:dyDescent="0.25">
      <c r="C1984" s="23"/>
      <c r="D1984" s="23"/>
      <c r="E1984" s="23"/>
    </row>
    <row r="1985" spans="3:5" x14ac:dyDescent="0.25">
      <c r="C1985" s="23"/>
      <c r="D1985" s="23"/>
      <c r="E1985" s="23"/>
    </row>
    <row r="1986" spans="3:5" x14ac:dyDescent="0.25">
      <c r="C1986" s="23"/>
      <c r="D1986" s="23"/>
      <c r="E1986" s="23"/>
    </row>
    <row r="1987" spans="3:5" x14ac:dyDescent="0.25">
      <c r="C1987" s="23"/>
      <c r="D1987" s="23"/>
      <c r="E1987" s="23"/>
    </row>
    <row r="1988" spans="3:5" x14ac:dyDescent="0.25">
      <c r="C1988" s="23"/>
      <c r="D1988" s="23"/>
      <c r="E1988" s="23"/>
    </row>
    <row r="1989" spans="3:5" x14ac:dyDescent="0.25">
      <c r="C1989" s="23"/>
      <c r="D1989" s="23"/>
      <c r="E1989" s="23"/>
    </row>
    <row r="1990" spans="3:5" x14ac:dyDescent="0.25">
      <c r="C1990" s="23"/>
      <c r="D1990" s="23"/>
      <c r="E1990" s="23"/>
    </row>
    <row r="1991" spans="3:5" x14ac:dyDescent="0.25">
      <c r="C1991" s="23"/>
      <c r="D1991" s="23"/>
      <c r="E1991" s="23"/>
    </row>
    <row r="1992" spans="3:5" x14ac:dyDescent="0.25">
      <c r="C1992" s="23"/>
      <c r="D1992" s="23"/>
      <c r="E1992" s="23"/>
    </row>
    <row r="1993" spans="3:5" x14ac:dyDescent="0.25">
      <c r="C1993" s="23"/>
      <c r="D1993" s="23"/>
      <c r="E1993" s="23"/>
    </row>
    <row r="1994" spans="3:5" x14ac:dyDescent="0.25">
      <c r="C1994" s="23"/>
      <c r="D1994" s="23"/>
      <c r="E1994" s="23"/>
    </row>
    <row r="1995" spans="3:5" x14ac:dyDescent="0.25">
      <c r="C1995" s="23"/>
      <c r="D1995" s="23"/>
      <c r="E1995" s="23"/>
    </row>
    <row r="1996" spans="3:5" x14ac:dyDescent="0.25">
      <c r="C1996" s="23"/>
      <c r="D1996" s="23"/>
      <c r="E1996" s="23"/>
    </row>
    <row r="1997" spans="3:5" x14ac:dyDescent="0.25">
      <c r="C1997" s="23"/>
      <c r="D1997" s="23"/>
      <c r="E1997" s="23"/>
    </row>
    <row r="1998" spans="3:5" x14ac:dyDescent="0.25">
      <c r="C1998" s="23"/>
      <c r="D1998" s="23"/>
      <c r="E1998" s="23"/>
    </row>
    <row r="1999" spans="3:5" x14ac:dyDescent="0.25">
      <c r="C1999" s="23"/>
      <c r="D1999" s="23"/>
      <c r="E1999" s="23"/>
    </row>
    <row r="2000" spans="3:5" x14ac:dyDescent="0.25">
      <c r="C2000" s="23"/>
      <c r="D2000" s="23"/>
      <c r="E2000" s="23"/>
    </row>
    <row r="2001" spans="3:5" x14ac:dyDescent="0.25">
      <c r="C2001" s="23"/>
      <c r="D2001" s="23"/>
      <c r="E2001" s="23"/>
    </row>
    <row r="2002" spans="3:5" x14ac:dyDescent="0.25">
      <c r="C2002" s="23"/>
      <c r="D2002" s="23"/>
      <c r="E2002" s="23"/>
    </row>
    <row r="2003" spans="3:5" x14ac:dyDescent="0.25">
      <c r="C2003" s="23"/>
      <c r="D2003" s="23"/>
      <c r="E2003" s="23"/>
    </row>
    <row r="2004" spans="3:5" x14ac:dyDescent="0.25">
      <c r="C2004" s="23"/>
      <c r="D2004" s="23"/>
      <c r="E2004" s="23"/>
    </row>
    <row r="2005" spans="3:5" x14ac:dyDescent="0.25">
      <c r="C2005" s="23"/>
      <c r="D2005" s="23"/>
      <c r="E2005" s="23"/>
    </row>
    <row r="2006" spans="3:5" x14ac:dyDescent="0.25">
      <c r="C2006" s="23"/>
      <c r="D2006" s="23"/>
      <c r="E2006" s="23"/>
    </row>
    <row r="2007" spans="3:5" x14ac:dyDescent="0.25">
      <c r="C2007" s="23"/>
      <c r="D2007" s="23"/>
      <c r="E2007" s="23"/>
    </row>
    <row r="2008" spans="3:5" x14ac:dyDescent="0.25">
      <c r="C2008" s="23"/>
      <c r="D2008" s="23"/>
      <c r="E2008" s="23"/>
    </row>
    <row r="2009" spans="3:5" x14ac:dyDescent="0.25">
      <c r="C2009" s="23"/>
      <c r="D2009" s="23"/>
      <c r="E2009" s="23"/>
    </row>
    <row r="2010" spans="3:5" x14ac:dyDescent="0.25">
      <c r="C2010" s="23"/>
      <c r="D2010" s="23"/>
      <c r="E2010" s="23"/>
    </row>
    <row r="2011" spans="3:5" x14ac:dyDescent="0.25">
      <c r="C2011" s="23"/>
      <c r="D2011" s="23"/>
      <c r="E2011" s="23"/>
    </row>
    <row r="2012" spans="3:5" x14ac:dyDescent="0.25">
      <c r="C2012" s="23"/>
      <c r="D2012" s="23"/>
      <c r="E2012" s="23"/>
    </row>
    <row r="2013" spans="3:5" x14ac:dyDescent="0.25">
      <c r="C2013" s="23"/>
      <c r="D2013" s="23"/>
      <c r="E2013" s="23"/>
    </row>
    <row r="2014" spans="3:5" x14ac:dyDescent="0.25">
      <c r="C2014" s="23"/>
      <c r="D2014" s="23"/>
      <c r="E2014" s="23"/>
    </row>
    <row r="2015" spans="3:5" x14ac:dyDescent="0.25">
      <c r="C2015" s="23"/>
      <c r="D2015" s="23"/>
      <c r="E2015" s="23"/>
    </row>
    <row r="2016" spans="3:5" x14ac:dyDescent="0.25">
      <c r="C2016" s="23"/>
      <c r="D2016" s="23"/>
      <c r="E2016" s="23"/>
    </row>
    <row r="2017" spans="3:5" x14ac:dyDescent="0.25">
      <c r="C2017" s="23"/>
      <c r="D2017" s="23"/>
      <c r="E2017" s="23"/>
    </row>
    <row r="2018" spans="3:5" x14ac:dyDescent="0.25">
      <c r="C2018" s="23"/>
      <c r="D2018" s="23"/>
      <c r="E2018" s="23"/>
    </row>
    <row r="2019" spans="3:5" x14ac:dyDescent="0.25">
      <c r="C2019" s="23"/>
      <c r="D2019" s="23"/>
      <c r="E2019" s="23"/>
    </row>
    <row r="2020" spans="3:5" x14ac:dyDescent="0.25">
      <c r="C2020" s="23"/>
      <c r="D2020" s="23"/>
      <c r="E2020" s="23"/>
    </row>
    <row r="2021" spans="3:5" x14ac:dyDescent="0.25">
      <c r="C2021" s="23"/>
      <c r="D2021" s="23"/>
      <c r="E2021" s="23"/>
    </row>
    <row r="2022" spans="3:5" x14ac:dyDescent="0.25">
      <c r="C2022" s="23"/>
      <c r="D2022" s="23"/>
      <c r="E2022" s="23"/>
    </row>
    <row r="2023" spans="3:5" x14ac:dyDescent="0.25">
      <c r="C2023" s="23"/>
      <c r="D2023" s="23"/>
      <c r="E2023" s="23"/>
    </row>
    <row r="2024" spans="3:5" x14ac:dyDescent="0.25">
      <c r="C2024" s="23"/>
      <c r="D2024" s="23"/>
      <c r="E2024" s="23"/>
    </row>
    <row r="2025" spans="3:5" x14ac:dyDescent="0.25">
      <c r="C2025" s="23"/>
      <c r="D2025" s="23"/>
      <c r="E2025" s="23"/>
    </row>
    <row r="2026" spans="3:5" x14ac:dyDescent="0.25">
      <c r="C2026" s="23"/>
      <c r="D2026" s="23"/>
      <c r="E2026" s="23"/>
    </row>
    <row r="2027" spans="3:5" x14ac:dyDescent="0.25">
      <c r="C2027" s="23"/>
      <c r="D2027" s="23"/>
      <c r="E2027" s="23"/>
    </row>
    <row r="2028" spans="3:5" x14ac:dyDescent="0.25">
      <c r="C2028" s="23"/>
      <c r="D2028" s="23"/>
      <c r="E2028" s="23"/>
    </row>
    <row r="2029" spans="3:5" x14ac:dyDescent="0.25">
      <c r="C2029" s="23"/>
      <c r="D2029" s="23"/>
      <c r="E2029" s="23"/>
    </row>
    <row r="2030" spans="3:5" x14ac:dyDescent="0.25">
      <c r="C2030" s="23"/>
      <c r="D2030" s="23"/>
      <c r="E2030" s="23"/>
    </row>
    <row r="2031" spans="3:5" x14ac:dyDescent="0.25">
      <c r="C2031" s="23"/>
      <c r="D2031" s="23"/>
      <c r="E2031" s="23"/>
    </row>
    <row r="2032" spans="3:5" x14ac:dyDescent="0.25">
      <c r="C2032" s="23"/>
      <c r="D2032" s="23"/>
      <c r="E2032" s="23"/>
    </row>
    <row r="2033" spans="3:5" x14ac:dyDescent="0.25">
      <c r="C2033" s="23"/>
      <c r="D2033" s="23"/>
      <c r="E2033" s="23"/>
    </row>
    <row r="2034" spans="3:5" x14ac:dyDescent="0.25">
      <c r="C2034" s="23"/>
      <c r="D2034" s="23"/>
      <c r="E2034" s="23"/>
    </row>
    <row r="2035" spans="3:5" x14ac:dyDescent="0.25">
      <c r="C2035" s="23"/>
      <c r="D2035" s="23"/>
      <c r="E2035" s="23"/>
    </row>
    <row r="2036" spans="3:5" x14ac:dyDescent="0.25">
      <c r="C2036" s="23"/>
      <c r="D2036" s="23"/>
      <c r="E2036" s="23"/>
    </row>
    <row r="2037" spans="3:5" x14ac:dyDescent="0.25">
      <c r="C2037" s="23"/>
      <c r="D2037" s="23"/>
      <c r="E2037" s="23"/>
    </row>
    <row r="2038" spans="3:5" x14ac:dyDescent="0.25">
      <c r="C2038" s="23"/>
      <c r="D2038" s="23"/>
      <c r="E2038" s="23"/>
    </row>
    <row r="2039" spans="3:5" x14ac:dyDescent="0.25">
      <c r="C2039" s="23"/>
      <c r="D2039" s="23"/>
      <c r="E2039" s="23"/>
    </row>
    <row r="2040" spans="3:5" x14ac:dyDescent="0.25">
      <c r="C2040" s="23"/>
      <c r="D2040" s="23"/>
      <c r="E2040" s="23"/>
    </row>
    <row r="2041" spans="3:5" x14ac:dyDescent="0.25">
      <c r="C2041" s="23"/>
      <c r="D2041" s="23"/>
      <c r="E2041" s="23"/>
    </row>
    <row r="2042" spans="3:5" x14ac:dyDescent="0.25">
      <c r="C2042" s="23"/>
      <c r="D2042" s="23"/>
      <c r="E2042" s="23"/>
    </row>
    <row r="2043" spans="3:5" x14ac:dyDescent="0.25">
      <c r="C2043" s="23"/>
      <c r="D2043" s="23"/>
      <c r="E2043" s="23"/>
    </row>
    <row r="2044" spans="3:5" x14ac:dyDescent="0.25">
      <c r="C2044" s="23"/>
      <c r="D2044" s="23"/>
      <c r="E2044" s="23"/>
    </row>
    <row r="2045" spans="3:5" x14ac:dyDescent="0.25">
      <c r="C2045" s="23"/>
      <c r="D2045" s="23"/>
      <c r="E2045" s="23"/>
    </row>
    <row r="2046" spans="3:5" x14ac:dyDescent="0.25">
      <c r="C2046" s="23"/>
      <c r="D2046" s="23"/>
      <c r="E2046" s="23"/>
    </row>
    <row r="2047" spans="3:5" x14ac:dyDescent="0.25">
      <c r="C2047" s="23"/>
      <c r="D2047" s="23"/>
      <c r="E2047" s="23"/>
    </row>
    <row r="2048" spans="3:5" x14ac:dyDescent="0.25">
      <c r="C2048" s="23"/>
      <c r="D2048" s="23"/>
      <c r="E2048" s="23"/>
    </row>
    <row r="2049" spans="3:5" x14ac:dyDescent="0.25">
      <c r="C2049" s="23"/>
      <c r="D2049" s="23"/>
      <c r="E2049" s="23"/>
    </row>
    <row r="2050" spans="3:5" x14ac:dyDescent="0.25">
      <c r="C2050" s="23"/>
      <c r="D2050" s="23"/>
      <c r="E2050" s="23"/>
    </row>
    <row r="2051" spans="3:5" x14ac:dyDescent="0.25">
      <c r="C2051" s="23"/>
      <c r="D2051" s="23"/>
      <c r="E2051" s="23"/>
    </row>
    <row r="2052" spans="3:5" x14ac:dyDescent="0.25">
      <c r="C2052" s="23"/>
      <c r="D2052" s="23"/>
      <c r="E2052" s="23"/>
    </row>
    <row r="2053" spans="3:5" x14ac:dyDescent="0.25">
      <c r="C2053" s="23"/>
      <c r="D2053" s="23"/>
      <c r="E2053" s="23"/>
    </row>
    <row r="2054" spans="3:5" x14ac:dyDescent="0.25">
      <c r="C2054" s="23"/>
      <c r="D2054" s="23"/>
      <c r="E2054" s="23"/>
    </row>
    <row r="2055" spans="3:5" x14ac:dyDescent="0.25">
      <c r="C2055" s="23"/>
      <c r="D2055" s="23"/>
      <c r="E2055" s="23"/>
    </row>
    <row r="2056" spans="3:5" x14ac:dyDescent="0.25">
      <c r="C2056" s="23"/>
      <c r="D2056" s="23"/>
      <c r="E2056" s="23"/>
    </row>
    <row r="2057" spans="3:5" x14ac:dyDescent="0.25">
      <c r="C2057" s="23"/>
      <c r="D2057" s="23"/>
      <c r="E2057" s="23"/>
    </row>
    <row r="2058" spans="3:5" x14ac:dyDescent="0.25">
      <c r="C2058" s="23"/>
      <c r="D2058" s="23"/>
      <c r="E2058" s="23"/>
    </row>
    <row r="2059" spans="3:5" x14ac:dyDescent="0.25">
      <c r="C2059" s="23"/>
      <c r="D2059" s="23"/>
      <c r="E2059" s="23"/>
    </row>
    <row r="2060" spans="3:5" x14ac:dyDescent="0.25">
      <c r="C2060" s="23"/>
      <c r="D2060" s="23"/>
      <c r="E2060" s="23"/>
    </row>
    <row r="2061" spans="3:5" x14ac:dyDescent="0.25">
      <c r="C2061" s="23"/>
      <c r="D2061" s="23"/>
      <c r="E2061" s="23"/>
    </row>
    <row r="2062" spans="3:5" x14ac:dyDescent="0.25">
      <c r="C2062" s="23"/>
      <c r="D2062" s="23"/>
      <c r="E2062" s="23"/>
    </row>
    <row r="2063" spans="3:5" x14ac:dyDescent="0.25">
      <c r="C2063" s="23"/>
      <c r="D2063" s="23"/>
      <c r="E2063" s="23"/>
    </row>
    <row r="2064" spans="3:5" x14ac:dyDescent="0.25">
      <c r="C2064" s="23"/>
      <c r="D2064" s="23"/>
      <c r="E2064" s="23"/>
    </row>
    <row r="2065" spans="3:5" x14ac:dyDescent="0.25">
      <c r="C2065" s="23"/>
      <c r="D2065" s="23"/>
      <c r="E2065" s="23"/>
    </row>
    <row r="2066" spans="3:5" x14ac:dyDescent="0.25">
      <c r="C2066" s="23"/>
      <c r="D2066" s="23"/>
      <c r="E2066" s="23"/>
    </row>
    <row r="2067" spans="3:5" x14ac:dyDescent="0.25">
      <c r="C2067" s="23"/>
      <c r="D2067" s="23"/>
      <c r="E2067" s="23"/>
    </row>
    <row r="2068" spans="3:5" x14ac:dyDescent="0.25">
      <c r="C2068" s="23"/>
      <c r="D2068" s="23"/>
      <c r="E2068" s="23"/>
    </row>
    <row r="2069" spans="3:5" x14ac:dyDescent="0.25">
      <c r="C2069" s="23"/>
      <c r="D2069" s="23"/>
      <c r="E2069" s="23"/>
    </row>
    <row r="2070" spans="3:5" x14ac:dyDescent="0.25">
      <c r="C2070" s="23"/>
      <c r="D2070" s="23"/>
      <c r="E2070" s="23"/>
    </row>
    <row r="2071" spans="3:5" x14ac:dyDescent="0.25">
      <c r="C2071" s="23"/>
      <c r="D2071" s="23"/>
      <c r="E2071" s="23"/>
    </row>
    <row r="2072" spans="3:5" x14ac:dyDescent="0.25">
      <c r="C2072" s="23"/>
      <c r="D2072" s="23"/>
      <c r="E2072" s="23"/>
    </row>
    <row r="2073" spans="3:5" x14ac:dyDescent="0.25">
      <c r="C2073" s="23"/>
      <c r="D2073" s="23"/>
      <c r="E2073" s="23"/>
    </row>
    <row r="2074" spans="3:5" x14ac:dyDescent="0.25">
      <c r="C2074" s="23"/>
      <c r="D2074" s="23"/>
      <c r="E2074" s="23"/>
    </row>
    <row r="2075" spans="3:5" x14ac:dyDescent="0.25">
      <c r="C2075" s="23"/>
      <c r="D2075" s="23"/>
      <c r="E2075" s="23"/>
    </row>
    <row r="2076" spans="3:5" x14ac:dyDescent="0.25">
      <c r="C2076" s="23"/>
      <c r="D2076" s="23"/>
      <c r="E2076" s="23"/>
    </row>
    <row r="2077" spans="3:5" x14ac:dyDescent="0.25">
      <c r="C2077" s="23"/>
      <c r="D2077" s="23"/>
      <c r="E2077" s="23"/>
    </row>
    <row r="2078" spans="3:5" x14ac:dyDescent="0.25">
      <c r="C2078" s="23"/>
      <c r="D2078" s="23"/>
      <c r="E2078" s="23"/>
    </row>
    <row r="2079" spans="3:5" x14ac:dyDescent="0.25">
      <c r="C2079" s="23"/>
      <c r="D2079" s="23"/>
      <c r="E2079" s="23"/>
    </row>
    <row r="2080" spans="3:5" x14ac:dyDescent="0.25">
      <c r="C2080" s="23"/>
      <c r="D2080" s="23"/>
      <c r="E2080" s="23"/>
    </row>
    <row r="2081" spans="3:5" x14ac:dyDescent="0.25">
      <c r="C2081" s="23"/>
      <c r="D2081" s="23"/>
      <c r="E2081" s="23"/>
    </row>
    <row r="2082" spans="3:5" x14ac:dyDescent="0.25">
      <c r="C2082" s="23"/>
      <c r="D2082" s="23"/>
      <c r="E2082" s="23"/>
    </row>
    <row r="2083" spans="3:5" x14ac:dyDescent="0.25">
      <c r="C2083" s="23"/>
      <c r="D2083" s="23"/>
      <c r="E2083" s="23"/>
    </row>
    <row r="2084" spans="3:5" x14ac:dyDescent="0.25">
      <c r="C2084" s="23"/>
      <c r="D2084" s="23"/>
      <c r="E2084" s="23"/>
    </row>
    <row r="2085" spans="3:5" x14ac:dyDescent="0.25">
      <c r="C2085" s="23"/>
      <c r="D2085" s="23"/>
      <c r="E2085" s="23"/>
    </row>
    <row r="2086" spans="3:5" x14ac:dyDescent="0.25">
      <c r="C2086" s="23"/>
      <c r="D2086" s="23"/>
      <c r="E2086" s="23"/>
    </row>
    <row r="2087" spans="3:5" x14ac:dyDescent="0.25">
      <c r="C2087" s="23"/>
      <c r="D2087" s="23"/>
      <c r="E2087" s="23"/>
    </row>
    <row r="2088" spans="3:5" x14ac:dyDescent="0.25">
      <c r="C2088" s="23"/>
      <c r="D2088" s="23"/>
      <c r="E2088" s="23"/>
    </row>
    <row r="2089" spans="3:5" x14ac:dyDescent="0.25">
      <c r="C2089" s="23"/>
      <c r="D2089" s="23"/>
      <c r="E2089" s="23"/>
    </row>
    <row r="2090" spans="3:5" x14ac:dyDescent="0.25">
      <c r="C2090" s="23"/>
      <c r="D2090" s="23"/>
      <c r="E2090" s="23"/>
    </row>
    <row r="2091" spans="3:5" x14ac:dyDescent="0.25">
      <c r="C2091" s="23"/>
      <c r="D2091" s="23"/>
      <c r="E2091" s="23"/>
    </row>
    <row r="2092" spans="3:5" x14ac:dyDescent="0.25">
      <c r="C2092" s="23"/>
      <c r="D2092" s="23"/>
      <c r="E2092" s="23"/>
    </row>
    <row r="2093" spans="3:5" x14ac:dyDescent="0.25">
      <c r="C2093" s="23"/>
      <c r="D2093" s="23"/>
      <c r="E2093" s="23"/>
    </row>
    <row r="2094" spans="3:5" x14ac:dyDescent="0.25">
      <c r="C2094" s="23"/>
      <c r="D2094" s="23"/>
      <c r="E2094" s="23"/>
    </row>
    <row r="2095" spans="3:5" x14ac:dyDescent="0.25">
      <c r="C2095" s="23"/>
      <c r="D2095" s="23"/>
      <c r="E2095" s="23"/>
    </row>
    <row r="2096" spans="3:5" x14ac:dyDescent="0.25">
      <c r="C2096" s="23"/>
      <c r="D2096" s="23"/>
      <c r="E2096" s="23"/>
    </row>
    <row r="2097" spans="3:5" x14ac:dyDescent="0.25">
      <c r="C2097" s="23"/>
      <c r="D2097" s="23"/>
      <c r="E2097" s="23"/>
    </row>
    <row r="2098" spans="3:5" x14ac:dyDescent="0.25">
      <c r="C2098" s="23"/>
      <c r="D2098" s="23"/>
      <c r="E2098" s="23"/>
    </row>
    <row r="2099" spans="3:5" x14ac:dyDescent="0.25">
      <c r="C2099" s="23"/>
      <c r="D2099" s="23"/>
      <c r="E2099" s="23"/>
    </row>
    <row r="2100" spans="3:5" x14ac:dyDescent="0.25">
      <c r="C2100" s="23"/>
      <c r="D2100" s="23"/>
      <c r="E2100" s="23"/>
    </row>
    <row r="2101" spans="3:5" x14ac:dyDescent="0.25">
      <c r="C2101" s="23"/>
      <c r="D2101" s="23"/>
      <c r="E2101" s="23"/>
    </row>
    <row r="2102" spans="3:5" x14ac:dyDescent="0.25">
      <c r="C2102" s="23"/>
      <c r="D2102" s="23"/>
      <c r="E2102" s="23"/>
    </row>
    <row r="2103" spans="3:5" x14ac:dyDescent="0.25">
      <c r="C2103" s="23"/>
      <c r="D2103" s="23"/>
      <c r="E2103" s="23"/>
    </row>
    <row r="2104" spans="3:5" x14ac:dyDescent="0.25">
      <c r="C2104" s="23"/>
      <c r="D2104" s="23"/>
      <c r="E2104" s="23"/>
    </row>
    <row r="2105" spans="3:5" x14ac:dyDescent="0.25">
      <c r="C2105" s="23"/>
      <c r="D2105" s="23"/>
      <c r="E2105" s="23"/>
    </row>
    <row r="2106" spans="3:5" x14ac:dyDescent="0.25">
      <c r="C2106" s="23"/>
      <c r="D2106" s="23"/>
      <c r="E2106" s="23"/>
    </row>
    <row r="2107" spans="3:5" x14ac:dyDescent="0.25">
      <c r="C2107" s="23"/>
      <c r="D2107" s="23"/>
      <c r="E2107" s="23"/>
    </row>
    <row r="2108" spans="3:5" x14ac:dyDescent="0.25">
      <c r="C2108" s="23"/>
      <c r="D2108" s="23"/>
      <c r="E2108" s="23"/>
    </row>
    <row r="2109" spans="3:5" x14ac:dyDescent="0.25">
      <c r="C2109" s="23"/>
      <c r="D2109" s="23"/>
      <c r="E2109" s="23"/>
    </row>
    <row r="2110" spans="3:5" x14ac:dyDescent="0.25">
      <c r="C2110" s="23"/>
      <c r="D2110" s="23"/>
      <c r="E2110" s="23"/>
    </row>
    <row r="2111" spans="3:5" x14ac:dyDescent="0.25">
      <c r="C2111" s="23"/>
      <c r="D2111" s="23"/>
      <c r="E2111" s="23"/>
    </row>
    <row r="2112" spans="3:5" x14ac:dyDescent="0.25">
      <c r="C2112" s="23"/>
      <c r="D2112" s="23"/>
      <c r="E2112" s="23"/>
    </row>
    <row r="2113" spans="3:5" x14ac:dyDescent="0.25">
      <c r="C2113" s="23"/>
      <c r="D2113" s="23"/>
      <c r="E2113" s="23"/>
    </row>
    <row r="2114" spans="3:5" x14ac:dyDescent="0.25">
      <c r="C2114" s="23"/>
      <c r="D2114" s="23"/>
      <c r="E2114" s="23"/>
    </row>
    <row r="2115" spans="3:5" x14ac:dyDescent="0.25">
      <c r="C2115" s="23"/>
      <c r="D2115" s="23"/>
      <c r="E2115" s="23"/>
    </row>
    <row r="2116" spans="3:5" x14ac:dyDescent="0.25">
      <c r="C2116" s="23"/>
      <c r="D2116" s="23"/>
      <c r="E2116" s="23"/>
    </row>
    <row r="2117" spans="3:5" x14ac:dyDescent="0.25">
      <c r="C2117" s="23"/>
      <c r="D2117" s="23"/>
      <c r="E2117" s="23"/>
    </row>
    <row r="2118" spans="3:5" x14ac:dyDescent="0.25">
      <c r="C2118" s="23"/>
      <c r="D2118" s="23"/>
      <c r="E2118" s="23"/>
    </row>
    <row r="2119" spans="3:5" x14ac:dyDescent="0.25">
      <c r="C2119" s="23"/>
      <c r="D2119" s="23"/>
      <c r="E2119" s="23"/>
    </row>
    <row r="2120" spans="3:5" x14ac:dyDescent="0.25">
      <c r="C2120" s="23"/>
      <c r="D2120" s="23"/>
      <c r="E2120" s="23"/>
    </row>
    <row r="2121" spans="3:5" x14ac:dyDescent="0.25">
      <c r="C2121" s="23"/>
      <c r="D2121" s="23"/>
      <c r="E2121" s="23"/>
    </row>
    <row r="2122" spans="3:5" x14ac:dyDescent="0.25">
      <c r="C2122" s="23"/>
      <c r="D2122" s="23"/>
      <c r="E2122" s="23"/>
    </row>
    <row r="2123" spans="3:5" x14ac:dyDescent="0.25">
      <c r="C2123" s="23"/>
      <c r="D2123" s="23"/>
      <c r="E2123" s="23"/>
    </row>
    <row r="2124" spans="3:5" x14ac:dyDescent="0.25">
      <c r="C2124" s="23"/>
      <c r="D2124" s="23"/>
      <c r="E2124" s="23"/>
    </row>
    <row r="2125" spans="3:5" x14ac:dyDescent="0.25">
      <c r="C2125" s="23"/>
      <c r="D2125" s="23"/>
      <c r="E2125" s="23"/>
    </row>
    <row r="2126" spans="3:5" x14ac:dyDescent="0.25">
      <c r="C2126" s="23"/>
      <c r="D2126" s="23"/>
      <c r="E2126" s="23"/>
    </row>
    <row r="2127" spans="3:5" x14ac:dyDescent="0.25">
      <c r="C2127" s="23"/>
      <c r="D2127" s="23"/>
      <c r="E2127" s="23"/>
    </row>
    <row r="2128" spans="3:5" x14ac:dyDescent="0.25">
      <c r="C2128" s="23"/>
      <c r="D2128" s="23"/>
      <c r="E2128" s="23"/>
    </row>
    <row r="2129" spans="3:5" x14ac:dyDescent="0.25">
      <c r="C2129" s="23"/>
      <c r="D2129" s="23"/>
      <c r="E2129" s="23"/>
    </row>
    <row r="2130" spans="3:5" x14ac:dyDescent="0.25">
      <c r="C2130" s="23"/>
      <c r="D2130" s="23"/>
      <c r="E2130" s="23"/>
    </row>
    <row r="2131" spans="3:5" x14ac:dyDescent="0.25">
      <c r="C2131" s="23"/>
      <c r="D2131" s="23"/>
      <c r="E2131" s="23"/>
    </row>
    <row r="2132" spans="3:5" x14ac:dyDescent="0.25">
      <c r="C2132" s="23"/>
      <c r="D2132" s="23"/>
      <c r="E2132" s="23"/>
    </row>
    <row r="2133" spans="3:5" x14ac:dyDescent="0.25">
      <c r="C2133" s="23"/>
      <c r="D2133" s="23"/>
      <c r="E2133" s="23"/>
    </row>
    <row r="2134" spans="3:5" x14ac:dyDescent="0.25">
      <c r="C2134" s="23"/>
      <c r="D2134" s="23"/>
      <c r="E2134" s="23"/>
    </row>
    <row r="2135" spans="3:5" x14ac:dyDescent="0.25">
      <c r="C2135" s="23"/>
      <c r="D2135" s="23"/>
      <c r="E2135" s="23"/>
    </row>
    <row r="2136" spans="3:5" x14ac:dyDescent="0.25">
      <c r="C2136" s="23"/>
      <c r="D2136" s="23"/>
      <c r="E2136" s="23"/>
    </row>
    <row r="2137" spans="3:5" x14ac:dyDescent="0.25">
      <c r="C2137" s="23"/>
      <c r="D2137" s="23"/>
      <c r="E2137" s="23"/>
    </row>
    <row r="2138" spans="3:5" x14ac:dyDescent="0.25">
      <c r="C2138" s="23"/>
      <c r="D2138" s="23"/>
      <c r="E2138" s="23"/>
    </row>
    <row r="2139" spans="3:5" x14ac:dyDescent="0.25">
      <c r="C2139" s="23"/>
      <c r="D2139" s="23"/>
      <c r="E2139" s="23"/>
    </row>
    <row r="2140" spans="3:5" x14ac:dyDescent="0.25">
      <c r="C2140" s="23"/>
      <c r="D2140" s="23"/>
      <c r="E2140" s="23"/>
    </row>
    <row r="2141" spans="3:5" x14ac:dyDescent="0.25">
      <c r="C2141" s="23"/>
      <c r="D2141" s="23"/>
      <c r="E2141" s="23"/>
    </row>
    <row r="2142" spans="3:5" x14ac:dyDescent="0.25">
      <c r="C2142" s="23"/>
      <c r="D2142" s="23"/>
      <c r="E2142" s="23"/>
    </row>
    <row r="2143" spans="3:5" x14ac:dyDescent="0.25">
      <c r="C2143" s="23"/>
      <c r="D2143" s="23"/>
      <c r="E2143" s="23"/>
    </row>
    <row r="2144" spans="3:5" x14ac:dyDescent="0.25">
      <c r="C2144" s="23"/>
      <c r="D2144" s="23"/>
      <c r="E2144" s="23"/>
    </row>
    <row r="2145" spans="3:5" x14ac:dyDescent="0.25">
      <c r="C2145" s="23"/>
      <c r="D2145" s="23"/>
      <c r="E2145" s="23"/>
    </row>
    <row r="2146" spans="3:5" x14ac:dyDescent="0.25">
      <c r="C2146" s="23"/>
      <c r="D2146" s="23"/>
      <c r="E2146" s="23"/>
    </row>
    <row r="2147" spans="3:5" x14ac:dyDescent="0.25">
      <c r="C2147" s="23"/>
      <c r="D2147" s="23"/>
      <c r="E2147" s="23"/>
    </row>
    <row r="2148" spans="3:5" x14ac:dyDescent="0.25">
      <c r="C2148" s="23"/>
      <c r="D2148" s="23"/>
      <c r="E2148" s="23"/>
    </row>
    <row r="2149" spans="3:5" x14ac:dyDescent="0.25">
      <c r="C2149" s="23"/>
      <c r="D2149" s="23"/>
      <c r="E2149" s="23"/>
    </row>
    <row r="2150" spans="3:5" x14ac:dyDescent="0.25">
      <c r="C2150" s="23"/>
      <c r="D2150" s="23"/>
      <c r="E2150" s="23"/>
    </row>
    <row r="2151" spans="3:5" x14ac:dyDescent="0.25">
      <c r="C2151" s="23"/>
      <c r="D2151" s="23"/>
      <c r="E2151" s="23"/>
    </row>
    <row r="2152" spans="3:5" x14ac:dyDescent="0.25">
      <c r="C2152" s="23"/>
      <c r="D2152" s="23"/>
      <c r="E2152" s="23"/>
    </row>
    <row r="2153" spans="3:5" x14ac:dyDescent="0.25">
      <c r="C2153" s="23"/>
      <c r="D2153" s="23"/>
      <c r="E2153" s="23"/>
    </row>
    <row r="2154" spans="3:5" x14ac:dyDescent="0.25">
      <c r="C2154" s="23"/>
      <c r="D2154" s="23"/>
      <c r="E2154" s="23"/>
    </row>
    <row r="2155" spans="3:5" x14ac:dyDescent="0.25">
      <c r="C2155" s="23"/>
      <c r="D2155" s="23"/>
      <c r="E2155" s="23"/>
    </row>
    <row r="2156" spans="3:5" x14ac:dyDescent="0.25">
      <c r="C2156" s="23"/>
      <c r="D2156" s="23"/>
      <c r="E2156" s="23"/>
    </row>
    <row r="2157" spans="3:5" x14ac:dyDescent="0.25">
      <c r="C2157" s="23"/>
      <c r="D2157" s="23"/>
      <c r="E2157" s="23"/>
    </row>
    <row r="2158" spans="3:5" x14ac:dyDescent="0.25">
      <c r="C2158" s="23"/>
      <c r="D2158" s="23"/>
      <c r="E2158" s="23"/>
    </row>
    <row r="2159" spans="3:5" x14ac:dyDescent="0.25">
      <c r="C2159" s="23"/>
      <c r="D2159" s="23"/>
      <c r="E2159" s="23"/>
    </row>
    <row r="2160" spans="3:5" x14ac:dyDescent="0.25">
      <c r="C2160" s="23"/>
      <c r="D2160" s="23"/>
      <c r="E2160" s="23"/>
    </row>
    <row r="2161" spans="3:5" x14ac:dyDescent="0.25">
      <c r="C2161" s="23"/>
      <c r="D2161" s="23"/>
      <c r="E2161" s="23"/>
    </row>
    <row r="2162" spans="3:5" x14ac:dyDescent="0.25">
      <c r="C2162" s="23"/>
      <c r="D2162" s="23"/>
      <c r="E2162" s="23"/>
    </row>
    <row r="2163" spans="3:5" x14ac:dyDescent="0.25">
      <c r="C2163" s="23"/>
      <c r="D2163" s="23"/>
      <c r="E2163" s="23"/>
    </row>
    <row r="2164" spans="3:5" x14ac:dyDescent="0.25">
      <c r="C2164" s="23"/>
      <c r="D2164" s="23"/>
      <c r="E2164" s="23"/>
    </row>
    <row r="2165" spans="3:5" x14ac:dyDescent="0.25">
      <c r="C2165" s="23"/>
      <c r="D2165" s="23"/>
      <c r="E2165" s="23"/>
    </row>
    <row r="2166" spans="3:5" x14ac:dyDescent="0.25">
      <c r="C2166" s="23"/>
      <c r="D2166" s="23"/>
      <c r="E2166" s="23"/>
    </row>
    <row r="2167" spans="3:5" x14ac:dyDescent="0.25">
      <c r="C2167" s="23"/>
      <c r="D2167" s="23"/>
      <c r="E2167" s="23"/>
    </row>
    <row r="2168" spans="3:5" x14ac:dyDescent="0.25">
      <c r="C2168" s="23"/>
      <c r="D2168" s="23"/>
      <c r="E2168" s="23"/>
    </row>
    <row r="2169" spans="3:5" x14ac:dyDescent="0.25">
      <c r="C2169" s="23"/>
      <c r="D2169" s="23"/>
      <c r="E2169" s="23"/>
    </row>
    <row r="2170" spans="3:5" x14ac:dyDescent="0.25">
      <c r="C2170" s="23"/>
      <c r="D2170" s="23"/>
      <c r="E2170" s="23"/>
    </row>
    <row r="2171" spans="3:5" x14ac:dyDescent="0.25">
      <c r="C2171" s="23"/>
      <c r="D2171" s="23"/>
      <c r="E2171" s="23"/>
    </row>
    <row r="2172" spans="3:5" x14ac:dyDescent="0.25">
      <c r="C2172" s="23"/>
      <c r="D2172" s="23"/>
      <c r="E2172" s="23"/>
    </row>
    <row r="2173" spans="3:5" x14ac:dyDescent="0.25">
      <c r="C2173" s="23"/>
      <c r="D2173" s="23"/>
      <c r="E2173" s="23"/>
    </row>
    <row r="2174" spans="3:5" x14ac:dyDescent="0.25">
      <c r="C2174" s="23"/>
      <c r="D2174" s="23"/>
      <c r="E2174" s="23"/>
    </row>
    <row r="2175" spans="3:5" x14ac:dyDescent="0.25">
      <c r="C2175" s="23"/>
      <c r="D2175" s="23"/>
      <c r="E2175" s="23"/>
    </row>
    <row r="2176" spans="3:5" x14ac:dyDescent="0.25">
      <c r="C2176" s="23"/>
      <c r="D2176" s="23"/>
      <c r="E2176" s="23"/>
    </row>
    <row r="2177" spans="3:5" x14ac:dyDescent="0.25">
      <c r="C2177" s="23"/>
      <c r="D2177" s="23"/>
      <c r="E2177" s="23"/>
    </row>
    <row r="2178" spans="3:5" x14ac:dyDescent="0.25">
      <c r="C2178" s="23"/>
      <c r="D2178" s="23"/>
      <c r="E2178" s="23"/>
    </row>
    <row r="2179" spans="3:5" x14ac:dyDescent="0.25">
      <c r="C2179" s="23"/>
      <c r="D2179" s="23"/>
      <c r="E2179" s="23"/>
    </row>
    <row r="2180" spans="3:5" x14ac:dyDescent="0.25">
      <c r="C2180" s="23"/>
      <c r="D2180" s="23"/>
      <c r="E2180" s="23"/>
    </row>
    <row r="2181" spans="3:5" x14ac:dyDescent="0.25">
      <c r="C2181" s="23"/>
      <c r="D2181" s="23"/>
      <c r="E2181" s="23"/>
    </row>
    <row r="2182" spans="3:5" x14ac:dyDescent="0.25">
      <c r="C2182" s="23"/>
      <c r="D2182" s="23"/>
      <c r="E2182" s="23"/>
    </row>
    <row r="2183" spans="3:5" x14ac:dyDescent="0.25">
      <c r="C2183" s="23"/>
      <c r="D2183" s="23"/>
      <c r="E2183" s="23"/>
    </row>
    <row r="2184" spans="3:5" x14ac:dyDescent="0.25">
      <c r="C2184" s="23"/>
      <c r="D2184" s="23"/>
      <c r="E2184" s="23"/>
    </row>
    <row r="2185" spans="3:5" x14ac:dyDescent="0.25">
      <c r="C2185" s="23"/>
      <c r="D2185" s="23"/>
      <c r="E2185" s="23"/>
    </row>
    <row r="2186" spans="3:5" x14ac:dyDescent="0.25">
      <c r="C2186" s="23"/>
      <c r="D2186" s="23"/>
      <c r="E2186" s="23"/>
    </row>
    <row r="2187" spans="3:5" x14ac:dyDescent="0.25">
      <c r="C2187" s="23"/>
      <c r="D2187" s="23"/>
      <c r="E2187" s="23"/>
    </row>
    <row r="2188" spans="3:5" x14ac:dyDescent="0.25">
      <c r="C2188" s="23"/>
      <c r="D2188" s="23"/>
      <c r="E2188" s="23"/>
    </row>
    <row r="2189" spans="3:5" x14ac:dyDescent="0.25">
      <c r="C2189" s="23"/>
      <c r="D2189" s="23"/>
      <c r="E2189" s="23"/>
    </row>
    <row r="2190" spans="3:5" x14ac:dyDescent="0.25">
      <c r="C2190" s="23"/>
      <c r="D2190" s="23"/>
      <c r="E2190" s="23"/>
    </row>
    <row r="2191" spans="3:5" x14ac:dyDescent="0.25">
      <c r="C2191" s="23"/>
      <c r="D2191" s="23"/>
      <c r="E2191" s="23"/>
    </row>
    <row r="2192" spans="3:5" x14ac:dyDescent="0.25">
      <c r="C2192" s="23"/>
      <c r="D2192" s="23"/>
      <c r="E2192" s="23"/>
    </row>
    <row r="2193" spans="3:5" x14ac:dyDescent="0.25">
      <c r="C2193" s="23"/>
      <c r="D2193" s="23"/>
      <c r="E2193" s="23"/>
    </row>
    <row r="2194" spans="3:5" x14ac:dyDescent="0.25">
      <c r="C2194" s="23"/>
      <c r="D2194" s="23"/>
      <c r="E2194" s="23"/>
    </row>
    <row r="2195" spans="3:5" x14ac:dyDescent="0.25">
      <c r="C2195" s="23"/>
      <c r="D2195" s="23"/>
      <c r="E2195" s="23"/>
    </row>
    <row r="2196" spans="3:5" x14ac:dyDescent="0.25">
      <c r="C2196" s="23"/>
      <c r="D2196" s="23"/>
      <c r="E2196" s="23"/>
    </row>
    <row r="2197" spans="3:5" x14ac:dyDescent="0.25">
      <c r="C2197" s="23"/>
      <c r="D2197" s="23"/>
      <c r="E2197" s="23"/>
    </row>
    <row r="2198" spans="3:5" x14ac:dyDescent="0.25">
      <c r="C2198" s="23"/>
      <c r="D2198" s="23"/>
      <c r="E2198" s="23"/>
    </row>
    <row r="2199" spans="3:5" x14ac:dyDescent="0.25">
      <c r="C2199" s="23"/>
      <c r="D2199" s="23"/>
      <c r="E2199" s="23"/>
    </row>
    <row r="2200" spans="3:5" x14ac:dyDescent="0.25">
      <c r="C2200" s="23"/>
      <c r="D2200" s="23"/>
      <c r="E2200" s="23"/>
    </row>
    <row r="2201" spans="3:5" x14ac:dyDescent="0.25">
      <c r="C2201" s="23"/>
      <c r="D2201" s="23"/>
      <c r="E2201" s="23"/>
    </row>
    <row r="2202" spans="3:5" x14ac:dyDescent="0.25">
      <c r="C2202" s="23"/>
      <c r="D2202" s="23"/>
      <c r="E2202" s="23"/>
    </row>
    <row r="2203" spans="3:5" x14ac:dyDescent="0.25">
      <c r="C2203" s="23"/>
      <c r="D2203" s="23"/>
      <c r="E2203" s="23"/>
    </row>
    <row r="2204" spans="3:5" x14ac:dyDescent="0.25">
      <c r="C2204" s="23"/>
      <c r="D2204" s="23"/>
      <c r="E2204" s="23"/>
    </row>
    <row r="2205" spans="3:5" x14ac:dyDescent="0.25">
      <c r="C2205" s="23"/>
      <c r="D2205" s="23"/>
      <c r="E2205" s="23"/>
    </row>
    <row r="2206" spans="3:5" x14ac:dyDescent="0.25">
      <c r="C2206" s="23"/>
      <c r="D2206" s="23"/>
      <c r="E2206" s="23"/>
    </row>
    <row r="2207" spans="3:5" x14ac:dyDescent="0.25">
      <c r="C2207" s="23"/>
      <c r="D2207" s="23"/>
      <c r="E2207" s="23"/>
    </row>
    <row r="2208" spans="3:5" x14ac:dyDescent="0.25">
      <c r="C2208" s="23"/>
      <c r="D2208" s="23"/>
      <c r="E2208" s="23"/>
    </row>
    <row r="2209" spans="3:5" x14ac:dyDescent="0.25">
      <c r="C2209" s="23"/>
      <c r="D2209" s="23"/>
      <c r="E2209" s="23"/>
    </row>
    <row r="2210" spans="3:5" x14ac:dyDescent="0.25">
      <c r="C2210" s="23"/>
      <c r="D2210" s="23"/>
      <c r="E2210" s="23"/>
    </row>
    <row r="2211" spans="3:5" x14ac:dyDescent="0.25">
      <c r="C2211" s="23"/>
      <c r="D2211" s="23"/>
      <c r="E2211" s="23"/>
    </row>
    <row r="2212" spans="3:5" x14ac:dyDescent="0.25">
      <c r="C2212" s="23"/>
      <c r="D2212" s="23"/>
      <c r="E2212" s="23"/>
    </row>
    <row r="2213" spans="3:5" x14ac:dyDescent="0.25">
      <c r="C2213" s="23"/>
      <c r="D2213" s="23"/>
      <c r="E2213" s="23"/>
    </row>
    <row r="2214" spans="3:5" x14ac:dyDescent="0.25">
      <c r="C2214" s="23"/>
      <c r="D2214" s="23"/>
      <c r="E2214" s="23"/>
    </row>
    <row r="2215" spans="3:5" x14ac:dyDescent="0.25">
      <c r="C2215" s="23"/>
      <c r="D2215" s="23"/>
      <c r="E2215" s="23"/>
    </row>
    <row r="2216" spans="3:5" x14ac:dyDescent="0.25">
      <c r="C2216" s="23"/>
      <c r="D2216" s="23"/>
      <c r="E2216" s="23"/>
    </row>
    <row r="2217" spans="3:5" x14ac:dyDescent="0.25">
      <c r="C2217" s="23"/>
      <c r="D2217" s="23"/>
      <c r="E2217" s="23"/>
    </row>
    <row r="2218" spans="3:5" x14ac:dyDescent="0.25">
      <c r="C2218" s="23"/>
      <c r="D2218" s="23"/>
      <c r="E2218" s="23"/>
    </row>
    <row r="2219" spans="3:5" x14ac:dyDescent="0.25">
      <c r="C2219" s="23"/>
      <c r="D2219" s="23"/>
      <c r="E2219" s="23"/>
    </row>
    <row r="2220" spans="3:5" x14ac:dyDescent="0.25">
      <c r="C2220" s="23"/>
      <c r="D2220" s="23"/>
      <c r="E2220" s="23"/>
    </row>
    <row r="2221" spans="3:5" x14ac:dyDescent="0.25">
      <c r="C2221" s="23"/>
      <c r="D2221" s="23"/>
      <c r="E2221" s="23"/>
    </row>
    <row r="2222" spans="3:5" x14ac:dyDescent="0.25">
      <c r="C2222" s="23"/>
      <c r="D2222" s="23"/>
      <c r="E2222" s="23"/>
    </row>
    <row r="2223" spans="3:5" x14ac:dyDescent="0.25">
      <c r="C2223" s="23"/>
      <c r="D2223" s="23"/>
      <c r="E2223" s="23"/>
    </row>
    <row r="2224" spans="3:5" x14ac:dyDescent="0.25">
      <c r="C2224" s="23"/>
      <c r="D2224" s="23"/>
      <c r="E2224" s="23"/>
    </row>
    <row r="2225" spans="3:5" x14ac:dyDescent="0.25">
      <c r="C2225" s="23"/>
      <c r="D2225" s="23"/>
      <c r="E2225" s="23"/>
    </row>
    <row r="2226" spans="3:5" x14ac:dyDescent="0.25">
      <c r="C2226" s="23"/>
      <c r="D2226" s="23"/>
      <c r="E2226" s="23"/>
    </row>
    <row r="2227" spans="3:5" x14ac:dyDescent="0.25">
      <c r="C2227" s="23"/>
      <c r="D2227" s="23"/>
      <c r="E2227" s="23"/>
    </row>
    <row r="2228" spans="3:5" x14ac:dyDescent="0.25">
      <c r="C2228" s="23"/>
      <c r="D2228" s="23"/>
      <c r="E2228" s="23"/>
    </row>
    <row r="2229" spans="3:5" x14ac:dyDescent="0.25">
      <c r="C2229" s="23"/>
      <c r="D2229" s="23"/>
      <c r="E2229" s="23"/>
    </row>
    <row r="2230" spans="3:5" x14ac:dyDescent="0.25">
      <c r="C2230" s="23"/>
      <c r="D2230" s="23"/>
      <c r="E2230" s="23"/>
    </row>
    <row r="2231" spans="3:5" x14ac:dyDescent="0.25">
      <c r="C2231" s="23"/>
      <c r="D2231" s="23"/>
      <c r="E2231" s="23"/>
    </row>
    <row r="2232" spans="3:5" x14ac:dyDescent="0.25">
      <c r="C2232" s="23"/>
      <c r="D2232" s="23"/>
      <c r="E2232" s="23"/>
    </row>
    <row r="2233" spans="3:5" x14ac:dyDescent="0.25">
      <c r="C2233" s="23"/>
      <c r="D2233" s="23"/>
      <c r="E2233" s="23"/>
    </row>
    <row r="2234" spans="3:5" x14ac:dyDescent="0.25">
      <c r="C2234" s="23"/>
      <c r="D2234" s="23"/>
      <c r="E2234" s="23"/>
    </row>
    <row r="2235" spans="3:5" x14ac:dyDescent="0.25">
      <c r="C2235" s="23"/>
      <c r="D2235" s="23"/>
      <c r="E2235" s="23"/>
    </row>
    <row r="2236" spans="3:5" x14ac:dyDescent="0.25">
      <c r="C2236" s="23"/>
      <c r="D2236" s="23"/>
      <c r="E2236" s="23"/>
    </row>
    <row r="2237" spans="3:5" x14ac:dyDescent="0.25">
      <c r="C2237" s="23"/>
      <c r="D2237" s="23"/>
      <c r="E2237" s="23"/>
    </row>
    <row r="2238" spans="3:5" x14ac:dyDescent="0.25">
      <c r="C2238" s="23"/>
      <c r="D2238" s="23"/>
      <c r="E2238" s="23"/>
    </row>
    <row r="2239" spans="3:5" x14ac:dyDescent="0.25">
      <c r="C2239" s="23"/>
      <c r="D2239" s="23"/>
      <c r="E2239" s="23"/>
    </row>
    <row r="2240" spans="3:5" x14ac:dyDescent="0.25">
      <c r="C2240" s="23"/>
      <c r="D2240" s="23"/>
      <c r="E2240" s="23"/>
    </row>
    <row r="2241" spans="3:5" x14ac:dyDescent="0.25">
      <c r="C2241" s="23"/>
      <c r="D2241" s="23"/>
      <c r="E2241" s="23"/>
    </row>
    <row r="2242" spans="3:5" x14ac:dyDescent="0.25">
      <c r="C2242" s="23"/>
      <c r="D2242" s="23"/>
      <c r="E2242" s="23"/>
    </row>
    <row r="2243" spans="3:5" x14ac:dyDescent="0.25">
      <c r="C2243" s="23"/>
      <c r="D2243" s="23"/>
      <c r="E2243" s="23"/>
    </row>
    <row r="2244" spans="3:5" x14ac:dyDescent="0.25">
      <c r="C2244" s="23"/>
      <c r="D2244" s="23"/>
      <c r="E2244" s="23"/>
    </row>
    <row r="2245" spans="3:5" x14ac:dyDescent="0.25">
      <c r="C2245" s="23"/>
      <c r="D2245" s="23"/>
      <c r="E2245" s="23"/>
    </row>
    <row r="2246" spans="3:5" x14ac:dyDescent="0.25">
      <c r="C2246" s="23"/>
      <c r="D2246" s="23"/>
      <c r="E2246" s="23"/>
    </row>
    <row r="2247" spans="3:5" x14ac:dyDescent="0.25">
      <c r="C2247" s="23"/>
      <c r="D2247" s="23"/>
      <c r="E2247" s="23"/>
    </row>
    <row r="2248" spans="3:5" x14ac:dyDescent="0.25">
      <c r="C2248" s="23"/>
      <c r="D2248" s="23"/>
      <c r="E2248" s="23"/>
    </row>
    <row r="2249" spans="3:5" x14ac:dyDescent="0.25">
      <c r="C2249" s="23"/>
      <c r="D2249" s="23"/>
      <c r="E2249" s="23"/>
    </row>
    <row r="2250" spans="3:5" x14ac:dyDescent="0.25">
      <c r="C2250" s="23"/>
      <c r="D2250" s="23"/>
      <c r="E2250" s="23"/>
    </row>
    <row r="2251" spans="3:5" x14ac:dyDescent="0.25">
      <c r="C2251" s="23"/>
      <c r="D2251" s="23"/>
      <c r="E2251" s="23"/>
    </row>
    <row r="2252" spans="3:5" x14ac:dyDescent="0.25">
      <c r="C2252" s="23"/>
      <c r="D2252" s="23"/>
      <c r="E2252" s="23"/>
    </row>
    <row r="2253" spans="3:5" x14ac:dyDescent="0.25">
      <c r="C2253" s="23"/>
      <c r="D2253" s="23"/>
      <c r="E2253" s="23"/>
    </row>
    <row r="2254" spans="3:5" x14ac:dyDescent="0.25">
      <c r="C2254" s="23"/>
      <c r="D2254" s="23"/>
      <c r="E2254" s="23"/>
    </row>
    <row r="2255" spans="3:5" x14ac:dyDescent="0.25">
      <c r="C2255" s="23"/>
      <c r="D2255" s="23"/>
      <c r="E2255" s="23"/>
    </row>
    <row r="2256" spans="3:5" x14ac:dyDescent="0.25">
      <c r="C2256" s="23"/>
      <c r="D2256" s="23"/>
      <c r="E2256" s="23"/>
    </row>
    <row r="2257" spans="3:5" x14ac:dyDescent="0.25">
      <c r="C2257" s="23"/>
      <c r="D2257" s="23"/>
      <c r="E2257" s="23"/>
    </row>
    <row r="2258" spans="3:5" x14ac:dyDescent="0.25">
      <c r="C2258" s="23"/>
      <c r="D2258" s="23"/>
      <c r="E2258" s="23"/>
    </row>
    <row r="2259" spans="3:5" x14ac:dyDescent="0.25">
      <c r="C2259" s="23"/>
      <c r="D2259" s="23"/>
      <c r="E2259" s="23"/>
    </row>
    <row r="2260" spans="3:5" x14ac:dyDescent="0.25">
      <c r="C2260" s="23"/>
      <c r="D2260" s="23"/>
      <c r="E2260" s="23"/>
    </row>
    <row r="2261" spans="3:5" x14ac:dyDescent="0.25">
      <c r="C2261" s="23"/>
      <c r="D2261" s="23"/>
      <c r="E2261" s="23"/>
    </row>
    <row r="2262" spans="3:5" x14ac:dyDescent="0.25">
      <c r="C2262" s="23"/>
      <c r="D2262" s="23"/>
      <c r="E2262" s="23"/>
    </row>
    <row r="2263" spans="3:5" x14ac:dyDescent="0.25">
      <c r="C2263" s="23"/>
      <c r="D2263" s="23"/>
      <c r="E2263" s="23"/>
    </row>
    <row r="2264" spans="3:5" x14ac:dyDescent="0.25">
      <c r="C2264" s="23"/>
      <c r="D2264" s="23"/>
      <c r="E2264" s="23"/>
    </row>
    <row r="2265" spans="3:5" x14ac:dyDescent="0.25">
      <c r="C2265" s="23"/>
      <c r="D2265" s="23"/>
      <c r="E2265" s="23"/>
    </row>
    <row r="2266" spans="3:5" x14ac:dyDescent="0.25">
      <c r="C2266" s="23"/>
      <c r="D2266" s="23"/>
      <c r="E2266" s="23"/>
    </row>
    <row r="2267" spans="3:5" x14ac:dyDescent="0.25">
      <c r="C2267" s="23"/>
      <c r="D2267" s="23"/>
      <c r="E2267" s="23"/>
    </row>
    <row r="2268" spans="3:5" x14ac:dyDescent="0.25">
      <c r="C2268" s="23"/>
      <c r="D2268" s="23"/>
      <c r="E2268" s="23"/>
    </row>
    <row r="2269" spans="3:5" x14ac:dyDescent="0.25">
      <c r="C2269" s="23"/>
      <c r="D2269" s="23"/>
      <c r="E2269" s="23"/>
    </row>
    <row r="2270" spans="3:5" x14ac:dyDescent="0.25">
      <c r="C2270" s="23"/>
      <c r="D2270" s="23"/>
      <c r="E2270" s="23"/>
    </row>
    <row r="2271" spans="3:5" x14ac:dyDescent="0.25">
      <c r="C2271" s="23"/>
      <c r="D2271" s="23"/>
      <c r="E2271" s="23"/>
    </row>
    <row r="2272" spans="3:5" x14ac:dyDescent="0.25">
      <c r="C2272" s="23"/>
      <c r="D2272" s="23"/>
      <c r="E2272" s="23"/>
    </row>
    <row r="2273" spans="3:5" x14ac:dyDescent="0.25">
      <c r="C2273" s="23"/>
      <c r="D2273" s="23"/>
      <c r="E2273" s="23"/>
    </row>
    <row r="2274" spans="3:5" x14ac:dyDescent="0.25">
      <c r="C2274" s="23"/>
      <c r="D2274" s="23"/>
      <c r="E2274" s="23"/>
    </row>
    <row r="2275" spans="3:5" x14ac:dyDescent="0.25">
      <c r="C2275" s="23"/>
      <c r="D2275" s="23"/>
      <c r="E2275" s="23"/>
    </row>
    <row r="2276" spans="3:5" x14ac:dyDescent="0.25">
      <c r="C2276" s="23"/>
      <c r="D2276" s="23"/>
      <c r="E2276" s="23"/>
    </row>
    <row r="2277" spans="3:5" x14ac:dyDescent="0.25">
      <c r="C2277" s="23"/>
      <c r="D2277" s="23"/>
      <c r="E2277" s="23"/>
    </row>
    <row r="2278" spans="3:5" x14ac:dyDescent="0.25">
      <c r="C2278" s="23"/>
      <c r="D2278" s="23"/>
      <c r="E2278" s="23"/>
    </row>
    <row r="2279" spans="3:5" x14ac:dyDescent="0.25">
      <c r="C2279" s="23"/>
      <c r="D2279" s="23"/>
      <c r="E2279" s="23"/>
    </row>
    <row r="2280" spans="3:5" x14ac:dyDescent="0.25">
      <c r="C2280" s="23"/>
      <c r="D2280" s="23"/>
      <c r="E2280" s="23"/>
    </row>
    <row r="2281" spans="3:5" x14ac:dyDescent="0.25">
      <c r="C2281" s="23"/>
      <c r="D2281" s="23"/>
      <c r="E2281" s="23"/>
    </row>
    <row r="2282" spans="3:5" x14ac:dyDescent="0.25">
      <c r="C2282" s="23"/>
      <c r="D2282" s="23"/>
      <c r="E2282" s="23"/>
    </row>
    <row r="2283" spans="3:5" x14ac:dyDescent="0.25">
      <c r="C2283" s="23"/>
      <c r="D2283" s="23"/>
      <c r="E2283" s="23"/>
    </row>
    <row r="2284" spans="3:5" x14ac:dyDescent="0.25">
      <c r="C2284" s="23"/>
      <c r="D2284" s="23"/>
      <c r="E2284" s="23"/>
    </row>
    <row r="2285" spans="3:5" x14ac:dyDescent="0.25">
      <c r="C2285" s="23"/>
      <c r="D2285" s="23"/>
      <c r="E2285" s="23"/>
    </row>
    <row r="2286" spans="3:5" x14ac:dyDescent="0.25">
      <c r="C2286" s="23"/>
      <c r="D2286" s="23"/>
      <c r="E2286" s="23"/>
    </row>
    <row r="2287" spans="3:5" x14ac:dyDescent="0.25">
      <c r="C2287" s="23"/>
      <c r="D2287" s="23"/>
      <c r="E2287" s="23"/>
    </row>
    <row r="2288" spans="3:5" x14ac:dyDescent="0.25">
      <c r="C2288" s="23"/>
      <c r="D2288" s="23"/>
      <c r="E2288" s="23"/>
    </row>
    <row r="2289" spans="3:5" x14ac:dyDescent="0.25">
      <c r="C2289" s="23"/>
      <c r="D2289" s="23"/>
      <c r="E2289" s="23"/>
    </row>
    <row r="2290" spans="3:5" x14ac:dyDescent="0.25">
      <c r="C2290" s="23"/>
      <c r="D2290" s="23"/>
      <c r="E2290" s="23"/>
    </row>
    <row r="2291" spans="3:5" x14ac:dyDescent="0.25">
      <c r="C2291" s="23"/>
      <c r="D2291" s="23"/>
      <c r="E2291" s="23"/>
    </row>
    <row r="2292" spans="3:5" x14ac:dyDescent="0.25">
      <c r="C2292" s="23"/>
      <c r="D2292" s="23"/>
      <c r="E2292" s="23"/>
    </row>
    <row r="2293" spans="3:5" x14ac:dyDescent="0.25">
      <c r="C2293" s="23"/>
      <c r="D2293" s="23"/>
      <c r="E2293" s="23"/>
    </row>
    <row r="2294" spans="3:5" x14ac:dyDescent="0.25">
      <c r="C2294" s="23"/>
      <c r="D2294" s="23"/>
      <c r="E2294" s="23"/>
    </row>
    <row r="2295" spans="3:5" x14ac:dyDescent="0.25">
      <c r="C2295" s="23"/>
      <c r="D2295" s="23"/>
      <c r="E2295" s="23"/>
    </row>
    <row r="2296" spans="3:5" x14ac:dyDescent="0.25">
      <c r="C2296" s="23"/>
      <c r="D2296" s="23"/>
      <c r="E2296" s="23"/>
    </row>
    <row r="2297" spans="3:5" x14ac:dyDescent="0.25">
      <c r="C2297" s="23"/>
      <c r="D2297" s="23"/>
      <c r="E2297" s="23"/>
    </row>
    <row r="2298" spans="3:5" x14ac:dyDescent="0.25">
      <c r="C2298" s="23"/>
      <c r="D2298" s="23"/>
      <c r="E2298" s="23"/>
    </row>
    <row r="2299" spans="3:5" x14ac:dyDescent="0.25">
      <c r="C2299" s="23"/>
      <c r="D2299" s="23"/>
      <c r="E2299" s="23"/>
    </row>
    <row r="2300" spans="3:5" x14ac:dyDescent="0.25">
      <c r="C2300" s="23"/>
      <c r="D2300" s="23"/>
      <c r="E2300" s="23"/>
    </row>
    <row r="2301" spans="3:5" x14ac:dyDescent="0.25">
      <c r="C2301" s="23"/>
      <c r="D2301" s="23"/>
      <c r="E2301" s="23"/>
    </row>
    <row r="2302" spans="3:5" x14ac:dyDescent="0.25">
      <c r="C2302" s="23"/>
      <c r="D2302" s="23"/>
      <c r="E2302" s="23"/>
    </row>
    <row r="2303" spans="3:5" x14ac:dyDescent="0.25">
      <c r="C2303" s="23"/>
      <c r="D2303" s="23"/>
      <c r="E2303" s="23"/>
    </row>
    <row r="2304" spans="3:5" x14ac:dyDescent="0.25">
      <c r="C2304" s="23"/>
      <c r="D2304" s="23"/>
      <c r="E2304" s="23"/>
    </row>
    <row r="2305" spans="3:5" x14ac:dyDescent="0.25">
      <c r="C2305" s="23"/>
      <c r="D2305" s="23"/>
      <c r="E2305" s="23"/>
    </row>
    <row r="2306" spans="3:5" x14ac:dyDescent="0.25">
      <c r="C2306" s="23"/>
      <c r="D2306" s="23"/>
      <c r="E2306" s="23"/>
    </row>
    <row r="2307" spans="3:5" x14ac:dyDescent="0.25">
      <c r="C2307" s="23"/>
      <c r="D2307" s="23"/>
      <c r="E2307" s="23"/>
    </row>
    <row r="2308" spans="3:5" x14ac:dyDescent="0.25">
      <c r="C2308" s="23"/>
      <c r="D2308" s="23"/>
      <c r="E2308" s="23"/>
    </row>
    <row r="2309" spans="3:5" x14ac:dyDescent="0.25">
      <c r="C2309" s="23"/>
      <c r="D2309" s="23"/>
      <c r="E2309" s="23"/>
    </row>
    <row r="2310" spans="3:5" x14ac:dyDescent="0.25">
      <c r="C2310" s="23"/>
      <c r="D2310" s="23"/>
      <c r="E2310" s="23"/>
    </row>
    <row r="2311" spans="3:5" x14ac:dyDescent="0.25">
      <c r="C2311" s="23"/>
      <c r="D2311" s="23"/>
      <c r="E2311" s="23"/>
    </row>
    <row r="2312" spans="3:5" x14ac:dyDescent="0.25">
      <c r="C2312" s="23"/>
      <c r="D2312" s="23"/>
      <c r="E2312" s="23"/>
    </row>
    <row r="2313" spans="3:5" x14ac:dyDescent="0.25">
      <c r="C2313" s="23"/>
      <c r="D2313" s="23"/>
      <c r="E2313" s="23"/>
    </row>
    <row r="2314" spans="3:5" x14ac:dyDescent="0.25">
      <c r="C2314" s="23"/>
      <c r="D2314" s="23"/>
      <c r="E2314" s="23"/>
    </row>
    <row r="2315" spans="3:5" x14ac:dyDescent="0.25">
      <c r="C2315" s="23"/>
      <c r="D2315" s="23"/>
      <c r="E2315" s="23"/>
    </row>
    <row r="2316" spans="3:5" x14ac:dyDescent="0.25">
      <c r="C2316" s="23"/>
      <c r="D2316" s="23"/>
      <c r="E2316" s="23"/>
    </row>
    <row r="2317" spans="3:5" x14ac:dyDescent="0.25">
      <c r="C2317" s="23"/>
      <c r="D2317" s="23"/>
      <c r="E2317" s="23"/>
    </row>
    <row r="2318" spans="3:5" x14ac:dyDescent="0.25">
      <c r="C2318" s="23"/>
      <c r="D2318" s="23"/>
      <c r="E2318" s="23"/>
    </row>
    <row r="2319" spans="3:5" x14ac:dyDescent="0.25">
      <c r="C2319" s="23"/>
      <c r="D2319" s="23"/>
      <c r="E2319" s="23"/>
    </row>
    <row r="2320" spans="3:5" x14ac:dyDescent="0.25">
      <c r="C2320" s="23"/>
      <c r="D2320" s="23"/>
      <c r="E2320" s="23"/>
    </row>
    <row r="2321" spans="3:5" x14ac:dyDescent="0.25">
      <c r="C2321" s="23"/>
      <c r="D2321" s="23"/>
      <c r="E2321" s="23"/>
    </row>
    <row r="2322" spans="3:5" x14ac:dyDescent="0.25">
      <c r="C2322" s="23"/>
      <c r="D2322" s="23"/>
      <c r="E2322" s="23"/>
    </row>
    <row r="2323" spans="3:5" x14ac:dyDescent="0.25">
      <c r="C2323" s="23"/>
      <c r="D2323" s="23"/>
      <c r="E2323" s="23"/>
    </row>
    <row r="2324" spans="3:5" x14ac:dyDescent="0.25">
      <c r="C2324" s="23"/>
      <c r="D2324" s="23"/>
      <c r="E2324" s="23"/>
    </row>
    <row r="2325" spans="3:5" x14ac:dyDescent="0.25">
      <c r="C2325" s="23"/>
      <c r="D2325" s="23"/>
      <c r="E2325" s="23"/>
    </row>
    <row r="2326" spans="3:5" x14ac:dyDescent="0.25">
      <c r="C2326" s="23"/>
      <c r="D2326" s="23"/>
      <c r="E2326" s="23"/>
    </row>
    <row r="2327" spans="3:5" x14ac:dyDescent="0.25">
      <c r="C2327" s="23"/>
      <c r="D2327" s="23"/>
      <c r="E2327" s="23"/>
    </row>
    <row r="2328" spans="3:5" x14ac:dyDescent="0.25">
      <c r="C2328" s="23"/>
      <c r="D2328" s="23"/>
      <c r="E2328" s="23"/>
    </row>
    <row r="2329" spans="3:5" x14ac:dyDescent="0.25">
      <c r="C2329" s="23"/>
      <c r="D2329" s="23"/>
      <c r="E2329" s="23"/>
    </row>
    <row r="2330" spans="3:5" x14ac:dyDescent="0.25">
      <c r="C2330" s="23"/>
      <c r="D2330" s="23"/>
      <c r="E2330" s="23"/>
    </row>
    <row r="2331" spans="3:5" x14ac:dyDescent="0.25">
      <c r="C2331" s="23"/>
      <c r="D2331" s="23"/>
      <c r="E2331" s="23"/>
    </row>
    <row r="2332" spans="3:5" x14ac:dyDescent="0.25">
      <c r="C2332" s="23"/>
      <c r="D2332" s="23"/>
      <c r="E2332" s="23"/>
    </row>
    <row r="2333" spans="3:5" x14ac:dyDescent="0.25">
      <c r="C2333" s="23"/>
      <c r="D2333" s="23"/>
      <c r="E2333" s="23"/>
    </row>
    <row r="2334" spans="3:5" x14ac:dyDescent="0.25">
      <c r="C2334" s="23"/>
      <c r="D2334" s="23"/>
      <c r="E2334" s="23"/>
    </row>
    <row r="2335" spans="3:5" x14ac:dyDescent="0.25">
      <c r="C2335" s="23"/>
      <c r="D2335" s="23"/>
      <c r="E2335" s="23"/>
    </row>
    <row r="2336" spans="3:5" x14ac:dyDescent="0.25">
      <c r="C2336" s="23"/>
      <c r="D2336" s="23"/>
      <c r="E2336" s="23"/>
    </row>
    <row r="2337" spans="3:5" x14ac:dyDescent="0.25">
      <c r="C2337" s="23"/>
      <c r="D2337" s="23"/>
      <c r="E2337" s="23"/>
    </row>
    <row r="2338" spans="3:5" x14ac:dyDescent="0.25">
      <c r="C2338" s="23"/>
      <c r="D2338" s="23"/>
      <c r="E2338" s="23"/>
    </row>
    <row r="2339" spans="3:5" x14ac:dyDescent="0.25">
      <c r="C2339" s="23"/>
      <c r="D2339" s="23"/>
      <c r="E2339" s="23"/>
    </row>
    <row r="2340" spans="3:5" x14ac:dyDescent="0.25">
      <c r="C2340" s="23"/>
      <c r="D2340" s="23"/>
      <c r="E2340" s="23"/>
    </row>
    <row r="2341" spans="3:5" x14ac:dyDescent="0.25">
      <c r="C2341" s="23"/>
      <c r="D2341" s="23"/>
      <c r="E2341" s="23"/>
    </row>
    <row r="2342" spans="3:5" x14ac:dyDescent="0.25">
      <c r="C2342" s="23"/>
      <c r="D2342" s="23"/>
      <c r="E2342" s="23"/>
    </row>
    <row r="2343" spans="3:5" x14ac:dyDescent="0.25">
      <c r="C2343" s="23"/>
      <c r="D2343" s="23"/>
      <c r="E2343" s="23"/>
    </row>
    <row r="2344" spans="3:5" x14ac:dyDescent="0.25">
      <c r="C2344" s="23"/>
      <c r="D2344" s="23"/>
      <c r="E2344" s="23"/>
    </row>
    <row r="2345" spans="3:5" x14ac:dyDescent="0.25">
      <c r="C2345" s="23"/>
      <c r="D2345" s="23"/>
      <c r="E2345" s="23"/>
    </row>
    <row r="2346" spans="3:5" x14ac:dyDescent="0.25">
      <c r="C2346" s="23"/>
      <c r="D2346" s="23"/>
      <c r="E2346" s="23"/>
    </row>
    <row r="2347" spans="3:5" x14ac:dyDescent="0.25">
      <c r="C2347" s="23"/>
      <c r="D2347" s="23"/>
      <c r="E2347" s="23"/>
    </row>
    <row r="2348" spans="3:5" x14ac:dyDescent="0.25">
      <c r="C2348" s="23"/>
      <c r="D2348" s="23"/>
      <c r="E2348" s="23"/>
    </row>
    <row r="2349" spans="3:5" x14ac:dyDescent="0.25">
      <c r="C2349" s="23"/>
      <c r="D2349" s="23"/>
      <c r="E2349" s="23"/>
    </row>
    <row r="2350" spans="3:5" x14ac:dyDescent="0.25">
      <c r="C2350" s="23"/>
      <c r="D2350" s="23"/>
      <c r="E2350" s="23"/>
    </row>
    <row r="2351" spans="3:5" x14ac:dyDescent="0.25">
      <c r="C2351" s="23"/>
      <c r="D2351" s="23"/>
      <c r="E2351" s="23"/>
    </row>
    <row r="2352" spans="3:5" x14ac:dyDescent="0.25">
      <c r="C2352" s="23"/>
      <c r="D2352" s="23"/>
      <c r="E2352" s="23"/>
    </row>
    <row r="2353" spans="3:5" x14ac:dyDescent="0.25">
      <c r="C2353" s="23"/>
      <c r="D2353" s="23"/>
      <c r="E2353" s="23"/>
    </row>
    <row r="2354" spans="3:5" x14ac:dyDescent="0.25">
      <c r="C2354" s="23"/>
      <c r="D2354" s="23"/>
      <c r="E2354" s="23"/>
    </row>
    <row r="2355" spans="3:5" x14ac:dyDescent="0.25">
      <c r="C2355" s="23"/>
      <c r="D2355" s="23"/>
      <c r="E2355" s="23"/>
    </row>
    <row r="2356" spans="3:5" x14ac:dyDescent="0.25">
      <c r="C2356" s="23"/>
      <c r="D2356" s="23"/>
      <c r="E2356" s="23"/>
    </row>
    <row r="2357" spans="3:5" x14ac:dyDescent="0.25">
      <c r="C2357" s="23"/>
      <c r="D2357" s="23"/>
      <c r="E2357" s="23"/>
    </row>
    <row r="2358" spans="3:5" x14ac:dyDescent="0.25">
      <c r="C2358" s="23"/>
      <c r="D2358" s="23"/>
      <c r="E2358" s="23"/>
    </row>
    <row r="2359" spans="3:5" x14ac:dyDescent="0.25">
      <c r="C2359" s="23"/>
      <c r="D2359" s="23"/>
      <c r="E2359" s="23"/>
    </row>
    <row r="2360" spans="3:5" x14ac:dyDescent="0.25">
      <c r="C2360" s="23"/>
      <c r="D2360" s="23"/>
      <c r="E2360" s="23"/>
    </row>
    <row r="2361" spans="3:5" x14ac:dyDescent="0.25">
      <c r="C2361" s="23"/>
      <c r="D2361" s="23"/>
      <c r="E2361" s="23"/>
    </row>
    <row r="2362" spans="3:5" x14ac:dyDescent="0.25">
      <c r="C2362" s="23"/>
      <c r="D2362" s="23"/>
      <c r="E2362" s="23"/>
    </row>
    <row r="2363" spans="3:5" x14ac:dyDescent="0.25">
      <c r="C2363" s="23"/>
      <c r="D2363" s="23"/>
      <c r="E2363" s="23"/>
    </row>
    <row r="2364" spans="3:5" x14ac:dyDescent="0.25">
      <c r="C2364" s="23"/>
      <c r="D2364" s="23"/>
      <c r="E2364" s="23"/>
    </row>
    <row r="2365" spans="3:5" x14ac:dyDescent="0.25">
      <c r="C2365" s="23"/>
      <c r="D2365" s="23"/>
      <c r="E2365" s="23"/>
    </row>
    <row r="2366" spans="3:5" x14ac:dyDescent="0.25">
      <c r="C2366" s="23"/>
      <c r="D2366" s="23"/>
      <c r="E2366" s="23"/>
    </row>
    <row r="2367" spans="3:5" x14ac:dyDescent="0.25">
      <c r="C2367" s="23"/>
      <c r="D2367" s="23"/>
      <c r="E2367" s="23"/>
    </row>
    <row r="2368" spans="3:5" x14ac:dyDescent="0.25">
      <c r="C2368" s="23"/>
      <c r="D2368" s="23"/>
      <c r="E2368" s="23"/>
    </row>
    <row r="2369" spans="3:5" x14ac:dyDescent="0.25">
      <c r="C2369" s="23"/>
      <c r="D2369" s="23"/>
      <c r="E2369" s="23"/>
    </row>
    <row r="2370" spans="3:5" x14ac:dyDescent="0.25">
      <c r="C2370" s="23"/>
      <c r="D2370" s="23"/>
      <c r="E2370" s="23"/>
    </row>
    <row r="2371" spans="3:5" x14ac:dyDescent="0.25">
      <c r="C2371" s="23"/>
      <c r="D2371" s="23"/>
      <c r="E2371" s="23"/>
    </row>
    <row r="2372" spans="3:5" x14ac:dyDescent="0.25">
      <c r="C2372" s="23"/>
      <c r="D2372" s="23"/>
      <c r="E2372" s="23"/>
    </row>
    <row r="2373" spans="3:5" x14ac:dyDescent="0.25">
      <c r="C2373" s="23"/>
      <c r="D2373" s="23"/>
      <c r="E2373" s="23"/>
    </row>
    <row r="2374" spans="3:5" x14ac:dyDescent="0.25">
      <c r="C2374" s="23"/>
      <c r="D2374" s="23"/>
      <c r="E2374" s="23"/>
    </row>
    <row r="2375" spans="3:5" x14ac:dyDescent="0.25">
      <c r="C2375" s="23"/>
      <c r="D2375" s="23"/>
      <c r="E2375" s="23"/>
    </row>
    <row r="2376" spans="3:5" x14ac:dyDescent="0.25">
      <c r="C2376" s="23"/>
      <c r="D2376" s="23"/>
      <c r="E2376" s="23"/>
    </row>
    <row r="2377" spans="3:5" x14ac:dyDescent="0.25">
      <c r="C2377" s="23"/>
      <c r="D2377" s="23"/>
      <c r="E2377" s="23"/>
    </row>
    <row r="2378" spans="3:5" x14ac:dyDescent="0.25">
      <c r="C2378" s="23"/>
      <c r="D2378" s="23"/>
      <c r="E2378" s="23"/>
    </row>
    <row r="2379" spans="3:5" x14ac:dyDescent="0.25">
      <c r="C2379" s="23"/>
      <c r="D2379" s="23"/>
      <c r="E2379" s="23"/>
    </row>
    <row r="2380" spans="3:5" x14ac:dyDescent="0.25">
      <c r="C2380" s="23"/>
      <c r="D2380" s="23"/>
      <c r="E2380" s="23"/>
    </row>
    <row r="2381" spans="3:5" x14ac:dyDescent="0.25">
      <c r="C2381" s="23"/>
      <c r="D2381" s="23"/>
      <c r="E2381" s="23"/>
    </row>
    <row r="2382" spans="3:5" x14ac:dyDescent="0.25">
      <c r="C2382" s="23"/>
      <c r="D2382" s="23"/>
      <c r="E2382" s="23"/>
    </row>
    <row r="2383" spans="3:5" x14ac:dyDescent="0.25">
      <c r="C2383" s="23"/>
      <c r="D2383" s="23"/>
      <c r="E2383" s="23"/>
    </row>
    <row r="2384" spans="3:5" x14ac:dyDescent="0.25">
      <c r="C2384" s="23"/>
      <c r="D2384" s="23"/>
      <c r="E2384" s="23"/>
    </row>
    <row r="2385" spans="3:5" x14ac:dyDescent="0.25">
      <c r="C2385" s="23"/>
      <c r="D2385" s="23"/>
      <c r="E2385" s="23"/>
    </row>
    <row r="2386" spans="3:5" x14ac:dyDescent="0.25">
      <c r="C2386" s="23"/>
      <c r="D2386" s="23"/>
      <c r="E2386" s="23"/>
    </row>
    <row r="2387" spans="3:5" x14ac:dyDescent="0.25">
      <c r="C2387" s="23"/>
      <c r="D2387" s="23"/>
      <c r="E2387" s="23"/>
    </row>
    <row r="2388" spans="3:5" x14ac:dyDescent="0.25">
      <c r="C2388" s="23"/>
      <c r="D2388" s="23"/>
      <c r="E2388" s="23"/>
    </row>
    <row r="2389" spans="3:5" x14ac:dyDescent="0.25">
      <c r="C2389" s="23"/>
      <c r="D2389" s="23"/>
      <c r="E2389" s="23"/>
    </row>
    <row r="2390" spans="3:5" x14ac:dyDescent="0.25">
      <c r="C2390" s="23"/>
      <c r="D2390" s="23"/>
      <c r="E2390" s="23"/>
    </row>
    <row r="2391" spans="3:5" x14ac:dyDescent="0.25">
      <c r="C2391" s="23"/>
      <c r="D2391" s="23"/>
      <c r="E2391" s="23"/>
    </row>
    <row r="2392" spans="3:5" x14ac:dyDescent="0.25">
      <c r="C2392" s="23"/>
      <c r="D2392" s="23"/>
      <c r="E2392" s="23"/>
    </row>
    <row r="2393" spans="3:5" x14ac:dyDescent="0.25">
      <c r="C2393" s="23"/>
      <c r="D2393" s="23"/>
      <c r="E2393" s="23"/>
    </row>
    <row r="2394" spans="3:5" x14ac:dyDescent="0.25">
      <c r="C2394" s="23"/>
      <c r="D2394" s="23"/>
      <c r="E2394" s="23"/>
    </row>
    <row r="2395" spans="3:5" x14ac:dyDescent="0.25">
      <c r="C2395" s="23"/>
      <c r="D2395" s="23"/>
      <c r="E2395" s="23"/>
    </row>
    <row r="2396" spans="3:5" x14ac:dyDescent="0.25">
      <c r="C2396" s="23"/>
      <c r="D2396" s="23"/>
      <c r="E2396" s="23"/>
    </row>
    <row r="2397" spans="3:5" x14ac:dyDescent="0.25">
      <c r="C2397" s="23"/>
      <c r="D2397" s="23"/>
      <c r="E2397" s="23"/>
    </row>
    <row r="2398" spans="3:5" x14ac:dyDescent="0.25">
      <c r="C2398" s="23"/>
      <c r="D2398" s="23"/>
      <c r="E2398" s="23"/>
    </row>
    <row r="2399" spans="3:5" x14ac:dyDescent="0.25">
      <c r="C2399" s="23"/>
      <c r="D2399" s="23"/>
      <c r="E2399" s="23"/>
    </row>
    <row r="2400" spans="3:5" x14ac:dyDescent="0.25">
      <c r="C2400" s="23"/>
      <c r="D2400" s="23"/>
      <c r="E2400" s="23"/>
    </row>
    <row r="2401" spans="3:5" x14ac:dyDescent="0.25">
      <c r="C2401" s="23"/>
      <c r="D2401" s="23"/>
      <c r="E2401" s="23"/>
    </row>
    <row r="2402" spans="3:5" x14ac:dyDescent="0.25">
      <c r="C2402" s="23"/>
      <c r="D2402" s="23"/>
      <c r="E2402" s="23"/>
    </row>
    <row r="2403" spans="3:5" x14ac:dyDescent="0.25">
      <c r="C2403" s="23"/>
      <c r="D2403" s="23"/>
      <c r="E2403" s="23"/>
    </row>
    <row r="2404" spans="3:5" x14ac:dyDescent="0.25">
      <c r="C2404" s="23"/>
      <c r="D2404" s="23"/>
      <c r="E2404" s="23"/>
    </row>
    <row r="2405" spans="3:5" x14ac:dyDescent="0.25">
      <c r="C2405" s="23"/>
      <c r="D2405" s="23"/>
      <c r="E2405" s="23"/>
    </row>
    <row r="2406" spans="3:5" x14ac:dyDescent="0.25">
      <c r="C2406" s="23"/>
      <c r="D2406" s="23"/>
      <c r="E2406" s="23"/>
    </row>
    <row r="2407" spans="3:5" x14ac:dyDescent="0.25">
      <c r="C2407" s="23"/>
      <c r="D2407" s="23"/>
      <c r="E2407" s="23"/>
    </row>
    <row r="2408" spans="3:5" x14ac:dyDescent="0.25">
      <c r="C2408" s="23"/>
      <c r="D2408" s="23"/>
      <c r="E2408" s="23"/>
    </row>
    <row r="2409" spans="3:5" x14ac:dyDescent="0.25">
      <c r="C2409" s="23"/>
      <c r="D2409" s="23"/>
      <c r="E2409" s="23"/>
    </row>
    <row r="2410" spans="3:5" x14ac:dyDescent="0.25">
      <c r="C2410" s="23"/>
      <c r="D2410" s="23"/>
      <c r="E2410" s="23"/>
    </row>
    <row r="2411" spans="3:5" x14ac:dyDescent="0.25">
      <c r="C2411" s="23"/>
      <c r="D2411" s="23"/>
      <c r="E2411" s="23"/>
    </row>
    <row r="2412" spans="3:5" x14ac:dyDescent="0.25">
      <c r="C2412" s="23"/>
      <c r="D2412" s="23"/>
      <c r="E2412" s="23"/>
    </row>
    <row r="2413" spans="3:5" x14ac:dyDescent="0.25">
      <c r="C2413" s="23"/>
      <c r="D2413" s="23"/>
      <c r="E2413" s="23"/>
    </row>
    <row r="2414" spans="3:5" x14ac:dyDescent="0.25">
      <c r="C2414" s="23"/>
      <c r="D2414" s="23"/>
      <c r="E2414" s="23"/>
    </row>
    <row r="2415" spans="3:5" x14ac:dyDescent="0.25">
      <c r="C2415" s="23"/>
      <c r="D2415" s="23"/>
      <c r="E2415" s="23"/>
    </row>
    <row r="2416" spans="3:5" x14ac:dyDescent="0.25">
      <c r="C2416" s="23"/>
      <c r="D2416" s="23"/>
      <c r="E2416" s="23"/>
    </row>
    <row r="2417" spans="3:5" x14ac:dyDescent="0.25">
      <c r="C2417" s="23"/>
      <c r="D2417" s="23"/>
      <c r="E2417" s="23"/>
    </row>
    <row r="2418" spans="3:5" x14ac:dyDescent="0.25">
      <c r="C2418" s="23"/>
      <c r="D2418" s="23"/>
      <c r="E2418" s="23"/>
    </row>
    <row r="2419" spans="3:5" x14ac:dyDescent="0.25">
      <c r="C2419" s="23"/>
      <c r="D2419" s="23"/>
      <c r="E2419" s="23"/>
    </row>
    <row r="2420" spans="3:5" x14ac:dyDescent="0.25">
      <c r="C2420" s="23"/>
      <c r="D2420" s="23"/>
      <c r="E2420" s="23"/>
    </row>
    <row r="2421" spans="3:5" x14ac:dyDescent="0.25">
      <c r="C2421" s="23"/>
      <c r="D2421" s="23"/>
      <c r="E2421" s="23"/>
    </row>
    <row r="2422" spans="3:5" x14ac:dyDescent="0.25">
      <c r="C2422" s="23"/>
      <c r="D2422" s="23"/>
      <c r="E2422" s="23"/>
    </row>
    <row r="2423" spans="3:5" x14ac:dyDescent="0.25">
      <c r="C2423" s="23"/>
      <c r="D2423" s="23"/>
      <c r="E2423" s="23"/>
    </row>
    <row r="2424" spans="3:5" x14ac:dyDescent="0.25">
      <c r="C2424" s="23"/>
      <c r="D2424" s="23"/>
      <c r="E2424" s="23"/>
    </row>
    <row r="2425" spans="3:5" x14ac:dyDescent="0.25">
      <c r="C2425" s="23"/>
      <c r="D2425" s="23"/>
      <c r="E2425" s="23"/>
    </row>
    <row r="2426" spans="3:5" x14ac:dyDescent="0.25">
      <c r="C2426" s="23"/>
      <c r="D2426" s="23"/>
      <c r="E2426" s="23"/>
    </row>
    <row r="2427" spans="3:5" x14ac:dyDescent="0.25">
      <c r="C2427" s="23"/>
      <c r="D2427" s="23"/>
      <c r="E2427" s="23"/>
    </row>
    <row r="2428" spans="3:5" x14ac:dyDescent="0.25">
      <c r="C2428" s="23"/>
      <c r="D2428" s="23"/>
      <c r="E2428" s="23"/>
    </row>
    <row r="2429" spans="3:5" x14ac:dyDescent="0.25">
      <c r="C2429" s="23"/>
      <c r="D2429" s="23"/>
      <c r="E2429" s="23"/>
    </row>
    <row r="2430" spans="3:5" x14ac:dyDescent="0.25">
      <c r="C2430" s="23"/>
      <c r="D2430" s="23"/>
      <c r="E2430" s="23"/>
    </row>
    <row r="2431" spans="3:5" x14ac:dyDescent="0.25">
      <c r="C2431" s="23"/>
      <c r="D2431" s="23"/>
      <c r="E2431" s="23"/>
    </row>
    <row r="2432" spans="3:5" x14ac:dyDescent="0.25">
      <c r="C2432" s="23"/>
      <c r="D2432" s="23"/>
      <c r="E2432" s="23"/>
    </row>
    <row r="2433" spans="3:5" x14ac:dyDescent="0.25">
      <c r="C2433" s="23"/>
      <c r="D2433" s="23"/>
      <c r="E2433" s="23"/>
    </row>
    <row r="2434" spans="3:5" x14ac:dyDescent="0.25">
      <c r="C2434" s="23"/>
      <c r="D2434" s="23"/>
      <c r="E2434" s="23"/>
    </row>
    <row r="2435" spans="3:5" x14ac:dyDescent="0.25">
      <c r="C2435" s="23"/>
      <c r="D2435" s="23"/>
      <c r="E2435" s="23"/>
    </row>
    <row r="2436" spans="3:5" x14ac:dyDescent="0.25">
      <c r="C2436" s="23"/>
      <c r="D2436" s="23"/>
      <c r="E2436" s="23"/>
    </row>
    <row r="2437" spans="3:5" x14ac:dyDescent="0.25">
      <c r="C2437" s="23"/>
      <c r="D2437" s="23"/>
      <c r="E2437" s="23"/>
    </row>
    <row r="2438" spans="3:5" x14ac:dyDescent="0.25">
      <c r="C2438" s="23"/>
      <c r="D2438" s="23"/>
      <c r="E2438" s="23"/>
    </row>
    <row r="2439" spans="3:5" x14ac:dyDescent="0.25">
      <c r="C2439" s="23"/>
      <c r="D2439" s="23"/>
      <c r="E2439" s="23"/>
    </row>
    <row r="2440" spans="3:5" x14ac:dyDescent="0.25">
      <c r="C2440" s="23"/>
      <c r="D2440" s="23"/>
      <c r="E2440" s="23"/>
    </row>
    <row r="2441" spans="3:5" x14ac:dyDescent="0.25">
      <c r="C2441" s="23"/>
      <c r="D2441" s="23"/>
      <c r="E2441" s="23"/>
    </row>
    <row r="2442" spans="3:5" x14ac:dyDescent="0.25">
      <c r="C2442" s="23"/>
      <c r="D2442" s="23"/>
      <c r="E2442" s="23"/>
    </row>
    <row r="2443" spans="3:5" x14ac:dyDescent="0.25">
      <c r="C2443" s="23"/>
      <c r="D2443" s="23"/>
      <c r="E2443" s="23"/>
    </row>
    <row r="2444" spans="3:5" x14ac:dyDescent="0.25">
      <c r="C2444" s="23"/>
      <c r="D2444" s="23"/>
      <c r="E2444" s="23"/>
    </row>
    <row r="2445" spans="3:5" x14ac:dyDescent="0.25">
      <c r="C2445" s="23"/>
      <c r="D2445" s="23"/>
      <c r="E2445" s="23"/>
    </row>
    <row r="2446" spans="3:5" x14ac:dyDescent="0.25">
      <c r="C2446" s="23"/>
      <c r="D2446" s="23"/>
      <c r="E2446" s="23"/>
    </row>
    <row r="2447" spans="3:5" x14ac:dyDescent="0.25">
      <c r="C2447" s="23"/>
      <c r="D2447" s="23"/>
      <c r="E2447" s="23"/>
    </row>
    <row r="2448" spans="3:5" x14ac:dyDescent="0.25">
      <c r="C2448" s="23"/>
      <c r="D2448" s="23"/>
      <c r="E2448" s="23"/>
    </row>
    <row r="2449" spans="3:5" x14ac:dyDescent="0.25">
      <c r="C2449" s="23"/>
      <c r="D2449" s="23"/>
      <c r="E2449" s="23"/>
    </row>
    <row r="2450" spans="3:5" x14ac:dyDescent="0.25">
      <c r="C2450" s="23"/>
      <c r="D2450" s="23"/>
      <c r="E2450" s="23"/>
    </row>
    <row r="2451" spans="3:5" x14ac:dyDescent="0.25">
      <c r="C2451" s="23"/>
      <c r="D2451" s="23"/>
      <c r="E2451" s="23"/>
    </row>
    <row r="2452" spans="3:5" x14ac:dyDescent="0.25">
      <c r="C2452" s="23"/>
      <c r="D2452" s="23"/>
      <c r="E2452" s="23"/>
    </row>
    <row r="2453" spans="3:5" x14ac:dyDescent="0.25">
      <c r="C2453" s="23"/>
      <c r="D2453" s="23"/>
      <c r="E2453" s="23"/>
    </row>
    <row r="2454" spans="3:5" x14ac:dyDescent="0.25">
      <c r="C2454" s="23"/>
      <c r="D2454" s="23"/>
      <c r="E2454" s="23"/>
    </row>
    <row r="2455" spans="3:5" x14ac:dyDescent="0.25">
      <c r="C2455" s="23"/>
      <c r="D2455" s="23"/>
      <c r="E2455" s="23"/>
    </row>
    <row r="2456" spans="3:5" x14ac:dyDescent="0.25">
      <c r="C2456" s="23"/>
      <c r="D2456" s="23"/>
      <c r="E2456" s="23"/>
    </row>
    <row r="2457" spans="3:5" x14ac:dyDescent="0.25">
      <c r="C2457" s="23"/>
      <c r="D2457" s="23"/>
      <c r="E2457" s="23"/>
    </row>
    <row r="2458" spans="3:5" x14ac:dyDescent="0.25">
      <c r="C2458" s="23"/>
      <c r="D2458" s="23"/>
      <c r="E2458" s="23"/>
    </row>
    <row r="2459" spans="3:5" x14ac:dyDescent="0.25">
      <c r="C2459" s="23"/>
      <c r="D2459" s="23"/>
      <c r="E2459" s="23"/>
    </row>
    <row r="2460" spans="3:5" x14ac:dyDescent="0.25">
      <c r="C2460" s="23"/>
      <c r="D2460" s="23"/>
      <c r="E2460" s="23"/>
    </row>
    <row r="2461" spans="3:5" x14ac:dyDescent="0.25">
      <c r="C2461" s="23"/>
      <c r="D2461" s="23"/>
      <c r="E2461" s="23"/>
    </row>
    <row r="2462" spans="3:5" x14ac:dyDescent="0.25">
      <c r="C2462" s="23"/>
      <c r="D2462" s="23"/>
      <c r="E2462" s="23"/>
    </row>
    <row r="2463" spans="3:5" x14ac:dyDescent="0.25">
      <c r="C2463" s="23"/>
      <c r="D2463" s="23"/>
      <c r="E2463" s="23"/>
    </row>
    <row r="2464" spans="3:5" x14ac:dyDescent="0.25">
      <c r="C2464" s="23"/>
      <c r="D2464" s="23"/>
      <c r="E2464" s="23"/>
    </row>
    <row r="2465" spans="3:5" x14ac:dyDescent="0.25">
      <c r="C2465" s="23"/>
      <c r="D2465" s="23"/>
      <c r="E2465" s="23"/>
    </row>
    <row r="2466" spans="3:5" x14ac:dyDescent="0.25">
      <c r="C2466" s="23"/>
      <c r="D2466" s="23"/>
      <c r="E2466" s="23"/>
    </row>
    <row r="2467" spans="3:5" x14ac:dyDescent="0.25">
      <c r="C2467" s="23"/>
      <c r="D2467" s="23"/>
      <c r="E2467" s="23"/>
    </row>
    <row r="2468" spans="3:5" x14ac:dyDescent="0.25">
      <c r="C2468" s="23"/>
      <c r="D2468" s="23"/>
      <c r="E2468" s="23"/>
    </row>
    <row r="2469" spans="3:5" x14ac:dyDescent="0.25">
      <c r="C2469" s="23"/>
      <c r="D2469" s="23"/>
      <c r="E2469" s="23"/>
    </row>
    <row r="2470" spans="3:5" x14ac:dyDescent="0.25">
      <c r="C2470" s="23"/>
      <c r="D2470" s="23"/>
      <c r="E2470" s="23"/>
    </row>
    <row r="2471" spans="3:5" x14ac:dyDescent="0.25">
      <c r="C2471" s="23"/>
      <c r="D2471" s="23"/>
      <c r="E2471" s="23"/>
    </row>
    <row r="2472" spans="3:5" x14ac:dyDescent="0.25">
      <c r="C2472" s="23"/>
      <c r="D2472" s="23"/>
      <c r="E2472" s="23"/>
    </row>
    <row r="2473" spans="3:5" x14ac:dyDescent="0.25">
      <c r="C2473" s="23"/>
      <c r="D2473" s="23"/>
      <c r="E2473" s="23"/>
    </row>
    <row r="2474" spans="3:5" x14ac:dyDescent="0.25">
      <c r="C2474" s="23"/>
      <c r="D2474" s="23"/>
      <c r="E2474" s="23"/>
    </row>
    <row r="2475" spans="3:5" x14ac:dyDescent="0.25">
      <c r="C2475" s="23"/>
      <c r="D2475" s="23"/>
      <c r="E2475" s="23"/>
    </row>
    <row r="2476" spans="3:5" x14ac:dyDescent="0.25">
      <c r="C2476" s="23"/>
      <c r="D2476" s="23"/>
      <c r="E2476" s="23"/>
    </row>
    <row r="2477" spans="3:5" x14ac:dyDescent="0.25">
      <c r="C2477" s="23"/>
      <c r="D2477" s="23"/>
      <c r="E2477" s="23"/>
    </row>
    <row r="2478" spans="3:5" x14ac:dyDescent="0.25">
      <c r="C2478" s="23"/>
      <c r="D2478" s="23"/>
      <c r="E2478" s="23"/>
    </row>
    <row r="2479" spans="3:5" x14ac:dyDescent="0.25">
      <c r="C2479" s="23"/>
      <c r="D2479" s="23"/>
      <c r="E2479" s="23"/>
    </row>
    <row r="2480" spans="3:5" x14ac:dyDescent="0.25">
      <c r="C2480" s="23"/>
      <c r="D2480" s="23"/>
      <c r="E2480" s="23"/>
    </row>
    <row r="2481" spans="3:5" x14ac:dyDescent="0.25">
      <c r="C2481" s="23"/>
      <c r="D2481" s="23"/>
      <c r="E2481" s="23"/>
    </row>
    <row r="2482" spans="3:5" x14ac:dyDescent="0.25">
      <c r="C2482" s="23"/>
      <c r="D2482" s="23"/>
      <c r="E2482" s="23"/>
    </row>
    <row r="2483" spans="3:5" x14ac:dyDescent="0.25">
      <c r="C2483" s="23"/>
      <c r="D2483" s="23"/>
      <c r="E2483" s="23"/>
    </row>
    <row r="2484" spans="3:5" x14ac:dyDescent="0.25">
      <c r="C2484" s="23"/>
      <c r="D2484" s="23"/>
      <c r="E2484" s="23"/>
    </row>
    <row r="2485" spans="3:5" x14ac:dyDescent="0.25">
      <c r="C2485" s="23"/>
      <c r="D2485" s="23"/>
      <c r="E2485" s="23"/>
    </row>
    <row r="2486" spans="3:5" x14ac:dyDescent="0.25">
      <c r="C2486" s="23"/>
      <c r="D2486" s="23"/>
      <c r="E2486" s="23"/>
    </row>
    <row r="2487" spans="3:5" x14ac:dyDescent="0.25">
      <c r="C2487" s="23"/>
      <c r="D2487" s="23"/>
      <c r="E2487" s="23"/>
    </row>
    <row r="2488" spans="3:5" x14ac:dyDescent="0.25">
      <c r="C2488" s="23"/>
      <c r="D2488" s="23"/>
      <c r="E2488" s="23"/>
    </row>
    <row r="2489" spans="3:5" x14ac:dyDescent="0.25">
      <c r="C2489" s="23"/>
      <c r="D2489" s="23"/>
      <c r="E2489" s="23"/>
    </row>
    <row r="2490" spans="3:5" x14ac:dyDescent="0.25">
      <c r="C2490" s="23"/>
      <c r="D2490" s="23"/>
      <c r="E2490" s="23"/>
    </row>
    <row r="2491" spans="3:5" x14ac:dyDescent="0.25">
      <c r="C2491" s="23"/>
      <c r="D2491" s="23"/>
      <c r="E2491" s="23"/>
    </row>
    <row r="2492" spans="3:5" x14ac:dyDescent="0.25">
      <c r="C2492" s="23"/>
      <c r="D2492" s="23"/>
      <c r="E2492" s="23"/>
    </row>
    <row r="2493" spans="3:5" x14ac:dyDescent="0.25">
      <c r="C2493" s="23"/>
      <c r="D2493" s="23"/>
      <c r="E2493" s="23"/>
    </row>
    <row r="2494" spans="3:5" x14ac:dyDescent="0.25">
      <c r="C2494" s="23"/>
      <c r="D2494" s="23"/>
      <c r="E2494" s="23"/>
    </row>
    <row r="2495" spans="3:5" x14ac:dyDescent="0.25">
      <c r="C2495" s="23"/>
      <c r="D2495" s="23"/>
      <c r="E2495" s="23"/>
    </row>
    <row r="2496" spans="3:5" x14ac:dyDescent="0.25">
      <c r="C2496" s="23"/>
      <c r="D2496" s="23"/>
      <c r="E2496" s="23"/>
    </row>
    <row r="2497" spans="3:5" x14ac:dyDescent="0.25">
      <c r="C2497" s="23"/>
      <c r="D2497" s="23"/>
      <c r="E2497" s="23"/>
    </row>
    <row r="2498" spans="3:5" x14ac:dyDescent="0.25">
      <c r="C2498" s="23"/>
      <c r="D2498" s="23"/>
      <c r="E2498" s="23"/>
    </row>
    <row r="2499" spans="3:5" x14ac:dyDescent="0.25">
      <c r="C2499" s="23"/>
      <c r="D2499" s="23"/>
      <c r="E2499" s="23"/>
    </row>
    <row r="2500" spans="3:5" x14ac:dyDescent="0.25">
      <c r="C2500" s="23"/>
      <c r="D2500" s="23"/>
      <c r="E2500" s="23"/>
    </row>
    <row r="2501" spans="3:5" x14ac:dyDescent="0.25">
      <c r="C2501" s="23"/>
      <c r="D2501" s="23"/>
      <c r="E2501" s="23"/>
    </row>
    <row r="2502" spans="3:5" x14ac:dyDescent="0.25">
      <c r="C2502" s="23"/>
      <c r="D2502" s="23"/>
      <c r="E2502" s="23"/>
    </row>
    <row r="2503" spans="3:5" x14ac:dyDescent="0.25">
      <c r="C2503" s="23"/>
      <c r="D2503" s="23"/>
      <c r="E2503" s="23"/>
    </row>
    <row r="2504" spans="3:5" x14ac:dyDescent="0.25">
      <c r="C2504" s="23"/>
      <c r="D2504" s="23"/>
      <c r="E2504" s="23"/>
    </row>
    <row r="2505" spans="3:5" x14ac:dyDescent="0.25">
      <c r="C2505" s="23"/>
      <c r="D2505" s="23"/>
      <c r="E2505" s="23"/>
    </row>
    <row r="2506" spans="3:5" x14ac:dyDescent="0.25">
      <c r="C2506" s="23"/>
      <c r="D2506" s="23"/>
      <c r="E2506" s="23"/>
    </row>
    <row r="2507" spans="3:5" x14ac:dyDescent="0.25">
      <c r="C2507" s="23"/>
      <c r="D2507" s="23"/>
      <c r="E2507" s="23"/>
    </row>
    <row r="2508" spans="3:5" x14ac:dyDescent="0.25">
      <c r="C2508" s="23"/>
      <c r="D2508" s="23"/>
      <c r="E2508" s="23"/>
    </row>
    <row r="2509" spans="3:5" x14ac:dyDescent="0.25">
      <c r="C2509" s="23"/>
      <c r="D2509" s="23"/>
      <c r="E2509" s="23"/>
    </row>
    <row r="2510" spans="3:5" x14ac:dyDescent="0.25">
      <c r="C2510" s="23"/>
      <c r="D2510" s="23"/>
      <c r="E2510" s="23"/>
    </row>
    <row r="2511" spans="3:5" x14ac:dyDescent="0.25">
      <c r="C2511" s="23"/>
      <c r="D2511" s="23"/>
      <c r="E2511" s="23"/>
    </row>
    <row r="2512" spans="3:5" x14ac:dyDescent="0.25">
      <c r="C2512" s="23"/>
      <c r="D2512" s="23"/>
      <c r="E2512" s="23"/>
    </row>
    <row r="2513" spans="3:5" x14ac:dyDescent="0.25">
      <c r="C2513" s="23"/>
      <c r="D2513" s="23"/>
      <c r="E2513" s="23"/>
    </row>
    <row r="2514" spans="3:5" x14ac:dyDescent="0.25">
      <c r="C2514" s="23"/>
      <c r="D2514" s="23"/>
      <c r="E2514" s="23"/>
    </row>
    <row r="2515" spans="3:5" x14ac:dyDescent="0.25">
      <c r="C2515" s="23"/>
      <c r="D2515" s="23"/>
      <c r="E2515" s="23"/>
    </row>
    <row r="2516" spans="3:5" x14ac:dyDescent="0.25">
      <c r="C2516" s="23"/>
      <c r="D2516" s="23"/>
      <c r="E2516" s="23"/>
    </row>
    <row r="2517" spans="3:5" x14ac:dyDescent="0.25">
      <c r="C2517" s="23"/>
      <c r="D2517" s="23"/>
      <c r="E2517" s="23"/>
    </row>
    <row r="2518" spans="3:5" x14ac:dyDescent="0.25">
      <c r="C2518" s="23"/>
      <c r="D2518" s="23"/>
      <c r="E2518" s="23"/>
    </row>
    <row r="2519" spans="3:5" x14ac:dyDescent="0.25">
      <c r="C2519" s="23"/>
      <c r="D2519" s="23"/>
      <c r="E2519" s="23"/>
    </row>
    <row r="2520" spans="3:5" x14ac:dyDescent="0.25">
      <c r="C2520" s="23"/>
      <c r="D2520" s="23"/>
      <c r="E2520" s="23"/>
    </row>
    <row r="2521" spans="3:5" x14ac:dyDescent="0.25">
      <c r="C2521" s="23"/>
      <c r="D2521" s="23"/>
      <c r="E2521" s="23"/>
    </row>
    <row r="2522" spans="3:5" x14ac:dyDescent="0.25">
      <c r="C2522" s="23"/>
      <c r="D2522" s="23"/>
      <c r="E2522" s="23"/>
    </row>
    <row r="2523" spans="3:5" x14ac:dyDescent="0.25">
      <c r="C2523" s="23"/>
      <c r="D2523" s="23"/>
      <c r="E2523" s="23"/>
    </row>
    <row r="2524" spans="3:5" x14ac:dyDescent="0.25">
      <c r="C2524" s="23"/>
      <c r="D2524" s="23"/>
      <c r="E2524" s="23"/>
    </row>
    <row r="2525" spans="3:5" x14ac:dyDescent="0.25">
      <c r="C2525" s="23"/>
      <c r="D2525" s="23"/>
      <c r="E2525" s="23"/>
    </row>
    <row r="2526" spans="3:5" x14ac:dyDescent="0.25">
      <c r="C2526" s="23"/>
      <c r="D2526" s="23"/>
      <c r="E2526" s="23"/>
    </row>
    <row r="2527" spans="3:5" x14ac:dyDescent="0.25">
      <c r="C2527" s="23"/>
      <c r="D2527" s="23"/>
      <c r="E2527" s="23"/>
    </row>
    <row r="2528" spans="3:5" x14ac:dyDescent="0.25">
      <c r="C2528" s="23"/>
      <c r="D2528" s="23"/>
      <c r="E2528" s="23"/>
    </row>
    <row r="2529" spans="3:5" x14ac:dyDescent="0.25">
      <c r="C2529" s="23"/>
      <c r="D2529" s="23"/>
      <c r="E2529" s="23"/>
    </row>
    <row r="2530" spans="3:5" x14ac:dyDescent="0.25">
      <c r="C2530" s="23"/>
      <c r="D2530" s="23"/>
      <c r="E2530" s="23"/>
    </row>
    <row r="2531" spans="3:5" x14ac:dyDescent="0.25">
      <c r="C2531" s="23"/>
      <c r="D2531" s="23"/>
      <c r="E2531" s="23"/>
    </row>
    <row r="2532" spans="3:5" x14ac:dyDescent="0.25">
      <c r="C2532" s="23"/>
      <c r="D2532" s="23"/>
      <c r="E2532" s="23"/>
    </row>
    <row r="2533" spans="3:5" x14ac:dyDescent="0.25">
      <c r="C2533" s="23"/>
      <c r="D2533" s="23"/>
      <c r="E2533" s="23"/>
    </row>
    <row r="2534" spans="3:5" x14ac:dyDescent="0.25">
      <c r="C2534" s="23"/>
      <c r="D2534" s="23"/>
      <c r="E2534" s="23"/>
    </row>
    <row r="2535" spans="3:5" x14ac:dyDescent="0.25">
      <c r="C2535" s="23"/>
      <c r="D2535" s="23"/>
      <c r="E2535" s="23"/>
    </row>
    <row r="2536" spans="3:5" x14ac:dyDescent="0.25">
      <c r="C2536" s="23"/>
      <c r="D2536" s="23"/>
      <c r="E2536" s="23"/>
    </row>
    <row r="2537" spans="3:5" x14ac:dyDescent="0.25">
      <c r="C2537" s="23"/>
      <c r="D2537" s="23"/>
      <c r="E2537" s="23"/>
    </row>
    <row r="2538" spans="3:5" x14ac:dyDescent="0.25">
      <c r="C2538" s="23"/>
      <c r="D2538" s="23"/>
      <c r="E2538" s="23"/>
    </row>
    <row r="2539" spans="3:5" x14ac:dyDescent="0.25">
      <c r="C2539" s="23"/>
      <c r="D2539" s="23"/>
      <c r="E2539" s="23"/>
    </row>
    <row r="2540" spans="3:5" x14ac:dyDescent="0.25">
      <c r="C2540" s="23"/>
      <c r="D2540" s="23"/>
      <c r="E2540" s="23"/>
    </row>
    <row r="2541" spans="3:5" x14ac:dyDescent="0.25">
      <c r="C2541" s="23"/>
      <c r="D2541" s="23"/>
      <c r="E2541" s="23"/>
    </row>
    <row r="2542" spans="3:5" x14ac:dyDescent="0.25">
      <c r="C2542" s="23"/>
      <c r="D2542" s="23"/>
      <c r="E2542" s="23"/>
    </row>
    <row r="2543" spans="3:5" x14ac:dyDescent="0.25">
      <c r="C2543" s="23"/>
      <c r="D2543" s="23"/>
      <c r="E2543" s="23"/>
    </row>
    <row r="2544" spans="3:5" x14ac:dyDescent="0.25">
      <c r="C2544" s="23"/>
      <c r="D2544" s="23"/>
      <c r="E2544" s="23"/>
    </row>
    <row r="2545" spans="3:5" x14ac:dyDescent="0.25">
      <c r="C2545" s="23"/>
      <c r="D2545" s="23"/>
      <c r="E2545" s="23"/>
    </row>
    <row r="2546" spans="3:5" x14ac:dyDescent="0.25">
      <c r="C2546" s="23"/>
      <c r="D2546" s="23"/>
      <c r="E2546" s="23"/>
    </row>
    <row r="2547" spans="3:5" x14ac:dyDescent="0.25">
      <c r="C2547" s="23"/>
      <c r="D2547" s="23"/>
      <c r="E2547" s="23"/>
    </row>
    <row r="2548" spans="3:5" x14ac:dyDescent="0.25">
      <c r="C2548" s="23"/>
      <c r="D2548" s="23"/>
      <c r="E2548" s="23"/>
    </row>
    <row r="2549" spans="3:5" x14ac:dyDescent="0.25">
      <c r="C2549" s="23"/>
      <c r="D2549" s="23"/>
      <c r="E2549" s="23"/>
    </row>
    <row r="2550" spans="3:5" x14ac:dyDescent="0.25">
      <c r="C2550" s="23"/>
      <c r="D2550" s="23"/>
      <c r="E2550" s="23"/>
    </row>
    <row r="2551" spans="3:5" x14ac:dyDescent="0.25">
      <c r="C2551" s="23"/>
      <c r="D2551" s="23"/>
      <c r="E2551" s="23"/>
    </row>
    <row r="2552" spans="3:5" x14ac:dyDescent="0.25">
      <c r="C2552" s="23"/>
      <c r="D2552" s="23"/>
      <c r="E2552" s="23"/>
    </row>
    <row r="2553" spans="3:5" x14ac:dyDescent="0.25">
      <c r="C2553" s="23"/>
      <c r="D2553" s="23"/>
      <c r="E2553" s="23"/>
    </row>
    <row r="2554" spans="3:5" x14ac:dyDescent="0.25">
      <c r="C2554" s="23"/>
      <c r="D2554" s="23"/>
      <c r="E2554" s="23"/>
    </row>
    <row r="2555" spans="3:5" x14ac:dyDescent="0.25">
      <c r="C2555" s="23"/>
      <c r="D2555" s="23"/>
      <c r="E2555" s="23"/>
    </row>
    <row r="2556" spans="3:5" x14ac:dyDescent="0.25">
      <c r="C2556" s="23"/>
      <c r="D2556" s="23"/>
      <c r="E2556" s="23"/>
    </row>
    <row r="2557" spans="3:5" x14ac:dyDescent="0.25">
      <c r="C2557" s="23"/>
      <c r="D2557" s="23"/>
      <c r="E2557" s="23"/>
    </row>
    <row r="2558" spans="3:5" x14ac:dyDescent="0.25">
      <c r="C2558" s="23"/>
      <c r="D2558" s="23"/>
      <c r="E2558" s="23"/>
    </row>
    <row r="2559" spans="3:5" x14ac:dyDescent="0.25">
      <c r="C2559" s="23"/>
      <c r="D2559" s="23"/>
      <c r="E2559" s="23"/>
    </row>
    <row r="2560" spans="3:5" x14ac:dyDescent="0.25">
      <c r="C2560" s="23"/>
      <c r="D2560" s="23"/>
      <c r="E2560" s="23"/>
    </row>
    <row r="2561" spans="3:5" x14ac:dyDescent="0.25">
      <c r="C2561" s="23"/>
      <c r="D2561" s="23"/>
      <c r="E2561" s="23"/>
    </row>
    <row r="2562" spans="3:5" x14ac:dyDescent="0.25">
      <c r="C2562" s="23"/>
      <c r="D2562" s="23"/>
      <c r="E2562" s="23"/>
    </row>
    <row r="2563" spans="3:5" x14ac:dyDescent="0.25">
      <c r="C2563" s="23"/>
      <c r="D2563" s="23"/>
      <c r="E2563" s="23"/>
    </row>
    <row r="2564" spans="3:5" x14ac:dyDescent="0.25">
      <c r="C2564" s="23"/>
      <c r="D2564" s="23"/>
      <c r="E2564" s="23"/>
    </row>
    <row r="2565" spans="3:5" x14ac:dyDescent="0.25">
      <c r="C2565" s="23"/>
      <c r="D2565" s="23"/>
      <c r="E2565" s="23"/>
    </row>
    <row r="2566" spans="3:5" x14ac:dyDescent="0.25">
      <c r="C2566" s="23"/>
      <c r="D2566" s="23"/>
      <c r="E2566" s="23"/>
    </row>
    <row r="2567" spans="3:5" x14ac:dyDescent="0.25">
      <c r="C2567" s="23"/>
      <c r="D2567" s="23"/>
      <c r="E2567" s="23"/>
    </row>
    <row r="2568" spans="3:5" x14ac:dyDescent="0.25">
      <c r="C2568" s="23"/>
      <c r="D2568" s="23"/>
      <c r="E2568" s="23"/>
    </row>
    <row r="2569" spans="3:5" x14ac:dyDescent="0.25">
      <c r="C2569" s="23"/>
      <c r="D2569" s="23"/>
      <c r="E2569" s="23"/>
    </row>
    <row r="2570" spans="3:5" x14ac:dyDescent="0.25">
      <c r="C2570" s="23"/>
      <c r="D2570" s="23"/>
      <c r="E2570" s="23"/>
    </row>
    <row r="2571" spans="3:5" x14ac:dyDescent="0.25">
      <c r="C2571" s="23"/>
      <c r="D2571" s="23"/>
      <c r="E2571" s="23"/>
    </row>
    <row r="2572" spans="3:5" x14ac:dyDescent="0.25">
      <c r="C2572" s="23"/>
      <c r="D2572" s="23"/>
      <c r="E2572" s="23"/>
    </row>
    <row r="2573" spans="3:5" x14ac:dyDescent="0.25">
      <c r="C2573" s="23"/>
      <c r="D2573" s="23"/>
      <c r="E2573" s="23"/>
    </row>
    <row r="2574" spans="3:5" x14ac:dyDescent="0.25">
      <c r="C2574" s="23"/>
      <c r="D2574" s="23"/>
      <c r="E2574" s="23"/>
    </row>
    <row r="2575" spans="3:5" x14ac:dyDescent="0.25">
      <c r="C2575" s="23"/>
      <c r="D2575" s="23"/>
      <c r="E2575" s="23"/>
    </row>
    <row r="2576" spans="3:5" x14ac:dyDescent="0.25">
      <c r="C2576" s="23"/>
      <c r="D2576" s="23"/>
      <c r="E2576" s="23"/>
    </row>
    <row r="2577" spans="3:5" x14ac:dyDescent="0.25">
      <c r="C2577" s="23"/>
      <c r="D2577" s="23"/>
      <c r="E2577" s="23"/>
    </row>
    <row r="2578" spans="3:5" x14ac:dyDescent="0.25">
      <c r="C2578" s="23"/>
      <c r="D2578" s="23"/>
      <c r="E2578" s="23"/>
    </row>
    <row r="2579" spans="3:5" x14ac:dyDescent="0.25">
      <c r="C2579" s="23"/>
      <c r="D2579" s="23"/>
      <c r="E2579" s="23"/>
    </row>
    <row r="2580" spans="3:5" x14ac:dyDescent="0.25">
      <c r="C2580" s="23"/>
      <c r="D2580" s="23"/>
      <c r="E2580" s="23"/>
    </row>
    <row r="2581" spans="3:5" x14ac:dyDescent="0.25">
      <c r="C2581" s="23"/>
      <c r="D2581" s="23"/>
      <c r="E2581" s="23"/>
    </row>
    <row r="2582" spans="3:5" x14ac:dyDescent="0.25">
      <c r="C2582" s="23"/>
      <c r="D2582" s="23"/>
      <c r="E2582" s="23"/>
    </row>
    <row r="2583" spans="3:5" x14ac:dyDescent="0.25">
      <c r="C2583" s="23"/>
      <c r="D2583" s="23"/>
      <c r="E2583" s="23"/>
    </row>
    <row r="2584" spans="3:5" x14ac:dyDescent="0.25">
      <c r="C2584" s="23"/>
      <c r="D2584" s="23"/>
      <c r="E2584" s="23"/>
    </row>
    <row r="2585" spans="3:5" x14ac:dyDescent="0.25">
      <c r="C2585" s="23"/>
      <c r="D2585" s="23"/>
      <c r="E2585" s="23"/>
    </row>
    <row r="2586" spans="3:5" x14ac:dyDescent="0.25">
      <c r="C2586" s="23"/>
      <c r="D2586" s="23"/>
      <c r="E2586" s="23"/>
    </row>
    <row r="2587" spans="3:5" x14ac:dyDescent="0.25">
      <c r="C2587" s="23"/>
      <c r="D2587" s="23"/>
      <c r="E2587" s="23"/>
    </row>
    <row r="2588" spans="3:5" x14ac:dyDescent="0.25">
      <c r="C2588" s="23"/>
      <c r="D2588" s="23"/>
      <c r="E2588" s="23"/>
    </row>
    <row r="2589" spans="3:5" x14ac:dyDescent="0.25">
      <c r="C2589" s="23"/>
      <c r="D2589" s="23"/>
      <c r="E2589" s="23"/>
    </row>
    <row r="2590" spans="3:5" x14ac:dyDescent="0.25">
      <c r="C2590" s="23"/>
      <c r="D2590" s="23"/>
      <c r="E2590" s="23"/>
    </row>
    <row r="2591" spans="3:5" x14ac:dyDescent="0.25">
      <c r="C2591" s="23"/>
      <c r="D2591" s="23"/>
      <c r="E2591" s="23"/>
    </row>
    <row r="2592" spans="3:5" x14ac:dyDescent="0.25">
      <c r="C2592" s="23"/>
      <c r="D2592" s="23"/>
      <c r="E2592" s="23"/>
    </row>
    <row r="2593" spans="3:5" x14ac:dyDescent="0.25">
      <c r="C2593" s="23"/>
      <c r="D2593" s="23"/>
      <c r="E2593" s="23"/>
    </row>
    <row r="2594" spans="3:5" x14ac:dyDescent="0.25">
      <c r="C2594" s="23"/>
      <c r="D2594" s="23"/>
      <c r="E2594" s="23"/>
    </row>
    <row r="2595" spans="3:5" x14ac:dyDescent="0.25">
      <c r="C2595" s="23"/>
      <c r="D2595" s="23"/>
      <c r="E2595" s="23"/>
    </row>
    <row r="2596" spans="3:5" x14ac:dyDescent="0.25">
      <c r="C2596" s="23"/>
      <c r="D2596" s="23"/>
      <c r="E2596" s="23"/>
    </row>
    <row r="2597" spans="3:5" x14ac:dyDescent="0.25">
      <c r="C2597" s="23"/>
      <c r="D2597" s="23"/>
      <c r="E2597" s="23"/>
    </row>
    <row r="2598" spans="3:5" x14ac:dyDescent="0.25">
      <c r="C2598" s="23"/>
      <c r="D2598" s="23"/>
      <c r="E2598" s="23"/>
    </row>
    <row r="2599" spans="3:5" x14ac:dyDescent="0.25">
      <c r="C2599" s="23"/>
      <c r="D2599" s="23"/>
      <c r="E2599" s="23"/>
    </row>
    <row r="2600" spans="3:5" x14ac:dyDescent="0.25">
      <c r="C2600" s="23"/>
      <c r="D2600" s="23"/>
      <c r="E2600" s="23"/>
    </row>
    <row r="2601" spans="3:5" x14ac:dyDescent="0.25">
      <c r="C2601" s="23"/>
      <c r="D2601" s="23"/>
      <c r="E2601" s="23"/>
    </row>
    <row r="2602" spans="3:5" x14ac:dyDescent="0.25">
      <c r="C2602" s="23"/>
      <c r="D2602" s="23"/>
      <c r="E2602" s="23"/>
    </row>
    <row r="2603" spans="3:5" x14ac:dyDescent="0.25">
      <c r="C2603" s="23"/>
      <c r="D2603" s="23"/>
      <c r="E2603" s="23"/>
    </row>
    <row r="2604" spans="3:5" x14ac:dyDescent="0.25">
      <c r="C2604" s="23"/>
      <c r="D2604" s="23"/>
      <c r="E2604" s="23"/>
    </row>
    <row r="2605" spans="3:5" x14ac:dyDescent="0.25">
      <c r="C2605" s="23"/>
      <c r="D2605" s="23"/>
      <c r="E2605" s="23"/>
    </row>
    <row r="2606" spans="3:5" x14ac:dyDescent="0.25">
      <c r="C2606" s="23"/>
      <c r="D2606" s="23"/>
      <c r="E2606" s="23"/>
    </row>
    <row r="2607" spans="3:5" x14ac:dyDescent="0.25">
      <c r="C2607" s="23"/>
      <c r="D2607" s="23"/>
      <c r="E2607" s="23"/>
    </row>
    <row r="2608" spans="3:5" x14ac:dyDescent="0.25">
      <c r="C2608" s="23"/>
      <c r="D2608" s="23"/>
      <c r="E2608" s="23"/>
    </row>
    <row r="2609" spans="3:5" x14ac:dyDescent="0.25">
      <c r="C2609" s="23"/>
      <c r="D2609" s="23"/>
      <c r="E2609" s="23"/>
    </row>
    <row r="2610" spans="3:5" x14ac:dyDescent="0.25">
      <c r="C2610" s="23"/>
      <c r="D2610" s="23"/>
      <c r="E2610" s="23"/>
    </row>
    <row r="2611" spans="3:5" x14ac:dyDescent="0.25">
      <c r="C2611" s="23"/>
      <c r="D2611" s="23"/>
      <c r="E2611" s="23"/>
    </row>
    <row r="2612" spans="3:5" x14ac:dyDescent="0.25">
      <c r="C2612" s="23"/>
      <c r="D2612" s="23"/>
      <c r="E2612" s="23"/>
    </row>
    <row r="2613" spans="3:5" x14ac:dyDescent="0.25">
      <c r="C2613" s="23"/>
      <c r="D2613" s="23"/>
      <c r="E2613" s="23"/>
    </row>
    <row r="2614" spans="3:5" x14ac:dyDescent="0.25">
      <c r="C2614" s="23"/>
      <c r="D2614" s="23"/>
      <c r="E2614" s="23"/>
    </row>
    <row r="2615" spans="3:5" x14ac:dyDescent="0.25">
      <c r="C2615" s="23"/>
      <c r="D2615" s="23"/>
      <c r="E2615" s="23"/>
    </row>
    <row r="2616" spans="3:5" x14ac:dyDescent="0.25">
      <c r="C2616" s="23"/>
      <c r="D2616" s="23"/>
      <c r="E2616" s="23"/>
    </row>
    <row r="2617" spans="3:5" x14ac:dyDescent="0.25">
      <c r="C2617" s="23"/>
      <c r="D2617" s="23"/>
      <c r="E2617" s="23"/>
    </row>
    <row r="2618" spans="3:5" x14ac:dyDescent="0.25">
      <c r="C2618" s="23"/>
      <c r="D2618" s="23"/>
      <c r="E2618" s="23"/>
    </row>
    <row r="2619" spans="3:5" x14ac:dyDescent="0.25">
      <c r="C2619" s="23"/>
      <c r="D2619" s="23"/>
      <c r="E2619" s="23"/>
    </row>
    <row r="2620" spans="3:5" x14ac:dyDescent="0.25">
      <c r="C2620" s="23"/>
      <c r="D2620" s="23"/>
      <c r="E2620" s="23"/>
    </row>
    <row r="2621" spans="3:5" x14ac:dyDescent="0.25">
      <c r="C2621" s="23"/>
      <c r="D2621" s="23"/>
      <c r="E2621" s="23"/>
    </row>
    <row r="2622" spans="3:5" x14ac:dyDescent="0.25">
      <c r="C2622" s="23"/>
      <c r="D2622" s="23"/>
      <c r="E2622" s="23"/>
    </row>
    <row r="2623" spans="3:5" x14ac:dyDescent="0.25">
      <c r="C2623" s="23"/>
      <c r="D2623" s="23"/>
      <c r="E2623" s="23"/>
    </row>
    <row r="2624" spans="3:5" x14ac:dyDescent="0.25">
      <c r="C2624" s="23"/>
      <c r="D2624" s="23"/>
      <c r="E2624" s="23"/>
    </row>
    <row r="2625" spans="3:5" x14ac:dyDescent="0.25">
      <c r="C2625" s="23"/>
      <c r="D2625" s="23"/>
      <c r="E2625" s="23"/>
    </row>
    <row r="2626" spans="3:5" x14ac:dyDescent="0.25">
      <c r="C2626" s="23"/>
      <c r="D2626" s="23"/>
      <c r="E2626" s="23"/>
    </row>
    <row r="2627" spans="3:5" x14ac:dyDescent="0.25">
      <c r="C2627" s="23"/>
      <c r="D2627" s="23"/>
      <c r="E2627" s="23"/>
    </row>
    <row r="2628" spans="3:5" x14ac:dyDescent="0.25">
      <c r="C2628" s="23"/>
      <c r="D2628" s="23"/>
      <c r="E2628" s="23"/>
    </row>
    <row r="2629" spans="3:5" x14ac:dyDescent="0.25">
      <c r="C2629" s="23"/>
      <c r="D2629" s="23"/>
      <c r="E2629" s="23"/>
    </row>
    <row r="2630" spans="3:5" x14ac:dyDescent="0.25">
      <c r="C2630" s="23"/>
      <c r="D2630" s="23"/>
      <c r="E2630" s="23"/>
    </row>
    <row r="2631" spans="3:5" x14ac:dyDescent="0.25">
      <c r="C2631" s="23"/>
      <c r="D2631" s="23"/>
      <c r="E2631" s="23"/>
    </row>
    <row r="2632" spans="3:5" x14ac:dyDescent="0.25">
      <c r="C2632" s="23"/>
      <c r="D2632" s="23"/>
      <c r="E2632" s="23"/>
    </row>
    <row r="2633" spans="3:5" x14ac:dyDescent="0.25">
      <c r="C2633" s="23"/>
      <c r="D2633" s="23"/>
      <c r="E2633" s="23"/>
    </row>
    <row r="2634" spans="3:5" x14ac:dyDescent="0.25">
      <c r="C2634" s="23"/>
      <c r="D2634" s="23"/>
      <c r="E2634" s="23"/>
    </row>
    <row r="2635" spans="3:5" x14ac:dyDescent="0.25">
      <c r="C2635" s="23"/>
      <c r="D2635" s="23"/>
      <c r="E2635" s="23"/>
    </row>
    <row r="2636" spans="3:5" x14ac:dyDescent="0.25">
      <c r="C2636" s="23"/>
      <c r="D2636" s="23"/>
      <c r="E2636" s="23"/>
    </row>
    <row r="2637" spans="3:5" x14ac:dyDescent="0.25">
      <c r="C2637" s="23"/>
      <c r="D2637" s="23"/>
      <c r="E2637" s="23"/>
    </row>
    <row r="2638" spans="3:5" x14ac:dyDescent="0.25">
      <c r="C2638" s="23"/>
      <c r="D2638" s="23"/>
      <c r="E2638" s="23"/>
    </row>
    <row r="2639" spans="3:5" x14ac:dyDescent="0.25">
      <c r="C2639" s="23"/>
      <c r="D2639" s="23"/>
      <c r="E2639" s="23"/>
    </row>
    <row r="2640" spans="3:5" x14ac:dyDescent="0.25">
      <c r="C2640" s="23"/>
      <c r="D2640" s="23"/>
      <c r="E2640" s="23"/>
    </row>
    <row r="2641" spans="3:5" x14ac:dyDescent="0.25">
      <c r="C2641" s="23"/>
      <c r="D2641" s="23"/>
      <c r="E2641" s="23"/>
    </row>
    <row r="2642" spans="3:5" x14ac:dyDescent="0.25">
      <c r="C2642" s="23"/>
      <c r="D2642" s="23"/>
      <c r="E2642" s="23"/>
    </row>
    <row r="2643" spans="3:5" x14ac:dyDescent="0.25">
      <c r="C2643" s="23"/>
      <c r="D2643" s="23"/>
      <c r="E2643" s="23"/>
    </row>
    <row r="2644" spans="3:5" x14ac:dyDescent="0.25">
      <c r="C2644" s="23"/>
      <c r="D2644" s="23"/>
      <c r="E2644" s="23"/>
    </row>
    <row r="2645" spans="3:5" x14ac:dyDescent="0.25">
      <c r="C2645" s="23"/>
      <c r="D2645" s="23"/>
      <c r="E2645" s="23"/>
    </row>
    <row r="2646" spans="3:5" x14ac:dyDescent="0.25">
      <c r="C2646" s="23"/>
      <c r="D2646" s="23"/>
      <c r="E2646" s="23"/>
    </row>
    <row r="2647" spans="3:5" x14ac:dyDescent="0.25">
      <c r="C2647" s="23"/>
      <c r="D2647" s="23"/>
      <c r="E2647" s="23"/>
    </row>
    <row r="2648" spans="3:5" x14ac:dyDescent="0.25">
      <c r="C2648" s="23"/>
      <c r="D2648" s="23"/>
      <c r="E2648" s="23"/>
    </row>
    <row r="2649" spans="3:5" x14ac:dyDescent="0.25">
      <c r="C2649" s="23"/>
      <c r="D2649" s="23"/>
      <c r="E2649" s="23"/>
    </row>
    <row r="2650" spans="3:5" x14ac:dyDescent="0.25">
      <c r="C2650" s="23"/>
      <c r="D2650" s="23"/>
      <c r="E2650" s="23"/>
    </row>
    <row r="2651" spans="3:5" x14ac:dyDescent="0.25">
      <c r="C2651" s="23"/>
      <c r="D2651" s="23"/>
      <c r="E2651" s="23"/>
    </row>
    <row r="2652" spans="3:5" x14ac:dyDescent="0.25">
      <c r="C2652" s="23"/>
      <c r="D2652" s="23"/>
      <c r="E2652" s="23"/>
    </row>
    <row r="2653" spans="3:5" x14ac:dyDescent="0.25">
      <c r="C2653" s="23"/>
      <c r="D2653" s="23"/>
      <c r="E2653" s="23"/>
    </row>
    <row r="2654" spans="3:5" x14ac:dyDescent="0.25">
      <c r="C2654" s="23"/>
      <c r="D2654" s="23"/>
      <c r="E2654" s="23"/>
    </row>
    <row r="2655" spans="3:5" x14ac:dyDescent="0.25">
      <c r="C2655" s="23"/>
      <c r="D2655" s="23"/>
      <c r="E2655" s="23"/>
    </row>
    <row r="2656" spans="3:5" x14ac:dyDescent="0.25">
      <c r="C2656" s="23"/>
      <c r="D2656" s="23"/>
      <c r="E2656" s="23"/>
    </row>
    <row r="2657" spans="3:5" x14ac:dyDescent="0.25">
      <c r="C2657" s="23"/>
      <c r="D2657" s="23"/>
      <c r="E2657" s="23"/>
    </row>
    <row r="2658" spans="3:5" x14ac:dyDescent="0.25">
      <c r="C2658" s="23"/>
      <c r="D2658" s="23"/>
      <c r="E2658" s="23"/>
    </row>
    <row r="2659" spans="3:5" x14ac:dyDescent="0.25">
      <c r="C2659" s="23"/>
      <c r="D2659" s="23"/>
      <c r="E2659" s="23"/>
    </row>
    <row r="2660" spans="3:5" x14ac:dyDescent="0.25">
      <c r="C2660" s="23"/>
      <c r="D2660" s="23"/>
      <c r="E2660" s="23"/>
    </row>
    <row r="2661" spans="3:5" x14ac:dyDescent="0.25">
      <c r="C2661" s="23"/>
      <c r="D2661" s="23"/>
      <c r="E2661" s="23"/>
    </row>
    <row r="2662" spans="3:5" x14ac:dyDescent="0.25">
      <c r="C2662" s="23"/>
      <c r="D2662" s="23"/>
      <c r="E2662" s="23"/>
    </row>
    <row r="2663" spans="3:5" x14ac:dyDescent="0.25">
      <c r="C2663" s="23"/>
      <c r="D2663" s="23"/>
      <c r="E2663" s="23"/>
    </row>
    <row r="2664" spans="3:5" x14ac:dyDescent="0.25">
      <c r="C2664" s="23"/>
      <c r="D2664" s="23"/>
      <c r="E2664" s="23"/>
    </row>
    <row r="2665" spans="3:5" x14ac:dyDescent="0.25">
      <c r="C2665" s="23"/>
      <c r="D2665" s="23"/>
      <c r="E2665" s="23"/>
    </row>
    <row r="2666" spans="3:5" x14ac:dyDescent="0.25">
      <c r="C2666" s="23"/>
      <c r="D2666" s="23"/>
      <c r="E2666" s="23"/>
    </row>
    <row r="2667" spans="3:5" x14ac:dyDescent="0.25">
      <c r="C2667" s="23"/>
      <c r="D2667" s="23"/>
      <c r="E2667" s="23"/>
    </row>
    <row r="2668" spans="3:5" x14ac:dyDescent="0.25">
      <c r="C2668" s="23"/>
      <c r="D2668" s="23"/>
      <c r="E2668" s="23"/>
    </row>
    <row r="2669" spans="3:5" x14ac:dyDescent="0.25">
      <c r="C2669" s="23"/>
      <c r="D2669" s="23"/>
      <c r="E2669" s="23"/>
    </row>
    <row r="2670" spans="3:5" x14ac:dyDescent="0.25">
      <c r="C2670" s="23"/>
      <c r="D2670" s="23"/>
      <c r="E2670" s="23"/>
    </row>
    <row r="2671" spans="3:5" x14ac:dyDescent="0.25">
      <c r="C2671" s="23"/>
      <c r="D2671" s="23"/>
      <c r="E2671" s="23"/>
    </row>
    <row r="2672" spans="3:5" x14ac:dyDescent="0.25">
      <c r="C2672" s="23"/>
      <c r="D2672" s="23"/>
      <c r="E2672" s="23"/>
    </row>
    <row r="2673" spans="3:5" x14ac:dyDescent="0.25">
      <c r="C2673" s="23"/>
      <c r="D2673" s="23"/>
      <c r="E2673" s="23"/>
    </row>
    <row r="2674" spans="3:5" x14ac:dyDescent="0.25">
      <c r="C2674" s="23"/>
      <c r="D2674" s="23"/>
      <c r="E2674" s="23"/>
    </row>
    <row r="2675" spans="3:5" x14ac:dyDescent="0.25">
      <c r="C2675" s="23"/>
      <c r="D2675" s="23"/>
      <c r="E2675" s="23"/>
    </row>
    <row r="2676" spans="3:5" x14ac:dyDescent="0.25">
      <c r="C2676" s="23"/>
      <c r="D2676" s="23"/>
      <c r="E2676" s="23"/>
    </row>
    <row r="2677" spans="3:5" x14ac:dyDescent="0.25">
      <c r="C2677" s="23"/>
      <c r="D2677" s="23"/>
      <c r="E2677" s="23"/>
    </row>
    <row r="2678" spans="3:5" x14ac:dyDescent="0.25">
      <c r="C2678" s="23"/>
      <c r="D2678" s="23"/>
      <c r="E2678" s="23"/>
    </row>
    <row r="2679" spans="3:5" x14ac:dyDescent="0.25">
      <c r="C2679" s="23"/>
      <c r="D2679" s="23"/>
      <c r="E2679" s="23"/>
    </row>
    <row r="2680" spans="3:5" x14ac:dyDescent="0.25">
      <c r="C2680" s="23"/>
      <c r="D2680" s="23"/>
      <c r="E2680" s="23"/>
    </row>
    <row r="2681" spans="3:5" x14ac:dyDescent="0.25">
      <c r="C2681" s="23"/>
      <c r="D2681" s="23"/>
      <c r="E2681" s="23"/>
    </row>
    <row r="2682" spans="3:5" x14ac:dyDescent="0.25">
      <c r="C2682" s="23"/>
      <c r="D2682" s="23"/>
      <c r="E2682" s="23"/>
    </row>
    <row r="2683" spans="3:5" x14ac:dyDescent="0.25">
      <c r="C2683" s="23"/>
      <c r="D2683" s="23"/>
      <c r="E2683" s="23"/>
    </row>
    <row r="2684" spans="3:5" x14ac:dyDescent="0.25">
      <c r="C2684" s="23"/>
      <c r="D2684" s="23"/>
      <c r="E2684" s="23"/>
    </row>
    <row r="2685" spans="3:5" x14ac:dyDescent="0.25">
      <c r="C2685" s="23"/>
      <c r="D2685" s="23"/>
      <c r="E2685" s="23"/>
    </row>
    <row r="2686" spans="3:5" x14ac:dyDescent="0.25">
      <c r="C2686" s="23"/>
      <c r="D2686" s="23"/>
      <c r="E2686" s="23"/>
    </row>
    <row r="2687" spans="3:5" x14ac:dyDescent="0.25">
      <c r="C2687" s="23"/>
      <c r="D2687" s="23"/>
      <c r="E2687" s="23"/>
    </row>
    <row r="2688" spans="3:5" x14ac:dyDescent="0.25">
      <c r="C2688" s="23"/>
      <c r="D2688" s="23"/>
      <c r="E2688" s="23"/>
    </row>
    <row r="2689" spans="3:5" x14ac:dyDescent="0.25">
      <c r="C2689" s="23"/>
      <c r="D2689" s="23"/>
      <c r="E2689" s="23"/>
    </row>
    <row r="2690" spans="3:5" x14ac:dyDescent="0.25">
      <c r="C2690" s="23"/>
      <c r="D2690" s="23"/>
      <c r="E2690" s="23"/>
    </row>
    <row r="2691" spans="3:5" x14ac:dyDescent="0.25">
      <c r="C2691" s="23"/>
      <c r="D2691" s="23"/>
      <c r="E2691" s="23"/>
    </row>
    <row r="2692" spans="3:5" x14ac:dyDescent="0.25">
      <c r="C2692" s="23"/>
      <c r="D2692" s="23"/>
      <c r="E2692" s="23"/>
    </row>
    <row r="2693" spans="3:5" x14ac:dyDescent="0.25">
      <c r="C2693" s="23"/>
      <c r="D2693" s="23"/>
      <c r="E2693" s="23"/>
    </row>
    <row r="2694" spans="3:5" x14ac:dyDescent="0.25">
      <c r="C2694" s="23"/>
      <c r="D2694" s="23"/>
      <c r="E2694" s="23"/>
    </row>
    <row r="2695" spans="3:5" x14ac:dyDescent="0.25">
      <c r="C2695" s="23"/>
      <c r="D2695" s="23"/>
      <c r="E2695" s="23"/>
    </row>
    <row r="2696" spans="3:5" x14ac:dyDescent="0.25">
      <c r="C2696" s="23"/>
      <c r="D2696" s="23"/>
      <c r="E2696" s="23"/>
    </row>
    <row r="2697" spans="3:5" x14ac:dyDescent="0.25">
      <c r="C2697" s="23"/>
      <c r="D2697" s="23"/>
      <c r="E2697" s="23"/>
    </row>
    <row r="2698" spans="3:5" x14ac:dyDescent="0.25">
      <c r="C2698" s="23"/>
      <c r="D2698" s="23"/>
      <c r="E2698" s="23"/>
    </row>
    <row r="2699" spans="3:5" x14ac:dyDescent="0.25">
      <c r="C2699" s="23"/>
      <c r="D2699" s="23"/>
      <c r="E2699" s="23"/>
    </row>
    <row r="2700" spans="3:5" x14ac:dyDescent="0.25">
      <c r="C2700" s="23"/>
      <c r="D2700" s="23"/>
      <c r="E2700" s="23"/>
    </row>
    <row r="2701" spans="3:5" x14ac:dyDescent="0.25">
      <c r="C2701" s="23"/>
      <c r="D2701" s="23"/>
      <c r="E2701" s="23"/>
    </row>
    <row r="2702" spans="3:5" x14ac:dyDescent="0.25">
      <c r="C2702" s="23"/>
      <c r="D2702" s="23"/>
      <c r="E2702" s="23"/>
    </row>
    <row r="2703" spans="3:5" x14ac:dyDescent="0.25">
      <c r="C2703" s="23"/>
      <c r="D2703" s="23"/>
      <c r="E2703" s="23"/>
    </row>
    <row r="2704" spans="3:5" x14ac:dyDescent="0.25">
      <c r="C2704" s="23"/>
      <c r="D2704" s="23"/>
      <c r="E2704" s="23"/>
    </row>
    <row r="2705" spans="3:5" x14ac:dyDescent="0.25">
      <c r="C2705" s="23"/>
      <c r="D2705" s="23"/>
      <c r="E2705" s="23"/>
    </row>
    <row r="2706" spans="3:5" x14ac:dyDescent="0.25">
      <c r="C2706" s="23"/>
      <c r="D2706" s="23"/>
      <c r="E2706" s="23"/>
    </row>
    <row r="2707" spans="3:5" x14ac:dyDescent="0.25">
      <c r="C2707" s="23"/>
      <c r="D2707" s="23"/>
      <c r="E2707" s="23"/>
    </row>
    <row r="2708" spans="3:5" x14ac:dyDescent="0.25">
      <c r="C2708" s="23"/>
      <c r="D2708" s="23"/>
      <c r="E2708" s="23"/>
    </row>
    <row r="2709" spans="3:5" x14ac:dyDescent="0.25">
      <c r="C2709" s="23"/>
      <c r="D2709" s="23"/>
      <c r="E2709" s="23"/>
    </row>
    <row r="2710" spans="3:5" x14ac:dyDescent="0.25">
      <c r="C2710" s="23"/>
      <c r="D2710" s="23"/>
      <c r="E2710" s="23"/>
    </row>
    <row r="2711" spans="3:5" x14ac:dyDescent="0.25">
      <c r="C2711" s="23"/>
      <c r="D2711" s="23"/>
      <c r="E2711" s="23"/>
    </row>
    <row r="2712" spans="3:5" x14ac:dyDescent="0.25">
      <c r="C2712" s="23"/>
      <c r="D2712" s="23"/>
      <c r="E2712" s="23"/>
    </row>
    <row r="2713" spans="3:5" x14ac:dyDescent="0.25">
      <c r="C2713" s="23"/>
      <c r="D2713" s="23"/>
      <c r="E2713" s="23"/>
    </row>
    <row r="2714" spans="3:5" x14ac:dyDescent="0.25">
      <c r="C2714" s="23"/>
      <c r="D2714" s="23"/>
      <c r="E2714" s="23"/>
    </row>
    <row r="2715" spans="3:5" x14ac:dyDescent="0.25">
      <c r="C2715" s="23"/>
      <c r="D2715" s="23"/>
      <c r="E2715" s="23"/>
    </row>
    <row r="2716" spans="3:5" x14ac:dyDescent="0.25">
      <c r="C2716" s="23"/>
      <c r="D2716" s="23"/>
      <c r="E2716" s="23"/>
    </row>
    <row r="2717" spans="3:5" x14ac:dyDescent="0.25">
      <c r="C2717" s="23"/>
      <c r="D2717" s="23"/>
      <c r="E2717" s="23"/>
    </row>
    <row r="2718" spans="3:5" x14ac:dyDescent="0.25">
      <c r="C2718" s="23"/>
      <c r="D2718" s="23"/>
      <c r="E2718" s="23"/>
    </row>
    <row r="2719" spans="3:5" x14ac:dyDescent="0.25">
      <c r="C2719" s="23"/>
      <c r="D2719" s="23"/>
      <c r="E2719" s="23"/>
    </row>
    <row r="2720" spans="3:5" x14ac:dyDescent="0.25">
      <c r="C2720" s="23"/>
      <c r="D2720" s="23"/>
      <c r="E2720" s="23"/>
    </row>
    <row r="2721" spans="3:5" x14ac:dyDescent="0.25">
      <c r="C2721" s="23"/>
      <c r="D2721" s="23"/>
      <c r="E2721" s="23"/>
    </row>
    <row r="2722" spans="3:5" x14ac:dyDescent="0.25">
      <c r="C2722" s="23"/>
      <c r="D2722" s="23"/>
      <c r="E2722" s="23"/>
    </row>
    <row r="2723" spans="3:5" x14ac:dyDescent="0.25">
      <c r="C2723" s="23"/>
      <c r="D2723" s="23"/>
      <c r="E2723" s="23"/>
    </row>
    <row r="2724" spans="3:5" x14ac:dyDescent="0.25">
      <c r="C2724" s="23"/>
      <c r="D2724" s="23"/>
      <c r="E2724" s="23"/>
    </row>
    <row r="2725" spans="3:5" x14ac:dyDescent="0.25">
      <c r="C2725" s="23"/>
      <c r="D2725" s="23"/>
      <c r="E2725" s="23"/>
    </row>
    <row r="2726" spans="3:5" x14ac:dyDescent="0.25">
      <c r="C2726" s="23"/>
      <c r="D2726" s="23"/>
      <c r="E2726" s="23"/>
    </row>
    <row r="2727" spans="3:5" x14ac:dyDescent="0.25">
      <c r="C2727" s="23"/>
      <c r="D2727" s="23"/>
      <c r="E2727" s="23"/>
    </row>
    <row r="2728" spans="3:5" x14ac:dyDescent="0.25">
      <c r="C2728" s="23"/>
      <c r="D2728" s="23"/>
      <c r="E2728" s="23"/>
    </row>
    <row r="2729" spans="3:5" x14ac:dyDescent="0.25">
      <c r="C2729" s="23"/>
      <c r="D2729" s="23"/>
      <c r="E2729" s="23"/>
    </row>
    <row r="2730" spans="3:5" x14ac:dyDescent="0.25">
      <c r="C2730" s="23"/>
      <c r="D2730" s="23"/>
      <c r="E2730" s="23"/>
    </row>
    <row r="2731" spans="3:5" x14ac:dyDescent="0.25">
      <c r="C2731" s="23"/>
      <c r="D2731" s="23"/>
      <c r="E2731" s="23"/>
    </row>
    <row r="2732" spans="3:5" x14ac:dyDescent="0.25">
      <c r="C2732" s="23"/>
      <c r="D2732" s="23"/>
      <c r="E2732" s="23"/>
    </row>
    <row r="2733" spans="3:5" x14ac:dyDescent="0.25">
      <c r="C2733" s="23"/>
      <c r="D2733" s="23"/>
      <c r="E2733" s="23"/>
    </row>
    <row r="2734" spans="3:5" x14ac:dyDescent="0.25">
      <c r="C2734" s="23"/>
      <c r="D2734" s="23"/>
      <c r="E2734" s="23"/>
    </row>
    <row r="2735" spans="3:5" x14ac:dyDescent="0.25">
      <c r="C2735" s="23"/>
      <c r="D2735" s="23"/>
      <c r="E2735" s="23"/>
    </row>
    <row r="2736" spans="3:5" x14ac:dyDescent="0.25">
      <c r="C2736" s="23"/>
      <c r="D2736" s="23"/>
      <c r="E2736" s="23"/>
    </row>
    <row r="2737" spans="3:5" x14ac:dyDescent="0.25">
      <c r="C2737" s="23"/>
      <c r="D2737" s="23"/>
      <c r="E2737" s="23"/>
    </row>
    <row r="2738" spans="3:5" x14ac:dyDescent="0.25">
      <c r="C2738" s="23"/>
      <c r="D2738" s="23"/>
      <c r="E2738" s="23"/>
    </row>
    <row r="2739" spans="3:5" x14ac:dyDescent="0.25">
      <c r="C2739" s="23"/>
      <c r="D2739" s="23"/>
      <c r="E2739" s="23"/>
    </row>
    <row r="2740" spans="3:5" x14ac:dyDescent="0.25">
      <c r="C2740" s="23"/>
      <c r="D2740" s="23"/>
      <c r="E2740" s="23"/>
    </row>
    <row r="2741" spans="3:5" x14ac:dyDescent="0.25">
      <c r="C2741" s="23"/>
      <c r="D2741" s="23"/>
      <c r="E2741" s="23"/>
    </row>
    <row r="2742" spans="3:5" x14ac:dyDescent="0.25">
      <c r="C2742" s="23"/>
      <c r="D2742" s="23"/>
      <c r="E2742" s="23"/>
    </row>
    <row r="2743" spans="3:5" x14ac:dyDescent="0.25">
      <c r="C2743" s="23"/>
      <c r="D2743" s="23"/>
      <c r="E2743" s="23"/>
    </row>
    <row r="2744" spans="3:5" x14ac:dyDescent="0.25">
      <c r="C2744" s="23"/>
      <c r="D2744" s="23"/>
      <c r="E2744" s="23"/>
    </row>
    <row r="2745" spans="3:5" x14ac:dyDescent="0.25">
      <c r="C2745" s="23"/>
      <c r="D2745" s="23"/>
      <c r="E2745" s="23"/>
    </row>
    <row r="2746" spans="3:5" x14ac:dyDescent="0.25">
      <c r="C2746" s="23"/>
      <c r="D2746" s="23"/>
      <c r="E2746" s="23"/>
    </row>
    <row r="2747" spans="3:5" x14ac:dyDescent="0.25">
      <c r="C2747" s="23"/>
      <c r="D2747" s="23"/>
      <c r="E2747" s="23"/>
    </row>
    <row r="2748" spans="3:5" x14ac:dyDescent="0.25">
      <c r="C2748" s="23"/>
      <c r="D2748" s="23"/>
      <c r="E2748" s="23"/>
    </row>
    <row r="2749" spans="3:5" x14ac:dyDescent="0.25">
      <c r="C2749" s="23"/>
      <c r="D2749" s="23"/>
      <c r="E2749" s="23"/>
    </row>
    <row r="2750" spans="3:5" x14ac:dyDescent="0.25">
      <c r="C2750" s="23"/>
      <c r="D2750" s="23"/>
      <c r="E2750" s="23"/>
    </row>
    <row r="2751" spans="3:5" x14ac:dyDescent="0.25">
      <c r="C2751" s="23"/>
      <c r="D2751" s="23"/>
      <c r="E2751" s="23"/>
    </row>
    <row r="2752" spans="3:5" x14ac:dyDescent="0.25">
      <c r="C2752" s="23"/>
      <c r="D2752" s="23"/>
      <c r="E2752" s="23"/>
    </row>
    <row r="2753" spans="3:5" x14ac:dyDescent="0.25">
      <c r="C2753" s="23"/>
      <c r="D2753" s="23"/>
      <c r="E2753" s="23"/>
    </row>
    <row r="2754" spans="3:5" x14ac:dyDescent="0.25">
      <c r="C2754" s="23"/>
      <c r="D2754" s="23"/>
      <c r="E2754" s="23"/>
    </row>
    <row r="2755" spans="3:5" x14ac:dyDescent="0.25">
      <c r="C2755" s="23"/>
      <c r="D2755" s="23"/>
      <c r="E2755" s="23"/>
    </row>
    <row r="2756" spans="3:5" x14ac:dyDescent="0.25">
      <c r="C2756" s="23"/>
      <c r="D2756" s="23"/>
      <c r="E2756" s="23"/>
    </row>
    <row r="2757" spans="3:5" x14ac:dyDescent="0.25">
      <c r="C2757" s="23"/>
      <c r="D2757" s="23"/>
      <c r="E2757" s="23"/>
    </row>
    <row r="2758" spans="3:5" x14ac:dyDescent="0.25">
      <c r="C2758" s="23"/>
      <c r="D2758" s="23"/>
      <c r="E2758" s="23"/>
    </row>
    <row r="2759" spans="3:5" x14ac:dyDescent="0.25">
      <c r="C2759" s="23"/>
      <c r="D2759" s="23"/>
      <c r="E2759" s="23"/>
    </row>
    <row r="2760" spans="3:5" x14ac:dyDescent="0.25">
      <c r="C2760" s="23"/>
      <c r="D2760" s="23"/>
      <c r="E2760" s="23"/>
    </row>
    <row r="2761" spans="3:5" x14ac:dyDescent="0.25">
      <c r="C2761" s="23"/>
      <c r="D2761" s="23"/>
      <c r="E2761" s="23"/>
    </row>
    <row r="2762" spans="3:5" x14ac:dyDescent="0.25">
      <c r="C2762" s="23"/>
      <c r="D2762" s="23"/>
      <c r="E2762" s="23"/>
    </row>
    <row r="2763" spans="3:5" x14ac:dyDescent="0.25">
      <c r="C2763" s="23"/>
      <c r="D2763" s="23"/>
      <c r="E2763" s="23"/>
    </row>
    <row r="2764" spans="3:5" x14ac:dyDescent="0.25">
      <c r="C2764" s="23"/>
      <c r="D2764" s="23"/>
      <c r="E2764" s="23"/>
    </row>
    <row r="2765" spans="3:5" x14ac:dyDescent="0.25">
      <c r="C2765" s="23"/>
      <c r="D2765" s="23"/>
      <c r="E2765" s="23"/>
    </row>
    <row r="2766" spans="3:5" x14ac:dyDescent="0.25">
      <c r="C2766" s="23"/>
      <c r="D2766" s="23"/>
      <c r="E2766" s="23"/>
    </row>
    <row r="2767" spans="3:5" x14ac:dyDescent="0.25">
      <c r="C2767" s="23"/>
      <c r="D2767" s="23"/>
      <c r="E2767" s="23"/>
    </row>
    <row r="2768" spans="3:5" x14ac:dyDescent="0.25">
      <c r="C2768" s="23"/>
      <c r="D2768" s="23"/>
      <c r="E2768" s="23"/>
    </row>
    <row r="2769" spans="3:5" x14ac:dyDescent="0.25">
      <c r="C2769" s="23"/>
      <c r="D2769" s="23"/>
      <c r="E2769" s="23"/>
    </row>
    <row r="2770" spans="3:5" x14ac:dyDescent="0.25">
      <c r="C2770" s="23"/>
      <c r="D2770" s="23"/>
      <c r="E2770" s="23"/>
    </row>
    <row r="2771" spans="3:5" x14ac:dyDescent="0.25">
      <c r="C2771" s="23"/>
      <c r="D2771" s="23"/>
      <c r="E2771" s="23"/>
    </row>
    <row r="2772" spans="3:5" x14ac:dyDescent="0.25">
      <c r="C2772" s="23"/>
      <c r="D2772" s="23"/>
      <c r="E2772" s="23"/>
    </row>
    <row r="2773" spans="3:5" x14ac:dyDescent="0.25">
      <c r="C2773" s="23"/>
      <c r="D2773" s="23"/>
      <c r="E2773" s="23"/>
    </row>
    <row r="2774" spans="3:5" x14ac:dyDescent="0.25">
      <c r="C2774" s="23"/>
      <c r="D2774" s="23"/>
      <c r="E2774" s="23"/>
    </row>
    <row r="2775" spans="3:5" x14ac:dyDescent="0.25">
      <c r="C2775" s="23"/>
      <c r="D2775" s="23"/>
      <c r="E2775" s="23"/>
    </row>
    <row r="2776" spans="3:5" x14ac:dyDescent="0.25">
      <c r="C2776" s="23"/>
      <c r="D2776" s="23"/>
      <c r="E2776" s="23"/>
    </row>
    <row r="2777" spans="3:5" x14ac:dyDescent="0.25">
      <c r="C2777" s="23"/>
      <c r="D2777" s="23"/>
      <c r="E2777" s="23"/>
    </row>
    <row r="2778" spans="3:5" x14ac:dyDescent="0.25">
      <c r="C2778" s="23"/>
      <c r="D2778" s="23"/>
      <c r="E2778" s="23"/>
    </row>
    <row r="2779" spans="3:5" x14ac:dyDescent="0.25">
      <c r="C2779" s="23"/>
      <c r="D2779" s="23"/>
      <c r="E2779" s="23"/>
    </row>
    <row r="2780" spans="3:5" x14ac:dyDescent="0.25">
      <c r="C2780" s="23"/>
      <c r="D2780" s="23"/>
      <c r="E2780" s="23"/>
    </row>
    <row r="2781" spans="3:5" x14ac:dyDescent="0.25">
      <c r="C2781" s="23"/>
      <c r="D2781" s="23"/>
      <c r="E2781" s="23"/>
    </row>
    <row r="2782" spans="3:5" x14ac:dyDescent="0.25">
      <c r="C2782" s="23"/>
      <c r="D2782" s="23"/>
      <c r="E2782" s="23"/>
    </row>
    <row r="2783" spans="3:5" x14ac:dyDescent="0.25">
      <c r="C2783" s="23"/>
      <c r="D2783" s="23"/>
      <c r="E2783" s="23"/>
    </row>
    <row r="2784" spans="3:5" x14ac:dyDescent="0.25">
      <c r="C2784" s="23"/>
      <c r="D2784" s="23"/>
      <c r="E2784" s="23"/>
    </row>
    <row r="2785" spans="3:5" x14ac:dyDescent="0.25">
      <c r="C2785" s="23"/>
      <c r="D2785" s="23"/>
      <c r="E2785" s="23"/>
    </row>
    <row r="2786" spans="3:5" x14ac:dyDescent="0.25">
      <c r="C2786" s="23"/>
      <c r="D2786" s="23"/>
      <c r="E2786" s="23"/>
    </row>
    <row r="2787" spans="3:5" x14ac:dyDescent="0.25">
      <c r="C2787" s="23"/>
      <c r="D2787" s="23"/>
      <c r="E2787" s="23"/>
    </row>
    <row r="2788" spans="3:5" x14ac:dyDescent="0.25">
      <c r="C2788" s="23"/>
      <c r="D2788" s="23"/>
      <c r="E2788" s="23"/>
    </row>
    <row r="2789" spans="3:5" x14ac:dyDescent="0.25">
      <c r="C2789" s="23"/>
      <c r="D2789" s="23"/>
      <c r="E2789" s="23"/>
    </row>
    <row r="2790" spans="3:5" x14ac:dyDescent="0.25">
      <c r="C2790" s="23"/>
      <c r="D2790" s="23"/>
      <c r="E2790" s="23"/>
    </row>
    <row r="2791" spans="3:5" x14ac:dyDescent="0.25">
      <c r="C2791" s="23"/>
      <c r="D2791" s="23"/>
      <c r="E2791" s="23"/>
    </row>
    <row r="2792" spans="3:5" x14ac:dyDescent="0.25">
      <c r="C2792" s="23"/>
      <c r="D2792" s="23"/>
      <c r="E2792" s="23"/>
    </row>
    <row r="2793" spans="3:5" x14ac:dyDescent="0.25">
      <c r="C2793" s="23"/>
      <c r="D2793" s="23"/>
      <c r="E2793" s="23"/>
    </row>
    <row r="2794" spans="3:5" x14ac:dyDescent="0.25">
      <c r="C2794" s="23"/>
      <c r="D2794" s="23"/>
      <c r="E2794" s="23"/>
    </row>
    <row r="2795" spans="3:5" x14ac:dyDescent="0.25">
      <c r="C2795" s="23"/>
      <c r="D2795" s="23"/>
      <c r="E2795" s="23"/>
    </row>
    <row r="2796" spans="3:5" x14ac:dyDescent="0.25">
      <c r="C2796" s="23"/>
      <c r="D2796" s="23"/>
      <c r="E2796" s="23"/>
    </row>
    <row r="2797" spans="3:5" x14ac:dyDescent="0.25">
      <c r="C2797" s="23"/>
      <c r="D2797" s="23"/>
      <c r="E2797" s="23"/>
    </row>
    <row r="2798" spans="3:5" x14ac:dyDescent="0.25">
      <c r="C2798" s="23"/>
      <c r="D2798" s="23"/>
      <c r="E2798" s="23"/>
    </row>
    <row r="2799" spans="3:5" x14ac:dyDescent="0.25">
      <c r="C2799" s="23"/>
      <c r="D2799" s="23"/>
      <c r="E2799" s="23"/>
    </row>
    <row r="2800" spans="3:5" x14ac:dyDescent="0.25">
      <c r="C2800" s="23"/>
      <c r="D2800" s="23"/>
      <c r="E2800" s="23"/>
    </row>
    <row r="2801" spans="3:5" x14ac:dyDescent="0.25">
      <c r="C2801" s="23"/>
      <c r="D2801" s="23"/>
      <c r="E2801" s="23"/>
    </row>
    <row r="2802" spans="3:5" x14ac:dyDescent="0.25">
      <c r="C2802" s="23"/>
      <c r="D2802" s="23"/>
      <c r="E2802" s="23"/>
    </row>
    <row r="2803" spans="3:5" x14ac:dyDescent="0.25">
      <c r="C2803" s="23"/>
      <c r="D2803" s="23"/>
      <c r="E2803" s="23"/>
    </row>
    <row r="2804" spans="3:5" x14ac:dyDescent="0.25">
      <c r="C2804" s="23"/>
      <c r="D2804" s="23"/>
      <c r="E2804" s="23"/>
    </row>
    <row r="2805" spans="3:5" x14ac:dyDescent="0.25">
      <c r="C2805" s="23"/>
      <c r="D2805" s="23"/>
      <c r="E2805" s="23"/>
    </row>
    <row r="2806" spans="3:5" x14ac:dyDescent="0.25">
      <c r="C2806" s="23"/>
      <c r="D2806" s="23"/>
      <c r="E2806" s="23"/>
    </row>
    <row r="2807" spans="3:5" x14ac:dyDescent="0.25">
      <c r="C2807" s="23"/>
      <c r="D2807" s="23"/>
      <c r="E2807" s="23"/>
    </row>
    <row r="2808" spans="3:5" x14ac:dyDescent="0.25">
      <c r="C2808" s="23"/>
      <c r="D2808" s="23"/>
      <c r="E2808" s="23"/>
    </row>
    <row r="2809" spans="3:5" x14ac:dyDescent="0.25">
      <c r="C2809" s="23"/>
      <c r="D2809" s="23"/>
      <c r="E2809" s="23"/>
    </row>
    <row r="2810" spans="3:5" x14ac:dyDescent="0.25">
      <c r="C2810" s="23"/>
      <c r="D2810" s="23"/>
      <c r="E2810" s="23"/>
    </row>
    <row r="2811" spans="3:5" x14ac:dyDescent="0.25">
      <c r="C2811" s="23"/>
      <c r="D2811" s="23"/>
      <c r="E2811" s="23"/>
    </row>
    <row r="2812" spans="3:5" x14ac:dyDescent="0.25">
      <c r="C2812" s="23"/>
      <c r="D2812" s="23"/>
      <c r="E2812" s="23"/>
    </row>
    <row r="2813" spans="3:5" x14ac:dyDescent="0.25">
      <c r="C2813" s="23"/>
      <c r="D2813" s="23"/>
      <c r="E2813" s="23"/>
    </row>
    <row r="2814" spans="3:5" x14ac:dyDescent="0.25">
      <c r="C2814" s="23"/>
      <c r="D2814" s="23"/>
      <c r="E2814" s="23"/>
    </row>
    <row r="2815" spans="3:5" x14ac:dyDescent="0.25">
      <c r="C2815" s="23"/>
      <c r="D2815" s="23"/>
      <c r="E2815" s="23"/>
    </row>
    <row r="2816" spans="3:5" x14ac:dyDescent="0.25">
      <c r="C2816" s="23"/>
      <c r="D2816" s="23"/>
      <c r="E2816" s="23"/>
    </row>
    <row r="2817" spans="3:5" x14ac:dyDescent="0.25">
      <c r="C2817" s="23"/>
      <c r="D2817" s="23"/>
      <c r="E2817" s="23"/>
    </row>
    <row r="2818" spans="3:5" x14ac:dyDescent="0.25">
      <c r="C2818" s="23"/>
      <c r="D2818" s="23"/>
      <c r="E2818" s="23"/>
    </row>
    <row r="2819" spans="3:5" x14ac:dyDescent="0.25">
      <c r="C2819" s="23"/>
      <c r="D2819" s="23"/>
      <c r="E2819" s="23"/>
    </row>
    <row r="2820" spans="3:5" x14ac:dyDescent="0.25">
      <c r="C2820" s="23"/>
      <c r="D2820" s="23"/>
      <c r="E2820" s="23"/>
    </row>
    <row r="2821" spans="3:5" x14ac:dyDescent="0.25">
      <c r="C2821" s="23"/>
      <c r="D2821" s="23"/>
      <c r="E2821" s="23"/>
    </row>
    <row r="2822" spans="3:5" x14ac:dyDescent="0.25">
      <c r="C2822" s="23"/>
      <c r="D2822" s="23"/>
      <c r="E2822" s="23"/>
    </row>
    <row r="2823" spans="3:5" x14ac:dyDescent="0.25">
      <c r="C2823" s="23"/>
      <c r="D2823" s="23"/>
      <c r="E2823" s="23"/>
    </row>
    <row r="2824" spans="3:5" x14ac:dyDescent="0.25">
      <c r="C2824" s="23"/>
      <c r="D2824" s="23"/>
      <c r="E2824" s="23"/>
    </row>
    <row r="2825" spans="3:5" x14ac:dyDescent="0.25">
      <c r="C2825" s="23"/>
      <c r="D2825" s="23"/>
      <c r="E2825" s="23"/>
    </row>
    <row r="2826" spans="3:5" x14ac:dyDescent="0.25">
      <c r="C2826" s="23"/>
      <c r="D2826" s="23"/>
      <c r="E2826" s="23"/>
    </row>
    <row r="2827" spans="3:5" x14ac:dyDescent="0.25">
      <c r="C2827" s="23"/>
      <c r="D2827" s="23"/>
      <c r="E2827" s="23"/>
    </row>
    <row r="2828" spans="3:5" x14ac:dyDescent="0.25">
      <c r="C2828" s="23"/>
      <c r="D2828" s="23"/>
      <c r="E2828" s="23"/>
    </row>
    <row r="2829" spans="3:5" x14ac:dyDescent="0.25">
      <c r="C2829" s="23"/>
      <c r="D2829" s="23"/>
      <c r="E2829" s="23"/>
    </row>
    <row r="2830" spans="3:5" x14ac:dyDescent="0.25">
      <c r="C2830" s="23"/>
      <c r="D2830" s="23"/>
      <c r="E2830" s="23"/>
    </row>
    <row r="2831" spans="3:5" x14ac:dyDescent="0.25">
      <c r="C2831" s="23"/>
      <c r="D2831" s="23"/>
      <c r="E2831" s="23"/>
    </row>
    <row r="2832" spans="3:5" x14ac:dyDescent="0.25">
      <c r="C2832" s="23"/>
      <c r="D2832" s="23"/>
      <c r="E2832" s="23"/>
    </row>
    <row r="2833" spans="3:5" x14ac:dyDescent="0.25">
      <c r="C2833" s="23"/>
      <c r="D2833" s="23"/>
      <c r="E2833" s="23"/>
    </row>
    <row r="2834" spans="3:5" x14ac:dyDescent="0.25">
      <c r="C2834" s="23"/>
      <c r="D2834" s="23"/>
      <c r="E2834" s="23"/>
    </row>
    <row r="2835" spans="3:5" x14ac:dyDescent="0.25">
      <c r="C2835" s="23"/>
      <c r="D2835" s="23"/>
      <c r="E2835" s="23"/>
    </row>
    <row r="2836" spans="3:5" x14ac:dyDescent="0.25">
      <c r="C2836" s="23"/>
      <c r="D2836" s="23"/>
      <c r="E2836" s="23"/>
    </row>
    <row r="2837" spans="3:5" x14ac:dyDescent="0.25">
      <c r="C2837" s="23"/>
      <c r="D2837" s="23"/>
      <c r="E2837" s="23"/>
    </row>
    <row r="2838" spans="3:5" x14ac:dyDescent="0.25">
      <c r="C2838" s="23"/>
      <c r="D2838" s="23"/>
      <c r="E2838" s="23"/>
    </row>
    <row r="2839" spans="3:5" x14ac:dyDescent="0.25">
      <c r="C2839" s="23"/>
      <c r="D2839" s="23"/>
      <c r="E2839" s="23"/>
    </row>
    <row r="2840" spans="3:5" x14ac:dyDescent="0.25">
      <c r="C2840" s="23"/>
      <c r="D2840" s="23"/>
      <c r="E2840" s="23"/>
    </row>
    <row r="2841" spans="3:5" x14ac:dyDescent="0.25">
      <c r="C2841" s="23"/>
      <c r="D2841" s="23"/>
      <c r="E2841" s="23"/>
    </row>
    <row r="2842" spans="3:5" x14ac:dyDescent="0.25">
      <c r="C2842" s="23"/>
      <c r="D2842" s="23"/>
      <c r="E2842" s="23"/>
    </row>
    <row r="2843" spans="3:5" x14ac:dyDescent="0.25">
      <c r="C2843" s="23"/>
      <c r="D2843" s="23"/>
      <c r="E2843" s="23"/>
    </row>
    <row r="2844" spans="3:5" x14ac:dyDescent="0.25">
      <c r="C2844" s="23"/>
      <c r="D2844" s="23"/>
      <c r="E2844" s="23"/>
    </row>
    <row r="2845" spans="3:5" x14ac:dyDescent="0.25">
      <c r="C2845" s="23"/>
      <c r="D2845" s="23"/>
      <c r="E2845" s="23"/>
    </row>
    <row r="2846" spans="3:5" x14ac:dyDescent="0.25">
      <c r="C2846" s="23"/>
      <c r="D2846" s="23"/>
      <c r="E2846" s="23"/>
    </row>
    <row r="2847" spans="3:5" x14ac:dyDescent="0.25">
      <c r="C2847" s="23"/>
      <c r="D2847" s="23"/>
      <c r="E2847" s="23"/>
    </row>
    <row r="2848" spans="3:5" x14ac:dyDescent="0.25">
      <c r="C2848" s="23"/>
      <c r="D2848" s="23"/>
      <c r="E2848" s="23"/>
    </row>
    <row r="2849" spans="3:5" x14ac:dyDescent="0.25">
      <c r="C2849" s="23"/>
      <c r="D2849" s="23"/>
      <c r="E2849" s="23"/>
    </row>
    <row r="2850" spans="3:5" x14ac:dyDescent="0.25">
      <c r="C2850" s="23"/>
      <c r="D2850" s="23"/>
      <c r="E2850" s="23"/>
    </row>
    <row r="2851" spans="3:5" x14ac:dyDescent="0.25">
      <c r="C2851" s="23"/>
      <c r="D2851" s="23"/>
      <c r="E2851" s="23"/>
    </row>
    <row r="2852" spans="3:5" x14ac:dyDescent="0.25">
      <c r="C2852" s="23"/>
      <c r="D2852" s="23"/>
      <c r="E2852" s="23"/>
    </row>
    <row r="2853" spans="3:5" x14ac:dyDescent="0.25">
      <c r="C2853" s="23"/>
      <c r="D2853" s="23"/>
      <c r="E2853" s="23"/>
    </row>
    <row r="2854" spans="3:5" x14ac:dyDescent="0.25">
      <c r="C2854" s="23"/>
      <c r="D2854" s="23"/>
      <c r="E2854" s="23"/>
    </row>
    <row r="2855" spans="3:5" x14ac:dyDescent="0.25">
      <c r="C2855" s="23"/>
      <c r="D2855" s="23"/>
      <c r="E2855" s="23"/>
    </row>
    <row r="2856" spans="3:5" x14ac:dyDescent="0.25">
      <c r="C2856" s="23"/>
      <c r="D2856" s="23"/>
      <c r="E2856" s="23"/>
    </row>
    <row r="2857" spans="3:5" x14ac:dyDescent="0.25">
      <c r="C2857" s="23"/>
      <c r="D2857" s="23"/>
      <c r="E2857" s="23"/>
    </row>
    <row r="2858" spans="3:5" x14ac:dyDescent="0.25">
      <c r="C2858" s="23"/>
      <c r="D2858" s="23"/>
      <c r="E2858" s="23"/>
    </row>
    <row r="2859" spans="3:5" x14ac:dyDescent="0.25">
      <c r="C2859" s="23"/>
      <c r="D2859" s="23"/>
      <c r="E2859" s="23"/>
    </row>
    <row r="2860" spans="3:5" x14ac:dyDescent="0.25">
      <c r="C2860" s="23"/>
      <c r="D2860" s="23"/>
      <c r="E2860" s="23"/>
    </row>
    <row r="2861" spans="3:5" x14ac:dyDescent="0.25">
      <c r="C2861" s="23"/>
      <c r="D2861" s="23"/>
      <c r="E2861" s="23"/>
    </row>
    <row r="2862" spans="3:5" x14ac:dyDescent="0.25">
      <c r="C2862" s="23"/>
      <c r="D2862" s="23"/>
      <c r="E2862" s="23"/>
    </row>
    <row r="2863" spans="3:5" x14ac:dyDescent="0.25">
      <c r="C2863" s="23"/>
      <c r="D2863" s="23"/>
      <c r="E2863" s="23"/>
    </row>
    <row r="2864" spans="3:5" x14ac:dyDescent="0.25">
      <c r="C2864" s="23"/>
      <c r="D2864" s="23"/>
      <c r="E2864" s="23"/>
    </row>
    <row r="2865" spans="3:5" x14ac:dyDescent="0.25">
      <c r="C2865" s="23"/>
      <c r="D2865" s="23"/>
      <c r="E2865" s="23"/>
    </row>
    <row r="2866" spans="3:5" x14ac:dyDescent="0.25">
      <c r="C2866" s="23"/>
      <c r="D2866" s="23"/>
      <c r="E2866" s="23"/>
    </row>
    <row r="2867" spans="3:5" x14ac:dyDescent="0.25">
      <c r="C2867" s="23"/>
      <c r="D2867" s="23"/>
      <c r="E2867" s="23"/>
    </row>
    <row r="2868" spans="3:5" x14ac:dyDescent="0.25">
      <c r="C2868" s="23"/>
      <c r="D2868" s="23"/>
      <c r="E2868" s="23"/>
    </row>
    <row r="2869" spans="3:5" x14ac:dyDescent="0.25">
      <c r="C2869" s="23"/>
      <c r="D2869" s="23"/>
      <c r="E2869" s="23"/>
    </row>
    <row r="2870" spans="3:5" x14ac:dyDescent="0.25">
      <c r="C2870" s="23"/>
      <c r="D2870" s="23"/>
      <c r="E2870" s="23"/>
    </row>
    <row r="2871" spans="3:5" x14ac:dyDescent="0.25">
      <c r="C2871" s="23"/>
      <c r="D2871" s="23"/>
      <c r="E2871" s="23"/>
    </row>
    <row r="2872" spans="3:5" x14ac:dyDescent="0.25">
      <c r="C2872" s="23"/>
      <c r="D2872" s="23"/>
      <c r="E2872" s="23"/>
    </row>
    <row r="2873" spans="3:5" x14ac:dyDescent="0.25">
      <c r="C2873" s="23"/>
      <c r="D2873" s="23"/>
      <c r="E2873" s="23"/>
    </row>
    <row r="2874" spans="3:5" x14ac:dyDescent="0.25">
      <c r="C2874" s="23"/>
      <c r="D2874" s="23"/>
      <c r="E2874" s="23"/>
    </row>
    <row r="2875" spans="3:5" x14ac:dyDescent="0.25">
      <c r="C2875" s="23"/>
      <c r="D2875" s="23"/>
      <c r="E2875" s="23"/>
    </row>
    <row r="2876" spans="3:5" x14ac:dyDescent="0.25">
      <c r="C2876" s="23"/>
      <c r="D2876" s="23"/>
      <c r="E2876" s="23"/>
    </row>
    <row r="2877" spans="3:5" x14ac:dyDescent="0.25">
      <c r="C2877" s="23"/>
      <c r="D2877" s="23"/>
      <c r="E2877" s="23"/>
    </row>
    <row r="2878" spans="3:5" x14ac:dyDescent="0.25">
      <c r="C2878" s="23"/>
      <c r="D2878" s="23"/>
      <c r="E2878" s="23"/>
    </row>
    <row r="2879" spans="3:5" x14ac:dyDescent="0.25">
      <c r="C2879" s="23"/>
      <c r="D2879" s="23"/>
      <c r="E2879" s="23"/>
    </row>
    <row r="2880" spans="3:5" x14ac:dyDescent="0.25">
      <c r="C2880" s="23"/>
      <c r="D2880" s="23"/>
      <c r="E2880" s="23"/>
    </row>
    <row r="2881" spans="3:5" x14ac:dyDescent="0.25">
      <c r="C2881" s="23"/>
      <c r="D2881" s="23"/>
      <c r="E2881" s="23"/>
    </row>
    <row r="2882" spans="3:5" x14ac:dyDescent="0.25">
      <c r="C2882" s="23"/>
      <c r="D2882" s="23"/>
      <c r="E2882" s="23"/>
    </row>
    <row r="2883" spans="3:5" x14ac:dyDescent="0.25">
      <c r="C2883" s="23"/>
      <c r="D2883" s="23"/>
      <c r="E2883" s="23"/>
    </row>
    <row r="2884" spans="3:5" x14ac:dyDescent="0.25">
      <c r="C2884" s="23"/>
      <c r="D2884" s="23"/>
      <c r="E2884" s="23"/>
    </row>
    <row r="2885" spans="3:5" x14ac:dyDescent="0.25">
      <c r="C2885" s="23"/>
      <c r="D2885" s="23"/>
      <c r="E2885" s="23"/>
    </row>
    <row r="2886" spans="3:5" x14ac:dyDescent="0.25">
      <c r="C2886" s="23"/>
      <c r="D2886" s="23"/>
      <c r="E2886" s="23"/>
    </row>
    <row r="2887" spans="3:5" x14ac:dyDescent="0.25">
      <c r="C2887" s="23"/>
      <c r="D2887" s="23"/>
      <c r="E2887" s="23"/>
    </row>
    <row r="2888" spans="3:5" x14ac:dyDescent="0.25">
      <c r="C2888" s="23"/>
      <c r="D2888" s="23"/>
      <c r="E2888" s="23"/>
    </row>
    <row r="2889" spans="3:5" x14ac:dyDescent="0.25">
      <c r="C2889" s="23"/>
      <c r="D2889" s="23"/>
      <c r="E2889" s="23"/>
    </row>
    <row r="2890" spans="3:5" x14ac:dyDescent="0.25">
      <c r="C2890" s="23"/>
      <c r="D2890" s="23"/>
      <c r="E2890" s="23"/>
    </row>
    <row r="2891" spans="3:5" x14ac:dyDescent="0.25">
      <c r="C2891" s="23"/>
      <c r="D2891" s="23"/>
      <c r="E2891" s="23"/>
    </row>
    <row r="2892" spans="3:5" x14ac:dyDescent="0.25">
      <c r="C2892" s="23"/>
      <c r="D2892" s="23"/>
      <c r="E2892" s="23"/>
    </row>
    <row r="2893" spans="3:5" x14ac:dyDescent="0.25">
      <c r="C2893" s="23"/>
      <c r="D2893" s="23"/>
      <c r="E2893" s="23"/>
    </row>
    <row r="2894" spans="3:5" x14ac:dyDescent="0.25">
      <c r="C2894" s="23"/>
      <c r="D2894" s="23"/>
      <c r="E2894" s="23"/>
    </row>
    <row r="2895" spans="3:5" x14ac:dyDescent="0.25">
      <c r="C2895" s="23"/>
      <c r="D2895" s="23"/>
      <c r="E2895" s="23"/>
    </row>
    <row r="2896" spans="3:5" x14ac:dyDescent="0.25">
      <c r="C2896" s="23"/>
      <c r="D2896" s="23"/>
      <c r="E2896" s="23"/>
    </row>
    <row r="2897" spans="3:5" x14ac:dyDescent="0.25">
      <c r="C2897" s="23"/>
      <c r="D2897" s="23"/>
      <c r="E2897" s="23"/>
    </row>
    <row r="2898" spans="3:5" x14ac:dyDescent="0.25">
      <c r="C2898" s="23"/>
      <c r="D2898" s="23"/>
      <c r="E2898" s="23"/>
    </row>
    <row r="2899" spans="3:5" x14ac:dyDescent="0.25">
      <c r="C2899" s="23"/>
      <c r="D2899" s="23"/>
      <c r="E2899" s="23"/>
    </row>
    <row r="2900" spans="3:5" x14ac:dyDescent="0.25">
      <c r="C2900" s="23"/>
      <c r="D2900" s="23"/>
      <c r="E2900" s="23"/>
    </row>
    <row r="2901" spans="3:5" x14ac:dyDescent="0.25">
      <c r="C2901" s="23"/>
      <c r="D2901" s="23"/>
      <c r="E2901" s="23"/>
    </row>
    <row r="2902" spans="3:5" x14ac:dyDescent="0.25">
      <c r="C2902" s="23"/>
      <c r="D2902" s="23"/>
      <c r="E2902" s="23"/>
    </row>
    <row r="2903" spans="3:5" x14ac:dyDescent="0.25">
      <c r="C2903" s="23"/>
      <c r="D2903" s="23"/>
      <c r="E2903" s="23"/>
    </row>
    <row r="2904" spans="3:5" x14ac:dyDescent="0.25">
      <c r="C2904" s="23"/>
      <c r="D2904" s="23"/>
      <c r="E2904" s="23"/>
    </row>
    <row r="2905" spans="3:5" x14ac:dyDescent="0.25">
      <c r="C2905" s="23"/>
      <c r="D2905" s="23"/>
      <c r="E2905" s="23"/>
    </row>
    <row r="2906" spans="3:5" x14ac:dyDescent="0.25">
      <c r="C2906" s="23"/>
      <c r="D2906" s="23"/>
      <c r="E2906" s="23"/>
    </row>
    <row r="2907" spans="3:5" x14ac:dyDescent="0.25">
      <c r="C2907" s="23"/>
      <c r="D2907" s="23"/>
      <c r="E2907" s="23"/>
    </row>
    <row r="2908" spans="3:5" x14ac:dyDescent="0.25">
      <c r="C2908" s="23"/>
      <c r="D2908" s="23"/>
      <c r="E2908" s="23"/>
    </row>
    <row r="2909" spans="3:5" x14ac:dyDescent="0.25">
      <c r="C2909" s="23"/>
      <c r="D2909" s="23"/>
      <c r="E2909" s="23"/>
    </row>
    <row r="2910" spans="3:5" x14ac:dyDescent="0.25">
      <c r="C2910" s="23"/>
      <c r="D2910" s="23"/>
      <c r="E2910" s="23"/>
    </row>
    <row r="2911" spans="3:5" x14ac:dyDescent="0.25">
      <c r="C2911" s="23"/>
      <c r="D2911" s="23"/>
      <c r="E2911" s="23"/>
    </row>
    <row r="2912" spans="3:5" x14ac:dyDescent="0.25">
      <c r="C2912" s="23"/>
      <c r="D2912" s="23"/>
      <c r="E2912" s="23"/>
    </row>
    <row r="2913" spans="3:5" x14ac:dyDescent="0.25">
      <c r="C2913" s="23"/>
      <c r="D2913" s="23"/>
      <c r="E2913" s="23"/>
    </row>
    <row r="2914" spans="3:5" x14ac:dyDescent="0.25">
      <c r="C2914" s="23"/>
      <c r="D2914" s="23"/>
      <c r="E2914" s="23"/>
    </row>
    <row r="2915" spans="3:5" x14ac:dyDescent="0.25">
      <c r="C2915" s="23"/>
      <c r="D2915" s="23"/>
      <c r="E2915" s="23"/>
    </row>
    <row r="2916" spans="3:5" x14ac:dyDescent="0.25">
      <c r="C2916" s="23"/>
      <c r="D2916" s="23"/>
      <c r="E2916" s="23"/>
    </row>
    <row r="2917" spans="3:5" x14ac:dyDescent="0.25">
      <c r="C2917" s="23"/>
      <c r="D2917" s="23"/>
      <c r="E2917" s="23"/>
    </row>
    <row r="2918" spans="3:5" x14ac:dyDescent="0.25">
      <c r="C2918" s="23"/>
      <c r="D2918" s="23"/>
      <c r="E2918" s="23"/>
    </row>
    <row r="2919" spans="3:5" x14ac:dyDescent="0.25">
      <c r="C2919" s="23"/>
      <c r="D2919" s="23"/>
      <c r="E2919" s="23"/>
    </row>
    <row r="2920" spans="3:5" x14ac:dyDescent="0.25">
      <c r="C2920" s="23"/>
      <c r="D2920" s="23"/>
      <c r="E2920" s="23"/>
    </row>
    <row r="2921" spans="3:5" x14ac:dyDescent="0.25">
      <c r="C2921" s="23"/>
      <c r="D2921" s="23"/>
      <c r="E2921" s="23"/>
    </row>
    <row r="2922" spans="3:5" x14ac:dyDescent="0.25">
      <c r="C2922" s="23"/>
      <c r="D2922" s="23"/>
      <c r="E2922" s="23"/>
    </row>
    <row r="2923" spans="3:5" x14ac:dyDescent="0.25">
      <c r="C2923" s="23"/>
      <c r="D2923" s="23"/>
      <c r="E2923" s="23"/>
    </row>
    <row r="2924" spans="3:5" x14ac:dyDescent="0.25">
      <c r="C2924" s="23"/>
      <c r="D2924" s="23"/>
      <c r="E2924" s="23"/>
    </row>
    <row r="2925" spans="3:5" x14ac:dyDescent="0.25">
      <c r="C2925" s="23"/>
      <c r="D2925" s="23"/>
      <c r="E2925" s="23"/>
    </row>
    <row r="2926" spans="3:5" x14ac:dyDescent="0.25">
      <c r="C2926" s="23"/>
      <c r="D2926" s="23"/>
      <c r="E2926" s="23"/>
    </row>
    <row r="2927" spans="3:5" x14ac:dyDescent="0.25">
      <c r="C2927" s="23"/>
      <c r="D2927" s="23"/>
      <c r="E2927" s="23"/>
    </row>
    <row r="2928" spans="3:5" x14ac:dyDescent="0.25">
      <c r="C2928" s="23"/>
      <c r="D2928" s="23"/>
      <c r="E2928" s="23"/>
    </row>
    <row r="2929" spans="3:5" x14ac:dyDescent="0.25">
      <c r="C2929" s="23"/>
      <c r="D2929" s="23"/>
      <c r="E2929" s="23"/>
    </row>
    <row r="2930" spans="3:5" x14ac:dyDescent="0.25">
      <c r="C2930" s="23"/>
      <c r="D2930" s="23"/>
      <c r="E2930" s="23"/>
    </row>
    <row r="2931" spans="3:5" x14ac:dyDescent="0.25">
      <c r="C2931" s="23"/>
      <c r="D2931" s="23"/>
      <c r="E2931" s="23"/>
    </row>
    <row r="2932" spans="3:5" x14ac:dyDescent="0.25">
      <c r="C2932" s="23"/>
      <c r="D2932" s="23"/>
      <c r="E2932" s="23"/>
    </row>
    <row r="2933" spans="3:5" x14ac:dyDescent="0.25">
      <c r="C2933" s="23"/>
      <c r="D2933" s="23"/>
      <c r="E2933" s="23"/>
    </row>
    <row r="2934" spans="3:5" x14ac:dyDescent="0.25">
      <c r="C2934" s="23"/>
      <c r="D2934" s="23"/>
      <c r="E2934" s="23"/>
    </row>
    <row r="2935" spans="3:5" x14ac:dyDescent="0.25">
      <c r="C2935" s="23"/>
      <c r="D2935" s="23"/>
      <c r="E2935" s="23"/>
    </row>
    <row r="2936" spans="3:5" x14ac:dyDescent="0.25">
      <c r="C2936" s="23"/>
      <c r="D2936" s="23"/>
      <c r="E2936" s="23"/>
    </row>
    <row r="2937" spans="3:5" x14ac:dyDescent="0.25">
      <c r="C2937" s="23"/>
      <c r="D2937" s="23"/>
      <c r="E2937" s="23"/>
    </row>
    <row r="2938" spans="3:5" x14ac:dyDescent="0.25">
      <c r="C2938" s="23"/>
      <c r="D2938" s="23"/>
      <c r="E2938" s="23"/>
    </row>
    <row r="2939" spans="3:5" x14ac:dyDescent="0.25">
      <c r="C2939" s="23"/>
      <c r="D2939" s="23"/>
      <c r="E2939" s="23"/>
    </row>
    <row r="2940" spans="3:5" x14ac:dyDescent="0.25">
      <c r="C2940" s="23"/>
      <c r="D2940" s="23"/>
      <c r="E2940" s="23"/>
    </row>
    <row r="2941" spans="3:5" x14ac:dyDescent="0.25">
      <c r="C2941" s="23"/>
      <c r="D2941" s="23"/>
      <c r="E2941" s="23"/>
    </row>
    <row r="2942" spans="3:5" x14ac:dyDescent="0.25">
      <c r="C2942" s="23"/>
      <c r="D2942" s="23"/>
      <c r="E2942" s="23"/>
    </row>
    <row r="2943" spans="3:5" x14ac:dyDescent="0.25">
      <c r="C2943" s="23"/>
      <c r="D2943" s="23"/>
      <c r="E2943" s="23"/>
    </row>
    <row r="2944" spans="3:5" x14ac:dyDescent="0.25">
      <c r="C2944" s="23"/>
      <c r="D2944" s="23"/>
      <c r="E2944" s="23"/>
    </row>
    <row r="2945" spans="3:5" x14ac:dyDescent="0.25">
      <c r="C2945" s="23"/>
      <c r="D2945" s="23"/>
      <c r="E2945" s="23"/>
    </row>
    <row r="2946" spans="3:5" x14ac:dyDescent="0.25">
      <c r="C2946" s="23"/>
      <c r="D2946" s="23"/>
      <c r="E2946" s="23"/>
    </row>
    <row r="2947" spans="3:5" x14ac:dyDescent="0.25">
      <c r="C2947" s="23"/>
      <c r="D2947" s="23"/>
      <c r="E2947" s="23"/>
    </row>
    <row r="2948" spans="3:5" x14ac:dyDescent="0.25">
      <c r="C2948" s="23"/>
      <c r="D2948" s="23"/>
      <c r="E2948" s="23"/>
    </row>
    <row r="2949" spans="3:5" x14ac:dyDescent="0.25">
      <c r="C2949" s="23"/>
      <c r="D2949" s="23"/>
      <c r="E2949" s="23"/>
    </row>
    <row r="2950" spans="3:5" x14ac:dyDescent="0.25">
      <c r="C2950" s="23"/>
      <c r="D2950" s="23"/>
      <c r="E2950" s="23"/>
    </row>
    <row r="2951" spans="3:5" x14ac:dyDescent="0.25">
      <c r="C2951" s="23"/>
      <c r="D2951" s="23"/>
      <c r="E2951" s="23"/>
    </row>
    <row r="2952" spans="3:5" x14ac:dyDescent="0.25">
      <c r="C2952" s="23"/>
      <c r="D2952" s="23"/>
      <c r="E2952" s="23"/>
    </row>
    <row r="2953" spans="3:5" x14ac:dyDescent="0.25">
      <c r="C2953" s="23"/>
      <c r="D2953" s="23"/>
      <c r="E2953" s="23"/>
    </row>
    <row r="2954" spans="3:5" x14ac:dyDescent="0.25">
      <c r="C2954" s="23"/>
      <c r="D2954" s="23"/>
      <c r="E2954" s="23"/>
    </row>
    <row r="2955" spans="3:5" x14ac:dyDescent="0.25">
      <c r="C2955" s="23"/>
      <c r="D2955" s="23"/>
      <c r="E2955" s="23"/>
    </row>
    <row r="2956" spans="3:5" x14ac:dyDescent="0.25">
      <c r="C2956" s="23"/>
      <c r="D2956" s="23"/>
      <c r="E2956" s="23"/>
    </row>
    <row r="2957" spans="3:5" x14ac:dyDescent="0.25">
      <c r="C2957" s="23"/>
      <c r="D2957" s="23"/>
      <c r="E2957" s="23"/>
    </row>
    <row r="2958" spans="3:5" x14ac:dyDescent="0.25">
      <c r="C2958" s="23"/>
      <c r="D2958" s="23"/>
      <c r="E2958" s="23"/>
    </row>
    <row r="2959" spans="3:5" x14ac:dyDescent="0.25">
      <c r="C2959" s="23"/>
      <c r="D2959" s="23"/>
      <c r="E2959" s="23"/>
    </row>
    <row r="2960" spans="3:5" x14ac:dyDescent="0.25">
      <c r="C2960" s="23"/>
      <c r="D2960" s="23"/>
      <c r="E2960" s="23"/>
    </row>
    <row r="2961" spans="3:5" x14ac:dyDescent="0.25">
      <c r="C2961" s="23"/>
      <c r="D2961" s="23"/>
      <c r="E2961" s="23"/>
    </row>
    <row r="2962" spans="3:5" x14ac:dyDescent="0.25">
      <c r="C2962" s="23"/>
      <c r="D2962" s="23"/>
      <c r="E2962" s="23"/>
    </row>
    <row r="2963" spans="3:5" x14ac:dyDescent="0.25">
      <c r="C2963" s="23"/>
      <c r="D2963" s="23"/>
      <c r="E2963" s="23"/>
    </row>
    <row r="2964" spans="3:5" x14ac:dyDescent="0.25">
      <c r="C2964" s="23"/>
      <c r="D2964" s="23"/>
      <c r="E2964" s="23"/>
    </row>
    <row r="2965" spans="3:5" x14ac:dyDescent="0.25">
      <c r="C2965" s="23"/>
      <c r="D2965" s="23"/>
      <c r="E2965" s="23"/>
    </row>
    <row r="2966" spans="3:5" x14ac:dyDescent="0.25">
      <c r="C2966" s="23"/>
      <c r="D2966" s="23"/>
      <c r="E2966" s="23"/>
    </row>
    <row r="2967" spans="3:5" x14ac:dyDescent="0.25">
      <c r="C2967" s="23"/>
      <c r="D2967" s="23"/>
      <c r="E2967" s="23"/>
    </row>
    <row r="2968" spans="3:5" x14ac:dyDescent="0.25">
      <c r="C2968" s="23"/>
      <c r="D2968" s="23"/>
      <c r="E2968" s="23"/>
    </row>
    <row r="2969" spans="3:5" x14ac:dyDescent="0.25">
      <c r="C2969" s="23"/>
      <c r="D2969" s="23"/>
      <c r="E2969" s="23"/>
    </row>
    <row r="2970" spans="3:5" x14ac:dyDescent="0.25">
      <c r="C2970" s="23"/>
      <c r="D2970" s="23"/>
      <c r="E2970" s="23"/>
    </row>
    <row r="2971" spans="3:5" x14ac:dyDescent="0.25">
      <c r="C2971" s="23"/>
      <c r="D2971" s="23"/>
      <c r="E2971" s="23"/>
    </row>
    <row r="2972" spans="3:5" x14ac:dyDescent="0.25">
      <c r="C2972" s="23"/>
      <c r="D2972" s="23"/>
      <c r="E2972" s="23"/>
    </row>
    <row r="2973" spans="3:5" x14ac:dyDescent="0.25">
      <c r="C2973" s="23"/>
      <c r="D2973" s="23"/>
      <c r="E2973" s="23"/>
    </row>
    <row r="2974" spans="3:5" x14ac:dyDescent="0.25">
      <c r="C2974" s="23"/>
      <c r="D2974" s="23"/>
      <c r="E2974" s="23"/>
    </row>
    <row r="2975" spans="3:5" x14ac:dyDescent="0.25">
      <c r="C2975" s="23"/>
      <c r="D2975" s="23"/>
      <c r="E2975" s="23"/>
    </row>
    <row r="2976" spans="3:5" x14ac:dyDescent="0.25">
      <c r="C2976" s="23"/>
      <c r="D2976" s="23"/>
      <c r="E2976" s="23"/>
    </row>
    <row r="2977" spans="3:5" x14ac:dyDescent="0.25">
      <c r="C2977" s="23"/>
      <c r="D2977" s="23"/>
      <c r="E2977" s="23"/>
    </row>
    <row r="2978" spans="3:5" x14ac:dyDescent="0.25">
      <c r="C2978" s="23"/>
      <c r="D2978" s="23"/>
      <c r="E2978" s="23"/>
    </row>
    <row r="2979" spans="3:5" x14ac:dyDescent="0.25">
      <c r="C2979" s="23"/>
      <c r="D2979" s="23"/>
      <c r="E2979" s="23"/>
    </row>
    <row r="2980" spans="3:5" x14ac:dyDescent="0.25">
      <c r="C2980" s="23"/>
      <c r="D2980" s="23"/>
      <c r="E2980" s="23"/>
    </row>
    <row r="2981" spans="3:5" x14ac:dyDescent="0.25">
      <c r="C2981" s="23"/>
      <c r="D2981" s="23"/>
      <c r="E2981" s="23"/>
    </row>
    <row r="2982" spans="3:5" x14ac:dyDescent="0.25">
      <c r="C2982" s="23"/>
      <c r="D2982" s="23"/>
      <c r="E2982" s="23"/>
    </row>
    <row r="2983" spans="3:5" x14ac:dyDescent="0.25">
      <c r="C2983" s="23"/>
      <c r="D2983" s="23"/>
      <c r="E2983" s="23"/>
    </row>
    <row r="2984" spans="3:5" x14ac:dyDescent="0.25">
      <c r="C2984" s="23"/>
      <c r="D2984" s="23"/>
      <c r="E2984" s="23"/>
    </row>
    <row r="2985" spans="3:5" x14ac:dyDescent="0.25">
      <c r="C2985" s="23"/>
      <c r="D2985" s="23"/>
      <c r="E2985" s="23"/>
    </row>
    <row r="2986" spans="3:5" x14ac:dyDescent="0.25">
      <c r="C2986" s="23"/>
      <c r="D2986" s="23"/>
      <c r="E2986" s="23"/>
    </row>
    <row r="2987" spans="3:5" x14ac:dyDescent="0.25">
      <c r="C2987" s="23"/>
      <c r="D2987" s="23"/>
      <c r="E2987" s="23"/>
    </row>
    <row r="2988" spans="3:5" x14ac:dyDescent="0.25">
      <c r="C2988" s="23"/>
      <c r="D2988" s="23"/>
      <c r="E2988" s="23"/>
    </row>
    <row r="2989" spans="3:5" x14ac:dyDescent="0.25">
      <c r="C2989" s="23"/>
      <c r="D2989" s="23"/>
      <c r="E2989" s="23"/>
    </row>
    <row r="2990" spans="3:5" x14ac:dyDescent="0.25">
      <c r="C2990" s="23"/>
      <c r="D2990" s="23"/>
      <c r="E2990" s="23"/>
    </row>
    <row r="2991" spans="3:5" x14ac:dyDescent="0.25">
      <c r="C2991" s="23"/>
      <c r="D2991" s="23"/>
      <c r="E2991" s="23"/>
    </row>
    <row r="2992" spans="3:5" x14ac:dyDescent="0.25">
      <c r="C2992" s="23"/>
      <c r="D2992" s="23"/>
      <c r="E2992" s="23"/>
    </row>
    <row r="2993" spans="3:5" x14ac:dyDescent="0.25">
      <c r="C2993" s="23"/>
      <c r="D2993" s="23"/>
      <c r="E2993" s="23"/>
    </row>
    <row r="2994" spans="3:5" x14ac:dyDescent="0.25">
      <c r="C2994" s="23"/>
      <c r="D2994" s="23"/>
      <c r="E2994" s="23"/>
    </row>
    <row r="2995" spans="3:5" x14ac:dyDescent="0.25">
      <c r="C2995" s="23"/>
      <c r="D2995" s="23"/>
      <c r="E2995" s="23"/>
    </row>
    <row r="2996" spans="3:5" x14ac:dyDescent="0.25">
      <c r="C2996" s="23"/>
      <c r="D2996" s="23"/>
      <c r="E2996" s="23"/>
    </row>
    <row r="2997" spans="3:5" x14ac:dyDescent="0.25">
      <c r="C2997" s="23"/>
      <c r="D2997" s="23"/>
      <c r="E2997" s="23"/>
    </row>
    <row r="2998" spans="3:5" x14ac:dyDescent="0.25">
      <c r="C2998" s="23"/>
      <c r="D2998" s="23"/>
      <c r="E2998" s="23"/>
    </row>
    <row r="2999" spans="3:5" x14ac:dyDescent="0.25">
      <c r="C2999" s="23"/>
      <c r="D2999" s="23"/>
      <c r="E2999" s="23"/>
    </row>
    <row r="3000" spans="3:5" x14ac:dyDescent="0.25">
      <c r="C3000" s="23"/>
      <c r="D3000" s="23"/>
      <c r="E3000" s="23"/>
    </row>
    <row r="3001" spans="3:5" x14ac:dyDescent="0.25">
      <c r="C3001" s="23"/>
      <c r="D3001" s="23"/>
      <c r="E3001" s="23"/>
    </row>
    <row r="3002" spans="3:5" x14ac:dyDescent="0.25">
      <c r="C3002" s="23"/>
      <c r="D3002" s="23"/>
      <c r="E3002" s="23"/>
    </row>
    <row r="3003" spans="3:5" x14ac:dyDescent="0.25">
      <c r="C3003" s="23"/>
      <c r="D3003" s="23"/>
      <c r="E3003" s="23"/>
    </row>
    <row r="3004" spans="3:5" x14ac:dyDescent="0.25">
      <c r="C3004" s="23"/>
      <c r="D3004" s="23"/>
      <c r="E3004" s="23"/>
    </row>
    <row r="3005" spans="3:5" x14ac:dyDescent="0.25">
      <c r="C3005" s="23"/>
      <c r="D3005" s="23"/>
      <c r="E3005" s="23"/>
    </row>
    <row r="3006" spans="3:5" x14ac:dyDescent="0.25">
      <c r="C3006" s="23"/>
      <c r="D3006" s="23"/>
      <c r="E3006" s="23"/>
    </row>
    <row r="3007" spans="3:5" x14ac:dyDescent="0.25">
      <c r="C3007" s="23"/>
      <c r="D3007" s="23"/>
      <c r="E3007" s="23"/>
    </row>
    <row r="3008" spans="3:5" x14ac:dyDescent="0.25">
      <c r="C3008" s="23"/>
      <c r="D3008" s="23"/>
      <c r="E3008" s="23"/>
    </row>
    <row r="3009" spans="3:5" x14ac:dyDescent="0.25">
      <c r="C3009" s="23"/>
      <c r="D3009" s="23"/>
      <c r="E3009" s="23"/>
    </row>
    <row r="3010" spans="3:5" x14ac:dyDescent="0.25">
      <c r="C3010" s="23"/>
      <c r="D3010" s="23"/>
      <c r="E3010" s="23"/>
    </row>
    <row r="3011" spans="3:5" x14ac:dyDescent="0.25">
      <c r="C3011" s="23"/>
      <c r="D3011" s="23"/>
      <c r="E3011" s="23"/>
    </row>
    <row r="3012" spans="3:5" x14ac:dyDescent="0.25">
      <c r="C3012" s="23"/>
      <c r="D3012" s="23"/>
      <c r="E3012" s="23"/>
    </row>
    <row r="3013" spans="3:5" x14ac:dyDescent="0.25">
      <c r="C3013" s="23"/>
      <c r="D3013" s="23"/>
      <c r="E3013" s="23"/>
    </row>
    <row r="3014" spans="3:5" x14ac:dyDescent="0.25">
      <c r="C3014" s="23"/>
      <c r="D3014" s="23"/>
      <c r="E3014" s="23"/>
    </row>
    <row r="3015" spans="3:5" x14ac:dyDescent="0.25">
      <c r="C3015" s="23"/>
      <c r="D3015" s="23"/>
      <c r="E3015" s="23"/>
    </row>
    <row r="3016" spans="3:5" x14ac:dyDescent="0.25">
      <c r="C3016" s="23"/>
      <c r="D3016" s="23"/>
      <c r="E3016" s="23"/>
    </row>
    <row r="3017" spans="3:5" x14ac:dyDescent="0.25">
      <c r="C3017" s="23"/>
      <c r="D3017" s="23"/>
      <c r="E3017" s="23"/>
    </row>
    <row r="3018" spans="3:5" x14ac:dyDescent="0.25">
      <c r="C3018" s="23"/>
      <c r="D3018" s="23"/>
      <c r="E3018" s="23"/>
    </row>
    <row r="3019" spans="3:5" x14ac:dyDescent="0.25">
      <c r="C3019" s="23"/>
      <c r="D3019" s="23"/>
      <c r="E3019" s="23"/>
    </row>
    <row r="3020" spans="3:5" x14ac:dyDescent="0.25">
      <c r="C3020" s="23"/>
      <c r="D3020" s="23"/>
      <c r="E3020" s="23"/>
    </row>
    <row r="3021" spans="3:5" x14ac:dyDescent="0.25">
      <c r="C3021" s="23"/>
      <c r="D3021" s="23"/>
      <c r="E3021" s="23"/>
    </row>
    <row r="3022" spans="3:5" x14ac:dyDescent="0.25">
      <c r="C3022" s="23"/>
      <c r="D3022" s="23"/>
      <c r="E3022" s="23"/>
    </row>
    <row r="3023" spans="3:5" x14ac:dyDescent="0.25">
      <c r="C3023" s="23"/>
      <c r="D3023" s="23"/>
      <c r="E3023" s="23"/>
    </row>
    <row r="3024" spans="3:5" x14ac:dyDescent="0.25">
      <c r="C3024" s="23"/>
      <c r="D3024" s="23"/>
      <c r="E3024" s="23"/>
    </row>
    <row r="3025" spans="3:5" x14ac:dyDescent="0.25">
      <c r="C3025" s="23"/>
      <c r="D3025" s="23"/>
      <c r="E3025" s="23"/>
    </row>
    <row r="3026" spans="3:5" x14ac:dyDescent="0.25">
      <c r="C3026" s="23"/>
      <c r="D3026" s="23"/>
      <c r="E3026" s="23"/>
    </row>
    <row r="3027" spans="3:5" x14ac:dyDescent="0.25">
      <c r="C3027" s="23"/>
      <c r="D3027" s="23"/>
      <c r="E3027" s="23"/>
    </row>
    <row r="3028" spans="3:5" x14ac:dyDescent="0.25">
      <c r="C3028" s="23"/>
      <c r="D3028" s="23"/>
      <c r="E3028" s="23"/>
    </row>
    <row r="3029" spans="3:5" x14ac:dyDescent="0.25">
      <c r="C3029" s="23"/>
      <c r="D3029" s="23"/>
      <c r="E3029" s="23"/>
    </row>
    <row r="3030" spans="3:5" x14ac:dyDescent="0.25">
      <c r="C3030" s="23"/>
      <c r="D3030" s="23"/>
      <c r="E3030" s="23"/>
    </row>
    <row r="3031" spans="3:5" x14ac:dyDescent="0.25">
      <c r="C3031" s="23"/>
      <c r="D3031" s="23"/>
      <c r="E3031" s="23"/>
    </row>
    <row r="3032" spans="3:5" x14ac:dyDescent="0.25">
      <c r="C3032" s="23"/>
      <c r="D3032" s="23"/>
      <c r="E3032" s="23"/>
    </row>
    <row r="3033" spans="3:5" x14ac:dyDescent="0.25">
      <c r="C3033" s="23"/>
      <c r="D3033" s="23"/>
      <c r="E3033" s="23"/>
    </row>
    <row r="3034" spans="3:5" x14ac:dyDescent="0.25">
      <c r="C3034" s="23"/>
      <c r="D3034" s="23"/>
      <c r="E3034" s="23"/>
    </row>
    <row r="3035" spans="3:5" x14ac:dyDescent="0.25">
      <c r="C3035" s="23"/>
      <c r="D3035" s="23"/>
      <c r="E3035" s="23"/>
    </row>
    <row r="3036" spans="3:5" x14ac:dyDescent="0.25">
      <c r="C3036" s="23"/>
      <c r="D3036" s="23"/>
      <c r="E3036" s="23"/>
    </row>
    <row r="3037" spans="3:5" x14ac:dyDescent="0.25">
      <c r="C3037" s="23"/>
      <c r="D3037" s="23"/>
      <c r="E3037" s="23"/>
    </row>
    <row r="3038" spans="3:5" x14ac:dyDescent="0.25">
      <c r="C3038" s="23"/>
      <c r="D3038" s="23"/>
      <c r="E3038" s="23"/>
    </row>
    <row r="3039" spans="3:5" x14ac:dyDescent="0.25">
      <c r="C3039" s="23"/>
      <c r="D3039" s="23"/>
      <c r="E3039" s="23"/>
    </row>
    <row r="3040" spans="3:5" x14ac:dyDescent="0.25">
      <c r="C3040" s="23"/>
      <c r="D3040" s="23"/>
      <c r="E3040" s="23"/>
    </row>
    <row r="3041" spans="3:5" x14ac:dyDescent="0.25">
      <c r="C3041" s="23"/>
      <c r="D3041" s="23"/>
      <c r="E3041" s="23"/>
    </row>
    <row r="3042" spans="3:5" x14ac:dyDescent="0.25">
      <c r="C3042" s="23"/>
      <c r="D3042" s="23"/>
      <c r="E3042" s="23"/>
    </row>
    <row r="3043" spans="3:5" x14ac:dyDescent="0.25">
      <c r="C3043" s="23"/>
      <c r="D3043" s="23"/>
      <c r="E3043" s="23"/>
    </row>
    <row r="3044" spans="3:5" x14ac:dyDescent="0.25">
      <c r="C3044" s="23"/>
      <c r="D3044" s="23"/>
      <c r="E3044" s="23"/>
    </row>
    <row r="3045" spans="3:5" x14ac:dyDescent="0.25">
      <c r="C3045" s="23"/>
      <c r="D3045" s="23"/>
      <c r="E3045" s="23"/>
    </row>
    <row r="3046" spans="3:5" x14ac:dyDescent="0.25">
      <c r="C3046" s="23"/>
      <c r="D3046" s="23"/>
      <c r="E3046" s="23"/>
    </row>
    <row r="3047" spans="3:5" x14ac:dyDescent="0.25">
      <c r="C3047" s="23"/>
      <c r="D3047" s="23"/>
      <c r="E3047" s="23"/>
    </row>
    <row r="3048" spans="3:5" x14ac:dyDescent="0.25">
      <c r="C3048" s="23"/>
      <c r="D3048" s="23"/>
      <c r="E3048" s="23"/>
    </row>
    <row r="3049" spans="3:5" x14ac:dyDescent="0.25">
      <c r="C3049" s="23"/>
      <c r="D3049" s="23"/>
      <c r="E3049" s="23"/>
    </row>
    <row r="3050" spans="3:5" x14ac:dyDescent="0.25">
      <c r="C3050" s="23"/>
      <c r="D3050" s="23"/>
      <c r="E3050" s="23"/>
    </row>
    <row r="3051" spans="3:5" x14ac:dyDescent="0.25">
      <c r="C3051" s="23"/>
      <c r="D3051" s="23"/>
      <c r="E3051" s="23"/>
    </row>
    <row r="3052" spans="3:5" x14ac:dyDescent="0.25">
      <c r="C3052" s="23"/>
      <c r="D3052" s="23"/>
      <c r="E3052" s="23"/>
    </row>
    <row r="3053" spans="3:5" x14ac:dyDescent="0.25">
      <c r="C3053" s="23"/>
      <c r="D3053" s="23"/>
      <c r="E3053" s="23"/>
    </row>
    <row r="3054" spans="3:5" x14ac:dyDescent="0.25">
      <c r="C3054" s="23"/>
      <c r="D3054" s="23"/>
      <c r="E3054" s="23"/>
    </row>
    <row r="3055" spans="3:5" x14ac:dyDescent="0.25">
      <c r="C3055" s="23"/>
      <c r="D3055" s="23"/>
      <c r="E3055" s="23"/>
    </row>
    <row r="3056" spans="3:5" x14ac:dyDescent="0.25">
      <c r="C3056" s="23"/>
      <c r="D3056" s="23"/>
      <c r="E3056" s="23"/>
    </row>
    <row r="3057" spans="3:5" x14ac:dyDescent="0.25">
      <c r="C3057" s="23"/>
      <c r="D3057" s="23"/>
      <c r="E3057" s="23"/>
    </row>
    <row r="3058" spans="3:5" x14ac:dyDescent="0.25">
      <c r="C3058" s="23"/>
      <c r="D3058" s="23"/>
      <c r="E3058" s="23"/>
    </row>
    <row r="3059" spans="3:5" x14ac:dyDescent="0.25">
      <c r="C3059" s="23"/>
      <c r="D3059" s="23"/>
      <c r="E3059" s="23"/>
    </row>
    <row r="3060" spans="3:5" x14ac:dyDescent="0.25">
      <c r="C3060" s="23"/>
      <c r="D3060" s="23"/>
      <c r="E3060" s="23"/>
    </row>
    <row r="3061" spans="3:5" x14ac:dyDescent="0.25">
      <c r="C3061" s="23"/>
      <c r="D3061" s="23"/>
      <c r="E3061" s="23"/>
    </row>
    <row r="3062" spans="3:5" x14ac:dyDescent="0.25">
      <c r="C3062" s="23"/>
      <c r="D3062" s="23"/>
      <c r="E3062" s="23"/>
    </row>
    <row r="3063" spans="3:5" x14ac:dyDescent="0.25">
      <c r="C3063" s="23"/>
      <c r="D3063" s="23"/>
      <c r="E3063" s="23"/>
    </row>
    <row r="3064" spans="3:5" x14ac:dyDescent="0.25">
      <c r="C3064" s="23"/>
      <c r="D3064" s="23"/>
      <c r="E3064" s="23"/>
    </row>
    <row r="3065" spans="3:5" x14ac:dyDescent="0.25">
      <c r="C3065" s="23"/>
      <c r="D3065" s="23"/>
      <c r="E3065" s="23"/>
    </row>
    <row r="3066" spans="3:5" x14ac:dyDescent="0.25">
      <c r="C3066" s="23"/>
      <c r="D3066" s="23"/>
      <c r="E3066" s="23"/>
    </row>
    <row r="3067" spans="3:5" x14ac:dyDescent="0.25">
      <c r="C3067" s="23"/>
      <c r="D3067" s="23"/>
      <c r="E3067" s="23"/>
    </row>
    <row r="3068" spans="3:5" x14ac:dyDescent="0.25">
      <c r="C3068" s="23"/>
      <c r="D3068" s="23"/>
      <c r="E3068" s="23"/>
    </row>
    <row r="3069" spans="3:5" x14ac:dyDescent="0.25">
      <c r="C3069" s="23"/>
      <c r="D3069" s="23"/>
      <c r="E3069" s="23"/>
    </row>
    <row r="3070" spans="3:5" x14ac:dyDescent="0.25">
      <c r="C3070" s="23"/>
      <c r="D3070" s="23"/>
      <c r="E3070" s="23"/>
    </row>
    <row r="3071" spans="3:5" x14ac:dyDescent="0.25">
      <c r="C3071" s="23"/>
      <c r="D3071" s="23"/>
      <c r="E3071" s="23"/>
    </row>
    <row r="3072" spans="3:5" x14ac:dyDescent="0.25">
      <c r="C3072" s="23"/>
      <c r="D3072" s="23"/>
      <c r="E3072" s="23"/>
    </row>
    <row r="3073" spans="3:5" x14ac:dyDescent="0.25">
      <c r="C3073" s="23"/>
      <c r="D3073" s="23"/>
      <c r="E3073" s="23"/>
    </row>
    <row r="3074" spans="3:5" x14ac:dyDescent="0.25">
      <c r="C3074" s="23"/>
      <c r="D3074" s="23"/>
      <c r="E3074" s="23"/>
    </row>
    <row r="3075" spans="3:5" x14ac:dyDescent="0.25">
      <c r="C3075" s="23"/>
      <c r="D3075" s="23"/>
      <c r="E3075" s="23"/>
    </row>
    <row r="3076" spans="3:5" x14ac:dyDescent="0.25">
      <c r="C3076" s="23"/>
      <c r="D3076" s="23"/>
      <c r="E3076" s="23"/>
    </row>
    <row r="3077" spans="3:5" x14ac:dyDescent="0.25">
      <c r="C3077" s="23"/>
      <c r="D3077" s="23"/>
      <c r="E3077" s="23"/>
    </row>
    <row r="3078" spans="3:5" x14ac:dyDescent="0.25">
      <c r="C3078" s="23"/>
      <c r="D3078" s="23"/>
      <c r="E3078" s="23"/>
    </row>
    <row r="3079" spans="3:5" x14ac:dyDescent="0.25">
      <c r="C3079" s="23"/>
      <c r="D3079" s="23"/>
      <c r="E3079" s="23"/>
    </row>
    <row r="3080" spans="3:5" x14ac:dyDescent="0.25">
      <c r="C3080" s="23"/>
      <c r="D3080" s="23"/>
      <c r="E3080" s="23"/>
    </row>
    <row r="3081" spans="3:5" x14ac:dyDescent="0.25">
      <c r="C3081" s="23"/>
      <c r="D3081" s="23"/>
      <c r="E3081" s="23"/>
    </row>
    <row r="3082" spans="3:5" x14ac:dyDescent="0.25">
      <c r="C3082" s="23"/>
      <c r="D3082" s="23"/>
      <c r="E3082" s="23"/>
    </row>
    <row r="3083" spans="3:5" x14ac:dyDescent="0.25">
      <c r="C3083" s="23"/>
      <c r="D3083" s="23"/>
      <c r="E3083" s="23"/>
    </row>
    <row r="3084" spans="3:5" x14ac:dyDescent="0.25">
      <c r="C3084" s="23"/>
      <c r="D3084" s="23"/>
      <c r="E3084" s="23"/>
    </row>
    <row r="3085" spans="3:5" x14ac:dyDescent="0.25">
      <c r="C3085" s="23"/>
      <c r="D3085" s="23"/>
      <c r="E3085" s="23"/>
    </row>
    <row r="3086" spans="3:5" x14ac:dyDescent="0.25">
      <c r="C3086" s="23"/>
      <c r="D3086" s="23"/>
      <c r="E3086" s="23"/>
    </row>
    <row r="3087" spans="3:5" x14ac:dyDescent="0.25">
      <c r="C3087" s="23"/>
      <c r="D3087" s="23"/>
      <c r="E3087" s="23"/>
    </row>
    <row r="3088" spans="3:5" x14ac:dyDescent="0.25">
      <c r="C3088" s="23"/>
      <c r="D3088" s="23"/>
      <c r="E3088" s="23"/>
    </row>
    <row r="3089" spans="3:5" x14ac:dyDescent="0.25">
      <c r="C3089" s="23"/>
      <c r="D3089" s="23"/>
      <c r="E3089" s="23"/>
    </row>
    <row r="3090" spans="3:5" x14ac:dyDescent="0.25">
      <c r="C3090" s="23"/>
      <c r="D3090" s="23"/>
      <c r="E3090" s="23"/>
    </row>
    <row r="3091" spans="3:5" x14ac:dyDescent="0.25">
      <c r="C3091" s="23"/>
      <c r="D3091" s="23"/>
      <c r="E3091" s="23"/>
    </row>
    <row r="3092" spans="3:5" x14ac:dyDescent="0.25">
      <c r="C3092" s="23"/>
      <c r="D3092" s="23"/>
      <c r="E3092" s="23"/>
    </row>
    <row r="3093" spans="3:5" x14ac:dyDescent="0.25">
      <c r="C3093" s="23"/>
      <c r="D3093" s="23"/>
      <c r="E3093" s="23"/>
    </row>
    <row r="3094" spans="3:5" x14ac:dyDescent="0.25">
      <c r="C3094" s="23"/>
      <c r="D3094" s="23"/>
      <c r="E3094" s="23"/>
    </row>
    <row r="3095" spans="3:5" x14ac:dyDescent="0.25">
      <c r="C3095" s="23"/>
      <c r="D3095" s="23"/>
      <c r="E3095" s="23"/>
    </row>
    <row r="3096" spans="3:5" x14ac:dyDescent="0.25">
      <c r="C3096" s="23"/>
      <c r="D3096" s="23"/>
      <c r="E3096" s="23"/>
    </row>
    <row r="3097" spans="3:5" x14ac:dyDescent="0.25">
      <c r="C3097" s="23"/>
      <c r="D3097" s="23"/>
      <c r="E3097" s="23"/>
    </row>
    <row r="3098" spans="3:5" x14ac:dyDescent="0.25">
      <c r="C3098" s="23"/>
      <c r="D3098" s="23"/>
      <c r="E3098" s="23"/>
    </row>
    <row r="3099" spans="3:5" x14ac:dyDescent="0.25">
      <c r="C3099" s="23"/>
      <c r="D3099" s="23"/>
      <c r="E3099" s="23"/>
    </row>
    <row r="3100" spans="3:5" x14ac:dyDescent="0.25">
      <c r="C3100" s="23"/>
      <c r="D3100" s="23"/>
      <c r="E3100" s="23"/>
    </row>
    <row r="3101" spans="3:5" x14ac:dyDescent="0.25">
      <c r="C3101" s="23"/>
      <c r="D3101" s="23"/>
      <c r="E3101" s="23"/>
    </row>
    <row r="3102" spans="3:5" x14ac:dyDescent="0.25">
      <c r="C3102" s="23"/>
      <c r="D3102" s="23"/>
      <c r="E3102" s="23"/>
    </row>
    <row r="3103" spans="3:5" x14ac:dyDescent="0.25">
      <c r="C3103" s="23"/>
      <c r="D3103" s="23"/>
      <c r="E3103" s="23"/>
    </row>
    <row r="3104" spans="3:5" x14ac:dyDescent="0.25">
      <c r="C3104" s="23"/>
      <c r="D3104" s="23"/>
      <c r="E3104" s="23"/>
    </row>
    <row r="3105" spans="3:5" x14ac:dyDescent="0.25">
      <c r="C3105" s="23"/>
      <c r="D3105" s="23"/>
      <c r="E3105" s="23"/>
    </row>
    <row r="3106" spans="3:5" x14ac:dyDescent="0.25">
      <c r="C3106" s="23"/>
      <c r="D3106" s="23"/>
      <c r="E3106" s="23"/>
    </row>
    <row r="3107" spans="3:5" x14ac:dyDescent="0.25">
      <c r="C3107" s="23"/>
      <c r="D3107" s="23"/>
      <c r="E3107" s="23"/>
    </row>
    <row r="3108" spans="3:5" x14ac:dyDescent="0.25">
      <c r="C3108" s="23"/>
      <c r="D3108" s="23"/>
      <c r="E3108" s="23"/>
    </row>
    <row r="3109" spans="3:5" x14ac:dyDescent="0.25">
      <c r="C3109" s="23"/>
      <c r="D3109" s="23"/>
      <c r="E3109" s="23"/>
    </row>
    <row r="3110" spans="3:5" x14ac:dyDescent="0.25">
      <c r="C3110" s="23"/>
      <c r="D3110" s="23"/>
      <c r="E3110" s="23"/>
    </row>
    <row r="3111" spans="3:5" x14ac:dyDescent="0.25">
      <c r="C3111" s="23"/>
      <c r="D3111" s="23"/>
      <c r="E3111" s="23"/>
    </row>
    <row r="3112" spans="3:5" x14ac:dyDescent="0.25">
      <c r="C3112" s="23"/>
      <c r="D3112" s="23"/>
      <c r="E3112" s="23"/>
    </row>
    <row r="3113" spans="3:5" x14ac:dyDescent="0.25">
      <c r="C3113" s="23"/>
      <c r="D3113" s="23"/>
      <c r="E3113" s="23"/>
    </row>
    <row r="3114" spans="3:5" x14ac:dyDescent="0.25">
      <c r="C3114" s="23"/>
      <c r="D3114" s="23"/>
      <c r="E3114" s="23"/>
    </row>
    <row r="3115" spans="3:5" x14ac:dyDescent="0.25">
      <c r="C3115" s="23"/>
      <c r="D3115" s="23"/>
      <c r="E3115" s="23"/>
    </row>
    <row r="3116" spans="3:5" x14ac:dyDescent="0.25">
      <c r="C3116" s="23"/>
      <c r="D3116" s="23"/>
      <c r="E3116" s="23"/>
    </row>
    <row r="3117" spans="3:5" x14ac:dyDescent="0.25">
      <c r="C3117" s="23"/>
      <c r="D3117" s="23"/>
      <c r="E3117" s="23"/>
    </row>
    <row r="3118" spans="3:5" x14ac:dyDescent="0.25">
      <c r="C3118" s="23"/>
      <c r="D3118" s="23"/>
      <c r="E3118" s="23"/>
    </row>
    <row r="3119" spans="3:5" x14ac:dyDescent="0.25">
      <c r="C3119" s="23"/>
      <c r="D3119" s="23"/>
      <c r="E3119" s="23"/>
    </row>
    <row r="3120" spans="3:5" x14ac:dyDescent="0.25">
      <c r="C3120" s="23"/>
      <c r="D3120" s="23"/>
      <c r="E3120" s="23"/>
    </row>
    <row r="3121" spans="3:5" x14ac:dyDescent="0.25">
      <c r="C3121" s="23"/>
      <c r="D3121" s="23"/>
      <c r="E3121" s="23"/>
    </row>
    <row r="3122" spans="3:5" x14ac:dyDescent="0.25">
      <c r="C3122" s="23"/>
      <c r="D3122" s="23"/>
      <c r="E3122" s="23"/>
    </row>
    <row r="3123" spans="3:5" x14ac:dyDescent="0.25">
      <c r="C3123" s="23"/>
      <c r="D3123" s="23"/>
      <c r="E3123" s="23"/>
    </row>
    <row r="3124" spans="3:5" x14ac:dyDescent="0.25">
      <c r="C3124" s="23"/>
      <c r="D3124" s="23"/>
      <c r="E3124" s="23"/>
    </row>
    <row r="3125" spans="3:5" x14ac:dyDescent="0.25">
      <c r="C3125" s="23"/>
      <c r="D3125" s="23"/>
      <c r="E3125" s="23"/>
    </row>
    <row r="3126" spans="3:5" x14ac:dyDescent="0.25">
      <c r="C3126" s="23"/>
      <c r="D3126" s="23"/>
      <c r="E3126" s="23"/>
    </row>
    <row r="3127" spans="3:5" x14ac:dyDescent="0.25">
      <c r="C3127" s="23"/>
      <c r="D3127" s="23"/>
      <c r="E3127" s="23"/>
    </row>
    <row r="3128" spans="3:5" x14ac:dyDescent="0.25">
      <c r="C3128" s="23"/>
      <c r="D3128" s="23"/>
      <c r="E3128" s="23"/>
    </row>
    <row r="3129" spans="3:5" x14ac:dyDescent="0.25">
      <c r="C3129" s="23"/>
      <c r="D3129" s="23"/>
      <c r="E3129" s="23"/>
    </row>
    <row r="3130" spans="3:5" x14ac:dyDescent="0.25">
      <c r="C3130" s="23"/>
      <c r="D3130" s="23"/>
      <c r="E3130" s="23"/>
    </row>
    <row r="3131" spans="3:5" x14ac:dyDescent="0.25">
      <c r="C3131" s="23"/>
      <c r="D3131" s="23"/>
      <c r="E3131" s="23"/>
    </row>
    <row r="3132" spans="3:5" x14ac:dyDescent="0.25">
      <c r="C3132" s="23"/>
      <c r="D3132" s="23"/>
      <c r="E3132" s="23"/>
    </row>
    <row r="3133" spans="3:5" x14ac:dyDescent="0.25">
      <c r="C3133" s="23"/>
      <c r="D3133" s="23"/>
      <c r="E3133" s="23"/>
    </row>
    <row r="3134" spans="3:5" x14ac:dyDescent="0.25">
      <c r="C3134" s="23"/>
      <c r="D3134" s="23"/>
      <c r="E3134" s="23"/>
    </row>
    <row r="3135" spans="3:5" x14ac:dyDescent="0.25">
      <c r="C3135" s="23"/>
      <c r="D3135" s="23"/>
      <c r="E3135" s="23"/>
    </row>
    <row r="3136" spans="3:5" x14ac:dyDescent="0.25">
      <c r="C3136" s="23"/>
      <c r="D3136" s="23"/>
      <c r="E3136" s="23"/>
    </row>
    <row r="3137" spans="3:5" x14ac:dyDescent="0.25">
      <c r="C3137" s="23"/>
      <c r="D3137" s="23"/>
      <c r="E3137" s="23"/>
    </row>
    <row r="3138" spans="3:5" x14ac:dyDescent="0.25">
      <c r="C3138" s="23"/>
      <c r="D3138" s="23"/>
      <c r="E3138" s="23"/>
    </row>
    <row r="3139" spans="3:5" x14ac:dyDescent="0.25">
      <c r="C3139" s="23"/>
      <c r="D3139" s="23"/>
      <c r="E3139" s="23"/>
    </row>
    <row r="3140" spans="3:5" x14ac:dyDescent="0.25">
      <c r="C3140" s="23"/>
      <c r="D3140" s="23"/>
      <c r="E3140" s="23"/>
    </row>
    <row r="3141" spans="3:5" x14ac:dyDescent="0.25">
      <c r="C3141" s="23"/>
      <c r="D3141" s="23"/>
      <c r="E3141" s="23"/>
    </row>
    <row r="3142" spans="3:5" x14ac:dyDescent="0.25">
      <c r="C3142" s="23"/>
      <c r="D3142" s="23"/>
      <c r="E3142" s="23"/>
    </row>
    <row r="3143" spans="3:5" x14ac:dyDescent="0.25">
      <c r="C3143" s="23"/>
      <c r="D3143" s="23"/>
      <c r="E3143" s="23"/>
    </row>
    <row r="3144" spans="3:5" x14ac:dyDescent="0.25">
      <c r="C3144" s="23"/>
      <c r="D3144" s="23"/>
      <c r="E3144" s="23"/>
    </row>
    <row r="3145" spans="3:5" x14ac:dyDescent="0.25">
      <c r="C3145" s="23"/>
      <c r="D3145" s="23"/>
      <c r="E3145" s="23"/>
    </row>
    <row r="3146" spans="3:5" x14ac:dyDescent="0.25">
      <c r="C3146" s="23"/>
      <c r="D3146" s="23"/>
      <c r="E3146" s="23"/>
    </row>
    <row r="3147" spans="3:5" x14ac:dyDescent="0.25">
      <c r="C3147" s="23"/>
      <c r="D3147" s="23"/>
      <c r="E3147" s="23"/>
    </row>
    <row r="3148" spans="3:5" x14ac:dyDescent="0.25">
      <c r="C3148" s="23"/>
      <c r="D3148" s="23"/>
      <c r="E3148" s="23"/>
    </row>
    <row r="3149" spans="3:5" x14ac:dyDescent="0.25">
      <c r="C3149" s="23"/>
      <c r="D3149" s="23"/>
      <c r="E3149" s="23"/>
    </row>
    <row r="3150" spans="3:5" x14ac:dyDescent="0.25">
      <c r="C3150" s="23"/>
      <c r="D3150" s="23"/>
      <c r="E3150" s="23"/>
    </row>
    <row r="3151" spans="3:5" x14ac:dyDescent="0.25">
      <c r="C3151" s="23"/>
      <c r="D3151" s="23"/>
      <c r="E3151" s="23"/>
    </row>
    <row r="3152" spans="3:5" x14ac:dyDescent="0.25">
      <c r="C3152" s="23"/>
      <c r="D3152" s="23"/>
      <c r="E3152" s="23"/>
    </row>
    <row r="3153" spans="3:5" x14ac:dyDescent="0.25">
      <c r="C3153" s="23"/>
      <c r="D3153" s="23"/>
      <c r="E3153" s="23"/>
    </row>
    <row r="3154" spans="3:5" x14ac:dyDescent="0.25">
      <c r="C3154" s="23"/>
      <c r="D3154" s="23"/>
      <c r="E3154" s="23"/>
    </row>
    <row r="3155" spans="3:5" x14ac:dyDescent="0.25">
      <c r="C3155" s="23"/>
      <c r="D3155" s="23"/>
      <c r="E3155" s="23"/>
    </row>
    <row r="3156" spans="3:5" x14ac:dyDescent="0.25">
      <c r="C3156" s="23"/>
      <c r="D3156" s="23"/>
      <c r="E3156" s="23"/>
    </row>
    <row r="3157" spans="3:5" x14ac:dyDescent="0.25">
      <c r="C3157" s="23"/>
      <c r="D3157" s="23"/>
      <c r="E3157" s="23"/>
    </row>
    <row r="3158" spans="3:5" x14ac:dyDescent="0.25">
      <c r="C3158" s="23"/>
      <c r="D3158" s="23"/>
      <c r="E3158" s="23"/>
    </row>
    <row r="3159" spans="3:5" x14ac:dyDescent="0.25">
      <c r="C3159" s="23"/>
      <c r="D3159" s="23"/>
      <c r="E3159" s="23"/>
    </row>
    <row r="3160" spans="3:5" x14ac:dyDescent="0.25">
      <c r="C3160" s="23"/>
      <c r="D3160" s="23"/>
      <c r="E3160" s="23"/>
    </row>
    <row r="3161" spans="3:5" x14ac:dyDescent="0.25">
      <c r="C3161" s="23"/>
      <c r="D3161" s="23"/>
      <c r="E3161" s="23"/>
    </row>
    <row r="3162" spans="3:5" x14ac:dyDescent="0.25">
      <c r="C3162" s="23"/>
      <c r="D3162" s="23"/>
      <c r="E3162" s="23"/>
    </row>
    <row r="3163" spans="3:5" x14ac:dyDescent="0.25">
      <c r="C3163" s="23"/>
      <c r="D3163" s="23"/>
      <c r="E3163" s="23"/>
    </row>
    <row r="3164" spans="3:5" x14ac:dyDescent="0.25">
      <c r="C3164" s="23"/>
      <c r="D3164" s="23"/>
      <c r="E3164" s="23"/>
    </row>
    <row r="3165" spans="3:5" x14ac:dyDescent="0.25">
      <c r="C3165" s="23"/>
      <c r="D3165" s="23"/>
      <c r="E3165" s="23"/>
    </row>
    <row r="3166" spans="3:5" x14ac:dyDescent="0.25">
      <c r="C3166" s="23"/>
      <c r="D3166" s="23"/>
      <c r="E3166" s="23"/>
    </row>
    <row r="3167" spans="3:5" x14ac:dyDescent="0.25">
      <c r="C3167" s="23"/>
      <c r="D3167" s="23"/>
      <c r="E3167" s="23"/>
    </row>
    <row r="3168" spans="3:5" x14ac:dyDescent="0.25">
      <c r="C3168" s="23"/>
      <c r="D3168" s="23"/>
      <c r="E3168" s="23"/>
    </row>
    <row r="3169" spans="3:5" x14ac:dyDescent="0.25">
      <c r="C3169" s="23"/>
      <c r="D3169" s="23"/>
      <c r="E3169" s="23"/>
    </row>
    <row r="3170" spans="3:5" x14ac:dyDescent="0.25">
      <c r="C3170" s="23"/>
      <c r="D3170" s="23"/>
      <c r="E3170" s="23"/>
    </row>
    <row r="3171" spans="3:5" x14ac:dyDescent="0.25">
      <c r="C3171" s="23"/>
      <c r="D3171" s="23"/>
      <c r="E3171" s="23"/>
    </row>
    <row r="3172" spans="3:5" x14ac:dyDescent="0.25">
      <c r="C3172" s="23"/>
      <c r="D3172" s="23"/>
      <c r="E3172" s="23"/>
    </row>
    <row r="3173" spans="3:5" x14ac:dyDescent="0.25">
      <c r="C3173" s="23"/>
      <c r="D3173" s="23"/>
      <c r="E3173" s="23"/>
    </row>
    <row r="3174" spans="3:5" x14ac:dyDescent="0.25">
      <c r="C3174" s="23"/>
      <c r="D3174" s="23"/>
      <c r="E3174" s="23"/>
    </row>
    <row r="3175" spans="3:5" x14ac:dyDescent="0.25">
      <c r="C3175" s="23"/>
      <c r="D3175" s="23"/>
      <c r="E3175" s="23"/>
    </row>
    <row r="3176" spans="3:5" x14ac:dyDescent="0.25">
      <c r="C3176" s="23"/>
      <c r="D3176" s="23"/>
      <c r="E3176" s="23"/>
    </row>
    <row r="3177" spans="3:5" x14ac:dyDescent="0.25">
      <c r="C3177" s="23"/>
      <c r="D3177" s="23"/>
      <c r="E3177" s="23"/>
    </row>
    <row r="3178" spans="3:5" x14ac:dyDescent="0.25">
      <c r="C3178" s="23"/>
      <c r="D3178" s="23"/>
      <c r="E3178" s="23"/>
    </row>
    <row r="3179" spans="3:5" x14ac:dyDescent="0.25">
      <c r="C3179" s="23"/>
      <c r="D3179" s="23"/>
      <c r="E3179" s="23"/>
    </row>
    <row r="3180" spans="3:5" x14ac:dyDescent="0.25">
      <c r="C3180" s="23"/>
      <c r="D3180" s="23"/>
      <c r="E3180" s="23"/>
    </row>
    <row r="3181" spans="3:5" x14ac:dyDescent="0.25">
      <c r="C3181" s="23"/>
      <c r="D3181" s="23"/>
      <c r="E3181" s="23"/>
    </row>
    <row r="3182" spans="3:5" x14ac:dyDescent="0.25">
      <c r="C3182" s="23"/>
      <c r="D3182" s="23"/>
      <c r="E3182" s="23"/>
    </row>
    <row r="3183" spans="3:5" x14ac:dyDescent="0.25">
      <c r="C3183" s="23"/>
      <c r="D3183" s="23"/>
      <c r="E3183" s="23"/>
    </row>
    <row r="3184" spans="3:5" x14ac:dyDescent="0.25">
      <c r="C3184" s="23"/>
      <c r="D3184" s="23"/>
      <c r="E3184" s="23"/>
    </row>
    <row r="3185" spans="3:5" x14ac:dyDescent="0.25">
      <c r="C3185" s="23"/>
      <c r="D3185" s="23"/>
      <c r="E3185" s="23"/>
    </row>
    <row r="3186" spans="3:5" x14ac:dyDescent="0.25">
      <c r="C3186" s="23"/>
      <c r="D3186" s="23"/>
      <c r="E3186" s="23"/>
    </row>
    <row r="3187" spans="3:5" x14ac:dyDescent="0.25">
      <c r="C3187" s="23"/>
      <c r="D3187" s="23"/>
      <c r="E3187" s="23"/>
    </row>
    <row r="3188" spans="3:5" x14ac:dyDescent="0.25">
      <c r="C3188" s="23"/>
      <c r="D3188" s="23"/>
      <c r="E3188" s="23"/>
    </row>
    <row r="3189" spans="3:5" x14ac:dyDescent="0.25">
      <c r="C3189" s="23"/>
      <c r="D3189" s="23"/>
      <c r="E3189" s="23"/>
    </row>
    <row r="3190" spans="3:5" x14ac:dyDescent="0.25">
      <c r="C3190" s="23"/>
      <c r="D3190" s="23"/>
      <c r="E3190" s="23"/>
    </row>
    <row r="3191" spans="3:5" x14ac:dyDescent="0.25">
      <c r="C3191" s="23"/>
      <c r="D3191" s="23"/>
      <c r="E3191" s="23"/>
    </row>
    <row r="3192" spans="3:5" x14ac:dyDescent="0.25">
      <c r="C3192" s="23"/>
      <c r="D3192" s="23"/>
      <c r="E3192" s="23"/>
    </row>
    <row r="3193" spans="3:5" x14ac:dyDescent="0.25">
      <c r="C3193" s="23"/>
      <c r="D3193" s="23"/>
      <c r="E3193" s="23"/>
    </row>
    <row r="3194" spans="3:5" x14ac:dyDescent="0.25">
      <c r="C3194" s="23"/>
      <c r="D3194" s="23"/>
      <c r="E3194" s="23"/>
    </row>
    <row r="3195" spans="3:5" x14ac:dyDescent="0.25">
      <c r="C3195" s="23"/>
      <c r="D3195" s="23"/>
      <c r="E3195" s="23"/>
    </row>
    <row r="3196" spans="3:5" x14ac:dyDescent="0.25">
      <c r="C3196" s="23"/>
      <c r="D3196" s="23"/>
      <c r="E3196" s="23"/>
    </row>
    <row r="3197" spans="3:5" x14ac:dyDescent="0.25">
      <c r="C3197" s="23"/>
      <c r="D3197" s="23"/>
      <c r="E3197" s="23"/>
    </row>
    <row r="3198" spans="3:5" x14ac:dyDescent="0.25">
      <c r="C3198" s="23"/>
      <c r="D3198" s="23"/>
      <c r="E3198" s="23"/>
    </row>
    <row r="3199" spans="3:5" x14ac:dyDescent="0.25">
      <c r="C3199" s="23"/>
      <c r="D3199" s="23"/>
      <c r="E3199" s="23"/>
    </row>
    <row r="3200" spans="3:5" x14ac:dyDescent="0.25">
      <c r="C3200" s="23"/>
      <c r="D3200" s="23"/>
      <c r="E3200" s="23"/>
    </row>
    <row r="3201" spans="3:5" x14ac:dyDescent="0.25">
      <c r="C3201" s="23"/>
      <c r="D3201" s="23"/>
      <c r="E3201" s="23"/>
    </row>
    <row r="3202" spans="3:5" x14ac:dyDescent="0.25">
      <c r="C3202" s="23"/>
      <c r="D3202" s="23"/>
      <c r="E3202" s="23"/>
    </row>
    <row r="3203" spans="3:5" x14ac:dyDescent="0.25">
      <c r="C3203" s="23"/>
      <c r="D3203" s="23"/>
      <c r="E3203" s="23"/>
    </row>
    <row r="3204" spans="3:5" x14ac:dyDescent="0.25">
      <c r="C3204" s="23"/>
      <c r="D3204" s="23"/>
      <c r="E3204" s="23"/>
    </row>
    <row r="3205" spans="3:5" x14ac:dyDescent="0.25">
      <c r="C3205" s="23"/>
      <c r="D3205" s="23"/>
      <c r="E3205" s="23"/>
    </row>
    <row r="3206" spans="3:5" x14ac:dyDescent="0.25">
      <c r="C3206" s="23"/>
      <c r="D3206" s="23"/>
      <c r="E3206" s="23"/>
    </row>
    <row r="3207" spans="3:5" x14ac:dyDescent="0.25">
      <c r="C3207" s="23"/>
      <c r="D3207" s="23"/>
      <c r="E3207" s="23"/>
    </row>
    <row r="3208" spans="3:5" x14ac:dyDescent="0.25">
      <c r="C3208" s="23"/>
      <c r="D3208" s="23"/>
      <c r="E3208" s="23"/>
    </row>
    <row r="3209" spans="3:5" x14ac:dyDescent="0.25">
      <c r="C3209" s="23"/>
      <c r="D3209" s="23"/>
      <c r="E3209" s="23"/>
    </row>
    <row r="3210" spans="3:5" x14ac:dyDescent="0.25">
      <c r="C3210" s="23"/>
      <c r="D3210" s="23"/>
      <c r="E3210" s="23"/>
    </row>
    <row r="3211" spans="3:5" x14ac:dyDescent="0.25">
      <c r="C3211" s="23"/>
      <c r="D3211" s="23"/>
      <c r="E3211" s="23"/>
    </row>
    <row r="3212" spans="3:5" x14ac:dyDescent="0.25">
      <c r="C3212" s="23"/>
      <c r="D3212" s="23"/>
      <c r="E3212" s="23"/>
    </row>
    <row r="3213" spans="3:5" x14ac:dyDescent="0.25">
      <c r="C3213" s="23"/>
      <c r="D3213" s="23"/>
      <c r="E3213" s="23"/>
    </row>
    <row r="3214" spans="3:5" x14ac:dyDescent="0.25">
      <c r="C3214" s="23"/>
      <c r="D3214" s="23"/>
      <c r="E3214" s="23"/>
    </row>
    <row r="3215" spans="3:5" x14ac:dyDescent="0.25">
      <c r="C3215" s="23"/>
      <c r="D3215" s="23"/>
      <c r="E3215" s="23"/>
    </row>
    <row r="3216" spans="3:5" x14ac:dyDescent="0.25">
      <c r="C3216" s="23"/>
      <c r="D3216" s="23"/>
      <c r="E3216" s="23"/>
    </row>
    <row r="3217" spans="3:5" x14ac:dyDescent="0.25">
      <c r="C3217" s="23"/>
      <c r="D3217" s="23"/>
      <c r="E3217" s="23"/>
    </row>
    <row r="3218" spans="3:5" x14ac:dyDescent="0.25">
      <c r="C3218" s="23"/>
      <c r="D3218" s="23"/>
      <c r="E3218" s="23"/>
    </row>
    <row r="3219" spans="3:5" x14ac:dyDescent="0.25">
      <c r="C3219" s="23"/>
      <c r="D3219" s="23"/>
      <c r="E3219" s="23"/>
    </row>
    <row r="3220" spans="3:5" x14ac:dyDescent="0.25">
      <c r="C3220" s="23"/>
      <c r="D3220" s="23"/>
      <c r="E3220" s="23"/>
    </row>
    <row r="3221" spans="3:5" x14ac:dyDescent="0.25">
      <c r="C3221" s="23"/>
      <c r="D3221" s="23"/>
      <c r="E3221" s="23"/>
    </row>
    <row r="3222" spans="3:5" x14ac:dyDescent="0.25">
      <c r="C3222" s="23"/>
      <c r="D3222" s="23"/>
      <c r="E3222" s="23"/>
    </row>
    <row r="3223" spans="3:5" x14ac:dyDescent="0.25">
      <c r="C3223" s="23"/>
      <c r="D3223" s="23"/>
      <c r="E3223" s="23"/>
    </row>
    <row r="3224" spans="3:5" x14ac:dyDescent="0.25">
      <c r="C3224" s="23"/>
      <c r="D3224" s="23"/>
      <c r="E3224" s="23"/>
    </row>
    <row r="3225" spans="3:5" x14ac:dyDescent="0.25">
      <c r="C3225" s="23"/>
      <c r="D3225" s="23"/>
      <c r="E3225" s="23"/>
    </row>
    <row r="3226" spans="3:5" x14ac:dyDescent="0.25">
      <c r="C3226" s="23"/>
      <c r="D3226" s="23"/>
      <c r="E3226" s="23"/>
    </row>
    <row r="3227" spans="3:5" x14ac:dyDescent="0.25">
      <c r="C3227" s="23"/>
      <c r="D3227" s="23"/>
      <c r="E3227" s="23"/>
    </row>
    <row r="3228" spans="3:5" x14ac:dyDescent="0.25">
      <c r="C3228" s="23"/>
      <c r="D3228" s="23"/>
      <c r="E3228" s="23"/>
    </row>
    <row r="3229" spans="3:5" x14ac:dyDescent="0.25">
      <c r="C3229" s="23"/>
      <c r="D3229" s="23"/>
      <c r="E3229" s="23"/>
    </row>
    <row r="3230" spans="3:5" x14ac:dyDescent="0.25">
      <c r="C3230" s="23"/>
      <c r="D3230" s="23"/>
      <c r="E3230" s="23"/>
    </row>
    <row r="3231" spans="3:5" x14ac:dyDescent="0.25">
      <c r="C3231" s="23"/>
      <c r="D3231" s="23"/>
      <c r="E3231" s="23"/>
    </row>
    <row r="3232" spans="3:5" x14ac:dyDescent="0.25">
      <c r="C3232" s="23"/>
      <c r="D3232" s="23"/>
      <c r="E3232" s="23"/>
    </row>
    <row r="3233" spans="3:5" x14ac:dyDescent="0.25">
      <c r="C3233" s="23"/>
      <c r="D3233" s="23"/>
      <c r="E3233" s="23"/>
    </row>
    <row r="3234" spans="3:5" x14ac:dyDescent="0.25">
      <c r="C3234" s="23"/>
      <c r="D3234" s="23"/>
      <c r="E3234" s="23"/>
    </row>
    <row r="3235" spans="3:5" x14ac:dyDescent="0.25">
      <c r="C3235" s="23"/>
      <c r="D3235" s="23"/>
      <c r="E3235" s="23"/>
    </row>
    <row r="3236" spans="3:5" x14ac:dyDescent="0.25">
      <c r="C3236" s="23"/>
      <c r="D3236" s="23"/>
      <c r="E3236" s="23"/>
    </row>
    <row r="3237" spans="3:5" x14ac:dyDescent="0.25">
      <c r="C3237" s="23"/>
      <c r="D3237" s="23"/>
      <c r="E3237" s="23"/>
    </row>
    <row r="3238" spans="3:5" x14ac:dyDescent="0.25">
      <c r="C3238" s="23"/>
      <c r="D3238" s="23"/>
      <c r="E3238" s="23"/>
    </row>
    <row r="3239" spans="3:5" x14ac:dyDescent="0.25">
      <c r="C3239" s="23"/>
      <c r="D3239" s="23"/>
      <c r="E3239" s="23"/>
    </row>
    <row r="3240" spans="3:5" x14ac:dyDescent="0.25">
      <c r="C3240" s="23"/>
      <c r="D3240" s="23"/>
      <c r="E3240" s="23"/>
    </row>
    <row r="3241" spans="3:5" x14ac:dyDescent="0.25">
      <c r="C3241" s="23"/>
      <c r="D3241" s="23"/>
      <c r="E3241" s="23"/>
    </row>
    <row r="3242" spans="3:5" x14ac:dyDescent="0.25">
      <c r="C3242" s="23"/>
      <c r="D3242" s="23"/>
      <c r="E3242" s="23"/>
    </row>
    <row r="3243" spans="3:5" x14ac:dyDescent="0.25">
      <c r="C3243" s="23"/>
      <c r="D3243" s="23"/>
      <c r="E3243" s="23"/>
    </row>
    <row r="3244" spans="3:5" x14ac:dyDescent="0.25">
      <c r="C3244" s="23"/>
      <c r="D3244" s="23"/>
      <c r="E3244" s="23"/>
    </row>
    <row r="3245" spans="3:5" x14ac:dyDescent="0.25">
      <c r="C3245" s="23"/>
      <c r="D3245" s="23"/>
      <c r="E3245" s="23"/>
    </row>
    <row r="3246" spans="3:5" x14ac:dyDescent="0.25">
      <c r="C3246" s="23"/>
      <c r="D3246" s="23"/>
      <c r="E3246" s="23"/>
    </row>
    <row r="3247" spans="3:5" x14ac:dyDescent="0.25">
      <c r="C3247" s="23"/>
      <c r="D3247" s="23"/>
      <c r="E3247" s="23"/>
    </row>
    <row r="3248" spans="3:5" x14ac:dyDescent="0.25">
      <c r="C3248" s="23"/>
      <c r="D3248" s="23"/>
      <c r="E3248" s="23"/>
    </row>
    <row r="3249" spans="3:5" x14ac:dyDescent="0.25">
      <c r="C3249" s="23"/>
      <c r="D3249" s="23"/>
      <c r="E3249" s="23"/>
    </row>
    <row r="3250" spans="3:5" x14ac:dyDescent="0.25">
      <c r="C3250" s="23"/>
      <c r="D3250" s="23"/>
      <c r="E3250" s="23"/>
    </row>
    <row r="3251" spans="3:5" x14ac:dyDescent="0.25">
      <c r="C3251" s="23"/>
      <c r="D3251" s="23"/>
      <c r="E3251" s="23"/>
    </row>
    <row r="3252" spans="3:5" x14ac:dyDescent="0.25">
      <c r="C3252" s="23"/>
      <c r="D3252" s="23"/>
      <c r="E3252" s="23"/>
    </row>
    <row r="3253" spans="3:5" x14ac:dyDescent="0.25">
      <c r="C3253" s="23"/>
      <c r="D3253" s="23"/>
      <c r="E3253" s="23"/>
    </row>
    <row r="3254" spans="3:5" x14ac:dyDescent="0.25">
      <c r="C3254" s="23"/>
      <c r="D3254" s="23"/>
      <c r="E3254" s="23"/>
    </row>
    <row r="3255" spans="3:5" x14ac:dyDescent="0.25">
      <c r="C3255" s="23"/>
      <c r="D3255" s="23"/>
      <c r="E3255" s="23"/>
    </row>
    <row r="3256" spans="3:5" x14ac:dyDescent="0.25">
      <c r="C3256" s="23"/>
      <c r="D3256" s="23"/>
      <c r="E3256" s="23"/>
    </row>
    <row r="3257" spans="3:5" x14ac:dyDescent="0.25">
      <c r="C3257" s="23"/>
      <c r="D3257" s="23"/>
      <c r="E3257" s="23"/>
    </row>
    <row r="3258" spans="3:5" x14ac:dyDescent="0.25">
      <c r="C3258" s="23"/>
      <c r="D3258" s="23"/>
      <c r="E3258" s="23"/>
    </row>
    <row r="3259" spans="3:5" x14ac:dyDescent="0.25">
      <c r="C3259" s="23"/>
      <c r="D3259" s="23"/>
      <c r="E3259" s="23"/>
    </row>
    <row r="3260" spans="3:5" x14ac:dyDescent="0.25">
      <c r="C3260" s="23"/>
      <c r="D3260" s="23"/>
      <c r="E3260" s="23"/>
    </row>
    <row r="3261" spans="3:5" x14ac:dyDescent="0.25">
      <c r="C3261" s="23"/>
      <c r="D3261" s="23"/>
      <c r="E3261" s="23"/>
    </row>
    <row r="3262" spans="3:5" x14ac:dyDescent="0.25">
      <c r="C3262" s="23"/>
      <c r="D3262" s="23"/>
      <c r="E3262" s="23"/>
    </row>
    <row r="3263" spans="3:5" x14ac:dyDescent="0.25">
      <c r="C3263" s="23"/>
      <c r="D3263" s="23"/>
      <c r="E3263" s="23"/>
    </row>
    <row r="3264" spans="3:5" x14ac:dyDescent="0.25">
      <c r="C3264" s="23"/>
      <c r="D3264" s="23"/>
      <c r="E3264" s="23"/>
    </row>
    <row r="3265" spans="3:5" x14ac:dyDescent="0.25">
      <c r="C3265" s="23"/>
      <c r="D3265" s="23"/>
      <c r="E3265" s="23"/>
    </row>
    <row r="3266" spans="3:5" x14ac:dyDescent="0.25">
      <c r="C3266" s="23"/>
      <c r="D3266" s="23"/>
      <c r="E3266" s="23"/>
    </row>
    <row r="3267" spans="3:5" x14ac:dyDescent="0.25">
      <c r="C3267" s="23"/>
      <c r="D3267" s="23"/>
      <c r="E3267" s="23"/>
    </row>
    <row r="3268" spans="3:5" x14ac:dyDescent="0.25">
      <c r="C3268" s="23"/>
      <c r="D3268" s="23"/>
      <c r="E3268" s="23"/>
    </row>
    <row r="3269" spans="3:5" x14ac:dyDescent="0.25">
      <c r="C3269" s="23"/>
      <c r="D3269" s="23"/>
      <c r="E3269" s="23"/>
    </row>
    <row r="3270" spans="3:5" x14ac:dyDescent="0.25">
      <c r="C3270" s="23"/>
      <c r="D3270" s="23"/>
      <c r="E3270" s="23"/>
    </row>
    <row r="3271" spans="3:5" x14ac:dyDescent="0.25">
      <c r="C3271" s="23"/>
      <c r="D3271" s="23"/>
      <c r="E3271" s="23"/>
    </row>
    <row r="3272" spans="3:5" x14ac:dyDescent="0.25">
      <c r="C3272" s="23"/>
      <c r="D3272" s="23"/>
      <c r="E3272" s="23"/>
    </row>
    <row r="3273" spans="3:5" x14ac:dyDescent="0.25">
      <c r="C3273" s="23"/>
      <c r="D3273" s="23"/>
      <c r="E3273" s="23"/>
    </row>
    <row r="3274" spans="3:5" x14ac:dyDescent="0.25">
      <c r="C3274" s="23"/>
      <c r="D3274" s="23"/>
      <c r="E3274" s="23"/>
    </row>
    <row r="3275" spans="3:5" x14ac:dyDescent="0.25">
      <c r="C3275" s="23"/>
      <c r="D3275" s="23"/>
      <c r="E3275" s="23"/>
    </row>
    <row r="3276" spans="3:5" x14ac:dyDescent="0.25">
      <c r="C3276" s="23"/>
      <c r="D3276" s="23"/>
      <c r="E3276" s="23"/>
    </row>
    <row r="3277" spans="3:5" x14ac:dyDescent="0.25">
      <c r="C3277" s="23"/>
      <c r="D3277" s="23"/>
      <c r="E3277" s="23"/>
    </row>
    <row r="3278" spans="3:5" x14ac:dyDescent="0.25">
      <c r="C3278" s="23"/>
      <c r="D3278" s="23"/>
      <c r="E3278" s="23"/>
    </row>
    <row r="3279" spans="3:5" x14ac:dyDescent="0.25">
      <c r="C3279" s="23"/>
      <c r="D3279" s="23"/>
      <c r="E3279" s="23"/>
    </row>
    <row r="3280" spans="3:5" x14ac:dyDescent="0.25">
      <c r="C3280" s="23"/>
      <c r="D3280" s="23"/>
      <c r="E3280" s="23"/>
    </row>
    <row r="3281" spans="3:5" x14ac:dyDescent="0.25">
      <c r="C3281" s="23"/>
      <c r="D3281" s="23"/>
      <c r="E3281" s="23"/>
    </row>
    <row r="3282" spans="3:5" x14ac:dyDescent="0.25">
      <c r="C3282" s="23"/>
      <c r="D3282" s="23"/>
      <c r="E3282" s="23"/>
    </row>
    <row r="3283" spans="3:5" x14ac:dyDescent="0.25">
      <c r="C3283" s="23"/>
      <c r="D3283" s="23"/>
      <c r="E3283" s="23"/>
    </row>
    <row r="3284" spans="3:5" x14ac:dyDescent="0.25">
      <c r="C3284" s="23"/>
      <c r="D3284" s="23"/>
      <c r="E3284" s="23"/>
    </row>
    <row r="3285" spans="3:5" x14ac:dyDescent="0.25">
      <c r="C3285" s="23"/>
      <c r="D3285" s="23"/>
      <c r="E3285" s="23"/>
    </row>
    <row r="3286" spans="3:5" x14ac:dyDescent="0.25">
      <c r="C3286" s="23"/>
      <c r="D3286" s="23"/>
      <c r="E3286" s="23"/>
    </row>
    <row r="3287" spans="3:5" x14ac:dyDescent="0.25">
      <c r="C3287" s="23"/>
      <c r="D3287" s="23"/>
      <c r="E3287" s="23"/>
    </row>
    <row r="3288" spans="3:5" x14ac:dyDescent="0.25">
      <c r="C3288" s="23"/>
      <c r="D3288" s="23"/>
      <c r="E3288" s="23"/>
    </row>
    <row r="3289" spans="3:5" x14ac:dyDescent="0.25">
      <c r="C3289" s="23"/>
      <c r="D3289" s="23"/>
      <c r="E3289" s="23"/>
    </row>
    <row r="3290" spans="3:5" x14ac:dyDescent="0.25">
      <c r="C3290" s="23"/>
      <c r="D3290" s="23"/>
      <c r="E3290" s="23"/>
    </row>
    <row r="3291" spans="3:5" x14ac:dyDescent="0.25">
      <c r="C3291" s="23"/>
      <c r="D3291" s="23"/>
      <c r="E3291" s="23"/>
    </row>
    <row r="3292" spans="3:5" x14ac:dyDescent="0.25">
      <c r="C3292" s="23"/>
      <c r="D3292" s="23"/>
      <c r="E3292" s="23"/>
    </row>
    <row r="3293" spans="3:5" x14ac:dyDescent="0.25">
      <c r="C3293" s="23"/>
      <c r="D3293" s="23"/>
      <c r="E3293" s="23"/>
    </row>
    <row r="3294" spans="3:5" x14ac:dyDescent="0.25">
      <c r="C3294" s="23"/>
      <c r="D3294" s="23"/>
      <c r="E3294" s="23"/>
    </row>
    <row r="3295" spans="3:5" x14ac:dyDescent="0.25">
      <c r="C3295" s="23"/>
      <c r="D3295" s="23"/>
      <c r="E3295" s="23"/>
    </row>
    <row r="3296" spans="3:5" x14ac:dyDescent="0.25">
      <c r="C3296" s="23"/>
      <c r="D3296" s="23"/>
      <c r="E3296" s="23"/>
    </row>
    <row r="3297" spans="3:5" x14ac:dyDescent="0.25">
      <c r="C3297" s="23"/>
      <c r="D3297" s="23"/>
      <c r="E3297" s="23"/>
    </row>
    <row r="3298" spans="3:5" x14ac:dyDescent="0.25">
      <c r="C3298" s="23"/>
      <c r="D3298" s="23"/>
      <c r="E3298" s="23"/>
    </row>
    <row r="3299" spans="3:5" x14ac:dyDescent="0.25">
      <c r="C3299" s="23"/>
      <c r="D3299" s="23"/>
      <c r="E3299" s="23"/>
    </row>
    <row r="3300" spans="3:5" x14ac:dyDescent="0.25">
      <c r="C3300" s="23"/>
      <c r="D3300" s="23"/>
      <c r="E3300" s="23"/>
    </row>
    <row r="3301" spans="3:5" x14ac:dyDescent="0.25">
      <c r="C3301" s="23"/>
      <c r="D3301" s="23"/>
      <c r="E3301" s="23"/>
    </row>
    <row r="3302" spans="3:5" x14ac:dyDescent="0.25">
      <c r="C3302" s="23"/>
      <c r="D3302" s="23"/>
      <c r="E3302" s="23"/>
    </row>
    <row r="3303" spans="3:5" x14ac:dyDescent="0.25">
      <c r="C3303" s="23"/>
      <c r="D3303" s="23"/>
      <c r="E3303" s="23"/>
    </row>
    <row r="3304" spans="3:5" x14ac:dyDescent="0.25">
      <c r="C3304" s="23"/>
      <c r="D3304" s="23"/>
      <c r="E3304" s="23"/>
    </row>
    <row r="3305" spans="3:5" x14ac:dyDescent="0.25">
      <c r="C3305" s="23"/>
      <c r="D3305" s="23"/>
      <c r="E3305" s="23"/>
    </row>
    <row r="3306" spans="3:5" x14ac:dyDescent="0.25">
      <c r="C3306" s="23"/>
      <c r="D3306" s="23"/>
      <c r="E3306" s="23"/>
    </row>
    <row r="3307" spans="3:5" x14ac:dyDescent="0.25">
      <c r="C3307" s="23"/>
      <c r="D3307" s="23"/>
      <c r="E3307" s="23"/>
    </row>
    <row r="3308" spans="3:5" x14ac:dyDescent="0.25">
      <c r="C3308" s="23"/>
      <c r="D3308" s="23"/>
      <c r="E3308" s="23"/>
    </row>
    <row r="3309" spans="3:5" x14ac:dyDescent="0.25">
      <c r="C3309" s="23"/>
      <c r="D3309" s="23"/>
      <c r="E3309" s="23"/>
    </row>
    <row r="3310" spans="3:5" x14ac:dyDescent="0.25">
      <c r="C3310" s="23"/>
      <c r="D3310" s="23"/>
      <c r="E3310" s="23"/>
    </row>
    <row r="3311" spans="3:5" x14ac:dyDescent="0.25">
      <c r="C3311" s="23"/>
      <c r="D3311" s="23"/>
      <c r="E3311" s="23"/>
    </row>
    <row r="3312" spans="3:5" x14ac:dyDescent="0.25">
      <c r="C3312" s="23"/>
      <c r="D3312" s="23"/>
      <c r="E3312" s="23"/>
    </row>
    <row r="3313" spans="3:5" x14ac:dyDescent="0.25">
      <c r="C3313" s="23"/>
      <c r="D3313" s="23"/>
      <c r="E3313" s="23"/>
    </row>
    <row r="3314" spans="3:5" x14ac:dyDescent="0.25">
      <c r="C3314" s="23"/>
      <c r="D3314" s="23"/>
      <c r="E3314" s="23"/>
    </row>
    <row r="3315" spans="3:5" x14ac:dyDescent="0.25">
      <c r="C3315" s="23"/>
      <c r="D3315" s="23"/>
      <c r="E3315" s="23"/>
    </row>
    <row r="3316" spans="3:5" x14ac:dyDescent="0.25">
      <c r="C3316" s="23"/>
      <c r="D3316" s="23"/>
      <c r="E3316" s="23"/>
    </row>
    <row r="3317" spans="3:5" x14ac:dyDescent="0.25">
      <c r="C3317" s="23"/>
      <c r="D3317" s="23"/>
      <c r="E3317" s="23"/>
    </row>
    <row r="3318" spans="3:5" x14ac:dyDescent="0.25">
      <c r="C3318" s="23"/>
      <c r="D3318" s="23"/>
      <c r="E3318" s="23"/>
    </row>
    <row r="3319" spans="3:5" x14ac:dyDescent="0.25">
      <c r="C3319" s="23"/>
      <c r="D3319" s="23"/>
      <c r="E3319" s="23"/>
    </row>
    <row r="3320" spans="3:5" x14ac:dyDescent="0.25">
      <c r="C3320" s="23"/>
      <c r="D3320" s="23"/>
      <c r="E3320" s="23"/>
    </row>
    <row r="3321" spans="3:5" x14ac:dyDescent="0.25">
      <c r="C3321" s="23"/>
      <c r="D3321" s="23"/>
      <c r="E3321" s="23"/>
    </row>
    <row r="3322" spans="3:5" x14ac:dyDescent="0.25">
      <c r="C3322" s="23"/>
      <c r="D3322" s="23"/>
      <c r="E3322" s="23"/>
    </row>
    <row r="3323" spans="3:5" x14ac:dyDescent="0.25">
      <c r="C3323" s="23"/>
      <c r="D3323" s="23"/>
      <c r="E3323" s="23"/>
    </row>
    <row r="3324" spans="3:5" x14ac:dyDescent="0.25">
      <c r="C3324" s="23"/>
      <c r="D3324" s="23"/>
      <c r="E3324" s="23"/>
    </row>
    <row r="3325" spans="3:5" x14ac:dyDescent="0.25">
      <c r="C3325" s="23"/>
      <c r="D3325" s="23"/>
      <c r="E3325" s="23"/>
    </row>
    <row r="3326" spans="3:5" x14ac:dyDescent="0.25">
      <c r="C3326" s="23"/>
      <c r="D3326" s="23"/>
      <c r="E3326" s="23"/>
    </row>
    <row r="3327" spans="3:5" x14ac:dyDescent="0.25">
      <c r="C3327" s="23"/>
      <c r="D3327" s="23"/>
      <c r="E3327" s="23"/>
    </row>
    <row r="3328" spans="3:5" x14ac:dyDescent="0.25">
      <c r="C3328" s="23"/>
      <c r="D3328" s="23"/>
      <c r="E3328" s="23"/>
    </row>
    <row r="3329" spans="3:5" x14ac:dyDescent="0.25">
      <c r="C3329" s="23"/>
      <c r="D3329" s="23"/>
      <c r="E3329" s="23"/>
    </row>
    <row r="3330" spans="3:5" x14ac:dyDescent="0.25">
      <c r="C3330" s="23"/>
      <c r="D3330" s="23"/>
      <c r="E3330" s="23"/>
    </row>
    <row r="3331" spans="3:5" x14ac:dyDescent="0.25">
      <c r="C3331" s="23"/>
      <c r="D3331" s="23"/>
      <c r="E3331" s="23"/>
    </row>
    <row r="3332" spans="3:5" x14ac:dyDescent="0.25">
      <c r="C3332" s="23"/>
      <c r="D3332" s="23"/>
      <c r="E3332" s="23"/>
    </row>
    <row r="3333" spans="3:5" x14ac:dyDescent="0.25">
      <c r="C3333" s="23"/>
      <c r="D3333" s="23"/>
      <c r="E3333" s="23"/>
    </row>
    <row r="3334" spans="3:5" x14ac:dyDescent="0.25">
      <c r="C3334" s="23"/>
      <c r="D3334" s="23"/>
      <c r="E3334" s="23"/>
    </row>
    <row r="3335" spans="3:5" x14ac:dyDescent="0.25">
      <c r="C3335" s="23"/>
      <c r="D3335" s="23"/>
      <c r="E3335" s="23"/>
    </row>
    <row r="3336" spans="3:5" x14ac:dyDescent="0.25">
      <c r="C3336" s="23"/>
      <c r="D3336" s="23"/>
      <c r="E3336" s="23"/>
    </row>
    <row r="3337" spans="3:5" x14ac:dyDescent="0.25">
      <c r="C3337" s="23"/>
      <c r="D3337" s="23"/>
      <c r="E3337" s="23"/>
    </row>
    <row r="3338" spans="3:5" x14ac:dyDescent="0.25">
      <c r="C3338" s="23"/>
      <c r="D3338" s="23"/>
      <c r="E3338" s="23"/>
    </row>
    <row r="3339" spans="3:5" x14ac:dyDescent="0.25">
      <c r="C3339" s="23"/>
      <c r="D3339" s="23"/>
      <c r="E3339" s="23"/>
    </row>
    <row r="3340" spans="3:5" x14ac:dyDescent="0.25">
      <c r="C3340" s="23"/>
      <c r="D3340" s="23"/>
      <c r="E3340" s="23"/>
    </row>
    <row r="3341" spans="3:5" x14ac:dyDescent="0.25">
      <c r="C3341" s="23"/>
      <c r="D3341" s="23"/>
      <c r="E3341" s="23"/>
    </row>
    <row r="3342" spans="3:5" x14ac:dyDescent="0.25">
      <c r="C3342" s="23"/>
      <c r="D3342" s="23"/>
      <c r="E3342" s="23"/>
    </row>
    <row r="3343" spans="3:5" x14ac:dyDescent="0.25">
      <c r="C3343" s="23"/>
      <c r="D3343" s="23"/>
      <c r="E3343" s="23"/>
    </row>
    <row r="3344" spans="3:5" x14ac:dyDescent="0.25">
      <c r="C3344" s="23"/>
      <c r="D3344" s="23"/>
      <c r="E3344" s="23"/>
    </row>
    <row r="3345" spans="3:5" x14ac:dyDescent="0.25">
      <c r="C3345" s="23"/>
      <c r="D3345" s="23"/>
      <c r="E3345" s="23"/>
    </row>
    <row r="3346" spans="3:5" x14ac:dyDescent="0.25">
      <c r="C3346" s="23"/>
      <c r="D3346" s="23"/>
      <c r="E3346" s="23"/>
    </row>
    <row r="3347" spans="3:5" x14ac:dyDescent="0.25">
      <c r="C3347" s="23"/>
      <c r="D3347" s="23"/>
      <c r="E3347" s="23"/>
    </row>
    <row r="3348" spans="3:5" x14ac:dyDescent="0.25">
      <c r="C3348" s="23"/>
      <c r="D3348" s="23"/>
      <c r="E3348" s="23"/>
    </row>
    <row r="3349" spans="3:5" x14ac:dyDescent="0.25">
      <c r="C3349" s="23"/>
      <c r="D3349" s="23"/>
      <c r="E3349" s="23"/>
    </row>
    <row r="3350" spans="3:5" x14ac:dyDescent="0.25">
      <c r="C3350" s="23"/>
      <c r="D3350" s="23"/>
      <c r="E3350" s="23"/>
    </row>
    <row r="3351" spans="3:5" x14ac:dyDescent="0.25">
      <c r="C3351" s="23"/>
      <c r="D3351" s="23"/>
      <c r="E3351" s="23"/>
    </row>
    <row r="3352" spans="3:5" x14ac:dyDescent="0.25">
      <c r="C3352" s="23"/>
      <c r="D3352" s="23"/>
      <c r="E3352" s="23"/>
    </row>
    <row r="3353" spans="3:5" x14ac:dyDescent="0.25">
      <c r="C3353" s="23"/>
      <c r="D3353" s="23"/>
      <c r="E3353" s="23"/>
    </row>
    <row r="3354" spans="3:5" x14ac:dyDescent="0.25">
      <c r="C3354" s="23"/>
      <c r="D3354" s="23"/>
      <c r="E3354" s="23"/>
    </row>
    <row r="3355" spans="3:5" x14ac:dyDescent="0.25">
      <c r="C3355" s="23"/>
      <c r="D3355" s="23"/>
      <c r="E3355" s="23"/>
    </row>
    <row r="3356" spans="3:5" x14ac:dyDescent="0.25">
      <c r="C3356" s="23"/>
      <c r="D3356" s="23"/>
      <c r="E3356" s="23"/>
    </row>
    <row r="3357" spans="3:5" x14ac:dyDescent="0.25">
      <c r="C3357" s="23"/>
      <c r="D3357" s="23"/>
      <c r="E3357" s="23"/>
    </row>
    <row r="3358" spans="3:5" x14ac:dyDescent="0.25">
      <c r="C3358" s="23"/>
      <c r="D3358" s="23"/>
      <c r="E3358" s="23"/>
    </row>
    <row r="3359" spans="3:5" x14ac:dyDescent="0.25">
      <c r="C3359" s="23"/>
      <c r="D3359" s="23"/>
      <c r="E3359" s="23"/>
    </row>
    <row r="3360" spans="3:5" x14ac:dyDescent="0.25">
      <c r="C3360" s="23"/>
      <c r="D3360" s="23"/>
      <c r="E3360" s="23"/>
    </row>
    <row r="3361" spans="3:5" x14ac:dyDescent="0.25">
      <c r="C3361" s="23"/>
      <c r="D3361" s="23"/>
      <c r="E3361" s="23"/>
    </row>
    <row r="3362" spans="3:5" x14ac:dyDescent="0.25">
      <c r="C3362" s="23"/>
      <c r="D3362" s="23"/>
      <c r="E3362" s="23"/>
    </row>
    <row r="3363" spans="3:5" x14ac:dyDescent="0.25">
      <c r="C3363" s="23"/>
      <c r="D3363" s="23"/>
      <c r="E3363" s="23"/>
    </row>
    <row r="3364" spans="3:5" x14ac:dyDescent="0.25">
      <c r="C3364" s="23"/>
      <c r="D3364" s="23"/>
      <c r="E3364" s="23"/>
    </row>
    <row r="3365" spans="3:5" x14ac:dyDescent="0.25">
      <c r="C3365" s="23"/>
      <c r="D3365" s="23"/>
      <c r="E3365" s="23"/>
    </row>
    <row r="3366" spans="3:5" x14ac:dyDescent="0.25">
      <c r="C3366" s="23"/>
      <c r="D3366" s="23"/>
      <c r="E3366" s="23"/>
    </row>
    <row r="3367" spans="3:5" x14ac:dyDescent="0.25">
      <c r="C3367" s="23"/>
      <c r="D3367" s="23"/>
      <c r="E3367" s="23"/>
    </row>
    <row r="3368" spans="3:5" x14ac:dyDescent="0.25">
      <c r="C3368" s="23"/>
      <c r="D3368" s="23"/>
      <c r="E3368" s="23"/>
    </row>
    <row r="3369" spans="3:5" x14ac:dyDescent="0.25">
      <c r="C3369" s="23"/>
      <c r="D3369" s="23"/>
      <c r="E3369" s="23"/>
    </row>
    <row r="3370" spans="3:5" x14ac:dyDescent="0.25">
      <c r="C3370" s="23"/>
      <c r="D3370" s="23"/>
      <c r="E3370" s="23"/>
    </row>
    <row r="3371" spans="3:5" x14ac:dyDescent="0.25">
      <c r="C3371" s="23"/>
      <c r="D3371" s="23"/>
      <c r="E3371" s="23"/>
    </row>
    <row r="3372" spans="3:5" x14ac:dyDescent="0.25">
      <c r="C3372" s="23"/>
      <c r="D3372" s="23"/>
      <c r="E3372" s="23"/>
    </row>
    <row r="3373" spans="3:5" x14ac:dyDescent="0.25">
      <c r="C3373" s="23"/>
      <c r="D3373" s="23"/>
      <c r="E3373" s="23"/>
    </row>
    <row r="3374" spans="3:5" x14ac:dyDescent="0.25">
      <c r="C3374" s="23"/>
      <c r="D3374" s="23"/>
      <c r="E3374" s="23"/>
    </row>
    <row r="3375" spans="3:5" x14ac:dyDescent="0.25">
      <c r="C3375" s="23"/>
      <c r="D3375" s="23"/>
      <c r="E3375" s="23"/>
    </row>
    <row r="3376" spans="3:5" x14ac:dyDescent="0.25">
      <c r="C3376" s="23"/>
      <c r="D3376" s="23"/>
      <c r="E3376" s="23"/>
    </row>
    <row r="3377" spans="3:5" x14ac:dyDescent="0.25">
      <c r="C3377" s="23"/>
      <c r="D3377" s="23"/>
      <c r="E3377" s="23"/>
    </row>
    <row r="3378" spans="3:5" x14ac:dyDescent="0.25">
      <c r="C3378" s="23"/>
      <c r="D3378" s="23"/>
      <c r="E3378" s="23"/>
    </row>
    <row r="3379" spans="3:5" x14ac:dyDescent="0.25">
      <c r="C3379" s="23"/>
      <c r="D3379" s="23"/>
      <c r="E3379" s="23"/>
    </row>
    <row r="3380" spans="3:5" x14ac:dyDescent="0.25">
      <c r="C3380" s="23"/>
      <c r="D3380" s="23"/>
      <c r="E3380" s="23"/>
    </row>
    <row r="3381" spans="3:5" x14ac:dyDescent="0.25">
      <c r="C3381" s="23"/>
      <c r="D3381" s="23"/>
      <c r="E3381" s="23"/>
    </row>
    <row r="3382" spans="3:5" x14ac:dyDescent="0.25">
      <c r="C3382" s="23"/>
      <c r="D3382" s="23"/>
      <c r="E3382" s="23"/>
    </row>
    <row r="3383" spans="3:5" x14ac:dyDescent="0.25">
      <c r="C3383" s="23"/>
      <c r="D3383" s="23"/>
      <c r="E3383" s="23"/>
    </row>
    <row r="3384" spans="3:5" x14ac:dyDescent="0.25">
      <c r="C3384" s="23"/>
      <c r="D3384" s="23"/>
      <c r="E3384" s="23"/>
    </row>
    <row r="3385" spans="3:5" x14ac:dyDescent="0.25">
      <c r="C3385" s="23"/>
      <c r="D3385" s="23"/>
      <c r="E3385" s="23"/>
    </row>
    <row r="3386" spans="3:5" x14ac:dyDescent="0.25">
      <c r="C3386" s="23"/>
      <c r="D3386" s="23"/>
      <c r="E3386" s="23"/>
    </row>
    <row r="3387" spans="3:5" x14ac:dyDescent="0.25">
      <c r="C3387" s="23"/>
      <c r="D3387" s="23"/>
      <c r="E3387" s="23"/>
    </row>
    <row r="3388" spans="3:5" x14ac:dyDescent="0.25">
      <c r="C3388" s="23"/>
      <c r="D3388" s="23"/>
      <c r="E3388" s="23"/>
    </row>
    <row r="3389" spans="3:5" x14ac:dyDescent="0.25">
      <c r="C3389" s="23"/>
      <c r="D3389" s="23"/>
      <c r="E3389" s="23"/>
    </row>
    <row r="3390" spans="3:5" x14ac:dyDescent="0.25">
      <c r="C3390" s="23"/>
      <c r="D3390" s="23"/>
      <c r="E3390" s="23"/>
    </row>
    <row r="3391" spans="3:5" x14ac:dyDescent="0.25">
      <c r="C3391" s="23"/>
      <c r="D3391" s="23"/>
      <c r="E3391" s="23"/>
    </row>
    <row r="3392" spans="3:5" x14ac:dyDescent="0.25">
      <c r="C3392" s="23"/>
      <c r="D3392" s="23"/>
      <c r="E3392" s="23"/>
    </row>
    <row r="3393" spans="3:5" x14ac:dyDescent="0.25">
      <c r="C3393" s="23"/>
      <c r="D3393" s="23"/>
      <c r="E3393" s="23"/>
    </row>
    <row r="3394" spans="3:5" x14ac:dyDescent="0.25">
      <c r="C3394" s="23"/>
      <c r="D3394" s="23"/>
      <c r="E3394" s="23"/>
    </row>
    <row r="3395" spans="3:5" x14ac:dyDescent="0.25">
      <c r="C3395" s="23"/>
      <c r="D3395" s="23"/>
      <c r="E3395" s="23"/>
    </row>
    <row r="3396" spans="3:5" x14ac:dyDescent="0.25">
      <c r="C3396" s="23"/>
      <c r="D3396" s="23"/>
      <c r="E3396" s="23"/>
    </row>
    <row r="3397" spans="3:5" x14ac:dyDescent="0.25">
      <c r="C3397" s="23"/>
      <c r="D3397" s="23"/>
      <c r="E3397" s="23"/>
    </row>
    <row r="3398" spans="3:5" x14ac:dyDescent="0.25">
      <c r="C3398" s="23"/>
      <c r="D3398" s="23"/>
      <c r="E3398" s="23"/>
    </row>
    <row r="3399" spans="3:5" x14ac:dyDescent="0.25">
      <c r="C3399" s="23"/>
      <c r="D3399" s="23"/>
      <c r="E3399" s="23"/>
    </row>
    <row r="3400" spans="3:5" x14ac:dyDescent="0.25">
      <c r="C3400" s="23"/>
      <c r="D3400" s="23"/>
      <c r="E3400" s="23"/>
    </row>
    <row r="3401" spans="3:5" x14ac:dyDescent="0.25">
      <c r="C3401" s="23"/>
      <c r="D3401" s="23"/>
      <c r="E3401" s="23"/>
    </row>
    <row r="3402" spans="3:5" x14ac:dyDescent="0.25">
      <c r="C3402" s="23"/>
      <c r="D3402" s="23"/>
      <c r="E3402" s="23"/>
    </row>
    <row r="3403" spans="3:5" x14ac:dyDescent="0.25">
      <c r="C3403" s="23"/>
      <c r="D3403" s="23"/>
      <c r="E3403" s="23"/>
    </row>
    <row r="3404" spans="3:5" x14ac:dyDescent="0.25">
      <c r="C3404" s="23"/>
      <c r="D3404" s="23"/>
      <c r="E3404" s="23"/>
    </row>
    <row r="3405" spans="3:5" x14ac:dyDescent="0.25">
      <c r="C3405" s="23"/>
      <c r="D3405" s="23"/>
      <c r="E3405" s="23"/>
    </row>
    <row r="3406" spans="3:5" x14ac:dyDescent="0.25">
      <c r="C3406" s="23"/>
      <c r="D3406" s="23"/>
      <c r="E3406" s="23"/>
    </row>
    <row r="3407" spans="3:5" x14ac:dyDescent="0.25">
      <c r="C3407" s="23"/>
      <c r="D3407" s="23"/>
      <c r="E3407" s="23"/>
    </row>
    <row r="3408" spans="3:5" x14ac:dyDescent="0.25">
      <c r="C3408" s="23"/>
      <c r="D3408" s="23"/>
      <c r="E3408" s="23"/>
    </row>
    <row r="3409" spans="3:5" x14ac:dyDescent="0.25">
      <c r="C3409" s="23"/>
      <c r="D3409" s="23"/>
      <c r="E3409" s="23"/>
    </row>
    <row r="3410" spans="3:5" x14ac:dyDescent="0.25">
      <c r="C3410" s="23"/>
      <c r="D3410" s="23"/>
      <c r="E3410" s="23"/>
    </row>
    <row r="3411" spans="3:5" x14ac:dyDescent="0.25">
      <c r="C3411" s="23"/>
      <c r="D3411" s="23"/>
      <c r="E3411" s="23"/>
    </row>
    <row r="3412" spans="3:5" x14ac:dyDescent="0.25">
      <c r="C3412" s="23"/>
      <c r="D3412" s="23"/>
      <c r="E3412" s="23"/>
    </row>
    <row r="3413" spans="3:5" x14ac:dyDescent="0.25">
      <c r="C3413" s="23"/>
      <c r="D3413" s="23"/>
      <c r="E3413" s="23"/>
    </row>
    <row r="3414" spans="3:5" x14ac:dyDescent="0.25">
      <c r="C3414" s="23"/>
      <c r="D3414" s="23"/>
      <c r="E3414" s="23"/>
    </row>
    <row r="3415" spans="3:5" x14ac:dyDescent="0.25">
      <c r="C3415" s="23"/>
      <c r="D3415" s="23"/>
      <c r="E3415" s="23"/>
    </row>
    <row r="3416" spans="3:5" x14ac:dyDescent="0.25">
      <c r="C3416" s="23"/>
      <c r="D3416" s="23"/>
      <c r="E3416" s="23"/>
    </row>
    <row r="3417" spans="3:5" x14ac:dyDescent="0.25">
      <c r="C3417" s="23"/>
      <c r="D3417" s="23"/>
      <c r="E3417" s="23"/>
    </row>
    <row r="3418" spans="3:5" x14ac:dyDescent="0.25">
      <c r="C3418" s="23"/>
      <c r="D3418" s="23"/>
      <c r="E3418" s="23"/>
    </row>
    <row r="3419" spans="3:5" x14ac:dyDescent="0.25">
      <c r="C3419" s="23"/>
      <c r="D3419" s="23"/>
      <c r="E3419" s="23"/>
    </row>
    <row r="3420" spans="3:5" x14ac:dyDescent="0.25">
      <c r="C3420" s="23"/>
      <c r="D3420" s="23"/>
      <c r="E3420" s="23"/>
    </row>
    <row r="3421" spans="3:5" x14ac:dyDescent="0.25">
      <c r="C3421" s="23"/>
      <c r="D3421" s="23"/>
      <c r="E3421" s="23"/>
    </row>
    <row r="3422" spans="3:5" x14ac:dyDescent="0.25">
      <c r="C3422" s="23"/>
      <c r="D3422" s="23"/>
      <c r="E3422" s="23"/>
    </row>
    <row r="3423" spans="3:5" x14ac:dyDescent="0.25">
      <c r="C3423" s="23"/>
      <c r="D3423" s="23"/>
      <c r="E3423" s="23"/>
    </row>
    <row r="3424" spans="3:5" x14ac:dyDescent="0.25">
      <c r="C3424" s="23"/>
      <c r="D3424" s="23"/>
      <c r="E3424" s="23"/>
    </row>
    <row r="3425" spans="3:5" x14ac:dyDescent="0.25">
      <c r="C3425" s="23"/>
      <c r="D3425" s="23"/>
      <c r="E3425" s="23"/>
    </row>
    <row r="3426" spans="3:5" x14ac:dyDescent="0.25">
      <c r="C3426" s="23"/>
      <c r="D3426" s="23"/>
      <c r="E3426" s="23"/>
    </row>
    <row r="3427" spans="3:5" x14ac:dyDescent="0.25">
      <c r="C3427" s="23"/>
      <c r="D3427" s="23"/>
      <c r="E3427" s="23"/>
    </row>
    <row r="3428" spans="3:5" x14ac:dyDescent="0.25">
      <c r="C3428" s="23"/>
      <c r="D3428" s="23"/>
      <c r="E3428" s="23"/>
    </row>
    <row r="3429" spans="3:5" x14ac:dyDescent="0.25">
      <c r="C3429" s="23"/>
      <c r="D3429" s="23"/>
      <c r="E3429" s="23"/>
    </row>
    <row r="3430" spans="3:5" x14ac:dyDescent="0.25">
      <c r="C3430" s="23"/>
      <c r="D3430" s="23"/>
      <c r="E3430" s="23"/>
    </row>
    <row r="3431" spans="3:5" x14ac:dyDescent="0.25">
      <c r="C3431" s="23"/>
      <c r="D3431" s="23"/>
      <c r="E3431" s="23"/>
    </row>
    <row r="3432" spans="3:5" x14ac:dyDescent="0.25">
      <c r="C3432" s="23"/>
      <c r="D3432" s="23"/>
      <c r="E3432" s="23"/>
    </row>
    <row r="3433" spans="3:5" x14ac:dyDescent="0.25">
      <c r="C3433" s="23"/>
      <c r="D3433" s="23"/>
      <c r="E3433" s="23"/>
    </row>
    <row r="3434" spans="3:5" x14ac:dyDescent="0.25">
      <c r="C3434" s="23"/>
      <c r="D3434" s="23"/>
      <c r="E3434" s="23"/>
    </row>
    <row r="3435" spans="3:5" x14ac:dyDescent="0.25">
      <c r="C3435" s="23"/>
      <c r="D3435" s="23"/>
      <c r="E3435" s="23"/>
    </row>
    <row r="3436" spans="3:5" x14ac:dyDescent="0.25">
      <c r="C3436" s="23"/>
      <c r="D3436" s="23"/>
      <c r="E3436" s="23"/>
    </row>
    <row r="3437" spans="3:5" x14ac:dyDescent="0.25">
      <c r="C3437" s="23"/>
      <c r="D3437" s="23"/>
      <c r="E3437" s="23"/>
    </row>
    <row r="3438" spans="3:5" x14ac:dyDescent="0.25">
      <c r="C3438" s="23"/>
      <c r="D3438" s="23"/>
      <c r="E3438" s="23"/>
    </row>
    <row r="3439" spans="3:5" x14ac:dyDescent="0.25">
      <c r="C3439" s="23"/>
      <c r="D3439" s="23"/>
      <c r="E3439" s="23"/>
    </row>
    <row r="3440" spans="3:5" x14ac:dyDescent="0.25">
      <c r="C3440" s="23"/>
      <c r="D3440" s="23"/>
      <c r="E3440" s="23"/>
    </row>
    <row r="3441" spans="3:5" x14ac:dyDescent="0.25">
      <c r="C3441" s="23"/>
      <c r="D3441" s="23"/>
      <c r="E3441" s="23"/>
    </row>
    <row r="3442" spans="3:5" x14ac:dyDescent="0.25">
      <c r="C3442" s="23"/>
      <c r="D3442" s="23"/>
      <c r="E3442" s="23"/>
    </row>
    <row r="3443" spans="3:5" x14ac:dyDescent="0.25">
      <c r="C3443" s="23"/>
      <c r="D3443" s="23"/>
      <c r="E3443" s="23"/>
    </row>
    <row r="3444" spans="3:5" x14ac:dyDescent="0.25">
      <c r="C3444" s="23"/>
      <c r="D3444" s="23"/>
      <c r="E3444" s="23"/>
    </row>
    <row r="3445" spans="3:5" x14ac:dyDescent="0.25">
      <c r="C3445" s="23"/>
      <c r="D3445" s="23"/>
      <c r="E3445" s="23"/>
    </row>
    <row r="3446" spans="3:5" x14ac:dyDescent="0.25">
      <c r="C3446" s="23"/>
      <c r="D3446" s="23"/>
      <c r="E3446" s="23"/>
    </row>
    <row r="3447" spans="3:5" x14ac:dyDescent="0.25">
      <c r="C3447" s="23"/>
      <c r="D3447" s="23"/>
      <c r="E3447" s="23"/>
    </row>
    <row r="3448" spans="3:5" x14ac:dyDescent="0.25">
      <c r="C3448" s="23"/>
      <c r="D3448" s="23"/>
      <c r="E3448" s="23"/>
    </row>
    <row r="3449" spans="3:5" x14ac:dyDescent="0.25">
      <c r="C3449" s="23"/>
      <c r="D3449" s="23"/>
      <c r="E3449" s="23"/>
    </row>
    <row r="3450" spans="3:5" x14ac:dyDescent="0.25">
      <c r="C3450" s="23"/>
      <c r="D3450" s="23"/>
      <c r="E3450" s="23"/>
    </row>
    <row r="3451" spans="3:5" x14ac:dyDescent="0.25">
      <c r="C3451" s="23"/>
      <c r="D3451" s="23"/>
      <c r="E3451" s="23"/>
    </row>
    <row r="3452" spans="3:5" x14ac:dyDescent="0.25">
      <c r="C3452" s="23"/>
      <c r="D3452" s="23"/>
      <c r="E3452" s="23"/>
    </row>
    <row r="3453" spans="3:5" x14ac:dyDescent="0.25">
      <c r="C3453" s="23"/>
      <c r="D3453" s="23"/>
      <c r="E3453" s="23"/>
    </row>
    <row r="3454" spans="3:5" x14ac:dyDescent="0.25">
      <c r="C3454" s="23"/>
      <c r="D3454" s="23"/>
      <c r="E3454" s="23"/>
    </row>
    <row r="3455" spans="3:5" x14ac:dyDescent="0.25">
      <c r="C3455" s="23"/>
      <c r="D3455" s="23"/>
      <c r="E3455" s="23"/>
    </row>
    <row r="3456" spans="3:5" x14ac:dyDescent="0.25">
      <c r="C3456" s="23"/>
      <c r="D3456" s="23"/>
      <c r="E3456" s="23"/>
    </row>
    <row r="3457" spans="3:5" x14ac:dyDescent="0.25">
      <c r="C3457" s="23"/>
      <c r="D3457" s="23"/>
      <c r="E3457" s="23"/>
    </row>
    <row r="3458" spans="3:5" x14ac:dyDescent="0.25">
      <c r="C3458" s="23"/>
      <c r="D3458" s="23"/>
      <c r="E3458" s="23"/>
    </row>
    <row r="3459" spans="3:5" x14ac:dyDescent="0.25">
      <c r="C3459" s="23"/>
      <c r="D3459" s="23"/>
      <c r="E3459" s="23"/>
    </row>
    <row r="3460" spans="3:5" x14ac:dyDescent="0.25">
      <c r="C3460" s="23"/>
      <c r="D3460" s="23"/>
      <c r="E3460" s="23"/>
    </row>
    <row r="3461" spans="3:5" x14ac:dyDescent="0.25">
      <c r="C3461" s="23"/>
      <c r="D3461" s="23"/>
      <c r="E3461" s="23"/>
    </row>
    <row r="3462" spans="3:5" x14ac:dyDescent="0.25">
      <c r="C3462" s="23"/>
      <c r="D3462" s="23"/>
      <c r="E3462" s="23"/>
    </row>
    <row r="3463" spans="3:5" x14ac:dyDescent="0.25">
      <c r="C3463" s="23"/>
      <c r="D3463" s="23"/>
      <c r="E3463" s="23"/>
    </row>
    <row r="3464" spans="3:5" x14ac:dyDescent="0.25">
      <c r="C3464" s="23"/>
      <c r="D3464" s="23"/>
      <c r="E3464" s="23"/>
    </row>
    <row r="3465" spans="3:5" x14ac:dyDescent="0.25">
      <c r="C3465" s="23"/>
      <c r="D3465" s="23"/>
      <c r="E3465" s="23"/>
    </row>
    <row r="3466" spans="3:5" x14ac:dyDescent="0.25">
      <c r="C3466" s="23"/>
      <c r="D3466" s="23"/>
      <c r="E3466" s="23"/>
    </row>
    <row r="3467" spans="3:5" x14ac:dyDescent="0.25">
      <c r="C3467" s="23"/>
      <c r="D3467" s="23"/>
      <c r="E3467" s="23"/>
    </row>
    <row r="3468" spans="3:5" x14ac:dyDescent="0.25">
      <c r="C3468" s="23"/>
      <c r="D3468" s="23"/>
      <c r="E3468" s="23"/>
    </row>
    <row r="3469" spans="3:5" x14ac:dyDescent="0.25">
      <c r="C3469" s="23"/>
      <c r="D3469" s="23"/>
      <c r="E3469" s="23"/>
    </row>
    <row r="3470" spans="3:5" x14ac:dyDescent="0.25">
      <c r="C3470" s="23"/>
      <c r="D3470" s="23"/>
      <c r="E3470" s="23"/>
    </row>
    <row r="3471" spans="3:5" x14ac:dyDescent="0.25">
      <c r="C3471" s="23"/>
      <c r="D3471" s="23"/>
      <c r="E3471" s="23"/>
    </row>
    <row r="3472" spans="3:5" x14ac:dyDescent="0.25">
      <c r="C3472" s="23"/>
      <c r="D3472" s="23"/>
      <c r="E3472" s="23"/>
    </row>
    <row r="3473" spans="3:5" x14ac:dyDescent="0.25">
      <c r="C3473" s="23"/>
      <c r="D3473" s="23"/>
      <c r="E3473" s="23"/>
    </row>
    <row r="3474" spans="3:5" x14ac:dyDescent="0.25">
      <c r="C3474" s="23"/>
      <c r="D3474" s="23"/>
      <c r="E3474" s="23"/>
    </row>
    <row r="3475" spans="3:5" x14ac:dyDescent="0.25">
      <c r="C3475" s="23"/>
      <c r="D3475" s="23"/>
      <c r="E3475" s="23"/>
    </row>
    <row r="3476" spans="3:5" x14ac:dyDescent="0.25">
      <c r="C3476" s="23"/>
      <c r="D3476" s="23"/>
      <c r="E3476" s="23"/>
    </row>
    <row r="3477" spans="3:5" x14ac:dyDescent="0.25">
      <c r="C3477" s="23"/>
      <c r="D3477" s="23"/>
      <c r="E3477" s="23"/>
    </row>
    <row r="3478" spans="3:5" x14ac:dyDescent="0.25">
      <c r="C3478" s="23"/>
      <c r="D3478" s="23"/>
      <c r="E3478" s="23"/>
    </row>
    <row r="3479" spans="3:5" x14ac:dyDescent="0.25">
      <c r="C3479" s="23"/>
      <c r="D3479" s="23"/>
      <c r="E3479" s="23"/>
    </row>
    <row r="3480" spans="3:5" x14ac:dyDescent="0.25">
      <c r="C3480" s="23"/>
      <c r="D3480" s="23"/>
      <c r="E3480" s="23"/>
    </row>
    <row r="3481" spans="3:5" x14ac:dyDescent="0.25">
      <c r="C3481" s="23"/>
      <c r="D3481" s="23"/>
      <c r="E3481" s="23"/>
    </row>
    <row r="3482" spans="3:5" x14ac:dyDescent="0.25">
      <c r="C3482" s="23"/>
      <c r="D3482" s="23"/>
      <c r="E3482" s="23"/>
    </row>
    <row r="3483" spans="3:5" x14ac:dyDescent="0.25">
      <c r="C3483" s="23"/>
      <c r="D3483" s="23"/>
      <c r="E3483" s="23"/>
    </row>
    <row r="3484" spans="3:5" x14ac:dyDescent="0.25">
      <c r="C3484" s="23"/>
      <c r="D3484" s="23"/>
      <c r="E3484" s="23"/>
    </row>
    <row r="3485" spans="3:5" x14ac:dyDescent="0.25">
      <c r="C3485" s="23"/>
      <c r="D3485" s="23"/>
      <c r="E3485" s="23"/>
    </row>
    <row r="3486" spans="3:5" x14ac:dyDescent="0.25">
      <c r="C3486" s="23"/>
      <c r="D3486" s="23"/>
      <c r="E3486" s="23"/>
    </row>
    <row r="3487" spans="3:5" x14ac:dyDescent="0.25">
      <c r="C3487" s="23"/>
      <c r="D3487" s="23"/>
      <c r="E3487" s="23"/>
    </row>
    <row r="3488" spans="3:5" x14ac:dyDescent="0.25">
      <c r="C3488" s="23"/>
      <c r="D3488" s="23"/>
      <c r="E3488" s="23"/>
    </row>
    <row r="3489" spans="3:5" x14ac:dyDescent="0.25">
      <c r="C3489" s="23"/>
      <c r="D3489" s="23"/>
      <c r="E3489" s="23"/>
    </row>
    <row r="3490" spans="3:5" x14ac:dyDescent="0.25">
      <c r="C3490" s="23"/>
      <c r="D3490" s="23"/>
      <c r="E3490" s="23"/>
    </row>
    <row r="3491" spans="3:5" x14ac:dyDescent="0.25">
      <c r="C3491" s="23"/>
      <c r="D3491" s="23"/>
      <c r="E3491" s="23"/>
    </row>
    <row r="3492" spans="3:5" x14ac:dyDescent="0.25">
      <c r="C3492" s="23"/>
      <c r="D3492" s="23"/>
      <c r="E3492" s="23"/>
    </row>
    <row r="3493" spans="3:5" x14ac:dyDescent="0.25">
      <c r="C3493" s="23"/>
      <c r="D3493" s="23"/>
      <c r="E3493" s="23"/>
    </row>
    <row r="3494" spans="3:5" x14ac:dyDescent="0.25">
      <c r="C3494" s="23"/>
      <c r="D3494" s="23"/>
      <c r="E3494" s="23"/>
    </row>
    <row r="3495" spans="3:5" x14ac:dyDescent="0.25">
      <c r="C3495" s="23"/>
      <c r="D3495" s="23"/>
      <c r="E3495" s="23"/>
    </row>
    <row r="3496" spans="3:5" x14ac:dyDescent="0.25">
      <c r="C3496" s="23"/>
      <c r="D3496" s="23"/>
      <c r="E3496" s="23"/>
    </row>
    <row r="3497" spans="3:5" x14ac:dyDescent="0.25">
      <c r="C3497" s="23"/>
      <c r="D3497" s="23"/>
      <c r="E3497" s="23"/>
    </row>
    <row r="3498" spans="3:5" x14ac:dyDescent="0.25">
      <c r="C3498" s="23"/>
      <c r="D3498" s="23"/>
      <c r="E3498" s="23"/>
    </row>
    <row r="3499" spans="3:5" x14ac:dyDescent="0.25">
      <c r="C3499" s="23"/>
      <c r="D3499" s="23"/>
      <c r="E3499" s="23"/>
    </row>
    <row r="3500" spans="3:5" x14ac:dyDescent="0.25">
      <c r="C3500" s="23"/>
      <c r="D3500" s="23"/>
      <c r="E3500" s="23"/>
    </row>
    <row r="3501" spans="3:5" x14ac:dyDescent="0.25">
      <c r="C3501" s="23"/>
      <c r="D3501" s="23"/>
      <c r="E3501" s="23"/>
    </row>
    <row r="3502" spans="3:5" x14ac:dyDescent="0.25">
      <c r="C3502" s="23"/>
      <c r="D3502" s="23"/>
      <c r="E3502" s="23"/>
    </row>
    <row r="3503" spans="3:5" x14ac:dyDescent="0.25">
      <c r="C3503" s="23"/>
      <c r="D3503" s="23"/>
      <c r="E3503" s="23"/>
    </row>
    <row r="3504" spans="3:5" x14ac:dyDescent="0.25">
      <c r="C3504" s="23"/>
      <c r="D3504" s="23"/>
      <c r="E3504" s="23"/>
    </row>
    <row r="3505" spans="3:5" x14ac:dyDescent="0.25">
      <c r="C3505" s="23"/>
      <c r="D3505" s="23"/>
      <c r="E3505" s="23"/>
    </row>
    <row r="3506" spans="3:5" x14ac:dyDescent="0.25">
      <c r="C3506" s="23"/>
      <c r="D3506" s="23"/>
      <c r="E3506" s="23"/>
    </row>
    <row r="3507" spans="3:5" x14ac:dyDescent="0.25">
      <c r="C3507" s="23"/>
      <c r="D3507" s="23"/>
      <c r="E3507" s="23"/>
    </row>
    <row r="3508" spans="3:5" x14ac:dyDescent="0.25">
      <c r="C3508" s="23"/>
      <c r="D3508" s="23"/>
      <c r="E3508" s="23"/>
    </row>
    <row r="3509" spans="3:5" x14ac:dyDescent="0.25">
      <c r="C3509" s="23"/>
      <c r="D3509" s="23"/>
      <c r="E3509" s="23"/>
    </row>
    <row r="3510" spans="3:5" x14ac:dyDescent="0.25">
      <c r="C3510" s="23"/>
      <c r="D3510" s="23"/>
      <c r="E3510" s="23"/>
    </row>
    <row r="3511" spans="3:5" x14ac:dyDescent="0.25">
      <c r="C3511" s="23"/>
      <c r="D3511" s="23"/>
      <c r="E3511" s="23"/>
    </row>
    <row r="3512" spans="3:5" x14ac:dyDescent="0.25">
      <c r="C3512" s="23"/>
      <c r="D3512" s="23"/>
      <c r="E3512" s="23"/>
    </row>
    <row r="3513" spans="3:5" x14ac:dyDescent="0.25">
      <c r="C3513" s="23"/>
      <c r="D3513" s="23"/>
      <c r="E3513" s="23"/>
    </row>
    <row r="3514" spans="3:5" x14ac:dyDescent="0.25">
      <c r="C3514" s="23"/>
      <c r="D3514" s="23"/>
      <c r="E3514" s="23"/>
    </row>
    <row r="3515" spans="3:5" x14ac:dyDescent="0.25">
      <c r="C3515" s="23"/>
      <c r="D3515" s="23"/>
      <c r="E3515" s="23"/>
    </row>
    <row r="3516" spans="3:5" x14ac:dyDescent="0.25">
      <c r="C3516" s="23"/>
      <c r="D3516" s="23"/>
      <c r="E3516" s="23"/>
    </row>
    <row r="3517" spans="3:5" x14ac:dyDescent="0.25">
      <c r="C3517" s="23"/>
      <c r="D3517" s="23"/>
      <c r="E3517" s="23"/>
    </row>
    <row r="3518" spans="3:5" x14ac:dyDescent="0.25">
      <c r="C3518" s="23"/>
      <c r="D3518" s="23"/>
      <c r="E3518" s="23"/>
    </row>
    <row r="3519" spans="3:5" x14ac:dyDescent="0.25">
      <c r="C3519" s="23"/>
      <c r="D3519" s="23"/>
      <c r="E3519" s="23"/>
    </row>
    <row r="3520" spans="3:5" x14ac:dyDescent="0.25">
      <c r="C3520" s="23"/>
      <c r="D3520" s="23"/>
      <c r="E3520" s="23"/>
    </row>
    <row r="3521" spans="3:5" x14ac:dyDescent="0.25">
      <c r="C3521" s="23"/>
      <c r="D3521" s="23"/>
      <c r="E3521" s="23"/>
    </row>
    <row r="3522" spans="3:5" x14ac:dyDescent="0.25">
      <c r="C3522" s="23"/>
      <c r="D3522" s="23"/>
      <c r="E3522" s="23"/>
    </row>
    <row r="3523" spans="3:5" x14ac:dyDescent="0.25">
      <c r="C3523" s="23"/>
      <c r="D3523" s="23"/>
      <c r="E3523" s="23"/>
    </row>
    <row r="3524" spans="3:5" x14ac:dyDescent="0.25">
      <c r="C3524" s="23"/>
      <c r="D3524" s="23"/>
      <c r="E3524" s="23"/>
    </row>
    <row r="3525" spans="3:5" x14ac:dyDescent="0.25">
      <c r="C3525" s="23"/>
      <c r="D3525" s="23"/>
      <c r="E3525" s="23"/>
    </row>
    <row r="3526" spans="3:5" x14ac:dyDescent="0.25">
      <c r="C3526" s="23"/>
      <c r="D3526" s="23"/>
      <c r="E3526" s="23"/>
    </row>
    <row r="3527" spans="3:5" x14ac:dyDescent="0.25">
      <c r="C3527" s="23"/>
      <c r="D3527" s="23"/>
      <c r="E3527" s="23"/>
    </row>
    <row r="3528" spans="3:5" x14ac:dyDescent="0.25">
      <c r="C3528" s="23"/>
      <c r="D3528" s="23"/>
      <c r="E3528" s="23"/>
    </row>
    <row r="3529" spans="3:5" x14ac:dyDescent="0.25">
      <c r="C3529" s="23"/>
      <c r="D3529" s="23"/>
      <c r="E3529" s="23"/>
    </row>
    <row r="3530" spans="3:5" x14ac:dyDescent="0.25">
      <c r="C3530" s="23"/>
      <c r="D3530" s="23"/>
      <c r="E3530" s="23"/>
    </row>
    <row r="3531" spans="3:5" x14ac:dyDescent="0.25">
      <c r="C3531" s="23"/>
      <c r="D3531" s="23"/>
      <c r="E3531" s="23"/>
    </row>
    <row r="3532" spans="3:5" x14ac:dyDescent="0.25">
      <c r="C3532" s="23"/>
      <c r="D3532" s="23"/>
      <c r="E3532" s="23"/>
    </row>
    <row r="3533" spans="3:5" x14ac:dyDescent="0.25">
      <c r="C3533" s="23"/>
      <c r="D3533" s="23"/>
      <c r="E3533" s="23"/>
    </row>
    <row r="3534" spans="3:5" x14ac:dyDescent="0.25">
      <c r="C3534" s="23"/>
      <c r="D3534" s="23"/>
      <c r="E3534" s="23"/>
    </row>
    <row r="3535" spans="3:5" x14ac:dyDescent="0.25">
      <c r="C3535" s="23"/>
      <c r="D3535" s="23"/>
      <c r="E3535" s="23"/>
    </row>
    <row r="3536" spans="3:5" x14ac:dyDescent="0.25">
      <c r="C3536" s="23"/>
      <c r="D3536" s="23"/>
      <c r="E3536" s="23"/>
    </row>
    <row r="3537" spans="3:5" x14ac:dyDescent="0.25">
      <c r="C3537" s="23"/>
      <c r="D3537" s="23"/>
      <c r="E3537" s="23"/>
    </row>
    <row r="3538" spans="3:5" x14ac:dyDescent="0.25">
      <c r="C3538" s="23"/>
      <c r="D3538" s="23"/>
      <c r="E3538" s="23"/>
    </row>
    <row r="3539" spans="3:5" x14ac:dyDescent="0.25">
      <c r="C3539" s="23"/>
      <c r="D3539" s="23"/>
      <c r="E3539" s="23"/>
    </row>
    <row r="3540" spans="3:5" x14ac:dyDescent="0.25">
      <c r="C3540" s="23"/>
      <c r="D3540" s="23"/>
      <c r="E3540" s="23"/>
    </row>
    <row r="3541" spans="3:5" x14ac:dyDescent="0.25">
      <c r="C3541" s="23"/>
      <c r="D3541" s="23"/>
      <c r="E3541" s="23"/>
    </row>
    <row r="3542" spans="3:5" x14ac:dyDescent="0.25">
      <c r="C3542" s="23"/>
      <c r="D3542" s="23"/>
      <c r="E3542" s="23"/>
    </row>
    <row r="3543" spans="3:5" x14ac:dyDescent="0.25">
      <c r="C3543" s="23"/>
      <c r="D3543" s="23"/>
      <c r="E3543" s="23"/>
    </row>
    <row r="3544" spans="3:5" x14ac:dyDescent="0.25">
      <c r="C3544" s="23"/>
      <c r="D3544" s="23"/>
      <c r="E3544" s="23"/>
    </row>
    <row r="3545" spans="3:5" x14ac:dyDescent="0.25">
      <c r="C3545" s="23"/>
      <c r="D3545" s="23"/>
      <c r="E3545" s="23"/>
    </row>
    <row r="3546" spans="3:5" x14ac:dyDescent="0.25">
      <c r="C3546" s="23"/>
      <c r="D3546" s="23"/>
      <c r="E3546" s="23"/>
    </row>
    <row r="3547" spans="3:5" x14ac:dyDescent="0.25">
      <c r="C3547" s="23"/>
      <c r="D3547" s="23"/>
      <c r="E3547" s="23"/>
    </row>
    <row r="3548" spans="3:5" x14ac:dyDescent="0.25">
      <c r="C3548" s="23"/>
      <c r="D3548" s="23"/>
      <c r="E3548" s="23"/>
    </row>
    <row r="3549" spans="3:5" x14ac:dyDescent="0.25">
      <c r="C3549" s="23"/>
      <c r="D3549" s="23"/>
      <c r="E3549" s="23"/>
    </row>
    <row r="3550" spans="3:5" x14ac:dyDescent="0.25">
      <c r="C3550" s="23"/>
      <c r="D3550" s="23"/>
      <c r="E3550" s="23"/>
    </row>
    <row r="3551" spans="3:5" x14ac:dyDescent="0.25">
      <c r="C3551" s="23"/>
      <c r="D3551" s="23"/>
      <c r="E3551" s="23"/>
    </row>
    <row r="3552" spans="3:5" x14ac:dyDescent="0.25">
      <c r="C3552" s="23"/>
      <c r="D3552" s="23"/>
      <c r="E3552" s="23"/>
    </row>
    <row r="3553" spans="3:5" x14ac:dyDescent="0.25">
      <c r="C3553" s="23"/>
      <c r="D3553" s="23"/>
      <c r="E3553" s="23"/>
    </row>
    <row r="3554" spans="3:5" x14ac:dyDescent="0.25">
      <c r="C3554" s="23"/>
      <c r="D3554" s="23"/>
      <c r="E3554" s="23"/>
    </row>
    <row r="3555" spans="3:5" x14ac:dyDescent="0.25">
      <c r="C3555" s="23"/>
      <c r="D3555" s="23"/>
      <c r="E3555" s="23"/>
    </row>
    <row r="3556" spans="3:5" x14ac:dyDescent="0.25">
      <c r="C3556" s="23"/>
      <c r="D3556" s="23"/>
      <c r="E3556" s="23"/>
    </row>
    <row r="3557" spans="3:5" x14ac:dyDescent="0.25">
      <c r="C3557" s="23"/>
      <c r="D3557" s="23"/>
      <c r="E3557" s="23"/>
    </row>
    <row r="3558" spans="3:5" x14ac:dyDescent="0.25">
      <c r="C3558" s="23"/>
      <c r="D3558" s="23"/>
      <c r="E3558" s="23"/>
    </row>
    <row r="3559" spans="3:5" x14ac:dyDescent="0.25">
      <c r="C3559" s="23"/>
      <c r="D3559" s="23"/>
      <c r="E3559" s="23"/>
    </row>
    <row r="3560" spans="3:5" x14ac:dyDescent="0.25">
      <c r="C3560" s="23"/>
      <c r="D3560" s="23"/>
      <c r="E3560" s="23"/>
    </row>
    <row r="3561" spans="3:5" x14ac:dyDescent="0.25">
      <c r="C3561" s="23"/>
      <c r="D3561" s="23"/>
      <c r="E3561" s="23"/>
    </row>
    <row r="3562" spans="3:5" x14ac:dyDescent="0.25">
      <c r="C3562" s="23"/>
      <c r="D3562" s="23"/>
      <c r="E3562" s="23"/>
    </row>
    <row r="3563" spans="3:5" x14ac:dyDescent="0.25">
      <c r="C3563" s="23"/>
      <c r="D3563" s="23"/>
      <c r="E3563" s="23"/>
    </row>
    <row r="3564" spans="3:5" x14ac:dyDescent="0.25">
      <c r="C3564" s="23"/>
      <c r="D3564" s="23"/>
      <c r="E3564" s="23"/>
    </row>
    <row r="3565" spans="3:5" x14ac:dyDescent="0.25">
      <c r="C3565" s="23"/>
      <c r="D3565" s="23"/>
      <c r="E3565" s="23"/>
    </row>
    <row r="3566" spans="3:5" x14ac:dyDescent="0.25">
      <c r="C3566" s="23"/>
      <c r="D3566" s="23"/>
      <c r="E3566" s="23"/>
    </row>
    <row r="3567" spans="3:5" x14ac:dyDescent="0.25">
      <c r="C3567" s="23"/>
      <c r="D3567" s="23"/>
      <c r="E3567" s="23"/>
    </row>
    <row r="3568" spans="3:5" x14ac:dyDescent="0.25">
      <c r="C3568" s="23"/>
      <c r="D3568" s="23"/>
      <c r="E3568" s="23"/>
    </row>
    <row r="3569" spans="3:5" x14ac:dyDescent="0.25">
      <c r="C3569" s="23"/>
      <c r="D3569" s="23"/>
      <c r="E3569" s="23"/>
    </row>
    <row r="3570" spans="3:5" x14ac:dyDescent="0.25">
      <c r="C3570" s="23"/>
      <c r="D3570" s="23"/>
      <c r="E3570" s="23"/>
    </row>
    <row r="3571" spans="3:5" x14ac:dyDescent="0.25">
      <c r="C3571" s="23"/>
      <c r="D3571" s="23"/>
      <c r="E3571" s="23"/>
    </row>
    <row r="3572" spans="3:5" x14ac:dyDescent="0.25">
      <c r="C3572" s="23"/>
      <c r="D3572" s="23"/>
      <c r="E3572" s="23"/>
    </row>
    <row r="3573" spans="3:5" x14ac:dyDescent="0.25">
      <c r="C3573" s="23"/>
      <c r="D3573" s="23"/>
      <c r="E3573" s="23"/>
    </row>
    <row r="3574" spans="3:5" x14ac:dyDescent="0.25">
      <c r="C3574" s="23"/>
      <c r="D3574" s="23"/>
      <c r="E3574" s="23"/>
    </row>
    <row r="3575" spans="3:5" x14ac:dyDescent="0.25">
      <c r="C3575" s="23"/>
      <c r="D3575" s="23"/>
      <c r="E3575" s="23"/>
    </row>
    <row r="3576" spans="3:5" x14ac:dyDescent="0.25">
      <c r="C3576" s="23"/>
      <c r="D3576" s="23"/>
      <c r="E3576" s="23"/>
    </row>
    <row r="3577" spans="3:5" x14ac:dyDescent="0.25">
      <c r="C3577" s="23"/>
      <c r="D3577" s="23"/>
      <c r="E3577" s="23"/>
    </row>
    <row r="3578" spans="3:5" x14ac:dyDescent="0.25">
      <c r="C3578" s="23"/>
      <c r="D3578" s="23"/>
      <c r="E3578" s="23"/>
    </row>
    <row r="3579" spans="3:5" x14ac:dyDescent="0.25">
      <c r="C3579" s="23"/>
      <c r="D3579" s="23"/>
      <c r="E3579" s="23"/>
    </row>
    <row r="3580" spans="3:5" x14ac:dyDescent="0.25">
      <c r="C3580" s="23"/>
      <c r="D3580" s="23"/>
      <c r="E3580" s="23"/>
    </row>
    <row r="3581" spans="3:5" x14ac:dyDescent="0.25">
      <c r="C3581" s="23"/>
      <c r="D3581" s="23"/>
      <c r="E3581" s="23"/>
    </row>
    <row r="3582" spans="3:5" x14ac:dyDescent="0.25">
      <c r="C3582" s="23"/>
      <c r="D3582" s="23"/>
      <c r="E3582" s="23"/>
    </row>
    <row r="3583" spans="3:5" x14ac:dyDescent="0.25">
      <c r="C3583" s="23"/>
      <c r="D3583" s="23"/>
      <c r="E3583" s="23"/>
    </row>
    <row r="3584" spans="3:5" x14ac:dyDescent="0.25">
      <c r="C3584" s="23"/>
      <c r="D3584" s="23"/>
      <c r="E3584" s="23"/>
    </row>
    <row r="3585" spans="3:5" x14ac:dyDescent="0.25">
      <c r="C3585" s="23"/>
      <c r="D3585" s="23"/>
      <c r="E3585" s="23"/>
    </row>
    <row r="3586" spans="3:5" x14ac:dyDescent="0.25">
      <c r="C3586" s="23"/>
      <c r="D3586" s="23"/>
      <c r="E3586" s="23"/>
    </row>
    <row r="3587" spans="3:5" x14ac:dyDescent="0.25">
      <c r="C3587" s="23"/>
      <c r="D3587" s="23"/>
      <c r="E3587" s="23"/>
    </row>
    <row r="3588" spans="3:5" x14ac:dyDescent="0.25">
      <c r="C3588" s="23"/>
      <c r="D3588" s="23"/>
      <c r="E3588" s="23"/>
    </row>
    <row r="3589" spans="3:5" x14ac:dyDescent="0.25">
      <c r="C3589" s="23"/>
      <c r="D3589" s="23"/>
      <c r="E3589" s="23"/>
    </row>
    <row r="3590" spans="3:5" x14ac:dyDescent="0.25">
      <c r="C3590" s="23"/>
      <c r="D3590" s="23"/>
      <c r="E3590" s="23"/>
    </row>
    <row r="3591" spans="3:5" x14ac:dyDescent="0.25">
      <c r="C3591" s="23"/>
      <c r="D3591" s="23"/>
      <c r="E3591" s="23"/>
    </row>
    <row r="3592" spans="3:5" x14ac:dyDescent="0.25">
      <c r="C3592" s="23"/>
      <c r="D3592" s="23"/>
      <c r="E3592" s="23"/>
    </row>
    <row r="3593" spans="3:5" x14ac:dyDescent="0.25">
      <c r="C3593" s="23"/>
      <c r="D3593" s="23"/>
      <c r="E3593" s="23"/>
    </row>
    <row r="3594" spans="3:5" x14ac:dyDescent="0.25">
      <c r="C3594" s="23"/>
      <c r="D3594" s="23"/>
      <c r="E3594" s="23"/>
    </row>
    <row r="3595" spans="3:5" x14ac:dyDescent="0.25">
      <c r="C3595" s="23"/>
      <c r="D3595" s="23"/>
      <c r="E3595" s="23"/>
    </row>
    <row r="3596" spans="3:5" x14ac:dyDescent="0.25">
      <c r="C3596" s="23"/>
      <c r="D3596" s="23"/>
      <c r="E3596" s="23"/>
    </row>
    <row r="3597" spans="3:5" x14ac:dyDescent="0.25">
      <c r="C3597" s="23"/>
      <c r="D3597" s="23"/>
      <c r="E3597" s="23"/>
    </row>
    <row r="3598" spans="3:5" x14ac:dyDescent="0.25">
      <c r="C3598" s="23"/>
      <c r="D3598" s="23"/>
      <c r="E3598" s="23"/>
    </row>
    <row r="3599" spans="3:5" x14ac:dyDescent="0.25">
      <c r="C3599" s="23"/>
      <c r="D3599" s="23"/>
      <c r="E3599" s="23"/>
    </row>
    <row r="3600" spans="3:5" x14ac:dyDescent="0.25">
      <c r="C3600" s="23"/>
      <c r="D3600" s="23"/>
      <c r="E3600" s="23"/>
    </row>
    <row r="3601" spans="3:5" x14ac:dyDescent="0.25">
      <c r="C3601" s="23"/>
      <c r="D3601" s="23"/>
      <c r="E3601" s="23"/>
    </row>
    <row r="3602" spans="3:5" x14ac:dyDescent="0.25">
      <c r="C3602" s="23"/>
      <c r="D3602" s="23"/>
      <c r="E3602" s="23"/>
    </row>
    <row r="3603" spans="3:5" x14ac:dyDescent="0.25">
      <c r="C3603" s="23"/>
      <c r="D3603" s="23"/>
      <c r="E3603" s="23"/>
    </row>
    <row r="3604" spans="3:5" x14ac:dyDescent="0.25">
      <c r="C3604" s="23"/>
      <c r="D3604" s="23"/>
      <c r="E3604" s="23"/>
    </row>
    <row r="3605" spans="3:5" x14ac:dyDescent="0.25">
      <c r="C3605" s="23"/>
      <c r="D3605" s="23"/>
      <c r="E3605" s="23"/>
    </row>
    <row r="3606" spans="3:5" x14ac:dyDescent="0.25">
      <c r="C3606" s="23"/>
      <c r="D3606" s="23"/>
      <c r="E3606" s="23"/>
    </row>
    <row r="3607" spans="3:5" x14ac:dyDescent="0.25">
      <c r="C3607" s="23"/>
      <c r="D3607" s="23"/>
      <c r="E3607" s="23"/>
    </row>
    <row r="3608" spans="3:5" x14ac:dyDescent="0.25">
      <c r="C3608" s="23"/>
      <c r="D3608" s="23"/>
      <c r="E3608" s="23"/>
    </row>
    <row r="3609" spans="3:5" x14ac:dyDescent="0.25">
      <c r="C3609" s="23"/>
      <c r="D3609" s="23"/>
      <c r="E3609" s="23"/>
    </row>
    <row r="3610" spans="3:5" x14ac:dyDescent="0.25">
      <c r="C3610" s="23"/>
      <c r="D3610" s="23"/>
      <c r="E3610" s="23"/>
    </row>
    <row r="3611" spans="3:5" x14ac:dyDescent="0.25">
      <c r="C3611" s="23"/>
      <c r="D3611" s="23"/>
      <c r="E3611" s="23"/>
    </row>
    <row r="3612" spans="3:5" x14ac:dyDescent="0.25">
      <c r="C3612" s="23"/>
      <c r="D3612" s="23"/>
      <c r="E3612" s="23"/>
    </row>
    <row r="3613" spans="3:5" x14ac:dyDescent="0.25">
      <c r="C3613" s="23"/>
      <c r="D3613" s="23"/>
      <c r="E3613" s="23"/>
    </row>
    <row r="3614" spans="3:5" x14ac:dyDescent="0.25">
      <c r="C3614" s="23"/>
      <c r="D3614" s="23"/>
      <c r="E3614" s="23"/>
    </row>
    <row r="3615" spans="3:5" x14ac:dyDescent="0.25">
      <c r="C3615" s="23"/>
      <c r="D3615" s="23"/>
      <c r="E3615" s="23"/>
    </row>
    <row r="3616" spans="3:5" x14ac:dyDescent="0.25">
      <c r="C3616" s="23"/>
      <c r="D3616" s="23"/>
      <c r="E3616" s="23"/>
    </row>
    <row r="3617" spans="3:5" x14ac:dyDescent="0.25">
      <c r="C3617" s="23"/>
      <c r="D3617" s="23"/>
      <c r="E3617" s="23"/>
    </row>
    <row r="3618" spans="3:5" x14ac:dyDescent="0.25">
      <c r="C3618" s="23"/>
      <c r="D3618" s="23"/>
      <c r="E3618" s="23"/>
    </row>
    <row r="3619" spans="3:5" x14ac:dyDescent="0.25">
      <c r="C3619" s="23"/>
      <c r="D3619" s="23"/>
      <c r="E3619" s="23"/>
    </row>
    <row r="3620" spans="3:5" x14ac:dyDescent="0.25">
      <c r="C3620" s="23"/>
      <c r="D3620" s="23"/>
      <c r="E3620" s="23"/>
    </row>
    <row r="3621" spans="3:5" x14ac:dyDescent="0.25">
      <c r="C3621" s="23"/>
      <c r="D3621" s="23"/>
      <c r="E3621" s="23"/>
    </row>
    <row r="3622" spans="3:5" x14ac:dyDescent="0.25">
      <c r="C3622" s="23"/>
      <c r="D3622" s="23"/>
      <c r="E3622" s="23"/>
    </row>
    <row r="3623" spans="3:5" x14ac:dyDescent="0.25">
      <c r="C3623" s="23"/>
      <c r="D3623" s="23"/>
      <c r="E3623" s="23"/>
    </row>
    <row r="3624" spans="3:5" x14ac:dyDescent="0.25">
      <c r="C3624" s="23"/>
      <c r="D3624" s="23"/>
      <c r="E3624" s="23"/>
    </row>
    <row r="3625" spans="3:5" x14ac:dyDescent="0.25">
      <c r="C3625" s="23"/>
      <c r="D3625" s="23"/>
      <c r="E3625" s="23"/>
    </row>
    <row r="3626" spans="3:5" x14ac:dyDescent="0.25">
      <c r="C3626" s="23"/>
      <c r="D3626" s="23"/>
      <c r="E3626" s="23"/>
    </row>
    <row r="3627" spans="3:5" x14ac:dyDescent="0.25">
      <c r="C3627" s="23"/>
      <c r="D3627" s="23"/>
      <c r="E3627" s="23"/>
    </row>
    <row r="3628" spans="3:5" x14ac:dyDescent="0.25">
      <c r="C3628" s="23"/>
      <c r="D3628" s="23"/>
      <c r="E3628" s="23"/>
    </row>
    <row r="3629" spans="3:5" x14ac:dyDescent="0.25">
      <c r="C3629" s="23"/>
      <c r="D3629" s="23"/>
      <c r="E3629" s="23"/>
    </row>
    <row r="3630" spans="3:5" x14ac:dyDescent="0.25">
      <c r="C3630" s="23"/>
      <c r="D3630" s="23"/>
      <c r="E3630" s="23"/>
    </row>
    <row r="3631" spans="3:5" x14ac:dyDescent="0.25">
      <c r="C3631" s="23"/>
      <c r="D3631" s="23"/>
      <c r="E3631" s="23"/>
    </row>
    <row r="3632" spans="3:5" x14ac:dyDescent="0.25">
      <c r="C3632" s="23"/>
      <c r="D3632" s="23"/>
      <c r="E3632" s="23"/>
    </row>
    <row r="3633" spans="3:5" x14ac:dyDescent="0.25">
      <c r="C3633" s="23"/>
      <c r="D3633" s="23"/>
      <c r="E3633" s="23"/>
    </row>
    <row r="3634" spans="3:5" x14ac:dyDescent="0.25">
      <c r="C3634" s="23"/>
      <c r="D3634" s="23"/>
      <c r="E3634" s="23"/>
    </row>
    <row r="3635" spans="3:5" x14ac:dyDescent="0.25">
      <c r="C3635" s="23"/>
      <c r="D3635" s="23"/>
      <c r="E3635" s="23"/>
    </row>
    <row r="3636" spans="3:5" x14ac:dyDescent="0.25">
      <c r="C3636" s="23"/>
      <c r="D3636" s="23"/>
      <c r="E3636" s="23"/>
    </row>
    <row r="3637" spans="3:5" x14ac:dyDescent="0.25">
      <c r="C3637" s="23"/>
      <c r="D3637" s="23"/>
      <c r="E3637" s="23"/>
    </row>
    <row r="3638" spans="3:5" x14ac:dyDescent="0.25">
      <c r="C3638" s="23"/>
      <c r="D3638" s="23"/>
      <c r="E3638" s="23"/>
    </row>
    <row r="3639" spans="3:5" x14ac:dyDescent="0.25">
      <c r="C3639" s="23"/>
      <c r="D3639" s="23"/>
      <c r="E3639" s="23"/>
    </row>
    <row r="3640" spans="3:5" x14ac:dyDescent="0.25">
      <c r="C3640" s="23"/>
      <c r="D3640" s="23"/>
      <c r="E3640" s="23"/>
    </row>
    <row r="3641" spans="3:5" x14ac:dyDescent="0.25">
      <c r="C3641" s="23"/>
      <c r="D3641" s="23"/>
      <c r="E3641" s="23"/>
    </row>
    <row r="3642" spans="3:5" x14ac:dyDescent="0.25">
      <c r="C3642" s="23"/>
      <c r="D3642" s="23"/>
      <c r="E3642" s="23"/>
    </row>
    <row r="3643" spans="3:5" x14ac:dyDescent="0.25">
      <c r="C3643" s="23"/>
      <c r="D3643" s="23"/>
      <c r="E3643" s="23"/>
    </row>
    <row r="3644" spans="3:5" x14ac:dyDescent="0.25">
      <c r="C3644" s="23"/>
      <c r="D3644" s="23"/>
      <c r="E3644" s="23"/>
    </row>
    <row r="3645" spans="3:5" x14ac:dyDescent="0.25">
      <c r="C3645" s="23"/>
      <c r="D3645" s="23"/>
      <c r="E3645" s="23"/>
    </row>
    <row r="3646" spans="3:5" x14ac:dyDescent="0.25">
      <c r="C3646" s="23"/>
      <c r="D3646" s="23"/>
      <c r="E3646" s="23"/>
    </row>
    <row r="3647" spans="3:5" x14ac:dyDescent="0.25">
      <c r="C3647" s="23"/>
      <c r="D3647" s="23"/>
      <c r="E3647" s="23"/>
    </row>
    <row r="3648" spans="3:5" x14ac:dyDescent="0.25">
      <c r="C3648" s="23"/>
      <c r="D3648" s="23"/>
      <c r="E3648" s="23"/>
    </row>
    <row r="3649" spans="3:5" x14ac:dyDescent="0.25">
      <c r="C3649" s="23"/>
      <c r="D3649" s="23"/>
      <c r="E3649" s="23"/>
    </row>
    <row r="3650" spans="3:5" x14ac:dyDescent="0.25">
      <c r="C3650" s="23"/>
      <c r="D3650" s="23"/>
      <c r="E3650" s="23"/>
    </row>
    <row r="3651" spans="3:5" x14ac:dyDescent="0.25">
      <c r="C3651" s="23"/>
      <c r="D3651" s="23"/>
      <c r="E3651" s="23"/>
    </row>
    <row r="3652" spans="3:5" x14ac:dyDescent="0.25">
      <c r="C3652" s="23"/>
      <c r="D3652" s="23"/>
      <c r="E3652" s="23"/>
    </row>
    <row r="3653" spans="3:5" x14ac:dyDescent="0.25">
      <c r="C3653" s="23"/>
      <c r="D3653" s="23"/>
      <c r="E3653" s="23"/>
    </row>
    <row r="3654" spans="3:5" x14ac:dyDescent="0.25">
      <c r="C3654" s="23"/>
      <c r="D3654" s="23"/>
      <c r="E3654" s="23"/>
    </row>
    <row r="3655" spans="3:5" x14ac:dyDescent="0.25">
      <c r="C3655" s="23"/>
      <c r="D3655" s="23"/>
      <c r="E3655" s="23"/>
    </row>
    <row r="3656" spans="3:5" x14ac:dyDescent="0.25">
      <c r="C3656" s="23"/>
      <c r="D3656" s="23"/>
      <c r="E3656" s="23"/>
    </row>
    <row r="3657" spans="3:5" x14ac:dyDescent="0.25">
      <c r="C3657" s="23"/>
      <c r="D3657" s="23"/>
      <c r="E3657" s="23"/>
    </row>
    <row r="3658" spans="3:5" x14ac:dyDescent="0.25">
      <c r="C3658" s="23"/>
      <c r="D3658" s="23"/>
      <c r="E3658" s="23"/>
    </row>
    <row r="3659" spans="3:5" x14ac:dyDescent="0.25">
      <c r="C3659" s="23"/>
      <c r="D3659" s="23"/>
      <c r="E3659" s="23"/>
    </row>
    <row r="3660" spans="3:5" x14ac:dyDescent="0.25">
      <c r="C3660" s="23"/>
      <c r="D3660" s="23"/>
      <c r="E3660" s="23"/>
    </row>
    <row r="3661" spans="3:5" x14ac:dyDescent="0.25">
      <c r="C3661" s="23"/>
      <c r="D3661" s="23"/>
      <c r="E3661" s="23"/>
    </row>
    <row r="3662" spans="3:5" x14ac:dyDescent="0.25">
      <c r="C3662" s="23"/>
      <c r="D3662" s="23"/>
      <c r="E3662" s="23"/>
    </row>
    <row r="3663" spans="3:5" x14ac:dyDescent="0.25">
      <c r="C3663" s="23"/>
      <c r="D3663" s="23"/>
      <c r="E3663" s="23"/>
    </row>
    <row r="3664" spans="3:5" x14ac:dyDescent="0.25">
      <c r="C3664" s="23"/>
      <c r="D3664" s="23"/>
      <c r="E3664" s="23"/>
    </row>
    <row r="3665" spans="3:5" x14ac:dyDescent="0.25">
      <c r="C3665" s="23"/>
      <c r="D3665" s="23"/>
      <c r="E3665" s="23"/>
    </row>
    <row r="3666" spans="3:5" x14ac:dyDescent="0.25">
      <c r="C3666" s="23"/>
      <c r="D3666" s="23"/>
      <c r="E3666" s="23"/>
    </row>
    <row r="3667" spans="3:5" x14ac:dyDescent="0.25">
      <c r="C3667" s="23"/>
      <c r="D3667" s="23"/>
      <c r="E3667" s="23"/>
    </row>
    <row r="3668" spans="3:5" x14ac:dyDescent="0.25">
      <c r="C3668" s="23"/>
      <c r="D3668" s="23"/>
      <c r="E3668" s="23"/>
    </row>
    <row r="3669" spans="3:5" x14ac:dyDescent="0.25">
      <c r="C3669" s="23"/>
      <c r="D3669" s="23"/>
      <c r="E3669" s="23"/>
    </row>
    <row r="3670" spans="3:5" x14ac:dyDescent="0.25">
      <c r="C3670" s="23"/>
      <c r="D3670" s="23"/>
      <c r="E3670" s="23"/>
    </row>
    <row r="3671" spans="3:5" x14ac:dyDescent="0.25">
      <c r="C3671" s="23"/>
      <c r="D3671" s="23"/>
      <c r="E3671" s="23"/>
    </row>
    <row r="3672" spans="3:5" x14ac:dyDescent="0.25">
      <c r="C3672" s="23"/>
      <c r="D3672" s="23"/>
      <c r="E3672" s="23"/>
    </row>
    <row r="3673" spans="3:5" x14ac:dyDescent="0.25">
      <c r="C3673" s="23"/>
      <c r="D3673" s="23"/>
      <c r="E3673" s="23"/>
    </row>
    <row r="3674" spans="3:5" x14ac:dyDescent="0.25">
      <c r="C3674" s="23"/>
      <c r="D3674" s="23"/>
      <c r="E3674" s="23"/>
    </row>
    <row r="3675" spans="3:5" x14ac:dyDescent="0.25">
      <c r="C3675" s="23"/>
      <c r="D3675" s="23"/>
      <c r="E3675" s="23"/>
    </row>
    <row r="3676" spans="3:5" x14ac:dyDescent="0.25">
      <c r="C3676" s="23"/>
      <c r="D3676" s="23"/>
      <c r="E3676" s="23"/>
    </row>
    <row r="3677" spans="3:5" x14ac:dyDescent="0.25">
      <c r="C3677" s="23"/>
      <c r="D3677" s="23"/>
      <c r="E3677" s="23"/>
    </row>
    <row r="3678" spans="3:5" x14ac:dyDescent="0.25">
      <c r="C3678" s="23"/>
      <c r="D3678" s="23"/>
      <c r="E3678" s="23"/>
    </row>
    <row r="3679" spans="3:5" x14ac:dyDescent="0.25">
      <c r="C3679" s="23"/>
      <c r="D3679" s="23"/>
      <c r="E3679" s="23"/>
    </row>
    <row r="3680" spans="3:5" x14ac:dyDescent="0.25">
      <c r="C3680" s="23"/>
      <c r="D3680" s="23"/>
      <c r="E3680" s="23"/>
    </row>
    <row r="3681" spans="3:5" x14ac:dyDescent="0.25">
      <c r="C3681" s="23"/>
      <c r="D3681" s="23"/>
      <c r="E3681" s="23"/>
    </row>
    <row r="3682" spans="3:5" x14ac:dyDescent="0.25">
      <c r="C3682" s="23"/>
      <c r="D3682" s="23"/>
      <c r="E3682" s="23"/>
    </row>
    <row r="3683" spans="3:5" x14ac:dyDescent="0.25">
      <c r="C3683" s="23"/>
      <c r="D3683" s="23"/>
      <c r="E3683" s="23"/>
    </row>
    <row r="3684" spans="3:5" x14ac:dyDescent="0.25">
      <c r="C3684" s="23"/>
      <c r="D3684" s="23"/>
      <c r="E3684" s="23"/>
    </row>
    <row r="3685" spans="3:5" x14ac:dyDescent="0.25">
      <c r="C3685" s="23"/>
      <c r="D3685" s="23"/>
      <c r="E3685" s="23"/>
    </row>
    <row r="3686" spans="3:5" x14ac:dyDescent="0.25">
      <c r="C3686" s="23"/>
      <c r="D3686" s="23"/>
      <c r="E3686" s="23"/>
    </row>
    <row r="3687" spans="3:5" x14ac:dyDescent="0.25">
      <c r="C3687" s="23"/>
      <c r="D3687" s="23"/>
      <c r="E3687" s="23"/>
    </row>
    <row r="3688" spans="3:5" x14ac:dyDescent="0.25">
      <c r="C3688" s="23"/>
      <c r="D3688" s="23"/>
      <c r="E3688" s="23"/>
    </row>
    <row r="3689" spans="3:5" x14ac:dyDescent="0.25">
      <c r="C3689" s="23"/>
      <c r="D3689" s="23"/>
      <c r="E3689" s="23"/>
    </row>
    <row r="3690" spans="3:5" x14ac:dyDescent="0.25">
      <c r="C3690" s="23"/>
      <c r="D3690" s="23"/>
      <c r="E3690" s="23"/>
    </row>
    <row r="3691" spans="3:5" x14ac:dyDescent="0.25">
      <c r="C3691" s="23"/>
      <c r="D3691" s="23"/>
      <c r="E3691" s="23"/>
    </row>
    <row r="3692" spans="3:5" x14ac:dyDescent="0.25">
      <c r="C3692" s="23"/>
      <c r="D3692" s="23"/>
      <c r="E3692" s="23"/>
    </row>
    <row r="3693" spans="3:5" x14ac:dyDescent="0.25">
      <c r="C3693" s="23"/>
      <c r="D3693" s="23"/>
      <c r="E3693" s="23"/>
    </row>
    <row r="3694" spans="3:5" x14ac:dyDescent="0.25">
      <c r="C3694" s="23"/>
      <c r="D3694" s="23"/>
      <c r="E3694" s="23"/>
    </row>
    <row r="3695" spans="3:5" x14ac:dyDescent="0.25">
      <c r="C3695" s="23"/>
      <c r="D3695" s="23"/>
      <c r="E3695" s="23"/>
    </row>
    <row r="3696" spans="3:5" x14ac:dyDescent="0.25">
      <c r="C3696" s="23"/>
      <c r="D3696" s="23"/>
      <c r="E3696" s="23"/>
    </row>
    <row r="3697" spans="3:5" x14ac:dyDescent="0.25">
      <c r="C3697" s="23"/>
      <c r="D3697" s="23"/>
      <c r="E3697" s="23"/>
    </row>
    <row r="3698" spans="3:5" x14ac:dyDescent="0.25">
      <c r="C3698" s="23"/>
      <c r="D3698" s="23"/>
      <c r="E3698" s="23"/>
    </row>
    <row r="3699" spans="3:5" x14ac:dyDescent="0.25">
      <c r="C3699" s="23"/>
      <c r="D3699" s="23"/>
      <c r="E3699" s="23"/>
    </row>
    <row r="3700" spans="3:5" x14ac:dyDescent="0.25">
      <c r="C3700" s="23"/>
      <c r="D3700" s="23"/>
      <c r="E3700" s="23"/>
    </row>
    <row r="3701" spans="3:5" x14ac:dyDescent="0.25">
      <c r="C3701" s="23"/>
      <c r="D3701" s="23"/>
      <c r="E3701" s="23"/>
    </row>
    <row r="3702" spans="3:5" x14ac:dyDescent="0.25">
      <c r="C3702" s="23"/>
      <c r="D3702" s="23"/>
      <c r="E3702" s="23"/>
    </row>
    <row r="3703" spans="3:5" x14ac:dyDescent="0.25">
      <c r="C3703" s="23"/>
      <c r="D3703" s="23"/>
      <c r="E3703" s="23"/>
    </row>
    <row r="3704" spans="3:5" x14ac:dyDescent="0.25">
      <c r="C3704" s="23"/>
      <c r="D3704" s="23"/>
      <c r="E3704" s="23"/>
    </row>
    <row r="3705" spans="3:5" x14ac:dyDescent="0.25">
      <c r="C3705" s="23"/>
      <c r="D3705" s="23"/>
      <c r="E3705" s="23"/>
    </row>
    <row r="3706" spans="3:5" x14ac:dyDescent="0.25">
      <c r="C3706" s="23"/>
      <c r="D3706" s="23"/>
      <c r="E3706" s="23"/>
    </row>
    <row r="3707" spans="3:5" x14ac:dyDescent="0.25">
      <c r="C3707" s="23"/>
      <c r="D3707" s="23"/>
      <c r="E3707" s="23"/>
    </row>
    <row r="3708" spans="3:5" x14ac:dyDescent="0.25">
      <c r="C3708" s="23"/>
      <c r="D3708" s="23"/>
      <c r="E3708" s="23"/>
    </row>
    <row r="3709" spans="3:5" x14ac:dyDescent="0.25">
      <c r="C3709" s="23"/>
      <c r="D3709" s="23"/>
      <c r="E3709" s="23"/>
    </row>
    <row r="3710" spans="3:5" x14ac:dyDescent="0.25">
      <c r="C3710" s="23"/>
      <c r="D3710" s="23"/>
      <c r="E3710" s="23"/>
    </row>
    <row r="3711" spans="3:5" x14ac:dyDescent="0.25">
      <c r="C3711" s="23"/>
      <c r="D3711" s="23"/>
      <c r="E3711" s="23"/>
    </row>
    <row r="3712" spans="3:5" x14ac:dyDescent="0.25">
      <c r="C3712" s="23"/>
      <c r="D3712" s="23"/>
      <c r="E3712" s="23"/>
    </row>
    <row r="3713" spans="3:5" x14ac:dyDescent="0.25">
      <c r="C3713" s="23"/>
      <c r="D3713" s="23"/>
      <c r="E3713" s="23"/>
    </row>
    <row r="3714" spans="3:5" x14ac:dyDescent="0.25">
      <c r="C3714" s="23"/>
      <c r="D3714" s="23"/>
      <c r="E3714" s="23"/>
    </row>
    <row r="3715" spans="3:5" x14ac:dyDescent="0.25">
      <c r="C3715" s="23"/>
      <c r="D3715" s="23"/>
      <c r="E3715" s="23"/>
    </row>
    <row r="3716" spans="3:5" x14ac:dyDescent="0.25">
      <c r="C3716" s="23"/>
      <c r="D3716" s="23"/>
      <c r="E3716" s="23"/>
    </row>
    <row r="3717" spans="3:5" x14ac:dyDescent="0.25">
      <c r="C3717" s="23"/>
      <c r="D3717" s="23"/>
      <c r="E3717" s="23"/>
    </row>
    <row r="3718" spans="3:5" x14ac:dyDescent="0.25">
      <c r="C3718" s="23"/>
      <c r="D3718" s="23"/>
      <c r="E3718" s="23"/>
    </row>
    <row r="3719" spans="3:5" x14ac:dyDescent="0.25">
      <c r="C3719" s="23"/>
      <c r="D3719" s="23"/>
      <c r="E3719" s="23"/>
    </row>
    <row r="3720" spans="3:5" x14ac:dyDescent="0.25">
      <c r="C3720" s="23"/>
      <c r="D3720" s="23"/>
      <c r="E3720" s="23"/>
    </row>
    <row r="3721" spans="3:5" x14ac:dyDescent="0.25">
      <c r="C3721" s="23"/>
      <c r="D3721" s="23"/>
      <c r="E3721" s="23"/>
    </row>
    <row r="3722" spans="3:5" x14ac:dyDescent="0.25">
      <c r="C3722" s="23"/>
      <c r="D3722" s="23"/>
      <c r="E3722" s="23"/>
    </row>
    <row r="3723" spans="3:5" x14ac:dyDescent="0.25">
      <c r="C3723" s="23"/>
      <c r="D3723" s="23"/>
      <c r="E3723" s="23"/>
    </row>
    <row r="3724" spans="3:5" x14ac:dyDescent="0.25">
      <c r="C3724" s="23"/>
      <c r="D3724" s="23"/>
      <c r="E3724" s="23"/>
    </row>
    <row r="3725" spans="3:5" x14ac:dyDescent="0.25">
      <c r="C3725" s="23"/>
      <c r="D3725" s="23"/>
      <c r="E3725" s="23"/>
    </row>
    <row r="3726" spans="3:5" x14ac:dyDescent="0.25">
      <c r="C3726" s="23"/>
      <c r="D3726" s="23"/>
      <c r="E3726" s="23"/>
    </row>
    <row r="3727" spans="3:5" x14ac:dyDescent="0.25">
      <c r="C3727" s="23"/>
      <c r="D3727" s="23"/>
      <c r="E3727" s="23"/>
    </row>
    <row r="3728" spans="3:5" x14ac:dyDescent="0.25">
      <c r="C3728" s="23"/>
      <c r="D3728" s="23"/>
      <c r="E3728" s="23"/>
    </row>
    <row r="3729" spans="3:5" x14ac:dyDescent="0.25">
      <c r="C3729" s="23"/>
      <c r="D3729" s="23"/>
      <c r="E3729" s="23"/>
    </row>
    <row r="3730" spans="3:5" x14ac:dyDescent="0.25">
      <c r="C3730" s="23"/>
      <c r="D3730" s="23"/>
      <c r="E3730" s="23"/>
    </row>
    <row r="3731" spans="3:5" x14ac:dyDescent="0.25">
      <c r="C3731" s="23"/>
      <c r="D3731" s="23"/>
      <c r="E3731" s="23"/>
    </row>
    <row r="3732" spans="3:5" x14ac:dyDescent="0.25">
      <c r="C3732" s="23"/>
      <c r="D3732" s="23"/>
      <c r="E3732" s="23"/>
    </row>
    <row r="3733" spans="3:5" x14ac:dyDescent="0.25">
      <c r="C3733" s="23"/>
      <c r="D3733" s="23"/>
      <c r="E3733" s="23"/>
    </row>
    <row r="3734" spans="3:5" x14ac:dyDescent="0.25">
      <c r="C3734" s="23"/>
      <c r="D3734" s="23"/>
      <c r="E3734" s="23"/>
    </row>
    <row r="3735" spans="3:5" x14ac:dyDescent="0.25">
      <c r="C3735" s="23"/>
      <c r="D3735" s="23"/>
      <c r="E3735" s="23"/>
    </row>
    <row r="3736" spans="3:5" x14ac:dyDescent="0.25">
      <c r="C3736" s="23"/>
      <c r="D3736" s="23"/>
      <c r="E3736" s="23"/>
    </row>
    <row r="3737" spans="3:5" x14ac:dyDescent="0.25">
      <c r="C3737" s="23"/>
      <c r="D3737" s="23"/>
      <c r="E3737" s="23"/>
    </row>
    <row r="3738" spans="3:5" x14ac:dyDescent="0.25">
      <c r="C3738" s="23"/>
      <c r="D3738" s="23"/>
      <c r="E3738" s="23"/>
    </row>
    <row r="3739" spans="3:5" x14ac:dyDescent="0.25">
      <c r="C3739" s="23"/>
      <c r="D3739" s="23"/>
      <c r="E3739" s="23"/>
    </row>
    <row r="3740" spans="3:5" x14ac:dyDescent="0.25">
      <c r="C3740" s="23"/>
      <c r="D3740" s="23"/>
      <c r="E3740" s="23"/>
    </row>
    <row r="3741" spans="3:5" x14ac:dyDescent="0.25">
      <c r="C3741" s="23"/>
      <c r="D3741" s="23"/>
      <c r="E3741" s="23"/>
    </row>
    <row r="3742" spans="3:5" x14ac:dyDescent="0.25">
      <c r="C3742" s="23"/>
      <c r="D3742" s="23"/>
      <c r="E3742" s="23"/>
    </row>
    <row r="3743" spans="3:5" x14ac:dyDescent="0.25">
      <c r="C3743" s="23"/>
      <c r="D3743" s="23"/>
      <c r="E3743" s="23"/>
    </row>
    <row r="3744" spans="3:5" x14ac:dyDescent="0.25">
      <c r="C3744" s="23"/>
      <c r="D3744" s="23"/>
      <c r="E3744" s="23"/>
    </row>
    <row r="3745" spans="3:5" x14ac:dyDescent="0.25">
      <c r="C3745" s="23"/>
      <c r="D3745" s="23"/>
      <c r="E3745" s="23"/>
    </row>
    <row r="3746" spans="3:5" x14ac:dyDescent="0.25">
      <c r="C3746" s="23"/>
      <c r="D3746" s="23"/>
      <c r="E3746" s="23"/>
    </row>
    <row r="3747" spans="3:5" x14ac:dyDescent="0.25">
      <c r="C3747" s="23"/>
      <c r="D3747" s="23"/>
      <c r="E3747" s="23"/>
    </row>
    <row r="3748" spans="3:5" x14ac:dyDescent="0.25">
      <c r="C3748" s="23"/>
      <c r="D3748" s="23"/>
      <c r="E3748" s="23"/>
    </row>
    <row r="3749" spans="3:5" x14ac:dyDescent="0.25">
      <c r="C3749" s="23"/>
      <c r="D3749" s="23"/>
      <c r="E3749" s="23"/>
    </row>
    <row r="3750" spans="3:5" x14ac:dyDescent="0.25">
      <c r="C3750" s="23"/>
      <c r="D3750" s="23"/>
      <c r="E3750" s="23"/>
    </row>
    <row r="3751" spans="3:5" x14ac:dyDescent="0.25">
      <c r="C3751" s="23"/>
      <c r="D3751" s="23"/>
      <c r="E3751" s="23"/>
    </row>
    <row r="3752" spans="3:5" x14ac:dyDescent="0.25">
      <c r="C3752" s="23"/>
      <c r="D3752" s="23"/>
      <c r="E3752" s="23"/>
    </row>
    <row r="3753" spans="3:5" x14ac:dyDescent="0.25">
      <c r="C3753" s="23"/>
      <c r="D3753" s="23"/>
      <c r="E3753" s="23"/>
    </row>
    <row r="3754" spans="3:5" x14ac:dyDescent="0.25">
      <c r="C3754" s="23"/>
      <c r="D3754" s="23"/>
      <c r="E3754" s="23"/>
    </row>
    <row r="3755" spans="3:5" x14ac:dyDescent="0.25">
      <c r="C3755" s="23"/>
      <c r="D3755" s="23"/>
      <c r="E3755" s="23"/>
    </row>
    <row r="3756" spans="3:5" x14ac:dyDescent="0.25">
      <c r="C3756" s="23"/>
      <c r="D3756" s="23"/>
      <c r="E3756" s="23"/>
    </row>
    <row r="3757" spans="3:5" x14ac:dyDescent="0.25">
      <c r="C3757" s="23"/>
      <c r="D3757" s="23"/>
      <c r="E3757" s="23"/>
    </row>
    <row r="3758" spans="3:5" x14ac:dyDescent="0.25">
      <c r="C3758" s="23"/>
      <c r="D3758" s="23"/>
      <c r="E3758" s="23"/>
    </row>
    <row r="3759" spans="3:5" x14ac:dyDescent="0.25">
      <c r="C3759" s="23"/>
      <c r="D3759" s="23"/>
      <c r="E3759" s="23"/>
    </row>
    <row r="3760" spans="3:5" x14ac:dyDescent="0.25">
      <c r="C3760" s="23"/>
      <c r="D3760" s="23"/>
      <c r="E3760" s="23"/>
    </row>
    <row r="3761" spans="3:5" x14ac:dyDescent="0.25">
      <c r="C3761" s="23"/>
      <c r="D3761" s="23"/>
      <c r="E3761" s="23"/>
    </row>
    <row r="3762" spans="3:5" x14ac:dyDescent="0.25">
      <c r="C3762" s="23"/>
      <c r="D3762" s="23"/>
      <c r="E3762" s="23"/>
    </row>
    <row r="3763" spans="3:5" x14ac:dyDescent="0.25">
      <c r="C3763" s="23"/>
      <c r="D3763" s="23"/>
      <c r="E3763" s="23"/>
    </row>
    <row r="3764" spans="3:5" x14ac:dyDescent="0.25">
      <c r="C3764" s="23"/>
      <c r="D3764" s="23"/>
      <c r="E3764" s="23"/>
    </row>
    <row r="3765" spans="3:5" x14ac:dyDescent="0.25">
      <c r="C3765" s="23"/>
      <c r="D3765" s="23"/>
      <c r="E3765" s="23"/>
    </row>
    <row r="3766" spans="3:5" x14ac:dyDescent="0.25">
      <c r="C3766" s="23"/>
      <c r="D3766" s="23"/>
      <c r="E3766" s="23"/>
    </row>
    <row r="3767" spans="3:5" x14ac:dyDescent="0.25">
      <c r="C3767" s="23"/>
      <c r="D3767" s="23"/>
      <c r="E3767" s="23"/>
    </row>
    <row r="3768" spans="3:5" x14ac:dyDescent="0.25">
      <c r="C3768" s="23"/>
      <c r="D3768" s="23"/>
      <c r="E3768" s="23"/>
    </row>
    <row r="3769" spans="3:5" x14ac:dyDescent="0.25">
      <c r="C3769" s="23"/>
      <c r="D3769" s="23"/>
      <c r="E3769" s="23"/>
    </row>
    <row r="3770" spans="3:5" x14ac:dyDescent="0.25">
      <c r="C3770" s="23"/>
      <c r="D3770" s="23"/>
      <c r="E3770" s="23"/>
    </row>
    <row r="3771" spans="3:5" x14ac:dyDescent="0.25">
      <c r="C3771" s="23"/>
      <c r="D3771" s="23"/>
      <c r="E3771" s="23"/>
    </row>
    <row r="3772" spans="3:5" x14ac:dyDescent="0.25">
      <c r="C3772" s="23"/>
      <c r="D3772" s="23"/>
      <c r="E3772" s="23"/>
    </row>
    <row r="3773" spans="3:5" x14ac:dyDescent="0.25">
      <c r="C3773" s="23"/>
      <c r="D3773" s="23"/>
      <c r="E3773" s="23"/>
    </row>
    <row r="3774" spans="3:5" x14ac:dyDescent="0.25">
      <c r="C3774" s="23"/>
      <c r="D3774" s="23"/>
      <c r="E3774" s="23"/>
    </row>
    <row r="3775" spans="3:5" x14ac:dyDescent="0.25">
      <c r="C3775" s="23"/>
      <c r="D3775" s="23"/>
      <c r="E3775" s="23"/>
    </row>
    <row r="3776" spans="3:5" x14ac:dyDescent="0.25">
      <c r="C3776" s="23"/>
      <c r="D3776" s="23"/>
      <c r="E3776" s="23"/>
    </row>
    <row r="3777" spans="3:5" x14ac:dyDescent="0.25">
      <c r="C3777" s="23"/>
      <c r="D3777" s="23"/>
      <c r="E3777" s="23"/>
    </row>
    <row r="3778" spans="3:5" x14ac:dyDescent="0.25">
      <c r="C3778" s="23"/>
      <c r="D3778" s="23"/>
      <c r="E3778" s="23"/>
    </row>
    <row r="3779" spans="3:5" x14ac:dyDescent="0.25">
      <c r="C3779" s="23"/>
      <c r="D3779" s="23"/>
      <c r="E3779" s="23"/>
    </row>
    <row r="3780" spans="3:5" x14ac:dyDescent="0.25">
      <c r="C3780" s="23"/>
      <c r="D3780" s="23"/>
      <c r="E3780" s="23"/>
    </row>
    <row r="3781" spans="3:5" x14ac:dyDescent="0.25">
      <c r="C3781" s="23"/>
      <c r="D3781" s="23"/>
      <c r="E3781" s="23"/>
    </row>
    <row r="3782" spans="3:5" x14ac:dyDescent="0.25">
      <c r="C3782" s="23"/>
      <c r="D3782" s="23"/>
      <c r="E3782" s="23"/>
    </row>
    <row r="3783" spans="3:5" x14ac:dyDescent="0.25">
      <c r="C3783" s="23"/>
      <c r="D3783" s="23"/>
      <c r="E3783" s="23"/>
    </row>
    <row r="3784" spans="3:5" x14ac:dyDescent="0.25">
      <c r="C3784" s="23"/>
      <c r="D3784" s="23"/>
      <c r="E3784" s="23"/>
    </row>
    <row r="3785" spans="3:5" x14ac:dyDescent="0.25">
      <c r="C3785" s="23"/>
      <c r="D3785" s="23"/>
      <c r="E3785" s="23"/>
    </row>
    <row r="3786" spans="3:5" x14ac:dyDescent="0.25">
      <c r="C3786" s="23"/>
      <c r="D3786" s="23"/>
      <c r="E3786" s="23"/>
    </row>
    <row r="3787" spans="3:5" x14ac:dyDescent="0.25">
      <c r="C3787" s="23"/>
      <c r="D3787" s="23"/>
      <c r="E3787" s="23"/>
    </row>
    <row r="3788" spans="3:5" x14ac:dyDescent="0.25">
      <c r="C3788" s="23"/>
      <c r="D3788" s="23"/>
      <c r="E3788" s="23"/>
    </row>
    <row r="3789" spans="3:5" x14ac:dyDescent="0.25">
      <c r="C3789" s="23"/>
      <c r="D3789" s="23"/>
      <c r="E3789" s="23"/>
    </row>
    <row r="3790" spans="3:5" x14ac:dyDescent="0.25">
      <c r="C3790" s="23"/>
      <c r="D3790" s="23"/>
      <c r="E3790" s="23"/>
    </row>
    <row r="3791" spans="3:5" x14ac:dyDescent="0.25">
      <c r="C3791" s="23"/>
      <c r="D3791" s="23"/>
      <c r="E3791" s="23"/>
    </row>
    <row r="3792" spans="3:5" x14ac:dyDescent="0.25">
      <c r="C3792" s="23"/>
      <c r="D3792" s="23"/>
      <c r="E3792" s="23"/>
    </row>
    <row r="3793" spans="3:5" x14ac:dyDescent="0.25">
      <c r="C3793" s="23"/>
      <c r="D3793" s="23"/>
      <c r="E3793" s="23"/>
    </row>
    <row r="3794" spans="3:5" x14ac:dyDescent="0.25">
      <c r="C3794" s="23"/>
      <c r="D3794" s="23"/>
      <c r="E3794" s="23"/>
    </row>
    <row r="3795" spans="3:5" x14ac:dyDescent="0.25">
      <c r="C3795" s="23"/>
      <c r="D3795" s="23"/>
      <c r="E3795" s="23"/>
    </row>
    <row r="3796" spans="3:5" x14ac:dyDescent="0.25">
      <c r="C3796" s="23"/>
      <c r="D3796" s="23"/>
      <c r="E3796" s="23"/>
    </row>
    <row r="3797" spans="3:5" x14ac:dyDescent="0.25">
      <c r="C3797" s="23"/>
      <c r="D3797" s="23"/>
      <c r="E3797" s="23"/>
    </row>
    <row r="3798" spans="3:5" x14ac:dyDescent="0.25">
      <c r="C3798" s="23"/>
      <c r="D3798" s="23"/>
      <c r="E3798" s="23"/>
    </row>
    <row r="3799" spans="3:5" x14ac:dyDescent="0.25">
      <c r="C3799" s="23"/>
      <c r="D3799" s="23"/>
      <c r="E3799" s="23"/>
    </row>
    <row r="3800" spans="3:5" x14ac:dyDescent="0.25">
      <c r="C3800" s="23"/>
      <c r="D3800" s="23"/>
      <c r="E3800" s="23"/>
    </row>
    <row r="3801" spans="3:5" x14ac:dyDescent="0.25">
      <c r="C3801" s="23"/>
      <c r="D3801" s="23"/>
      <c r="E3801" s="23"/>
    </row>
    <row r="3802" spans="3:5" x14ac:dyDescent="0.25">
      <c r="C3802" s="23"/>
      <c r="D3802" s="23"/>
      <c r="E3802" s="23"/>
    </row>
    <row r="3803" spans="3:5" x14ac:dyDescent="0.25">
      <c r="C3803" s="23"/>
      <c r="D3803" s="23"/>
      <c r="E3803" s="23"/>
    </row>
    <row r="3804" spans="3:5" x14ac:dyDescent="0.25">
      <c r="C3804" s="23"/>
      <c r="D3804" s="23"/>
      <c r="E3804" s="23"/>
    </row>
    <row r="3805" spans="3:5" x14ac:dyDescent="0.25">
      <c r="C3805" s="23"/>
      <c r="D3805" s="23"/>
      <c r="E3805" s="23"/>
    </row>
    <row r="3806" spans="3:5" x14ac:dyDescent="0.25">
      <c r="C3806" s="23"/>
      <c r="D3806" s="23"/>
      <c r="E3806" s="23"/>
    </row>
    <row r="3807" spans="3:5" x14ac:dyDescent="0.25">
      <c r="C3807" s="23"/>
      <c r="D3807" s="23"/>
      <c r="E3807" s="23"/>
    </row>
    <row r="3808" spans="3:5" x14ac:dyDescent="0.25">
      <c r="C3808" s="23"/>
      <c r="D3808" s="23"/>
      <c r="E3808" s="23"/>
    </row>
    <row r="3809" spans="3:5" x14ac:dyDescent="0.25">
      <c r="C3809" s="23"/>
      <c r="D3809" s="23"/>
      <c r="E3809" s="23"/>
    </row>
    <row r="3810" spans="3:5" x14ac:dyDescent="0.25">
      <c r="C3810" s="23"/>
      <c r="D3810" s="23"/>
      <c r="E3810" s="23"/>
    </row>
    <row r="3811" spans="3:5" x14ac:dyDescent="0.25">
      <c r="C3811" s="23"/>
      <c r="D3811" s="23"/>
      <c r="E3811" s="23"/>
    </row>
    <row r="3812" spans="3:5" x14ac:dyDescent="0.25">
      <c r="C3812" s="23"/>
      <c r="D3812" s="23"/>
      <c r="E3812" s="23"/>
    </row>
    <row r="3813" spans="3:5" x14ac:dyDescent="0.25">
      <c r="C3813" s="23"/>
      <c r="D3813" s="23"/>
      <c r="E3813" s="23"/>
    </row>
    <row r="3814" spans="3:5" x14ac:dyDescent="0.25">
      <c r="C3814" s="23"/>
      <c r="D3814" s="23"/>
      <c r="E3814" s="23"/>
    </row>
    <row r="3815" spans="3:5" x14ac:dyDescent="0.25">
      <c r="C3815" s="23"/>
      <c r="D3815" s="23"/>
      <c r="E3815" s="23"/>
    </row>
    <row r="3816" spans="3:5" x14ac:dyDescent="0.25">
      <c r="C3816" s="23"/>
      <c r="D3816" s="23"/>
      <c r="E3816" s="23"/>
    </row>
    <row r="3817" spans="3:5" x14ac:dyDescent="0.25">
      <c r="C3817" s="23"/>
      <c r="D3817" s="23"/>
      <c r="E3817" s="23"/>
    </row>
    <row r="3818" spans="3:5" x14ac:dyDescent="0.25">
      <c r="C3818" s="23"/>
      <c r="D3818" s="23"/>
      <c r="E3818" s="23"/>
    </row>
    <row r="3819" spans="3:5" x14ac:dyDescent="0.25">
      <c r="C3819" s="23"/>
      <c r="D3819" s="23"/>
      <c r="E3819" s="23"/>
    </row>
    <row r="3820" spans="3:5" x14ac:dyDescent="0.25">
      <c r="C3820" s="23"/>
      <c r="D3820" s="23"/>
      <c r="E3820" s="23"/>
    </row>
    <row r="3821" spans="3:5" x14ac:dyDescent="0.25">
      <c r="C3821" s="23"/>
      <c r="D3821" s="23"/>
      <c r="E3821" s="23"/>
    </row>
    <row r="3822" spans="3:5" x14ac:dyDescent="0.25">
      <c r="C3822" s="23"/>
      <c r="D3822" s="23"/>
      <c r="E3822" s="23"/>
    </row>
    <row r="3823" spans="3:5" x14ac:dyDescent="0.25">
      <c r="C3823" s="23"/>
      <c r="D3823" s="23"/>
      <c r="E3823" s="23"/>
    </row>
    <row r="3824" spans="3:5" x14ac:dyDescent="0.25">
      <c r="C3824" s="23"/>
      <c r="D3824" s="23"/>
      <c r="E3824" s="23"/>
    </row>
    <row r="3825" spans="3:5" x14ac:dyDescent="0.25">
      <c r="C3825" s="23"/>
      <c r="D3825" s="23"/>
      <c r="E3825" s="23"/>
    </row>
    <row r="3826" spans="3:5" x14ac:dyDescent="0.25">
      <c r="C3826" s="23"/>
      <c r="D3826" s="23"/>
      <c r="E3826" s="23"/>
    </row>
    <row r="3827" spans="3:5" x14ac:dyDescent="0.25">
      <c r="C3827" s="23"/>
      <c r="D3827" s="23"/>
      <c r="E3827" s="23"/>
    </row>
    <row r="3828" spans="3:5" x14ac:dyDescent="0.25">
      <c r="C3828" s="23"/>
      <c r="D3828" s="23"/>
      <c r="E3828" s="23"/>
    </row>
    <row r="3829" spans="3:5" x14ac:dyDescent="0.25">
      <c r="C3829" s="23"/>
      <c r="D3829" s="23"/>
      <c r="E3829" s="23"/>
    </row>
    <row r="3830" spans="3:5" x14ac:dyDescent="0.25">
      <c r="C3830" s="23"/>
      <c r="D3830" s="23"/>
      <c r="E3830" s="23"/>
    </row>
    <row r="3831" spans="3:5" x14ac:dyDescent="0.25">
      <c r="C3831" s="23"/>
      <c r="D3831" s="23"/>
      <c r="E3831" s="23"/>
    </row>
    <row r="3832" spans="3:5" x14ac:dyDescent="0.25">
      <c r="C3832" s="23"/>
      <c r="D3832" s="23"/>
      <c r="E3832" s="23"/>
    </row>
    <row r="3833" spans="3:5" x14ac:dyDescent="0.25">
      <c r="C3833" s="23"/>
      <c r="D3833" s="23"/>
      <c r="E3833" s="23"/>
    </row>
    <row r="3834" spans="3:5" x14ac:dyDescent="0.25">
      <c r="C3834" s="23"/>
      <c r="D3834" s="23"/>
      <c r="E3834" s="23"/>
    </row>
    <row r="3835" spans="3:5" x14ac:dyDescent="0.25">
      <c r="C3835" s="23"/>
      <c r="D3835" s="23"/>
      <c r="E3835" s="23"/>
    </row>
    <row r="3836" spans="3:5" x14ac:dyDescent="0.25">
      <c r="C3836" s="23"/>
      <c r="D3836" s="23"/>
      <c r="E3836" s="23"/>
    </row>
    <row r="3837" spans="3:5" x14ac:dyDescent="0.25">
      <c r="C3837" s="23"/>
      <c r="D3837" s="23"/>
      <c r="E3837" s="23"/>
    </row>
    <row r="3838" spans="3:5" x14ac:dyDescent="0.25">
      <c r="C3838" s="23"/>
      <c r="D3838" s="23"/>
      <c r="E3838" s="23"/>
    </row>
    <row r="3839" spans="3:5" x14ac:dyDescent="0.25">
      <c r="C3839" s="23"/>
      <c r="D3839" s="23"/>
      <c r="E3839" s="23"/>
    </row>
    <row r="3840" spans="3:5" x14ac:dyDescent="0.25">
      <c r="C3840" s="23"/>
      <c r="D3840" s="23"/>
      <c r="E3840" s="23"/>
    </row>
    <row r="3841" spans="3:5" x14ac:dyDescent="0.25">
      <c r="C3841" s="23"/>
      <c r="D3841" s="23"/>
      <c r="E3841" s="23"/>
    </row>
    <row r="3842" spans="3:5" x14ac:dyDescent="0.25">
      <c r="C3842" s="23"/>
      <c r="D3842" s="23"/>
      <c r="E3842" s="23"/>
    </row>
    <row r="3843" spans="3:5" x14ac:dyDescent="0.25">
      <c r="C3843" s="23"/>
      <c r="D3843" s="23"/>
      <c r="E3843" s="23"/>
    </row>
    <row r="3844" spans="3:5" x14ac:dyDescent="0.25">
      <c r="C3844" s="23"/>
      <c r="D3844" s="23"/>
      <c r="E3844" s="23"/>
    </row>
    <row r="3845" spans="3:5" x14ac:dyDescent="0.25">
      <c r="C3845" s="23"/>
      <c r="D3845" s="23"/>
      <c r="E3845" s="23"/>
    </row>
    <row r="3846" spans="3:5" x14ac:dyDescent="0.25">
      <c r="C3846" s="23"/>
      <c r="D3846" s="23"/>
      <c r="E3846" s="23"/>
    </row>
    <row r="3847" spans="3:5" x14ac:dyDescent="0.25">
      <c r="C3847" s="23"/>
      <c r="D3847" s="23"/>
      <c r="E3847" s="23"/>
    </row>
    <row r="3848" spans="3:5" x14ac:dyDescent="0.25">
      <c r="C3848" s="23"/>
      <c r="D3848" s="23"/>
      <c r="E3848" s="23"/>
    </row>
    <row r="3849" spans="3:5" x14ac:dyDescent="0.25">
      <c r="C3849" s="23"/>
      <c r="D3849" s="23"/>
      <c r="E3849" s="23"/>
    </row>
    <row r="3850" spans="3:5" x14ac:dyDescent="0.25">
      <c r="C3850" s="23"/>
      <c r="D3850" s="23"/>
      <c r="E3850" s="23"/>
    </row>
    <row r="3851" spans="3:5" x14ac:dyDescent="0.25">
      <c r="C3851" s="23"/>
      <c r="D3851" s="23"/>
      <c r="E3851" s="23"/>
    </row>
    <row r="3852" spans="3:5" x14ac:dyDescent="0.25">
      <c r="C3852" s="23"/>
      <c r="D3852" s="23"/>
      <c r="E3852" s="23"/>
    </row>
    <row r="3853" spans="3:5" x14ac:dyDescent="0.25">
      <c r="C3853" s="23"/>
      <c r="D3853" s="23"/>
      <c r="E3853" s="23"/>
    </row>
    <row r="3854" spans="3:5" x14ac:dyDescent="0.25">
      <c r="C3854" s="23"/>
      <c r="D3854" s="23"/>
      <c r="E3854" s="23"/>
    </row>
    <row r="3855" spans="3:5" x14ac:dyDescent="0.25">
      <c r="C3855" s="23"/>
      <c r="D3855" s="23"/>
      <c r="E3855" s="23"/>
    </row>
    <row r="3856" spans="3:5" x14ac:dyDescent="0.25">
      <c r="C3856" s="23"/>
      <c r="D3856" s="23"/>
      <c r="E3856" s="23"/>
    </row>
    <row r="3857" spans="3:5" x14ac:dyDescent="0.25">
      <c r="C3857" s="23"/>
      <c r="D3857" s="23"/>
      <c r="E3857" s="23"/>
    </row>
    <row r="3858" spans="3:5" x14ac:dyDescent="0.25">
      <c r="C3858" s="23"/>
      <c r="D3858" s="23"/>
      <c r="E3858" s="23"/>
    </row>
    <row r="3859" spans="3:5" x14ac:dyDescent="0.25">
      <c r="C3859" s="23"/>
      <c r="D3859" s="23"/>
      <c r="E3859" s="23"/>
    </row>
    <row r="3860" spans="3:5" x14ac:dyDescent="0.25">
      <c r="C3860" s="23"/>
      <c r="D3860" s="23"/>
      <c r="E3860" s="23"/>
    </row>
    <row r="3861" spans="3:5" x14ac:dyDescent="0.25">
      <c r="C3861" s="23"/>
      <c r="D3861" s="23"/>
      <c r="E3861" s="23"/>
    </row>
    <row r="3862" spans="3:5" x14ac:dyDescent="0.25">
      <c r="C3862" s="23"/>
      <c r="D3862" s="23"/>
      <c r="E3862" s="23"/>
    </row>
    <row r="3863" spans="3:5" x14ac:dyDescent="0.25">
      <c r="C3863" s="23"/>
      <c r="D3863" s="23"/>
      <c r="E3863" s="23"/>
    </row>
    <row r="3864" spans="3:5" x14ac:dyDescent="0.25">
      <c r="C3864" s="23"/>
      <c r="D3864" s="23"/>
      <c r="E3864" s="23"/>
    </row>
    <row r="3865" spans="3:5" x14ac:dyDescent="0.25">
      <c r="C3865" s="23"/>
      <c r="D3865" s="23"/>
      <c r="E3865" s="23"/>
    </row>
    <row r="3866" spans="3:5" x14ac:dyDescent="0.25">
      <c r="C3866" s="23"/>
      <c r="D3866" s="23"/>
      <c r="E3866" s="23"/>
    </row>
    <row r="3867" spans="3:5" x14ac:dyDescent="0.25">
      <c r="C3867" s="23"/>
      <c r="D3867" s="23"/>
      <c r="E3867" s="23"/>
    </row>
    <row r="3868" spans="3:5" x14ac:dyDescent="0.25">
      <c r="C3868" s="23"/>
      <c r="D3868" s="23"/>
      <c r="E3868" s="23"/>
    </row>
    <row r="3869" spans="3:5" x14ac:dyDescent="0.25">
      <c r="C3869" s="23"/>
      <c r="D3869" s="23"/>
      <c r="E3869" s="23"/>
    </row>
    <row r="3870" spans="3:5" x14ac:dyDescent="0.25">
      <c r="C3870" s="23"/>
      <c r="D3870" s="23"/>
      <c r="E3870" s="23"/>
    </row>
    <row r="3871" spans="3:5" x14ac:dyDescent="0.25">
      <c r="C3871" s="23"/>
      <c r="D3871" s="23"/>
      <c r="E3871" s="23"/>
    </row>
    <row r="3872" spans="3:5" x14ac:dyDescent="0.25">
      <c r="C3872" s="23"/>
      <c r="D3872" s="23"/>
      <c r="E3872" s="23"/>
    </row>
    <row r="3873" spans="3:5" x14ac:dyDescent="0.25">
      <c r="C3873" s="23"/>
      <c r="D3873" s="23"/>
      <c r="E3873" s="23"/>
    </row>
    <row r="3874" spans="3:5" x14ac:dyDescent="0.25">
      <c r="C3874" s="23"/>
      <c r="D3874" s="23"/>
      <c r="E3874" s="23"/>
    </row>
    <row r="3875" spans="3:5" x14ac:dyDescent="0.25">
      <c r="C3875" s="23"/>
      <c r="D3875" s="23"/>
      <c r="E3875" s="23"/>
    </row>
    <row r="3876" spans="3:5" x14ac:dyDescent="0.25">
      <c r="C3876" s="23"/>
      <c r="D3876" s="23"/>
      <c r="E3876" s="23"/>
    </row>
    <row r="3877" spans="3:5" x14ac:dyDescent="0.25">
      <c r="C3877" s="23"/>
      <c r="D3877" s="23"/>
      <c r="E3877" s="23"/>
    </row>
    <row r="3878" spans="3:5" x14ac:dyDescent="0.25">
      <c r="C3878" s="23"/>
      <c r="D3878" s="23"/>
      <c r="E3878" s="23"/>
    </row>
    <row r="3879" spans="3:5" x14ac:dyDescent="0.25">
      <c r="C3879" s="23"/>
      <c r="D3879" s="23"/>
      <c r="E3879" s="23"/>
    </row>
    <row r="3880" spans="3:5" x14ac:dyDescent="0.25">
      <c r="C3880" s="23"/>
      <c r="D3880" s="23"/>
      <c r="E3880" s="23"/>
    </row>
    <row r="3881" spans="3:5" x14ac:dyDescent="0.25">
      <c r="C3881" s="23"/>
      <c r="D3881" s="23"/>
      <c r="E3881" s="23"/>
    </row>
    <row r="3882" spans="3:5" x14ac:dyDescent="0.25">
      <c r="C3882" s="23"/>
      <c r="D3882" s="23"/>
      <c r="E3882" s="23"/>
    </row>
    <row r="3883" spans="3:5" x14ac:dyDescent="0.25">
      <c r="C3883" s="23"/>
      <c r="D3883" s="23"/>
      <c r="E3883" s="23"/>
    </row>
    <row r="3884" spans="3:5" x14ac:dyDescent="0.25">
      <c r="C3884" s="23"/>
      <c r="D3884" s="23"/>
      <c r="E3884" s="23"/>
    </row>
    <row r="3885" spans="3:5" x14ac:dyDescent="0.25">
      <c r="C3885" s="23"/>
      <c r="D3885" s="23"/>
      <c r="E3885" s="23"/>
    </row>
    <row r="3886" spans="3:5" x14ac:dyDescent="0.25">
      <c r="C3886" s="23"/>
      <c r="D3886" s="23"/>
      <c r="E3886" s="23"/>
    </row>
    <row r="3887" spans="3:5" x14ac:dyDescent="0.25">
      <c r="C3887" s="23"/>
      <c r="D3887" s="23"/>
      <c r="E3887" s="23"/>
    </row>
    <row r="3888" spans="3:5" x14ac:dyDescent="0.25">
      <c r="C3888" s="23"/>
      <c r="D3888" s="23"/>
      <c r="E3888" s="23"/>
    </row>
    <row r="3889" spans="3:5" x14ac:dyDescent="0.25">
      <c r="C3889" s="23"/>
      <c r="D3889" s="23"/>
      <c r="E3889" s="23"/>
    </row>
    <row r="3890" spans="3:5" x14ac:dyDescent="0.25">
      <c r="C3890" s="23"/>
      <c r="D3890" s="23"/>
      <c r="E3890" s="23"/>
    </row>
    <row r="3891" spans="3:5" x14ac:dyDescent="0.25">
      <c r="C3891" s="23"/>
      <c r="D3891" s="23"/>
      <c r="E3891" s="23"/>
    </row>
    <row r="3892" spans="3:5" x14ac:dyDescent="0.25">
      <c r="C3892" s="23"/>
      <c r="D3892" s="23"/>
      <c r="E3892" s="23"/>
    </row>
    <row r="3893" spans="3:5" x14ac:dyDescent="0.25">
      <c r="C3893" s="23"/>
      <c r="D3893" s="23"/>
      <c r="E3893" s="23"/>
    </row>
    <row r="3894" spans="3:5" x14ac:dyDescent="0.25">
      <c r="C3894" s="23"/>
      <c r="D3894" s="23"/>
      <c r="E3894" s="23"/>
    </row>
    <row r="3895" spans="3:5" x14ac:dyDescent="0.25">
      <c r="C3895" s="23"/>
      <c r="D3895" s="23"/>
      <c r="E3895" s="23"/>
    </row>
    <row r="3896" spans="3:5" x14ac:dyDescent="0.25">
      <c r="C3896" s="23"/>
      <c r="D3896" s="23"/>
      <c r="E3896" s="23"/>
    </row>
    <row r="3897" spans="3:5" x14ac:dyDescent="0.25">
      <c r="C3897" s="23"/>
      <c r="D3897" s="23"/>
      <c r="E3897" s="23"/>
    </row>
    <row r="3898" spans="3:5" x14ac:dyDescent="0.25">
      <c r="C3898" s="23"/>
      <c r="D3898" s="23"/>
      <c r="E3898" s="23"/>
    </row>
    <row r="3899" spans="3:5" x14ac:dyDescent="0.25">
      <c r="C3899" s="23"/>
      <c r="D3899" s="23"/>
      <c r="E3899" s="23"/>
    </row>
    <row r="3900" spans="3:5" x14ac:dyDescent="0.25">
      <c r="C3900" s="23"/>
      <c r="D3900" s="23"/>
      <c r="E3900" s="23"/>
    </row>
    <row r="3901" spans="3:5" x14ac:dyDescent="0.25">
      <c r="C3901" s="23"/>
      <c r="D3901" s="23"/>
      <c r="E3901" s="23"/>
    </row>
    <row r="3902" spans="3:5" x14ac:dyDescent="0.25">
      <c r="C3902" s="23"/>
      <c r="D3902" s="23"/>
      <c r="E3902" s="23"/>
    </row>
    <row r="3903" spans="3:5" x14ac:dyDescent="0.25">
      <c r="C3903" s="23"/>
      <c r="D3903" s="23"/>
      <c r="E3903" s="23"/>
    </row>
    <row r="3904" spans="3:5" x14ac:dyDescent="0.25">
      <c r="C3904" s="23"/>
      <c r="D3904" s="23"/>
      <c r="E3904" s="23"/>
    </row>
    <row r="3905" spans="3:5" x14ac:dyDescent="0.25">
      <c r="C3905" s="23"/>
      <c r="D3905" s="23"/>
      <c r="E3905" s="23"/>
    </row>
    <row r="3906" spans="3:5" x14ac:dyDescent="0.25">
      <c r="C3906" s="23"/>
      <c r="D3906" s="23"/>
      <c r="E3906" s="23"/>
    </row>
    <row r="3907" spans="3:5" x14ac:dyDescent="0.25">
      <c r="C3907" s="23"/>
      <c r="D3907" s="23"/>
      <c r="E3907" s="23"/>
    </row>
    <row r="3908" spans="3:5" x14ac:dyDescent="0.25">
      <c r="C3908" s="23"/>
      <c r="D3908" s="23"/>
      <c r="E3908" s="23"/>
    </row>
    <row r="3909" spans="3:5" x14ac:dyDescent="0.25">
      <c r="C3909" s="23"/>
      <c r="D3909" s="23"/>
      <c r="E3909" s="23"/>
    </row>
    <row r="3910" spans="3:5" x14ac:dyDescent="0.25">
      <c r="C3910" s="23"/>
      <c r="D3910" s="23"/>
      <c r="E3910" s="23"/>
    </row>
    <row r="3911" spans="3:5" x14ac:dyDescent="0.25">
      <c r="C3911" s="23"/>
      <c r="D3911" s="23"/>
      <c r="E3911" s="23"/>
    </row>
    <row r="3912" spans="3:5" x14ac:dyDescent="0.25">
      <c r="C3912" s="23"/>
      <c r="D3912" s="23"/>
      <c r="E3912" s="23"/>
    </row>
    <row r="3913" spans="3:5" x14ac:dyDescent="0.25">
      <c r="C3913" s="23"/>
      <c r="D3913" s="23"/>
      <c r="E3913" s="23"/>
    </row>
    <row r="3914" spans="3:5" x14ac:dyDescent="0.25">
      <c r="C3914" s="23"/>
      <c r="D3914" s="23"/>
      <c r="E3914" s="23"/>
    </row>
    <row r="3915" spans="3:5" x14ac:dyDescent="0.25">
      <c r="C3915" s="23"/>
      <c r="D3915" s="23"/>
      <c r="E3915" s="23"/>
    </row>
    <row r="3916" spans="3:5" x14ac:dyDescent="0.25">
      <c r="C3916" s="23"/>
      <c r="D3916" s="23"/>
      <c r="E3916" s="23"/>
    </row>
    <row r="3917" spans="3:5" x14ac:dyDescent="0.25">
      <c r="C3917" s="23"/>
      <c r="D3917" s="23"/>
      <c r="E3917" s="23"/>
    </row>
    <row r="3918" spans="3:5" x14ac:dyDescent="0.25">
      <c r="C3918" s="23"/>
      <c r="D3918" s="23"/>
      <c r="E3918" s="23"/>
    </row>
    <row r="3919" spans="3:5" x14ac:dyDescent="0.25">
      <c r="C3919" s="23"/>
      <c r="D3919" s="23"/>
      <c r="E3919" s="23"/>
    </row>
    <row r="3920" spans="3:5" x14ac:dyDescent="0.25">
      <c r="C3920" s="23"/>
      <c r="D3920" s="23"/>
      <c r="E3920" s="23"/>
    </row>
    <row r="3921" spans="3:5" x14ac:dyDescent="0.25">
      <c r="C3921" s="23"/>
      <c r="D3921" s="23"/>
      <c r="E3921" s="23"/>
    </row>
    <row r="3922" spans="3:5" x14ac:dyDescent="0.25">
      <c r="C3922" s="23"/>
      <c r="D3922" s="23"/>
      <c r="E3922" s="23"/>
    </row>
    <row r="3923" spans="3:5" x14ac:dyDescent="0.25">
      <c r="C3923" s="23"/>
      <c r="D3923" s="23"/>
      <c r="E3923" s="23"/>
    </row>
    <row r="3924" spans="3:5" x14ac:dyDescent="0.25">
      <c r="C3924" s="23"/>
      <c r="D3924" s="23"/>
      <c r="E3924" s="23"/>
    </row>
    <row r="3925" spans="3:5" x14ac:dyDescent="0.25">
      <c r="C3925" s="23"/>
      <c r="D3925" s="23"/>
      <c r="E3925" s="23"/>
    </row>
    <row r="3926" spans="3:5" x14ac:dyDescent="0.25">
      <c r="C3926" s="23"/>
      <c r="D3926" s="23"/>
      <c r="E3926" s="23"/>
    </row>
    <row r="3927" spans="3:5" x14ac:dyDescent="0.25">
      <c r="C3927" s="23"/>
      <c r="D3927" s="23"/>
      <c r="E3927" s="23"/>
    </row>
    <row r="3928" spans="3:5" x14ac:dyDescent="0.25">
      <c r="C3928" s="23"/>
      <c r="D3928" s="23"/>
      <c r="E3928" s="23"/>
    </row>
    <row r="3929" spans="3:5" x14ac:dyDescent="0.25">
      <c r="C3929" s="23"/>
      <c r="D3929" s="23"/>
      <c r="E3929" s="23"/>
    </row>
    <row r="3930" spans="3:5" x14ac:dyDescent="0.25">
      <c r="C3930" s="23"/>
      <c r="D3930" s="23"/>
      <c r="E3930" s="23"/>
    </row>
    <row r="3931" spans="3:5" x14ac:dyDescent="0.25">
      <c r="C3931" s="23"/>
      <c r="D3931" s="23"/>
      <c r="E3931" s="23"/>
    </row>
    <row r="3932" spans="3:5" x14ac:dyDescent="0.25">
      <c r="C3932" s="23"/>
      <c r="D3932" s="23"/>
      <c r="E3932" s="23"/>
    </row>
    <row r="3933" spans="3:5" x14ac:dyDescent="0.25">
      <c r="C3933" s="23"/>
      <c r="D3933" s="23"/>
      <c r="E3933" s="23"/>
    </row>
    <row r="3934" spans="3:5" x14ac:dyDescent="0.25">
      <c r="C3934" s="23"/>
      <c r="D3934" s="23"/>
      <c r="E3934" s="23"/>
    </row>
    <row r="3935" spans="3:5" x14ac:dyDescent="0.25">
      <c r="C3935" s="23"/>
      <c r="D3935" s="23"/>
      <c r="E3935" s="23"/>
    </row>
    <row r="3936" spans="3:5" x14ac:dyDescent="0.25">
      <c r="C3936" s="23"/>
      <c r="D3936" s="23"/>
      <c r="E3936" s="23"/>
    </row>
    <row r="3937" spans="3:5" x14ac:dyDescent="0.25">
      <c r="C3937" s="23"/>
      <c r="D3937" s="23"/>
      <c r="E3937" s="23"/>
    </row>
    <row r="3938" spans="3:5" x14ac:dyDescent="0.25">
      <c r="C3938" s="23"/>
      <c r="D3938" s="23"/>
      <c r="E3938" s="23"/>
    </row>
    <row r="3939" spans="3:5" x14ac:dyDescent="0.25">
      <c r="C3939" s="23"/>
      <c r="D3939" s="23"/>
      <c r="E3939" s="23"/>
    </row>
    <row r="3940" spans="3:5" x14ac:dyDescent="0.25">
      <c r="C3940" s="23"/>
      <c r="D3940" s="23"/>
      <c r="E3940" s="23"/>
    </row>
    <row r="3941" spans="3:5" x14ac:dyDescent="0.25">
      <c r="C3941" s="23"/>
      <c r="D3941" s="23"/>
      <c r="E3941" s="23"/>
    </row>
    <row r="3942" spans="3:5" x14ac:dyDescent="0.25">
      <c r="C3942" s="23"/>
      <c r="D3942" s="23"/>
      <c r="E3942" s="23"/>
    </row>
    <row r="3943" spans="3:5" x14ac:dyDescent="0.25">
      <c r="C3943" s="23"/>
      <c r="D3943" s="23"/>
      <c r="E3943" s="23"/>
    </row>
    <row r="3944" spans="3:5" x14ac:dyDescent="0.25">
      <c r="C3944" s="23"/>
      <c r="D3944" s="23"/>
      <c r="E3944" s="23"/>
    </row>
    <row r="3945" spans="3:5" x14ac:dyDescent="0.25">
      <c r="C3945" s="23"/>
      <c r="D3945" s="23"/>
      <c r="E3945" s="23"/>
    </row>
    <row r="3946" spans="3:5" x14ac:dyDescent="0.25">
      <c r="C3946" s="23"/>
      <c r="D3946" s="23"/>
      <c r="E3946" s="23"/>
    </row>
    <row r="3947" spans="3:5" x14ac:dyDescent="0.25">
      <c r="C3947" s="23"/>
      <c r="D3947" s="23"/>
      <c r="E3947" s="23"/>
    </row>
    <row r="3948" spans="3:5" x14ac:dyDescent="0.25">
      <c r="C3948" s="23"/>
      <c r="D3948" s="23"/>
      <c r="E3948" s="23"/>
    </row>
    <row r="3949" spans="3:5" x14ac:dyDescent="0.25">
      <c r="C3949" s="23"/>
      <c r="D3949" s="23"/>
      <c r="E3949" s="23"/>
    </row>
    <row r="3950" spans="3:5" x14ac:dyDescent="0.25">
      <c r="C3950" s="23"/>
      <c r="D3950" s="23"/>
      <c r="E3950" s="23"/>
    </row>
    <row r="3951" spans="3:5" x14ac:dyDescent="0.25">
      <c r="C3951" s="23"/>
      <c r="D3951" s="23"/>
      <c r="E3951" s="23"/>
    </row>
    <row r="3952" spans="3:5" x14ac:dyDescent="0.25">
      <c r="C3952" s="23"/>
      <c r="D3952" s="23"/>
      <c r="E3952" s="23"/>
    </row>
    <row r="3953" spans="3:5" x14ac:dyDescent="0.25">
      <c r="C3953" s="23"/>
      <c r="D3953" s="23"/>
      <c r="E3953" s="23"/>
    </row>
    <row r="3954" spans="3:5" x14ac:dyDescent="0.25">
      <c r="C3954" s="23"/>
      <c r="D3954" s="23"/>
      <c r="E3954" s="23"/>
    </row>
    <row r="3955" spans="3:5" x14ac:dyDescent="0.25">
      <c r="C3955" s="23"/>
      <c r="D3955" s="23"/>
      <c r="E3955" s="23"/>
    </row>
    <row r="3956" spans="3:5" x14ac:dyDescent="0.25">
      <c r="C3956" s="23"/>
      <c r="D3956" s="23"/>
      <c r="E3956" s="23"/>
    </row>
    <row r="3957" spans="3:5" x14ac:dyDescent="0.25">
      <c r="C3957" s="23"/>
      <c r="D3957" s="23"/>
      <c r="E3957" s="23"/>
    </row>
    <row r="3958" spans="3:5" x14ac:dyDescent="0.25">
      <c r="C3958" s="23"/>
      <c r="D3958" s="23"/>
      <c r="E3958" s="23"/>
    </row>
    <row r="3959" spans="3:5" x14ac:dyDescent="0.25">
      <c r="C3959" s="23"/>
      <c r="D3959" s="23"/>
      <c r="E3959" s="23"/>
    </row>
    <row r="3960" spans="3:5" x14ac:dyDescent="0.25">
      <c r="C3960" s="23"/>
      <c r="D3960" s="23"/>
      <c r="E3960" s="23"/>
    </row>
    <row r="3961" spans="3:5" x14ac:dyDescent="0.25">
      <c r="C3961" s="23"/>
      <c r="D3961" s="23"/>
      <c r="E3961" s="23"/>
    </row>
    <row r="3962" spans="3:5" x14ac:dyDescent="0.25">
      <c r="C3962" s="23"/>
      <c r="D3962" s="23"/>
      <c r="E3962" s="23"/>
    </row>
    <row r="3963" spans="3:5" x14ac:dyDescent="0.25">
      <c r="C3963" s="23"/>
      <c r="D3963" s="23"/>
      <c r="E3963" s="23"/>
    </row>
    <row r="3964" spans="3:5" x14ac:dyDescent="0.25">
      <c r="C3964" s="23"/>
      <c r="D3964" s="23"/>
      <c r="E3964" s="23"/>
    </row>
    <row r="3965" spans="3:5" x14ac:dyDescent="0.25">
      <c r="C3965" s="23"/>
      <c r="D3965" s="23"/>
      <c r="E3965" s="23"/>
    </row>
    <row r="3966" spans="3:5" x14ac:dyDescent="0.25">
      <c r="C3966" s="23"/>
      <c r="D3966" s="23"/>
      <c r="E3966" s="23"/>
    </row>
    <row r="3967" spans="3:5" x14ac:dyDescent="0.25">
      <c r="C3967" s="23"/>
      <c r="D3967" s="23"/>
      <c r="E3967" s="23"/>
    </row>
    <row r="3968" spans="3:5" x14ac:dyDescent="0.25">
      <c r="C3968" s="23"/>
      <c r="D3968" s="23"/>
      <c r="E3968" s="23"/>
    </row>
    <row r="3969" spans="3:5" x14ac:dyDescent="0.25">
      <c r="C3969" s="23"/>
      <c r="D3969" s="23"/>
      <c r="E3969" s="23"/>
    </row>
    <row r="3970" spans="3:5" x14ac:dyDescent="0.25">
      <c r="C3970" s="23"/>
      <c r="D3970" s="23"/>
      <c r="E3970" s="23"/>
    </row>
    <row r="3971" spans="3:5" x14ac:dyDescent="0.25">
      <c r="C3971" s="23"/>
      <c r="D3971" s="23"/>
      <c r="E3971" s="23"/>
    </row>
    <row r="3972" spans="3:5" x14ac:dyDescent="0.25">
      <c r="C3972" s="23"/>
      <c r="D3972" s="23"/>
      <c r="E3972" s="23"/>
    </row>
    <row r="3973" spans="3:5" x14ac:dyDescent="0.25">
      <c r="C3973" s="23"/>
      <c r="D3973" s="23"/>
      <c r="E3973" s="23"/>
    </row>
    <row r="3974" spans="3:5" x14ac:dyDescent="0.25">
      <c r="C3974" s="23"/>
      <c r="D3974" s="23"/>
      <c r="E3974" s="23"/>
    </row>
    <row r="3975" spans="3:5" x14ac:dyDescent="0.25">
      <c r="C3975" s="23"/>
      <c r="D3975" s="23"/>
      <c r="E3975" s="23"/>
    </row>
    <row r="3976" spans="3:5" x14ac:dyDescent="0.25">
      <c r="C3976" s="23"/>
      <c r="D3976" s="23"/>
      <c r="E3976" s="23"/>
    </row>
    <row r="3977" spans="3:5" x14ac:dyDescent="0.25">
      <c r="C3977" s="23"/>
      <c r="D3977" s="23"/>
      <c r="E3977" s="23"/>
    </row>
    <row r="3978" spans="3:5" x14ac:dyDescent="0.25">
      <c r="C3978" s="23"/>
      <c r="D3978" s="23"/>
      <c r="E3978" s="23"/>
    </row>
    <row r="3979" spans="3:5" x14ac:dyDescent="0.25">
      <c r="C3979" s="23"/>
      <c r="D3979" s="23"/>
      <c r="E3979" s="23"/>
    </row>
    <row r="3980" spans="3:5" x14ac:dyDescent="0.25">
      <c r="C3980" s="23"/>
      <c r="D3980" s="23"/>
      <c r="E3980" s="23"/>
    </row>
    <row r="3981" spans="3:5" x14ac:dyDescent="0.25">
      <c r="C3981" s="23"/>
      <c r="D3981" s="23"/>
      <c r="E3981" s="23"/>
    </row>
    <row r="3982" spans="3:5" x14ac:dyDescent="0.25">
      <c r="C3982" s="23"/>
      <c r="D3982" s="23"/>
      <c r="E3982" s="23"/>
    </row>
    <row r="3983" spans="3:5" x14ac:dyDescent="0.25">
      <c r="C3983" s="23"/>
      <c r="D3983" s="23"/>
      <c r="E3983" s="23"/>
    </row>
    <row r="3984" spans="3:5" x14ac:dyDescent="0.25">
      <c r="C3984" s="23"/>
      <c r="D3984" s="23"/>
      <c r="E3984" s="23"/>
    </row>
    <row r="3985" spans="3:5" x14ac:dyDescent="0.25">
      <c r="C3985" s="23"/>
      <c r="D3985" s="23"/>
      <c r="E3985" s="23"/>
    </row>
    <row r="3986" spans="3:5" x14ac:dyDescent="0.25">
      <c r="C3986" s="23"/>
      <c r="D3986" s="23"/>
      <c r="E3986" s="23"/>
    </row>
    <row r="3987" spans="3:5" x14ac:dyDescent="0.25">
      <c r="C3987" s="23"/>
      <c r="D3987" s="23"/>
      <c r="E3987" s="23"/>
    </row>
    <row r="3988" spans="3:5" x14ac:dyDescent="0.25">
      <c r="C3988" s="23"/>
      <c r="D3988" s="23"/>
      <c r="E3988" s="23"/>
    </row>
    <row r="3989" spans="3:5" x14ac:dyDescent="0.25">
      <c r="C3989" s="23"/>
      <c r="D3989" s="23"/>
      <c r="E3989" s="23"/>
    </row>
    <row r="3990" spans="3:5" x14ac:dyDescent="0.25">
      <c r="C3990" s="23"/>
      <c r="D3990" s="23"/>
      <c r="E3990" s="23"/>
    </row>
    <row r="3991" spans="3:5" x14ac:dyDescent="0.25">
      <c r="C3991" s="23"/>
      <c r="D3991" s="23"/>
      <c r="E3991" s="23"/>
    </row>
    <row r="3992" spans="3:5" x14ac:dyDescent="0.25">
      <c r="C3992" s="23"/>
      <c r="D3992" s="23"/>
      <c r="E3992" s="23"/>
    </row>
    <row r="3993" spans="3:5" x14ac:dyDescent="0.25">
      <c r="C3993" s="23"/>
      <c r="D3993" s="23"/>
      <c r="E3993" s="23"/>
    </row>
    <row r="3994" spans="3:5" x14ac:dyDescent="0.25">
      <c r="C3994" s="23"/>
      <c r="D3994" s="23"/>
      <c r="E3994" s="23"/>
    </row>
    <row r="3995" spans="3:5" x14ac:dyDescent="0.25">
      <c r="C3995" s="23"/>
      <c r="D3995" s="23"/>
      <c r="E3995" s="23"/>
    </row>
    <row r="3996" spans="3:5" x14ac:dyDescent="0.25">
      <c r="C3996" s="23"/>
      <c r="D3996" s="23"/>
      <c r="E3996" s="23"/>
    </row>
    <row r="3997" spans="3:5" x14ac:dyDescent="0.25">
      <c r="C3997" s="23"/>
      <c r="D3997" s="23"/>
      <c r="E3997" s="23"/>
    </row>
    <row r="3998" spans="3:5" x14ac:dyDescent="0.25">
      <c r="C3998" s="23"/>
      <c r="D3998" s="23"/>
      <c r="E3998" s="23"/>
    </row>
    <row r="3999" spans="3:5" x14ac:dyDescent="0.25">
      <c r="C3999" s="23"/>
      <c r="D3999" s="23"/>
      <c r="E3999" s="23"/>
    </row>
    <row r="4000" spans="3:5" x14ac:dyDescent="0.25">
      <c r="C4000" s="23"/>
      <c r="D4000" s="23"/>
      <c r="E4000" s="23"/>
    </row>
    <row r="4001" spans="3:5" x14ac:dyDescent="0.25">
      <c r="C4001" s="23"/>
      <c r="D4001" s="23"/>
      <c r="E4001" s="23"/>
    </row>
    <row r="4002" spans="3:5" x14ac:dyDescent="0.25">
      <c r="C4002" s="23"/>
      <c r="D4002" s="23"/>
      <c r="E4002" s="23"/>
    </row>
    <row r="4003" spans="3:5" x14ac:dyDescent="0.25">
      <c r="C4003" s="23"/>
      <c r="D4003" s="23"/>
      <c r="E4003" s="23"/>
    </row>
    <row r="4004" spans="3:5" x14ac:dyDescent="0.25">
      <c r="C4004" s="23"/>
      <c r="D4004" s="23"/>
      <c r="E4004" s="23"/>
    </row>
    <row r="4005" spans="3:5" x14ac:dyDescent="0.25">
      <c r="C4005" s="23"/>
      <c r="D4005" s="23"/>
      <c r="E4005" s="23"/>
    </row>
    <row r="4006" spans="3:5" x14ac:dyDescent="0.25">
      <c r="C4006" s="23"/>
      <c r="D4006" s="23"/>
      <c r="E4006" s="23"/>
    </row>
    <row r="4007" spans="3:5" x14ac:dyDescent="0.25">
      <c r="C4007" s="23"/>
      <c r="D4007" s="23"/>
      <c r="E4007" s="23"/>
    </row>
    <row r="4008" spans="3:5" x14ac:dyDescent="0.25">
      <c r="C4008" s="23"/>
      <c r="D4008" s="23"/>
      <c r="E4008" s="23"/>
    </row>
    <row r="4009" spans="3:5" x14ac:dyDescent="0.25">
      <c r="C4009" s="23"/>
      <c r="D4009" s="23"/>
      <c r="E4009" s="23"/>
    </row>
    <row r="4010" spans="3:5" x14ac:dyDescent="0.25">
      <c r="C4010" s="23"/>
      <c r="D4010" s="23"/>
      <c r="E4010" s="23"/>
    </row>
    <row r="4011" spans="3:5" x14ac:dyDescent="0.25">
      <c r="C4011" s="23"/>
      <c r="D4011" s="23"/>
      <c r="E4011" s="23"/>
    </row>
    <row r="4012" spans="3:5" x14ac:dyDescent="0.25">
      <c r="C4012" s="23"/>
      <c r="D4012" s="23"/>
      <c r="E4012" s="23"/>
    </row>
    <row r="4013" spans="3:5" x14ac:dyDescent="0.25">
      <c r="C4013" s="23"/>
      <c r="D4013" s="23"/>
      <c r="E4013" s="23"/>
    </row>
    <row r="4014" spans="3:5" x14ac:dyDescent="0.25">
      <c r="C4014" s="23"/>
      <c r="D4014" s="23"/>
      <c r="E4014" s="23"/>
    </row>
    <row r="4015" spans="3:5" x14ac:dyDescent="0.25">
      <c r="C4015" s="23"/>
      <c r="D4015" s="23"/>
      <c r="E4015" s="23"/>
    </row>
    <row r="4016" spans="3:5" x14ac:dyDescent="0.25">
      <c r="C4016" s="23"/>
      <c r="D4016" s="23"/>
      <c r="E4016" s="23"/>
    </row>
    <row r="4017" spans="3:5" x14ac:dyDescent="0.25">
      <c r="C4017" s="23"/>
      <c r="D4017" s="23"/>
      <c r="E4017" s="23"/>
    </row>
    <row r="4018" spans="3:5" x14ac:dyDescent="0.25">
      <c r="C4018" s="23"/>
      <c r="D4018" s="23"/>
      <c r="E4018" s="23"/>
    </row>
    <row r="4019" spans="3:5" x14ac:dyDescent="0.25">
      <c r="C4019" s="23"/>
      <c r="D4019" s="23"/>
      <c r="E4019" s="23"/>
    </row>
    <row r="4020" spans="3:5" x14ac:dyDescent="0.25">
      <c r="C4020" s="23"/>
      <c r="D4020" s="23"/>
      <c r="E4020" s="23"/>
    </row>
    <row r="4021" spans="3:5" x14ac:dyDescent="0.25">
      <c r="C4021" s="23"/>
      <c r="D4021" s="23"/>
      <c r="E4021" s="23"/>
    </row>
    <row r="4022" spans="3:5" x14ac:dyDescent="0.25">
      <c r="C4022" s="23"/>
      <c r="D4022" s="23"/>
      <c r="E4022" s="23"/>
    </row>
    <row r="4023" spans="3:5" x14ac:dyDescent="0.25">
      <c r="C4023" s="23"/>
      <c r="D4023" s="23"/>
      <c r="E4023" s="23"/>
    </row>
    <row r="4024" spans="3:5" x14ac:dyDescent="0.25">
      <c r="C4024" s="23"/>
      <c r="D4024" s="23"/>
      <c r="E4024" s="23"/>
    </row>
    <row r="4025" spans="3:5" x14ac:dyDescent="0.25">
      <c r="C4025" s="23"/>
      <c r="D4025" s="23"/>
      <c r="E4025" s="23"/>
    </row>
    <row r="4026" spans="3:5" x14ac:dyDescent="0.25">
      <c r="C4026" s="23"/>
      <c r="D4026" s="23"/>
      <c r="E4026" s="23"/>
    </row>
    <row r="4027" spans="3:5" x14ac:dyDescent="0.25">
      <c r="C4027" s="23"/>
      <c r="D4027" s="23"/>
      <c r="E4027" s="23"/>
    </row>
    <row r="4028" spans="3:5" x14ac:dyDescent="0.25">
      <c r="C4028" s="23"/>
      <c r="D4028" s="23"/>
      <c r="E4028" s="23"/>
    </row>
    <row r="4029" spans="3:5" x14ac:dyDescent="0.25">
      <c r="C4029" s="23"/>
      <c r="D4029" s="23"/>
      <c r="E4029" s="23"/>
    </row>
    <row r="4030" spans="3:5" x14ac:dyDescent="0.25">
      <c r="C4030" s="23"/>
      <c r="D4030" s="23"/>
      <c r="E4030" s="23"/>
    </row>
    <row r="4031" spans="3:5" x14ac:dyDescent="0.25">
      <c r="C4031" s="23"/>
      <c r="D4031" s="23"/>
      <c r="E4031" s="23"/>
    </row>
    <row r="4032" spans="3:5" x14ac:dyDescent="0.25">
      <c r="C4032" s="23"/>
      <c r="D4032" s="23"/>
      <c r="E4032" s="23"/>
    </row>
    <row r="4033" spans="3:5" x14ac:dyDescent="0.25">
      <c r="C4033" s="23"/>
      <c r="D4033" s="23"/>
      <c r="E4033" s="23"/>
    </row>
    <row r="4034" spans="3:5" x14ac:dyDescent="0.25">
      <c r="C4034" s="23"/>
      <c r="D4034" s="23"/>
      <c r="E4034" s="23"/>
    </row>
    <row r="4035" spans="3:5" x14ac:dyDescent="0.25">
      <c r="C4035" s="23"/>
      <c r="D4035" s="23"/>
      <c r="E4035" s="23"/>
    </row>
    <row r="4036" spans="3:5" x14ac:dyDescent="0.25">
      <c r="C4036" s="23"/>
      <c r="D4036" s="23"/>
      <c r="E4036" s="23"/>
    </row>
    <row r="4037" spans="3:5" x14ac:dyDescent="0.25">
      <c r="C4037" s="23"/>
      <c r="D4037" s="23"/>
      <c r="E4037" s="23"/>
    </row>
    <row r="4038" spans="3:5" x14ac:dyDescent="0.25">
      <c r="C4038" s="23"/>
      <c r="D4038" s="23"/>
      <c r="E4038" s="23"/>
    </row>
    <row r="4039" spans="3:5" x14ac:dyDescent="0.25">
      <c r="C4039" s="23"/>
      <c r="D4039" s="23"/>
      <c r="E4039" s="23"/>
    </row>
    <row r="4040" spans="3:5" x14ac:dyDescent="0.25">
      <c r="C4040" s="23"/>
      <c r="D4040" s="23"/>
      <c r="E4040" s="23"/>
    </row>
    <row r="4041" spans="3:5" x14ac:dyDescent="0.25">
      <c r="C4041" s="23"/>
      <c r="D4041" s="23"/>
      <c r="E4041" s="23"/>
    </row>
    <row r="4042" spans="3:5" x14ac:dyDescent="0.25">
      <c r="C4042" s="23"/>
      <c r="D4042" s="23"/>
      <c r="E4042" s="23"/>
    </row>
    <row r="4043" spans="3:5" x14ac:dyDescent="0.25">
      <c r="C4043" s="23"/>
      <c r="D4043" s="23"/>
      <c r="E4043" s="23"/>
    </row>
    <row r="4044" spans="3:5" x14ac:dyDescent="0.25">
      <c r="C4044" s="23"/>
      <c r="D4044" s="23"/>
      <c r="E4044" s="23"/>
    </row>
    <row r="4045" spans="3:5" x14ac:dyDescent="0.25">
      <c r="C4045" s="23"/>
      <c r="D4045" s="23"/>
      <c r="E4045" s="23"/>
    </row>
    <row r="4046" spans="3:5" x14ac:dyDescent="0.25">
      <c r="C4046" s="23"/>
      <c r="D4046" s="23"/>
      <c r="E4046" s="23"/>
    </row>
    <row r="4047" spans="3:5" x14ac:dyDescent="0.25">
      <c r="C4047" s="23"/>
      <c r="D4047" s="23"/>
      <c r="E4047" s="23"/>
    </row>
    <row r="4048" spans="3:5" x14ac:dyDescent="0.25">
      <c r="C4048" s="23"/>
      <c r="D4048" s="23"/>
      <c r="E4048" s="23"/>
    </row>
    <row r="4049" spans="3:5" x14ac:dyDescent="0.25">
      <c r="C4049" s="23"/>
      <c r="D4049" s="23"/>
      <c r="E4049" s="23"/>
    </row>
    <row r="4050" spans="3:5" x14ac:dyDescent="0.25">
      <c r="C4050" s="23"/>
      <c r="D4050" s="23"/>
      <c r="E4050" s="23"/>
    </row>
    <row r="4051" spans="3:5" x14ac:dyDescent="0.25">
      <c r="C4051" s="23"/>
      <c r="D4051" s="23"/>
      <c r="E4051" s="23"/>
    </row>
    <row r="4052" spans="3:5" x14ac:dyDescent="0.25">
      <c r="C4052" s="23"/>
      <c r="D4052" s="23"/>
      <c r="E4052" s="23"/>
    </row>
    <row r="4053" spans="3:5" x14ac:dyDescent="0.25">
      <c r="C4053" s="23"/>
      <c r="D4053" s="23"/>
      <c r="E4053" s="23"/>
    </row>
    <row r="4054" spans="3:5" x14ac:dyDescent="0.25">
      <c r="C4054" s="23"/>
      <c r="D4054" s="23"/>
      <c r="E4054" s="23"/>
    </row>
    <row r="4055" spans="3:5" x14ac:dyDescent="0.25">
      <c r="C4055" s="23"/>
      <c r="D4055" s="23"/>
      <c r="E4055" s="23"/>
    </row>
    <row r="4056" spans="3:5" x14ac:dyDescent="0.25">
      <c r="C4056" s="23"/>
      <c r="D4056" s="23"/>
      <c r="E4056" s="23"/>
    </row>
    <row r="4057" spans="3:5" x14ac:dyDescent="0.25">
      <c r="C4057" s="23"/>
      <c r="D4057" s="23"/>
      <c r="E4057" s="23"/>
    </row>
    <row r="4058" spans="3:5" x14ac:dyDescent="0.25">
      <c r="C4058" s="23"/>
      <c r="D4058" s="23"/>
      <c r="E4058" s="23"/>
    </row>
    <row r="4059" spans="3:5" x14ac:dyDescent="0.25">
      <c r="C4059" s="23"/>
      <c r="D4059" s="23"/>
      <c r="E4059" s="23"/>
    </row>
    <row r="4060" spans="3:5" x14ac:dyDescent="0.25">
      <c r="C4060" s="23"/>
      <c r="D4060" s="23"/>
      <c r="E4060" s="23"/>
    </row>
    <row r="4061" spans="3:5" x14ac:dyDescent="0.25">
      <c r="C4061" s="23"/>
      <c r="D4061" s="23"/>
      <c r="E4061" s="23"/>
    </row>
    <row r="4062" spans="3:5" x14ac:dyDescent="0.25">
      <c r="C4062" s="23"/>
      <c r="D4062" s="23"/>
      <c r="E4062" s="23"/>
    </row>
    <row r="4063" spans="3:5" x14ac:dyDescent="0.25">
      <c r="C4063" s="23"/>
      <c r="D4063" s="23"/>
      <c r="E4063" s="23"/>
    </row>
    <row r="4064" spans="3:5" x14ac:dyDescent="0.25">
      <c r="C4064" s="23"/>
      <c r="D4064" s="23"/>
      <c r="E4064" s="23"/>
    </row>
    <row r="4065" spans="3:5" x14ac:dyDescent="0.25">
      <c r="C4065" s="23"/>
      <c r="D4065" s="23"/>
      <c r="E4065" s="23"/>
    </row>
    <row r="4066" spans="3:5" x14ac:dyDescent="0.25">
      <c r="C4066" s="23"/>
      <c r="D4066" s="23"/>
      <c r="E4066" s="23"/>
    </row>
    <row r="4067" spans="3:5" x14ac:dyDescent="0.25">
      <c r="C4067" s="23"/>
      <c r="D4067" s="23"/>
      <c r="E4067" s="23"/>
    </row>
    <row r="4068" spans="3:5" x14ac:dyDescent="0.25">
      <c r="C4068" s="23"/>
      <c r="D4068" s="23"/>
      <c r="E4068" s="23"/>
    </row>
    <row r="4069" spans="3:5" x14ac:dyDescent="0.25">
      <c r="C4069" s="23"/>
      <c r="D4069" s="23"/>
      <c r="E4069" s="23"/>
    </row>
    <row r="4070" spans="3:5" x14ac:dyDescent="0.25">
      <c r="C4070" s="23"/>
      <c r="D4070" s="23"/>
      <c r="E4070" s="23"/>
    </row>
    <row r="4071" spans="3:5" x14ac:dyDescent="0.25">
      <c r="C4071" s="23"/>
      <c r="D4071" s="23"/>
      <c r="E4071" s="23"/>
    </row>
    <row r="4072" spans="3:5" x14ac:dyDescent="0.25">
      <c r="C4072" s="23"/>
      <c r="D4072" s="23"/>
      <c r="E4072" s="23"/>
    </row>
    <row r="4073" spans="3:5" x14ac:dyDescent="0.25">
      <c r="C4073" s="23"/>
      <c r="D4073" s="23"/>
      <c r="E4073" s="23"/>
    </row>
    <row r="4074" spans="3:5" x14ac:dyDescent="0.25">
      <c r="C4074" s="23"/>
      <c r="D4074" s="23"/>
      <c r="E4074" s="23"/>
    </row>
    <row r="4075" spans="3:5" x14ac:dyDescent="0.25">
      <c r="C4075" s="23"/>
      <c r="D4075" s="23"/>
      <c r="E4075" s="23"/>
    </row>
    <row r="4076" spans="3:5" x14ac:dyDescent="0.25">
      <c r="C4076" s="23"/>
      <c r="D4076" s="23"/>
      <c r="E4076" s="23"/>
    </row>
    <row r="4077" spans="3:5" x14ac:dyDescent="0.25">
      <c r="C4077" s="23"/>
      <c r="D4077" s="23"/>
      <c r="E4077" s="23"/>
    </row>
    <row r="4078" spans="3:5" x14ac:dyDescent="0.25">
      <c r="C4078" s="23"/>
      <c r="D4078" s="23"/>
      <c r="E4078" s="23"/>
    </row>
    <row r="4079" spans="3:5" x14ac:dyDescent="0.25">
      <c r="C4079" s="23"/>
      <c r="D4079" s="23"/>
      <c r="E4079" s="23"/>
    </row>
    <row r="4080" spans="3:5" x14ac:dyDescent="0.25">
      <c r="C4080" s="23"/>
      <c r="D4080" s="23"/>
      <c r="E4080" s="23"/>
    </row>
    <row r="4081" spans="3:5" x14ac:dyDescent="0.25">
      <c r="C4081" s="23"/>
      <c r="D4081" s="23"/>
      <c r="E4081" s="23"/>
    </row>
    <row r="4082" spans="3:5" x14ac:dyDescent="0.25">
      <c r="C4082" s="23"/>
      <c r="D4082" s="23"/>
      <c r="E4082" s="23"/>
    </row>
    <row r="4083" spans="3:5" x14ac:dyDescent="0.25">
      <c r="C4083" s="23"/>
      <c r="D4083" s="23"/>
      <c r="E4083" s="23"/>
    </row>
    <row r="4084" spans="3:5" x14ac:dyDescent="0.25">
      <c r="C4084" s="23"/>
      <c r="D4084" s="23"/>
      <c r="E4084" s="23"/>
    </row>
    <row r="4085" spans="3:5" x14ac:dyDescent="0.25">
      <c r="C4085" s="23"/>
      <c r="D4085" s="23"/>
      <c r="E4085" s="23"/>
    </row>
    <row r="4086" spans="3:5" x14ac:dyDescent="0.25">
      <c r="C4086" s="23"/>
      <c r="D4086" s="23"/>
      <c r="E4086" s="23"/>
    </row>
    <row r="4087" spans="3:5" x14ac:dyDescent="0.25">
      <c r="C4087" s="23"/>
      <c r="D4087" s="23"/>
      <c r="E4087" s="23"/>
    </row>
    <row r="4088" spans="3:5" x14ac:dyDescent="0.25">
      <c r="C4088" s="23"/>
      <c r="D4088" s="23"/>
      <c r="E4088" s="23"/>
    </row>
    <row r="4089" spans="3:5" x14ac:dyDescent="0.25">
      <c r="C4089" s="23"/>
      <c r="D4089" s="23"/>
      <c r="E4089" s="23"/>
    </row>
    <row r="4090" spans="3:5" x14ac:dyDescent="0.25">
      <c r="C4090" s="23"/>
      <c r="D4090" s="23"/>
      <c r="E4090" s="23"/>
    </row>
    <row r="4091" spans="3:5" x14ac:dyDescent="0.25">
      <c r="C4091" s="23"/>
      <c r="D4091" s="23"/>
      <c r="E4091" s="23"/>
    </row>
    <row r="4092" spans="3:5" x14ac:dyDescent="0.25">
      <c r="C4092" s="23"/>
      <c r="D4092" s="23"/>
      <c r="E4092" s="23"/>
    </row>
    <row r="4093" spans="3:5" x14ac:dyDescent="0.25">
      <c r="C4093" s="23"/>
      <c r="D4093" s="23"/>
      <c r="E4093" s="23"/>
    </row>
    <row r="4094" spans="3:5" x14ac:dyDescent="0.25">
      <c r="C4094" s="23"/>
      <c r="D4094" s="23"/>
      <c r="E4094" s="23"/>
    </row>
    <row r="4095" spans="3:5" x14ac:dyDescent="0.25">
      <c r="C4095" s="23"/>
      <c r="D4095" s="23"/>
      <c r="E4095" s="23"/>
    </row>
    <row r="4096" spans="3:5" x14ac:dyDescent="0.25">
      <c r="C4096" s="23"/>
      <c r="D4096" s="23"/>
      <c r="E4096" s="23"/>
    </row>
    <row r="4097" spans="3:5" x14ac:dyDescent="0.25">
      <c r="C4097" s="23"/>
      <c r="D4097" s="23"/>
      <c r="E4097" s="23"/>
    </row>
    <row r="4098" spans="3:5" x14ac:dyDescent="0.25">
      <c r="C4098" s="23"/>
      <c r="D4098" s="23"/>
      <c r="E4098" s="23"/>
    </row>
    <row r="4099" spans="3:5" x14ac:dyDescent="0.25">
      <c r="C4099" s="23"/>
      <c r="D4099" s="23"/>
      <c r="E4099" s="23"/>
    </row>
    <row r="4100" spans="3:5" x14ac:dyDescent="0.25">
      <c r="C4100" s="23"/>
      <c r="D4100" s="23"/>
      <c r="E4100" s="23"/>
    </row>
    <row r="4101" spans="3:5" x14ac:dyDescent="0.25">
      <c r="C4101" s="23"/>
      <c r="D4101" s="23"/>
      <c r="E4101" s="23"/>
    </row>
    <row r="4102" spans="3:5" x14ac:dyDescent="0.25">
      <c r="C4102" s="23"/>
      <c r="D4102" s="23"/>
      <c r="E4102" s="23"/>
    </row>
    <row r="4103" spans="3:5" x14ac:dyDescent="0.25">
      <c r="C4103" s="23"/>
      <c r="D4103" s="23"/>
      <c r="E4103" s="23"/>
    </row>
    <row r="4104" spans="3:5" x14ac:dyDescent="0.25">
      <c r="C4104" s="23"/>
      <c r="D4104" s="23"/>
      <c r="E4104" s="23"/>
    </row>
    <row r="4105" spans="3:5" x14ac:dyDescent="0.25">
      <c r="C4105" s="23"/>
      <c r="D4105" s="23"/>
      <c r="E4105" s="23"/>
    </row>
    <row r="4106" spans="3:5" x14ac:dyDescent="0.25">
      <c r="C4106" s="23"/>
      <c r="D4106" s="23"/>
      <c r="E4106" s="23"/>
    </row>
    <row r="4107" spans="3:5" x14ac:dyDescent="0.25">
      <c r="C4107" s="23"/>
      <c r="D4107" s="23"/>
      <c r="E4107" s="23"/>
    </row>
    <row r="4108" spans="3:5" x14ac:dyDescent="0.25">
      <c r="C4108" s="23"/>
      <c r="D4108" s="23"/>
      <c r="E4108" s="23"/>
    </row>
    <row r="4109" spans="3:5" x14ac:dyDescent="0.25">
      <c r="C4109" s="23"/>
      <c r="D4109" s="23"/>
      <c r="E4109" s="23"/>
    </row>
    <row r="4110" spans="3:5" x14ac:dyDescent="0.25">
      <c r="C4110" s="23"/>
      <c r="D4110" s="23"/>
      <c r="E4110" s="23"/>
    </row>
    <row r="4111" spans="3:5" x14ac:dyDescent="0.25">
      <c r="C4111" s="23"/>
      <c r="D4111" s="23"/>
      <c r="E4111" s="23"/>
    </row>
    <row r="4112" spans="3:5" x14ac:dyDescent="0.25">
      <c r="C4112" s="23"/>
      <c r="D4112" s="23"/>
      <c r="E4112" s="23"/>
    </row>
    <row r="4113" spans="3:5" x14ac:dyDescent="0.25">
      <c r="C4113" s="23"/>
      <c r="D4113" s="23"/>
      <c r="E4113" s="23"/>
    </row>
    <row r="4114" spans="3:5" x14ac:dyDescent="0.25">
      <c r="C4114" s="23"/>
      <c r="D4114" s="23"/>
      <c r="E4114" s="23"/>
    </row>
    <row r="4115" spans="3:5" x14ac:dyDescent="0.25">
      <c r="C4115" s="23"/>
      <c r="D4115" s="23"/>
      <c r="E4115" s="23"/>
    </row>
    <row r="4116" spans="3:5" x14ac:dyDescent="0.25">
      <c r="C4116" s="23"/>
      <c r="D4116" s="23"/>
      <c r="E4116" s="23"/>
    </row>
    <row r="4117" spans="3:5" x14ac:dyDescent="0.25">
      <c r="C4117" s="23"/>
      <c r="D4117" s="23"/>
      <c r="E4117" s="23"/>
    </row>
    <row r="4118" spans="3:5" x14ac:dyDescent="0.25">
      <c r="C4118" s="23"/>
      <c r="D4118" s="23"/>
      <c r="E4118" s="23"/>
    </row>
    <row r="4119" spans="3:5" x14ac:dyDescent="0.25">
      <c r="C4119" s="23"/>
      <c r="D4119" s="23"/>
      <c r="E4119" s="23"/>
    </row>
    <row r="4120" spans="3:5" x14ac:dyDescent="0.25">
      <c r="C4120" s="23"/>
      <c r="D4120" s="23"/>
      <c r="E4120" s="23"/>
    </row>
    <row r="4121" spans="3:5" x14ac:dyDescent="0.25">
      <c r="C4121" s="23"/>
      <c r="D4121" s="23"/>
      <c r="E4121" s="23"/>
    </row>
    <row r="4122" spans="3:5" x14ac:dyDescent="0.25">
      <c r="C4122" s="23"/>
      <c r="D4122" s="23"/>
      <c r="E4122" s="23"/>
    </row>
    <row r="4123" spans="3:5" x14ac:dyDescent="0.25">
      <c r="C4123" s="23"/>
      <c r="D4123" s="23"/>
      <c r="E4123" s="23"/>
    </row>
    <row r="4124" spans="3:5" x14ac:dyDescent="0.25">
      <c r="C4124" s="23"/>
      <c r="D4124" s="23"/>
      <c r="E4124" s="23"/>
    </row>
    <row r="4125" spans="3:5" x14ac:dyDescent="0.25">
      <c r="C4125" s="23"/>
      <c r="D4125" s="23"/>
      <c r="E4125" s="23"/>
    </row>
    <row r="4126" spans="3:5" x14ac:dyDescent="0.25">
      <c r="C4126" s="23"/>
      <c r="D4126" s="23"/>
      <c r="E4126" s="23"/>
    </row>
    <row r="4127" spans="3:5" x14ac:dyDescent="0.25">
      <c r="C4127" s="23"/>
      <c r="D4127" s="23"/>
      <c r="E4127" s="23"/>
    </row>
    <row r="4128" spans="3:5" x14ac:dyDescent="0.25">
      <c r="C4128" s="23"/>
      <c r="D4128" s="23"/>
      <c r="E4128" s="23"/>
    </row>
    <row r="4129" spans="3:5" x14ac:dyDescent="0.25">
      <c r="C4129" s="23"/>
      <c r="D4129" s="23"/>
      <c r="E4129" s="23"/>
    </row>
    <row r="4130" spans="3:5" x14ac:dyDescent="0.25">
      <c r="C4130" s="23"/>
      <c r="D4130" s="23"/>
      <c r="E4130" s="23"/>
    </row>
    <row r="4131" spans="3:5" x14ac:dyDescent="0.25">
      <c r="C4131" s="23"/>
      <c r="D4131" s="23"/>
      <c r="E4131" s="23"/>
    </row>
    <row r="4132" spans="3:5" x14ac:dyDescent="0.25">
      <c r="C4132" s="23"/>
      <c r="D4132" s="23"/>
      <c r="E4132" s="23"/>
    </row>
    <row r="4133" spans="3:5" x14ac:dyDescent="0.25">
      <c r="C4133" s="23"/>
      <c r="D4133" s="23"/>
      <c r="E4133" s="23"/>
    </row>
    <row r="4134" spans="3:5" x14ac:dyDescent="0.25">
      <c r="C4134" s="23"/>
      <c r="D4134" s="23"/>
      <c r="E4134" s="23"/>
    </row>
    <row r="4135" spans="3:5" x14ac:dyDescent="0.25">
      <c r="C4135" s="23"/>
      <c r="D4135" s="23"/>
      <c r="E4135" s="23"/>
    </row>
    <row r="4136" spans="3:5" x14ac:dyDescent="0.25">
      <c r="C4136" s="23"/>
      <c r="D4136" s="23"/>
      <c r="E4136" s="23"/>
    </row>
    <row r="4137" spans="3:5" x14ac:dyDescent="0.25">
      <c r="C4137" s="23"/>
      <c r="D4137" s="23"/>
      <c r="E4137" s="23"/>
    </row>
    <row r="4138" spans="3:5" x14ac:dyDescent="0.25">
      <c r="C4138" s="23"/>
      <c r="D4138" s="23"/>
      <c r="E4138" s="23"/>
    </row>
    <row r="4139" spans="3:5" x14ac:dyDescent="0.25">
      <c r="C4139" s="23"/>
      <c r="D4139" s="23"/>
      <c r="E4139" s="23"/>
    </row>
    <row r="4140" spans="3:5" x14ac:dyDescent="0.25">
      <c r="C4140" s="23"/>
      <c r="D4140" s="23"/>
      <c r="E4140" s="23"/>
    </row>
    <row r="4141" spans="3:5" x14ac:dyDescent="0.25">
      <c r="C4141" s="23"/>
      <c r="D4141" s="23"/>
      <c r="E4141" s="23"/>
    </row>
    <row r="4142" spans="3:5" x14ac:dyDescent="0.25">
      <c r="C4142" s="23"/>
      <c r="D4142" s="23"/>
      <c r="E4142" s="23"/>
    </row>
    <row r="4143" spans="3:5" x14ac:dyDescent="0.25">
      <c r="C4143" s="23"/>
      <c r="D4143" s="23"/>
      <c r="E4143" s="23"/>
    </row>
    <row r="4144" spans="3:5" x14ac:dyDescent="0.25">
      <c r="C4144" s="23"/>
      <c r="D4144" s="23"/>
      <c r="E4144" s="23"/>
    </row>
    <row r="4145" spans="3:5" x14ac:dyDescent="0.25">
      <c r="C4145" s="23"/>
      <c r="D4145" s="23"/>
      <c r="E4145" s="23"/>
    </row>
    <row r="4146" spans="3:5" x14ac:dyDescent="0.25">
      <c r="C4146" s="23"/>
      <c r="D4146" s="23"/>
      <c r="E4146" s="23"/>
    </row>
    <row r="4147" spans="3:5" x14ac:dyDescent="0.25">
      <c r="C4147" s="23"/>
      <c r="D4147" s="23"/>
      <c r="E4147" s="23"/>
    </row>
    <row r="4148" spans="3:5" x14ac:dyDescent="0.25">
      <c r="C4148" s="23"/>
      <c r="D4148" s="23"/>
      <c r="E4148" s="23"/>
    </row>
    <row r="4149" spans="3:5" x14ac:dyDescent="0.25">
      <c r="C4149" s="23"/>
      <c r="D4149" s="23"/>
      <c r="E4149" s="23"/>
    </row>
    <row r="4150" spans="3:5" x14ac:dyDescent="0.25">
      <c r="C4150" s="23"/>
      <c r="D4150" s="23"/>
      <c r="E4150" s="23"/>
    </row>
    <row r="4151" spans="3:5" x14ac:dyDescent="0.25">
      <c r="C4151" s="23"/>
      <c r="D4151" s="23"/>
      <c r="E4151" s="23"/>
    </row>
    <row r="4152" spans="3:5" x14ac:dyDescent="0.25">
      <c r="C4152" s="23"/>
      <c r="D4152" s="23"/>
      <c r="E4152" s="23"/>
    </row>
    <row r="4153" spans="3:5" x14ac:dyDescent="0.25">
      <c r="C4153" s="23"/>
      <c r="D4153" s="23"/>
      <c r="E4153" s="23"/>
    </row>
    <row r="4154" spans="3:5" x14ac:dyDescent="0.25">
      <c r="C4154" s="23"/>
      <c r="D4154" s="23"/>
      <c r="E4154" s="23"/>
    </row>
    <row r="4155" spans="3:5" x14ac:dyDescent="0.25">
      <c r="C4155" s="23"/>
      <c r="D4155" s="23"/>
      <c r="E4155" s="23"/>
    </row>
    <row r="4156" spans="3:5" x14ac:dyDescent="0.25">
      <c r="C4156" s="23"/>
      <c r="D4156" s="23"/>
      <c r="E4156" s="23"/>
    </row>
    <row r="4157" spans="3:5" x14ac:dyDescent="0.25">
      <c r="C4157" s="23"/>
      <c r="D4157" s="23"/>
      <c r="E4157" s="23"/>
    </row>
    <row r="4158" spans="3:5" x14ac:dyDescent="0.25">
      <c r="C4158" s="23"/>
      <c r="D4158" s="23"/>
      <c r="E4158" s="23"/>
    </row>
    <row r="4159" spans="3:5" x14ac:dyDescent="0.25">
      <c r="C4159" s="23"/>
      <c r="D4159" s="23"/>
      <c r="E4159" s="23"/>
    </row>
    <row r="4160" spans="3:5" x14ac:dyDescent="0.25">
      <c r="C4160" s="23"/>
      <c r="D4160" s="23"/>
      <c r="E4160" s="23"/>
    </row>
    <row r="4161" spans="3:5" x14ac:dyDescent="0.25">
      <c r="C4161" s="23"/>
      <c r="D4161" s="23"/>
      <c r="E4161" s="23"/>
    </row>
    <row r="4162" spans="3:5" x14ac:dyDescent="0.25">
      <c r="C4162" s="23"/>
      <c r="D4162" s="23"/>
      <c r="E4162" s="23"/>
    </row>
    <row r="4163" spans="3:5" x14ac:dyDescent="0.25">
      <c r="C4163" s="23"/>
      <c r="D4163" s="23"/>
      <c r="E4163" s="23"/>
    </row>
    <row r="4164" spans="3:5" x14ac:dyDescent="0.25">
      <c r="C4164" s="23"/>
      <c r="D4164" s="23"/>
      <c r="E4164" s="23"/>
    </row>
    <row r="4165" spans="3:5" x14ac:dyDescent="0.25">
      <c r="C4165" s="23"/>
      <c r="D4165" s="23"/>
      <c r="E4165" s="23"/>
    </row>
    <row r="4166" spans="3:5" x14ac:dyDescent="0.25">
      <c r="C4166" s="23"/>
      <c r="D4166" s="23"/>
      <c r="E4166" s="23"/>
    </row>
    <row r="4167" spans="3:5" x14ac:dyDescent="0.25">
      <c r="C4167" s="23"/>
      <c r="D4167" s="23"/>
      <c r="E4167" s="23"/>
    </row>
    <row r="4168" spans="3:5" x14ac:dyDescent="0.25">
      <c r="C4168" s="23"/>
      <c r="D4168" s="23"/>
      <c r="E4168" s="23"/>
    </row>
    <row r="4169" spans="3:5" x14ac:dyDescent="0.25">
      <c r="C4169" s="23"/>
      <c r="D4169" s="23"/>
      <c r="E4169" s="23"/>
    </row>
    <row r="4170" spans="3:5" x14ac:dyDescent="0.25">
      <c r="C4170" s="23"/>
      <c r="D4170" s="23"/>
      <c r="E4170" s="23"/>
    </row>
    <row r="4171" spans="3:5" x14ac:dyDescent="0.25">
      <c r="C4171" s="23"/>
      <c r="D4171" s="23"/>
      <c r="E4171" s="23"/>
    </row>
    <row r="4172" spans="3:5" x14ac:dyDescent="0.25">
      <c r="C4172" s="23"/>
      <c r="D4172" s="23"/>
      <c r="E4172" s="23"/>
    </row>
    <row r="4173" spans="3:5" x14ac:dyDescent="0.25">
      <c r="C4173" s="23"/>
      <c r="D4173" s="23"/>
      <c r="E4173" s="23"/>
    </row>
    <row r="4174" spans="3:5" x14ac:dyDescent="0.25">
      <c r="C4174" s="23"/>
      <c r="D4174" s="23"/>
      <c r="E4174" s="23"/>
    </row>
    <row r="4175" spans="3:5" x14ac:dyDescent="0.25">
      <c r="C4175" s="23"/>
      <c r="D4175" s="23"/>
      <c r="E4175" s="23"/>
    </row>
    <row r="4176" spans="3:5" x14ac:dyDescent="0.25">
      <c r="C4176" s="23"/>
      <c r="D4176" s="23"/>
      <c r="E4176" s="23"/>
    </row>
    <row r="4177" spans="3:5" x14ac:dyDescent="0.25">
      <c r="C4177" s="23"/>
      <c r="D4177" s="23"/>
      <c r="E4177" s="23"/>
    </row>
    <row r="4178" spans="3:5" x14ac:dyDescent="0.25">
      <c r="C4178" s="23"/>
      <c r="D4178" s="23"/>
      <c r="E4178" s="23"/>
    </row>
    <row r="4179" spans="3:5" x14ac:dyDescent="0.25">
      <c r="C4179" s="23"/>
      <c r="D4179" s="23"/>
      <c r="E4179" s="23"/>
    </row>
    <row r="4180" spans="3:5" x14ac:dyDescent="0.25">
      <c r="C4180" s="23"/>
      <c r="D4180" s="23"/>
      <c r="E4180" s="23"/>
    </row>
    <row r="4181" spans="3:5" x14ac:dyDescent="0.25">
      <c r="C4181" s="23"/>
      <c r="D4181" s="23"/>
      <c r="E4181" s="23"/>
    </row>
    <row r="4182" spans="3:5" x14ac:dyDescent="0.25">
      <c r="C4182" s="23"/>
      <c r="D4182" s="23"/>
      <c r="E4182" s="23"/>
    </row>
    <row r="4183" spans="3:5" x14ac:dyDescent="0.25">
      <c r="C4183" s="23"/>
      <c r="D4183" s="23"/>
      <c r="E4183" s="23"/>
    </row>
    <row r="4184" spans="3:5" x14ac:dyDescent="0.25">
      <c r="C4184" s="23"/>
      <c r="D4184" s="23"/>
      <c r="E4184" s="23"/>
    </row>
    <row r="4185" spans="3:5" x14ac:dyDescent="0.25">
      <c r="C4185" s="23"/>
      <c r="D4185" s="23"/>
      <c r="E4185" s="23"/>
    </row>
    <row r="4186" spans="3:5" x14ac:dyDescent="0.25">
      <c r="C4186" s="23"/>
      <c r="D4186" s="23"/>
      <c r="E4186" s="23"/>
    </row>
    <row r="4187" spans="3:5" x14ac:dyDescent="0.25">
      <c r="C4187" s="23"/>
      <c r="D4187" s="23"/>
      <c r="E4187" s="23"/>
    </row>
    <row r="4188" spans="3:5" x14ac:dyDescent="0.25">
      <c r="C4188" s="23"/>
      <c r="D4188" s="23"/>
      <c r="E4188" s="23"/>
    </row>
    <row r="4189" spans="3:5" x14ac:dyDescent="0.25">
      <c r="C4189" s="23"/>
      <c r="D4189" s="23"/>
      <c r="E4189" s="23"/>
    </row>
    <row r="4190" spans="3:5" x14ac:dyDescent="0.25">
      <c r="C4190" s="23"/>
      <c r="D4190" s="23"/>
      <c r="E4190" s="23"/>
    </row>
    <row r="4191" spans="3:5" x14ac:dyDescent="0.25">
      <c r="C4191" s="23"/>
      <c r="D4191" s="23"/>
      <c r="E4191" s="23"/>
    </row>
    <row r="4192" spans="3:5" x14ac:dyDescent="0.25">
      <c r="C4192" s="23"/>
      <c r="D4192" s="23"/>
      <c r="E4192" s="23"/>
    </row>
    <row r="4193" spans="3:5" x14ac:dyDescent="0.25">
      <c r="C4193" s="23"/>
      <c r="D4193" s="23"/>
      <c r="E4193" s="23"/>
    </row>
    <row r="4194" spans="3:5" x14ac:dyDescent="0.25">
      <c r="C4194" s="23"/>
      <c r="D4194" s="23"/>
      <c r="E4194" s="23"/>
    </row>
    <row r="4195" spans="3:5" x14ac:dyDescent="0.25">
      <c r="C4195" s="23"/>
      <c r="D4195" s="23"/>
      <c r="E4195" s="23"/>
    </row>
    <row r="4196" spans="3:5" x14ac:dyDescent="0.25">
      <c r="C4196" s="23"/>
      <c r="D4196" s="23"/>
      <c r="E4196" s="23"/>
    </row>
    <row r="4197" spans="3:5" x14ac:dyDescent="0.25">
      <c r="C4197" s="23"/>
      <c r="D4197" s="23"/>
      <c r="E4197" s="23"/>
    </row>
    <row r="4198" spans="3:5" x14ac:dyDescent="0.25">
      <c r="C4198" s="23"/>
      <c r="D4198" s="23"/>
      <c r="E4198" s="23"/>
    </row>
    <row r="4199" spans="3:5" x14ac:dyDescent="0.25">
      <c r="C4199" s="23"/>
      <c r="D4199" s="23"/>
      <c r="E4199" s="23"/>
    </row>
    <row r="4200" spans="3:5" x14ac:dyDescent="0.25">
      <c r="C4200" s="23"/>
      <c r="D4200" s="23"/>
      <c r="E4200" s="23"/>
    </row>
    <row r="4201" spans="3:5" x14ac:dyDescent="0.25">
      <c r="C4201" s="23"/>
      <c r="D4201" s="23"/>
      <c r="E4201" s="23"/>
    </row>
    <row r="4202" spans="3:5" x14ac:dyDescent="0.25">
      <c r="C4202" s="23"/>
      <c r="D4202" s="23"/>
      <c r="E4202" s="23"/>
    </row>
    <row r="4203" spans="3:5" x14ac:dyDescent="0.25">
      <c r="C4203" s="23"/>
      <c r="D4203" s="23"/>
      <c r="E4203" s="23"/>
    </row>
    <row r="4204" spans="3:5" x14ac:dyDescent="0.25">
      <c r="C4204" s="23"/>
      <c r="D4204" s="23"/>
      <c r="E4204" s="23"/>
    </row>
    <row r="4205" spans="3:5" x14ac:dyDescent="0.25">
      <c r="C4205" s="23"/>
      <c r="D4205" s="23"/>
      <c r="E4205" s="23"/>
    </row>
    <row r="4206" spans="3:5" x14ac:dyDescent="0.25">
      <c r="C4206" s="23"/>
      <c r="D4206" s="23"/>
      <c r="E4206" s="23"/>
    </row>
    <row r="4207" spans="3:5" x14ac:dyDescent="0.25">
      <c r="C4207" s="23"/>
      <c r="D4207" s="23"/>
      <c r="E4207" s="23"/>
    </row>
    <row r="4208" spans="3:5" x14ac:dyDescent="0.25">
      <c r="C4208" s="23"/>
      <c r="D4208" s="23"/>
      <c r="E4208" s="23"/>
    </row>
    <row r="4209" spans="3:5" x14ac:dyDescent="0.25">
      <c r="C4209" s="23"/>
      <c r="D4209" s="23"/>
      <c r="E4209" s="23"/>
    </row>
    <row r="4210" spans="3:5" x14ac:dyDescent="0.25">
      <c r="C4210" s="23"/>
      <c r="D4210" s="23"/>
      <c r="E4210" s="23"/>
    </row>
    <row r="4211" spans="3:5" x14ac:dyDescent="0.25">
      <c r="C4211" s="23"/>
      <c r="D4211" s="23"/>
      <c r="E4211" s="23"/>
    </row>
    <row r="4212" spans="3:5" x14ac:dyDescent="0.25">
      <c r="C4212" s="23"/>
      <c r="D4212" s="23"/>
      <c r="E4212" s="23"/>
    </row>
    <row r="4213" spans="3:5" x14ac:dyDescent="0.25">
      <c r="C4213" s="23"/>
      <c r="D4213" s="23"/>
      <c r="E4213" s="23"/>
    </row>
    <row r="4214" spans="3:5" x14ac:dyDescent="0.25">
      <c r="C4214" s="23"/>
      <c r="D4214" s="23"/>
      <c r="E4214" s="23"/>
    </row>
    <row r="4215" spans="3:5" x14ac:dyDescent="0.25">
      <c r="C4215" s="23"/>
      <c r="D4215" s="23"/>
      <c r="E4215" s="23"/>
    </row>
    <row r="4216" spans="3:5" x14ac:dyDescent="0.25">
      <c r="C4216" s="23"/>
      <c r="D4216" s="23"/>
      <c r="E4216" s="23"/>
    </row>
    <row r="4217" spans="3:5" x14ac:dyDescent="0.25">
      <c r="C4217" s="23"/>
      <c r="D4217" s="23"/>
      <c r="E4217" s="23"/>
    </row>
    <row r="4218" spans="3:5" x14ac:dyDescent="0.25">
      <c r="C4218" s="23"/>
      <c r="D4218" s="23"/>
      <c r="E4218" s="23"/>
    </row>
    <row r="4219" spans="3:5" x14ac:dyDescent="0.25">
      <c r="C4219" s="23"/>
      <c r="D4219" s="23"/>
      <c r="E4219" s="23"/>
    </row>
    <row r="4220" spans="3:5" x14ac:dyDescent="0.25">
      <c r="C4220" s="23"/>
      <c r="D4220" s="23"/>
      <c r="E4220" s="23"/>
    </row>
    <row r="4221" spans="3:5" x14ac:dyDescent="0.25">
      <c r="C4221" s="23"/>
      <c r="D4221" s="23"/>
      <c r="E4221" s="23"/>
    </row>
    <row r="4222" spans="3:5" x14ac:dyDescent="0.25">
      <c r="C4222" s="23"/>
      <c r="D4222" s="23"/>
      <c r="E4222" s="23"/>
    </row>
    <row r="4223" spans="3:5" x14ac:dyDescent="0.25">
      <c r="C4223" s="23"/>
      <c r="D4223" s="23"/>
      <c r="E4223" s="23"/>
    </row>
    <row r="4224" spans="3:5" x14ac:dyDescent="0.25">
      <c r="C4224" s="23"/>
      <c r="D4224" s="23"/>
      <c r="E4224" s="23"/>
    </row>
    <row r="4225" spans="3:5" x14ac:dyDescent="0.25">
      <c r="C4225" s="23"/>
      <c r="D4225" s="23"/>
      <c r="E4225" s="23"/>
    </row>
    <row r="4226" spans="3:5" x14ac:dyDescent="0.25">
      <c r="C4226" s="23"/>
      <c r="D4226" s="23"/>
      <c r="E4226" s="23"/>
    </row>
    <row r="4227" spans="3:5" x14ac:dyDescent="0.25">
      <c r="C4227" s="23"/>
      <c r="D4227" s="23"/>
      <c r="E4227" s="23"/>
    </row>
    <row r="4228" spans="3:5" x14ac:dyDescent="0.25">
      <c r="C4228" s="23"/>
      <c r="D4228" s="23"/>
      <c r="E4228" s="23"/>
    </row>
    <row r="4229" spans="3:5" x14ac:dyDescent="0.25">
      <c r="C4229" s="23"/>
      <c r="D4229" s="23"/>
      <c r="E4229" s="23"/>
    </row>
    <row r="4230" spans="3:5" x14ac:dyDescent="0.25">
      <c r="C4230" s="23"/>
      <c r="D4230" s="23"/>
      <c r="E4230" s="23"/>
    </row>
    <row r="4231" spans="3:5" x14ac:dyDescent="0.25">
      <c r="C4231" s="23"/>
      <c r="D4231" s="23"/>
      <c r="E4231" s="23"/>
    </row>
    <row r="4232" spans="3:5" x14ac:dyDescent="0.25">
      <c r="C4232" s="23"/>
      <c r="D4232" s="23"/>
      <c r="E4232" s="23"/>
    </row>
    <row r="4233" spans="3:5" x14ac:dyDescent="0.25">
      <c r="C4233" s="23"/>
      <c r="D4233" s="23"/>
      <c r="E4233" s="23"/>
    </row>
    <row r="4234" spans="3:5" x14ac:dyDescent="0.25">
      <c r="C4234" s="23"/>
      <c r="D4234" s="23"/>
      <c r="E4234" s="23"/>
    </row>
    <row r="4235" spans="3:5" x14ac:dyDescent="0.25">
      <c r="C4235" s="23"/>
      <c r="D4235" s="23"/>
      <c r="E4235" s="23"/>
    </row>
    <row r="4236" spans="3:5" x14ac:dyDescent="0.25">
      <c r="C4236" s="23"/>
      <c r="D4236" s="23"/>
      <c r="E4236" s="23"/>
    </row>
    <row r="4237" spans="3:5" x14ac:dyDescent="0.25">
      <c r="C4237" s="23"/>
      <c r="D4237" s="23"/>
      <c r="E4237" s="23"/>
    </row>
    <row r="4238" spans="3:5" x14ac:dyDescent="0.25">
      <c r="C4238" s="23"/>
      <c r="D4238" s="23"/>
      <c r="E4238" s="23"/>
    </row>
    <row r="4239" spans="3:5" x14ac:dyDescent="0.25">
      <c r="C4239" s="23"/>
      <c r="D4239" s="23"/>
      <c r="E4239" s="23"/>
    </row>
    <row r="4240" spans="3:5" x14ac:dyDescent="0.25">
      <c r="C4240" s="23"/>
      <c r="D4240" s="23"/>
      <c r="E4240" s="23"/>
    </row>
    <row r="4241" spans="3:5" x14ac:dyDescent="0.25">
      <c r="C4241" s="23"/>
      <c r="D4241" s="23"/>
      <c r="E4241" s="23"/>
    </row>
    <row r="4242" spans="3:5" x14ac:dyDescent="0.25">
      <c r="C4242" s="23"/>
      <c r="D4242" s="23"/>
      <c r="E4242" s="23"/>
    </row>
    <row r="4243" spans="3:5" x14ac:dyDescent="0.25">
      <c r="C4243" s="23"/>
      <c r="D4243" s="23"/>
      <c r="E4243" s="23"/>
    </row>
    <row r="4244" spans="3:5" x14ac:dyDescent="0.25">
      <c r="C4244" s="23"/>
      <c r="D4244" s="23"/>
      <c r="E4244" s="23"/>
    </row>
    <row r="4245" spans="3:5" x14ac:dyDescent="0.25">
      <c r="C4245" s="23"/>
      <c r="D4245" s="23"/>
      <c r="E4245" s="23"/>
    </row>
    <row r="4246" spans="3:5" x14ac:dyDescent="0.25">
      <c r="C4246" s="23"/>
      <c r="D4246" s="23"/>
      <c r="E4246" s="23"/>
    </row>
    <row r="4247" spans="3:5" x14ac:dyDescent="0.25">
      <c r="C4247" s="23"/>
      <c r="D4247" s="23"/>
      <c r="E4247" s="23"/>
    </row>
    <row r="4248" spans="3:5" x14ac:dyDescent="0.25">
      <c r="C4248" s="23"/>
      <c r="D4248" s="23"/>
      <c r="E4248" s="23"/>
    </row>
    <row r="4249" spans="3:5" x14ac:dyDescent="0.25">
      <c r="C4249" s="23"/>
      <c r="D4249" s="23"/>
      <c r="E4249" s="23"/>
    </row>
    <row r="4250" spans="3:5" x14ac:dyDescent="0.25">
      <c r="C4250" s="23"/>
      <c r="D4250" s="23"/>
      <c r="E4250" s="23"/>
    </row>
    <row r="4251" spans="3:5" x14ac:dyDescent="0.25">
      <c r="C4251" s="23"/>
      <c r="D4251" s="23"/>
      <c r="E4251" s="23"/>
    </row>
    <row r="4252" spans="3:5" x14ac:dyDescent="0.25">
      <c r="C4252" s="23"/>
      <c r="D4252" s="23"/>
      <c r="E4252" s="23"/>
    </row>
    <row r="4253" spans="3:5" x14ac:dyDescent="0.25">
      <c r="C4253" s="23"/>
      <c r="D4253" s="23"/>
      <c r="E4253" s="23"/>
    </row>
    <row r="4254" spans="3:5" x14ac:dyDescent="0.25">
      <c r="C4254" s="23"/>
      <c r="D4254" s="23"/>
      <c r="E4254" s="23"/>
    </row>
    <row r="4255" spans="3:5" x14ac:dyDescent="0.25">
      <c r="C4255" s="23"/>
      <c r="D4255" s="23"/>
      <c r="E4255" s="23"/>
    </row>
    <row r="4256" spans="3:5" x14ac:dyDescent="0.25">
      <c r="C4256" s="23"/>
      <c r="D4256" s="23"/>
      <c r="E4256" s="23"/>
    </row>
    <row r="4257" spans="3:5" x14ac:dyDescent="0.25">
      <c r="C4257" s="23"/>
      <c r="D4257" s="23"/>
      <c r="E4257" s="23"/>
    </row>
    <row r="4258" spans="3:5" x14ac:dyDescent="0.25">
      <c r="C4258" s="23"/>
      <c r="D4258" s="23"/>
      <c r="E4258" s="23"/>
    </row>
    <row r="4259" spans="3:5" x14ac:dyDescent="0.25">
      <c r="C4259" s="23"/>
      <c r="D4259" s="23"/>
      <c r="E4259" s="23"/>
    </row>
    <row r="4260" spans="3:5" x14ac:dyDescent="0.25">
      <c r="C4260" s="23"/>
      <c r="D4260" s="23"/>
      <c r="E4260" s="23"/>
    </row>
    <row r="4261" spans="3:5" x14ac:dyDescent="0.25">
      <c r="C4261" s="23"/>
      <c r="D4261" s="23"/>
      <c r="E4261" s="23"/>
    </row>
    <row r="4262" spans="3:5" x14ac:dyDescent="0.25">
      <c r="C4262" s="23"/>
      <c r="D4262" s="23"/>
      <c r="E4262" s="23"/>
    </row>
    <row r="4263" spans="3:5" x14ac:dyDescent="0.25">
      <c r="C4263" s="23"/>
      <c r="D4263" s="23"/>
      <c r="E4263" s="23"/>
    </row>
    <row r="4264" spans="3:5" x14ac:dyDescent="0.25">
      <c r="C4264" s="23"/>
      <c r="D4264" s="23"/>
      <c r="E4264" s="23"/>
    </row>
    <row r="4265" spans="3:5" x14ac:dyDescent="0.25">
      <c r="C4265" s="23"/>
      <c r="D4265" s="23"/>
      <c r="E4265" s="23"/>
    </row>
    <row r="4266" spans="3:5" x14ac:dyDescent="0.25">
      <c r="C4266" s="23"/>
      <c r="D4266" s="23"/>
      <c r="E4266" s="23"/>
    </row>
    <row r="4267" spans="3:5" x14ac:dyDescent="0.25">
      <c r="C4267" s="23"/>
      <c r="D4267" s="23"/>
      <c r="E4267" s="23"/>
    </row>
    <row r="4268" spans="3:5" x14ac:dyDescent="0.25">
      <c r="C4268" s="23"/>
      <c r="D4268" s="23"/>
      <c r="E4268" s="23"/>
    </row>
    <row r="4269" spans="3:5" x14ac:dyDescent="0.25">
      <c r="C4269" s="23"/>
      <c r="D4269" s="23"/>
      <c r="E4269" s="23"/>
    </row>
    <row r="4270" spans="3:5" x14ac:dyDescent="0.25">
      <c r="C4270" s="23"/>
      <c r="D4270" s="23"/>
      <c r="E4270" s="23"/>
    </row>
    <row r="4271" spans="3:5" x14ac:dyDescent="0.25">
      <c r="C4271" s="23"/>
      <c r="D4271" s="23"/>
      <c r="E4271" s="23"/>
    </row>
    <row r="4272" spans="3:5" x14ac:dyDescent="0.25">
      <c r="C4272" s="23"/>
      <c r="D4272" s="23"/>
      <c r="E4272" s="23"/>
    </row>
    <row r="4273" spans="3:5" x14ac:dyDescent="0.25">
      <c r="C4273" s="23"/>
      <c r="D4273" s="23"/>
      <c r="E4273" s="23"/>
    </row>
    <row r="4274" spans="3:5" x14ac:dyDescent="0.25">
      <c r="C4274" s="23"/>
      <c r="D4274" s="23"/>
      <c r="E4274" s="23"/>
    </row>
    <row r="4275" spans="3:5" x14ac:dyDescent="0.25">
      <c r="C4275" s="23"/>
      <c r="D4275" s="23"/>
      <c r="E4275" s="23"/>
    </row>
    <row r="4276" spans="3:5" x14ac:dyDescent="0.25">
      <c r="C4276" s="23"/>
      <c r="D4276" s="23"/>
      <c r="E4276" s="23"/>
    </row>
    <row r="4277" spans="3:5" x14ac:dyDescent="0.25">
      <c r="C4277" s="23"/>
      <c r="D4277" s="23"/>
      <c r="E4277" s="23"/>
    </row>
    <row r="4278" spans="3:5" x14ac:dyDescent="0.25">
      <c r="C4278" s="23"/>
      <c r="D4278" s="23"/>
      <c r="E4278" s="23"/>
    </row>
    <row r="4279" spans="3:5" x14ac:dyDescent="0.25">
      <c r="C4279" s="23"/>
      <c r="D4279" s="23"/>
      <c r="E4279" s="23"/>
    </row>
    <row r="4280" spans="3:5" x14ac:dyDescent="0.25">
      <c r="C4280" s="23"/>
      <c r="D4280" s="23"/>
      <c r="E4280" s="23"/>
    </row>
    <row r="4281" spans="3:5" x14ac:dyDescent="0.25">
      <c r="C4281" s="23"/>
      <c r="D4281" s="23"/>
      <c r="E4281" s="23"/>
    </row>
    <row r="4282" spans="3:5" x14ac:dyDescent="0.25">
      <c r="C4282" s="23"/>
      <c r="D4282" s="23"/>
      <c r="E4282" s="23"/>
    </row>
    <row r="4283" spans="3:5" x14ac:dyDescent="0.25">
      <c r="C4283" s="23"/>
      <c r="D4283" s="23"/>
      <c r="E4283" s="23"/>
    </row>
    <row r="4284" spans="3:5" x14ac:dyDescent="0.25">
      <c r="C4284" s="23"/>
      <c r="D4284" s="23"/>
      <c r="E4284" s="23"/>
    </row>
    <row r="4285" spans="3:5" x14ac:dyDescent="0.25">
      <c r="C4285" s="23"/>
      <c r="D4285" s="23"/>
      <c r="E4285" s="23"/>
    </row>
    <row r="4286" spans="3:5" x14ac:dyDescent="0.25">
      <c r="C4286" s="23"/>
      <c r="D4286" s="23"/>
      <c r="E4286" s="23"/>
    </row>
    <row r="4287" spans="3:5" x14ac:dyDescent="0.25">
      <c r="C4287" s="23"/>
      <c r="D4287" s="23"/>
      <c r="E4287" s="23"/>
    </row>
    <row r="4288" spans="3:5" x14ac:dyDescent="0.25">
      <c r="C4288" s="23"/>
      <c r="D4288" s="23"/>
      <c r="E4288" s="23"/>
    </row>
    <row r="4289" spans="3:5" x14ac:dyDescent="0.25">
      <c r="C4289" s="23"/>
      <c r="D4289" s="23"/>
      <c r="E4289" s="23"/>
    </row>
    <row r="4290" spans="3:5" x14ac:dyDescent="0.25">
      <c r="C4290" s="23"/>
      <c r="D4290" s="23"/>
      <c r="E4290" s="23"/>
    </row>
    <row r="4291" spans="3:5" x14ac:dyDescent="0.25">
      <c r="C4291" s="23"/>
      <c r="D4291" s="23"/>
      <c r="E4291" s="23"/>
    </row>
    <row r="4292" spans="3:5" x14ac:dyDescent="0.25">
      <c r="C4292" s="23"/>
      <c r="D4292" s="23"/>
      <c r="E4292" s="23"/>
    </row>
    <row r="4293" spans="3:5" x14ac:dyDescent="0.25">
      <c r="C4293" s="23"/>
      <c r="D4293" s="23"/>
      <c r="E4293" s="23"/>
    </row>
    <row r="4294" spans="3:5" x14ac:dyDescent="0.25">
      <c r="C4294" s="23"/>
      <c r="D4294" s="23"/>
      <c r="E4294" s="23"/>
    </row>
    <row r="4295" spans="3:5" x14ac:dyDescent="0.25">
      <c r="C4295" s="23"/>
      <c r="D4295" s="23"/>
      <c r="E4295" s="23"/>
    </row>
    <row r="4296" spans="3:5" x14ac:dyDescent="0.25">
      <c r="C4296" s="23"/>
      <c r="D4296" s="23"/>
      <c r="E4296" s="23"/>
    </row>
    <row r="4297" spans="3:5" x14ac:dyDescent="0.25">
      <c r="C4297" s="23"/>
      <c r="D4297" s="23"/>
      <c r="E4297" s="23"/>
    </row>
    <row r="4298" spans="3:5" x14ac:dyDescent="0.25">
      <c r="C4298" s="23"/>
      <c r="D4298" s="23"/>
      <c r="E4298" s="23"/>
    </row>
    <row r="4299" spans="3:5" x14ac:dyDescent="0.25">
      <c r="C4299" s="23"/>
      <c r="D4299" s="23"/>
      <c r="E4299" s="23"/>
    </row>
    <row r="4300" spans="3:5" x14ac:dyDescent="0.25">
      <c r="C4300" s="23"/>
      <c r="D4300" s="23"/>
      <c r="E4300" s="23"/>
    </row>
    <row r="4301" spans="3:5" x14ac:dyDescent="0.25">
      <c r="C4301" s="23"/>
      <c r="D4301" s="23"/>
      <c r="E4301" s="23"/>
    </row>
    <row r="4302" spans="3:5" x14ac:dyDescent="0.25">
      <c r="C4302" s="23"/>
      <c r="D4302" s="23"/>
      <c r="E4302" s="23"/>
    </row>
    <row r="4303" spans="3:5" x14ac:dyDescent="0.25">
      <c r="C4303" s="23"/>
      <c r="D4303" s="23"/>
      <c r="E4303" s="23"/>
    </row>
    <row r="4304" spans="3:5" x14ac:dyDescent="0.25">
      <c r="C4304" s="23"/>
      <c r="D4304" s="23"/>
      <c r="E4304" s="23"/>
    </row>
    <row r="4305" spans="3:5" x14ac:dyDescent="0.25">
      <c r="C4305" s="23"/>
      <c r="D4305" s="23"/>
      <c r="E4305" s="23"/>
    </row>
    <row r="4306" spans="3:5" x14ac:dyDescent="0.25">
      <c r="C4306" s="23"/>
      <c r="D4306" s="23"/>
      <c r="E4306" s="23"/>
    </row>
    <row r="4307" spans="3:5" x14ac:dyDescent="0.25">
      <c r="C4307" s="23"/>
      <c r="D4307" s="23"/>
      <c r="E4307" s="23"/>
    </row>
    <row r="4308" spans="3:5" x14ac:dyDescent="0.25">
      <c r="C4308" s="23"/>
      <c r="D4308" s="23"/>
      <c r="E4308" s="23"/>
    </row>
    <row r="4309" spans="3:5" x14ac:dyDescent="0.25">
      <c r="C4309" s="23"/>
      <c r="D4309" s="23"/>
      <c r="E4309" s="23"/>
    </row>
    <row r="4310" spans="3:5" x14ac:dyDescent="0.25">
      <c r="C4310" s="23"/>
      <c r="D4310" s="23"/>
      <c r="E4310" s="23"/>
    </row>
    <row r="4311" spans="3:5" x14ac:dyDescent="0.25">
      <c r="C4311" s="23"/>
      <c r="D4311" s="23"/>
      <c r="E4311" s="23"/>
    </row>
    <row r="4312" spans="3:5" x14ac:dyDescent="0.25">
      <c r="C4312" s="23"/>
      <c r="D4312" s="23"/>
      <c r="E4312" s="23"/>
    </row>
    <row r="4313" spans="3:5" x14ac:dyDescent="0.25">
      <c r="C4313" s="23"/>
      <c r="D4313" s="23"/>
      <c r="E4313" s="23"/>
    </row>
    <row r="4314" spans="3:5" x14ac:dyDescent="0.25">
      <c r="C4314" s="23"/>
      <c r="D4314" s="23"/>
      <c r="E4314" s="23"/>
    </row>
    <row r="4315" spans="3:5" x14ac:dyDescent="0.25">
      <c r="C4315" s="23"/>
      <c r="D4315" s="23"/>
      <c r="E4315" s="23"/>
    </row>
    <row r="4316" spans="3:5" x14ac:dyDescent="0.25">
      <c r="C4316" s="23"/>
      <c r="D4316" s="23"/>
      <c r="E4316" s="23"/>
    </row>
    <row r="4317" spans="3:5" x14ac:dyDescent="0.25">
      <c r="C4317" s="23"/>
      <c r="D4317" s="23"/>
      <c r="E4317" s="23"/>
    </row>
    <row r="4318" spans="3:5" x14ac:dyDescent="0.25">
      <c r="C4318" s="23"/>
      <c r="D4318" s="23"/>
      <c r="E4318" s="23"/>
    </row>
    <row r="4319" spans="3:5" x14ac:dyDescent="0.25">
      <c r="C4319" s="23"/>
      <c r="D4319" s="23"/>
      <c r="E4319" s="23"/>
    </row>
    <row r="4320" spans="3:5" x14ac:dyDescent="0.25">
      <c r="C4320" s="23"/>
      <c r="D4320" s="23"/>
      <c r="E4320" s="23"/>
    </row>
    <row r="4321" spans="3:5" x14ac:dyDescent="0.25">
      <c r="C4321" s="23"/>
      <c r="D4321" s="23"/>
      <c r="E4321" s="23"/>
    </row>
    <row r="4322" spans="3:5" x14ac:dyDescent="0.25">
      <c r="C4322" s="23"/>
      <c r="D4322" s="23"/>
      <c r="E4322" s="23"/>
    </row>
    <row r="4323" spans="3:5" x14ac:dyDescent="0.25">
      <c r="C4323" s="23"/>
      <c r="D4323" s="23"/>
      <c r="E4323" s="23"/>
    </row>
    <row r="4324" spans="3:5" x14ac:dyDescent="0.25">
      <c r="C4324" s="23"/>
      <c r="D4324" s="23"/>
      <c r="E4324" s="23"/>
    </row>
    <row r="4325" spans="3:5" x14ac:dyDescent="0.25">
      <c r="C4325" s="23"/>
      <c r="D4325" s="23"/>
      <c r="E4325" s="23"/>
    </row>
    <row r="4326" spans="3:5" x14ac:dyDescent="0.25">
      <c r="C4326" s="23"/>
      <c r="D4326" s="23"/>
      <c r="E4326" s="23"/>
    </row>
    <row r="4327" spans="3:5" x14ac:dyDescent="0.25">
      <c r="C4327" s="23"/>
      <c r="D4327" s="23"/>
      <c r="E4327" s="23"/>
    </row>
    <row r="4328" spans="3:5" x14ac:dyDescent="0.25">
      <c r="C4328" s="23"/>
      <c r="D4328" s="23"/>
      <c r="E4328" s="23"/>
    </row>
    <row r="4329" spans="3:5" x14ac:dyDescent="0.25">
      <c r="C4329" s="23"/>
      <c r="D4329" s="23"/>
      <c r="E4329" s="23"/>
    </row>
    <row r="4330" spans="3:5" x14ac:dyDescent="0.25">
      <c r="C4330" s="23"/>
      <c r="D4330" s="23"/>
      <c r="E4330" s="23"/>
    </row>
    <row r="4331" spans="3:5" x14ac:dyDescent="0.25">
      <c r="C4331" s="23"/>
      <c r="D4331" s="23"/>
      <c r="E4331" s="23"/>
    </row>
    <row r="4332" spans="3:5" x14ac:dyDescent="0.25">
      <c r="C4332" s="23"/>
      <c r="D4332" s="23"/>
      <c r="E4332" s="23"/>
    </row>
    <row r="4333" spans="3:5" x14ac:dyDescent="0.25">
      <c r="C4333" s="23"/>
      <c r="D4333" s="23"/>
      <c r="E4333" s="23"/>
    </row>
    <row r="4334" spans="3:5" x14ac:dyDescent="0.25">
      <c r="C4334" s="23"/>
      <c r="D4334" s="23"/>
      <c r="E4334" s="23"/>
    </row>
    <row r="4335" spans="3:5" x14ac:dyDescent="0.25">
      <c r="C4335" s="23"/>
      <c r="D4335" s="23"/>
      <c r="E4335" s="23"/>
    </row>
    <row r="4336" spans="3:5" x14ac:dyDescent="0.25">
      <c r="C4336" s="23"/>
      <c r="D4336" s="23"/>
      <c r="E4336" s="23"/>
    </row>
    <row r="4337" spans="3:5" x14ac:dyDescent="0.25">
      <c r="C4337" s="23"/>
      <c r="D4337" s="23"/>
      <c r="E4337" s="23"/>
    </row>
    <row r="4338" spans="3:5" x14ac:dyDescent="0.25">
      <c r="C4338" s="23"/>
      <c r="D4338" s="23"/>
      <c r="E4338" s="23"/>
    </row>
    <row r="4339" spans="3:5" x14ac:dyDescent="0.25">
      <c r="C4339" s="23"/>
      <c r="D4339" s="23"/>
      <c r="E4339" s="23"/>
    </row>
    <row r="4340" spans="3:5" x14ac:dyDescent="0.25">
      <c r="C4340" s="23"/>
      <c r="D4340" s="23"/>
      <c r="E4340" s="23"/>
    </row>
    <row r="4341" spans="3:5" x14ac:dyDescent="0.25">
      <c r="C4341" s="23"/>
      <c r="D4341" s="23"/>
      <c r="E4341" s="23"/>
    </row>
    <row r="4342" spans="3:5" x14ac:dyDescent="0.25">
      <c r="C4342" s="23"/>
      <c r="D4342" s="23"/>
      <c r="E4342" s="23"/>
    </row>
    <row r="4343" spans="3:5" x14ac:dyDescent="0.25">
      <c r="C4343" s="23"/>
      <c r="D4343" s="23"/>
      <c r="E4343" s="23"/>
    </row>
    <row r="4344" spans="3:5" x14ac:dyDescent="0.25">
      <c r="C4344" s="23"/>
      <c r="D4344" s="23"/>
      <c r="E4344" s="23"/>
    </row>
    <row r="4345" spans="3:5" x14ac:dyDescent="0.25">
      <c r="C4345" s="23"/>
      <c r="D4345" s="23"/>
      <c r="E4345" s="23"/>
    </row>
    <row r="4346" spans="3:5" x14ac:dyDescent="0.25">
      <c r="C4346" s="23"/>
      <c r="D4346" s="23"/>
      <c r="E4346" s="23"/>
    </row>
    <row r="4347" spans="3:5" x14ac:dyDescent="0.25">
      <c r="C4347" s="23"/>
      <c r="D4347" s="23"/>
      <c r="E4347" s="23"/>
    </row>
    <row r="4348" spans="3:5" x14ac:dyDescent="0.25">
      <c r="C4348" s="23"/>
      <c r="D4348" s="23"/>
      <c r="E4348" s="23"/>
    </row>
    <row r="4349" spans="3:5" x14ac:dyDescent="0.25">
      <c r="C4349" s="23"/>
      <c r="D4349" s="23"/>
      <c r="E4349" s="23"/>
    </row>
    <row r="4350" spans="3:5" x14ac:dyDescent="0.25">
      <c r="C4350" s="23"/>
      <c r="D4350" s="23"/>
      <c r="E4350" s="23"/>
    </row>
    <row r="4351" spans="3:5" x14ac:dyDescent="0.25">
      <c r="C4351" s="23"/>
      <c r="D4351" s="23"/>
      <c r="E4351" s="23"/>
    </row>
    <row r="4352" spans="3:5" x14ac:dyDescent="0.25">
      <c r="C4352" s="23"/>
      <c r="D4352" s="23"/>
      <c r="E4352" s="23"/>
    </row>
    <row r="4353" spans="3:5" x14ac:dyDescent="0.25">
      <c r="C4353" s="23"/>
      <c r="D4353" s="23"/>
      <c r="E4353" s="23"/>
    </row>
    <row r="4354" spans="3:5" x14ac:dyDescent="0.25">
      <c r="C4354" s="23"/>
      <c r="D4354" s="23"/>
      <c r="E4354" s="23"/>
    </row>
    <row r="4355" spans="3:5" x14ac:dyDescent="0.25">
      <c r="C4355" s="23"/>
      <c r="D4355" s="23"/>
      <c r="E4355" s="23"/>
    </row>
    <row r="4356" spans="3:5" x14ac:dyDescent="0.25">
      <c r="C4356" s="23"/>
      <c r="D4356" s="23"/>
      <c r="E4356" s="23"/>
    </row>
    <row r="4357" spans="3:5" x14ac:dyDescent="0.25">
      <c r="C4357" s="23"/>
      <c r="D4357" s="23"/>
      <c r="E4357" s="23"/>
    </row>
    <row r="4358" spans="3:5" x14ac:dyDescent="0.25">
      <c r="C4358" s="23"/>
      <c r="D4358" s="23"/>
      <c r="E4358" s="23"/>
    </row>
    <row r="4359" spans="3:5" x14ac:dyDescent="0.25">
      <c r="C4359" s="23"/>
      <c r="D4359" s="23"/>
      <c r="E4359" s="23"/>
    </row>
    <row r="4360" spans="3:5" x14ac:dyDescent="0.25">
      <c r="C4360" s="23"/>
      <c r="D4360" s="23"/>
      <c r="E4360" s="23"/>
    </row>
    <row r="4361" spans="3:5" x14ac:dyDescent="0.25">
      <c r="C4361" s="23"/>
      <c r="D4361" s="23"/>
      <c r="E4361" s="23"/>
    </row>
    <row r="4362" spans="3:5" x14ac:dyDescent="0.25">
      <c r="C4362" s="23"/>
      <c r="D4362" s="23"/>
      <c r="E4362" s="23"/>
    </row>
    <row r="4363" spans="3:5" x14ac:dyDescent="0.25">
      <c r="C4363" s="23"/>
      <c r="D4363" s="23"/>
      <c r="E4363" s="23"/>
    </row>
    <row r="4364" spans="3:5" x14ac:dyDescent="0.25">
      <c r="C4364" s="23"/>
      <c r="D4364" s="23"/>
      <c r="E4364" s="23"/>
    </row>
    <row r="4365" spans="3:5" x14ac:dyDescent="0.25">
      <c r="C4365" s="23"/>
      <c r="D4365" s="23"/>
      <c r="E4365" s="23"/>
    </row>
    <row r="4366" spans="3:5" x14ac:dyDescent="0.25">
      <c r="C4366" s="23"/>
      <c r="D4366" s="23"/>
      <c r="E4366" s="23"/>
    </row>
    <row r="4367" spans="3:5" x14ac:dyDescent="0.25">
      <c r="C4367" s="23"/>
      <c r="D4367" s="23"/>
      <c r="E4367" s="23"/>
    </row>
    <row r="4368" spans="3:5" x14ac:dyDescent="0.25">
      <c r="C4368" s="23"/>
      <c r="D4368" s="23"/>
      <c r="E4368" s="23"/>
    </row>
    <row r="4369" spans="3:5" x14ac:dyDescent="0.25">
      <c r="C4369" s="23"/>
      <c r="D4369" s="23"/>
      <c r="E4369" s="23"/>
    </row>
    <row r="4370" spans="3:5" x14ac:dyDescent="0.25">
      <c r="C4370" s="23"/>
      <c r="D4370" s="23"/>
      <c r="E4370" s="23"/>
    </row>
    <row r="4371" spans="3:5" x14ac:dyDescent="0.25">
      <c r="C4371" s="23"/>
      <c r="D4371" s="23"/>
      <c r="E4371" s="23"/>
    </row>
    <row r="4372" spans="3:5" x14ac:dyDescent="0.25">
      <c r="C4372" s="23"/>
      <c r="D4372" s="23"/>
      <c r="E4372" s="23"/>
    </row>
    <row r="4373" spans="3:5" x14ac:dyDescent="0.25">
      <c r="C4373" s="23"/>
      <c r="D4373" s="23"/>
      <c r="E4373" s="23"/>
    </row>
    <row r="4374" spans="3:5" x14ac:dyDescent="0.25">
      <c r="C4374" s="23"/>
      <c r="D4374" s="23"/>
      <c r="E4374" s="23"/>
    </row>
    <row r="4375" spans="3:5" x14ac:dyDescent="0.25">
      <c r="C4375" s="23"/>
      <c r="D4375" s="23"/>
      <c r="E4375" s="23"/>
    </row>
    <row r="4376" spans="3:5" x14ac:dyDescent="0.25">
      <c r="C4376" s="23"/>
      <c r="D4376" s="23"/>
      <c r="E4376" s="23"/>
    </row>
    <row r="4377" spans="3:5" x14ac:dyDescent="0.25">
      <c r="C4377" s="23"/>
      <c r="D4377" s="23"/>
      <c r="E4377" s="23"/>
    </row>
    <row r="4378" spans="3:5" x14ac:dyDescent="0.25">
      <c r="C4378" s="23"/>
      <c r="D4378" s="23"/>
      <c r="E4378" s="23"/>
    </row>
    <row r="4379" spans="3:5" x14ac:dyDescent="0.25">
      <c r="C4379" s="23"/>
      <c r="D4379" s="23"/>
      <c r="E4379" s="23"/>
    </row>
    <row r="4380" spans="3:5" x14ac:dyDescent="0.25">
      <c r="C4380" s="23"/>
      <c r="D4380" s="23"/>
      <c r="E4380" s="23"/>
    </row>
    <row r="4381" spans="3:5" x14ac:dyDescent="0.25">
      <c r="C4381" s="23"/>
      <c r="D4381" s="23"/>
      <c r="E4381" s="23"/>
    </row>
    <row r="4382" spans="3:5" x14ac:dyDescent="0.25">
      <c r="C4382" s="23"/>
      <c r="D4382" s="23"/>
      <c r="E4382" s="23"/>
    </row>
    <row r="4383" spans="3:5" x14ac:dyDescent="0.25">
      <c r="C4383" s="23"/>
      <c r="D4383" s="23"/>
      <c r="E4383" s="23"/>
    </row>
    <row r="4384" spans="3:5" x14ac:dyDescent="0.25">
      <c r="C4384" s="23"/>
      <c r="D4384" s="23"/>
      <c r="E4384" s="23"/>
    </row>
    <row r="4385" spans="3:5" x14ac:dyDescent="0.25">
      <c r="C4385" s="23"/>
      <c r="D4385" s="23"/>
      <c r="E4385" s="23"/>
    </row>
    <row r="4386" spans="3:5" x14ac:dyDescent="0.25">
      <c r="C4386" s="23"/>
      <c r="D4386" s="23"/>
      <c r="E4386" s="23"/>
    </row>
    <row r="4387" spans="3:5" x14ac:dyDescent="0.25">
      <c r="C4387" s="23"/>
      <c r="D4387" s="23"/>
      <c r="E4387" s="23"/>
    </row>
    <row r="4388" spans="3:5" x14ac:dyDescent="0.25">
      <c r="C4388" s="23"/>
      <c r="D4388" s="23"/>
      <c r="E4388" s="23"/>
    </row>
    <row r="4389" spans="3:5" x14ac:dyDescent="0.25">
      <c r="C4389" s="23"/>
      <c r="D4389" s="23"/>
      <c r="E4389" s="23"/>
    </row>
    <row r="4390" spans="3:5" x14ac:dyDescent="0.25">
      <c r="C4390" s="23"/>
      <c r="D4390" s="23"/>
      <c r="E4390" s="23"/>
    </row>
    <row r="4391" spans="3:5" x14ac:dyDescent="0.25">
      <c r="C4391" s="23"/>
      <c r="D4391" s="23"/>
      <c r="E4391" s="23"/>
    </row>
    <row r="4392" spans="3:5" x14ac:dyDescent="0.25">
      <c r="C4392" s="23"/>
      <c r="D4392" s="23"/>
      <c r="E4392" s="23"/>
    </row>
    <row r="4393" spans="3:5" x14ac:dyDescent="0.25">
      <c r="C4393" s="23"/>
      <c r="D4393" s="23"/>
      <c r="E4393" s="23"/>
    </row>
    <row r="4394" spans="3:5" x14ac:dyDescent="0.25">
      <c r="C4394" s="23"/>
      <c r="D4394" s="23"/>
      <c r="E4394" s="23"/>
    </row>
    <row r="4395" spans="3:5" x14ac:dyDescent="0.25">
      <c r="C4395" s="23"/>
      <c r="D4395" s="23"/>
      <c r="E4395" s="23"/>
    </row>
    <row r="4396" spans="3:5" x14ac:dyDescent="0.25">
      <c r="C4396" s="23"/>
      <c r="D4396" s="23"/>
      <c r="E4396" s="23"/>
    </row>
    <row r="4397" spans="3:5" x14ac:dyDescent="0.25">
      <c r="C4397" s="23"/>
      <c r="D4397" s="23"/>
      <c r="E4397" s="23"/>
    </row>
    <row r="4398" spans="3:5" x14ac:dyDescent="0.25">
      <c r="C4398" s="23"/>
      <c r="D4398" s="23"/>
      <c r="E4398" s="23"/>
    </row>
    <row r="4399" spans="3:5" x14ac:dyDescent="0.25">
      <c r="C4399" s="23"/>
      <c r="D4399" s="23"/>
      <c r="E4399" s="23"/>
    </row>
    <row r="4400" spans="3:5" x14ac:dyDescent="0.25">
      <c r="C4400" s="23"/>
      <c r="D4400" s="23"/>
      <c r="E4400" s="23"/>
    </row>
    <row r="4401" spans="3:5" x14ac:dyDescent="0.25">
      <c r="C4401" s="23"/>
      <c r="D4401" s="23"/>
      <c r="E4401" s="23"/>
    </row>
    <row r="4402" spans="3:5" x14ac:dyDescent="0.25">
      <c r="C4402" s="23"/>
      <c r="D4402" s="23"/>
      <c r="E4402" s="23"/>
    </row>
    <row r="4403" spans="3:5" x14ac:dyDescent="0.25">
      <c r="C4403" s="23"/>
      <c r="D4403" s="23"/>
      <c r="E4403" s="23"/>
    </row>
    <row r="4404" spans="3:5" x14ac:dyDescent="0.25">
      <c r="C4404" s="23"/>
      <c r="D4404" s="23"/>
      <c r="E4404" s="23"/>
    </row>
    <row r="4405" spans="3:5" x14ac:dyDescent="0.25">
      <c r="C4405" s="23"/>
      <c r="D4405" s="23"/>
      <c r="E4405" s="23"/>
    </row>
    <row r="4406" spans="3:5" x14ac:dyDescent="0.25">
      <c r="C4406" s="23"/>
      <c r="D4406" s="23"/>
      <c r="E4406" s="23"/>
    </row>
    <row r="4407" spans="3:5" x14ac:dyDescent="0.25">
      <c r="C4407" s="23"/>
      <c r="D4407" s="23"/>
      <c r="E4407" s="23"/>
    </row>
    <row r="4408" spans="3:5" x14ac:dyDescent="0.25">
      <c r="C4408" s="23"/>
      <c r="D4408" s="23"/>
      <c r="E4408" s="23"/>
    </row>
    <row r="4409" spans="3:5" x14ac:dyDescent="0.25">
      <c r="C4409" s="23"/>
      <c r="D4409" s="23"/>
      <c r="E4409" s="23"/>
    </row>
    <row r="4410" spans="3:5" x14ac:dyDescent="0.25">
      <c r="C4410" s="23"/>
      <c r="D4410" s="23"/>
      <c r="E4410" s="23"/>
    </row>
    <row r="4411" spans="3:5" x14ac:dyDescent="0.25">
      <c r="C4411" s="23"/>
      <c r="D4411" s="23"/>
      <c r="E4411" s="23"/>
    </row>
    <row r="4412" spans="3:5" x14ac:dyDescent="0.25">
      <c r="C4412" s="23"/>
      <c r="D4412" s="23"/>
      <c r="E4412" s="23"/>
    </row>
    <row r="4413" spans="3:5" x14ac:dyDescent="0.25">
      <c r="C4413" s="23"/>
      <c r="D4413" s="23"/>
      <c r="E4413" s="23"/>
    </row>
    <row r="4414" spans="3:5" x14ac:dyDescent="0.25">
      <c r="C4414" s="23"/>
      <c r="D4414" s="23"/>
      <c r="E4414" s="23"/>
    </row>
    <row r="4415" spans="3:5" x14ac:dyDescent="0.25">
      <c r="C4415" s="23"/>
      <c r="D4415" s="23"/>
      <c r="E4415" s="23"/>
    </row>
    <row r="4416" spans="3:5" x14ac:dyDescent="0.25">
      <c r="C4416" s="23"/>
      <c r="D4416" s="23"/>
      <c r="E4416" s="23"/>
    </row>
    <row r="4417" spans="3:5" x14ac:dyDescent="0.25">
      <c r="C4417" s="23"/>
      <c r="D4417" s="23"/>
      <c r="E4417" s="23"/>
    </row>
    <row r="4418" spans="3:5" x14ac:dyDescent="0.25">
      <c r="C4418" s="23"/>
      <c r="D4418" s="23"/>
      <c r="E4418" s="23"/>
    </row>
    <row r="4419" spans="3:5" x14ac:dyDescent="0.25">
      <c r="C4419" s="23"/>
      <c r="D4419" s="23"/>
      <c r="E4419" s="23"/>
    </row>
    <row r="4420" spans="3:5" x14ac:dyDescent="0.25">
      <c r="C4420" s="23"/>
      <c r="D4420" s="23"/>
      <c r="E4420" s="23"/>
    </row>
    <row r="4421" spans="3:5" x14ac:dyDescent="0.25">
      <c r="C4421" s="23"/>
      <c r="D4421" s="23"/>
      <c r="E4421" s="23"/>
    </row>
    <row r="4422" spans="3:5" x14ac:dyDescent="0.25">
      <c r="C4422" s="23"/>
      <c r="D4422" s="23"/>
      <c r="E4422" s="23"/>
    </row>
    <row r="4423" spans="3:5" x14ac:dyDescent="0.25">
      <c r="C4423" s="23"/>
      <c r="D4423" s="23"/>
      <c r="E4423" s="23"/>
    </row>
    <row r="4424" spans="3:5" x14ac:dyDescent="0.25">
      <c r="C4424" s="23"/>
      <c r="D4424" s="23"/>
      <c r="E4424" s="23"/>
    </row>
    <row r="4425" spans="3:5" x14ac:dyDescent="0.25">
      <c r="C4425" s="23"/>
      <c r="D4425" s="23"/>
      <c r="E4425" s="23"/>
    </row>
    <row r="4426" spans="3:5" x14ac:dyDescent="0.25">
      <c r="C4426" s="23"/>
      <c r="D4426" s="23"/>
      <c r="E4426" s="23"/>
    </row>
    <row r="4427" spans="3:5" x14ac:dyDescent="0.25">
      <c r="C4427" s="23"/>
      <c r="D4427" s="23"/>
      <c r="E4427" s="23"/>
    </row>
    <row r="4428" spans="3:5" x14ac:dyDescent="0.25">
      <c r="C4428" s="23"/>
      <c r="D4428" s="23"/>
      <c r="E4428" s="23"/>
    </row>
    <row r="4429" spans="3:5" x14ac:dyDescent="0.25">
      <c r="C4429" s="23"/>
      <c r="D4429" s="23"/>
      <c r="E4429" s="23"/>
    </row>
    <row r="4430" spans="3:5" x14ac:dyDescent="0.25">
      <c r="C4430" s="23"/>
      <c r="D4430" s="23"/>
      <c r="E4430" s="23"/>
    </row>
    <row r="4431" spans="3:5" x14ac:dyDescent="0.25">
      <c r="C4431" s="23"/>
      <c r="D4431" s="23"/>
      <c r="E4431" s="23"/>
    </row>
    <row r="4432" spans="3:5" x14ac:dyDescent="0.25">
      <c r="C4432" s="23"/>
      <c r="D4432" s="23"/>
      <c r="E4432" s="23"/>
    </row>
    <row r="4433" spans="3:5" x14ac:dyDescent="0.25">
      <c r="C4433" s="23"/>
      <c r="D4433" s="23"/>
      <c r="E4433" s="23"/>
    </row>
    <row r="4434" spans="3:5" x14ac:dyDescent="0.25">
      <c r="C4434" s="23"/>
      <c r="D4434" s="23"/>
      <c r="E4434" s="23"/>
    </row>
    <row r="4435" spans="3:5" x14ac:dyDescent="0.25">
      <c r="C4435" s="23"/>
      <c r="D4435" s="23"/>
      <c r="E4435" s="23"/>
    </row>
    <row r="4436" spans="3:5" x14ac:dyDescent="0.25">
      <c r="C4436" s="23"/>
      <c r="D4436" s="23"/>
      <c r="E4436" s="23"/>
    </row>
    <row r="4437" spans="3:5" x14ac:dyDescent="0.25">
      <c r="C4437" s="23"/>
      <c r="D4437" s="23"/>
      <c r="E4437" s="23"/>
    </row>
    <row r="4438" spans="3:5" x14ac:dyDescent="0.25">
      <c r="C4438" s="23"/>
      <c r="D4438" s="23"/>
      <c r="E4438" s="23"/>
    </row>
    <row r="4439" spans="3:5" x14ac:dyDescent="0.25">
      <c r="C4439" s="23"/>
      <c r="D4439" s="23"/>
      <c r="E4439" s="23"/>
    </row>
    <row r="4440" spans="3:5" x14ac:dyDescent="0.25">
      <c r="C4440" s="23"/>
      <c r="D4440" s="23"/>
      <c r="E4440" s="23"/>
    </row>
    <row r="4441" spans="3:5" x14ac:dyDescent="0.25">
      <c r="C4441" s="23"/>
      <c r="D4441" s="23"/>
      <c r="E4441" s="23"/>
    </row>
    <row r="4442" spans="3:5" x14ac:dyDescent="0.25">
      <c r="C4442" s="23"/>
      <c r="D4442" s="23"/>
      <c r="E4442" s="23"/>
    </row>
    <row r="4443" spans="3:5" x14ac:dyDescent="0.25">
      <c r="C4443" s="23"/>
      <c r="D4443" s="23"/>
      <c r="E4443" s="23"/>
    </row>
    <row r="4444" spans="3:5" x14ac:dyDescent="0.25">
      <c r="C4444" s="23"/>
      <c r="D4444" s="23"/>
      <c r="E4444" s="23"/>
    </row>
    <row r="4445" spans="3:5" x14ac:dyDescent="0.25">
      <c r="C4445" s="23"/>
      <c r="D4445" s="23"/>
      <c r="E4445" s="23"/>
    </row>
    <row r="4446" spans="3:5" x14ac:dyDescent="0.25">
      <c r="C4446" s="23"/>
      <c r="D4446" s="23"/>
      <c r="E4446" s="23"/>
    </row>
    <row r="4447" spans="3:5" x14ac:dyDescent="0.25">
      <c r="C4447" s="23"/>
      <c r="D4447" s="23"/>
      <c r="E4447" s="23"/>
    </row>
    <row r="4448" spans="3:5" x14ac:dyDescent="0.25">
      <c r="C4448" s="23"/>
      <c r="D4448" s="23"/>
      <c r="E4448" s="23"/>
    </row>
    <row r="4449" spans="3:5" x14ac:dyDescent="0.25">
      <c r="C4449" s="23"/>
      <c r="D4449" s="23"/>
      <c r="E4449" s="23"/>
    </row>
    <row r="4450" spans="3:5" x14ac:dyDescent="0.25">
      <c r="C4450" s="23"/>
      <c r="D4450" s="23"/>
      <c r="E4450" s="23"/>
    </row>
    <row r="4451" spans="3:5" x14ac:dyDescent="0.25">
      <c r="C4451" s="23"/>
      <c r="D4451" s="23"/>
      <c r="E4451" s="23"/>
    </row>
    <row r="4452" spans="3:5" x14ac:dyDescent="0.25">
      <c r="C4452" s="23"/>
      <c r="D4452" s="23"/>
      <c r="E4452" s="23"/>
    </row>
    <row r="4453" spans="3:5" x14ac:dyDescent="0.25">
      <c r="C4453" s="23"/>
      <c r="D4453" s="23"/>
      <c r="E4453" s="23"/>
    </row>
    <row r="4454" spans="3:5" x14ac:dyDescent="0.25">
      <c r="C4454" s="23"/>
      <c r="D4454" s="23"/>
      <c r="E4454" s="23"/>
    </row>
    <row r="4455" spans="3:5" x14ac:dyDescent="0.25">
      <c r="C4455" s="23"/>
      <c r="D4455" s="23"/>
      <c r="E4455" s="23"/>
    </row>
    <row r="4456" spans="3:5" x14ac:dyDescent="0.25">
      <c r="C4456" s="23"/>
      <c r="D4456" s="23"/>
      <c r="E4456" s="23"/>
    </row>
    <row r="4457" spans="3:5" x14ac:dyDescent="0.25">
      <c r="C4457" s="23"/>
      <c r="D4457" s="23"/>
      <c r="E4457" s="23"/>
    </row>
    <row r="4458" spans="3:5" x14ac:dyDescent="0.25">
      <c r="C4458" s="23"/>
      <c r="D4458" s="23"/>
      <c r="E4458" s="23"/>
    </row>
    <row r="4459" spans="3:5" x14ac:dyDescent="0.25">
      <c r="C4459" s="23"/>
      <c r="D4459" s="23"/>
      <c r="E4459" s="23"/>
    </row>
    <row r="4460" spans="3:5" x14ac:dyDescent="0.25">
      <c r="C4460" s="23"/>
      <c r="D4460" s="23"/>
      <c r="E4460" s="23"/>
    </row>
    <row r="4461" spans="3:5" x14ac:dyDescent="0.25">
      <c r="C4461" s="23"/>
      <c r="D4461" s="23"/>
      <c r="E4461" s="23"/>
    </row>
    <row r="4462" spans="3:5" x14ac:dyDescent="0.25">
      <c r="C4462" s="23"/>
      <c r="D4462" s="23"/>
      <c r="E4462" s="23"/>
    </row>
    <row r="4463" spans="3:5" x14ac:dyDescent="0.25">
      <c r="C4463" s="23"/>
      <c r="D4463" s="23"/>
      <c r="E4463" s="23"/>
    </row>
    <row r="4464" spans="3:5" x14ac:dyDescent="0.25">
      <c r="C4464" s="23"/>
      <c r="D4464" s="23"/>
      <c r="E4464" s="23"/>
    </row>
    <row r="4465" spans="3:5" x14ac:dyDescent="0.25">
      <c r="C4465" s="23"/>
      <c r="D4465" s="23"/>
      <c r="E4465" s="23"/>
    </row>
    <row r="4466" spans="3:5" x14ac:dyDescent="0.25">
      <c r="C4466" s="23"/>
      <c r="D4466" s="23"/>
      <c r="E4466" s="23"/>
    </row>
    <row r="4467" spans="3:5" x14ac:dyDescent="0.25">
      <c r="C4467" s="23"/>
      <c r="D4467" s="23"/>
      <c r="E4467" s="23"/>
    </row>
    <row r="4468" spans="3:5" x14ac:dyDescent="0.25">
      <c r="C4468" s="23"/>
      <c r="D4468" s="23"/>
      <c r="E4468" s="23"/>
    </row>
    <row r="4469" spans="3:5" x14ac:dyDescent="0.25">
      <c r="C4469" s="23"/>
      <c r="D4469" s="23"/>
      <c r="E4469" s="23"/>
    </row>
    <row r="4470" spans="3:5" x14ac:dyDescent="0.25">
      <c r="C4470" s="23"/>
      <c r="D4470" s="23"/>
      <c r="E4470" s="23"/>
    </row>
    <row r="4471" spans="3:5" x14ac:dyDescent="0.25">
      <c r="C4471" s="23"/>
      <c r="D4471" s="23"/>
      <c r="E4471" s="23"/>
    </row>
    <row r="4472" spans="3:5" x14ac:dyDescent="0.25">
      <c r="C4472" s="23"/>
      <c r="D4472" s="23"/>
      <c r="E4472" s="23"/>
    </row>
    <row r="4473" spans="3:5" x14ac:dyDescent="0.25">
      <c r="C4473" s="23"/>
      <c r="D4473" s="23"/>
      <c r="E4473" s="23"/>
    </row>
    <row r="4474" spans="3:5" x14ac:dyDescent="0.25">
      <c r="C4474" s="23"/>
      <c r="D4474" s="23"/>
      <c r="E4474" s="23"/>
    </row>
    <row r="4475" spans="3:5" x14ac:dyDescent="0.25">
      <c r="C4475" s="23"/>
      <c r="D4475" s="23"/>
      <c r="E4475" s="23"/>
    </row>
    <row r="4476" spans="3:5" x14ac:dyDescent="0.25">
      <c r="C4476" s="23"/>
      <c r="D4476" s="23"/>
      <c r="E4476" s="23"/>
    </row>
    <row r="4477" spans="3:5" x14ac:dyDescent="0.25">
      <c r="C4477" s="23"/>
      <c r="D4477" s="23"/>
      <c r="E4477" s="23"/>
    </row>
    <row r="4478" spans="3:5" x14ac:dyDescent="0.25">
      <c r="C4478" s="23"/>
      <c r="D4478" s="23"/>
      <c r="E4478" s="23"/>
    </row>
    <row r="4479" spans="3:5" x14ac:dyDescent="0.25">
      <c r="C4479" s="23"/>
      <c r="D4479" s="23"/>
      <c r="E4479" s="23"/>
    </row>
    <row r="4480" spans="3:5" x14ac:dyDescent="0.25">
      <c r="C4480" s="23"/>
      <c r="D4480" s="23"/>
      <c r="E4480" s="23"/>
    </row>
    <row r="4481" spans="3:5" x14ac:dyDescent="0.25">
      <c r="C4481" s="23"/>
      <c r="D4481" s="23"/>
      <c r="E4481" s="23"/>
    </row>
    <row r="4482" spans="3:5" x14ac:dyDescent="0.25">
      <c r="C4482" s="23"/>
      <c r="D4482" s="23"/>
      <c r="E4482" s="23"/>
    </row>
    <row r="4483" spans="3:5" x14ac:dyDescent="0.25">
      <c r="C4483" s="23"/>
      <c r="D4483" s="23"/>
      <c r="E4483" s="23"/>
    </row>
    <row r="4484" spans="3:5" x14ac:dyDescent="0.25">
      <c r="C4484" s="23"/>
      <c r="D4484" s="23"/>
      <c r="E4484" s="23"/>
    </row>
    <row r="4485" spans="3:5" x14ac:dyDescent="0.25">
      <c r="C4485" s="23"/>
      <c r="D4485" s="23"/>
      <c r="E4485" s="23"/>
    </row>
    <row r="4486" spans="3:5" x14ac:dyDescent="0.25">
      <c r="C4486" s="23"/>
      <c r="D4486" s="23"/>
      <c r="E4486" s="23"/>
    </row>
    <row r="4487" spans="3:5" x14ac:dyDescent="0.25">
      <c r="C4487" s="23"/>
      <c r="D4487" s="23"/>
      <c r="E4487" s="23"/>
    </row>
    <row r="4488" spans="3:5" x14ac:dyDescent="0.25">
      <c r="C4488" s="23"/>
      <c r="D4488" s="23"/>
      <c r="E4488" s="23"/>
    </row>
    <row r="4489" spans="3:5" x14ac:dyDescent="0.25">
      <c r="C4489" s="23"/>
      <c r="D4489" s="23"/>
      <c r="E4489" s="23"/>
    </row>
    <row r="4490" spans="3:5" x14ac:dyDescent="0.25">
      <c r="C4490" s="23"/>
      <c r="D4490" s="23"/>
      <c r="E4490" s="23"/>
    </row>
    <row r="4491" spans="3:5" x14ac:dyDescent="0.25">
      <c r="C4491" s="23"/>
      <c r="D4491" s="23"/>
      <c r="E4491" s="23"/>
    </row>
    <row r="4492" spans="3:5" x14ac:dyDescent="0.25">
      <c r="C4492" s="23"/>
      <c r="D4492" s="23"/>
      <c r="E4492" s="23"/>
    </row>
    <row r="4493" spans="3:5" x14ac:dyDescent="0.25">
      <c r="C4493" s="23"/>
      <c r="D4493" s="23"/>
      <c r="E4493" s="23"/>
    </row>
    <row r="4494" spans="3:5" x14ac:dyDescent="0.25">
      <c r="C4494" s="23"/>
      <c r="D4494" s="23"/>
      <c r="E4494" s="23"/>
    </row>
    <row r="4495" spans="3:5" x14ac:dyDescent="0.25">
      <c r="C4495" s="23"/>
      <c r="D4495" s="23"/>
      <c r="E4495" s="23"/>
    </row>
    <row r="4496" spans="3:5" x14ac:dyDescent="0.25">
      <c r="C4496" s="23"/>
      <c r="D4496" s="23"/>
      <c r="E4496" s="23"/>
    </row>
    <row r="4497" spans="3:5" x14ac:dyDescent="0.25">
      <c r="C4497" s="23"/>
      <c r="D4497" s="23"/>
      <c r="E4497" s="23"/>
    </row>
    <row r="4498" spans="3:5" x14ac:dyDescent="0.25">
      <c r="C4498" s="23"/>
      <c r="D4498" s="23"/>
      <c r="E4498" s="23"/>
    </row>
    <row r="4499" spans="3:5" x14ac:dyDescent="0.25">
      <c r="C4499" s="23"/>
      <c r="D4499" s="23"/>
      <c r="E4499" s="23"/>
    </row>
    <row r="4500" spans="3:5" x14ac:dyDescent="0.25">
      <c r="C4500" s="23"/>
      <c r="D4500" s="23"/>
      <c r="E4500" s="23"/>
    </row>
    <row r="4501" spans="3:5" x14ac:dyDescent="0.25">
      <c r="C4501" s="23"/>
      <c r="D4501" s="23"/>
      <c r="E4501" s="23"/>
    </row>
    <row r="4502" spans="3:5" x14ac:dyDescent="0.25">
      <c r="C4502" s="23"/>
      <c r="D4502" s="23"/>
      <c r="E4502" s="23"/>
    </row>
    <row r="4503" spans="3:5" x14ac:dyDescent="0.25">
      <c r="C4503" s="23"/>
      <c r="D4503" s="23"/>
      <c r="E4503" s="23"/>
    </row>
    <row r="4504" spans="3:5" x14ac:dyDescent="0.25">
      <c r="C4504" s="23"/>
      <c r="D4504" s="23"/>
      <c r="E4504" s="23"/>
    </row>
    <row r="4505" spans="3:5" x14ac:dyDescent="0.25">
      <c r="C4505" s="23"/>
      <c r="D4505" s="23"/>
      <c r="E4505" s="23"/>
    </row>
    <row r="4506" spans="3:5" x14ac:dyDescent="0.25">
      <c r="C4506" s="23"/>
      <c r="D4506" s="23"/>
      <c r="E4506" s="23"/>
    </row>
    <row r="4507" spans="3:5" x14ac:dyDescent="0.25">
      <c r="C4507" s="23"/>
      <c r="D4507" s="23"/>
      <c r="E4507" s="23"/>
    </row>
    <row r="4508" spans="3:5" x14ac:dyDescent="0.25">
      <c r="C4508" s="23"/>
      <c r="D4508" s="23"/>
      <c r="E4508" s="23"/>
    </row>
    <row r="4509" spans="3:5" x14ac:dyDescent="0.25">
      <c r="C4509" s="23"/>
      <c r="D4509" s="23"/>
      <c r="E4509" s="23"/>
    </row>
    <row r="4510" spans="3:5" x14ac:dyDescent="0.25">
      <c r="C4510" s="23"/>
      <c r="D4510" s="23"/>
      <c r="E4510" s="23"/>
    </row>
    <row r="4511" spans="3:5" x14ac:dyDescent="0.25">
      <c r="C4511" s="23"/>
      <c r="D4511" s="23"/>
      <c r="E4511" s="23"/>
    </row>
    <row r="4512" spans="3:5" x14ac:dyDescent="0.25">
      <c r="C4512" s="23"/>
      <c r="D4512" s="23"/>
      <c r="E4512" s="23"/>
    </row>
    <row r="4513" spans="3:5" x14ac:dyDescent="0.25">
      <c r="C4513" s="23"/>
      <c r="D4513" s="23"/>
      <c r="E4513" s="23"/>
    </row>
    <row r="4514" spans="3:5" x14ac:dyDescent="0.25">
      <c r="C4514" s="23"/>
      <c r="D4514" s="23"/>
      <c r="E4514" s="23"/>
    </row>
    <row r="4515" spans="3:5" x14ac:dyDescent="0.25">
      <c r="C4515" s="23"/>
      <c r="D4515" s="23"/>
      <c r="E4515" s="23"/>
    </row>
    <row r="4516" spans="3:5" x14ac:dyDescent="0.25">
      <c r="C4516" s="23"/>
      <c r="D4516" s="23"/>
      <c r="E4516" s="23"/>
    </row>
    <row r="4517" spans="3:5" x14ac:dyDescent="0.25">
      <c r="C4517" s="23"/>
      <c r="D4517" s="23"/>
      <c r="E4517" s="23"/>
    </row>
    <row r="4518" spans="3:5" x14ac:dyDescent="0.25">
      <c r="C4518" s="23"/>
      <c r="D4518" s="23"/>
      <c r="E4518" s="23"/>
    </row>
    <row r="4519" spans="3:5" x14ac:dyDescent="0.25">
      <c r="C4519" s="23"/>
      <c r="D4519" s="23"/>
      <c r="E4519" s="23"/>
    </row>
    <row r="4520" spans="3:5" x14ac:dyDescent="0.25">
      <c r="C4520" s="23"/>
      <c r="D4520" s="23"/>
      <c r="E4520" s="23"/>
    </row>
    <row r="4521" spans="3:5" x14ac:dyDescent="0.25">
      <c r="C4521" s="23"/>
      <c r="D4521" s="23"/>
      <c r="E4521" s="23"/>
    </row>
    <row r="4522" spans="3:5" x14ac:dyDescent="0.25">
      <c r="C4522" s="23"/>
      <c r="D4522" s="23"/>
      <c r="E4522" s="23"/>
    </row>
    <row r="4523" spans="3:5" x14ac:dyDescent="0.25">
      <c r="C4523" s="23"/>
      <c r="D4523" s="23"/>
      <c r="E4523" s="23"/>
    </row>
    <row r="4524" spans="3:5" x14ac:dyDescent="0.25">
      <c r="C4524" s="23"/>
      <c r="D4524" s="23"/>
      <c r="E4524" s="23"/>
    </row>
    <row r="4525" spans="3:5" x14ac:dyDescent="0.25">
      <c r="C4525" s="23"/>
      <c r="D4525" s="23"/>
      <c r="E4525" s="23"/>
    </row>
    <row r="4526" spans="3:5" x14ac:dyDescent="0.25">
      <c r="C4526" s="23"/>
      <c r="D4526" s="23"/>
      <c r="E4526" s="23"/>
    </row>
    <row r="4527" spans="3:5" x14ac:dyDescent="0.25">
      <c r="C4527" s="23"/>
      <c r="D4527" s="23"/>
      <c r="E4527" s="23"/>
    </row>
    <row r="4528" spans="3:5" x14ac:dyDescent="0.25">
      <c r="C4528" s="23"/>
      <c r="D4528" s="23"/>
      <c r="E4528" s="23"/>
    </row>
    <row r="4529" spans="3:5" x14ac:dyDescent="0.25">
      <c r="C4529" s="23"/>
      <c r="D4529" s="23"/>
      <c r="E4529" s="23"/>
    </row>
    <row r="4530" spans="3:5" x14ac:dyDescent="0.25">
      <c r="C4530" s="23"/>
      <c r="D4530" s="23"/>
      <c r="E4530" s="23"/>
    </row>
    <row r="4531" spans="3:5" x14ac:dyDescent="0.25">
      <c r="C4531" s="23"/>
      <c r="D4531" s="23"/>
      <c r="E4531" s="23"/>
    </row>
    <row r="4532" spans="3:5" x14ac:dyDescent="0.25">
      <c r="C4532" s="23"/>
      <c r="D4532" s="23"/>
      <c r="E4532" s="23"/>
    </row>
    <row r="4533" spans="3:5" x14ac:dyDescent="0.25">
      <c r="C4533" s="23"/>
      <c r="D4533" s="23"/>
      <c r="E4533" s="23"/>
    </row>
    <row r="4534" spans="3:5" x14ac:dyDescent="0.25">
      <c r="C4534" s="23"/>
      <c r="D4534" s="23"/>
      <c r="E4534" s="23"/>
    </row>
    <row r="4535" spans="3:5" x14ac:dyDescent="0.25">
      <c r="C4535" s="23"/>
      <c r="D4535" s="23"/>
      <c r="E4535" s="23"/>
    </row>
    <row r="4536" spans="3:5" x14ac:dyDescent="0.25">
      <c r="C4536" s="23"/>
      <c r="D4536" s="23"/>
      <c r="E4536" s="23"/>
    </row>
    <row r="4537" spans="3:5" x14ac:dyDescent="0.25">
      <c r="C4537" s="23"/>
      <c r="D4537" s="23"/>
      <c r="E4537" s="23"/>
    </row>
    <row r="4538" spans="3:5" x14ac:dyDescent="0.25">
      <c r="C4538" s="23"/>
      <c r="D4538" s="23"/>
      <c r="E4538" s="23"/>
    </row>
    <row r="4539" spans="3:5" x14ac:dyDescent="0.25">
      <c r="C4539" s="23"/>
      <c r="D4539" s="23"/>
      <c r="E4539" s="23"/>
    </row>
    <row r="4540" spans="3:5" x14ac:dyDescent="0.25">
      <c r="C4540" s="23"/>
      <c r="D4540" s="23"/>
      <c r="E4540" s="23"/>
    </row>
    <row r="4541" spans="3:5" x14ac:dyDescent="0.25">
      <c r="C4541" s="23"/>
      <c r="D4541" s="23"/>
      <c r="E4541" s="23"/>
    </row>
    <row r="4542" spans="3:5" x14ac:dyDescent="0.25">
      <c r="C4542" s="23"/>
      <c r="D4542" s="23"/>
      <c r="E4542" s="23"/>
    </row>
    <row r="4543" spans="3:5" x14ac:dyDescent="0.25">
      <c r="C4543" s="23"/>
      <c r="D4543" s="23"/>
      <c r="E4543" s="23"/>
    </row>
    <row r="4544" spans="3:5" x14ac:dyDescent="0.25">
      <c r="C4544" s="23"/>
      <c r="D4544" s="23"/>
      <c r="E4544" s="23"/>
    </row>
    <row r="4545" spans="3:5" x14ac:dyDescent="0.25">
      <c r="C4545" s="23"/>
      <c r="D4545" s="23"/>
      <c r="E4545" s="23"/>
    </row>
    <row r="4546" spans="3:5" x14ac:dyDescent="0.25">
      <c r="C4546" s="23"/>
      <c r="D4546" s="23"/>
      <c r="E4546" s="23"/>
    </row>
    <row r="4547" spans="3:5" x14ac:dyDescent="0.25">
      <c r="C4547" s="23"/>
      <c r="D4547" s="23"/>
      <c r="E4547" s="23"/>
    </row>
    <row r="4548" spans="3:5" x14ac:dyDescent="0.25">
      <c r="C4548" s="23"/>
      <c r="D4548" s="23"/>
      <c r="E4548" s="23"/>
    </row>
    <row r="4549" spans="3:5" x14ac:dyDescent="0.25">
      <c r="C4549" s="23"/>
      <c r="D4549" s="23"/>
      <c r="E4549" s="23"/>
    </row>
    <row r="4550" spans="3:5" x14ac:dyDescent="0.25">
      <c r="C4550" s="23"/>
      <c r="D4550" s="23"/>
      <c r="E4550" s="23"/>
    </row>
    <row r="4551" spans="3:5" x14ac:dyDescent="0.25">
      <c r="C4551" s="23"/>
      <c r="D4551" s="23"/>
      <c r="E4551" s="23"/>
    </row>
    <row r="4552" spans="3:5" x14ac:dyDescent="0.25">
      <c r="C4552" s="23"/>
      <c r="D4552" s="23"/>
      <c r="E4552" s="23"/>
    </row>
    <row r="4553" spans="3:5" x14ac:dyDescent="0.25">
      <c r="C4553" s="23"/>
      <c r="D4553" s="23"/>
      <c r="E4553" s="23"/>
    </row>
    <row r="4554" spans="3:5" x14ac:dyDescent="0.25">
      <c r="C4554" s="23"/>
      <c r="D4554" s="23"/>
      <c r="E4554" s="23"/>
    </row>
    <row r="4555" spans="3:5" x14ac:dyDescent="0.25">
      <c r="C4555" s="23"/>
      <c r="D4555" s="23"/>
      <c r="E4555" s="23"/>
    </row>
    <row r="4556" spans="3:5" x14ac:dyDescent="0.25">
      <c r="C4556" s="23"/>
      <c r="D4556" s="23"/>
      <c r="E4556" s="23"/>
    </row>
    <row r="4557" spans="3:5" x14ac:dyDescent="0.25">
      <c r="C4557" s="23"/>
      <c r="D4557" s="23"/>
      <c r="E4557" s="23"/>
    </row>
    <row r="4558" spans="3:5" x14ac:dyDescent="0.25">
      <c r="C4558" s="23"/>
      <c r="D4558" s="23"/>
      <c r="E4558" s="23"/>
    </row>
    <row r="4559" spans="3:5" x14ac:dyDescent="0.25">
      <c r="C4559" s="23"/>
      <c r="D4559" s="23"/>
      <c r="E4559" s="23"/>
    </row>
    <row r="4560" spans="3:5" x14ac:dyDescent="0.25">
      <c r="C4560" s="23"/>
      <c r="D4560" s="23"/>
      <c r="E4560" s="23"/>
    </row>
    <row r="4561" spans="3:5" x14ac:dyDescent="0.25">
      <c r="C4561" s="23"/>
      <c r="D4561" s="23"/>
      <c r="E4561" s="23"/>
    </row>
    <row r="4562" spans="3:5" x14ac:dyDescent="0.25">
      <c r="C4562" s="23"/>
      <c r="D4562" s="23"/>
      <c r="E4562" s="23"/>
    </row>
    <row r="4563" spans="3:5" x14ac:dyDescent="0.25">
      <c r="C4563" s="23"/>
      <c r="D4563" s="23"/>
      <c r="E4563" s="23"/>
    </row>
    <row r="4564" spans="3:5" x14ac:dyDescent="0.25">
      <c r="C4564" s="23"/>
      <c r="D4564" s="23"/>
      <c r="E4564" s="23"/>
    </row>
    <row r="4565" spans="3:5" x14ac:dyDescent="0.25">
      <c r="C4565" s="23"/>
      <c r="D4565" s="23"/>
      <c r="E4565" s="23"/>
    </row>
    <row r="4566" spans="3:5" x14ac:dyDescent="0.25">
      <c r="C4566" s="23"/>
      <c r="D4566" s="23"/>
      <c r="E4566" s="23"/>
    </row>
    <row r="4567" spans="3:5" x14ac:dyDescent="0.25">
      <c r="C4567" s="23"/>
      <c r="D4567" s="23"/>
      <c r="E4567" s="23"/>
    </row>
    <row r="4568" spans="3:5" x14ac:dyDescent="0.25">
      <c r="C4568" s="23"/>
      <c r="D4568" s="23"/>
      <c r="E4568" s="23"/>
    </row>
    <row r="4569" spans="3:5" x14ac:dyDescent="0.25">
      <c r="C4569" s="23"/>
      <c r="D4569" s="23"/>
      <c r="E4569" s="23"/>
    </row>
    <row r="4570" spans="3:5" x14ac:dyDescent="0.25">
      <c r="C4570" s="23"/>
      <c r="D4570" s="23"/>
      <c r="E4570" s="23"/>
    </row>
    <row r="4571" spans="3:5" x14ac:dyDescent="0.25">
      <c r="C4571" s="23"/>
      <c r="D4571" s="23"/>
      <c r="E4571" s="23"/>
    </row>
    <row r="4572" spans="3:5" x14ac:dyDescent="0.25">
      <c r="C4572" s="23"/>
      <c r="D4572" s="23"/>
      <c r="E4572" s="23"/>
    </row>
    <row r="4573" spans="3:5" x14ac:dyDescent="0.25">
      <c r="C4573" s="23"/>
      <c r="D4573" s="23"/>
      <c r="E4573" s="23"/>
    </row>
    <row r="4574" spans="3:5" x14ac:dyDescent="0.25">
      <c r="C4574" s="23"/>
      <c r="D4574" s="23"/>
      <c r="E4574" s="23"/>
    </row>
    <row r="4575" spans="3:5" x14ac:dyDescent="0.25">
      <c r="C4575" s="23"/>
      <c r="D4575" s="23"/>
      <c r="E4575" s="23"/>
    </row>
    <row r="4576" spans="3:5" x14ac:dyDescent="0.25">
      <c r="C4576" s="23"/>
      <c r="D4576" s="23"/>
      <c r="E4576" s="23"/>
    </row>
    <row r="4577" spans="3:5" x14ac:dyDescent="0.25">
      <c r="C4577" s="23"/>
      <c r="D4577" s="23"/>
      <c r="E4577" s="23"/>
    </row>
    <row r="4578" spans="3:5" x14ac:dyDescent="0.25">
      <c r="C4578" s="23"/>
      <c r="D4578" s="23"/>
      <c r="E4578" s="23"/>
    </row>
    <row r="4579" spans="3:5" x14ac:dyDescent="0.25">
      <c r="C4579" s="23"/>
      <c r="D4579" s="23"/>
      <c r="E4579" s="23"/>
    </row>
    <row r="4580" spans="3:5" x14ac:dyDescent="0.25">
      <c r="C4580" s="23"/>
      <c r="D4580" s="23"/>
      <c r="E4580" s="23"/>
    </row>
    <row r="4581" spans="3:5" x14ac:dyDescent="0.25">
      <c r="C4581" s="23"/>
      <c r="D4581" s="23"/>
      <c r="E4581" s="23"/>
    </row>
    <row r="4582" spans="3:5" x14ac:dyDescent="0.25">
      <c r="C4582" s="23"/>
      <c r="D4582" s="23"/>
      <c r="E4582" s="23"/>
    </row>
    <row r="4583" spans="3:5" x14ac:dyDescent="0.25">
      <c r="C4583" s="23"/>
      <c r="D4583" s="23"/>
      <c r="E4583" s="23"/>
    </row>
    <row r="4584" spans="3:5" x14ac:dyDescent="0.25">
      <c r="C4584" s="23"/>
      <c r="D4584" s="23"/>
      <c r="E4584" s="23"/>
    </row>
    <row r="4585" spans="3:5" x14ac:dyDescent="0.25">
      <c r="C4585" s="23"/>
      <c r="D4585" s="23"/>
      <c r="E4585" s="23"/>
    </row>
    <row r="4586" spans="3:5" x14ac:dyDescent="0.25">
      <c r="C4586" s="23"/>
      <c r="D4586" s="23"/>
      <c r="E4586" s="23"/>
    </row>
    <row r="4587" spans="3:5" x14ac:dyDescent="0.25">
      <c r="C4587" s="23"/>
      <c r="D4587" s="23"/>
      <c r="E4587" s="23"/>
    </row>
    <row r="4588" spans="3:5" x14ac:dyDescent="0.25">
      <c r="C4588" s="23"/>
      <c r="D4588" s="23"/>
      <c r="E4588" s="23"/>
    </row>
    <row r="4589" spans="3:5" x14ac:dyDescent="0.25">
      <c r="C4589" s="23"/>
      <c r="D4589" s="23"/>
      <c r="E4589" s="23"/>
    </row>
    <row r="4590" spans="3:5" x14ac:dyDescent="0.25">
      <c r="C4590" s="23"/>
      <c r="D4590" s="23"/>
      <c r="E4590" s="23"/>
    </row>
    <row r="4591" spans="3:5" x14ac:dyDescent="0.25">
      <c r="C4591" s="23"/>
      <c r="D4591" s="23"/>
      <c r="E4591" s="23"/>
    </row>
    <row r="4592" spans="3:5" x14ac:dyDescent="0.25">
      <c r="C4592" s="23"/>
      <c r="D4592" s="23"/>
      <c r="E4592" s="23"/>
    </row>
    <row r="4593" spans="3:5" x14ac:dyDescent="0.25">
      <c r="C4593" s="23"/>
      <c r="D4593" s="23"/>
      <c r="E4593" s="23"/>
    </row>
    <row r="4594" spans="3:5" x14ac:dyDescent="0.25">
      <c r="C4594" s="23"/>
      <c r="D4594" s="23"/>
      <c r="E4594" s="23"/>
    </row>
    <row r="4595" spans="3:5" x14ac:dyDescent="0.25">
      <c r="C4595" s="23"/>
      <c r="D4595" s="23"/>
      <c r="E4595" s="23"/>
    </row>
    <row r="4596" spans="3:5" x14ac:dyDescent="0.25">
      <c r="C4596" s="23"/>
      <c r="D4596" s="23"/>
      <c r="E4596" s="23"/>
    </row>
    <row r="4597" spans="3:5" x14ac:dyDescent="0.25">
      <c r="C4597" s="23"/>
      <c r="D4597" s="23"/>
      <c r="E4597" s="23"/>
    </row>
    <row r="4598" spans="3:5" x14ac:dyDescent="0.25">
      <c r="C4598" s="23"/>
      <c r="D4598" s="23"/>
      <c r="E4598" s="23"/>
    </row>
    <row r="4599" spans="3:5" x14ac:dyDescent="0.25">
      <c r="C4599" s="23"/>
      <c r="D4599" s="23"/>
      <c r="E4599" s="23"/>
    </row>
    <row r="4600" spans="3:5" x14ac:dyDescent="0.25">
      <c r="C4600" s="23"/>
      <c r="D4600" s="23"/>
      <c r="E4600" s="23"/>
    </row>
    <row r="4601" spans="3:5" x14ac:dyDescent="0.25">
      <c r="C4601" s="23"/>
      <c r="D4601" s="23"/>
      <c r="E4601" s="23"/>
    </row>
    <row r="4602" spans="3:5" x14ac:dyDescent="0.25">
      <c r="C4602" s="23"/>
      <c r="D4602" s="23"/>
      <c r="E4602" s="23"/>
    </row>
    <row r="4603" spans="3:5" x14ac:dyDescent="0.25">
      <c r="C4603" s="23"/>
      <c r="D4603" s="23"/>
      <c r="E4603" s="23"/>
    </row>
    <row r="4604" spans="3:5" x14ac:dyDescent="0.25">
      <c r="C4604" s="23"/>
      <c r="D4604" s="23"/>
      <c r="E4604" s="23"/>
    </row>
    <row r="4605" spans="3:5" x14ac:dyDescent="0.25">
      <c r="C4605" s="23"/>
      <c r="D4605" s="23"/>
      <c r="E4605" s="23"/>
    </row>
    <row r="4606" spans="3:5" x14ac:dyDescent="0.25">
      <c r="C4606" s="23"/>
      <c r="D4606" s="23"/>
      <c r="E4606" s="23"/>
    </row>
    <row r="4607" spans="3:5" x14ac:dyDescent="0.25">
      <c r="C4607" s="23"/>
      <c r="D4607" s="23"/>
      <c r="E4607" s="23"/>
    </row>
    <row r="4608" spans="3:5" x14ac:dyDescent="0.25">
      <c r="C4608" s="23"/>
      <c r="D4608" s="23"/>
      <c r="E4608" s="23"/>
    </row>
    <row r="4609" spans="3:5" x14ac:dyDescent="0.25">
      <c r="C4609" s="23"/>
      <c r="D4609" s="23"/>
      <c r="E4609" s="23"/>
    </row>
    <row r="4610" spans="3:5" x14ac:dyDescent="0.25">
      <c r="C4610" s="23"/>
      <c r="D4610" s="23"/>
      <c r="E4610" s="23"/>
    </row>
    <row r="4611" spans="3:5" x14ac:dyDescent="0.25">
      <c r="C4611" s="23"/>
      <c r="D4611" s="23"/>
      <c r="E4611" s="23"/>
    </row>
    <row r="4612" spans="3:5" x14ac:dyDescent="0.25">
      <c r="C4612" s="23"/>
      <c r="D4612" s="23"/>
      <c r="E4612" s="23"/>
    </row>
    <row r="4613" spans="3:5" x14ac:dyDescent="0.25">
      <c r="C4613" s="23"/>
      <c r="D4613" s="23"/>
      <c r="E4613" s="23"/>
    </row>
    <row r="4614" spans="3:5" x14ac:dyDescent="0.25">
      <c r="C4614" s="23"/>
      <c r="D4614" s="23"/>
      <c r="E4614" s="23"/>
    </row>
    <row r="4615" spans="3:5" x14ac:dyDescent="0.25">
      <c r="C4615" s="23"/>
      <c r="D4615" s="23"/>
      <c r="E4615" s="23"/>
    </row>
    <row r="4616" spans="3:5" x14ac:dyDescent="0.25">
      <c r="C4616" s="23"/>
      <c r="D4616" s="23"/>
      <c r="E4616" s="23"/>
    </row>
    <row r="4617" spans="3:5" x14ac:dyDescent="0.25">
      <c r="C4617" s="23"/>
      <c r="D4617" s="23"/>
      <c r="E4617" s="23"/>
    </row>
    <row r="4618" spans="3:5" x14ac:dyDescent="0.25">
      <c r="C4618" s="23"/>
      <c r="D4618" s="23"/>
      <c r="E4618" s="23"/>
    </row>
    <row r="4619" spans="3:5" x14ac:dyDescent="0.25">
      <c r="C4619" s="23"/>
      <c r="D4619" s="23"/>
      <c r="E4619" s="23"/>
    </row>
    <row r="4620" spans="3:5" x14ac:dyDescent="0.25">
      <c r="C4620" s="23"/>
      <c r="D4620" s="23"/>
      <c r="E4620" s="23"/>
    </row>
    <row r="4621" spans="3:5" x14ac:dyDescent="0.25">
      <c r="C4621" s="23"/>
      <c r="D4621" s="23"/>
      <c r="E4621" s="23"/>
    </row>
    <row r="4622" spans="3:5" x14ac:dyDescent="0.25">
      <c r="C4622" s="23"/>
      <c r="D4622" s="23"/>
      <c r="E4622" s="23"/>
    </row>
    <row r="4623" spans="3:5" x14ac:dyDescent="0.25">
      <c r="C4623" s="23"/>
      <c r="D4623" s="23"/>
      <c r="E4623" s="23"/>
    </row>
    <row r="4624" spans="3:5" x14ac:dyDescent="0.25">
      <c r="C4624" s="23"/>
      <c r="D4624" s="23"/>
      <c r="E4624" s="23"/>
    </row>
    <row r="4625" spans="3:5" x14ac:dyDescent="0.25">
      <c r="C4625" s="23"/>
      <c r="D4625" s="23"/>
      <c r="E4625" s="23"/>
    </row>
    <row r="4626" spans="3:5" x14ac:dyDescent="0.25">
      <c r="C4626" s="23"/>
      <c r="D4626" s="23"/>
      <c r="E4626" s="23"/>
    </row>
    <row r="4627" spans="3:5" x14ac:dyDescent="0.25">
      <c r="C4627" s="23"/>
      <c r="D4627" s="23"/>
      <c r="E4627" s="23"/>
    </row>
    <row r="4628" spans="3:5" x14ac:dyDescent="0.25">
      <c r="C4628" s="23"/>
      <c r="D4628" s="23"/>
      <c r="E4628" s="23"/>
    </row>
    <row r="4629" spans="3:5" x14ac:dyDescent="0.25">
      <c r="C4629" s="23"/>
      <c r="D4629" s="23"/>
      <c r="E4629" s="23"/>
    </row>
    <row r="4630" spans="3:5" x14ac:dyDescent="0.25">
      <c r="C4630" s="23"/>
      <c r="D4630" s="23"/>
      <c r="E4630" s="23"/>
    </row>
    <row r="4631" spans="3:5" x14ac:dyDescent="0.25">
      <c r="C4631" s="23"/>
      <c r="D4631" s="23"/>
      <c r="E4631" s="23"/>
    </row>
    <row r="4632" spans="3:5" x14ac:dyDescent="0.25">
      <c r="C4632" s="23"/>
      <c r="D4632" s="23"/>
      <c r="E4632" s="23"/>
    </row>
    <row r="4633" spans="3:5" x14ac:dyDescent="0.25">
      <c r="C4633" s="23"/>
      <c r="D4633" s="23"/>
      <c r="E4633" s="23"/>
    </row>
    <row r="4634" spans="3:5" x14ac:dyDescent="0.25">
      <c r="C4634" s="23"/>
      <c r="D4634" s="23"/>
      <c r="E4634" s="23"/>
    </row>
    <row r="4635" spans="3:5" x14ac:dyDescent="0.25">
      <c r="C4635" s="23"/>
      <c r="D4635" s="23"/>
      <c r="E4635" s="23"/>
    </row>
    <row r="4636" spans="3:5" x14ac:dyDescent="0.25">
      <c r="C4636" s="23"/>
      <c r="D4636" s="23"/>
      <c r="E4636" s="23"/>
    </row>
    <row r="4637" spans="3:5" x14ac:dyDescent="0.25">
      <c r="C4637" s="23"/>
      <c r="D4637" s="23"/>
      <c r="E4637" s="23"/>
    </row>
    <row r="4638" spans="3:5" x14ac:dyDescent="0.25">
      <c r="C4638" s="23"/>
      <c r="D4638" s="23"/>
      <c r="E4638" s="23"/>
    </row>
    <row r="4639" spans="3:5" x14ac:dyDescent="0.25">
      <c r="C4639" s="23"/>
      <c r="D4639" s="23"/>
      <c r="E4639" s="23"/>
    </row>
    <row r="4640" spans="3:5" x14ac:dyDescent="0.25">
      <c r="C4640" s="23"/>
      <c r="D4640" s="23"/>
      <c r="E4640" s="23"/>
    </row>
    <row r="4641" spans="3:5" x14ac:dyDescent="0.25">
      <c r="C4641" s="23"/>
      <c r="D4641" s="23"/>
      <c r="E4641" s="23"/>
    </row>
    <row r="4642" spans="3:5" x14ac:dyDescent="0.25">
      <c r="C4642" s="23"/>
      <c r="D4642" s="23"/>
      <c r="E4642" s="23"/>
    </row>
    <row r="4643" spans="3:5" x14ac:dyDescent="0.25">
      <c r="C4643" s="23"/>
      <c r="D4643" s="23"/>
      <c r="E4643" s="23"/>
    </row>
    <row r="4644" spans="3:5" x14ac:dyDescent="0.25">
      <c r="C4644" s="23"/>
      <c r="D4644" s="23"/>
      <c r="E4644" s="23"/>
    </row>
    <row r="4645" spans="3:5" x14ac:dyDescent="0.25">
      <c r="C4645" s="23"/>
      <c r="D4645" s="23"/>
      <c r="E4645" s="23"/>
    </row>
    <row r="4646" spans="3:5" x14ac:dyDescent="0.25">
      <c r="C4646" s="23"/>
      <c r="D4646" s="23"/>
      <c r="E4646" s="23"/>
    </row>
    <row r="4647" spans="3:5" x14ac:dyDescent="0.25">
      <c r="C4647" s="23"/>
      <c r="D4647" s="23"/>
      <c r="E4647" s="23"/>
    </row>
    <row r="4648" spans="3:5" x14ac:dyDescent="0.25">
      <c r="C4648" s="23"/>
      <c r="D4648" s="23"/>
      <c r="E4648" s="23"/>
    </row>
    <row r="4649" spans="3:5" x14ac:dyDescent="0.25">
      <c r="C4649" s="23"/>
      <c r="D4649" s="23"/>
      <c r="E4649" s="23"/>
    </row>
    <row r="4650" spans="3:5" x14ac:dyDescent="0.25">
      <c r="C4650" s="23"/>
      <c r="D4650" s="23"/>
      <c r="E4650" s="23"/>
    </row>
    <row r="4651" spans="3:5" x14ac:dyDescent="0.25">
      <c r="C4651" s="23"/>
      <c r="D4651" s="23"/>
      <c r="E4651" s="23"/>
    </row>
    <row r="4652" spans="3:5" x14ac:dyDescent="0.25">
      <c r="C4652" s="23"/>
      <c r="D4652" s="23"/>
      <c r="E4652" s="23"/>
    </row>
    <row r="4653" spans="3:5" x14ac:dyDescent="0.25">
      <c r="C4653" s="23"/>
      <c r="D4653" s="23"/>
      <c r="E4653" s="23"/>
    </row>
    <row r="4654" spans="3:5" x14ac:dyDescent="0.25">
      <c r="C4654" s="23"/>
      <c r="D4654" s="23"/>
      <c r="E4654" s="23"/>
    </row>
    <row r="4655" spans="3:5" x14ac:dyDescent="0.25">
      <c r="C4655" s="23"/>
      <c r="D4655" s="23"/>
      <c r="E4655" s="23"/>
    </row>
    <row r="4656" spans="3:5" x14ac:dyDescent="0.25">
      <c r="C4656" s="23"/>
      <c r="D4656" s="23"/>
      <c r="E4656" s="23"/>
    </row>
    <row r="4657" spans="3:5" x14ac:dyDescent="0.25">
      <c r="C4657" s="23"/>
      <c r="D4657" s="23"/>
      <c r="E4657" s="23"/>
    </row>
    <row r="4658" spans="3:5" x14ac:dyDescent="0.25">
      <c r="C4658" s="23"/>
      <c r="D4658" s="23"/>
      <c r="E4658" s="23"/>
    </row>
    <row r="4659" spans="3:5" x14ac:dyDescent="0.25">
      <c r="C4659" s="23"/>
      <c r="D4659" s="23"/>
      <c r="E4659" s="23"/>
    </row>
    <row r="4660" spans="3:5" x14ac:dyDescent="0.25">
      <c r="C4660" s="23"/>
      <c r="D4660" s="23"/>
      <c r="E4660" s="23"/>
    </row>
    <row r="4661" spans="3:5" x14ac:dyDescent="0.25">
      <c r="C4661" s="23"/>
      <c r="D4661" s="23"/>
      <c r="E4661" s="23"/>
    </row>
    <row r="4662" spans="3:5" x14ac:dyDescent="0.25">
      <c r="C4662" s="23"/>
      <c r="D4662" s="23"/>
      <c r="E4662" s="23"/>
    </row>
    <row r="4663" spans="3:5" x14ac:dyDescent="0.25">
      <c r="C4663" s="23"/>
      <c r="D4663" s="23"/>
      <c r="E4663" s="23"/>
    </row>
    <row r="4664" spans="3:5" x14ac:dyDescent="0.25">
      <c r="C4664" s="23"/>
      <c r="D4664" s="23"/>
      <c r="E4664" s="23"/>
    </row>
    <row r="4665" spans="3:5" x14ac:dyDescent="0.25">
      <c r="C4665" s="23"/>
      <c r="D4665" s="23"/>
      <c r="E4665" s="23"/>
    </row>
    <row r="4666" spans="3:5" x14ac:dyDescent="0.25">
      <c r="C4666" s="23"/>
      <c r="D4666" s="23"/>
      <c r="E4666" s="23"/>
    </row>
    <row r="4667" spans="3:5" x14ac:dyDescent="0.25">
      <c r="C4667" s="23"/>
      <c r="D4667" s="23"/>
      <c r="E4667" s="23"/>
    </row>
    <row r="4668" spans="3:5" x14ac:dyDescent="0.25">
      <c r="C4668" s="23"/>
      <c r="D4668" s="23"/>
      <c r="E4668" s="23"/>
    </row>
    <row r="4669" spans="3:5" x14ac:dyDescent="0.25">
      <c r="C4669" s="23"/>
      <c r="D4669" s="23"/>
      <c r="E4669" s="23"/>
    </row>
    <row r="4670" spans="3:5" x14ac:dyDescent="0.25">
      <c r="C4670" s="23"/>
      <c r="D4670" s="23"/>
      <c r="E4670" s="23"/>
    </row>
    <row r="4671" spans="3:5" x14ac:dyDescent="0.25">
      <c r="C4671" s="23"/>
      <c r="D4671" s="23"/>
      <c r="E4671" s="23"/>
    </row>
    <row r="4672" spans="3:5" x14ac:dyDescent="0.25">
      <c r="C4672" s="23"/>
      <c r="D4672" s="23"/>
      <c r="E4672" s="23"/>
    </row>
    <row r="4673" spans="3:5" x14ac:dyDescent="0.25">
      <c r="C4673" s="23"/>
      <c r="D4673" s="23"/>
      <c r="E4673" s="23"/>
    </row>
    <row r="4674" spans="3:5" x14ac:dyDescent="0.25">
      <c r="C4674" s="23"/>
      <c r="D4674" s="23"/>
      <c r="E4674" s="23"/>
    </row>
    <row r="4675" spans="3:5" x14ac:dyDescent="0.25">
      <c r="C4675" s="23"/>
      <c r="D4675" s="23"/>
      <c r="E4675" s="23"/>
    </row>
    <row r="4676" spans="3:5" x14ac:dyDescent="0.25">
      <c r="C4676" s="23"/>
      <c r="D4676" s="23"/>
      <c r="E4676" s="23"/>
    </row>
    <row r="4677" spans="3:5" x14ac:dyDescent="0.25">
      <c r="C4677" s="23"/>
      <c r="D4677" s="23"/>
      <c r="E4677" s="23"/>
    </row>
    <row r="4678" spans="3:5" x14ac:dyDescent="0.25">
      <c r="C4678" s="23"/>
      <c r="D4678" s="23"/>
      <c r="E4678" s="23"/>
    </row>
    <row r="4679" spans="3:5" x14ac:dyDescent="0.25">
      <c r="C4679" s="23"/>
      <c r="D4679" s="23"/>
      <c r="E4679" s="23"/>
    </row>
    <row r="4680" spans="3:5" x14ac:dyDescent="0.25">
      <c r="C4680" s="23"/>
      <c r="D4680" s="23"/>
      <c r="E4680" s="23"/>
    </row>
    <row r="4681" spans="3:5" x14ac:dyDescent="0.25">
      <c r="C4681" s="23"/>
      <c r="D4681" s="23"/>
      <c r="E4681" s="23"/>
    </row>
    <row r="4682" spans="3:5" x14ac:dyDescent="0.25">
      <c r="C4682" s="23"/>
      <c r="D4682" s="23"/>
      <c r="E4682" s="23"/>
    </row>
    <row r="4683" spans="3:5" x14ac:dyDescent="0.25">
      <c r="C4683" s="23"/>
      <c r="D4683" s="23"/>
      <c r="E4683" s="23"/>
    </row>
    <row r="4684" spans="3:5" x14ac:dyDescent="0.25">
      <c r="C4684" s="23"/>
      <c r="D4684" s="23"/>
      <c r="E4684" s="23"/>
    </row>
    <row r="4685" spans="3:5" x14ac:dyDescent="0.25">
      <c r="C4685" s="23"/>
      <c r="D4685" s="23"/>
      <c r="E4685" s="23"/>
    </row>
    <row r="4686" spans="3:5" x14ac:dyDescent="0.25">
      <c r="C4686" s="23"/>
      <c r="D4686" s="23"/>
      <c r="E4686" s="23"/>
    </row>
    <row r="4687" spans="3:5" x14ac:dyDescent="0.25">
      <c r="C4687" s="23"/>
      <c r="D4687" s="23"/>
      <c r="E4687" s="23"/>
    </row>
    <row r="4688" spans="3:5" x14ac:dyDescent="0.25">
      <c r="C4688" s="23"/>
      <c r="D4688" s="23"/>
      <c r="E4688" s="23"/>
    </row>
    <row r="4689" spans="3:5" x14ac:dyDescent="0.25">
      <c r="C4689" s="23"/>
      <c r="D4689" s="23"/>
      <c r="E4689" s="23"/>
    </row>
    <row r="4690" spans="3:5" x14ac:dyDescent="0.25">
      <c r="C4690" s="23"/>
      <c r="D4690" s="23"/>
      <c r="E4690" s="23"/>
    </row>
    <row r="4691" spans="3:5" x14ac:dyDescent="0.25">
      <c r="C4691" s="23"/>
      <c r="D4691" s="23"/>
      <c r="E4691" s="23"/>
    </row>
    <row r="4692" spans="3:5" x14ac:dyDescent="0.25">
      <c r="C4692" s="23"/>
      <c r="D4692" s="23"/>
      <c r="E4692" s="23"/>
    </row>
    <row r="4693" spans="3:5" x14ac:dyDescent="0.25">
      <c r="C4693" s="23"/>
      <c r="D4693" s="23"/>
      <c r="E4693" s="23"/>
    </row>
    <row r="4694" spans="3:5" x14ac:dyDescent="0.25">
      <c r="C4694" s="23"/>
      <c r="D4694" s="23"/>
      <c r="E4694" s="23"/>
    </row>
    <row r="4695" spans="3:5" x14ac:dyDescent="0.25">
      <c r="C4695" s="23"/>
      <c r="D4695" s="23"/>
      <c r="E4695" s="23"/>
    </row>
    <row r="4696" spans="3:5" x14ac:dyDescent="0.25">
      <c r="C4696" s="23"/>
      <c r="D4696" s="23"/>
      <c r="E4696" s="23"/>
    </row>
    <row r="4697" spans="3:5" x14ac:dyDescent="0.25">
      <c r="C4697" s="23"/>
      <c r="D4697" s="23"/>
      <c r="E4697" s="23"/>
    </row>
    <row r="4698" spans="3:5" x14ac:dyDescent="0.25">
      <c r="C4698" s="23"/>
      <c r="D4698" s="23"/>
      <c r="E4698" s="23"/>
    </row>
    <row r="4699" spans="3:5" x14ac:dyDescent="0.25">
      <c r="C4699" s="23"/>
      <c r="D4699" s="23"/>
      <c r="E4699" s="23"/>
    </row>
    <row r="4700" spans="3:5" x14ac:dyDescent="0.25">
      <c r="C4700" s="23"/>
      <c r="D4700" s="23"/>
      <c r="E4700" s="23"/>
    </row>
    <row r="4701" spans="3:5" x14ac:dyDescent="0.25">
      <c r="C4701" s="23"/>
      <c r="D4701" s="23"/>
      <c r="E4701" s="23"/>
    </row>
    <row r="4702" spans="3:5" x14ac:dyDescent="0.25">
      <c r="C4702" s="23"/>
      <c r="D4702" s="23"/>
      <c r="E4702" s="23"/>
    </row>
    <row r="4703" spans="3:5" x14ac:dyDescent="0.25">
      <c r="C4703" s="23"/>
      <c r="D4703" s="23"/>
      <c r="E4703" s="23"/>
    </row>
    <row r="4704" spans="3:5" x14ac:dyDescent="0.25">
      <c r="C4704" s="23"/>
      <c r="D4704" s="23"/>
      <c r="E4704" s="23"/>
    </row>
    <row r="4705" spans="3:5" x14ac:dyDescent="0.25">
      <c r="C4705" s="23"/>
      <c r="D4705" s="23"/>
      <c r="E4705" s="23"/>
    </row>
    <row r="4706" spans="3:5" x14ac:dyDescent="0.25">
      <c r="C4706" s="23"/>
      <c r="D4706" s="23"/>
      <c r="E4706" s="23"/>
    </row>
    <row r="4707" spans="3:5" x14ac:dyDescent="0.25">
      <c r="C4707" s="23"/>
      <c r="D4707" s="23"/>
      <c r="E4707" s="23"/>
    </row>
    <row r="4708" spans="3:5" x14ac:dyDescent="0.25">
      <c r="C4708" s="23"/>
      <c r="D4708" s="23"/>
      <c r="E4708" s="23"/>
    </row>
    <row r="4709" spans="3:5" x14ac:dyDescent="0.25">
      <c r="C4709" s="23"/>
      <c r="D4709" s="23"/>
      <c r="E4709" s="23"/>
    </row>
    <row r="4710" spans="3:5" x14ac:dyDescent="0.25">
      <c r="C4710" s="23"/>
      <c r="D4710" s="23"/>
      <c r="E4710" s="23"/>
    </row>
    <row r="4711" spans="3:5" x14ac:dyDescent="0.25">
      <c r="C4711" s="23"/>
      <c r="D4711" s="23"/>
      <c r="E4711" s="23"/>
    </row>
    <row r="4712" spans="3:5" x14ac:dyDescent="0.25">
      <c r="C4712" s="23"/>
      <c r="D4712" s="23"/>
      <c r="E4712" s="23"/>
    </row>
    <row r="4713" spans="3:5" x14ac:dyDescent="0.25">
      <c r="C4713" s="23"/>
      <c r="D4713" s="23"/>
      <c r="E4713" s="23"/>
    </row>
    <row r="4714" spans="3:5" x14ac:dyDescent="0.25">
      <c r="C4714" s="23"/>
      <c r="D4714" s="23"/>
      <c r="E4714" s="23"/>
    </row>
    <row r="4715" spans="3:5" x14ac:dyDescent="0.25">
      <c r="C4715" s="23"/>
      <c r="D4715" s="23"/>
      <c r="E4715" s="23"/>
    </row>
    <row r="4716" spans="3:5" x14ac:dyDescent="0.25">
      <c r="C4716" s="23"/>
      <c r="D4716" s="23"/>
      <c r="E4716" s="23"/>
    </row>
    <row r="4717" spans="3:5" x14ac:dyDescent="0.25">
      <c r="C4717" s="23"/>
      <c r="D4717" s="23"/>
      <c r="E4717" s="23"/>
    </row>
    <row r="4718" spans="3:5" x14ac:dyDescent="0.25">
      <c r="C4718" s="23"/>
      <c r="D4718" s="23"/>
      <c r="E4718" s="23"/>
    </row>
    <row r="4719" spans="3:5" x14ac:dyDescent="0.25">
      <c r="C4719" s="23"/>
      <c r="D4719" s="23"/>
      <c r="E4719" s="23"/>
    </row>
    <row r="4720" spans="3:5" x14ac:dyDescent="0.25">
      <c r="C4720" s="23"/>
      <c r="D4720" s="23"/>
      <c r="E4720" s="23"/>
    </row>
    <row r="4721" spans="3:5" x14ac:dyDescent="0.25">
      <c r="C4721" s="23"/>
      <c r="D4721" s="23"/>
      <c r="E4721" s="23"/>
    </row>
    <row r="4722" spans="3:5" x14ac:dyDescent="0.25">
      <c r="C4722" s="23"/>
      <c r="D4722" s="23"/>
      <c r="E4722" s="23"/>
    </row>
    <row r="4723" spans="3:5" x14ac:dyDescent="0.25">
      <c r="C4723" s="23"/>
      <c r="D4723" s="23"/>
      <c r="E4723" s="23"/>
    </row>
    <row r="4724" spans="3:5" x14ac:dyDescent="0.25">
      <c r="C4724" s="23"/>
      <c r="D4724" s="23"/>
      <c r="E4724" s="23"/>
    </row>
    <row r="4725" spans="3:5" x14ac:dyDescent="0.25">
      <c r="C4725" s="23"/>
      <c r="D4725" s="23"/>
      <c r="E4725" s="23"/>
    </row>
    <row r="4726" spans="3:5" x14ac:dyDescent="0.25">
      <c r="C4726" s="23"/>
      <c r="D4726" s="23"/>
      <c r="E4726" s="23"/>
    </row>
    <row r="4727" spans="3:5" x14ac:dyDescent="0.25">
      <c r="C4727" s="23"/>
      <c r="D4727" s="23"/>
      <c r="E4727" s="23"/>
    </row>
    <row r="4728" spans="3:5" x14ac:dyDescent="0.25">
      <c r="C4728" s="23"/>
      <c r="D4728" s="23"/>
      <c r="E4728" s="23"/>
    </row>
    <row r="4729" spans="3:5" x14ac:dyDescent="0.25">
      <c r="C4729" s="23"/>
      <c r="D4729" s="23"/>
      <c r="E4729" s="23"/>
    </row>
    <row r="4730" spans="3:5" x14ac:dyDescent="0.25">
      <c r="C4730" s="23"/>
      <c r="D4730" s="23"/>
      <c r="E4730" s="23"/>
    </row>
    <row r="4731" spans="3:5" x14ac:dyDescent="0.25">
      <c r="C4731" s="23"/>
      <c r="D4731" s="23"/>
      <c r="E4731" s="23"/>
    </row>
    <row r="4732" spans="3:5" x14ac:dyDescent="0.25">
      <c r="C4732" s="23"/>
      <c r="D4732" s="23"/>
      <c r="E4732" s="23"/>
    </row>
    <row r="4733" spans="3:5" x14ac:dyDescent="0.25">
      <c r="C4733" s="23"/>
      <c r="D4733" s="23"/>
      <c r="E4733" s="23"/>
    </row>
    <row r="4734" spans="3:5" x14ac:dyDescent="0.25">
      <c r="C4734" s="23"/>
      <c r="D4734" s="23"/>
      <c r="E4734" s="23"/>
    </row>
    <row r="4735" spans="3:5" x14ac:dyDescent="0.25">
      <c r="C4735" s="23"/>
      <c r="D4735" s="23"/>
      <c r="E4735" s="23"/>
    </row>
    <row r="4736" spans="3:5" x14ac:dyDescent="0.25">
      <c r="C4736" s="23"/>
      <c r="D4736" s="23"/>
      <c r="E4736" s="23"/>
    </row>
    <row r="4737" spans="3:5" x14ac:dyDescent="0.25">
      <c r="C4737" s="23"/>
      <c r="D4737" s="23"/>
      <c r="E4737" s="23"/>
    </row>
    <row r="4738" spans="3:5" x14ac:dyDescent="0.25">
      <c r="C4738" s="23"/>
      <c r="D4738" s="23"/>
      <c r="E4738" s="23"/>
    </row>
    <row r="4739" spans="3:5" x14ac:dyDescent="0.25">
      <c r="C4739" s="23"/>
      <c r="D4739" s="23"/>
      <c r="E4739" s="23"/>
    </row>
    <row r="4740" spans="3:5" x14ac:dyDescent="0.25">
      <c r="C4740" s="23"/>
      <c r="D4740" s="23"/>
      <c r="E4740" s="23"/>
    </row>
    <row r="4741" spans="3:5" x14ac:dyDescent="0.25">
      <c r="C4741" s="23"/>
      <c r="D4741" s="23"/>
      <c r="E4741" s="23"/>
    </row>
    <row r="4742" spans="3:5" x14ac:dyDescent="0.25">
      <c r="C4742" s="23"/>
      <c r="D4742" s="23"/>
      <c r="E4742" s="23"/>
    </row>
    <row r="4743" spans="3:5" x14ac:dyDescent="0.25">
      <c r="C4743" s="23"/>
      <c r="D4743" s="23"/>
      <c r="E4743" s="23"/>
    </row>
    <row r="4744" spans="3:5" x14ac:dyDescent="0.25">
      <c r="C4744" s="23"/>
      <c r="D4744" s="23"/>
      <c r="E4744" s="23"/>
    </row>
    <row r="4745" spans="3:5" x14ac:dyDescent="0.25">
      <c r="C4745" s="23"/>
      <c r="D4745" s="23"/>
      <c r="E4745" s="23"/>
    </row>
    <row r="4746" spans="3:5" x14ac:dyDescent="0.25">
      <c r="C4746" s="23"/>
      <c r="D4746" s="23"/>
      <c r="E4746" s="23"/>
    </row>
    <row r="4747" spans="3:5" x14ac:dyDescent="0.25">
      <c r="C4747" s="23"/>
      <c r="D4747" s="23"/>
      <c r="E4747" s="23"/>
    </row>
    <row r="4748" spans="3:5" x14ac:dyDescent="0.25">
      <c r="C4748" s="23"/>
      <c r="D4748" s="23"/>
      <c r="E4748" s="23"/>
    </row>
    <row r="4749" spans="3:5" x14ac:dyDescent="0.25">
      <c r="C4749" s="23"/>
      <c r="D4749" s="23"/>
      <c r="E4749" s="23"/>
    </row>
    <row r="4750" spans="3:5" x14ac:dyDescent="0.25">
      <c r="C4750" s="23"/>
      <c r="D4750" s="23"/>
      <c r="E4750" s="23"/>
    </row>
    <row r="4751" spans="3:5" x14ac:dyDescent="0.25">
      <c r="C4751" s="23"/>
      <c r="D4751" s="23"/>
      <c r="E4751" s="23"/>
    </row>
    <row r="4752" spans="3:5" x14ac:dyDescent="0.25">
      <c r="C4752" s="23"/>
      <c r="D4752" s="23"/>
      <c r="E4752" s="23"/>
    </row>
    <row r="4753" spans="3:5" x14ac:dyDescent="0.25">
      <c r="C4753" s="23"/>
      <c r="D4753" s="23"/>
      <c r="E4753" s="23"/>
    </row>
    <row r="4754" spans="3:5" x14ac:dyDescent="0.25">
      <c r="C4754" s="23"/>
      <c r="D4754" s="23"/>
      <c r="E4754" s="23"/>
    </row>
    <row r="4755" spans="3:5" x14ac:dyDescent="0.25">
      <c r="C4755" s="23"/>
      <c r="D4755" s="23"/>
      <c r="E4755" s="23"/>
    </row>
    <row r="4756" spans="3:5" x14ac:dyDescent="0.25">
      <c r="C4756" s="23"/>
      <c r="D4756" s="23"/>
      <c r="E4756" s="23"/>
    </row>
    <row r="4757" spans="3:5" x14ac:dyDescent="0.25">
      <c r="C4757" s="23"/>
      <c r="D4757" s="23"/>
      <c r="E4757" s="23"/>
    </row>
    <row r="4758" spans="3:5" x14ac:dyDescent="0.25">
      <c r="C4758" s="23"/>
      <c r="D4758" s="23"/>
      <c r="E4758" s="23"/>
    </row>
    <row r="4759" spans="3:5" x14ac:dyDescent="0.25">
      <c r="C4759" s="23"/>
      <c r="D4759" s="23"/>
      <c r="E4759" s="23"/>
    </row>
    <row r="4760" spans="3:5" x14ac:dyDescent="0.25">
      <c r="C4760" s="23"/>
      <c r="D4760" s="23"/>
      <c r="E4760" s="23"/>
    </row>
    <row r="4761" spans="3:5" x14ac:dyDescent="0.25">
      <c r="C4761" s="23"/>
      <c r="D4761" s="23"/>
      <c r="E4761" s="23"/>
    </row>
    <row r="4762" spans="3:5" x14ac:dyDescent="0.25">
      <c r="C4762" s="23"/>
      <c r="D4762" s="23"/>
      <c r="E4762" s="23"/>
    </row>
    <row r="4763" spans="3:5" x14ac:dyDescent="0.25">
      <c r="C4763" s="23"/>
      <c r="D4763" s="23"/>
      <c r="E4763" s="23"/>
    </row>
    <row r="4764" spans="3:5" x14ac:dyDescent="0.25">
      <c r="C4764" s="23"/>
      <c r="D4764" s="23"/>
      <c r="E4764" s="23"/>
    </row>
    <row r="4765" spans="3:5" x14ac:dyDescent="0.25">
      <c r="C4765" s="23"/>
      <c r="D4765" s="23"/>
      <c r="E4765" s="23"/>
    </row>
    <row r="4766" spans="3:5" x14ac:dyDescent="0.25">
      <c r="C4766" s="23"/>
      <c r="D4766" s="23"/>
      <c r="E4766" s="23"/>
    </row>
    <row r="4767" spans="3:5" x14ac:dyDescent="0.25">
      <c r="C4767" s="23"/>
      <c r="D4767" s="23"/>
      <c r="E4767" s="23"/>
    </row>
    <row r="4768" spans="3:5" x14ac:dyDescent="0.25">
      <c r="C4768" s="23"/>
      <c r="D4768" s="23"/>
      <c r="E4768" s="23"/>
    </row>
    <row r="4769" spans="3:5" x14ac:dyDescent="0.25">
      <c r="C4769" s="23"/>
      <c r="D4769" s="23"/>
      <c r="E4769" s="23"/>
    </row>
    <row r="4770" spans="3:5" x14ac:dyDescent="0.25">
      <c r="C4770" s="23"/>
      <c r="D4770" s="23"/>
      <c r="E4770" s="23"/>
    </row>
    <row r="4771" spans="3:5" x14ac:dyDescent="0.25">
      <c r="C4771" s="23"/>
      <c r="D4771" s="23"/>
      <c r="E4771" s="23"/>
    </row>
    <row r="4772" spans="3:5" x14ac:dyDescent="0.25">
      <c r="C4772" s="23"/>
      <c r="D4772" s="23"/>
      <c r="E4772" s="23"/>
    </row>
    <row r="4773" spans="3:5" x14ac:dyDescent="0.25">
      <c r="C4773" s="23"/>
      <c r="D4773" s="23"/>
      <c r="E4773" s="23"/>
    </row>
    <row r="4774" spans="3:5" x14ac:dyDescent="0.25">
      <c r="C4774" s="23"/>
      <c r="D4774" s="23"/>
      <c r="E4774" s="23"/>
    </row>
    <row r="4775" spans="3:5" x14ac:dyDescent="0.25">
      <c r="C4775" s="23"/>
      <c r="D4775" s="23"/>
      <c r="E4775" s="23"/>
    </row>
    <row r="4776" spans="3:5" x14ac:dyDescent="0.25">
      <c r="C4776" s="23"/>
      <c r="D4776" s="23"/>
      <c r="E4776" s="23"/>
    </row>
    <row r="4777" spans="3:5" x14ac:dyDescent="0.25">
      <c r="C4777" s="23"/>
      <c r="D4777" s="23"/>
      <c r="E4777" s="23"/>
    </row>
    <row r="4778" spans="3:5" x14ac:dyDescent="0.25">
      <c r="C4778" s="23"/>
      <c r="D4778" s="23"/>
      <c r="E4778" s="23"/>
    </row>
    <row r="4779" spans="3:5" x14ac:dyDescent="0.25">
      <c r="C4779" s="23"/>
      <c r="D4779" s="23"/>
      <c r="E4779" s="23"/>
    </row>
    <row r="4780" spans="3:5" x14ac:dyDescent="0.25">
      <c r="C4780" s="23"/>
      <c r="D4780" s="23"/>
      <c r="E4780" s="23"/>
    </row>
    <row r="4781" spans="3:5" x14ac:dyDescent="0.25">
      <c r="C4781" s="23"/>
      <c r="D4781" s="23"/>
      <c r="E4781" s="23"/>
    </row>
    <row r="4782" spans="3:5" x14ac:dyDescent="0.25">
      <c r="C4782" s="23"/>
      <c r="D4782" s="23"/>
      <c r="E4782" s="23"/>
    </row>
    <row r="4783" spans="3:5" x14ac:dyDescent="0.25">
      <c r="C4783" s="23"/>
      <c r="D4783" s="23"/>
      <c r="E4783" s="23"/>
    </row>
    <row r="4784" spans="3:5" x14ac:dyDescent="0.25">
      <c r="C4784" s="23"/>
      <c r="D4784" s="23"/>
      <c r="E4784" s="23"/>
    </row>
    <row r="4785" spans="3:5" x14ac:dyDescent="0.25">
      <c r="C4785" s="23"/>
      <c r="D4785" s="23"/>
      <c r="E4785" s="23"/>
    </row>
    <row r="4786" spans="3:5" x14ac:dyDescent="0.25">
      <c r="C4786" s="23"/>
      <c r="D4786" s="23"/>
      <c r="E4786" s="23"/>
    </row>
    <row r="4787" spans="3:5" x14ac:dyDescent="0.25">
      <c r="C4787" s="23"/>
      <c r="D4787" s="23"/>
      <c r="E4787" s="23"/>
    </row>
    <row r="4788" spans="3:5" x14ac:dyDescent="0.25">
      <c r="C4788" s="23"/>
      <c r="D4788" s="23"/>
      <c r="E4788" s="23"/>
    </row>
    <row r="4789" spans="3:5" x14ac:dyDescent="0.25">
      <c r="C4789" s="23"/>
      <c r="D4789" s="23"/>
      <c r="E4789" s="23"/>
    </row>
    <row r="4790" spans="3:5" x14ac:dyDescent="0.25">
      <c r="C4790" s="23"/>
      <c r="D4790" s="23"/>
      <c r="E4790" s="23"/>
    </row>
    <row r="4791" spans="3:5" x14ac:dyDescent="0.25">
      <c r="C4791" s="23"/>
      <c r="D4791" s="23"/>
      <c r="E4791" s="23"/>
    </row>
    <row r="4792" spans="3:5" x14ac:dyDescent="0.25">
      <c r="C4792" s="23"/>
      <c r="D4792" s="23"/>
      <c r="E4792" s="23"/>
    </row>
    <row r="4793" spans="3:5" x14ac:dyDescent="0.25">
      <c r="C4793" s="23"/>
      <c r="D4793" s="23"/>
      <c r="E4793" s="23"/>
    </row>
    <row r="4794" spans="3:5" x14ac:dyDescent="0.25">
      <c r="C4794" s="23"/>
      <c r="D4794" s="23"/>
      <c r="E4794" s="23"/>
    </row>
    <row r="4795" spans="3:5" x14ac:dyDescent="0.25">
      <c r="C4795" s="23"/>
      <c r="D4795" s="23"/>
      <c r="E4795" s="23"/>
    </row>
    <row r="4796" spans="3:5" x14ac:dyDescent="0.25">
      <c r="C4796" s="23"/>
      <c r="D4796" s="23"/>
      <c r="E4796" s="23"/>
    </row>
    <row r="4797" spans="3:5" x14ac:dyDescent="0.25">
      <c r="C4797" s="23"/>
      <c r="D4797" s="23"/>
      <c r="E4797" s="23"/>
    </row>
    <row r="4798" spans="3:5" x14ac:dyDescent="0.25">
      <c r="C4798" s="23"/>
      <c r="D4798" s="23"/>
      <c r="E4798" s="23"/>
    </row>
    <row r="4799" spans="3:5" x14ac:dyDescent="0.25">
      <c r="C4799" s="23"/>
      <c r="D4799" s="23"/>
      <c r="E4799" s="23"/>
    </row>
    <row r="4800" spans="3:5" x14ac:dyDescent="0.25">
      <c r="C4800" s="23"/>
      <c r="D4800" s="23"/>
      <c r="E4800" s="23"/>
    </row>
    <row r="4801" spans="3:5" x14ac:dyDescent="0.25">
      <c r="C4801" s="23"/>
      <c r="D4801" s="23"/>
      <c r="E4801" s="23"/>
    </row>
    <row r="4802" spans="3:5" x14ac:dyDescent="0.25">
      <c r="C4802" s="23"/>
      <c r="D4802" s="23"/>
      <c r="E4802" s="23"/>
    </row>
    <row r="4803" spans="3:5" x14ac:dyDescent="0.25">
      <c r="C4803" s="23"/>
      <c r="D4803" s="23"/>
      <c r="E4803" s="23"/>
    </row>
    <row r="4804" spans="3:5" x14ac:dyDescent="0.25">
      <c r="C4804" s="23"/>
      <c r="D4804" s="23"/>
      <c r="E4804" s="23"/>
    </row>
    <row r="4805" spans="3:5" x14ac:dyDescent="0.25">
      <c r="C4805" s="23"/>
      <c r="D4805" s="23"/>
      <c r="E4805" s="23"/>
    </row>
    <row r="4806" spans="3:5" x14ac:dyDescent="0.25">
      <c r="C4806" s="23"/>
      <c r="D4806" s="23"/>
      <c r="E4806" s="23"/>
    </row>
    <row r="4807" spans="3:5" x14ac:dyDescent="0.25">
      <c r="C4807" s="23"/>
      <c r="D4807" s="23"/>
      <c r="E4807" s="23"/>
    </row>
    <row r="4808" spans="3:5" x14ac:dyDescent="0.25">
      <c r="C4808" s="23"/>
      <c r="D4808" s="23"/>
      <c r="E4808" s="23"/>
    </row>
    <row r="4809" spans="3:5" x14ac:dyDescent="0.25">
      <c r="C4809" s="23"/>
      <c r="D4809" s="23"/>
      <c r="E4809" s="23"/>
    </row>
    <row r="4810" spans="3:5" x14ac:dyDescent="0.25">
      <c r="C4810" s="23"/>
      <c r="D4810" s="23"/>
      <c r="E4810" s="23"/>
    </row>
    <row r="4811" spans="3:5" x14ac:dyDescent="0.25">
      <c r="C4811" s="23"/>
      <c r="D4811" s="23"/>
      <c r="E4811" s="23"/>
    </row>
    <row r="4812" spans="3:5" x14ac:dyDescent="0.25">
      <c r="C4812" s="23"/>
      <c r="D4812" s="23"/>
      <c r="E4812" s="23"/>
    </row>
    <row r="4813" spans="3:5" x14ac:dyDescent="0.25">
      <c r="C4813" s="23"/>
      <c r="D4813" s="23"/>
      <c r="E4813" s="23"/>
    </row>
    <row r="4814" spans="3:5" x14ac:dyDescent="0.25">
      <c r="C4814" s="23"/>
      <c r="D4814" s="23"/>
      <c r="E4814" s="23"/>
    </row>
    <row r="4815" spans="3:5" x14ac:dyDescent="0.25">
      <c r="C4815" s="23"/>
      <c r="D4815" s="23"/>
      <c r="E4815" s="23"/>
    </row>
    <row r="4816" spans="3:5" x14ac:dyDescent="0.25">
      <c r="C4816" s="23"/>
      <c r="D4816" s="23"/>
      <c r="E4816" s="23"/>
    </row>
    <row r="4817" spans="3:5" x14ac:dyDescent="0.25">
      <c r="C4817" s="23"/>
      <c r="D4817" s="23"/>
      <c r="E4817" s="23"/>
    </row>
    <row r="4818" spans="3:5" x14ac:dyDescent="0.25">
      <c r="C4818" s="23"/>
      <c r="D4818" s="23"/>
      <c r="E4818" s="23"/>
    </row>
    <row r="4819" spans="3:5" x14ac:dyDescent="0.25">
      <c r="C4819" s="23"/>
      <c r="D4819" s="23"/>
      <c r="E4819" s="23"/>
    </row>
    <row r="4820" spans="3:5" x14ac:dyDescent="0.25">
      <c r="C4820" s="23"/>
      <c r="D4820" s="23"/>
      <c r="E4820" s="23"/>
    </row>
    <row r="4821" spans="3:5" x14ac:dyDescent="0.25">
      <c r="C4821" s="23"/>
      <c r="D4821" s="23"/>
      <c r="E4821" s="23"/>
    </row>
    <row r="4822" spans="3:5" x14ac:dyDescent="0.25">
      <c r="C4822" s="23"/>
      <c r="D4822" s="23"/>
      <c r="E4822" s="23"/>
    </row>
    <row r="4823" spans="3:5" x14ac:dyDescent="0.25">
      <c r="C4823" s="23"/>
      <c r="D4823" s="23"/>
      <c r="E4823" s="23"/>
    </row>
    <row r="4824" spans="3:5" x14ac:dyDescent="0.25">
      <c r="C4824" s="23"/>
      <c r="D4824" s="23"/>
      <c r="E4824" s="23"/>
    </row>
    <row r="4825" spans="3:5" x14ac:dyDescent="0.25">
      <c r="C4825" s="23"/>
      <c r="D4825" s="23"/>
      <c r="E4825" s="23"/>
    </row>
    <row r="4826" spans="3:5" x14ac:dyDescent="0.25">
      <c r="C4826" s="23"/>
      <c r="D4826" s="23"/>
      <c r="E4826" s="23"/>
    </row>
    <row r="4827" spans="3:5" x14ac:dyDescent="0.25">
      <c r="C4827" s="23"/>
      <c r="D4827" s="23"/>
      <c r="E4827" s="23"/>
    </row>
    <row r="4828" spans="3:5" x14ac:dyDescent="0.25">
      <c r="C4828" s="23"/>
      <c r="D4828" s="23"/>
      <c r="E4828" s="23"/>
    </row>
    <row r="4829" spans="3:5" x14ac:dyDescent="0.25">
      <c r="C4829" s="23"/>
      <c r="D4829" s="23"/>
      <c r="E4829" s="23"/>
    </row>
    <row r="4830" spans="3:5" x14ac:dyDescent="0.25">
      <c r="C4830" s="23"/>
      <c r="D4830" s="23"/>
      <c r="E4830" s="23"/>
    </row>
    <row r="4831" spans="3:5" x14ac:dyDescent="0.25">
      <c r="C4831" s="23"/>
      <c r="D4831" s="23"/>
      <c r="E4831" s="23"/>
    </row>
    <row r="4832" spans="3:5" x14ac:dyDescent="0.25">
      <c r="C4832" s="23"/>
      <c r="D4832" s="23"/>
      <c r="E4832" s="23"/>
    </row>
    <row r="4833" spans="3:5" x14ac:dyDescent="0.25">
      <c r="C4833" s="23"/>
      <c r="D4833" s="23"/>
      <c r="E4833" s="23"/>
    </row>
    <row r="4834" spans="3:5" x14ac:dyDescent="0.25">
      <c r="C4834" s="23"/>
      <c r="D4834" s="23"/>
      <c r="E4834" s="23"/>
    </row>
    <row r="4835" spans="3:5" x14ac:dyDescent="0.25">
      <c r="C4835" s="23"/>
      <c r="D4835" s="23"/>
      <c r="E4835" s="23"/>
    </row>
    <row r="4836" spans="3:5" x14ac:dyDescent="0.25">
      <c r="C4836" s="23"/>
      <c r="D4836" s="23"/>
      <c r="E4836" s="23"/>
    </row>
    <row r="4837" spans="3:5" x14ac:dyDescent="0.25">
      <c r="C4837" s="23"/>
      <c r="D4837" s="23"/>
      <c r="E4837" s="23"/>
    </row>
    <row r="4838" spans="3:5" x14ac:dyDescent="0.25">
      <c r="C4838" s="23"/>
      <c r="D4838" s="23"/>
      <c r="E4838" s="23"/>
    </row>
    <row r="4839" spans="3:5" x14ac:dyDescent="0.25">
      <c r="C4839" s="23"/>
      <c r="D4839" s="23"/>
      <c r="E4839" s="23"/>
    </row>
    <row r="4840" spans="3:5" x14ac:dyDescent="0.25">
      <c r="C4840" s="23"/>
      <c r="D4840" s="23"/>
      <c r="E4840" s="23"/>
    </row>
    <row r="4841" spans="3:5" x14ac:dyDescent="0.25">
      <c r="C4841" s="23"/>
      <c r="D4841" s="23"/>
      <c r="E4841" s="23"/>
    </row>
    <row r="4842" spans="3:5" x14ac:dyDescent="0.25">
      <c r="C4842" s="23"/>
      <c r="D4842" s="23"/>
      <c r="E4842" s="23"/>
    </row>
    <row r="4843" spans="3:5" x14ac:dyDescent="0.25">
      <c r="C4843" s="23"/>
      <c r="D4843" s="23"/>
      <c r="E4843" s="23"/>
    </row>
    <row r="4844" spans="3:5" x14ac:dyDescent="0.25">
      <c r="C4844" s="23"/>
      <c r="D4844" s="23"/>
      <c r="E4844" s="23"/>
    </row>
    <row r="4845" spans="3:5" x14ac:dyDescent="0.25">
      <c r="C4845" s="23"/>
      <c r="D4845" s="23"/>
      <c r="E4845" s="23"/>
    </row>
    <row r="4846" spans="3:5" x14ac:dyDescent="0.25">
      <c r="C4846" s="23"/>
      <c r="D4846" s="23"/>
      <c r="E4846" s="23"/>
    </row>
    <row r="4847" spans="3:5" x14ac:dyDescent="0.25">
      <c r="C4847" s="23"/>
      <c r="D4847" s="23"/>
      <c r="E4847" s="23"/>
    </row>
    <row r="4848" spans="3:5" x14ac:dyDescent="0.25">
      <c r="C4848" s="23"/>
      <c r="D4848" s="23"/>
      <c r="E4848" s="23"/>
    </row>
    <row r="4849" spans="3:5" x14ac:dyDescent="0.25">
      <c r="C4849" s="23"/>
      <c r="D4849" s="23"/>
      <c r="E4849" s="23"/>
    </row>
    <row r="4850" spans="3:5" x14ac:dyDescent="0.25">
      <c r="C4850" s="23"/>
      <c r="D4850" s="23"/>
      <c r="E4850" s="23"/>
    </row>
    <row r="4851" spans="3:5" x14ac:dyDescent="0.25">
      <c r="C4851" s="23"/>
      <c r="D4851" s="23"/>
      <c r="E4851" s="23"/>
    </row>
    <row r="4852" spans="3:5" x14ac:dyDescent="0.25">
      <c r="C4852" s="23"/>
      <c r="D4852" s="23"/>
      <c r="E4852" s="23"/>
    </row>
    <row r="4853" spans="3:5" x14ac:dyDescent="0.25">
      <c r="C4853" s="23"/>
      <c r="D4853" s="23"/>
      <c r="E4853" s="23"/>
    </row>
    <row r="4854" spans="3:5" x14ac:dyDescent="0.25">
      <c r="C4854" s="23"/>
      <c r="D4854" s="23"/>
      <c r="E4854" s="23"/>
    </row>
    <row r="4855" spans="3:5" x14ac:dyDescent="0.25">
      <c r="C4855" s="23"/>
      <c r="D4855" s="23"/>
      <c r="E4855" s="23"/>
    </row>
    <row r="4856" spans="3:5" x14ac:dyDescent="0.25">
      <c r="C4856" s="23"/>
      <c r="D4856" s="23"/>
      <c r="E4856" s="23"/>
    </row>
    <row r="4857" spans="3:5" x14ac:dyDescent="0.25">
      <c r="C4857" s="23"/>
      <c r="D4857" s="23"/>
      <c r="E4857" s="23"/>
    </row>
    <row r="4858" spans="3:5" x14ac:dyDescent="0.25">
      <c r="C4858" s="23"/>
      <c r="D4858" s="23"/>
      <c r="E4858" s="23"/>
    </row>
    <row r="4859" spans="3:5" x14ac:dyDescent="0.25">
      <c r="C4859" s="23"/>
      <c r="D4859" s="23"/>
      <c r="E4859" s="23"/>
    </row>
    <row r="4860" spans="3:5" x14ac:dyDescent="0.25">
      <c r="C4860" s="23"/>
      <c r="D4860" s="23"/>
      <c r="E4860" s="23"/>
    </row>
    <row r="4861" spans="3:5" x14ac:dyDescent="0.25">
      <c r="C4861" s="23"/>
      <c r="D4861" s="23"/>
      <c r="E4861" s="23"/>
    </row>
    <row r="4862" spans="3:5" x14ac:dyDescent="0.25">
      <c r="C4862" s="23"/>
      <c r="D4862" s="23"/>
      <c r="E4862" s="23"/>
    </row>
    <row r="4863" spans="3:5" x14ac:dyDescent="0.25">
      <c r="C4863" s="23"/>
      <c r="D4863" s="23"/>
      <c r="E4863" s="23"/>
    </row>
    <row r="4864" spans="3:5" x14ac:dyDescent="0.25">
      <c r="C4864" s="23"/>
      <c r="D4864" s="23"/>
      <c r="E4864" s="23"/>
    </row>
    <row r="4865" spans="3:5" x14ac:dyDescent="0.25">
      <c r="C4865" s="23"/>
      <c r="D4865" s="23"/>
      <c r="E4865" s="23"/>
    </row>
    <row r="4866" spans="3:5" x14ac:dyDescent="0.25">
      <c r="C4866" s="23"/>
      <c r="D4866" s="23"/>
      <c r="E4866" s="23"/>
    </row>
    <row r="4867" spans="3:5" x14ac:dyDescent="0.25">
      <c r="C4867" s="23"/>
      <c r="D4867" s="23"/>
      <c r="E4867" s="23"/>
    </row>
    <row r="4868" spans="3:5" x14ac:dyDescent="0.25">
      <c r="C4868" s="23"/>
      <c r="D4868" s="23"/>
      <c r="E4868" s="23"/>
    </row>
    <row r="4869" spans="3:5" x14ac:dyDescent="0.25">
      <c r="C4869" s="23"/>
      <c r="D4869" s="23"/>
      <c r="E4869" s="23"/>
    </row>
    <row r="4870" spans="3:5" x14ac:dyDescent="0.25">
      <c r="C4870" s="23"/>
      <c r="D4870" s="23"/>
      <c r="E4870" s="23"/>
    </row>
    <row r="4871" spans="3:5" x14ac:dyDescent="0.25">
      <c r="C4871" s="23"/>
      <c r="D4871" s="23"/>
      <c r="E4871" s="23"/>
    </row>
    <row r="4872" spans="3:5" x14ac:dyDescent="0.25">
      <c r="C4872" s="23"/>
      <c r="D4872" s="23"/>
      <c r="E4872" s="23"/>
    </row>
    <row r="4873" spans="3:5" x14ac:dyDescent="0.25">
      <c r="C4873" s="23"/>
      <c r="D4873" s="23"/>
      <c r="E4873" s="23"/>
    </row>
    <row r="4874" spans="3:5" x14ac:dyDescent="0.25">
      <c r="C4874" s="23"/>
      <c r="D4874" s="23"/>
      <c r="E4874" s="23"/>
    </row>
    <row r="4875" spans="3:5" x14ac:dyDescent="0.25">
      <c r="C4875" s="23"/>
      <c r="D4875" s="23"/>
      <c r="E4875" s="23"/>
    </row>
    <row r="4876" spans="3:5" x14ac:dyDescent="0.25">
      <c r="C4876" s="23"/>
      <c r="D4876" s="23"/>
      <c r="E4876" s="23"/>
    </row>
    <row r="4877" spans="3:5" x14ac:dyDescent="0.25">
      <c r="C4877" s="23"/>
      <c r="D4877" s="23"/>
      <c r="E4877" s="23"/>
    </row>
    <row r="4878" spans="3:5" x14ac:dyDescent="0.25">
      <c r="C4878" s="23"/>
      <c r="D4878" s="23"/>
      <c r="E4878" s="23"/>
    </row>
    <row r="4879" spans="3:5" x14ac:dyDescent="0.25">
      <c r="C4879" s="23"/>
      <c r="D4879" s="23"/>
      <c r="E4879" s="23"/>
    </row>
    <row r="4880" spans="3:5" x14ac:dyDescent="0.25">
      <c r="C4880" s="23"/>
      <c r="D4880" s="23"/>
      <c r="E4880" s="23"/>
    </row>
    <row r="4881" spans="3:5" x14ac:dyDescent="0.25">
      <c r="C4881" s="23"/>
      <c r="D4881" s="23"/>
      <c r="E4881" s="23"/>
    </row>
    <row r="4882" spans="3:5" x14ac:dyDescent="0.25">
      <c r="C4882" s="23"/>
      <c r="D4882" s="23"/>
      <c r="E4882" s="23"/>
    </row>
    <row r="4883" spans="3:5" x14ac:dyDescent="0.25">
      <c r="C4883" s="23"/>
      <c r="D4883" s="23"/>
      <c r="E4883" s="23"/>
    </row>
    <row r="4884" spans="3:5" x14ac:dyDescent="0.25">
      <c r="C4884" s="23"/>
      <c r="D4884" s="23"/>
      <c r="E4884" s="23"/>
    </row>
    <row r="4885" spans="3:5" x14ac:dyDescent="0.25">
      <c r="C4885" s="23"/>
      <c r="D4885" s="23"/>
      <c r="E4885" s="23"/>
    </row>
    <row r="4886" spans="3:5" x14ac:dyDescent="0.25">
      <c r="C4886" s="23"/>
      <c r="D4886" s="23"/>
      <c r="E4886" s="23"/>
    </row>
    <row r="4887" spans="3:5" x14ac:dyDescent="0.25">
      <c r="C4887" s="23"/>
      <c r="D4887" s="23"/>
      <c r="E4887" s="23"/>
    </row>
    <row r="4888" spans="3:5" x14ac:dyDescent="0.25">
      <c r="C4888" s="23"/>
      <c r="D4888" s="23"/>
      <c r="E4888" s="23"/>
    </row>
    <row r="4889" spans="3:5" x14ac:dyDescent="0.25">
      <c r="C4889" s="23"/>
      <c r="D4889" s="23"/>
      <c r="E4889" s="23"/>
    </row>
    <row r="4890" spans="3:5" x14ac:dyDescent="0.25">
      <c r="C4890" s="23"/>
      <c r="D4890" s="23"/>
      <c r="E4890" s="23"/>
    </row>
    <row r="4891" spans="3:5" x14ac:dyDescent="0.25">
      <c r="C4891" s="23"/>
      <c r="D4891" s="23"/>
      <c r="E4891" s="23"/>
    </row>
    <row r="4892" spans="3:5" x14ac:dyDescent="0.25">
      <c r="C4892" s="23"/>
      <c r="D4892" s="23"/>
      <c r="E4892" s="23"/>
    </row>
    <row r="4893" spans="3:5" x14ac:dyDescent="0.25">
      <c r="C4893" s="23"/>
      <c r="D4893" s="23"/>
      <c r="E4893" s="23"/>
    </row>
    <row r="4894" spans="3:5" x14ac:dyDescent="0.25">
      <c r="C4894" s="23"/>
      <c r="D4894" s="23"/>
      <c r="E4894" s="23"/>
    </row>
    <row r="4895" spans="3:5" x14ac:dyDescent="0.25">
      <c r="C4895" s="23"/>
      <c r="D4895" s="23"/>
      <c r="E4895" s="23"/>
    </row>
    <row r="4896" spans="3:5" x14ac:dyDescent="0.25">
      <c r="C4896" s="23"/>
      <c r="D4896" s="23"/>
      <c r="E4896" s="23"/>
    </row>
    <row r="4897" spans="3:5" x14ac:dyDescent="0.25">
      <c r="C4897" s="23"/>
      <c r="D4897" s="23"/>
      <c r="E4897" s="23"/>
    </row>
    <row r="4898" spans="3:5" x14ac:dyDescent="0.25">
      <c r="C4898" s="23"/>
      <c r="D4898" s="23"/>
      <c r="E4898" s="23"/>
    </row>
    <row r="4899" spans="3:5" x14ac:dyDescent="0.25">
      <c r="C4899" s="23"/>
      <c r="D4899" s="23"/>
      <c r="E4899" s="23"/>
    </row>
    <row r="4900" spans="3:5" x14ac:dyDescent="0.25">
      <c r="C4900" s="23"/>
      <c r="D4900" s="23"/>
      <c r="E4900" s="23"/>
    </row>
    <row r="4901" spans="3:5" x14ac:dyDescent="0.25">
      <c r="C4901" s="23"/>
      <c r="D4901" s="23"/>
      <c r="E4901" s="23"/>
    </row>
    <row r="4902" spans="3:5" x14ac:dyDescent="0.25">
      <c r="C4902" s="23"/>
      <c r="D4902" s="23"/>
      <c r="E4902" s="23"/>
    </row>
    <row r="4903" spans="3:5" x14ac:dyDescent="0.25">
      <c r="C4903" s="23"/>
      <c r="D4903" s="23"/>
      <c r="E4903" s="23"/>
    </row>
    <row r="4904" spans="3:5" x14ac:dyDescent="0.25">
      <c r="C4904" s="23"/>
      <c r="D4904" s="23"/>
      <c r="E4904" s="23"/>
    </row>
    <row r="4905" spans="3:5" x14ac:dyDescent="0.25">
      <c r="C4905" s="23"/>
      <c r="D4905" s="23"/>
      <c r="E4905" s="23"/>
    </row>
    <row r="4906" spans="3:5" x14ac:dyDescent="0.25">
      <c r="C4906" s="23"/>
      <c r="D4906" s="23"/>
      <c r="E4906" s="23"/>
    </row>
    <row r="4907" spans="3:5" x14ac:dyDescent="0.25">
      <c r="C4907" s="23"/>
      <c r="D4907" s="23"/>
      <c r="E4907" s="23"/>
    </row>
    <row r="4908" spans="3:5" x14ac:dyDescent="0.25">
      <c r="C4908" s="23"/>
      <c r="D4908" s="23"/>
      <c r="E4908" s="23"/>
    </row>
    <row r="4909" spans="3:5" x14ac:dyDescent="0.25">
      <c r="C4909" s="23"/>
      <c r="D4909" s="23"/>
      <c r="E4909" s="23"/>
    </row>
    <row r="4910" spans="3:5" x14ac:dyDescent="0.25">
      <c r="C4910" s="23"/>
      <c r="D4910" s="23"/>
      <c r="E4910" s="23"/>
    </row>
    <row r="4911" spans="3:5" x14ac:dyDescent="0.25">
      <c r="C4911" s="23"/>
      <c r="D4911" s="23"/>
      <c r="E4911" s="23"/>
    </row>
    <row r="4912" spans="3:5" x14ac:dyDescent="0.25">
      <c r="C4912" s="23"/>
      <c r="D4912" s="23"/>
      <c r="E4912" s="23"/>
    </row>
    <row r="4913" spans="3:5" x14ac:dyDescent="0.25">
      <c r="C4913" s="23"/>
      <c r="D4913" s="23"/>
      <c r="E4913" s="23"/>
    </row>
    <row r="4914" spans="3:5" x14ac:dyDescent="0.25">
      <c r="C4914" s="23"/>
      <c r="D4914" s="23"/>
      <c r="E4914" s="23"/>
    </row>
    <row r="4915" spans="3:5" x14ac:dyDescent="0.25">
      <c r="C4915" s="23"/>
      <c r="D4915" s="23"/>
      <c r="E4915" s="23"/>
    </row>
    <row r="4916" spans="3:5" x14ac:dyDescent="0.25">
      <c r="C4916" s="23"/>
      <c r="D4916" s="23"/>
      <c r="E4916" s="23"/>
    </row>
    <row r="4917" spans="3:5" x14ac:dyDescent="0.25">
      <c r="C4917" s="23"/>
      <c r="D4917" s="23"/>
      <c r="E4917" s="23"/>
    </row>
    <row r="4918" spans="3:5" x14ac:dyDescent="0.25">
      <c r="C4918" s="23"/>
      <c r="D4918" s="23"/>
      <c r="E4918" s="23"/>
    </row>
    <row r="4919" spans="3:5" x14ac:dyDescent="0.25">
      <c r="C4919" s="23"/>
      <c r="D4919" s="23"/>
      <c r="E4919" s="23"/>
    </row>
    <row r="4920" spans="3:5" x14ac:dyDescent="0.25">
      <c r="C4920" s="23"/>
      <c r="D4920" s="23"/>
      <c r="E4920" s="23"/>
    </row>
    <row r="4921" spans="3:5" x14ac:dyDescent="0.25">
      <c r="C4921" s="23"/>
      <c r="D4921" s="23"/>
      <c r="E4921" s="23"/>
    </row>
    <row r="4922" spans="3:5" x14ac:dyDescent="0.25">
      <c r="C4922" s="23"/>
      <c r="D4922" s="23"/>
      <c r="E4922" s="23"/>
    </row>
    <row r="4923" spans="3:5" x14ac:dyDescent="0.25">
      <c r="C4923" s="23"/>
      <c r="D4923" s="23"/>
      <c r="E4923" s="23"/>
    </row>
    <row r="4924" spans="3:5" x14ac:dyDescent="0.25">
      <c r="C4924" s="23"/>
      <c r="D4924" s="23"/>
      <c r="E4924" s="23"/>
    </row>
    <row r="4925" spans="3:5" x14ac:dyDescent="0.25">
      <c r="C4925" s="23"/>
      <c r="D4925" s="23"/>
      <c r="E4925" s="23"/>
    </row>
    <row r="4926" spans="3:5" x14ac:dyDescent="0.25">
      <c r="C4926" s="23"/>
      <c r="D4926" s="23"/>
      <c r="E4926" s="23"/>
    </row>
    <row r="4927" spans="3:5" x14ac:dyDescent="0.25">
      <c r="C4927" s="23"/>
      <c r="D4927" s="23"/>
      <c r="E4927" s="23"/>
    </row>
    <row r="4928" spans="3:5" x14ac:dyDescent="0.25">
      <c r="C4928" s="23"/>
      <c r="D4928" s="23"/>
      <c r="E4928" s="23"/>
    </row>
    <row r="4929" spans="3:5" x14ac:dyDescent="0.25">
      <c r="C4929" s="23"/>
      <c r="D4929" s="23"/>
      <c r="E4929" s="23"/>
    </row>
    <row r="4930" spans="3:5" x14ac:dyDescent="0.25">
      <c r="C4930" s="23"/>
      <c r="D4930" s="23"/>
      <c r="E4930" s="23"/>
    </row>
    <row r="4931" spans="3:5" x14ac:dyDescent="0.25">
      <c r="C4931" s="23"/>
      <c r="D4931" s="23"/>
      <c r="E4931" s="23"/>
    </row>
    <row r="4932" spans="3:5" x14ac:dyDescent="0.25">
      <c r="C4932" s="23"/>
      <c r="D4932" s="23"/>
      <c r="E4932" s="23"/>
    </row>
    <row r="4933" spans="3:5" x14ac:dyDescent="0.25">
      <c r="C4933" s="23"/>
      <c r="D4933" s="23"/>
      <c r="E4933" s="23"/>
    </row>
    <row r="4934" spans="3:5" x14ac:dyDescent="0.25">
      <c r="C4934" s="23"/>
      <c r="D4934" s="23"/>
      <c r="E4934" s="23"/>
    </row>
    <row r="4935" spans="3:5" x14ac:dyDescent="0.25">
      <c r="C4935" s="23"/>
      <c r="D4935" s="23"/>
      <c r="E4935" s="23"/>
    </row>
    <row r="4936" spans="3:5" x14ac:dyDescent="0.25">
      <c r="C4936" s="23"/>
      <c r="D4936" s="23"/>
      <c r="E4936" s="23"/>
    </row>
    <row r="4937" spans="3:5" x14ac:dyDescent="0.25">
      <c r="C4937" s="23"/>
      <c r="D4937" s="23"/>
      <c r="E4937" s="23"/>
    </row>
    <row r="4938" spans="3:5" x14ac:dyDescent="0.25">
      <c r="C4938" s="23"/>
      <c r="D4938" s="23"/>
      <c r="E4938" s="23"/>
    </row>
    <row r="4939" spans="3:5" x14ac:dyDescent="0.25">
      <c r="C4939" s="23"/>
      <c r="D4939" s="23"/>
      <c r="E4939" s="23"/>
    </row>
    <row r="4940" spans="3:5" x14ac:dyDescent="0.25">
      <c r="C4940" s="23"/>
      <c r="D4940" s="23"/>
      <c r="E4940" s="23"/>
    </row>
    <row r="4941" spans="3:5" x14ac:dyDescent="0.25">
      <c r="C4941" s="23"/>
      <c r="D4941" s="23"/>
      <c r="E4941" s="23"/>
    </row>
    <row r="4942" spans="3:5" x14ac:dyDescent="0.25">
      <c r="C4942" s="23"/>
      <c r="D4942" s="23"/>
      <c r="E4942" s="23"/>
    </row>
    <row r="4943" spans="3:5" x14ac:dyDescent="0.25">
      <c r="C4943" s="23"/>
      <c r="D4943" s="23"/>
      <c r="E4943" s="23"/>
    </row>
    <row r="4944" spans="3:5" x14ac:dyDescent="0.25">
      <c r="C4944" s="23"/>
      <c r="D4944" s="23"/>
      <c r="E4944" s="23"/>
    </row>
    <row r="4945" spans="3:5" x14ac:dyDescent="0.25">
      <c r="C4945" s="23"/>
      <c r="D4945" s="23"/>
      <c r="E4945" s="23"/>
    </row>
    <row r="4946" spans="3:5" x14ac:dyDescent="0.25">
      <c r="C4946" s="23"/>
      <c r="D4946" s="23"/>
      <c r="E4946" s="23"/>
    </row>
    <row r="4947" spans="3:5" x14ac:dyDescent="0.25">
      <c r="C4947" s="23"/>
      <c r="D4947" s="23"/>
      <c r="E4947" s="23"/>
    </row>
    <row r="4948" spans="3:5" x14ac:dyDescent="0.25">
      <c r="C4948" s="23"/>
      <c r="D4948" s="23"/>
      <c r="E4948" s="23"/>
    </row>
    <row r="4949" spans="3:5" x14ac:dyDescent="0.25">
      <c r="C4949" s="23"/>
      <c r="D4949" s="23"/>
      <c r="E4949" s="23"/>
    </row>
    <row r="4950" spans="3:5" x14ac:dyDescent="0.25">
      <c r="C4950" s="23"/>
      <c r="D4950" s="23"/>
      <c r="E4950" s="23"/>
    </row>
    <row r="4951" spans="3:5" x14ac:dyDescent="0.25">
      <c r="C4951" s="23"/>
      <c r="D4951" s="23"/>
      <c r="E4951" s="23"/>
    </row>
    <row r="4952" spans="3:5" x14ac:dyDescent="0.25">
      <c r="C4952" s="23"/>
      <c r="D4952" s="23"/>
      <c r="E4952" s="23"/>
    </row>
    <row r="4953" spans="3:5" x14ac:dyDescent="0.25">
      <c r="C4953" s="23"/>
      <c r="D4953" s="23"/>
      <c r="E4953" s="23"/>
    </row>
    <row r="4954" spans="3:5" x14ac:dyDescent="0.25">
      <c r="C4954" s="23"/>
      <c r="D4954" s="23"/>
      <c r="E4954" s="23"/>
    </row>
    <row r="4955" spans="3:5" x14ac:dyDescent="0.25">
      <c r="C4955" s="23"/>
      <c r="D4955" s="23"/>
      <c r="E4955" s="23"/>
    </row>
    <row r="4956" spans="3:5" x14ac:dyDescent="0.25">
      <c r="C4956" s="23"/>
      <c r="D4956" s="23"/>
      <c r="E4956" s="23"/>
    </row>
    <row r="4957" spans="3:5" x14ac:dyDescent="0.25">
      <c r="C4957" s="23"/>
      <c r="D4957" s="23"/>
      <c r="E4957" s="23"/>
    </row>
    <row r="4958" spans="3:5" x14ac:dyDescent="0.25">
      <c r="C4958" s="23"/>
      <c r="D4958" s="23"/>
      <c r="E4958" s="23"/>
    </row>
    <row r="4959" spans="3:5" x14ac:dyDescent="0.25">
      <c r="C4959" s="23"/>
      <c r="D4959" s="23"/>
      <c r="E4959" s="23"/>
    </row>
    <row r="4960" spans="3:5" x14ac:dyDescent="0.25">
      <c r="C4960" s="23"/>
      <c r="D4960" s="23"/>
      <c r="E4960" s="23"/>
    </row>
    <row r="4961" spans="3:5" x14ac:dyDescent="0.25">
      <c r="C4961" s="23"/>
      <c r="D4961" s="23"/>
      <c r="E4961" s="23"/>
    </row>
    <row r="4962" spans="3:5" x14ac:dyDescent="0.25">
      <c r="C4962" s="23"/>
      <c r="D4962" s="23"/>
      <c r="E4962" s="23"/>
    </row>
    <row r="4963" spans="3:5" x14ac:dyDescent="0.25">
      <c r="C4963" s="23"/>
      <c r="D4963" s="23"/>
      <c r="E4963" s="23"/>
    </row>
    <row r="4964" spans="3:5" x14ac:dyDescent="0.25">
      <c r="C4964" s="23"/>
      <c r="D4964" s="23"/>
      <c r="E4964" s="23"/>
    </row>
    <row r="4965" spans="3:5" x14ac:dyDescent="0.25">
      <c r="C4965" s="23"/>
      <c r="D4965" s="23"/>
      <c r="E4965" s="23"/>
    </row>
    <row r="4966" spans="3:5" x14ac:dyDescent="0.25">
      <c r="C4966" s="23"/>
      <c r="D4966" s="23"/>
      <c r="E4966" s="23"/>
    </row>
    <row r="4967" spans="3:5" x14ac:dyDescent="0.25">
      <c r="C4967" s="23"/>
      <c r="D4967" s="23"/>
      <c r="E4967" s="23"/>
    </row>
    <row r="4968" spans="3:5" x14ac:dyDescent="0.25">
      <c r="C4968" s="23"/>
      <c r="D4968" s="23"/>
      <c r="E4968" s="23"/>
    </row>
    <row r="4969" spans="3:5" x14ac:dyDescent="0.25">
      <c r="C4969" s="23"/>
      <c r="D4969" s="23"/>
      <c r="E4969" s="23"/>
    </row>
    <row r="4970" spans="3:5" x14ac:dyDescent="0.25">
      <c r="C4970" s="23"/>
      <c r="D4970" s="23"/>
      <c r="E4970" s="23"/>
    </row>
    <row r="4971" spans="3:5" x14ac:dyDescent="0.25">
      <c r="C4971" s="23"/>
      <c r="D4971" s="23"/>
      <c r="E4971" s="23"/>
    </row>
    <row r="4972" spans="3:5" x14ac:dyDescent="0.25">
      <c r="C4972" s="23"/>
      <c r="D4972" s="23"/>
      <c r="E4972" s="23"/>
    </row>
    <row r="4973" spans="3:5" x14ac:dyDescent="0.25">
      <c r="C4973" s="23"/>
      <c r="D4973" s="23"/>
      <c r="E4973" s="23"/>
    </row>
    <row r="4974" spans="3:5" x14ac:dyDescent="0.25">
      <c r="C4974" s="23"/>
      <c r="D4974" s="23"/>
      <c r="E4974" s="23"/>
    </row>
    <row r="4975" spans="3:5" x14ac:dyDescent="0.25">
      <c r="C4975" s="23"/>
      <c r="D4975" s="23"/>
      <c r="E4975" s="23"/>
    </row>
    <row r="4976" spans="3:5" x14ac:dyDescent="0.25">
      <c r="C4976" s="23"/>
      <c r="D4976" s="23"/>
      <c r="E4976" s="23"/>
    </row>
    <row r="4977" spans="3:5" x14ac:dyDescent="0.25">
      <c r="C4977" s="23"/>
      <c r="D4977" s="23"/>
      <c r="E4977" s="23"/>
    </row>
    <row r="4978" spans="3:5" x14ac:dyDescent="0.25">
      <c r="C4978" s="23"/>
      <c r="D4978" s="23"/>
      <c r="E4978" s="23"/>
    </row>
    <row r="4979" spans="3:5" x14ac:dyDescent="0.25">
      <c r="C4979" s="23"/>
      <c r="D4979" s="23"/>
      <c r="E4979" s="23"/>
    </row>
    <row r="4980" spans="3:5" x14ac:dyDescent="0.25">
      <c r="C4980" s="23"/>
      <c r="D4980" s="23"/>
      <c r="E4980" s="23"/>
    </row>
    <row r="4981" spans="3:5" x14ac:dyDescent="0.25">
      <c r="C4981" s="23"/>
      <c r="D4981" s="23"/>
      <c r="E4981" s="23"/>
    </row>
    <row r="4982" spans="3:5" x14ac:dyDescent="0.25">
      <c r="C4982" s="23"/>
      <c r="D4982" s="23"/>
      <c r="E4982" s="23"/>
    </row>
    <row r="4983" spans="3:5" x14ac:dyDescent="0.25">
      <c r="C4983" s="23"/>
      <c r="D4983" s="23"/>
      <c r="E4983" s="23"/>
    </row>
    <row r="4984" spans="3:5" x14ac:dyDescent="0.25">
      <c r="C4984" s="23"/>
      <c r="D4984" s="23"/>
      <c r="E4984" s="23"/>
    </row>
    <row r="4985" spans="3:5" x14ac:dyDescent="0.25">
      <c r="C4985" s="23"/>
      <c r="D4985" s="23"/>
      <c r="E4985" s="23"/>
    </row>
    <row r="4986" spans="3:5" x14ac:dyDescent="0.25">
      <c r="C4986" s="23"/>
      <c r="D4986" s="23"/>
      <c r="E4986" s="23"/>
    </row>
    <row r="4987" spans="3:5" x14ac:dyDescent="0.25">
      <c r="C4987" s="23"/>
      <c r="D4987" s="23"/>
      <c r="E4987" s="23"/>
    </row>
    <row r="4988" spans="3:5" x14ac:dyDescent="0.25">
      <c r="C4988" s="23"/>
      <c r="D4988" s="23"/>
      <c r="E4988" s="23"/>
    </row>
    <row r="4989" spans="3:5" x14ac:dyDescent="0.25">
      <c r="C4989" s="23"/>
      <c r="D4989" s="23"/>
      <c r="E4989" s="23"/>
    </row>
    <row r="4990" spans="3:5" x14ac:dyDescent="0.25">
      <c r="C4990" s="23"/>
      <c r="D4990" s="23"/>
      <c r="E4990" s="23"/>
    </row>
    <row r="4991" spans="3:5" x14ac:dyDescent="0.25">
      <c r="C4991" s="23"/>
      <c r="D4991" s="23"/>
      <c r="E4991" s="23"/>
    </row>
    <row r="4992" spans="3:5" x14ac:dyDescent="0.25">
      <c r="C4992" s="23"/>
      <c r="D4992" s="23"/>
      <c r="E4992" s="23"/>
    </row>
    <row r="4993" spans="3:5" x14ac:dyDescent="0.25">
      <c r="C4993" s="23"/>
      <c r="D4993" s="23"/>
      <c r="E4993" s="23"/>
    </row>
    <row r="4994" spans="3:5" x14ac:dyDescent="0.25">
      <c r="C4994" s="23"/>
      <c r="D4994" s="23"/>
      <c r="E4994" s="23"/>
    </row>
    <row r="4995" spans="3:5" x14ac:dyDescent="0.25">
      <c r="C4995" s="23"/>
      <c r="D4995" s="23"/>
      <c r="E4995" s="23"/>
    </row>
    <row r="4996" spans="3:5" x14ac:dyDescent="0.25">
      <c r="C4996" s="23"/>
      <c r="D4996" s="23"/>
      <c r="E4996" s="23"/>
    </row>
    <row r="4997" spans="3:5" x14ac:dyDescent="0.25">
      <c r="C4997" s="23"/>
      <c r="D4997" s="23"/>
      <c r="E4997" s="23"/>
    </row>
    <row r="4998" spans="3:5" x14ac:dyDescent="0.25">
      <c r="C4998" s="23"/>
      <c r="D4998" s="23"/>
      <c r="E4998" s="23"/>
    </row>
    <row r="4999" spans="3:5" x14ac:dyDescent="0.25">
      <c r="C4999" s="23"/>
      <c r="D4999" s="23"/>
      <c r="E4999" s="23"/>
    </row>
    <row r="5000" spans="3:5" x14ac:dyDescent="0.25">
      <c r="C5000" s="23"/>
      <c r="D5000" s="23"/>
      <c r="E5000" s="23"/>
    </row>
    <row r="5001" spans="3:5" x14ac:dyDescent="0.25">
      <c r="C5001" s="23"/>
      <c r="D5001" s="23"/>
      <c r="E5001" s="23"/>
    </row>
    <row r="5002" spans="3:5" x14ac:dyDescent="0.25">
      <c r="C5002" s="23"/>
      <c r="D5002" s="23"/>
      <c r="E5002" s="23"/>
    </row>
    <row r="5003" spans="3:5" x14ac:dyDescent="0.25">
      <c r="C5003" s="23"/>
      <c r="D5003" s="23"/>
      <c r="E5003" s="23"/>
    </row>
    <row r="5004" spans="3:5" x14ac:dyDescent="0.25">
      <c r="C5004" s="23"/>
      <c r="D5004" s="23"/>
      <c r="E5004" s="23"/>
    </row>
    <row r="5005" spans="3:5" x14ac:dyDescent="0.25">
      <c r="C5005" s="23"/>
      <c r="D5005" s="23"/>
      <c r="E5005" s="23"/>
    </row>
    <row r="5006" spans="3:5" x14ac:dyDescent="0.25">
      <c r="C5006" s="23"/>
      <c r="D5006" s="23"/>
      <c r="E5006" s="23"/>
    </row>
    <row r="5007" spans="3:5" x14ac:dyDescent="0.25">
      <c r="C5007" s="23"/>
      <c r="D5007" s="23"/>
      <c r="E5007" s="23"/>
    </row>
    <row r="5008" spans="3:5" x14ac:dyDescent="0.25">
      <c r="C5008" s="23"/>
      <c r="D5008" s="23"/>
      <c r="E5008" s="23"/>
    </row>
    <row r="5009" spans="3:5" x14ac:dyDescent="0.25">
      <c r="C5009" s="23"/>
      <c r="D5009" s="23"/>
      <c r="E5009" s="23"/>
    </row>
    <row r="5010" spans="3:5" x14ac:dyDescent="0.25">
      <c r="C5010" s="23"/>
      <c r="D5010" s="23"/>
      <c r="E5010" s="23"/>
    </row>
    <row r="5011" spans="3:5" x14ac:dyDescent="0.25">
      <c r="C5011" s="23"/>
      <c r="D5011" s="23"/>
      <c r="E5011" s="23"/>
    </row>
    <row r="5012" spans="3:5" x14ac:dyDescent="0.25">
      <c r="C5012" s="23"/>
      <c r="D5012" s="23"/>
      <c r="E5012" s="23"/>
    </row>
    <row r="5013" spans="3:5" x14ac:dyDescent="0.25">
      <c r="C5013" s="23"/>
      <c r="D5013" s="23"/>
      <c r="E5013" s="23"/>
    </row>
    <row r="5014" spans="3:5" x14ac:dyDescent="0.25">
      <c r="C5014" s="23"/>
      <c r="D5014" s="23"/>
      <c r="E5014" s="23"/>
    </row>
    <row r="5015" spans="3:5" x14ac:dyDescent="0.25">
      <c r="C5015" s="23"/>
      <c r="D5015" s="23"/>
      <c r="E5015" s="23"/>
    </row>
    <row r="5016" spans="3:5" x14ac:dyDescent="0.25">
      <c r="C5016" s="23"/>
      <c r="D5016" s="23"/>
      <c r="E5016" s="23"/>
    </row>
    <row r="5017" spans="3:5" x14ac:dyDescent="0.25">
      <c r="C5017" s="23"/>
      <c r="D5017" s="23"/>
      <c r="E5017" s="23"/>
    </row>
    <row r="5018" spans="3:5" x14ac:dyDescent="0.25">
      <c r="C5018" s="23"/>
      <c r="D5018" s="23"/>
      <c r="E5018" s="23"/>
    </row>
    <row r="5019" spans="3:5" x14ac:dyDescent="0.25">
      <c r="C5019" s="23"/>
      <c r="D5019" s="23"/>
      <c r="E5019" s="23"/>
    </row>
    <row r="5020" spans="3:5" x14ac:dyDescent="0.25">
      <c r="C5020" s="23"/>
      <c r="D5020" s="23"/>
      <c r="E5020" s="23"/>
    </row>
    <row r="5021" spans="3:5" x14ac:dyDescent="0.25">
      <c r="C5021" s="23"/>
      <c r="D5021" s="23"/>
      <c r="E5021" s="23"/>
    </row>
    <row r="5022" spans="3:5" x14ac:dyDescent="0.25">
      <c r="C5022" s="23"/>
      <c r="D5022" s="23"/>
      <c r="E5022" s="23"/>
    </row>
    <row r="5023" spans="3:5" x14ac:dyDescent="0.25">
      <c r="C5023" s="23"/>
      <c r="D5023" s="23"/>
      <c r="E5023" s="23"/>
    </row>
    <row r="5024" spans="3:5" x14ac:dyDescent="0.25">
      <c r="C5024" s="23"/>
      <c r="D5024" s="23"/>
      <c r="E5024" s="23"/>
    </row>
    <row r="5025" spans="3:5" x14ac:dyDescent="0.25">
      <c r="C5025" s="23"/>
      <c r="D5025" s="23"/>
      <c r="E5025" s="23"/>
    </row>
    <row r="5026" spans="3:5" x14ac:dyDescent="0.25">
      <c r="C5026" s="23"/>
      <c r="D5026" s="23"/>
      <c r="E5026" s="23"/>
    </row>
    <row r="5027" spans="3:5" x14ac:dyDescent="0.25">
      <c r="C5027" s="23"/>
      <c r="D5027" s="23"/>
      <c r="E5027" s="23"/>
    </row>
    <row r="5028" spans="3:5" x14ac:dyDescent="0.25">
      <c r="C5028" s="23"/>
      <c r="D5028" s="23"/>
      <c r="E5028" s="23"/>
    </row>
    <row r="5029" spans="3:5" x14ac:dyDescent="0.25">
      <c r="C5029" s="23"/>
      <c r="D5029" s="23"/>
      <c r="E5029" s="23"/>
    </row>
    <row r="5030" spans="3:5" x14ac:dyDescent="0.25">
      <c r="C5030" s="23"/>
      <c r="D5030" s="23"/>
      <c r="E5030" s="23"/>
    </row>
    <row r="5031" spans="3:5" x14ac:dyDescent="0.25">
      <c r="C5031" s="23"/>
      <c r="D5031" s="23"/>
      <c r="E5031" s="23"/>
    </row>
    <row r="5032" spans="3:5" x14ac:dyDescent="0.25">
      <c r="C5032" s="23"/>
      <c r="D5032" s="23"/>
      <c r="E5032" s="23"/>
    </row>
    <row r="5033" spans="3:5" x14ac:dyDescent="0.25">
      <c r="C5033" s="23"/>
      <c r="D5033" s="23"/>
      <c r="E5033" s="23"/>
    </row>
    <row r="5034" spans="3:5" x14ac:dyDescent="0.25">
      <c r="C5034" s="23"/>
      <c r="D5034" s="23"/>
      <c r="E5034" s="23"/>
    </row>
    <row r="5035" spans="3:5" x14ac:dyDescent="0.25">
      <c r="C5035" s="23"/>
      <c r="D5035" s="23"/>
      <c r="E5035" s="23"/>
    </row>
    <row r="5036" spans="3:5" x14ac:dyDescent="0.25">
      <c r="C5036" s="23"/>
      <c r="D5036" s="23"/>
      <c r="E5036" s="23"/>
    </row>
    <row r="5037" spans="3:5" x14ac:dyDescent="0.25">
      <c r="C5037" s="23"/>
      <c r="D5037" s="23"/>
      <c r="E5037" s="23"/>
    </row>
    <row r="5038" spans="3:5" x14ac:dyDescent="0.25">
      <c r="C5038" s="23"/>
      <c r="D5038" s="23"/>
      <c r="E5038" s="23"/>
    </row>
    <row r="5039" spans="3:5" x14ac:dyDescent="0.25">
      <c r="C5039" s="23"/>
      <c r="D5039" s="23"/>
      <c r="E5039" s="23"/>
    </row>
    <row r="5040" spans="3:5" x14ac:dyDescent="0.25">
      <c r="C5040" s="23"/>
      <c r="D5040" s="23"/>
      <c r="E5040" s="23"/>
    </row>
    <row r="5041" spans="3:5" x14ac:dyDescent="0.25">
      <c r="C5041" s="23"/>
      <c r="D5041" s="23"/>
      <c r="E5041" s="23"/>
    </row>
    <row r="5042" spans="3:5" x14ac:dyDescent="0.25">
      <c r="C5042" s="23"/>
      <c r="D5042" s="23"/>
      <c r="E5042" s="23"/>
    </row>
    <row r="5043" spans="3:5" x14ac:dyDescent="0.25">
      <c r="C5043" s="23"/>
      <c r="D5043" s="23"/>
      <c r="E5043" s="23"/>
    </row>
    <row r="5044" spans="3:5" x14ac:dyDescent="0.25">
      <c r="C5044" s="23"/>
      <c r="D5044" s="23"/>
      <c r="E5044" s="23"/>
    </row>
    <row r="5045" spans="3:5" x14ac:dyDescent="0.25">
      <c r="C5045" s="23"/>
      <c r="D5045" s="23"/>
      <c r="E5045" s="23"/>
    </row>
    <row r="5046" spans="3:5" x14ac:dyDescent="0.25">
      <c r="C5046" s="23"/>
      <c r="D5046" s="23"/>
      <c r="E5046" s="23"/>
    </row>
    <row r="5047" spans="3:5" x14ac:dyDescent="0.25">
      <c r="C5047" s="23"/>
      <c r="D5047" s="23"/>
      <c r="E5047" s="23"/>
    </row>
    <row r="5048" spans="3:5" x14ac:dyDescent="0.25">
      <c r="C5048" s="23"/>
      <c r="D5048" s="23"/>
      <c r="E5048" s="23"/>
    </row>
    <row r="5049" spans="3:5" x14ac:dyDescent="0.25">
      <c r="C5049" s="23"/>
      <c r="D5049" s="23"/>
      <c r="E5049" s="23"/>
    </row>
    <row r="5050" spans="3:5" x14ac:dyDescent="0.25">
      <c r="C5050" s="23"/>
      <c r="D5050" s="23"/>
      <c r="E5050" s="23"/>
    </row>
    <row r="5051" spans="3:5" x14ac:dyDescent="0.25">
      <c r="C5051" s="23"/>
      <c r="D5051" s="23"/>
      <c r="E5051" s="23"/>
    </row>
    <row r="5052" spans="3:5" x14ac:dyDescent="0.25">
      <c r="C5052" s="23"/>
      <c r="D5052" s="23"/>
      <c r="E5052" s="23"/>
    </row>
    <row r="5053" spans="3:5" x14ac:dyDescent="0.25">
      <c r="C5053" s="23"/>
      <c r="D5053" s="23"/>
      <c r="E5053" s="23"/>
    </row>
    <row r="5054" spans="3:5" x14ac:dyDescent="0.25">
      <c r="C5054" s="23"/>
      <c r="D5054" s="23"/>
      <c r="E5054" s="23"/>
    </row>
    <row r="5055" spans="3:5" x14ac:dyDescent="0.25">
      <c r="C5055" s="23"/>
      <c r="D5055" s="23"/>
      <c r="E5055" s="23"/>
    </row>
    <row r="5056" spans="3:5" x14ac:dyDescent="0.25">
      <c r="C5056" s="23"/>
      <c r="D5056" s="23"/>
      <c r="E5056" s="23"/>
    </row>
    <row r="5057" spans="3:5" x14ac:dyDescent="0.25">
      <c r="C5057" s="23"/>
      <c r="D5057" s="23"/>
      <c r="E5057" s="23"/>
    </row>
    <row r="5058" spans="3:5" x14ac:dyDescent="0.25">
      <c r="C5058" s="23"/>
      <c r="D5058" s="23"/>
      <c r="E5058" s="23"/>
    </row>
    <row r="5059" spans="3:5" x14ac:dyDescent="0.25">
      <c r="C5059" s="23"/>
      <c r="D5059" s="23"/>
      <c r="E5059" s="23"/>
    </row>
    <row r="5060" spans="3:5" x14ac:dyDescent="0.25">
      <c r="C5060" s="23"/>
      <c r="D5060" s="23"/>
      <c r="E5060" s="23"/>
    </row>
    <row r="5061" spans="3:5" x14ac:dyDescent="0.25">
      <c r="C5061" s="23"/>
      <c r="D5061" s="23"/>
      <c r="E5061" s="23"/>
    </row>
    <row r="5062" spans="3:5" x14ac:dyDescent="0.25">
      <c r="C5062" s="23"/>
      <c r="D5062" s="23"/>
      <c r="E5062" s="23"/>
    </row>
    <row r="5063" spans="3:5" x14ac:dyDescent="0.25">
      <c r="C5063" s="23"/>
      <c r="D5063" s="23"/>
      <c r="E5063" s="23"/>
    </row>
    <row r="5064" spans="3:5" x14ac:dyDescent="0.25">
      <c r="C5064" s="23"/>
      <c r="D5064" s="23"/>
      <c r="E5064" s="23"/>
    </row>
    <row r="5065" spans="3:5" x14ac:dyDescent="0.25">
      <c r="C5065" s="23"/>
      <c r="D5065" s="23"/>
      <c r="E5065" s="23"/>
    </row>
    <row r="5066" spans="3:5" x14ac:dyDescent="0.25">
      <c r="C5066" s="23"/>
      <c r="D5066" s="23"/>
      <c r="E5066" s="23"/>
    </row>
    <row r="5067" spans="3:5" x14ac:dyDescent="0.25">
      <c r="C5067" s="23"/>
      <c r="D5067" s="23"/>
      <c r="E5067" s="23"/>
    </row>
    <row r="5068" spans="3:5" x14ac:dyDescent="0.25">
      <c r="C5068" s="23"/>
      <c r="D5068" s="23"/>
      <c r="E5068" s="23"/>
    </row>
    <row r="5069" spans="3:5" x14ac:dyDescent="0.25">
      <c r="C5069" s="23"/>
      <c r="D5069" s="23"/>
      <c r="E5069" s="23"/>
    </row>
    <row r="5070" spans="3:5" x14ac:dyDescent="0.25">
      <c r="C5070" s="23"/>
      <c r="D5070" s="23"/>
      <c r="E5070" s="23"/>
    </row>
    <row r="5071" spans="3:5" x14ac:dyDescent="0.25">
      <c r="C5071" s="23"/>
      <c r="D5071" s="23"/>
      <c r="E5071" s="23"/>
    </row>
    <row r="5072" spans="3:5" x14ac:dyDescent="0.25">
      <c r="C5072" s="23"/>
      <c r="D5072" s="23"/>
      <c r="E5072" s="23"/>
    </row>
    <row r="5073" spans="3:5" x14ac:dyDescent="0.25">
      <c r="C5073" s="23"/>
      <c r="D5073" s="23"/>
      <c r="E5073" s="23"/>
    </row>
    <row r="5074" spans="3:5" x14ac:dyDescent="0.25">
      <c r="C5074" s="23"/>
      <c r="D5074" s="23"/>
      <c r="E5074" s="23"/>
    </row>
    <row r="5075" spans="3:5" x14ac:dyDescent="0.25">
      <c r="C5075" s="23"/>
      <c r="D5075" s="23"/>
      <c r="E5075" s="23"/>
    </row>
    <row r="5076" spans="3:5" x14ac:dyDescent="0.25">
      <c r="C5076" s="23"/>
      <c r="D5076" s="23"/>
      <c r="E5076" s="23"/>
    </row>
    <row r="5077" spans="3:5" x14ac:dyDescent="0.25">
      <c r="C5077" s="23"/>
      <c r="D5077" s="23"/>
      <c r="E5077" s="23"/>
    </row>
    <row r="5078" spans="3:5" x14ac:dyDescent="0.25">
      <c r="C5078" s="23"/>
      <c r="D5078" s="23"/>
      <c r="E5078" s="23"/>
    </row>
    <row r="5079" spans="3:5" x14ac:dyDescent="0.25">
      <c r="C5079" s="23"/>
      <c r="D5079" s="23"/>
      <c r="E5079" s="23"/>
    </row>
    <row r="5080" spans="3:5" x14ac:dyDescent="0.25">
      <c r="C5080" s="23"/>
      <c r="D5080" s="23"/>
      <c r="E5080" s="23"/>
    </row>
    <row r="5081" spans="3:5" x14ac:dyDescent="0.25">
      <c r="C5081" s="23"/>
      <c r="D5081" s="23"/>
      <c r="E5081" s="23"/>
    </row>
    <row r="5082" spans="3:5" x14ac:dyDescent="0.25">
      <c r="C5082" s="23"/>
      <c r="D5082" s="23"/>
      <c r="E5082" s="23"/>
    </row>
    <row r="5083" spans="3:5" x14ac:dyDescent="0.25">
      <c r="C5083" s="23"/>
      <c r="D5083" s="23"/>
      <c r="E5083" s="23"/>
    </row>
    <row r="5084" spans="3:5" x14ac:dyDescent="0.25">
      <c r="C5084" s="23"/>
      <c r="D5084" s="23"/>
      <c r="E5084" s="23"/>
    </row>
    <row r="5085" spans="3:5" x14ac:dyDescent="0.25">
      <c r="C5085" s="23"/>
      <c r="D5085" s="23"/>
      <c r="E5085" s="23"/>
    </row>
    <row r="5086" spans="3:5" x14ac:dyDescent="0.25">
      <c r="C5086" s="23"/>
      <c r="D5086" s="23"/>
      <c r="E5086" s="23"/>
    </row>
    <row r="5087" spans="3:5" x14ac:dyDescent="0.25">
      <c r="C5087" s="23"/>
      <c r="D5087" s="23"/>
      <c r="E5087" s="23"/>
    </row>
    <row r="5088" spans="3:5" x14ac:dyDescent="0.25">
      <c r="C5088" s="23"/>
      <c r="D5088" s="23"/>
      <c r="E5088" s="23"/>
    </row>
    <row r="5089" spans="3:5" x14ac:dyDescent="0.25">
      <c r="C5089" s="23"/>
      <c r="D5089" s="23"/>
      <c r="E5089" s="23"/>
    </row>
    <row r="5090" spans="3:5" x14ac:dyDescent="0.25">
      <c r="C5090" s="23"/>
      <c r="D5090" s="23"/>
      <c r="E5090" s="23"/>
    </row>
    <row r="5091" spans="3:5" x14ac:dyDescent="0.25">
      <c r="C5091" s="23"/>
      <c r="D5091" s="23"/>
      <c r="E5091" s="23"/>
    </row>
    <row r="5092" spans="3:5" x14ac:dyDescent="0.25">
      <c r="C5092" s="23"/>
      <c r="D5092" s="23"/>
      <c r="E5092" s="23"/>
    </row>
    <row r="5093" spans="3:5" x14ac:dyDescent="0.25">
      <c r="C5093" s="23"/>
      <c r="D5093" s="23"/>
      <c r="E5093" s="23"/>
    </row>
    <row r="5094" spans="3:5" x14ac:dyDescent="0.25">
      <c r="C5094" s="23"/>
      <c r="D5094" s="23"/>
      <c r="E5094" s="23"/>
    </row>
    <row r="5095" spans="3:5" x14ac:dyDescent="0.25">
      <c r="C5095" s="23"/>
      <c r="D5095" s="23"/>
      <c r="E5095" s="23"/>
    </row>
    <row r="5096" spans="3:5" x14ac:dyDescent="0.25">
      <c r="C5096" s="23"/>
      <c r="D5096" s="23"/>
      <c r="E5096" s="23"/>
    </row>
    <row r="5097" spans="3:5" x14ac:dyDescent="0.25">
      <c r="C5097" s="23"/>
      <c r="D5097" s="23"/>
      <c r="E5097" s="23"/>
    </row>
    <row r="5098" spans="3:5" x14ac:dyDescent="0.25">
      <c r="C5098" s="23"/>
      <c r="D5098" s="23"/>
      <c r="E5098" s="23"/>
    </row>
    <row r="5099" spans="3:5" x14ac:dyDescent="0.25">
      <c r="C5099" s="23"/>
      <c r="D5099" s="23"/>
      <c r="E5099" s="23"/>
    </row>
    <row r="5100" spans="3:5" x14ac:dyDescent="0.25">
      <c r="C5100" s="23"/>
      <c r="D5100" s="23"/>
      <c r="E5100" s="23"/>
    </row>
    <row r="5101" spans="3:5" x14ac:dyDescent="0.25">
      <c r="C5101" s="23"/>
      <c r="D5101" s="23"/>
      <c r="E5101" s="23"/>
    </row>
    <row r="5102" spans="3:5" x14ac:dyDescent="0.25">
      <c r="C5102" s="23"/>
      <c r="D5102" s="23"/>
      <c r="E5102" s="23"/>
    </row>
    <row r="5103" spans="3:5" x14ac:dyDescent="0.25">
      <c r="C5103" s="23"/>
      <c r="D5103" s="23"/>
      <c r="E5103" s="23"/>
    </row>
    <row r="5104" spans="3:5" x14ac:dyDescent="0.25">
      <c r="C5104" s="23"/>
      <c r="D5104" s="23"/>
      <c r="E5104" s="23"/>
    </row>
    <row r="5105" spans="3:5" x14ac:dyDescent="0.25">
      <c r="C5105" s="23"/>
      <c r="D5105" s="23"/>
      <c r="E5105" s="23"/>
    </row>
    <row r="5106" spans="3:5" x14ac:dyDescent="0.25">
      <c r="C5106" s="23"/>
      <c r="D5106" s="23"/>
      <c r="E5106" s="23"/>
    </row>
    <row r="5107" spans="3:5" x14ac:dyDescent="0.25">
      <c r="C5107" s="23"/>
      <c r="D5107" s="23"/>
      <c r="E5107" s="23"/>
    </row>
    <row r="5108" spans="3:5" x14ac:dyDescent="0.25">
      <c r="C5108" s="23"/>
      <c r="D5108" s="23"/>
      <c r="E5108" s="23"/>
    </row>
    <row r="5109" spans="3:5" x14ac:dyDescent="0.25">
      <c r="C5109" s="23"/>
      <c r="D5109" s="23"/>
      <c r="E5109" s="23"/>
    </row>
    <row r="5110" spans="3:5" x14ac:dyDescent="0.25">
      <c r="C5110" s="23"/>
      <c r="D5110" s="23"/>
      <c r="E5110" s="23"/>
    </row>
    <row r="5111" spans="3:5" x14ac:dyDescent="0.25">
      <c r="C5111" s="23"/>
      <c r="D5111" s="23"/>
      <c r="E5111" s="23"/>
    </row>
    <row r="5112" spans="3:5" x14ac:dyDescent="0.25">
      <c r="C5112" s="23"/>
      <c r="D5112" s="23"/>
      <c r="E5112" s="23"/>
    </row>
    <row r="5113" spans="3:5" x14ac:dyDescent="0.25">
      <c r="C5113" s="23"/>
      <c r="D5113" s="23"/>
      <c r="E5113" s="23"/>
    </row>
    <row r="5114" spans="3:5" x14ac:dyDescent="0.25">
      <c r="C5114" s="23"/>
      <c r="D5114" s="23"/>
      <c r="E5114" s="23"/>
    </row>
    <row r="5115" spans="3:5" x14ac:dyDescent="0.25">
      <c r="C5115" s="23"/>
      <c r="D5115" s="23"/>
      <c r="E5115" s="23"/>
    </row>
    <row r="5116" spans="3:5" x14ac:dyDescent="0.25">
      <c r="C5116" s="23"/>
      <c r="D5116" s="23"/>
      <c r="E5116" s="23"/>
    </row>
    <row r="5117" spans="3:5" x14ac:dyDescent="0.25">
      <c r="C5117" s="23"/>
      <c r="D5117" s="23"/>
      <c r="E5117" s="23"/>
    </row>
    <row r="5118" spans="3:5" x14ac:dyDescent="0.25">
      <c r="C5118" s="23"/>
      <c r="D5118" s="23"/>
      <c r="E5118" s="23"/>
    </row>
    <row r="5119" spans="3:5" x14ac:dyDescent="0.25">
      <c r="C5119" s="23"/>
      <c r="D5119" s="23"/>
      <c r="E5119" s="23"/>
    </row>
    <row r="5120" spans="3:5" x14ac:dyDescent="0.25">
      <c r="C5120" s="23"/>
      <c r="D5120" s="23"/>
      <c r="E5120" s="23"/>
    </row>
    <row r="5121" spans="3:5" x14ac:dyDescent="0.25">
      <c r="C5121" s="23"/>
      <c r="D5121" s="23"/>
      <c r="E5121" s="23"/>
    </row>
    <row r="5122" spans="3:5" x14ac:dyDescent="0.25">
      <c r="C5122" s="23"/>
      <c r="D5122" s="23"/>
      <c r="E5122" s="23"/>
    </row>
    <row r="5123" spans="3:5" x14ac:dyDescent="0.25">
      <c r="C5123" s="23"/>
      <c r="D5123" s="23"/>
      <c r="E5123" s="23"/>
    </row>
    <row r="5124" spans="3:5" x14ac:dyDescent="0.25">
      <c r="C5124" s="23"/>
      <c r="D5124" s="23"/>
      <c r="E5124" s="23"/>
    </row>
    <row r="5125" spans="3:5" x14ac:dyDescent="0.25">
      <c r="C5125" s="23"/>
      <c r="D5125" s="23"/>
      <c r="E5125" s="23"/>
    </row>
    <row r="5126" spans="3:5" x14ac:dyDescent="0.25">
      <c r="C5126" s="23"/>
      <c r="D5126" s="23"/>
      <c r="E5126" s="23"/>
    </row>
    <row r="5127" spans="3:5" x14ac:dyDescent="0.25">
      <c r="C5127" s="23"/>
      <c r="D5127" s="23"/>
      <c r="E5127" s="23"/>
    </row>
    <row r="5128" spans="3:5" x14ac:dyDescent="0.25">
      <c r="C5128" s="23"/>
      <c r="D5128" s="23"/>
      <c r="E5128" s="23"/>
    </row>
    <row r="5129" spans="3:5" x14ac:dyDescent="0.25">
      <c r="C5129" s="23"/>
      <c r="D5129" s="23"/>
      <c r="E5129" s="23"/>
    </row>
    <row r="5130" spans="3:5" x14ac:dyDescent="0.25">
      <c r="C5130" s="23"/>
      <c r="D5130" s="23"/>
      <c r="E5130" s="23"/>
    </row>
    <row r="5131" spans="3:5" x14ac:dyDescent="0.25">
      <c r="C5131" s="23"/>
      <c r="D5131" s="23"/>
      <c r="E5131" s="23"/>
    </row>
    <row r="5132" spans="3:5" x14ac:dyDescent="0.25">
      <c r="C5132" s="23"/>
      <c r="D5132" s="23"/>
      <c r="E5132" s="23"/>
    </row>
    <row r="5133" spans="3:5" x14ac:dyDescent="0.25">
      <c r="C5133" s="23"/>
      <c r="D5133" s="23"/>
      <c r="E5133" s="23"/>
    </row>
    <row r="5134" spans="3:5" x14ac:dyDescent="0.25">
      <c r="C5134" s="23"/>
      <c r="D5134" s="23"/>
      <c r="E5134" s="23"/>
    </row>
    <row r="5135" spans="3:5" x14ac:dyDescent="0.25">
      <c r="C5135" s="23"/>
      <c r="D5135" s="23"/>
      <c r="E5135" s="23"/>
    </row>
    <row r="5136" spans="3:5" x14ac:dyDescent="0.25">
      <c r="C5136" s="23"/>
      <c r="D5136" s="23"/>
      <c r="E5136" s="23"/>
    </row>
    <row r="5137" spans="3:5" x14ac:dyDescent="0.25">
      <c r="C5137" s="23"/>
      <c r="D5137" s="23"/>
      <c r="E5137" s="23"/>
    </row>
    <row r="5138" spans="3:5" x14ac:dyDescent="0.25">
      <c r="C5138" s="23"/>
      <c r="D5138" s="23"/>
      <c r="E5138" s="23"/>
    </row>
    <row r="5139" spans="3:5" x14ac:dyDescent="0.25">
      <c r="C5139" s="23"/>
      <c r="D5139" s="23"/>
      <c r="E5139" s="23"/>
    </row>
    <row r="5140" spans="3:5" x14ac:dyDescent="0.25">
      <c r="C5140" s="23"/>
      <c r="D5140" s="23"/>
      <c r="E5140" s="23"/>
    </row>
    <row r="5141" spans="3:5" x14ac:dyDescent="0.25">
      <c r="C5141" s="23"/>
      <c r="D5141" s="23"/>
      <c r="E5141" s="23"/>
    </row>
    <row r="5142" spans="3:5" x14ac:dyDescent="0.25">
      <c r="C5142" s="23"/>
      <c r="D5142" s="23"/>
      <c r="E5142" s="23"/>
    </row>
    <row r="5143" spans="3:5" x14ac:dyDescent="0.25">
      <c r="C5143" s="23"/>
      <c r="D5143" s="23"/>
      <c r="E5143" s="23"/>
    </row>
    <row r="5144" spans="3:5" x14ac:dyDescent="0.25">
      <c r="C5144" s="23"/>
      <c r="D5144" s="23"/>
      <c r="E5144" s="23"/>
    </row>
    <row r="5145" spans="3:5" x14ac:dyDescent="0.25">
      <c r="C5145" s="23"/>
      <c r="D5145" s="23"/>
      <c r="E5145" s="23"/>
    </row>
    <row r="5146" spans="3:5" x14ac:dyDescent="0.25">
      <c r="C5146" s="23"/>
      <c r="D5146" s="23"/>
      <c r="E5146" s="23"/>
    </row>
    <row r="5147" spans="3:5" x14ac:dyDescent="0.25">
      <c r="C5147" s="23"/>
      <c r="D5147" s="23"/>
      <c r="E5147" s="23"/>
    </row>
    <row r="5148" spans="3:5" x14ac:dyDescent="0.25">
      <c r="C5148" s="23"/>
      <c r="D5148" s="23"/>
      <c r="E5148" s="23"/>
    </row>
    <row r="5149" spans="3:5" x14ac:dyDescent="0.25">
      <c r="C5149" s="23"/>
      <c r="D5149" s="23"/>
      <c r="E5149" s="23"/>
    </row>
    <row r="5150" spans="3:5" x14ac:dyDescent="0.25">
      <c r="C5150" s="23"/>
      <c r="D5150" s="23"/>
      <c r="E5150" s="23"/>
    </row>
    <row r="5151" spans="3:5" x14ac:dyDescent="0.25">
      <c r="C5151" s="23"/>
      <c r="D5151" s="23"/>
      <c r="E5151" s="23"/>
    </row>
    <row r="5152" spans="3:5" x14ac:dyDescent="0.25">
      <c r="C5152" s="23"/>
      <c r="D5152" s="23"/>
      <c r="E5152" s="23"/>
    </row>
    <row r="5153" spans="3:5" x14ac:dyDescent="0.25">
      <c r="C5153" s="23"/>
      <c r="D5153" s="23"/>
      <c r="E5153" s="23"/>
    </row>
    <row r="5154" spans="3:5" x14ac:dyDescent="0.25">
      <c r="C5154" s="23"/>
      <c r="D5154" s="23"/>
      <c r="E5154" s="23"/>
    </row>
    <row r="5155" spans="3:5" x14ac:dyDescent="0.25">
      <c r="C5155" s="23"/>
      <c r="D5155" s="23"/>
      <c r="E5155" s="23"/>
    </row>
    <row r="5156" spans="3:5" x14ac:dyDescent="0.25">
      <c r="C5156" s="23"/>
      <c r="D5156" s="23"/>
      <c r="E5156" s="23"/>
    </row>
    <row r="5157" spans="3:5" x14ac:dyDescent="0.25">
      <c r="C5157" s="23"/>
      <c r="D5157" s="23"/>
      <c r="E5157" s="23"/>
    </row>
    <row r="5158" spans="3:5" x14ac:dyDescent="0.25">
      <c r="C5158" s="23"/>
      <c r="D5158" s="23"/>
      <c r="E5158" s="23"/>
    </row>
    <row r="5159" spans="3:5" x14ac:dyDescent="0.25">
      <c r="C5159" s="23"/>
      <c r="D5159" s="23"/>
      <c r="E5159" s="23"/>
    </row>
    <row r="5160" spans="3:5" x14ac:dyDescent="0.25">
      <c r="C5160" s="23"/>
      <c r="D5160" s="23"/>
      <c r="E5160" s="23"/>
    </row>
    <row r="5161" spans="3:5" x14ac:dyDescent="0.25">
      <c r="C5161" s="23"/>
      <c r="D5161" s="23"/>
      <c r="E5161" s="23"/>
    </row>
    <row r="5162" spans="3:5" x14ac:dyDescent="0.25">
      <c r="C5162" s="23"/>
      <c r="D5162" s="23"/>
      <c r="E5162" s="23"/>
    </row>
    <row r="5163" spans="3:5" x14ac:dyDescent="0.25">
      <c r="C5163" s="23"/>
      <c r="D5163" s="23"/>
      <c r="E5163" s="23"/>
    </row>
    <row r="5164" spans="3:5" x14ac:dyDescent="0.25">
      <c r="C5164" s="23"/>
      <c r="D5164" s="23"/>
      <c r="E5164" s="23"/>
    </row>
    <row r="5165" spans="3:5" x14ac:dyDescent="0.25">
      <c r="C5165" s="23"/>
      <c r="D5165" s="23"/>
      <c r="E5165" s="23"/>
    </row>
    <row r="5166" spans="3:5" x14ac:dyDescent="0.25">
      <c r="C5166" s="23"/>
      <c r="D5166" s="23"/>
      <c r="E5166" s="23"/>
    </row>
    <row r="5167" spans="3:5" x14ac:dyDescent="0.25">
      <c r="C5167" s="23"/>
      <c r="D5167" s="23"/>
      <c r="E5167" s="23"/>
    </row>
    <row r="5168" spans="3:5" x14ac:dyDescent="0.25">
      <c r="C5168" s="23"/>
      <c r="D5168" s="23"/>
      <c r="E5168" s="23"/>
    </row>
    <row r="5169" spans="3:5" x14ac:dyDescent="0.25">
      <c r="C5169" s="23"/>
      <c r="D5169" s="23"/>
      <c r="E5169" s="23"/>
    </row>
    <row r="5170" spans="3:5" x14ac:dyDescent="0.25">
      <c r="C5170" s="23"/>
      <c r="D5170" s="23"/>
      <c r="E5170" s="23"/>
    </row>
    <row r="5171" spans="3:5" x14ac:dyDescent="0.25">
      <c r="C5171" s="23"/>
      <c r="D5171" s="23"/>
      <c r="E5171" s="23"/>
    </row>
    <row r="5172" spans="3:5" x14ac:dyDescent="0.25">
      <c r="C5172" s="23"/>
      <c r="D5172" s="23"/>
      <c r="E5172" s="23"/>
    </row>
    <row r="5173" spans="3:5" x14ac:dyDescent="0.25">
      <c r="C5173" s="23"/>
      <c r="D5173" s="23"/>
      <c r="E5173" s="23"/>
    </row>
    <row r="5174" spans="3:5" x14ac:dyDescent="0.25">
      <c r="C5174" s="23"/>
      <c r="D5174" s="23"/>
      <c r="E5174" s="23"/>
    </row>
    <row r="5175" spans="3:5" x14ac:dyDescent="0.25">
      <c r="C5175" s="23"/>
      <c r="D5175" s="23"/>
      <c r="E5175" s="23"/>
    </row>
    <row r="5176" spans="3:5" x14ac:dyDescent="0.25">
      <c r="C5176" s="23"/>
      <c r="D5176" s="23"/>
      <c r="E5176" s="23"/>
    </row>
    <row r="5177" spans="3:5" x14ac:dyDescent="0.25">
      <c r="C5177" s="23"/>
      <c r="D5177" s="23"/>
      <c r="E5177" s="23"/>
    </row>
    <row r="5178" spans="3:5" x14ac:dyDescent="0.25">
      <c r="C5178" s="23"/>
      <c r="D5178" s="23"/>
      <c r="E5178" s="23"/>
    </row>
    <row r="5179" spans="3:5" x14ac:dyDescent="0.25">
      <c r="C5179" s="23"/>
      <c r="D5179" s="23"/>
      <c r="E5179" s="23"/>
    </row>
    <row r="5180" spans="3:5" x14ac:dyDescent="0.25">
      <c r="C5180" s="23"/>
      <c r="D5180" s="23"/>
      <c r="E5180" s="23"/>
    </row>
    <row r="5181" spans="3:5" x14ac:dyDescent="0.25">
      <c r="C5181" s="23"/>
      <c r="D5181" s="23"/>
      <c r="E5181" s="23"/>
    </row>
    <row r="5182" spans="3:5" x14ac:dyDescent="0.25">
      <c r="C5182" s="23"/>
      <c r="D5182" s="23"/>
      <c r="E5182" s="23"/>
    </row>
    <row r="5183" spans="3:5" x14ac:dyDescent="0.25">
      <c r="C5183" s="23"/>
      <c r="D5183" s="23"/>
      <c r="E5183" s="23"/>
    </row>
    <row r="5184" spans="3:5" x14ac:dyDescent="0.25">
      <c r="C5184" s="23"/>
      <c r="D5184" s="23"/>
      <c r="E5184" s="23"/>
    </row>
    <row r="5185" spans="3:5" x14ac:dyDescent="0.25">
      <c r="C5185" s="23"/>
      <c r="D5185" s="23"/>
      <c r="E5185" s="23"/>
    </row>
    <row r="5186" spans="3:5" x14ac:dyDescent="0.25">
      <c r="C5186" s="23"/>
      <c r="D5186" s="23"/>
      <c r="E5186" s="23"/>
    </row>
    <row r="5187" spans="3:5" x14ac:dyDescent="0.25">
      <c r="C5187" s="23"/>
      <c r="D5187" s="23"/>
      <c r="E5187" s="23"/>
    </row>
    <row r="5188" spans="3:5" x14ac:dyDescent="0.25">
      <c r="C5188" s="23"/>
      <c r="D5188" s="23"/>
      <c r="E5188" s="23"/>
    </row>
    <row r="5189" spans="3:5" x14ac:dyDescent="0.25">
      <c r="C5189" s="23"/>
      <c r="D5189" s="23"/>
      <c r="E5189" s="23"/>
    </row>
    <row r="5190" spans="3:5" x14ac:dyDescent="0.25">
      <c r="C5190" s="23"/>
      <c r="D5190" s="23"/>
      <c r="E5190" s="23"/>
    </row>
    <row r="5191" spans="3:5" x14ac:dyDescent="0.25">
      <c r="C5191" s="23"/>
      <c r="D5191" s="23"/>
      <c r="E5191" s="23"/>
    </row>
    <row r="5192" spans="3:5" x14ac:dyDescent="0.25">
      <c r="C5192" s="23"/>
      <c r="D5192" s="23"/>
      <c r="E5192" s="23"/>
    </row>
    <row r="5193" spans="3:5" x14ac:dyDescent="0.25">
      <c r="C5193" s="23"/>
      <c r="D5193" s="23"/>
      <c r="E5193" s="23"/>
    </row>
    <row r="5194" spans="3:5" x14ac:dyDescent="0.25">
      <c r="C5194" s="23"/>
      <c r="D5194" s="23"/>
      <c r="E5194" s="23"/>
    </row>
    <row r="5195" spans="3:5" x14ac:dyDescent="0.25">
      <c r="C5195" s="23"/>
      <c r="D5195" s="23"/>
      <c r="E5195" s="23"/>
    </row>
    <row r="5196" spans="3:5" x14ac:dyDescent="0.25">
      <c r="C5196" s="23"/>
      <c r="D5196" s="23"/>
      <c r="E5196" s="23"/>
    </row>
    <row r="5197" spans="3:5" x14ac:dyDescent="0.25">
      <c r="C5197" s="23"/>
      <c r="D5197" s="23"/>
      <c r="E5197" s="23"/>
    </row>
    <row r="5198" spans="3:5" x14ac:dyDescent="0.25">
      <c r="C5198" s="23"/>
      <c r="D5198" s="23"/>
      <c r="E5198" s="23"/>
    </row>
    <row r="5199" spans="3:5" x14ac:dyDescent="0.25">
      <c r="C5199" s="23"/>
      <c r="D5199" s="23"/>
      <c r="E5199" s="23"/>
    </row>
    <row r="5200" spans="3:5" x14ac:dyDescent="0.25">
      <c r="C5200" s="23"/>
      <c r="D5200" s="23"/>
      <c r="E5200" s="23"/>
    </row>
    <row r="5201" spans="3:5" x14ac:dyDescent="0.25">
      <c r="C5201" s="23"/>
      <c r="D5201" s="23"/>
      <c r="E5201" s="23"/>
    </row>
    <row r="5202" spans="3:5" x14ac:dyDescent="0.25">
      <c r="C5202" s="23"/>
      <c r="D5202" s="23"/>
      <c r="E5202" s="23"/>
    </row>
    <row r="5203" spans="3:5" x14ac:dyDescent="0.25">
      <c r="C5203" s="23"/>
      <c r="D5203" s="23"/>
      <c r="E5203" s="23"/>
    </row>
    <row r="5204" spans="3:5" x14ac:dyDescent="0.25">
      <c r="C5204" s="23"/>
      <c r="D5204" s="23"/>
      <c r="E5204" s="23"/>
    </row>
    <row r="5205" spans="3:5" x14ac:dyDescent="0.25">
      <c r="C5205" s="23"/>
      <c r="D5205" s="23"/>
      <c r="E5205" s="23"/>
    </row>
    <row r="5206" spans="3:5" x14ac:dyDescent="0.25">
      <c r="C5206" s="23"/>
      <c r="D5206" s="23"/>
      <c r="E5206" s="23"/>
    </row>
    <row r="5207" spans="3:5" x14ac:dyDescent="0.25">
      <c r="C5207" s="23"/>
      <c r="D5207" s="23"/>
      <c r="E5207" s="23"/>
    </row>
    <row r="5208" spans="3:5" x14ac:dyDescent="0.25">
      <c r="C5208" s="23"/>
      <c r="D5208" s="23"/>
      <c r="E5208" s="23"/>
    </row>
    <row r="5209" spans="3:5" x14ac:dyDescent="0.25">
      <c r="C5209" s="23"/>
      <c r="D5209" s="23"/>
      <c r="E5209" s="23"/>
    </row>
    <row r="5210" spans="3:5" x14ac:dyDescent="0.25">
      <c r="C5210" s="23"/>
      <c r="D5210" s="23"/>
      <c r="E5210" s="23"/>
    </row>
    <row r="5211" spans="3:5" x14ac:dyDescent="0.25">
      <c r="C5211" s="23"/>
      <c r="D5211" s="23"/>
      <c r="E5211" s="23"/>
    </row>
    <row r="5212" spans="3:5" x14ac:dyDescent="0.25">
      <c r="C5212" s="23"/>
      <c r="D5212" s="23"/>
      <c r="E5212" s="23"/>
    </row>
    <row r="5213" spans="3:5" x14ac:dyDescent="0.25">
      <c r="C5213" s="23"/>
      <c r="D5213" s="23"/>
      <c r="E5213" s="23"/>
    </row>
    <row r="5214" spans="3:5" x14ac:dyDescent="0.25">
      <c r="C5214" s="23"/>
      <c r="D5214" s="23"/>
      <c r="E5214" s="23"/>
    </row>
    <row r="5215" spans="3:5" x14ac:dyDescent="0.25">
      <c r="C5215" s="23"/>
      <c r="D5215" s="23"/>
      <c r="E5215" s="23"/>
    </row>
    <row r="5216" spans="3:5" x14ac:dyDescent="0.25">
      <c r="C5216" s="23"/>
      <c r="D5216" s="23"/>
      <c r="E5216" s="23"/>
    </row>
    <row r="5217" spans="3:5" x14ac:dyDescent="0.25">
      <c r="C5217" s="23"/>
      <c r="D5217" s="23"/>
      <c r="E5217" s="23"/>
    </row>
    <row r="5218" spans="3:5" x14ac:dyDescent="0.25">
      <c r="C5218" s="23"/>
      <c r="D5218" s="23"/>
      <c r="E5218" s="23"/>
    </row>
    <row r="5219" spans="3:5" x14ac:dyDescent="0.25">
      <c r="C5219" s="23"/>
      <c r="D5219" s="23"/>
      <c r="E5219" s="23"/>
    </row>
    <row r="5220" spans="3:5" x14ac:dyDescent="0.25">
      <c r="C5220" s="23"/>
      <c r="D5220" s="23"/>
      <c r="E5220" s="23"/>
    </row>
    <row r="5221" spans="3:5" x14ac:dyDescent="0.25">
      <c r="C5221" s="23"/>
      <c r="D5221" s="23"/>
      <c r="E5221" s="23"/>
    </row>
    <row r="5222" spans="3:5" x14ac:dyDescent="0.25">
      <c r="C5222" s="23"/>
      <c r="D5222" s="23"/>
      <c r="E5222" s="23"/>
    </row>
    <row r="5223" spans="3:5" x14ac:dyDescent="0.25">
      <c r="C5223" s="23"/>
      <c r="D5223" s="23"/>
      <c r="E5223" s="23"/>
    </row>
    <row r="5224" spans="3:5" x14ac:dyDescent="0.25">
      <c r="C5224" s="23"/>
      <c r="D5224" s="23"/>
      <c r="E5224" s="23"/>
    </row>
    <row r="5225" spans="3:5" x14ac:dyDescent="0.25">
      <c r="C5225" s="23"/>
      <c r="D5225" s="23"/>
      <c r="E5225" s="23"/>
    </row>
    <row r="5226" spans="3:5" x14ac:dyDescent="0.25">
      <c r="C5226" s="23"/>
      <c r="D5226" s="23"/>
      <c r="E5226" s="23"/>
    </row>
    <row r="5227" spans="3:5" x14ac:dyDescent="0.25">
      <c r="C5227" s="23"/>
      <c r="D5227" s="23"/>
      <c r="E5227" s="23"/>
    </row>
    <row r="5228" spans="3:5" x14ac:dyDescent="0.25">
      <c r="C5228" s="23"/>
      <c r="D5228" s="23"/>
      <c r="E5228" s="23"/>
    </row>
    <row r="5229" spans="3:5" x14ac:dyDescent="0.25">
      <c r="C5229" s="23"/>
      <c r="D5229" s="23"/>
      <c r="E5229" s="23"/>
    </row>
    <row r="5230" spans="3:5" x14ac:dyDescent="0.25">
      <c r="C5230" s="23"/>
      <c r="D5230" s="23"/>
      <c r="E5230" s="23"/>
    </row>
    <row r="5231" spans="3:5" x14ac:dyDescent="0.25">
      <c r="C5231" s="23"/>
      <c r="D5231" s="23"/>
      <c r="E5231" s="23"/>
    </row>
    <row r="5232" spans="3:5" x14ac:dyDescent="0.25">
      <c r="C5232" s="23"/>
      <c r="D5232" s="23"/>
      <c r="E5232" s="23"/>
    </row>
    <row r="5233" spans="3:5" x14ac:dyDescent="0.25">
      <c r="C5233" s="23"/>
      <c r="D5233" s="23"/>
      <c r="E5233" s="23"/>
    </row>
    <row r="5234" spans="3:5" x14ac:dyDescent="0.25">
      <c r="C5234" s="23"/>
      <c r="D5234" s="23"/>
      <c r="E5234" s="23"/>
    </row>
    <row r="5235" spans="3:5" x14ac:dyDescent="0.25">
      <c r="C5235" s="23"/>
      <c r="D5235" s="23"/>
      <c r="E5235" s="23"/>
    </row>
    <row r="5236" spans="3:5" x14ac:dyDescent="0.25">
      <c r="C5236" s="23"/>
      <c r="D5236" s="23"/>
      <c r="E5236" s="23"/>
    </row>
    <row r="5237" spans="3:5" x14ac:dyDescent="0.25">
      <c r="C5237" s="23"/>
      <c r="D5237" s="23"/>
      <c r="E5237" s="23"/>
    </row>
    <row r="5238" spans="3:5" x14ac:dyDescent="0.25">
      <c r="C5238" s="23"/>
      <c r="D5238" s="23"/>
      <c r="E5238" s="23"/>
    </row>
    <row r="5239" spans="3:5" x14ac:dyDescent="0.25">
      <c r="C5239" s="23"/>
      <c r="D5239" s="23"/>
      <c r="E5239" s="23"/>
    </row>
    <row r="5240" spans="3:5" x14ac:dyDescent="0.25">
      <c r="C5240" s="23"/>
      <c r="D5240" s="23"/>
      <c r="E5240" s="23"/>
    </row>
    <row r="5241" spans="3:5" x14ac:dyDescent="0.25">
      <c r="C5241" s="23"/>
      <c r="D5241" s="23"/>
      <c r="E5241" s="23"/>
    </row>
    <row r="5242" spans="3:5" x14ac:dyDescent="0.25">
      <c r="C5242" s="23"/>
      <c r="D5242" s="23"/>
      <c r="E5242" s="23"/>
    </row>
    <row r="5243" spans="3:5" x14ac:dyDescent="0.25">
      <c r="C5243" s="23"/>
      <c r="D5243" s="23"/>
      <c r="E5243" s="23"/>
    </row>
    <row r="5244" spans="3:5" x14ac:dyDescent="0.25">
      <c r="C5244" s="23"/>
      <c r="D5244" s="23"/>
      <c r="E5244" s="23"/>
    </row>
    <row r="5245" spans="3:5" x14ac:dyDescent="0.25">
      <c r="C5245" s="23"/>
      <c r="D5245" s="23"/>
      <c r="E5245" s="23"/>
    </row>
    <row r="5246" spans="3:5" x14ac:dyDescent="0.25">
      <c r="C5246" s="23"/>
      <c r="D5246" s="23"/>
      <c r="E5246" s="23"/>
    </row>
    <row r="5247" spans="3:5" x14ac:dyDescent="0.25">
      <c r="C5247" s="23"/>
      <c r="D5247" s="23"/>
      <c r="E5247" s="23"/>
    </row>
    <row r="5248" spans="3:5" x14ac:dyDescent="0.25">
      <c r="C5248" s="23"/>
      <c r="D5248" s="23"/>
      <c r="E5248" s="23"/>
    </row>
    <row r="5249" spans="3:5" x14ac:dyDescent="0.25">
      <c r="C5249" s="23"/>
      <c r="D5249" s="23"/>
      <c r="E5249" s="23"/>
    </row>
    <row r="5250" spans="3:5" x14ac:dyDescent="0.25">
      <c r="C5250" s="23"/>
      <c r="D5250" s="23"/>
      <c r="E5250" s="23"/>
    </row>
    <row r="5251" spans="3:5" x14ac:dyDescent="0.25">
      <c r="C5251" s="23"/>
      <c r="D5251" s="23"/>
      <c r="E5251" s="23"/>
    </row>
    <row r="5252" spans="3:5" x14ac:dyDescent="0.25">
      <c r="C5252" s="23"/>
      <c r="D5252" s="23"/>
      <c r="E5252" s="23"/>
    </row>
    <row r="5253" spans="3:5" x14ac:dyDescent="0.25">
      <c r="C5253" s="23"/>
      <c r="D5253" s="23"/>
      <c r="E5253" s="23"/>
    </row>
    <row r="5254" spans="3:5" x14ac:dyDescent="0.25">
      <c r="C5254" s="23"/>
      <c r="D5254" s="23"/>
      <c r="E5254" s="23"/>
    </row>
    <row r="5255" spans="3:5" x14ac:dyDescent="0.25">
      <c r="C5255" s="23"/>
      <c r="D5255" s="23"/>
      <c r="E5255" s="23"/>
    </row>
    <row r="5256" spans="3:5" x14ac:dyDescent="0.25">
      <c r="C5256" s="23"/>
      <c r="D5256" s="23"/>
      <c r="E5256" s="23"/>
    </row>
    <row r="5257" spans="3:5" x14ac:dyDescent="0.25">
      <c r="C5257" s="23"/>
      <c r="D5257" s="23"/>
      <c r="E5257" s="23"/>
    </row>
    <row r="5258" spans="3:5" x14ac:dyDescent="0.25">
      <c r="C5258" s="23"/>
      <c r="D5258" s="23"/>
      <c r="E5258" s="23"/>
    </row>
    <row r="5259" spans="3:5" x14ac:dyDescent="0.25">
      <c r="C5259" s="23"/>
      <c r="D5259" s="23"/>
      <c r="E5259" s="23"/>
    </row>
    <row r="5260" spans="3:5" x14ac:dyDescent="0.25">
      <c r="C5260" s="23"/>
      <c r="D5260" s="23"/>
      <c r="E5260" s="23"/>
    </row>
    <row r="5261" spans="3:5" x14ac:dyDescent="0.25">
      <c r="C5261" s="23"/>
      <c r="D5261" s="23"/>
      <c r="E5261" s="23"/>
    </row>
    <row r="5262" spans="3:5" x14ac:dyDescent="0.25">
      <c r="C5262" s="23"/>
      <c r="D5262" s="23"/>
      <c r="E5262" s="23"/>
    </row>
    <row r="5263" spans="3:5" x14ac:dyDescent="0.25">
      <c r="C5263" s="23"/>
      <c r="D5263" s="23"/>
      <c r="E5263" s="23"/>
    </row>
    <row r="5264" spans="3:5" x14ac:dyDescent="0.25">
      <c r="C5264" s="23"/>
      <c r="D5264" s="23"/>
      <c r="E5264" s="23"/>
    </row>
    <row r="5265" spans="3:5" x14ac:dyDescent="0.25">
      <c r="C5265" s="23"/>
      <c r="D5265" s="23"/>
      <c r="E5265" s="23"/>
    </row>
    <row r="5266" spans="3:5" x14ac:dyDescent="0.25">
      <c r="C5266" s="23"/>
      <c r="D5266" s="23"/>
      <c r="E5266" s="23"/>
    </row>
    <row r="5267" spans="3:5" x14ac:dyDescent="0.25">
      <c r="C5267" s="23"/>
      <c r="D5267" s="23"/>
      <c r="E5267" s="23"/>
    </row>
    <row r="5268" spans="3:5" x14ac:dyDescent="0.25">
      <c r="C5268" s="23"/>
      <c r="D5268" s="23"/>
      <c r="E5268" s="23"/>
    </row>
    <row r="5269" spans="3:5" x14ac:dyDescent="0.25">
      <c r="C5269" s="23"/>
      <c r="D5269" s="23"/>
      <c r="E5269" s="23"/>
    </row>
    <row r="5270" spans="3:5" x14ac:dyDescent="0.25">
      <c r="C5270" s="23"/>
      <c r="D5270" s="23"/>
      <c r="E5270" s="23"/>
    </row>
    <row r="5271" spans="3:5" x14ac:dyDescent="0.25">
      <c r="C5271" s="23"/>
      <c r="D5271" s="23"/>
      <c r="E5271" s="23"/>
    </row>
    <row r="5272" spans="3:5" x14ac:dyDescent="0.25">
      <c r="C5272" s="23"/>
      <c r="D5272" s="23"/>
      <c r="E5272" s="23"/>
    </row>
    <row r="5273" spans="3:5" x14ac:dyDescent="0.25">
      <c r="C5273" s="23"/>
      <c r="D5273" s="23"/>
      <c r="E5273" s="23"/>
    </row>
    <row r="5274" spans="3:5" x14ac:dyDescent="0.25">
      <c r="C5274" s="23"/>
      <c r="D5274" s="23"/>
      <c r="E5274" s="23"/>
    </row>
    <row r="5275" spans="3:5" x14ac:dyDescent="0.25">
      <c r="C5275" s="23"/>
      <c r="D5275" s="23"/>
      <c r="E5275" s="23"/>
    </row>
    <row r="5276" spans="3:5" x14ac:dyDescent="0.25">
      <c r="C5276" s="23"/>
      <c r="D5276" s="23"/>
      <c r="E5276" s="23"/>
    </row>
    <row r="5277" spans="3:5" x14ac:dyDescent="0.25">
      <c r="C5277" s="23"/>
      <c r="D5277" s="23"/>
      <c r="E5277" s="23"/>
    </row>
    <row r="5278" spans="3:5" x14ac:dyDescent="0.25">
      <c r="C5278" s="23"/>
      <c r="D5278" s="23"/>
      <c r="E5278" s="23"/>
    </row>
    <row r="5279" spans="3:5" x14ac:dyDescent="0.25">
      <c r="C5279" s="23"/>
      <c r="D5279" s="23"/>
      <c r="E5279" s="23"/>
    </row>
    <row r="5280" spans="3:5" x14ac:dyDescent="0.25">
      <c r="C5280" s="23"/>
      <c r="D5280" s="23"/>
      <c r="E5280" s="23"/>
    </row>
    <row r="5281" spans="3:5" x14ac:dyDescent="0.25">
      <c r="C5281" s="23"/>
      <c r="D5281" s="23"/>
      <c r="E5281" s="23"/>
    </row>
    <row r="5282" spans="3:5" x14ac:dyDescent="0.25">
      <c r="C5282" s="23"/>
      <c r="D5282" s="23"/>
      <c r="E5282" s="23"/>
    </row>
    <row r="5283" spans="3:5" x14ac:dyDescent="0.25">
      <c r="C5283" s="23"/>
      <c r="D5283" s="23"/>
      <c r="E5283" s="23"/>
    </row>
    <row r="5284" spans="3:5" x14ac:dyDescent="0.25">
      <c r="C5284" s="23"/>
      <c r="D5284" s="23"/>
      <c r="E5284" s="23"/>
    </row>
    <row r="5285" spans="3:5" x14ac:dyDescent="0.25">
      <c r="C5285" s="23"/>
      <c r="D5285" s="23"/>
      <c r="E5285" s="23"/>
    </row>
    <row r="5286" spans="3:5" x14ac:dyDescent="0.25">
      <c r="C5286" s="23"/>
      <c r="D5286" s="23"/>
      <c r="E5286" s="23"/>
    </row>
    <row r="5287" spans="3:5" x14ac:dyDescent="0.25">
      <c r="C5287" s="23"/>
      <c r="D5287" s="23"/>
      <c r="E5287" s="23"/>
    </row>
    <row r="5288" spans="3:5" x14ac:dyDescent="0.25">
      <c r="C5288" s="23"/>
      <c r="D5288" s="23"/>
      <c r="E5288" s="23"/>
    </row>
    <row r="5289" spans="3:5" x14ac:dyDescent="0.25">
      <c r="C5289" s="23"/>
      <c r="D5289" s="23"/>
      <c r="E5289" s="23"/>
    </row>
    <row r="5290" spans="3:5" x14ac:dyDescent="0.25">
      <c r="C5290" s="23"/>
      <c r="D5290" s="23"/>
      <c r="E5290" s="23"/>
    </row>
    <row r="5291" spans="3:5" x14ac:dyDescent="0.25">
      <c r="C5291" s="23"/>
      <c r="D5291" s="23"/>
      <c r="E5291" s="23"/>
    </row>
    <row r="5292" spans="3:5" x14ac:dyDescent="0.25">
      <c r="C5292" s="23"/>
      <c r="D5292" s="23"/>
      <c r="E5292" s="23"/>
    </row>
    <row r="5293" spans="3:5" x14ac:dyDescent="0.25">
      <c r="C5293" s="23"/>
      <c r="D5293" s="23"/>
      <c r="E5293" s="23"/>
    </row>
    <row r="5294" spans="3:5" x14ac:dyDescent="0.25">
      <c r="C5294" s="23"/>
      <c r="D5294" s="23"/>
      <c r="E5294" s="23"/>
    </row>
    <row r="5295" spans="3:5" x14ac:dyDescent="0.25">
      <c r="C5295" s="23"/>
      <c r="D5295" s="23"/>
      <c r="E5295" s="23"/>
    </row>
    <row r="5296" spans="3:5" x14ac:dyDescent="0.25">
      <c r="C5296" s="23"/>
      <c r="D5296" s="23"/>
      <c r="E5296" s="23"/>
    </row>
    <row r="5297" spans="3:5" x14ac:dyDescent="0.25">
      <c r="C5297" s="23"/>
      <c r="D5297" s="23"/>
      <c r="E5297" s="23"/>
    </row>
    <row r="5298" spans="3:5" x14ac:dyDescent="0.25">
      <c r="C5298" s="23"/>
      <c r="D5298" s="23"/>
      <c r="E5298" s="23"/>
    </row>
    <row r="5299" spans="3:5" x14ac:dyDescent="0.25">
      <c r="C5299" s="23"/>
      <c r="D5299" s="23"/>
      <c r="E5299" s="23"/>
    </row>
    <row r="5300" spans="3:5" x14ac:dyDescent="0.25">
      <c r="C5300" s="23"/>
      <c r="D5300" s="23"/>
      <c r="E5300" s="23"/>
    </row>
    <row r="5301" spans="3:5" x14ac:dyDescent="0.25">
      <c r="C5301" s="23"/>
      <c r="D5301" s="23"/>
      <c r="E5301" s="23"/>
    </row>
    <row r="5302" spans="3:5" x14ac:dyDescent="0.25">
      <c r="C5302" s="23"/>
      <c r="D5302" s="23"/>
      <c r="E5302" s="23"/>
    </row>
    <row r="5303" spans="3:5" x14ac:dyDescent="0.25">
      <c r="C5303" s="23"/>
      <c r="D5303" s="23"/>
      <c r="E5303" s="23"/>
    </row>
    <row r="5304" spans="3:5" x14ac:dyDescent="0.25">
      <c r="C5304" s="23"/>
      <c r="D5304" s="23"/>
      <c r="E5304" s="23"/>
    </row>
    <row r="5305" spans="3:5" x14ac:dyDescent="0.25">
      <c r="C5305" s="23"/>
      <c r="D5305" s="23"/>
      <c r="E5305" s="23"/>
    </row>
    <row r="5306" spans="3:5" x14ac:dyDescent="0.25">
      <c r="C5306" s="23"/>
      <c r="D5306" s="23"/>
      <c r="E5306" s="23"/>
    </row>
    <row r="5307" spans="3:5" x14ac:dyDescent="0.25">
      <c r="C5307" s="23"/>
      <c r="D5307" s="23"/>
      <c r="E5307" s="23"/>
    </row>
    <row r="5308" spans="3:5" x14ac:dyDescent="0.25">
      <c r="C5308" s="23"/>
      <c r="D5308" s="23"/>
      <c r="E5308" s="23"/>
    </row>
    <row r="5309" spans="3:5" x14ac:dyDescent="0.25">
      <c r="C5309" s="23"/>
      <c r="D5309" s="23"/>
      <c r="E5309" s="23"/>
    </row>
    <row r="5310" spans="3:5" x14ac:dyDescent="0.25">
      <c r="C5310" s="23"/>
      <c r="D5310" s="23"/>
      <c r="E5310" s="23"/>
    </row>
    <row r="5311" spans="3:5" x14ac:dyDescent="0.25">
      <c r="C5311" s="23"/>
      <c r="D5311" s="23"/>
      <c r="E5311" s="23"/>
    </row>
    <row r="5312" spans="3:5" x14ac:dyDescent="0.25">
      <c r="C5312" s="23"/>
      <c r="D5312" s="23"/>
      <c r="E5312" s="23"/>
    </row>
    <row r="5313" spans="3:5" x14ac:dyDescent="0.25">
      <c r="C5313" s="23"/>
      <c r="D5313" s="23"/>
      <c r="E5313" s="23"/>
    </row>
    <row r="5314" spans="3:5" x14ac:dyDescent="0.25">
      <c r="C5314" s="23"/>
      <c r="D5314" s="23"/>
      <c r="E5314" s="23"/>
    </row>
    <row r="5315" spans="3:5" x14ac:dyDescent="0.25">
      <c r="C5315" s="23"/>
      <c r="D5315" s="23"/>
      <c r="E5315" s="23"/>
    </row>
    <row r="5316" spans="3:5" x14ac:dyDescent="0.25">
      <c r="C5316" s="23"/>
      <c r="D5316" s="23"/>
      <c r="E5316" s="23"/>
    </row>
    <row r="5317" spans="3:5" x14ac:dyDescent="0.25">
      <c r="C5317" s="23"/>
      <c r="D5317" s="23"/>
      <c r="E5317" s="23"/>
    </row>
    <row r="5318" spans="3:5" x14ac:dyDescent="0.25">
      <c r="C5318" s="23"/>
      <c r="D5318" s="23"/>
      <c r="E5318" s="23"/>
    </row>
    <row r="5319" spans="3:5" x14ac:dyDescent="0.25">
      <c r="C5319" s="23"/>
      <c r="D5319" s="23"/>
      <c r="E5319" s="23"/>
    </row>
    <row r="5320" spans="3:5" x14ac:dyDescent="0.25">
      <c r="C5320" s="23"/>
      <c r="D5320" s="23"/>
      <c r="E5320" s="23"/>
    </row>
    <row r="5321" spans="3:5" x14ac:dyDescent="0.25">
      <c r="C5321" s="23"/>
      <c r="D5321" s="23"/>
      <c r="E5321" s="23"/>
    </row>
    <row r="5322" spans="3:5" x14ac:dyDescent="0.25">
      <c r="C5322" s="23"/>
      <c r="D5322" s="23"/>
      <c r="E5322" s="23"/>
    </row>
    <row r="5323" spans="3:5" x14ac:dyDescent="0.25">
      <c r="C5323" s="23"/>
      <c r="D5323" s="23"/>
      <c r="E5323" s="23"/>
    </row>
    <row r="5324" spans="3:5" x14ac:dyDescent="0.25">
      <c r="C5324" s="23"/>
      <c r="D5324" s="23"/>
      <c r="E5324" s="23"/>
    </row>
    <row r="5325" spans="3:5" x14ac:dyDescent="0.25">
      <c r="C5325" s="23"/>
      <c r="D5325" s="23"/>
      <c r="E5325" s="23"/>
    </row>
    <row r="5326" spans="3:5" x14ac:dyDescent="0.25">
      <c r="C5326" s="23"/>
      <c r="D5326" s="23"/>
      <c r="E5326" s="23"/>
    </row>
    <row r="5327" spans="3:5" x14ac:dyDescent="0.25">
      <c r="C5327" s="23"/>
      <c r="D5327" s="23"/>
      <c r="E5327" s="23"/>
    </row>
    <row r="5328" spans="3:5" x14ac:dyDescent="0.25">
      <c r="C5328" s="23"/>
      <c r="D5328" s="23"/>
      <c r="E5328" s="23"/>
    </row>
    <row r="5329" spans="3:5" x14ac:dyDescent="0.25">
      <c r="C5329" s="23"/>
      <c r="D5329" s="23"/>
      <c r="E5329" s="23"/>
    </row>
    <row r="5330" spans="3:5" x14ac:dyDescent="0.25">
      <c r="C5330" s="23"/>
      <c r="D5330" s="23"/>
      <c r="E5330" s="23"/>
    </row>
    <row r="5331" spans="3:5" x14ac:dyDescent="0.25">
      <c r="C5331" s="23"/>
      <c r="D5331" s="23"/>
      <c r="E5331" s="23"/>
    </row>
    <row r="5332" spans="3:5" x14ac:dyDescent="0.25">
      <c r="C5332" s="23"/>
      <c r="D5332" s="23"/>
      <c r="E5332" s="23"/>
    </row>
    <row r="5333" spans="3:5" x14ac:dyDescent="0.25">
      <c r="C5333" s="23"/>
      <c r="D5333" s="23"/>
      <c r="E5333" s="23"/>
    </row>
    <row r="5334" spans="3:5" x14ac:dyDescent="0.25">
      <c r="C5334" s="23"/>
      <c r="D5334" s="23"/>
      <c r="E5334" s="23"/>
    </row>
    <row r="5335" spans="3:5" x14ac:dyDescent="0.25">
      <c r="C5335" s="23"/>
      <c r="D5335" s="23"/>
      <c r="E5335" s="23"/>
    </row>
    <row r="5336" spans="3:5" x14ac:dyDescent="0.25">
      <c r="C5336" s="23"/>
      <c r="D5336" s="23"/>
      <c r="E5336" s="23"/>
    </row>
    <row r="5337" spans="3:5" x14ac:dyDescent="0.25">
      <c r="C5337" s="23"/>
      <c r="D5337" s="23"/>
      <c r="E5337" s="23"/>
    </row>
    <row r="5338" spans="3:5" x14ac:dyDescent="0.25">
      <c r="C5338" s="23"/>
      <c r="D5338" s="23"/>
      <c r="E5338" s="23"/>
    </row>
    <row r="5339" spans="3:5" x14ac:dyDescent="0.25">
      <c r="C5339" s="23"/>
      <c r="D5339" s="23"/>
      <c r="E5339" s="23"/>
    </row>
    <row r="5340" spans="3:5" x14ac:dyDescent="0.25">
      <c r="C5340" s="23"/>
      <c r="D5340" s="23"/>
      <c r="E5340" s="23"/>
    </row>
    <row r="5341" spans="3:5" x14ac:dyDescent="0.25">
      <c r="C5341" s="23"/>
      <c r="D5341" s="23"/>
      <c r="E5341" s="23"/>
    </row>
    <row r="5342" spans="3:5" x14ac:dyDescent="0.25">
      <c r="C5342" s="23"/>
      <c r="D5342" s="23"/>
      <c r="E5342" s="23"/>
    </row>
    <row r="5343" spans="3:5" x14ac:dyDescent="0.25">
      <c r="C5343" s="23"/>
      <c r="D5343" s="23"/>
      <c r="E5343" s="23"/>
    </row>
    <row r="5344" spans="3:5" x14ac:dyDescent="0.25">
      <c r="C5344" s="23"/>
      <c r="D5344" s="23"/>
      <c r="E5344" s="23"/>
    </row>
    <row r="5345" spans="3:5" x14ac:dyDescent="0.25">
      <c r="C5345" s="23"/>
      <c r="D5345" s="23"/>
      <c r="E5345" s="23"/>
    </row>
    <row r="5346" spans="3:5" x14ac:dyDescent="0.25">
      <c r="C5346" s="23"/>
      <c r="D5346" s="23"/>
      <c r="E5346" s="23"/>
    </row>
    <row r="5347" spans="3:5" x14ac:dyDescent="0.25">
      <c r="C5347" s="23"/>
      <c r="D5347" s="23"/>
      <c r="E5347" s="23"/>
    </row>
    <row r="5348" spans="3:5" x14ac:dyDescent="0.25">
      <c r="C5348" s="23"/>
      <c r="D5348" s="23"/>
      <c r="E5348" s="23"/>
    </row>
    <row r="5349" spans="3:5" x14ac:dyDescent="0.25">
      <c r="C5349" s="23"/>
      <c r="D5349" s="23"/>
      <c r="E5349" s="23"/>
    </row>
    <row r="5350" spans="3:5" x14ac:dyDescent="0.25">
      <c r="C5350" s="23"/>
      <c r="D5350" s="23"/>
      <c r="E5350" s="23"/>
    </row>
    <row r="5351" spans="3:5" x14ac:dyDescent="0.25">
      <c r="C5351" s="23"/>
      <c r="D5351" s="23"/>
      <c r="E5351" s="23"/>
    </row>
    <row r="5352" spans="3:5" x14ac:dyDescent="0.25">
      <c r="C5352" s="23"/>
      <c r="D5352" s="23"/>
      <c r="E5352" s="23"/>
    </row>
    <row r="5353" spans="3:5" x14ac:dyDescent="0.25">
      <c r="C5353" s="23"/>
      <c r="D5353" s="23"/>
      <c r="E5353" s="23"/>
    </row>
    <row r="5354" spans="3:5" x14ac:dyDescent="0.25">
      <c r="C5354" s="23"/>
      <c r="D5354" s="23"/>
      <c r="E5354" s="23"/>
    </row>
    <row r="5355" spans="3:5" x14ac:dyDescent="0.25">
      <c r="C5355" s="23"/>
      <c r="D5355" s="23"/>
      <c r="E5355" s="23"/>
    </row>
    <row r="5356" spans="3:5" x14ac:dyDescent="0.25">
      <c r="C5356" s="23"/>
      <c r="D5356" s="23"/>
      <c r="E5356" s="23"/>
    </row>
    <row r="5357" spans="3:5" x14ac:dyDescent="0.25">
      <c r="C5357" s="23"/>
      <c r="D5357" s="23"/>
      <c r="E5357" s="23"/>
    </row>
    <row r="5358" spans="3:5" x14ac:dyDescent="0.25">
      <c r="C5358" s="23"/>
      <c r="D5358" s="23"/>
      <c r="E5358" s="23"/>
    </row>
    <row r="5359" spans="3:5" x14ac:dyDescent="0.25">
      <c r="C5359" s="23"/>
      <c r="D5359" s="23"/>
      <c r="E5359" s="23"/>
    </row>
    <row r="5360" spans="3:5" x14ac:dyDescent="0.25">
      <c r="C5360" s="23"/>
      <c r="D5360" s="23"/>
      <c r="E5360" s="23"/>
    </row>
    <row r="5361" spans="3:5" x14ac:dyDescent="0.25">
      <c r="C5361" s="23"/>
      <c r="D5361" s="23"/>
      <c r="E5361" s="23"/>
    </row>
    <row r="5362" spans="3:5" x14ac:dyDescent="0.25">
      <c r="C5362" s="23"/>
      <c r="D5362" s="23"/>
      <c r="E5362" s="23"/>
    </row>
    <row r="5363" spans="3:5" x14ac:dyDescent="0.25">
      <c r="C5363" s="23"/>
      <c r="D5363" s="23"/>
      <c r="E5363" s="23"/>
    </row>
    <row r="5364" spans="3:5" x14ac:dyDescent="0.25">
      <c r="C5364" s="23"/>
      <c r="D5364" s="23"/>
      <c r="E5364" s="23"/>
    </row>
    <row r="5365" spans="3:5" x14ac:dyDescent="0.25">
      <c r="C5365" s="23"/>
      <c r="D5365" s="23"/>
      <c r="E5365" s="23"/>
    </row>
    <row r="5366" spans="3:5" x14ac:dyDescent="0.25">
      <c r="C5366" s="23"/>
      <c r="D5366" s="23"/>
      <c r="E5366" s="23"/>
    </row>
    <row r="5367" spans="3:5" x14ac:dyDescent="0.25">
      <c r="C5367" s="23"/>
      <c r="D5367" s="23"/>
      <c r="E5367" s="23"/>
    </row>
    <row r="5368" spans="3:5" x14ac:dyDescent="0.25">
      <c r="C5368" s="23"/>
      <c r="D5368" s="23"/>
      <c r="E5368" s="23"/>
    </row>
    <row r="5369" spans="3:5" x14ac:dyDescent="0.25">
      <c r="C5369" s="23"/>
      <c r="D5369" s="23"/>
      <c r="E5369" s="23"/>
    </row>
    <row r="5370" spans="3:5" x14ac:dyDescent="0.25">
      <c r="C5370" s="23"/>
      <c r="D5370" s="23"/>
      <c r="E5370" s="23"/>
    </row>
    <row r="5371" spans="3:5" x14ac:dyDescent="0.25">
      <c r="C5371" s="23"/>
      <c r="D5371" s="23"/>
      <c r="E5371" s="23"/>
    </row>
    <row r="5372" spans="3:5" x14ac:dyDescent="0.25">
      <c r="C5372" s="23"/>
      <c r="D5372" s="23"/>
      <c r="E5372" s="23"/>
    </row>
    <row r="5373" spans="3:5" x14ac:dyDescent="0.25">
      <c r="C5373" s="23"/>
      <c r="D5373" s="23"/>
      <c r="E5373" s="23"/>
    </row>
    <row r="5374" spans="3:5" x14ac:dyDescent="0.25">
      <c r="C5374" s="23"/>
      <c r="D5374" s="23"/>
      <c r="E5374" s="23"/>
    </row>
    <row r="5375" spans="3:5" x14ac:dyDescent="0.25">
      <c r="C5375" s="23"/>
      <c r="D5375" s="23"/>
      <c r="E5375" s="23"/>
    </row>
    <row r="5376" spans="3:5" x14ac:dyDescent="0.25">
      <c r="C5376" s="23"/>
      <c r="D5376" s="23"/>
      <c r="E5376" s="23"/>
    </row>
    <row r="5377" spans="3:5" x14ac:dyDescent="0.25">
      <c r="C5377" s="23"/>
      <c r="D5377" s="23"/>
      <c r="E5377" s="23"/>
    </row>
    <row r="5378" spans="3:5" x14ac:dyDescent="0.25">
      <c r="C5378" s="23"/>
      <c r="D5378" s="23"/>
      <c r="E5378" s="23"/>
    </row>
    <row r="5379" spans="3:5" x14ac:dyDescent="0.25">
      <c r="C5379" s="23"/>
      <c r="D5379" s="23"/>
      <c r="E5379" s="23"/>
    </row>
    <row r="5380" spans="3:5" x14ac:dyDescent="0.25">
      <c r="C5380" s="23"/>
      <c r="D5380" s="23"/>
      <c r="E5380" s="23"/>
    </row>
    <row r="5381" spans="3:5" x14ac:dyDescent="0.25">
      <c r="C5381" s="23"/>
      <c r="D5381" s="23"/>
      <c r="E5381" s="23"/>
    </row>
    <row r="5382" spans="3:5" x14ac:dyDescent="0.25">
      <c r="C5382" s="23"/>
      <c r="D5382" s="23"/>
      <c r="E5382" s="23"/>
    </row>
    <row r="5383" spans="3:5" x14ac:dyDescent="0.25">
      <c r="C5383" s="23"/>
      <c r="D5383" s="23"/>
      <c r="E5383" s="23"/>
    </row>
    <row r="5384" spans="3:5" x14ac:dyDescent="0.25">
      <c r="C5384" s="23"/>
      <c r="D5384" s="23"/>
      <c r="E5384" s="23"/>
    </row>
    <row r="5385" spans="3:5" x14ac:dyDescent="0.25">
      <c r="C5385" s="23"/>
      <c r="D5385" s="23"/>
      <c r="E5385" s="23"/>
    </row>
    <row r="5386" spans="3:5" x14ac:dyDescent="0.25">
      <c r="C5386" s="23"/>
      <c r="D5386" s="23"/>
      <c r="E5386" s="23"/>
    </row>
    <row r="5387" spans="3:5" x14ac:dyDescent="0.25">
      <c r="C5387" s="23"/>
      <c r="D5387" s="23"/>
      <c r="E5387" s="23"/>
    </row>
    <row r="5388" spans="3:5" x14ac:dyDescent="0.25">
      <c r="C5388" s="23"/>
      <c r="D5388" s="23"/>
      <c r="E5388" s="23"/>
    </row>
    <row r="5389" spans="3:5" x14ac:dyDescent="0.25">
      <c r="C5389" s="23"/>
      <c r="D5389" s="23"/>
      <c r="E5389" s="23"/>
    </row>
    <row r="5390" spans="3:5" x14ac:dyDescent="0.25">
      <c r="C5390" s="23"/>
      <c r="D5390" s="23"/>
      <c r="E5390" s="23"/>
    </row>
    <row r="5391" spans="3:5" x14ac:dyDescent="0.25">
      <c r="C5391" s="23"/>
      <c r="D5391" s="23"/>
      <c r="E5391" s="23"/>
    </row>
    <row r="5392" spans="3:5" x14ac:dyDescent="0.25">
      <c r="C5392" s="23"/>
      <c r="D5392" s="23"/>
      <c r="E5392" s="23"/>
    </row>
    <row r="5393" spans="3:5" x14ac:dyDescent="0.25">
      <c r="C5393" s="23"/>
      <c r="D5393" s="23"/>
      <c r="E5393" s="23"/>
    </row>
    <row r="5394" spans="3:5" x14ac:dyDescent="0.25">
      <c r="C5394" s="23"/>
      <c r="D5394" s="23"/>
      <c r="E5394" s="23"/>
    </row>
    <row r="5395" spans="3:5" x14ac:dyDescent="0.25">
      <c r="C5395" s="23"/>
      <c r="D5395" s="23"/>
      <c r="E5395" s="23"/>
    </row>
    <row r="5396" spans="3:5" x14ac:dyDescent="0.25">
      <c r="C5396" s="23"/>
      <c r="D5396" s="23"/>
      <c r="E5396" s="23"/>
    </row>
    <row r="5397" spans="3:5" x14ac:dyDescent="0.25">
      <c r="C5397" s="23"/>
      <c r="D5397" s="23"/>
      <c r="E5397" s="23"/>
    </row>
    <row r="5398" spans="3:5" x14ac:dyDescent="0.25">
      <c r="C5398" s="23"/>
      <c r="D5398" s="23"/>
      <c r="E5398" s="23"/>
    </row>
    <row r="5399" spans="3:5" x14ac:dyDescent="0.25">
      <c r="C5399" s="23"/>
      <c r="D5399" s="23"/>
      <c r="E5399" s="23"/>
    </row>
    <row r="5400" spans="3:5" x14ac:dyDescent="0.25">
      <c r="C5400" s="23"/>
      <c r="D5400" s="23"/>
      <c r="E5400" s="23"/>
    </row>
    <row r="5401" spans="3:5" x14ac:dyDescent="0.25">
      <c r="C5401" s="23"/>
      <c r="D5401" s="23"/>
      <c r="E5401" s="23"/>
    </row>
    <row r="5402" spans="3:5" x14ac:dyDescent="0.25">
      <c r="C5402" s="23"/>
      <c r="D5402" s="23"/>
      <c r="E5402" s="23"/>
    </row>
    <row r="5403" spans="3:5" x14ac:dyDescent="0.25">
      <c r="C5403" s="23"/>
      <c r="D5403" s="23"/>
      <c r="E5403" s="23"/>
    </row>
    <row r="5404" spans="3:5" x14ac:dyDescent="0.25">
      <c r="C5404" s="23"/>
      <c r="D5404" s="23"/>
      <c r="E5404" s="23"/>
    </row>
    <row r="5405" spans="3:5" x14ac:dyDescent="0.25">
      <c r="C5405" s="23"/>
      <c r="D5405" s="23"/>
      <c r="E5405" s="23"/>
    </row>
    <row r="5406" spans="3:5" x14ac:dyDescent="0.25">
      <c r="C5406" s="23"/>
      <c r="D5406" s="23"/>
      <c r="E5406" s="23"/>
    </row>
    <row r="5407" spans="3:5" x14ac:dyDescent="0.25">
      <c r="C5407" s="23"/>
      <c r="D5407" s="23"/>
      <c r="E5407" s="23"/>
    </row>
    <row r="5408" spans="3:5" x14ac:dyDescent="0.25">
      <c r="C5408" s="23"/>
      <c r="D5408" s="23"/>
      <c r="E5408" s="23"/>
    </row>
    <row r="5409" spans="3:5" x14ac:dyDescent="0.25">
      <c r="C5409" s="23"/>
      <c r="D5409" s="23"/>
      <c r="E5409" s="23"/>
    </row>
    <row r="5410" spans="3:5" x14ac:dyDescent="0.25">
      <c r="C5410" s="23"/>
      <c r="D5410" s="23"/>
      <c r="E5410" s="23"/>
    </row>
    <row r="5411" spans="3:5" x14ac:dyDescent="0.25">
      <c r="C5411" s="23"/>
      <c r="D5411" s="23"/>
      <c r="E5411" s="23"/>
    </row>
    <row r="5412" spans="3:5" x14ac:dyDescent="0.25">
      <c r="C5412" s="23"/>
      <c r="D5412" s="23"/>
      <c r="E5412" s="23"/>
    </row>
    <row r="5413" spans="3:5" x14ac:dyDescent="0.25">
      <c r="C5413" s="23"/>
      <c r="D5413" s="23"/>
      <c r="E5413" s="23"/>
    </row>
    <row r="5414" spans="3:5" x14ac:dyDescent="0.25">
      <c r="C5414" s="23"/>
      <c r="D5414" s="23"/>
      <c r="E5414" s="23"/>
    </row>
    <row r="5415" spans="3:5" x14ac:dyDescent="0.25">
      <c r="C5415" s="23"/>
      <c r="D5415" s="23"/>
      <c r="E5415" s="23"/>
    </row>
    <row r="5416" spans="3:5" x14ac:dyDescent="0.25">
      <c r="C5416" s="23"/>
      <c r="D5416" s="23"/>
      <c r="E5416" s="23"/>
    </row>
    <row r="5417" spans="3:5" x14ac:dyDescent="0.25">
      <c r="C5417" s="23"/>
      <c r="D5417" s="23"/>
      <c r="E5417" s="23"/>
    </row>
    <row r="5418" spans="3:5" x14ac:dyDescent="0.25">
      <c r="C5418" s="23"/>
      <c r="D5418" s="23"/>
      <c r="E5418" s="23"/>
    </row>
    <row r="5419" spans="3:5" x14ac:dyDescent="0.25">
      <c r="C5419" s="23"/>
      <c r="D5419" s="23"/>
      <c r="E5419" s="23"/>
    </row>
    <row r="5420" spans="3:5" x14ac:dyDescent="0.25">
      <c r="C5420" s="23"/>
      <c r="D5420" s="23"/>
      <c r="E5420" s="23"/>
    </row>
    <row r="5421" spans="3:5" x14ac:dyDescent="0.25">
      <c r="C5421" s="23"/>
      <c r="D5421" s="23"/>
      <c r="E5421" s="23"/>
    </row>
    <row r="5422" spans="3:5" x14ac:dyDescent="0.25">
      <c r="C5422" s="23"/>
      <c r="D5422" s="23"/>
      <c r="E5422" s="23"/>
    </row>
    <row r="5423" spans="3:5" x14ac:dyDescent="0.25">
      <c r="C5423" s="23"/>
      <c r="D5423" s="23"/>
      <c r="E5423" s="23"/>
    </row>
    <row r="5424" spans="3:5" x14ac:dyDescent="0.25">
      <c r="C5424" s="23"/>
      <c r="D5424" s="23"/>
      <c r="E5424" s="23"/>
    </row>
    <row r="5425" spans="3:5" x14ac:dyDescent="0.25">
      <c r="C5425" s="23"/>
      <c r="D5425" s="23"/>
      <c r="E5425" s="23"/>
    </row>
    <row r="5426" spans="3:5" x14ac:dyDescent="0.25">
      <c r="C5426" s="23"/>
      <c r="D5426" s="23"/>
      <c r="E5426" s="23"/>
    </row>
    <row r="5427" spans="3:5" x14ac:dyDescent="0.25">
      <c r="C5427" s="23"/>
      <c r="D5427" s="23"/>
      <c r="E5427" s="23"/>
    </row>
    <row r="5428" spans="3:5" x14ac:dyDescent="0.25">
      <c r="C5428" s="23"/>
      <c r="D5428" s="23"/>
      <c r="E5428" s="23"/>
    </row>
    <row r="5429" spans="3:5" x14ac:dyDescent="0.25">
      <c r="C5429" s="23"/>
      <c r="D5429" s="23"/>
      <c r="E5429" s="23"/>
    </row>
    <row r="5430" spans="3:5" x14ac:dyDescent="0.25">
      <c r="C5430" s="23"/>
      <c r="D5430" s="23"/>
      <c r="E5430" s="23"/>
    </row>
    <row r="5431" spans="3:5" x14ac:dyDescent="0.25">
      <c r="C5431" s="23"/>
      <c r="D5431" s="23"/>
      <c r="E5431" s="23"/>
    </row>
    <row r="5432" spans="3:5" x14ac:dyDescent="0.25">
      <c r="C5432" s="23"/>
      <c r="D5432" s="23"/>
      <c r="E5432" s="23"/>
    </row>
    <row r="5433" spans="3:5" x14ac:dyDescent="0.25">
      <c r="C5433" s="23"/>
      <c r="D5433" s="23"/>
      <c r="E5433" s="23"/>
    </row>
    <row r="5434" spans="3:5" x14ac:dyDescent="0.25">
      <c r="C5434" s="23"/>
      <c r="D5434" s="23"/>
      <c r="E5434" s="23"/>
    </row>
    <row r="5435" spans="3:5" x14ac:dyDescent="0.25">
      <c r="C5435" s="23"/>
      <c r="D5435" s="23"/>
      <c r="E5435" s="23"/>
    </row>
    <row r="5436" spans="3:5" x14ac:dyDescent="0.25">
      <c r="C5436" s="23"/>
      <c r="D5436" s="23"/>
      <c r="E5436" s="23"/>
    </row>
    <row r="5437" spans="3:5" x14ac:dyDescent="0.25">
      <c r="C5437" s="23"/>
      <c r="D5437" s="23"/>
      <c r="E5437" s="23"/>
    </row>
    <row r="5438" spans="3:5" x14ac:dyDescent="0.25">
      <c r="C5438" s="23"/>
      <c r="D5438" s="23"/>
      <c r="E5438" s="23"/>
    </row>
    <row r="5439" spans="3:5" x14ac:dyDescent="0.25">
      <c r="C5439" s="23"/>
      <c r="D5439" s="23"/>
      <c r="E5439" s="23"/>
    </row>
    <row r="5440" spans="3:5" x14ac:dyDescent="0.25">
      <c r="C5440" s="23"/>
      <c r="D5440" s="23"/>
      <c r="E5440" s="23"/>
    </row>
    <row r="5441" spans="3:5" x14ac:dyDescent="0.25">
      <c r="C5441" s="23"/>
      <c r="D5441" s="23"/>
      <c r="E5441" s="23"/>
    </row>
    <row r="5442" spans="3:5" x14ac:dyDescent="0.25">
      <c r="C5442" s="23"/>
      <c r="D5442" s="23"/>
      <c r="E5442" s="23"/>
    </row>
    <row r="5443" spans="3:5" x14ac:dyDescent="0.25">
      <c r="C5443" s="23"/>
      <c r="D5443" s="23"/>
      <c r="E5443" s="23"/>
    </row>
    <row r="5444" spans="3:5" x14ac:dyDescent="0.25">
      <c r="C5444" s="23"/>
      <c r="D5444" s="23"/>
      <c r="E5444" s="23"/>
    </row>
    <row r="5445" spans="3:5" x14ac:dyDescent="0.25">
      <c r="C5445" s="23"/>
      <c r="D5445" s="23"/>
      <c r="E5445" s="23"/>
    </row>
    <row r="5446" spans="3:5" x14ac:dyDescent="0.25">
      <c r="C5446" s="23"/>
      <c r="D5446" s="23"/>
      <c r="E5446" s="23"/>
    </row>
    <row r="5447" spans="3:5" x14ac:dyDescent="0.25">
      <c r="C5447" s="23"/>
      <c r="D5447" s="23"/>
      <c r="E5447" s="23"/>
    </row>
    <row r="5448" spans="3:5" x14ac:dyDescent="0.25">
      <c r="C5448" s="23"/>
      <c r="D5448" s="23"/>
      <c r="E5448" s="23"/>
    </row>
    <row r="5449" spans="3:5" x14ac:dyDescent="0.25">
      <c r="C5449" s="23"/>
      <c r="D5449" s="23"/>
      <c r="E5449" s="23"/>
    </row>
    <row r="5450" spans="3:5" x14ac:dyDescent="0.25">
      <c r="C5450" s="23"/>
      <c r="D5450" s="23"/>
      <c r="E5450" s="23"/>
    </row>
    <row r="5451" spans="3:5" x14ac:dyDescent="0.25">
      <c r="C5451" s="23"/>
      <c r="D5451" s="23"/>
      <c r="E5451" s="23"/>
    </row>
    <row r="5452" spans="3:5" x14ac:dyDescent="0.25">
      <c r="C5452" s="23"/>
      <c r="D5452" s="23"/>
      <c r="E5452" s="23"/>
    </row>
    <row r="5453" spans="3:5" x14ac:dyDescent="0.25">
      <c r="C5453" s="23"/>
      <c r="D5453" s="23"/>
      <c r="E5453" s="23"/>
    </row>
    <row r="5454" spans="3:5" x14ac:dyDescent="0.25">
      <c r="C5454" s="23"/>
      <c r="D5454" s="23"/>
      <c r="E5454" s="23"/>
    </row>
    <row r="5455" spans="3:5" x14ac:dyDescent="0.25">
      <c r="C5455" s="23"/>
      <c r="D5455" s="23"/>
      <c r="E5455" s="23"/>
    </row>
    <row r="5456" spans="3:5" x14ac:dyDescent="0.25">
      <c r="C5456" s="23"/>
      <c r="D5456" s="23"/>
      <c r="E5456" s="23"/>
    </row>
    <row r="5457" spans="3:5" x14ac:dyDescent="0.25">
      <c r="C5457" s="23"/>
      <c r="D5457" s="23"/>
      <c r="E5457" s="23"/>
    </row>
    <row r="5458" spans="3:5" x14ac:dyDescent="0.25">
      <c r="C5458" s="23"/>
      <c r="D5458" s="23"/>
      <c r="E5458" s="23"/>
    </row>
    <row r="5459" spans="3:5" x14ac:dyDescent="0.25">
      <c r="C5459" s="23"/>
      <c r="D5459" s="23"/>
      <c r="E5459" s="23"/>
    </row>
    <row r="5460" spans="3:5" x14ac:dyDescent="0.25">
      <c r="C5460" s="23"/>
      <c r="D5460" s="23"/>
      <c r="E5460" s="23"/>
    </row>
    <row r="5461" spans="3:5" x14ac:dyDescent="0.25">
      <c r="C5461" s="23"/>
      <c r="D5461" s="23"/>
      <c r="E5461" s="23"/>
    </row>
    <row r="5462" spans="3:5" x14ac:dyDescent="0.25">
      <c r="C5462" s="23"/>
      <c r="D5462" s="23"/>
      <c r="E5462" s="23"/>
    </row>
    <row r="5463" spans="3:5" x14ac:dyDescent="0.25">
      <c r="C5463" s="23"/>
      <c r="D5463" s="23"/>
      <c r="E5463" s="23"/>
    </row>
    <row r="5464" spans="3:5" x14ac:dyDescent="0.25">
      <c r="C5464" s="23"/>
      <c r="D5464" s="23"/>
      <c r="E5464" s="23"/>
    </row>
    <row r="5465" spans="3:5" x14ac:dyDescent="0.25">
      <c r="C5465" s="23"/>
      <c r="D5465" s="23"/>
      <c r="E5465" s="23"/>
    </row>
    <row r="5466" spans="3:5" x14ac:dyDescent="0.25">
      <c r="C5466" s="23"/>
      <c r="D5466" s="23"/>
      <c r="E5466" s="23"/>
    </row>
    <row r="5467" spans="3:5" x14ac:dyDescent="0.25">
      <c r="C5467" s="23"/>
      <c r="D5467" s="23"/>
      <c r="E5467" s="23"/>
    </row>
    <row r="5468" spans="3:5" x14ac:dyDescent="0.25">
      <c r="C5468" s="23"/>
      <c r="D5468" s="23"/>
      <c r="E5468" s="23"/>
    </row>
    <row r="5469" spans="3:5" x14ac:dyDescent="0.25">
      <c r="C5469" s="23"/>
      <c r="D5469" s="23"/>
      <c r="E5469" s="23"/>
    </row>
    <row r="5470" spans="3:5" x14ac:dyDescent="0.25">
      <c r="C5470" s="23"/>
      <c r="D5470" s="23"/>
      <c r="E5470" s="23"/>
    </row>
    <row r="5471" spans="3:5" x14ac:dyDescent="0.25">
      <c r="C5471" s="23"/>
      <c r="D5471" s="23"/>
      <c r="E5471" s="23"/>
    </row>
    <row r="5472" spans="3:5" x14ac:dyDescent="0.25">
      <c r="C5472" s="23"/>
      <c r="D5472" s="23"/>
      <c r="E5472" s="23"/>
    </row>
    <row r="5473" spans="3:5" x14ac:dyDescent="0.25">
      <c r="C5473" s="23"/>
      <c r="D5473" s="23"/>
      <c r="E5473" s="23"/>
    </row>
    <row r="5474" spans="3:5" x14ac:dyDescent="0.25">
      <c r="C5474" s="23"/>
      <c r="D5474" s="23"/>
      <c r="E5474" s="23"/>
    </row>
    <row r="5475" spans="3:5" x14ac:dyDescent="0.25">
      <c r="C5475" s="23"/>
      <c r="D5475" s="23"/>
      <c r="E5475" s="23"/>
    </row>
    <row r="5476" spans="3:5" x14ac:dyDescent="0.25">
      <c r="C5476" s="23"/>
      <c r="D5476" s="23"/>
      <c r="E5476" s="23"/>
    </row>
    <row r="5477" spans="3:5" x14ac:dyDescent="0.25">
      <c r="C5477" s="23"/>
      <c r="D5477" s="23"/>
      <c r="E5477" s="23"/>
    </row>
    <row r="5478" spans="3:5" x14ac:dyDescent="0.25">
      <c r="C5478" s="23"/>
      <c r="D5478" s="23"/>
      <c r="E5478" s="23"/>
    </row>
    <row r="5479" spans="3:5" x14ac:dyDescent="0.25">
      <c r="C5479" s="23"/>
      <c r="D5479" s="23"/>
      <c r="E5479" s="23"/>
    </row>
    <row r="5480" spans="3:5" x14ac:dyDescent="0.25">
      <c r="C5480" s="23"/>
      <c r="D5480" s="23"/>
      <c r="E5480" s="23"/>
    </row>
    <row r="5481" spans="3:5" x14ac:dyDescent="0.25">
      <c r="C5481" s="23"/>
      <c r="D5481" s="23"/>
      <c r="E5481" s="23"/>
    </row>
    <row r="5482" spans="3:5" x14ac:dyDescent="0.25">
      <c r="C5482" s="23"/>
      <c r="D5482" s="23"/>
      <c r="E5482" s="23"/>
    </row>
    <row r="5483" spans="3:5" x14ac:dyDescent="0.25">
      <c r="C5483" s="23"/>
      <c r="D5483" s="23"/>
      <c r="E5483" s="23"/>
    </row>
    <row r="5484" spans="3:5" x14ac:dyDescent="0.25">
      <c r="C5484" s="23"/>
      <c r="D5484" s="23"/>
      <c r="E5484" s="23"/>
    </row>
    <row r="5485" spans="3:5" x14ac:dyDescent="0.25">
      <c r="C5485" s="23"/>
      <c r="D5485" s="23"/>
      <c r="E5485" s="23"/>
    </row>
    <row r="5486" spans="3:5" x14ac:dyDescent="0.25">
      <c r="C5486" s="23"/>
      <c r="D5486" s="23"/>
      <c r="E5486" s="23"/>
    </row>
    <row r="5487" spans="3:5" x14ac:dyDescent="0.25">
      <c r="C5487" s="23"/>
      <c r="D5487" s="23"/>
      <c r="E5487" s="23"/>
    </row>
    <row r="5488" spans="3:5" x14ac:dyDescent="0.25">
      <c r="C5488" s="23"/>
      <c r="D5488" s="23"/>
      <c r="E5488" s="23"/>
    </row>
    <row r="5489" spans="3:5" x14ac:dyDescent="0.25">
      <c r="C5489" s="23"/>
      <c r="D5489" s="23"/>
      <c r="E5489" s="23"/>
    </row>
    <row r="5490" spans="3:5" x14ac:dyDescent="0.25">
      <c r="C5490" s="23"/>
      <c r="D5490" s="23"/>
      <c r="E5490" s="23"/>
    </row>
    <row r="5491" spans="3:5" x14ac:dyDescent="0.25">
      <c r="C5491" s="23"/>
      <c r="D5491" s="23"/>
      <c r="E5491" s="23"/>
    </row>
    <row r="5492" spans="3:5" x14ac:dyDescent="0.25">
      <c r="C5492" s="23"/>
      <c r="D5492" s="23"/>
      <c r="E5492" s="23"/>
    </row>
    <row r="5493" spans="3:5" x14ac:dyDescent="0.25">
      <c r="C5493" s="23"/>
      <c r="D5493" s="23"/>
      <c r="E5493" s="23"/>
    </row>
    <row r="5494" spans="3:5" x14ac:dyDescent="0.25">
      <c r="C5494" s="23"/>
      <c r="D5494" s="23"/>
      <c r="E5494" s="23"/>
    </row>
    <row r="5495" spans="3:5" x14ac:dyDescent="0.25">
      <c r="C5495" s="23"/>
      <c r="D5495" s="23"/>
      <c r="E5495" s="23"/>
    </row>
    <row r="5496" spans="3:5" x14ac:dyDescent="0.25">
      <c r="C5496" s="23"/>
      <c r="D5496" s="23"/>
      <c r="E5496" s="23"/>
    </row>
    <row r="5497" spans="3:5" x14ac:dyDescent="0.25">
      <c r="C5497" s="23"/>
      <c r="D5497" s="23"/>
      <c r="E5497" s="23"/>
    </row>
    <row r="5498" spans="3:5" x14ac:dyDescent="0.25">
      <c r="C5498" s="23"/>
      <c r="D5498" s="23"/>
      <c r="E5498" s="23"/>
    </row>
    <row r="5499" spans="3:5" x14ac:dyDescent="0.25">
      <c r="C5499" s="23"/>
      <c r="D5499" s="23"/>
      <c r="E5499" s="23"/>
    </row>
    <row r="5500" spans="3:5" x14ac:dyDescent="0.25">
      <c r="C5500" s="23"/>
      <c r="D5500" s="23"/>
      <c r="E5500" s="23"/>
    </row>
    <row r="5501" spans="3:5" x14ac:dyDescent="0.25">
      <c r="C5501" s="23"/>
      <c r="D5501" s="23"/>
      <c r="E5501" s="23"/>
    </row>
    <row r="5502" spans="3:5" x14ac:dyDescent="0.25">
      <c r="C5502" s="23"/>
      <c r="D5502" s="23"/>
      <c r="E5502" s="23"/>
    </row>
    <row r="5503" spans="3:5" x14ac:dyDescent="0.25">
      <c r="C5503" s="23"/>
      <c r="D5503" s="23"/>
      <c r="E5503" s="23"/>
    </row>
    <row r="5504" spans="3:5" x14ac:dyDescent="0.25">
      <c r="C5504" s="23"/>
      <c r="D5504" s="23"/>
      <c r="E5504" s="23"/>
    </row>
    <row r="5505" spans="3:5" x14ac:dyDescent="0.25">
      <c r="C5505" s="23"/>
      <c r="D5505" s="23"/>
      <c r="E5505" s="23"/>
    </row>
    <row r="5506" spans="3:5" x14ac:dyDescent="0.25">
      <c r="C5506" s="23"/>
      <c r="D5506" s="23"/>
      <c r="E5506" s="23"/>
    </row>
    <row r="5507" spans="3:5" x14ac:dyDescent="0.25">
      <c r="C5507" s="23"/>
      <c r="D5507" s="23"/>
      <c r="E5507" s="23"/>
    </row>
    <row r="5508" spans="3:5" x14ac:dyDescent="0.25">
      <c r="C5508" s="23"/>
      <c r="D5508" s="23"/>
      <c r="E5508" s="23"/>
    </row>
    <row r="5509" spans="3:5" x14ac:dyDescent="0.25">
      <c r="C5509" s="23"/>
      <c r="D5509" s="23"/>
      <c r="E5509" s="23"/>
    </row>
    <row r="5510" spans="3:5" x14ac:dyDescent="0.25">
      <c r="C5510" s="23"/>
      <c r="D5510" s="23"/>
      <c r="E5510" s="23"/>
    </row>
    <row r="5511" spans="3:5" x14ac:dyDescent="0.25">
      <c r="C5511" s="23"/>
      <c r="D5511" s="23"/>
      <c r="E5511" s="23"/>
    </row>
    <row r="5512" spans="3:5" x14ac:dyDescent="0.25">
      <c r="C5512" s="23"/>
      <c r="D5512" s="23"/>
      <c r="E5512" s="23"/>
    </row>
    <row r="5513" spans="3:5" x14ac:dyDescent="0.25">
      <c r="C5513" s="23"/>
      <c r="D5513" s="23"/>
      <c r="E5513" s="23"/>
    </row>
    <row r="5514" spans="3:5" x14ac:dyDescent="0.25">
      <c r="C5514" s="23"/>
      <c r="D5514" s="23"/>
      <c r="E5514" s="23"/>
    </row>
    <row r="5515" spans="3:5" x14ac:dyDescent="0.25">
      <c r="C5515" s="23"/>
      <c r="D5515" s="23"/>
      <c r="E5515" s="23"/>
    </row>
    <row r="5516" spans="3:5" x14ac:dyDescent="0.25">
      <c r="C5516" s="23"/>
      <c r="D5516" s="23"/>
      <c r="E5516" s="23"/>
    </row>
    <row r="5517" spans="3:5" x14ac:dyDescent="0.25">
      <c r="C5517" s="23"/>
      <c r="D5517" s="23"/>
      <c r="E5517" s="23"/>
    </row>
    <row r="5518" spans="3:5" x14ac:dyDescent="0.25">
      <c r="C5518" s="23"/>
      <c r="D5518" s="23"/>
      <c r="E5518" s="23"/>
    </row>
    <row r="5519" spans="3:5" x14ac:dyDescent="0.25">
      <c r="C5519" s="23"/>
      <c r="D5519" s="23"/>
      <c r="E5519" s="23"/>
    </row>
    <row r="5520" spans="3:5" x14ac:dyDescent="0.25">
      <c r="C5520" s="23"/>
      <c r="D5520" s="23"/>
      <c r="E5520" s="23"/>
    </row>
    <row r="5521" spans="3:5" x14ac:dyDescent="0.25">
      <c r="C5521" s="23"/>
      <c r="D5521" s="23"/>
      <c r="E5521" s="23"/>
    </row>
    <row r="5522" spans="3:5" x14ac:dyDescent="0.25">
      <c r="C5522" s="23"/>
      <c r="D5522" s="23"/>
      <c r="E5522" s="23"/>
    </row>
    <row r="5523" spans="3:5" x14ac:dyDescent="0.25">
      <c r="C5523" s="23"/>
      <c r="D5523" s="23"/>
      <c r="E5523" s="23"/>
    </row>
    <row r="5524" spans="3:5" x14ac:dyDescent="0.25">
      <c r="C5524" s="23"/>
      <c r="D5524" s="23"/>
      <c r="E5524" s="23"/>
    </row>
    <row r="5525" spans="3:5" x14ac:dyDescent="0.25">
      <c r="C5525" s="23"/>
      <c r="D5525" s="23"/>
      <c r="E5525" s="23"/>
    </row>
    <row r="5526" spans="3:5" x14ac:dyDescent="0.25">
      <c r="C5526" s="23"/>
      <c r="D5526" s="23"/>
      <c r="E5526" s="23"/>
    </row>
    <row r="5527" spans="3:5" x14ac:dyDescent="0.25">
      <c r="C5527" s="23"/>
      <c r="D5527" s="23"/>
      <c r="E5527" s="23"/>
    </row>
    <row r="5528" spans="3:5" x14ac:dyDescent="0.25">
      <c r="C5528" s="23"/>
      <c r="D5528" s="23"/>
      <c r="E5528" s="23"/>
    </row>
    <row r="5529" spans="3:5" x14ac:dyDescent="0.25">
      <c r="C5529" s="23"/>
      <c r="D5529" s="23"/>
      <c r="E5529" s="23"/>
    </row>
    <row r="5530" spans="3:5" x14ac:dyDescent="0.25">
      <c r="C5530" s="23"/>
      <c r="D5530" s="23"/>
      <c r="E5530" s="23"/>
    </row>
    <row r="5531" spans="3:5" x14ac:dyDescent="0.25">
      <c r="C5531" s="23"/>
      <c r="D5531" s="23"/>
      <c r="E5531" s="23"/>
    </row>
    <row r="5532" spans="3:5" x14ac:dyDescent="0.25">
      <c r="C5532" s="23"/>
      <c r="D5532" s="23"/>
      <c r="E5532" s="23"/>
    </row>
    <row r="5533" spans="3:5" x14ac:dyDescent="0.25">
      <c r="C5533" s="23"/>
      <c r="D5533" s="23"/>
      <c r="E5533" s="23"/>
    </row>
    <row r="5534" spans="3:5" x14ac:dyDescent="0.25">
      <c r="C5534" s="23"/>
      <c r="D5534" s="23"/>
      <c r="E5534" s="23"/>
    </row>
    <row r="5535" spans="3:5" x14ac:dyDescent="0.25">
      <c r="C5535" s="23"/>
      <c r="D5535" s="23"/>
      <c r="E5535" s="23"/>
    </row>
    <row r="5536" spans="3:5" x14ac:dyDescent="0.25">
      <c r="C5536" s="23"/>
      <c r="D5536" s="23"/>
      <c r="E5536" s="23"/>
    </row>
    <row r="5537" spans="3:5" x14ac:dyDescent="0.25">
      <c r="C5537" s="23"/>
      <c r="D5537" s="23"/>
      <c r="E5537" s="23"/>
    </row>
    <row r="5538" spans="3:5" x14ac:dyDescent="0.25">
      <c r="C5538" s="23"/>
      <c r="D5538" s="23"/>
      <c r="E5538" s="23"/>
    </row>
    <row r="5539" spans="3:5" x14ac:dyDescent="0.25">
      <c r="C5539" s="23"/>
      <c r="D5539" s="23"/>
      <c r="E5539" s="23"/>
    </row>
    <row r="5540" spans="3:5" x14ac:dyDescent="0.25">
      <c r="C5540" s="23"/>
      <c r="D5540" s="23"/>
      <c r="E5540" s="23"/>
    </row>
    <row r="5541" spans="3:5" x14ac:dyDescent="0.25">
      <c r="C5541" s="23"/>
      <c r="D5541" s="23"/>
      <c r="E5541" s="23"/>
    </row>
    <row r="5542" spans="3:5" x14ac:dyDescent="0.25">
      <c r="C5542" s="23"/>
      <c r="D5542" s="23"/>
      <c r="E5542" s="23"/>
    </row>
    <row r="5543" spans="3:5" x14ac:dyDescent="0.25">
      <c r="C5543" s="23"/>
      <c r="D5543" s="23"/>
      <c r="E5543" s="23"/>
    </row>
    <row r="5544" spans="3:5" x14ac:dyDescent="0.25">
      <c r="C5544" s="23"/>
      <c r="D5544" s="23"/>
      <c r="E5544" s="23"/>
    </row>
    <row r="5545" spans="3:5" x14ac:dyDescent="0.25">
      <c r="C5545" s="23"/>
      <c r="D5545" s="23"/>
      <c r="E5545" s="23"/>
    </row>
    <row r="5546" spans="3:5" x14ac:dyDescent="0.25">
      <c r="C5546" s="23"/>
      <c r="D5546" s="23"/>
      <c r="E5546" s="23"/>
    </row>
    <row r="5547" spans="3:5" x14ac:dyDescent="0.25">
      <c r="C5547" s="23"/>
      <c r="D5547" s="23"/>
      <c r="E5547" s="23"/>
    </row>
    <row r="5548" spans="3:5" x14ac:dyDescent="0.25">
      <c r="C5548" s="23"/>
      <c r="D5548" s="23"/>
      <c r="E5548" s="23"/>
    </row>
    <row r="5549" spans="3:5" x14ac:dyDescent="0.25">
      <c r="C5549" s="23"/>
      <c r="D5549" s="23"/>
      <c r="E5549" s="23"/>
    </row>
    <row r="5550" spans="3:5" x14ac:dyDescent="0.25">
      <c r="C5550" s="23"/>
      <c r="D5550" s="23"/>
      <c r="E5550" s="23"/>
    </row>
    <row r="5551" spans="3:5" x14ac:dyDescent="0.25">
      <c r="C5551" s="23"/>
      <c r="D5551" s="23"/>
      <c r="E5551" s="23"/>
    </row>
    <row r="5552" spans="3:5" x14ac:dyDescent="0.25">
      <c r="C5552" s="23"/>
      <c r="D5552" s="23"/>
      <c r="E5552" s="23"/>
    </row>
    <row r="5553" spans="3:5" x14ac:dyDescent="0.25">
      <c r="C5553" s="23"/>
      <c r="D5553" s="23"/>
      <c r="E5553" s="23"/>
    </row>
    <row r="5554" spans="3:5" x14ac:dyDescent="0.25">
      <c r="C5554" s="23"/>
      <c r="D5554" s="23"/>
      <c r="E5554" s="23"/>
    </row>
    <row r="5555" spans="3:5" x14ac:dyDescent="0.25">
      <c r="C5555" s="23"/>
      <c r="D5555" s="23"/>
      <c r="E5555" s="23"/>
    </row>
    <row r="5556" spans="3:5" x14ac:dyDescent="0.25">
      <c r="C5556" s="23"/>
      <c r="D5556" s="23"/>
      <c r="E5556" s="23"/>
    </row>
    <row r="5557" spans="3:5" x14ac:dyDescent="0.25">
      <c r="C5557" s="23"/>
      <c r="D5557" s="23"/>
      <c r="E5557" s="23"/>
    </row>
    <row r="5558" spans="3:5" x14ac:dyDescent="0.25">
      <c r="C5558" s="23"/>
      <c r="D5558" s="23"/>
      <c r="E5558" s="23"/>
    </row>
    <row r="5559" spans="3:5" x14ac:dyDescent="0.25">
      <c r="C5559" s="23"/>
      <c r="D5559" s="23"/>
      <c r="E5559" s="23"/>
    </row>
    <row r="5560" spans="3:5" x14ac:dyDescent="0.25">
      <c r="C5560" s="23"/>
      <c r="D5560" s="23"/>
      <c r="E5560" s="23"/>
    </row>
    <row r="5561" spans="3:5" x14ac:dyDescent="0.25">
      <c r="C5561" s="23"/>
      <c r="D5561" s="23"/>
      <c r="E5561" s="23"/>
    </row>
    <row r="5562" spans="3:5" x14ac:dyDescent="0.25">
      <c r="C5562" s="23"/>
      <c r="D5562" s="23"/>
      <c r="E5562" s="23"/>
    </row>
    <row r="5563" spans="3:5" x14ac:dyDescent="0.25">
      <c r="C5563" s="23"/>
      <c r="D5563" s="23"/>
      <c r="E5563" s="23"/>
    </row>
    <row r="5564" spans="3:5" x14ac:dyDescent="0.25">
      <c r="C5564" s="23"/>
      <c r="D5564" s="23"/>
      <c r="E5564" s="23"/>
    </row>
    <row r="5565" spans="3:5" x14ac:dyDescent="0.25">
      <c r="C5565" s="23"/>
      <c r="D5565" s="23"/>
      <c r="E5565" s="23"/>
    </row>
    <row r="5566" spans="3:5" x14ac:dyDescent="0.25">
      <c r="C5566" s="23"/>
      <c r="D5566" s="23"/>
      <c r="E5566" s="23"/>
    </row>
    <row r="5567" spans="3:5" x14ac:dyDescent="0.25">
      <c r="C5567" s="23"/>
      <c r="D5567" s="23"/>
      <c r="E5567" s="23"/>
    </row>
    <row r="5568" spans="3:5" x14ac:dyDescent="0.25">
      <c r="C5568" s="23"/>
      <c r="D5568" s="23"/>
      <c r="E5568" s="23"/>
    </row>
    <row r="5569" spans="3:5" x14ac:dyDescent="0.25">
      <c r="C5569" s="23"/>
      <c r="D5569" s="23"/>
      <c r="E5569" s="23"/>
    </row>
    <row r="5570" spans="3:5" x14ac:dyDescent="0.25">
      <c r="C5570" s="23"/>
      <c r="D5570" s="23"/>
      <c r="E5570" s="23"/>
    </row>
    <row r="5571" spans="3:5" x14ac:dyDescent="0.25">
      <c r="C5571" s="23"/>
      <c r="D5571" s="23"/>
      <c r="E5571" s="23"/>
    </row>
    <row r="5572" spans="3:5" x14ac:dyDescent="0.25">
      <c r="C5572" s="23"/>
      <c r="D5572" s="23"/>
      <c r="E5572" s="23"/>
    </row>
    <row r="5573" spans="3:5" x14ac:dyDescent="0.25">
      <c r="C5573" s="23"/>
      <c r="D5573" s="23"/>
      <c r="E5573" s="23"/>
    </row>
    <row r="5574" spans="3:5" x14ac:dyDescent="0.25">
      <c r="C5574" s="23"/>
      <c r="D5574" s="23"/>
      <c r="E5574" s="23"/>
    </row>
    <row r="5575" spans="3:5" x14ac:dyDescent="0.25">
      <c r="C5575" s="23"/>
      <c r="D5575" s="23"/>
      <c r="E5575" s="23"/>
    </row>
    <row r="5576" spans="3:5" x14ac:dyDescent="0.25">
      <c r="C5576" s="23"/>
      <c r="D5576" s="23"/>
      <c r="E5576" s="23"/>
    </row>
    <row r="5577" spans="3:5" x14ac:dyDescent="0.25">
      <c r="C5577" s="23"/>
      <c r="D5577" s="23"/>
      <c r="E5577" s="23"/>
    </row>
    <row r="5578" spans="3:5" x14ac:dyDescent="0.25">
      <c r="C5578" s="23"/>
      <c r="D5578" s="23"/>
      <c r="E5578" s="23"/>
    </row>
    <row r="5579" spans="3:5" x14ac:dyDescent="0.25">
      <c r="C5579" s="23"/>
      <c r="D5579" s="23"/>
      <c r="E5579" s="23"/>
    </row>
    <row r="5580" spans="3:5" x14ac:dyDescent="0.25">
      <c r="C5580" s="23"/>
      <c r="D5580" s="23"/>
      <c r="E5580" s="23"/>
    </row>
    <row r="5581" spans="3:5" x14ac:dyDescent="0.25">
      <c r="C5581" s="23"/>
      <c r="D5581" s="23"/>
      <c r="E5581" s="23"/>
    </row>
    <row r="5582" spans="3:5" x14ac:dyDescent="0.25">
      <c r="C5582" s="23"/>
      <c r="D5582" s="23"/>
      <c r="E5582" s="23"/>
    </row>
    <row r="5583" spans="3:5" x14ac:dyDescent="0.25">
      <c r="C5583" s="23"/>
      <c r="D5583" s="23"/>
      <c r="E5583" s="23"/>
    </row>
    <row r="5584" spans="3:5" x14ac:dyDescent="0.25">
      <c r="C5584" s="23"/>
      <c r="D5584" s="23"/>
      <c r="E5584" s="23"/>
    </row>
    <row r="5585" spans="3:5" x14ac:dyDescent="0.25">
      <c r="C5585" s="23"/>
      <c r="D5585" s="23"/>
      <c r="E5585" s="23"/>
    </row>
    <row r="5586" spans="3:5" x14ac:dyDescent="0.25">
      <c r="C5586" s="23"/>
      <c r="D5586" s="23"/>
      <c r="E5586" s="23"/>
    </row>
    <row r="5587" spans="3:5" x14ac:dyDescent="0.25">
      <c r="C5587" s="23"/>
      <c r="D5587" s="23"/>
      <c r="E5587" s="23"/>
    </row>
    <row r="5588" spans="3:5" x14ac:dyDescent="0.25">
      <c r="C5588" s="23"/>
      <c r="D5588" s="23"/>
      <c r="E5588" s="23"/>
    </row>
    <row r="5589" spans="3:5" x14ac:dyDescent="0.25">
      <c r="C5589" s="23"/>
      <c r="D5589" s="23"/>
      <c r="E5589" s="23"/>
    </row>
    <row r="5590" spans="3:5" x14ac:dyDescent="0.25">
      <c r="C5590" s="23"/>
      <c r="D5590" s="23"/>
      <c r="E5590" s="23"/>
    </row>
    <row r="5591" spans="3:5" x14ac:dyDescent="0.25">
      <c r="C5591" s="23"/>
      <c r="D5591" s="23"/>
      <c r="E5591" s="23"/>
    </row>
    <row r="5592" spans="3:5" x14ac:dyDescent="0.25">
      <c r="C5592" s="23"/>
      <c r="D5592" s="23"/>
      <c r="E5592" s="23"/>
    </row>
    <row r="5593" spans="3:5" x14ac:dyDescent="0.25">
      <c r="C5593" s="23"/>
      <c r="D5593" s="23"/>
      <c r="E5593" s="23"/>
    </row>
    <row r="5594" spans="3:5" x14ac:dyDescent="0.25">
      <c r="C5594" s="23"/>
      <c r="D5594" s="23"/>
      <c r="E5594" s="23"/>
    </row>
    <row r="5595" spans="3:5" x14ac:dyDescent="0.25">
      <c r="C5595" s="23"/>
      <c r="D5595" s="23"/>
      <c r="E5595" s="23"/>
    </row>
    <row r="5596" spans="3:5" x14ac:dyDescent="0.25">
      <c r="C5596" s="23"/>
      <c r="D5596" s="23"/>
      <c r="E5596" s="23"/>
    </row>
    <row r="5597" spans="3:5" x14ac:dyDescent="0.25">
      <c r="C5597" s="23"/>
      <c r="D5597" s="23"/>
      <c r="E5597" s="23"/>
    </row>
    <row r="5598" spans="3:5" x14ac:dyDescent="0.25">
      <c r="C5598" s="23"/>
      <c r="D5598" s="23"/>
      <c r="E5598" s="23"/>
    </row>
    <row r="5599" spans="3:5" x14ac:dyDescent="0.25">
      <c r="C5599" s="23"/>
      <c r="D5599" s="23"/>
      <c r="E5599" s="23"/>
    </row>
    <row r="5600" spans="3:5" x14ac:dyDescent="0.25">
      <c r="C5600" s="23"/>
      <c r="D5600" s="23"/>
      <c r="E5600" s="23"/>
    </row>
    <row r="5601" spans="3:5" x14ac:dyDescent="0.25">
      <c r="C5601" s="23"/>
      <c r="D5601" s="23"/>
      <c r="E5601" s="23"/>
    </row>
    <row r="5602" spans="3:5" x14ac:dyDescent="0.25">
      <c r="C5602" s="23"/>
      <c r="D5602" s="23"/>
      <c r="E5602" s="23"/>
    </row>
    <row r="5603" spans="3:5" x14ac:dyDescent="0.25">
      <c r="C5603" s="23"/>
      <c r="D5603" s="23"/>
      <c r="E5603" s="23"/>
    </row>
    <row r="5604" spans="3:5" x14ac:dyDescent="0.25">
      <c r="C5604" s="23"/>
      <c r="D5604" s="23"/>
      <c r="E5604" s="23"/>
    </row>
    <row r="5605" spans="3:5" x14ac:dyDescent="0.25">
      <c r="C5605" s="23"/>
      <c r="D5605" s="23"/>
      <c r="E5605" s="23"/>
    </row>
    <row r="5606" spans="3:5" x14ac:dyDescent="0.25">
      <c r="C5606" s="23"/>
      <c r="D5606" s="23"/>
      <c r="E5606" s="23"/>
    </row>
    <row r="5607" spans="3:5" x14ac:dyDescent="0.25">
      <c r="C5607" s="23"/>
      <c r="D5607" s="23"/>
      <c r="E5607" s="23"/>
    </row>
    <row r="5608" spans="3:5" x14ac:dyDescent="0.25">
      <c r="C5608" s="23"/>
      <c r="D5608" s="23"/>
      <c r="E5608" s="23"/>
    </row>
    <row r="5609" spans="3:5" x14ac:dyDescent="0.25">
      <c r="C5609" s="23"/>
      <c r="D5609" s="23"/>
      <c r="E5609" s="23"/>
    </row>
    <row r="5610" spans="3:5" x14ac:dyDescent="0.25">
      <c r="C5610" s="23"/>
      <c r="D5610" s="23"/>
      <c r="E5610" s="23"/>
    </row>
    <row r="5611" spans="3:5" x14ac:dyDescent="0.25">
      <c r="C5611" s="23"/>
      <c r="D5611" s="23"/>
      <c r="E5611" s="23"/>
    </row>
    <row r="5612" spans="3:5" x14ac:dyDescent="0.25">
      <c r="C5612" s="23"/>
      <c r="D5612" s="23"/>
      <c r="E5612" s="23"/>
    </row>
    <row r="5613" spans="3:5" x14ac:dyDescent="0.25">
      <c r="C5613" s="23"/>
      <c r="D5613" s="23"/>
      <c r="E5613" s="23"/>
    </row>
    <row r="5614" spans="3:5" x14ac:dyDescent="0.25">
      <c r="C5614" s="23"/>
      <c r="D5614" s="23"/>
      <c r="E5614" s="23"/>
    </row>
    <row r="5615" spans="3:5" x14ac:dyDescent="0.25">
      <c r="C5615" s="23"/>
      <c r="D5615" s="23"/>
      <c r="E5615" s="23"/>
    </row>
    <row r="5616" spans="3:5" x14ac:dyDescent="0.25">
      <c r="C5616" s="23"/>
      <c r="D5616" s="23"/>
      <c r="E5616" s="23"/>
    </row>
    <row r="5617" spans="3:5" x14ac:dyDescent="0.25">
      <c r="C5617" s="23"/>
      <c r="D5617" s="23"/>
      <c r="E5617" s="23"/>
    </row>
    <row r="5618" spans="3:5" x14ac:dyDescent="0.25">
      <c r="C5618" s="23"/>
      <c r="D5618" s="23"/>
      <c r="E5618" s="23"/>
    </row>
    <row r="5619" spans="3:5" x14ac:dyDescent="0.25">
      <c r="C5619" s="23"/>
      <c r="D5619" s="23"/>
      <c r="E5619" s="23"/>
    </row>
    <row r="5620" spans="3:5" x14ac:dyDescent="0.25">
      <c r="C5620" s="23"/>
      <c r="D5620" s="23"/>
      <c r="E5620" s="23"/>
    </row>
    <row r="5621" spans="3:5" x14ac:dyDescent="0.25">
      <c r="C5621" s="23"/>
      <c r="D5621" s="23"/>
      <c r="E5621" s="23"/>
    </row>
    <row r="5622" spans="3:5" x14ac:dyDescent="0.25">
      <c r="C5622" s="23"/>
      <c r="D5622" s="23"/>
      <c r="E5622" s="23"/>
    </row>
    <row r="5623" spans="3:5" x14ac:dyDescent="0.25">
      <c r="C5623" s="23"/>
      <c r="D5623" s="23"/>
      <c r="E5623" s="23"/>
    </row>
    <row r="5624" spans="3:5" x14ac:dyDescent="0.25">
      <c r="C5624" s="23"/>
      <c r="D5624" s="23"/>
      <c r="E5624" s="23"/>
    </row>
    <row r="5625" spans="3:5" x14ac:dyDescent="0.25">
      <c r="C5625" s="23"/>
      <c r="D5625" s="23"/>
      <c r="E5625" s="23"/>
    </row>
    <row r="5626" spans="3:5" x14ac:dyDescent="0.25">
      <c r="C5626" s="23"/>
      <c r="D5626" s="23"/>
      <c r="E5626" s="23"/>
    </row>
    <row r="5627" spans="3:5" x14ac:dyDescent="0.25">
      <c r="C5627" s="23"/>
      <c r="D5627" s="23"/>
      <c r="E5627" s="23"/>
    </row>
    <row r="5628" spans="3:5" x14ac:dyDescent="0.25">
      <c r="C5628" s="23"/>
      <c r="D5628" s="23"/>
      <c r="E5628" s="23"/>
    </row>
    <row r="5629" spans="3:5" x14ac:dyDescent="0.25">
      <c r="C5629" s="23"/>
      <c r="D5629" s="23"/>
      <c r="E5629" s="23"/>
    </row>
    <row r="5630" spans="3:5" x14ac:dyDescent="0.25">
      <c r="C5630" s="23"/>
      <c r="D5630" s="23"/>
      <c r="E5630" s="23"/>
    </row>
    <row r="5631" spans="3:5" x14ac:dyDescent="0.25">
      <c r="C5631" s="23"/>
      <c r="D5631" s="23"/>
      <c r="E5631" s="23"/>
    </row>
    <row r="5632" spans="3:5" x14ac:dyDescent="0.25">
      <c r="C5632" s="23"/>
      <c r="D5632" s="23"/>
      <c r="E5632" s="23"/>
    </row>
    <row r="5633" spans="3:5" x14ac:dyDescent="0.25">
      <c r="C5633" s="23"/>
      <c r="D5633" s="23"/>
      <c r="E5633" s="23"/>
    </row>
    <row r="5634" spans="3:5" x14ac:dyDescent="0.25">
      <c r="C5634" s="23"/>
      <c r="D5634" s="23"/>
      <c r="E5634" s="23"/>
    </row>
    <row r="5635" spans="3:5" x14ac:dyDescent="0.25">
      <c r="C5635" s="23"/>
      <c r="D5635" s="23"/>
      <c r="E5635" s="23"/>
    </row>
    <row r="5636" spans="3:5" x14ac:dyDescent="0.25">
      <c r="C5636" s="23"/>
      <c r="D5636" s="23"/>
      <c r="E5636" s="23"/>
    </row>
    <row r="5637" spans="3:5" x14ac:dyDescent="0.25">
      <c r="C5637" s="23"/>
      <c r="D5637" s="23"/>
      <c r="E5637" s="23"/>
    </row>
    <row r="5638" spans="3:5" x14ac:dyDescent="0.25">
      <c r="C5638" s="23"/>
      <c r="D5638" s="23"/>
      <c r="E5638" s="23"/>
    </row>
    <row r="5639" spans="3:5" x14ac:dyDescent="0.25">
      <c r="C5639" s="23"/>
      <c r="D5639" s="23"/>
      <c r="E5639" s="23"/>
    </row>
    <row r="5640" spans="3:5" x14ac:dyDescent="0.25">
      <c r="C5640" s="23"/>
      <c r="D5640" s="23"/>
      <c r="E5640" s="23"/>
    </row>
    <row r="5641" spans="3:5" x14ac:dyDescent="0.25">
      <c r="C5641" s="23"/>
      <c r="D5641" s="23"/>
      <c r="E5641" s="23"/>
    </row>
    <row r="5642" spans="3:5" x14ac:dyDescent="0.25">
      <c r="C5642" s="23"/>
      <c r="D5642" s="23"/>
      <c r="E5642" s="23"/>
    </row>
    <row r="5643" spans="3:5" x14ac:dyDescent="0.25">
      <c r="C5643" s="23"/>
      <c r="D5643" s="23"/>
      <c r="E5643" s="23"/>
    </row>
    <row r="5644" spans="3:5" x14ac:dyDescent="0.25">
      <c r="C5644" s="23"/>
      <c r="D5644" s="23"/>
      <c r="E5644" s="23"/>
    </row>
    <row r="5645" spans="3:5" x14ac:dyDescent="0.25">
      <c r="C5645" s="23"/>
      <c r="D5645" s="23"/>
      <c r="E5645" s="23"/>
    </row>
    <row r="5646" spans="3:5" x14ac:dyDescent="0.25">
      <c r="C5646" s="23"/>
      <c r="D5646" s="23"/>
      <c r="E5646" s="23"/>
    </row>
    <row r="5647" spans="3:5" x14ac:dyDescent="0.25">
      <c r="C5647" s="23"/>
      <c r="D5647" s="23"/>
      <c r="E5647" s="23"/>
    </row>
    <row r="5648" spans="3:5" x14ac:dyDescent="0.25">
      <c r="C5648" s="23"/>
      <c r="D5648" s="23"/>
      <c r="E5648" s="23"/>
    </row>
    <row r="5649" spans="3:5" x14ac:dyDescent="0.25">
      <c r="C5649" s="23"/>
      <c r="D5649" s="23"/>
      <c r="E5649" s="23"/>
    </row>
    <row r="5650" spans="3:5" x14ac:dyDescent="0.25">
      <c r="C5650" s="23"/>
      <c r="D5650" s="23"/>
      <c r="E5650" s="23"/>
    </row>
    <row r="5651" spans="3:5" x14ac:dyDescent="0.25">
      <c r="C5651" s="23"/>
      <c r="D5651" s="23"/>
      <c r="E5651" s="23"/>
    </row>
    <row r="5652" spans="3:5" x14ac:dyDescent="0.25">
      <c r="C5652" s="23"/>
      <c r="D5652" s="23"/>
      <c r="E5652" s="23"/>
    </row>
    <row r="5653" spans="3:5" x14ac:dyDescent="0.25">
      <c r="C5653" s="23"/>
      <c r="D5653" s="23"/>
      <c r="E5653" s="23"/>
    </row>
    <row r="5654" spans="3:5" x14ac:dyDescent="0.25">
      <c r="C5654" s="23"/>
      <c r="D5654" s="23"/>
      <c r="E5654" s="23"/>
    </row>
    <row r="5655" spans="3:5" x14ac:dyDescent="0.25">
      <c r="C5655" s="23"/>
      <c r="D5655" s="23"/>
      <c r="E5655" s="23"/>
    </row>
    <row r="5656" spans="3:5" x14ac:dyDescent="0.25">
      <c r="C5656" s="23"/>
      <c r="D5656" s="23"/>
      <c r="E5656" s="23"/>
    </row>
    <row r="5657" spans="3:5" x14ac:dyDescent="0.25">
      <c r="C5657" s="23"/>
      <c r="D5657" s="23"/>
      <c r="E5657" s="23"/>
    </row>
    <row r="5658" spans="3:5" x14ac:dyDescent="0.25">
      <c r="C5658" s="23"/>
      <c r="D5658" s="23"/>
      <c r="E5658" s="23"/>
    </row>
    <row r="5659" spans="3:5" x14ac:dyDescent="0.25">
      <c r="C5659" s="23"/>
      <c r="D5659" s="23"/>
      <c r="E5659" s="23"/>
    </row>
    <row r="5660" spans="3:5" x14ac:dyDescent="0.25">
      <c r="C5660" s="23"/>
      <c r="D5660" s="23"/>
      <c r="E5660" s="23"/>
    </row>
    <row r="5661" spans="3:5" x14ac:dyDescent="0.25">
      <c r="C5661" s="23"/>
      <c r="D5661" s="23"/>
      <c r="E5661" s="23"/>
    </row>
    <row r="5662" spans="3:5" x14ac:dyDescent="0.25">
      <c r="C5662" s="23"/>
      <c r="D5662" s="23"/>
      <c r="E5662" s="23"/>
    </row>
    <row r="5663" spans="3:5" x14ac:dyDescent="0.25">
      <c r="C5663" s="23"/>
      <c r="D5663" s="23"/>
      <c r="E5663" s="23"/>
    </row>
    <row r="5664" spans="3:5" x14ac:dyDescent="0.25">
      <c r="C5664" s="23"/>
      <c r="D5664" s="23"/>
      <c r="E5664" s="23"/>
    </row>
    <row r="5665" spans="3:5" x14ac:dyDescent="0.25">
      <c r="C5665" s="23"/>
      <c r="D5665" s="23"/>
      <c r="E5665" s="23"/>
    </row>
    <row r="5666" spans="3:5" x14ac:dyDescent="0.25">
      <c r="C5666" s="23"/>
      <c r="D5666" s="23"/>
      <c r="E5666" s="23"/>
    </row>
    <row r="5667" spans="3:5" x14ac:dyDescent="0.25">
      <c r="C5667" s="23"/>
      <c r="D5667" s="23"/>
      <c r="E5667" s="23"/>
    </row>
    <row r="5668" spans="3:5" x14ac:dyDescent="0.25">
      <c r="C5668" s="23"/>
      <c r="D5668" s="23"/>
      <c r="E5668" s="23"/>
    </row>
    <row r="5669" spans="3:5" x14ac:dyDescent="0.25">
      <c r="C5669" s="23"/>
      <c r="D5669" s="23"/>
      <c r="E5669" s="23"/>
    </row>
    <row r="5670" spans="3:5" x14ac:dyDescent="0.25">
      <c r="C5670" s="23"/>
      <c r="D5670" s="23"/>
      <c r="E5670" s="23"/>
    </row>
    <row r="5671" spans="3:5" x14ac:dyDescent="0.25">
      <c r="C5671" s="23"/>
      <c r="D5671" s="23"/>
      <c r="E5671" s="23"/>
    </row>
    <row r="5672" spans="3:5" x14ac:dyDescent="0.25">
      <c r="C5672" s="23"/>
      <c r="D5672" s="23"/>
      <c r="E5672" s="23"/>
    </row>
    <row r="5673" spans="3:5" x14ac:dyDescent="0.25">
      <c r="C5673" s="23"/>
      <c r="D5673" s="23"/>
      <c r="E5673" s="23"/>
    </row>
    <row r="5674" spans="3:5" x14ac:dyDescent="0.25">
      <c r="C5674" s="23"/>
      <c r="D5674" s="23"/>
      <c r="E5674" s="23"/>
    </row>
    <row r="5675" spans="3:5" x14ac:dyDescent="0.25">
      <c r="C5675" s="23"/>
      <c r="D5675" s="23"/>
      <c r="E5675" s="23"/>
    </row>
    <row r="5676" spans="3:5" x14ac:dyDescent="0.25">
      <c r="C5676" s="23"/>
      <c r="D5676" s="23"/>
      <c r="E5676" s="23"/>
    </row>
    <row r="5677" spans="3:5" x14ac:dyDescent="0.25">
      <c r="C5677" s="23"/>
      <c r="D5677" s="23"/>
      <c r="E5677" s="23"/>
    </row>
    <row r="5678" spans="3:5" x14ac:dyDescent="0.25">
      <c r="C5678" s="23"/>
      <c r="D5678" s="23"/>
      <c r="E5678" s="23"/>
    </row>
    <row r="5679" spans="3:5" x14ac:dyDescent="0.25">
      <c r="C5679" s="23"/>
      <c r="D5679" s="23"/>
      <c r="E5679" s="23"/>
    </row>
    <row r="5680" spans="3:5" x14ac:dyDescent="0.25">
      <c r="C5680" s="23"/>
      <c r="D5680" s="23"/>
      <c r="E5680" s="23"/>
    </row>
    <row r="5681" spans="3:5" x14ac:dyDescent="0.25">
      <c r="C5681" s="23"/>
      <c r="D5681" s="23"/>
      <c r="E5681" s="23"/>
    </row>
    <row r="5682" spans="3:5" x14ac:dyDescent="0.25">
      <c r="C5682" s="23"/>
      <c r="D5682" s="23"/>
      <c r="E5682" s="23"/>
    </row>
    <row r="5683" spans="3:5" x14ac:dyDescent="0.25">
      <c r="C5683" s="23"/>
      <c r="D5683" s="23"/>
      <c r="E5683" s="23"/>
    </row>
    <row r="5684" spans="3:5" x14ac:dyDescent="0.25">
      <c r="C5684" s="23"/>
      <c r="D5684" s="23"/>
      <c r="E5684" s="23"/>
    </row>
    <row r="5685" spans="3:5" x14ac:dyDescent="0.25">
      <c r="C5685" s="23"/>
      <c r="D5685" s="23"/>
      <c r="E5685" s="23"/>
    </row>
    <row r="5686" spans="3:5" x14ac:dyDescent="0.25">
      <c r="C5686" s="23"/>
      <c r="D5686" s="23"/>
      <c r="E5686" s="23"/>
    </row>
    <row r="5687" spans="3:5" x14ac:dyDescent="0.25">
      <c r="C5687" s="23"/>
      <c r="D5687" s="23"/>
      <c r="E5687" s="23"/>
    </row>
    <row r="5688" spans="3:5" x14ac:dyDescent="0.25">
      <c r="C5688" s="23"/>
      <c r="D5688" s="23"/>
      <c r="E5688" s="23"/>
    </row>
    <row r="5689" spans="3:5" x14ac:dyDescent="0.25">
      <c r="C5689" s="23"/>
      <c r="D5689" s="23"/>
      <c r="E5689" s="23"/>
    </row>
    <row r="5690" spans="3:5" x14ac:dyDescent="0.25">
      <c r="C5690" s="23"/>
      <c r="D5690" s="23"/>
      <c r="E5690" s="23"/>
    </row>
    <row r="5691" spans="3:5" x14ac:dyDescent="0.25">
      <c r="C5691" s="23"/>
      <c r="D5691" s="23"/>
      <c r="E5691" s="23"/>
    </row>
    <row r="5692" spans="3:5" x14ac:dyDescent="0.25">
      <c r="C5692" s="23"/>
      <c r="D5692" s="23"/>
      <c r="E5692" s="23"/>
    </row>
    <row r="5693" spans="3:5" x14ac:dyDescent="0.25">
      <c r="C5693" s="23"/>
      <c r="D5693" s="23"/>
      <c r="E5693" s="23"/>
    </row>
    <row r="5694" spans="3:5" x14ac:dyDescent="0.25">
      <c r="C5694" s="23"/>
      <c r="D5694" s="23"/>
      <c r="E5694" s="23"/>
    </row>
    <row r="5695" spans="3:5" x14ac:dyDescent="0.25">
      <c r="C5695" s="23"/>
      <c r="D5695" s="23"/>
      <c r="E5695" s="23"/>
    </row>
    <row r="5696" spans="3:5" x14ac:dyDescent="0.25">
      <c r="C5696" s="23"/>
      <c r="D5696" s="23"/>
      <c r="E5696" s="23"/>
    </row>
    <row r="5697" spans="3:5" x14ac:dyDescent="0.25">
      <c r="C5697" s="23"/>
      <c r="D5697" s="23"/>
      <c r="E5697" s="23"/>
    </row>
    <row r="5698" spans="3:5" x14ac:dyDescent="0.25">
      <c r="C5698" s="23"/>
      <c r="D5698" s="23"/>
      <c r="E5698" s="23"/>
    </row>
    <row r="5699" spans="3:5" x14ac:dyDescent="0.25">
      <c r="C5699" s="23"/>
      <c r="D5699" s="23"/>
      <c r="E5699" s="23"/>
    </row>
    <row r="5700" spans="3:5" x14ac:dyDescent="0.25">
      <c r="C5700" s="23"/>
      <c r="D5700" s="23"/>
      <c r="E5700" s="23"/>
    </row>
    <row r="5701" spans="3:5" x14ac:dyDescent="0.25">
      <c r="C5701" s="23"/>
      <c r="D5701" s="23"/>
      <c r="E5701" s="23"/>
    </row>
    <row r="5702" spans="3:5" x14ac:dyDescent="0.25">
      <c r="C5702" s="23"/>
      <c r="D5702" s="23"/>
      <c r="E5702" s="23"/>
    </row>
    <row r="5703" spans="3:5" x14ac:dyDescent="0.25">
      <c r="C5703" s="23"/>
      <c r="D5703" s="23"/>
      <c r="E5703" s="23"/>
    </row>
    <row r="5704" spans="3:5" x14ac:dyDescent="0.25">
      <c r="C5704" s="23"/>
      <c r="D5704" s="23"/>
      <c r="E5704" s="23"/>
    </row>
    <row r="5705" spans="3:5" x14ac:dyDescent="0.25">
      <c r="C5705" s="23"/>
      <c r="D5705" s="23"/>
      <c r="E5705" s="23"/>
    </row>
    <row r="5706" spans="3:5" x14ac:dyDescent="0.25">
      <c r="C5706" s="23"/>
      <c r="D5706" s="23"/>
      <c r="E5706" s="23"/>
    </row>
    <row r="5707" spans="3:5" x14ac:dyDescent="0.25">
      <c r="C5707" s="23"/>
      <c r="D5707" s="23"/>
      <c r="E5707" s="23"/>
    </row>
    <row r="5708" spans="3:5" x14ac:dyDescent="0.25">
      <c r="C5708" s="23"/>
      <c r="D5708" s="23"/>
      <c r="E5708" s="23"/>
    </row>
    <row r="5709" spans="3:5" x14ac:dyDescent="0.25">
      <c r="C5709" s="23"/>
      <c r="D5709" s="23"/>
      <c r="E5709" s="23"/>
    </row>
    <row r="5710" spans="3:5" x14ac:dyDescent="0.25">
      <c r="C5710" s="23"/>
      <c r="D5710" s="23"/>
      <c r="E5710" s="23"/>
    </row>
    <row r="5711" spans="3:5" x14ac:dyDescent="0.25">
      <c r="C5711" s="23"/>
      <c r="D5711" s="23"/>
      <c r="E5711" s="23"/>
    </row>
    <row r="5712" spans="3:5" x14ac:dyDescent="0.25">
      <c r="C5712" s="23"/>
      <c r="D5712" s="23"/>
      <c r="E5712" s="23"/>
    </row>
    <row r="5713" spans="3:5" x14ac:dyDescent="0.25">
      <c r="C5713" s="23"/>
      <c r="D5713" s="23"/>
      <c r="E5713" s="23"/>
    </row>
    <row r="5714" spans="3:5" x14ac:dyDescent="0.25">
      <c r="C5714" s="23"/>
      <c r="D5714" s="23"/>
      <c r="E5714" s="23"/>
    </row>
    <row r="5715" spans="3:5" x14ac:dyDescent="0.25">
      <c r="C5715" s="23"/>
      <c r="D5715" s="23"/>
      <c r="E5715" s="23"/>
    </row>
    <row r="5716" spans="3:5" x14ac:dyDescent="0.25">
      <c r="C5716" s="23"/>
      <c r="D5716" s="23"/>
      <c r="E5716" s="23"/>
    </row>
    <row r="5717" spans="3:5" x14ac:dyDescent="0.25">
      <c r="C5717" s="23"/>
      <c r="D5717" s="23"/>
      <c r="E5717" s="23"/>
    </row>
    <row r="5718" spans="3:5" x14ac:dyDescent="0.25">
      <c r="C5718" s="23"/>
      <c r="D5718" s="23"/>
      <c r="E5718" s="23"/>
    </row>
    <row r="5719" spans="3:5" x14ac:dyDescent="0.25">
      <c r="C5719" s="23"/>
      <c r="D5719" s="23"/>
      <c r="E5719" s="23"/>
    </row>
    <row r="5720" spans="3:5" x14ac:dyDescent="0.25">
      <c r="C5720" s="23"/>
      <c r="D5720" s="23"/>
      <c r="E5720" s="23"/>
    </row>
    <row r="5721" spans="3:5" x14ac:dyDescent="0.25">
      <c r="C5721" s="23"/>
      <c r="D5721" s="23"/>
      <c r="E5721" s="23"/>
    </row>
    <row r="5722" spans="3:5" x14ac:dyDescent="0.25">
      <c r="C5722" s="23"/>
      <c r="D5722" s="23"/>
      <c r="E5722" s="23"/>
    </row>
    <row r="5723" spans="3:5" x14ac:dyDescent="0.25">
      <c r="C5723" s="23"/>
      <c r="D5723" s="23"/>
      <c r="E5723" s="23"/>
    </row>
    <row r="5724" spans="3:5" x14ac:dyDescent="0.25">
      <c r="C5724" s="23"/>
      <c r="D5724" s="23"/>
      <c r="E5724" s="23"/>
    </row>
    <row r="5725" spans="3:5" x14ac:dyDescent="0.25">
      <c r="C5725" s="23"/>
      <c r="D5725" s="23"/>
      <c r="E5725" s="23"/>
    </row>
    <row r="5726" spans="3:5" x14ac:dyDescent="0.25">
      <c r="C5726" s="23"/>
      <c r="D5726" s="23"/>
      <c r="E5726" s="23"/>
    </row>
    <row r="5727" spans="3:5" x14ac:dyDescent="0.25">
      <c r="C5727" s="23"/>
      <c r="D5727" s="23"/>
      <c r="E5727" s="23"/>
    </row>
    <row r="5728" spans="3:5" x14ac:dyDescent="0.25">
      <c r="C5728" s="23"/>
      <c r="D5728" s="23"/>
      <c r="E5728" s="23"/>
    </row>
    <row r="5729" spans="3:5" x14ac:dyDescent="0.25">
      <c r="C5729" s="23"/>
      <c r="D5729" s="23"/>
      <c r="E5729" s="23"/>
    </row>
    <row r="5730" spans="3:5" x14ac:dyDescent="0.25">
      <c r="C5730" s="23"/>
      <c r="D5730" s="23"/>
      <c r="E5730" s="23"/>
    </row>
    <row r="5731" spans="3:5" x14ac:dyDescent="0.25">
      <c r="C5731" s="23"/>
      <c r="D5731" s="23"/>
      <c r="E5731" s="23"/>
    </row>
    <row r="5732" spans="3:5" x14ac:dyDescent="0.25">
      <c r="C5732" s="23"/>
      <c r="D5732" s="23"/>
      <c r="E5732" s="23"/>
    </row>
    <row r="5733" spans="3:5" x14ac:dyDescent="0.25">
      <c r="C5733" s="23"/>
      <c r="D5733" s="23"/>
      <c r="E5733" s="23"/>
    </row>
    <row r="5734" spans="3:5" x14ac:dyDescent="0.25">
      <c r="C5734" s="23"/>
      <c r="D5734" s="23"/>
      <c r="E5734" s="23"/>
    </row>
    <row r="5735" spans="3:5" x14ac:dyDescent="0.25">
      <c r="C5735" s="23"/>
      <c r="D5735" s="23"/>
      <c r="E5735" s="23"/>
    </row>
    <row r="5736" spans="3:5" x14ac:dyDescent="0.25">
      <c r="C5736" s="23"/>
      <c r="D5736" s="23"/>
      <c r="E5736" s="23"/>
    </row>
    <row r="5737" spans="3:5" x14ac:dyDescent="0.25">
      <c r="C5737" s="23"/>
      <c r="D5737" s="23"/>
      <c r="E5737" s="23"/>
    </row>
    <row r="5738" spans="3:5" x14ac:dyDescent="0.25">
      <c r="C5738" s="23"/>
      <c r="D5738" s="23"/>
      <c r="E5738" s="23"/>
    </row>
    <row r="5739" spans="3:5" x14ac:dyDescent="0.25">
      <c r="C5739" s="23"/>
      <c r="D5739" s="23"/>
      <c r="E5739" s="23"/>
    </row>
    <row r="5740" spans="3:5" x14ac:dyDescent="0.25">
      <c r="C5740" s="23"/>
      <c r="D5740" s="23"/>
      <c r="E5740" s="23"/>
    </row>
    <row r="5741" spans="3:5" x14ac:dyDescent="0.25">
      <c r="C5741" s="23"/>
      <c r="D5741" s="23"/>
      <c r="E5741" s="23"/>
    </row>
    <row r="5742" spans="3:5" x14ac:dyDescent="0.25">
      <c r="C5742" s="23"/>
      <c r="D5742" s="23"/>
      <c r="E5742" s="23"/>
    </row>
    <row r="5743" spans="3:5" x14ac:dyDescent="0.25">
      <c r="C5743" s="23"/>
      <c r="D5743" s="23"/>
      <c r="E5743" s="23"/>
    </row>
    <row r="5744" spans="3:5" x14ac:dyDescent="0.25">
      <c r="C5744" s="23"/>
      <c r="D5744" s="23"/>
      <c r="E5744" s="23"/>
    </row>
    <row r="5745" spans="3:5" x14ac:dyDescent="0.25">
      <c r="C5745" s="23"/>
      <c r="D5745" s="23"/>
      <c r="E5745" s="23"/>
    </row>
    <row r="5746" spans="3:5" x14ac:dyDescent="0.25">
      <c r="C5746" s="23"/>
      <c r="D5746" s="23"/>
      <c r="E5746" s="23"/>
    </row>
    <row r="5747" spans="3:5" x14ac:dyDescent="0.25">
      <c r="C5747" s="23"/>
      <c r="D5747" s="23"/>
      <c r="E5747" s="23"/>
    </row>
    <row r="5748" spans="3:5" x14ac:dyDescent="0.25">
      <c r="C5748" s="23"/>
      <c r="D5748" s="23"/>
      <c r="E5748" s="23"/>
    </row>
    <row r="5749" spans="3:5" x14ac:dyDescent="0.25">
      <c r="C5749" s="23"/>
      <c r="D5749" s="23"/>
      <c r="E5749" s="23"/>
    </row>
    <row r="5750" spans="3:5" x14ac:dyDescent="0.25">
      <c r="C5750" s="23"/>
      <c r="D5750" s="23"/>
      <c r="E5750" s="23"/>
    </row>
    <row r="5751" spans="3:5" x14ac:dyDescent="0.25">
      <c r="C5751" s="23"/>
      <c r="D5751" s="23"/>
      <c r="E5751" s="23"/>
    </row>
    <row r="5752" spans="3:5" x14ac:dyDescent="0.25">
      <c r="C5752" s="23"/>
      <c r="D5752" s="23"/>
      <c r="E5752" s="23"/>
    </row>
    <row r="5753" spans="3:5" x14ac:dyDescent="0.25">
      <c r="C5753" s="23"/>
      <c r="D5753" s="23"/>
      <c r="E5753" s="23"/>
    </row>
    <row r="5754" spans="3:5" x14ac:dyDescent="0.25">
      <c r="C5754" s="23"/>
      <c r="D5754" s="23"/>
      <c r="E5754" s="23"/>
    </row>
    <row r="5755" spans="3:5" x14ac:dyDescent="0.25">
      <c r="C5755" s="23"/>
      <c r="D5755" s="23"/>
      <c r="E5755" s="23"/>
    </row>
    <row r="5756" spans="3:5" x14ac:dyDescent="0.25">
      <c r="C5756" s="23"/>
      <c r="D5756" s="23"/>
      <c r="E5756" s="23"/>
    </row>
    <row r="5757" spans="3:5" x14ac:dyDescent="0.25">
      <c r="C5757" s="23"/>
      <c r="D5757" s="23"/>
      <c r="E5757" s="23"/>
    </row>
    <row r="5758" spans="3:5" x14ac:dyDescent="0.25">
      <c r="C5758" s="23"/>
      <c r="D5758" s="23"/>
      <c r="E5758" s="23"/>
    </row>
    <row r="5759" spans="3:5" x14ac:dyDescent="0.25">
      <c r="C5759" s="23"/>
      <c r="D5759" s="23"/>
      <c r="E5759" s="23"/>
    </row>
    <row r="5760" spans="3:5" x14ac:dyDescent="0.25">
      <c r="C5760" s="23"/>
      <c r="D5760" s="23"/>
      <c r="E5760" s="23"/>
    </row>
    <row r="5761" spans="3:5" x14ac:dyDescent="0.25">
      <c r="C5761" s="23"/>
      <c r="D5761" s="23"/>
      <c r="E5761" s="23"/>
    </row>
    <row r="5762" spans="3:5" x14ac:dyDescent="0.25">
      <c r="C5762" s="23"/>
      <c r="D5762" s="23"/>
      <c r="E5762" s="23"/>
    </row>
    <row r="5763" spans="3:5" x14ac:dyDescent="0.25">
      <c r="C5763" s="23"/>
      <c r="D5763" s="23"/>
      <c r="E5763" s="23"/>
    </row>
    <row r="5764" spans="3:5" x14ac:dyDescent="0.25">
      <c r="C5764" s="23"/>
      <c r="D5764" s="23"/>
      <c r="E5764" s="23"/>
    </row>
    <row r="5765" spans="3:5" x14ac:dyDescent="0.25">
      <c r="C5765" s="23"/>
      <c r="D5765" s="23"/>
      <c r="E5765" s="23"/>
    </row>
    <row r="5766" spans="3:5" x14ac:dyDescent="0.25">
      <c r="C5766" s="23"/>
      <c r="D5766" s="23"/>
      <c r="E5766" s="23"/>
    </row>
    <row r="5767" spans="3:5" x14ac:dyDescent="0.25">
      <c r="C5767" s="23"/>
      <c r="D5767" s="23"/>
      <c r="E5767" s="23"/>
    </row>
    <row r="5768" spans="3:5" x14ac:dyDescent="0.25">
      <c r="C5768" s="23"/>
      <c r="D5768" s="23"/>
      <c r="E5768" s="23"/>
    </row>
    <row r="5769" spans="3:5" x14ac:dyDescent="0.25">
      <c r="C5769" s="23"/>
      <c r="D5769" s="23"/>
      <c r="E5769" s="23"/>
    </row>
    <row r="5770" spans="3:5" x14ac:dyDescent="0.25">
      <c r="C5770" s="23"/>
      <c r="D5770" s="23"/>
      <c r="E5770" s="23"/>
    </row>
    <row r="5771" spans="3:5" x14ac:dyDescent="0.25">
      <c r="C5771" s="23"/>
      <c r="D5771" s="23"/>
      <c r="E5771" s="23"/>
    </row>
    <row r="5772" spans="3:5" x14ac:dyDescent="0.25">
      <c r="C5772" s="23"/>
      <c r="D5772" s="23"/>
      <c r="E5772" s="23"/>
    </row>
    <row r="5773" spans="3:5" x14ac:dyDescent="0.25">
      <c r="C5773" s="23"/>
      <c r="D5773" s="23"/>
      <c r="E5773" s="23"/>
    </row>
    <row r="5774" spans="3:5" x14ac:dyDescent="0.25">
      <c r="C5774" s="23"/>
      <c r="D5774" s="23"/>
      <c r="E5774" s="23"/>
    </row>
    <row r="5775" spans="3:5" x14ac:dyDescent="0.25">
      <c r="C5775" s="23"/>
      <c r="D5775" s="23"/>
      <c r="E5775" s="23"/>
    </row>
    <row r="5776" spans="3:5" x14ac:dyDescent="0.25">
      <c r="C5776" s="23"/>
      <c r="D5776" s="23"/>
      <c r="E5776" s="23"/>
    </row>
    <row r="5777" spans="3:5" x14ac:dyDescent="0.25">
      <c r="C5777" s="23"/>
      <c r="D5777" s="23"/>
      <c r="E5777" s="23"/>
    </row>
    <row r="5778" spans="3:5" x14ac:dyDescent="0.25">
      <c r="C5778" s="23"/>
      <c r="D5778" s="23"/>
      <c r="E5778" s="23"/>
    </row>
    <row r="5779" spans="3:5" x14ac:dyDescent="0.25">
      <c r="C5779" s="23"/>
      <c r="D5779" s="23"/>
      <c r="E5779" s="23"/>
    </row>
    <row r="5780" spans="3:5" x14ac:dyDescent="0.25">
      <c r="C5780" s="23"/>
      <c r="D5780" s="23"/>
      <c r="E5780" s="23"/>
    </row>
    <row r="5781" spans="3:5" x14ac:dyDescent="0.25">
      <c r="C5781" s="23"/>
      <c r="D5781" s="23"/>
      <c r="E5781" s="23"/>
    </row>
    <row r="5782" spans="3:5" x14ac:dyDescent="0.25">
      <c r="C5782" s="23"/>
      <c r="D5782" s="23"/>
      <c r="E5782" s="23"/>
    </row>
    <row r="5783" spans="3:5" x14ac:dyDescent="0.25">
      <c r="C5783" s="23"/>
      <c r="D5783" s="23"/>
      <c r="E5783" s="23"/>
    </row>
    <row r="5784" spans="3:5" x14ac:dyDescent="0.25">
      <c r="C5784" s="23"/>
      <c r="D5784" s="23"/>
      <c r="E5784" s="23"/>
    </row>
    <row r="5785" spans="3:5" x14ac:dyDescent="0.25">
      <c r="C5785" s="23"/>
      <c r="D5785" s="23"/>
      <c r="E5785" s="23"/>
    </row>
    <row r="5786" spans="3:5" x14ac:dyDescent="0.25">
      <c r="C5786" s="23"/>
      <c r="D5786" s="23"/>
      <c r="E5786" s="23"/>
    </row>
    <row r="5787" spans="3:5" x14ac:dyDescent="0.25">
      <c r="C5787" s="23"/>
      <c r="D5787" s="23"/>
      <c r="E5787" s="23"/>
    </row>
    <row r="5788" spans="3:5" x14ac:dyDescent="0.25">
      <c r="C5788" s="23"/>
      <c r="D5788" s="23"/>
      <c r="E5788" s="23"/>
    </row>
    <row r="5789" spans="3:5" x14ac:dyDescent="0.25">
      <c r="C5789" s="23"/>
      <c r="D5789" s="23"/>
      <c r="E5789" s="23"/>
    </row>
    <row r="5790" spans="3:5" x14ac:dyDescent="0.25">
      <c r="C5790" s="23"/>
      <c r="D5790" s="23"/>
      <c r="E5790" s="23"/>
    </row>
    <row r="5791" spans="3:5" x14ac:dyDescent="0.25">
      <c r="C5791" s="23"/>
      <c r="D5791" s="23"/>
      <c r="E5791" s="23"/>
    </row>
    <row r="5792" spans="3:5" x14ac:dyDescent="0.25">
      <c r="C5792" s="23"/>
      <c r="D5792" s="23"/>
      <c r="E5792" s="23"/>
    </row>
    <row r="5793" spans="3:5" x14ac:dyDescent="0.25">
      <c r="C5793" s="23"/>
      <c r="D5793" s="23"/>
      <c r="E5793" s="23"/>
    </row>
    <row r="5794" spans="3:5" x14ac:dyDescent="0.25">
      <c r="C5794" s="23"/>
      <c r="D5794" s="23"/>
      <c r="E5794" s="23"/>
    </row>
    <row r="5795" spans="3:5" x14ac:dyDescent="0.25">
      <c r="C5795" s="23"/>
      <c r="D5795" s="23"/>
      <c r="E5795" s="23"/>
    </row>
    <row r="5796" spans="3:5" x14ac:dyDescent="0.25">
      <c r="C5796" s="23"/>
      <c r="D5796" s="23"/>
      <c r="E5796" s="23"/>
    </row>
    <row r="5797" spans="3:5" x14ac:dyDescent="0.25">
      <c r="C5797" s="23"/>
      <c r="D5797" s="23"/>
      <c r="E5797" s="23"/>
    </row>
    <row r="5798" spans="3:5" x14ac:dyDescent="0.25">
      <c r="C5798" s="23"/>
      <c r="D5798" s="23"/>
      <c r="E5798" s="23"/>
    </row>
    <row r="5799" spans="3:5" x14ac:dyDescent="0.25">
      <c r="C5799" s="23"/>
      <c r="D5799" s="23"/>
      <c r="E5799" s="23"/>
    </row>
    <row r="5800" spans="3:5" x14ac:dyDescent="0.25">
      <c r="C5800" s="23"/>
      <c r="D5800" s="23"/>
      <c r="E5800" s="23"/>
    </row>
    <row r="5801" spans="3:5" x14ac:dyDescent="0.25">
      <c r="C5801" s="23"/>
      <c r="D5801" s="23"/>
      <c r="E5801" s="23"/>
    </row>
    <row r="5802" spans="3:5" x14ac:dyDescent="0.25">
      <c r="C5802" s="23"/>
      <c r="D5802" s="23"/>
      <c r="E5802" s="23"/>
    </row>
    <row r="5803" spans="3:5" x14ac:dyDescent="0.25">
      <c r="C5803" s="23"/>
      <c r="D5803" s="23"/>
      <c r="E5803" s="23"/>
    </row>
    <row r="5804" spans="3:5" x14ac:dyDescent="0.25">
      <c r="C5804" s="23"/>
      <c r="D5804" s="23"/>
      <c r="E5804" s="23"/>
    </row>
    <row r="5805" spans="3:5" x14ac:dyDescent="0.25">
      <c r="C5805" s="23"/>
      <c r="D5805" s="23"/>
      <c r="E5805" s="23"/>
    </row>
    <row r="5806" spans="3:5" x14ac:dyDescent="0.25">
      <c r="C5806" s="23"/>
      <c r="D5806" s="23"/>
      <c r="E5806" s="23"/>
    </row>
    <row r="5807" spans="3:5" x14ac:dyDescent="0.25">
      <c r="C5807" s="23"/>
      <c r="D5807" s="23"/>
      <c r="E5807" s="23"/>
    </row>
    <row r="5808" spans="3:5" x14ac:dyDescent="0.25">
      <c r="C5808" s="23"/>
      <c r="D5808" s="23"/>
      <c r="E5808" s="23"/>
    </row>
    <row r="5809" spans="3:5" x14ac:dyDescent="0.25">
      <c r="C5809" s="23"/>
      <c r="D5809" s="23"/>
      <c r="E5809" s="23"/>
    </row>
    <row r="5810" spans="3:5" x14ac:dyDescent="0.25">
      <c r="C5810" s="23"/>
      <c r="D5810" s="23"/>
      <c r="E5810" s="23"/>
    </row>
    <row r="5811" spans="3:5" x14ac:dyDescent="0.25">
      <c r="C5811" s="23"/>
      <c r="D5811" s="23"/>
      <c r="E5811" s="23"/>
    </row>
    <row r="5812" spans="3:5" x14ac:dyDescent="0.25">
      <c r="C5812" s="23"/>
      <c r="D5812" s="23"/>
      <c r="E5812" s="23"/>
    </row>
    <row r="5813" spans="3:5" x14ac:dyDescent="0.25">
      <c r="C5813" s="23"/>
      <c r="D5813" s="23"/>
      <c r="E5813" s="23"/>
    </row>
    <row r="5814" spans="3:5" x14ac:dyDescent="0.25">
      <c r="C5814" s="23"/>
      <c r="D5814" s="23"/>
      <c r="E5814" s="23"/>
    </row>
    <row r="5815" spans="3:5" x14ac:dyDescent="0.25">
      <c r="C5815" s="23"/>
      <c r="D5815" s="23"/>
      <c r="E5815" s="23"/>
    </row>
    <row r="5816" spans="3:5" x14ac:dyDescent="0.25">
      <c r="C5816" s="23"/>
      <c r="D5816" s="23"/>
      <c r="E5816" s="23"/>
    </row>
    <row r="5817" spans="3:5" x14ac:dyDescent="0.25">
      <c r="C5817" s="23"/>
      <c r="D5817" s="23"/>
      <c r="E5817" s="23"/>
    </row>
    <row r="5818" spans="3:5" x14ac:dyDescent="0.25">
      <c r="C5818" s="23"/>
      <c r="D5818" s="23"/>
      <c r="E5818" s="23"/>
    </row>
    <row r="5819" spans="3:5" x14ac:dyDescent="0.25">
      <c r="C5819" s="23"/>
      <c r="D5819" s="23"/>
      <c r="E5819" s="23"/>
    </row>
    <row r="5820" spans="3:5" x14ac:dyDescent="0.25">
      <c r="C5820" s="23"/>
      <c r="D5820" s="23"/>
      <c r="E5820" s="23"/>
    </row>
    <row r="5821" spans="3:5" x14ac:dyDescent="0.25">
      <c r="C5821" s="23"/>
      <c r="D5821" s="23"/>
      <c r="E5821" s="23"/>
    </row>
    <row r="5822" spans="3:5" x14ac:dyDescent="0.25">
      <c r="C5822" s="23"/>
      <c r="D5822" s="23"/>
      <c r="E5822" s="23"/>
    </row>
    <row r="5823" spans="3:5" x14ac:dyDescent="0.25">
      <c r="C5823" s="23"/>
      <c r="D5823" s="23"/>
      <c r="E5823" s="23"/>
    </row>
    <row r="5824" spans="3:5" x14ac:dyDescent="0.25">
      <c r="C5824" s="23"/>
      <c r="D5824" s="23"/>
      <c r="E5824" s="23"/>
    </row>
    <row r="5825" spans="3:5" x14ac:dyDescent="0.25">
      <c r="C5825" s="23"/>
      <c r="D5825" s="23"/>
      <c r="E5825" s="23"/>
    </row>
    <row r="5826" spans="3:5" x14ac:dyDescent="0.25">
      <c r="C5826" s="23"/>
      <c r="D5826" s="23"/>
      <c r="E5826" s="23"/>
    </row>
    <row r="5827" spans="3:5" x14ac:dyDescent="0.25">
      <c r="C5827" s="23"/>
      <c r="D5827" s="23"/>
      <c r="E5827" s="23"/>
    </row>
    <row r="5828" spans="3:5" x14ac:dyDescent="0.25">
      <c r="C5828" s="23"/>
      <c r="D5828" s="23"/>
      <c r="E5828" s="23"/>
    </row>
    <row r="5829" spans="3:5" x14ac:dyDescent="0.25">
      <c r="C5829" s="23"/>
      <c r="D5829" s="23"/>
      <c r="E5829" s="23"/>
    </row>
    <row r="5830" spans="3:5" x14ac:dyDescent="0.25">
      <c r="C5830" s="23"/>
      <c r="D5830" s="23"/>
      <c r="E5830" s="23"/>
    </row>
    <row r="5831" spans="3:5" x14ac:dyDescent="0.25">
      <c r="C5831" s="23"/>
      <c r="D5831" s="23"/>
      <c r="E5831" s="23"/>
    </row>
    <row r="5832" spans="3:5" x14ac:dyDescent="0.25">
      <c r="C5832" s="23"/>
      <c r="D5832" s="23"/>
      <c r="E5832" s="23"/>
    </row>
    <row r="5833" spans="3:5" x14ac:dyDescent="0.25">
      <c r="C5833" s="23"/>
      <c r="D5833" s="23"/>
      <c r="E5833" s="23"/>
    </row>
    <row r="5834" spans="3:5" x14ac:dyDescent="0.25">
      <c r="C5834" s="23"/>
      <c r="D5834" s="23"/>
      <c r="E5834" s="23"/>
    </row>
    <row r="5835" spans="3:5" x14ac:dyDescent="0.25">
      <c r="C5835" s="23"/>
      <c r="D5835" s="23"/>
      <c r="E5835" s="23"/>
    </row>
    <row r="5836" spans="3:5" x14ac:dyDescent="0.25">
      <c r="C5836" s="23"/>
      <c r="D5836" s="23"/>
      <c r="E5836" s="23"/>
    </row>
    <row r="5837" spans="3:5" x14ac:dyDescent="0.25">
      <c r="C5837" s="23"/>
      <c r="D5837" s="23"/>
      <c r="E5837" s="23"/>
    </row>
    <row r="5838" spans="3:5" x14ac:dyDescent="0.25">
      <c r="C5838" s="23"/>
      <c r="D5838" s="23"/>
      <c r="E5838" s="23"/>
    </row>
    <row r="5839" spans="3:5" x14ac:dyDescent="0.25">
      <c r="C5839" s="23"/>
      <c r="D5839" s="23"/>
      <c r="E5839" s="23"/>
    </row>
    <row r="5840" spans="3:5" x14ac:dyDescent="0.25">
      <c r="C5840" s="23"/>
      <c r="D5840" s="23"/>
      <c r="E5840" s="23"/>
    </row>
    <row r="5841" spans="3:5" x14ac:dyDescent="0.25">
      <c r="C5841" s="23"/>
      <c r="D5841" s="23"/>
      <c r="E5841" s="23"/>
    </row>
    <row r="5842" spans="3:5" x14ac:dyDescent="0.25">
      <c r="C5842" s="23"/>
      <c r="D5842" s="23"/>
      <c r="E5842" s="23"/>
    </row>
    <row r="5843" spans="3:5" x14ac:dyDescent="0.25">
      <c r="C5843" s="23"/>
      <c r="D5843" s="23"/>
      <c r="E5843" s="23"/>
    </row>
    <row r="5844" spans="3:5" x14ac:dyDescent="0.25">
      <c r="C5844" s="23"/>
      <c r="D5844" s="23"/>
      <c r="E5844" s="23"/>
    </row>
    <row r="5845" spans="3:5" x14ac:dyDescent="0.25">
      <c r="C5845" s="23"/>
      <c r="D5845" s="23"/>
      <c r="E5845" s="23"/>
    </row>
    <row r="5846" spans="3:5" x14ac:dyDescent="0.25">
      <c r="C5846" s="23"/>
      <c r="D5846" s="23"/>
      <c r="E5846" s="23"/>
    </row>
    <row r="5847" spans="3:5" x14ac:dyDescent="0.25">
      <c r="C5847" s="23"/>
      <c r="D5847" s="23"/>
      <c r="E5847" s="23"/>
    </row>
    <row r="5848" spans="3:5" x14ac:dyDescent="0.25">
      <c r="C5848" s="23"/>
      <c r="D5848" s="23"/>
      <c r="E5848" s="23"/>
    </row>
    <row r="5849" spans="3:5" x14ac:dyDescent="0.25">
      <c r="C5849" s="23"/>
      <c r="D5849" s="23"/>
      <c r="E5849" s="23"/>
    </row>
    <row r="5850" spans="3:5" x14ac:dyDescent="0.25">
      <c r="C5850" s="23"/>
      <c r="D5850" s="23"/>
      <c r="E5850" s="23"/>
    </row>
    <row r="5851" spans="3:5" x14ac:dyDescent="0.25">
      <c r="C5851" s="23"/>
      <c r="D5851" s="23"/>
      <c r="E5851" s="23"/>
    </row>
    <row r="5852" spans="3:5" x14ac:dyDescent="0.25">
      <c r="C5852" s="23"/>
      <c r="D5852" s="23"/>
      <c r="E5852" s="23"/>
    </row>
    <row r="5853" spans="3:5" x14ac:dyDescent="0.25">
      <c r="C5853" s="23"/>
      <c r="D5853" s="23"/>
      <c r="E5853" s="23"/>
    </row>
    <row r="5854" spans="3:5" x14ac:dyDescent="0.25">
      <c r="C5854" s="23"/>
      <c r="D5854" s="23"/>
      <c r="E5854" s="23"/>
    </row>
    <row r="5855" spans="3:5" x14ac:dyDescent="0.25">
      <c r="C5855" s="23"/>
      <c r="D5855" s="23"/>
      <c r="E5855" s="23"/>
    </row>
    <row r="5856" spans="3:5" x14ac:dyDescent="0.25">
      <c r="C5856" s="23"/>
      <c r="D5856" s="23"/>
      <c r="E5856" s="23"/>
    </row>
    <row r="5857" spans="3:5" x14ac:dyDescent="0.25">
      <c r="C5857" s="23"/>
      <c r="D5857" s="23"/>
      <c r="E5857" s="23"/>
    </row>
    <row r="5858" spans="3:5" x14ac:dyDescent="0.25">
      <c r="C5858" s="23"/>
      <c r="D5858" s="23"/>
      <c r="E5858" s="23"/>
    </row>
    <row r="5859" spans="3:5" x14ac:dyDescent="0.25">
      <c r="C5859" s="23"/>
      <c r="D5859" s="23"/>
      <c r="E5859" s="23"/>
    </row>
    <row r="5860" spans="3:5" x14ac:dyDescent="0.25">
      <c r="C5860" s="23"/>
      <c r="D5860" s="23"/>
      <c r="E5860" s="23"/>
    </row>
    <row r="5861" spans="3:5" x14ac:dyDescent="0.25">
      <c r="C5861" s="23"/>
      <c r="D5861" s="23"/>
      <c r="E5861" s="23"/>
    </row>
    <row r="5862" spans="3:5" x14ac:dyDescent="0.25">
      <c r="C5862" s="23"/>
      <c r="D5862" s="23"/>
      <c r="E5862" s="23"/>
    </row>
    <row r="5863" spans="3:5" x14ac:dyDescent="0.25">
      <c r="C5863" s="23"/>
      <c r="D5863" s="23"/>
      <c r="E5863" s="23"/>
    </row>
    <row r="5864" spans="3:5" x14ac:dyDescent="0.25">
      <c r="C5864" s="23"/>
      <c r="D5864" s="23"/>
      <c r="E5864" s="23"/>
    </row>
    <row r="5865" spans="3:5" x14ac:dyDescent="0.25">
      <c r="C5865" s="23"/>
      <c r="D5865" s="23"/>
      <c r="E5865" s="23"/>
    </row>
    <row r="5866" spans="3:5" x14ac:dyDescent="0.25">
      <c r="C5866" s="23"/>
      <c r="D5866" s="23"/>
      <c r="E5866" s="23"/>
    </row>
    <row r="5867" spans="3:5" x14ac:dyDescent="0.25">
      <c r="C5867" s="23"/>
      <c r="D5867" s="23"/>
      <c r="E5867" s="23"/>
    </row>
    <row r="5868" spans="3:5" x14ac:dyDescent="0.25">
      <c r="C5868" s="23"/>
      <c r="D5868" s="23"/>
      <c r="E5868" s="23"/>
    </row>
    <row r="5869" spans="3:5" x14ac:dyDescent="0.25">
      <c r="C5869" s="23"/>
      <c r="D5869" s="23"/>
      <c r="E5869" s="23"/>
    </row>
    <row r="5870" spans="3:5" x14ac:dyDescent="0.25">
      <c r="C5870" s="23"/>
      <c r="D5870" s="23"/>
      <c r="E5870" s="23"/>
    </row>
    <row r="5871" spans="3:5" x14ac:dyDescent="0.25">
      <c r="C5871" s="23"/>
      <c r="D5871" s="23"/>
      <c r="E5871" s="23"/>
    </row>
    <row r="5872" spans="3:5" x14ac:dyDescent="0.25">
      <c r="C5872" s="23"/>
      <c r="D5872" s="23"/>
      <c r="E5872" s="23"/>
    </row>
    <row r="5873" spans="3:5" x14ac:dyDescent="0.25">
      <c r="C5873" s="23"/>
      <c r="D5873" s="23"/>
      <c r="E5873" s="23"/>
    </row>
    <row r="5874" spans="3:5" x14ac:dyDescent="0.25">
      <c r="C5874" s="23"/>
      <c r="D5874" s="23"/>
      <c r="E5874" s="23"/>
    </row>
    <row r="5875" spans="3:5" x14ac:dyDescent="0.25">
      <c r="C5875" s="23"/>
      <c r="D5875" s="23"/>
      <c r="E5875" s="23"/>
    </row>
    <row r="5876" spans="3:5" x14ac:dyDescent="0.25">
      <c r="C5876" s="23"/>
      <c r="D5876" s="23"/>
      <c r="E5876" s="23"/>
    </row>
    <row r="5877" spans="3:5" x14ac:dyDescent="0.25">
      <c r="C5877" s="23"/>
      <c r="D5877" s="23"/>
      <c r="E5877" s="23"/>
    </row>
    <row r="5878" spans="3:5" x14ac:dyDescent="0.25">
      <c r="C5878" s="23"/>
      <c r="D5878" s="23"/>
      <c r="E5878" s="23"/>
    </row>
    <row r="5879" spans="3:5" x14ac:dyDescent="0.25">
      <c r="C5879" s="23"/>
      <c r="D5879" s="23"/>
      <c r="E5879" s="23"/>
    </row>
    <row r="5880" spans="3:5" x14ac:dyDescent="0.25">
      <c r="C5880" s="23"/>
      <c r="D5880" s="23"/>
      <c r="E5880" s="23"/>
    </row>
    <row r="5881" spans="3:5" x14ac:dyDescent="0.25">
      <c r="C5881" s="23"/>
      <c r="D5881" s="23"/>
      <c r="E5881" s="23"/>
    </row>
    <row r="5882" spans="3:5" x14ac:dyDescent="0.25">
      <c r="C5882" s="23"/>
      <c r="D5882" s="23"/>
      <c r="E5882" s="23"/>
    </row>
    <row r="5883" spans="3:5" x14ac:dyDescent="0.25">
      <c r="C5883" s="23"/>
      <c r="D5883" s="23"/>
      <c r="E5883" s="23"/>
    </row>
    <row r="5884" spans="3:5" x14ac:dyDescent="0.25">
      <c r="C5884" s="23"/>
      <c r="D5884" s="23"/>
      <c r="E5884" s="23"/>
    </row>
    <row r="5885" spans="3:5" x14ac:dyDescent="0.25">
      <c r="C5885" s="23"/>
      <c r="D5885" s="23"/>
      <c r="E5885" s="23"/>
    </row>
    <row r="5886" spans="3:5" x14ac:dyDescent="0.25">
      <c r="C5886" s="23"/>
      <c r="D5886" s="23"/>
      <c r="E5886" s="23"/>
    </row>
    <row r="5887" spans="3:5" x14ac:dyDescent="0.25">
      <c r="C5887" s="23"/>
      <c r="D5887" s="23"/>
      <c r="E5887" s="23"/>
    </row>
    <row r="5888" spans="3:5" x14ac:dyDescent="0.25">
      <c r="C5888" s="23"/>
      <c r="D5888" s="23"/>
      <c r="E5888" s="23"/>
    </row>
    <row r="5889" spans="3:5" x14ac:dyDescent="0.25">
      <c r="C5889" s="23"/>
      <c r="D5889" s="23"/>
      <c r="E5889" s="23"/>
    </row>
    <row r="5890" spans="3:5" x14ac:dyDescent="0.25">
      <c r="C5890" s="23"/>
      <c r="D5890" s="23"/>
      <c r="E5890" s="23"/>
    </row>
    <row r="5891" spans="3:5" x14ac:dyDescent="0.25">
      <c r="C5891" s="23"/>
      <c r="D5891" s="23"/>
      <c r="E5891" s="23"/>
    </row>
    <row r="5892" spans="3:5" x14ac:dyDescent="0.25">
      <c r="C5892" s="23"/>
      <c r="D5892" s="23"/>
      <c r="E5892" s="23"/>
    </row>
    <row r="5893" spans="3:5" x14ac:dyDescent="0.25">
      <c r="C5893" s="23"/>
      <c r="D5893" s="23"/>
      <c r="E5893" s="23"/>
    </row>
    <row r="5894" spans="3:5" x14ac:dyDescent="0.25">
      <c r="C5894" s="23"/>
      <c r="D5894" s="23"/>
      <c r="E5894" s="23"/>
    </row>
    <row r="5895" spans="3:5" x14ac:dyDescent="0.25">
      <c r="C5895" s="23"/>
      <c r="D5895" s="23"/>
      <c r="E5895" s="23"/>
    </row>
    <row r="5896" spans="3:5" x14ac:dyDescent="0.25">
      <c r="C5896" s="23"/>
      <c r="D5896" s="23"/>
      <c r="E5896" s="23"/>
    </row>
    <row r="5897" spans="3:5" x14ac:dyDescent="0.25">
      <c r="C5897" s="23"/>
      <c r="D5897" s="23"/>
      <c r="E5897" s="23"/>
    </row>
    <row r="5898" spans="3:5" x14ac:dyDescent="0.25">
      <c r="C5898" s="23"/>
      <c r="D5898" s="23"/>
      <c r="E5898" s="23"/>
    </row>
    <row r="5899" spans="3:5" x14ac:dyDescent="0.25">
      <c r="C5899" s="23"/>
      <c r="D5899" s="23"/>
      <c r="E5899" s="23"/>
    </row>
    <row r="5900" spans="3:5" x14ac:dyDescent="0.25">
      <c r="C5900" s="23"/>
      <c r="D5900" s="23"/>
      <c r="E5900" s="23"/>
    </row>
    <row r="5901" spans="3:5" x14ac:dyDescent="0.25">
      <c r="C5901" s="23"/>
      <c r="D5901" s="23"/>
      <c r="E5901" s="23"/>
    </row>
    <row r="5902" spans="3:5" x14ac:dyDescent="0.25">
      <c r="C5902" s="23"/>
      <c r="D5902" s="23"/>
      <c r="E5902" s="23"/>
    </row>
    <row r="5903" spans="3:5" x14ac:dyDescent="0.25">
      <c r="C5903" s="23"/>
      <c r="D5903" s="23"/>
      <c r="E5903" s="23"/>
    </row>
    <row r="5904" spans="3:5" x14ac:dyDescent="0.25">
      <c r="C5904" s="23"/>
      <c r="D5904" s="23"/>
      <c r="E5904" s="23"/>
    </row>
    <row r="5905" spans="3:5" x14ac:dyDescent="0.25">
      <c r="C5905" s="23"/>
      <c r="D5905" s="23"/>
      <c r="E5905" s="23"/>
    </row>
    <row r="5906" spans="3:5" x14ac:dyDescent="0.25">
      <c r="C5906" s="23"/>
      <c r="D5906" s="23"/>
      <c r="E5906" s="23"/>
    </row>
    <row r="5907" spans="3:5" x14ac:dyDescent="0.25">
      <c r="C5907" s="23"/>
      <c r="D5907" s="23"/>
      <c r="E5907" s="23"/>
    </row>
    <row r="5908" spans="3:5" x14ac:dyDescent="0.25">
      <c r="C5908" s="23"/>
      <c r="D5908" s="23"/>
      <c r="E5908" s="23"/>
    </row>
    <row r="5909" spans="3:5" x14ac:dyDescent="0.25">
      <c r="C5909" s="23"/>
      <c r="D5909" s="23"/>
      <c r="E5909" s="23"/>
    </row>
    <row r="5910" spans="3:5" x14ac:dyDescent="0.25">
      <c r="C5910" s="23"/>
      <c r="D5910" s="23"/>
      <c r="E5910" s="23"/>
    </row>
    <row r="5911" spans="3:5" x14ac:dyDescent="0.25">
      <c r="C5911" s="23"/>
      <c r="D5911" s="23"/>
      <c r="E5911" s="23"/>
    </row>
    <row r="5912" spans="3:5" x14ac:dyDescent="0.25">
      <c r="C5912" s="23"/>
      <c r="D5912" s="23"/>
      <c r="E5912" s="23"/>
    </row>
    <row r="5913" spans="3:5" x14ac:dyDescent="0.25">
      <c r="C5913" s="23"/>
      <c r="D5913" s="23"/>
      <c r="E5913" s="23"/>
    </row>
    <row r="5914" spans="3:5" x14ac:dyDescent="0.25">
      <c r="C5914" s="23"/>
      <c r="D5914" s="23"/>
      <c r="E5914" s="23"/>
    </row>
    <row r="5915" spans="3:5" x14ac:dyDescent="0.25">
      <c r="C5915" s="23"/>
      <c r="D5915" s="23"/>
      <c r="E5915" s="23"/>
    </row>
    <row r="5916" spans="3:5" x14ac:dyDescent="0.25">
      <c r="C5916" s="23"/>
      <c r="D5916" s="23"/>
      <c r="E5916" s="23"/>
    </row>
    <row r="5917" spans="3:5" x14ac:dyDescent="0.25">
      <c r="C5917" s="23"/>
      <c r="D5917" s="23"/>
      <c r="E5917" s="23"/>
    </row>
    <row r="5918" spans="3:5" x14ac:dyDescent="0.25">
      <c r="C5918" s="23"/>
      <c r="D5918" s="23"/>
      <c r="E5918" s="23"/>
    </row>
    <row r="5919" spans="3:5" x14ac:dyDescent="0.25">
      <c r="C5919" s="23"/>
      <c r="D5919" s="23"/>
      <c r="E5919" s="23"/>
    </row>
    <row r="5920" spans="3:5" x14ac:dyDescent="0.25">
      <c r="C5920" s="23"/>
      <c r="D5920" s="23"/>
      <c r="E5920" s="23"/>
    </row>
    <row r="5921" spans="3:5" x14ac:dyDescent="0.25">
      <c r="C5921" s="23"/>
      <c r="D5921" s="23"/>
      <c r="E5921" s="23"/>
    </row>
    <row r="5922" spans="3:5" x14ac:dyDescent="0.25">
      <c r="C5922" s="23"/>
      <c r="D5922" s="23"/>
      <c r="E5922" s="23"/>
    </row>
    <row r="5923" spans="3:5" x14ac:dyDescent="0.25">
      <c r="C5923" s="23"/>
      <c r="D5923" s="23"/>
      <c r="E5923" s="23"/>
    </row>
    <row r="5924" spans="3:5" x14ac:dyDescent="0.25">
      <c r="C5924" s="23"/>
      <c r="D5924" s="23"/>
      <c r="E5924" s="23"/>
    </row>
    <row r="5925" spans="3:5" x14ac:dyDescent="0.25">
      <c r="C5925" s="23"/>
      <c r="D5925" s="23"/>
      <c r="E5925" s="23"/>
    </row>
    <row r="5926" spans="3:5" x14ac:dyDescent="0.25">
      <c r="C5926" s="23"/>
      <c r="D5926" s="23"/>
      <c r="E5926" s="23"/>
    </row>
    <row r="5927" spans="3:5" x14ac:dyDescent="0.25">
      <c r="C5927" s="23"/>
      <c r="D5927" s="23"/>
      <c r="E5927" s="23"/>
    </row>
    <row r="5928" spans="3:5" x14ac:dyDescent="0.25">
      <c r="C5928" s="23"/>
      <c r="D5928" s="23"/>
      <c r="E5928" s="23"/>
    </row>
    <row r="5929" spans="3:5" x14ac:dyDescent="0.25">
      <c r="C5929" s="23"/>
      <c r="D5929" s="23"/>
      <c r="E5929" s="23"/>
    </row>
    <row r="5930" spans="3:5" x14ac:dyDescent="0.25">
      <c r="C5930" s="23"/>
      <c r="D5930" s="23"/>
      <c r="E5930" s="23"/>
    </row>
    <row r="5931" spans="3:5" x14ac:dyDescent="0.25">
      <c r="C5931" s="23"/>
      <c r="D5931" s="23"/>
      <c r="E5931" s="23"/>
    </row>
    <row r="5932" spans="3:5" x14ac:dyDescent="0.25">
      <c r="C5932" s="23"/>
      <c r="D5932" s="23"/>
      <c r="E5932" s="23"/>
    </row>
    <row r="5933" spans="3:5" x14ac:dyDescent="0.25">
      <c r="C5933" s="23"/>
      <c r="D5933" s="23"/>
      <c r="E5933" s="23"/>
    </row>
    <row r="5934" spans="3:5" x14ac:dyDescent="0.25">
      <c r="C5934" s="23"/>
      <c r="D5934" s="23"/>
      <c r="E5934" s="23"/>
    </row>
    <row r="5935" spans="3:5" x14ac:dyDescent="0.25">
      <c r="C5935" s="23"/>
      <c r="D5935" s="23"/>
      <c r="E5935" s="23"/>
    </row>
    <row r="5936" spans="3:5" x14ac:dyDescent="0.25">
      <c r="C5936" s="23"/>
      <c r="D5936" s="23"/>
      <c r="E5936" s="23"/>
    </row>
    <row r="5937" spans="3:5" x14ac:dyDescent="0.25">
      <c r="C5937" s="23"/>
      <c r="D5937" s="23"/>
      <c r="E5937" s="23"/>
    </row>
    <row r="5938" spans="3:5" x14ac:dyDescent="0.25">
      <c r="C5938" s="23"/>
      <c r="D5938" s="23"/>
      <c r="E5938" s="23"/>
    </row>
    <row r="5939" spans="3:5" x14ac:dyDescent="0.25">
      <c r="C5939" s="23"/>
      <c r="D5939" s="23"/>
      <c r="E5939" s="23"/>
    </row>
    <row r="5940" spans="3:5" x14ac:dyDescent="0.25">
      <c r="C5940" s="23"/>
      <c r="D5940" s="23"/>
      <c r="E5940" s="23"/>
    </row>
    <row r="5941" spans="3:5" x14ac:dyDescent="0.25">
      <c r="C5941" s="23"/>
      <c r="D5941" s="23"/>
      <c r="E5941" s="23"/>
    </row>
    <row r="5942" spans="3:5" x14ac:dyDescent="0.25">
      <c r="C5942" s="23"/>
      <c r="D5942" s="23"/>
      <c r="E5942" s="23"/>
    </row>
    <row r="5943" spans="3:5" x14ac:dyDescent="0.25">
      <c r="C5943" s="23"/>
      <c r="D5943" s="23"/>
      <c r="E5943" s="23"/>
    </row>
    <row r="5944" spans="3:5" x14ac:dyDescent="0.25">
      <c r="C5944" s="23"/>
      <c r="D5944" s="23"/>
      <c r="E5944" s="23"/>
    </row>
    <row r="5945" spans="3:5" x14ac:dyDescent="0.25">
      <c r="C5945" s="23"/>
      <c r="D5945" s="23"/>
      <c r="E5945" s="23"/>
    </row>
    <row r="5946" spans="3:5" x14ac:dyDescent="0.25">
      <c r="C5946" s="23"/>
      <c r="D5946" s="23"/>
      <c r="E5946" s="23"/>
    </row>
    <row r="5947" spans="3:5" x14ac:dyDescent="0.25">
      <c r="C5947" s="23"/>
      <c r="D5947" s="23"/>
      <c r="E5947" s="23"/>
    </row>
    <row r="5948" spans="3:5" x14ac:dyDescent="0.25">
      <c r="C5948" s="23"/>
      <c r="D5948" s="23"/>
      <c r="E5948" s="23"/>
    </row>
    <row r="5949" spans="3:5" x14ac:dyDescent="0.25">
      <c r="C5949" s="23"/>
      <c r="D5949" s="23"/>
      <c r="E5949" s="23"/>
    </row>
    <row r="5950" spans="3:5" x14ac:dyDescent="0.25">
      <c r="C5950" s="23"/>
      <c r="D5950" s="23"/>
      <c r="E5950" s="23"/>
    </row>
    <row r="5951" spans="3:5" x14ac:dyDescent="0.25">
      <c r="C5951" s="23"/>
      <c r="D5951" s="23"/>
      <c r="E5951" s="23"/>
    </row>
    <row r="5952" spans="3:5" x14ac:dyDescent="0.25">
      <c r="C5952" s="23"/>
      <c r="D5952" s="23"/>
      <c r="E5952" s="23"/>
    </row>
    <row r="5953" spans="3:5" x14ac:dyDescent="0.25">
      <c r="C5953" s="23"/>
      <c r="D5953" s="23"/>
      <c r="E5953" s="23"/>
    </row>
    <row r="5954" spans="3:5" x14ac:dyDescent="0.25">
      <c r="C5954" s="23"/>
      <c r="D5954" s="23"/>
      <c r="E5954" s="23"/>
    </row>
    <row r="5955" spans="3:5" x14ac:dyDescent="0.25">
      <c r="C5955" s="23"/>
      <c r="D5955" s="23"/>
      <c r="E5955" s="23"/>
    </row>
    <row r="5956" spans="3:5" x14ac:dyDescent="0.25">
      <c r="C5956" s="23"/>
      <c r="D5956" s="23"/>
      <c r="E5956" s="23"/>
    </row>
    <row r="5957" spans="3:5" x14ac:dyDescent="0.25">
      <c r="C5957" s="23"/>
      <c r="D5957" s="23"/>
      <c r="E5957" s="23"/>
    </row>
    <row r="5958" spans="3:5" x14ac:dyDescent="0.25">
      <c r="C5958" s="23"/>
      <c r="D5958" s="23"/>
      <c r="E5958" s="23"/>
    </row>
    <row r="5959" spans="3:5" x14ac:dyDescent="0.25">
      <c r="C5959" s="23"/>
      <c r="D5959" s="23"/>
      <c r="E5959" s="23"/>
    </row>
    <row r="5960" spans="3:5" x14ac:dyDescent="0.25">
      <c r="C5960" s="23"/>
      <c r="D5960" s="23"/>
      <c r="E5960" s="23"/>
    </row>
    <row r="5961" spans="3:5" x14ac:dyDescent="0.25">
      <c r="C5961" s="23"/>
      <c r="D5961" s="23"/>
      <c r="E5961" s="23"/>
    </row>
    <row r="5962" spans="3:5" x14ac:dyDescent="0.25">
      <c r="C5962" s="23"/>
      <c r="D5962" s="23"/>
      <c r="E5962" s="23"/>
    </row>
    <row r="5963" spans="3:5" x14ac:dyDescent="0.25">
      <c r="C5963" s="23"/>
      <c r="D5963" s="23"/>
      <c r="E5963" s="23"/>
    </row>
    <row r="5964" spans="3:5" x14ac:dyDescent="0.25">
      <c r="C5964" s="23"/>
      <c r="D5964" s="23"/>
      <c r="E5964" s="23"/>
    </row>
    <row r="5965" spans="3:5" x14ac:dyDescent="0.25">
      <c r="C5965" s="23"/>
      <c r="D5965" s="23"/>
      <c r="E5965" s="23"/>
    </row>
    <row r="5966" spans="3:5" x14ac:dyDescent="0.25">
      <c r="C5966" s="23"/>
      <c r="D5966" s="23"/>
      <c r="E5966" s="23"/>
    </row>
    <row r="5967" spans="3:5" x14ac:dyDescent="0.25">
      <c r="C5967" s="23"/>
      <c r="D5967" s="23"/>
      <c r="E5967" s="23"/>
    </row>
    <row r="5968" spans="3:5" x14ac:dyDescent="0.25">
      <c r="C5968" s="23"/>
      <c r="D5968" s="23"/>
      <c r="E5968" s="23"/>
    </row>
    <row r="5969" spans="3:5" x14ac:dyDescent="0.25">
      <c r="C5969" s="23"/>
      <c r="D5969" s="23"/>
      <c r="E5969" s="23"/>
    </row>
    <row r="5970" spans="3:5" x14ac:dyDescent="0.25">
      <c r="C5970" s="23"/>
      <c r="D5970" s="23"/>
      <c r="E5970" s="23"/>
    </row>
    <row r="5971" spans="3:5" x14ac:dyDescent="0.25">
      <c r="C5971" s="23"/>
      <c r="D5971" s="23"/>
      <c r="E5971" s="23"/>
    </row>
    <row r="5972" spans="3:5" x14ac:dyDescent="0.25">
      <c r="C5972" s="23"/>
      <c r="D5972" s="23"/>
      <c r="E5972" s="23"/>
    </row>
    <row r="5973" spans="3:5" x14ac:dyDescent="0.25">
      <c r="C5973" s="23"/>
      <c r="D5973" s="23"/>
      <c r="E5973" s="23"/>
    </row>
    <row r="5974" spans="3:5" x14ac:dyDescent="0.25">
      <c r="C5974" s="23"/>
      <c r="D5974" s="23"/>
      <c r="E5974" s="23"/>
    </row>
    <row r="5975" spans="3:5" x14ac:dyDescent="0.25">
      <c r="C5975" s="23"/>
      <c r="D5975" s="23"/>
      <c r="E5975" s="23"/>
    </row>
    <row r="5976" spans="3:5" x14ac:dyDescent="0.25">
      <c r="C5976" s="23"/>
      <c r="D5976" s="23"/>
      <c r="E5976" s="23"/>
    </row>
    <row r="5977" spans="3:5" x14ac:dyDescent="0.25">
      <c r="C5977" s="23"/>
      <c r="D5977" s="23"/>
      <c r="E5977" s="23"/>
    </row>
    <row r="5978" spans="3:5" x14ac:dyDescent="0.25">
      <c r="C5978" s="23"/>
      <c r="D5978" s="23"/>
      <c r="E5978" s="23"/>
    </row>
    <row r="5979" spans="3:5" x14ac:dyDescent="0.25">
      <c r="C5979" s="23"/>
      <c r="D5979" s="23"/>
      <c r="E5979" s="23"/>
    </row>
    <row r="5980" spans="3:5" x14ac:dyDescent="0.25">
      <c r="C5980" s="23"/>
      <c r="D5980" s="23"/>
      <c r="E5980" s="23"/>
    </row>
    <row r="5981" spans="3:5" x14ac:dyDescent="0.25">
      <c r="C5981" s="23"/>
      <c r="D5981" s="23"/>
      <c r="E5981" s="23"/>
    </row>
    <row r="5982" spans="3:5" x14ac:dyDescent="0.25">
      <c r="C5982" s="23"/>
      <c r="D5982" s="23"/>
      <c r="E5982" s="23"/>
    </row>
    <row r="5983" spans="3:5" x14ac:dyDescent="0.25">
      <c r="C5983" s="23"/>
      <c r="D5983" s="23"/>
      <c r="E5983" s="23"/>
    </row>
    <row r="5984" spans="3:5" x14ac:dyDescent="0.25">
      <c r="C5984" s="23"/>
      <c r="D5984" s="23"/>
      <c r="E5984" s="23"/>
    </row>
    <row r="5985" spans="3:5" x14ac:dyDescent="0.25">
      <c r="C5985" s="23"/>
      <c r="D5985" s="23"/>
      <c r="E5985" s="23"/>
    </row>
    <row r="5986" spans="3:5" x14ac:dyDescent="0.25">
      <c r="C5986" s="23"/>
      <c r="D5986" s="23"/>
      <c r="E5986" s="23"/>
    </row>
    <row r="5987" spans="3:5" x14ac:dyDescent="0.25">
      <c r="C5987" s="23"/>
      <c r="D5987" s="23"/>
      <c r="E5987" s="23"/>
    </row>
    <row r="5988" spans="3:5" x14ac:dyDescent="0.25">
      <c r="C5988" s="23"/>
      <c r="D5988" s="23"/>
      <c r="E5988" s="23"/>
    </row>
    <row r="5989" spans="3:5" x14ac:dyDescent="0.25">
      <c r="C5989" s="23"/>
      <c r="D5989" s="23"/>
      <c r="E5989" s="23"/>
    </row>
    <row r="5990" spans="3:5" x14ac:dyDescent="0.25">
      <c r="C5990" s="23"/>
      <c r="D5990" s="23"/>
      <c r="E5990" s="23"/>
    </row>
    <row r="5991" spans="3:5" x14ac:dyDescent="0.25">
      <c r="C5991" s="23"/>
      <c r="D5991" s="23"/>
      <c r="E5991" s="23"/>
    </row>
    <row r="5992" spans="3:5" x14ac:dyDescent="0.25">
      <c r="C5992" s="23"/>
      <c r="D5992" s="23"/>
      <c r="E5992" s="23"/>
    </row>
    <row r="5993" spans="3:5" x14ac:dyDescent="0.25">
      <c r="C5993" s="23"/>
      <c r="D5993" s="23"/>
      <c r="E5993" s="23"/>
    </row>
    <row r="5994" spans="3:5" x14ac:dyDescent="0.25">
      <c r="C5994" s="23"/>
      <c r="D5994" s="23"/>
      <c r="E5994" s="23"/>
    </row>
    <row r="5995" spans="3:5" x14ac:dyDescent="0.25">
      <c r="C5995" s="23"/>
      <c r="D5995" s="23"/>
      <c r="E5995" s="23"/>
    </row>
    <row r="5996" spans="3:5" x14ac:dyDescent="0.25">
      <c r="C5996" s="23"/>
      <c r="D5996" s="23"/>
      <c r="E5996" s="23"/>
    </row>
    <row r="5997" spans="3:5" x14ac:dyDescent="0.25">
      <c r="C5997" s="23"/>
      <c r="D5997" s="23"/>
      <c r="E5997" s="23"/>
    </row>
    <row r="5998" spans="3:5" x14ac:dyDescent="0.25">
      <c r="C5998" s="23"/>
      <c r="D5998" s="23"/>
      <c r="E5998" s="23"/>
    </row>
    <row r="5999" spans="3:5" x14ac:dyDescent="0.25">
      <c r="C5999" s="23"/>
      <c r="D5999" s="23"/>
      <c r="E5999" s="23"/>
    </row>
    <row r="6000" spans="3:5" x14ac:dyDescent="0.25">
      <c r="C6000" s="23"/>
      <c r="D6000" s="23"/>
      <c r="E6000" s="23"/>
    </row>
    <row r="6001" spans="3:5" x14ac:dyDescent="0.25">
      <c r="C6001" s="23"/>
      <c r="D6001" s="23"/>
      <c r="E6001" s="23"/>
    </row>
    <row r="6002" spans="3:5" x14ac:dyDescent="0.25">
      <c r="C6002" s="23"/>
      <c r="D6002" s="23"/>
      <c r="E6002" s="23"/>
    </row>
    <row r="6003" spans="3:5" x14ac:dyDescent="0.25">
      <c r="C6003" s="23"/>
      <c r="D6003" s="23"/>
      <c r="E6003" s="23"/>
    </row>
    <row r="6004" spans="3:5" x14ac:dyDescent="0.25">
      <c r="C6004" s="23"/>
      <c r="D6004" s="23"/>
      <c r="E6004" s="23"/>
    </row>
    <row r="6005" spans="3:5" x14ac:dyDescent="0.25">
      <c r="C6005" s="23"/>
      <c r="D6005" s="23"/>
      <c r="E6005" s="23"/>
    </row>
    <row r="6006" spans="3:5" x14ac:dyDescent="0.25">
      <c r="C6006" s="23"/>
      <c r="D6006" s="23"/>
      <c r="E6006" s="23"/>
    </row>
    <row r="6007" spans="3:5" x14ac:dyDescent="0.25">
      <c r="C6007" s="23"/>
      <c r="D6007" s="23"/>
      <c r="E6007" s="23"/>
    </row>
    <row r="6008" spans="3:5" x14ac:dyDescent="0.25">
      <c r="C6008" s="23"/>
      <c r="D6008" s="23"/>
      <c r="E6008" s="23"/>
    </row>
    <row r="6009" spans="3:5" x14ac:dyDescent="0.25">
      <c r="C6009" s="23"/>
      <c r="D6009" s="23"/>
      <c r="E6009" s="23"/>
    </row>
    <row r="6010" spans="3:5" x14ac:dyDescent="0.25">
      <c r="C6010" s="23"/>
      <c r="D6010" s="23"/>
      <c r="E6010" s="23"/>
    </row>
    <row r="6011" spans="3:5" x14ac:dyDescent="0.25">
      <c r="C6011" s="23"/>
      <c r="D6011" s="23"/>
      <c r="E6011" s="23"/>
    </row>
    <row r="6012" spans="3:5" x14ac:dyDescent="0.25">
      <c r="C6012" s="23"/>
      <c r="D6012" s="23"/>
      <c r="E6012" s="23"/>
    </row>
    <row r="6013" spans="3:5" x14ac:dyDescent="0.25">
      <c r="C6013" s="23"/>
      <c r="D6013" s="23"/>
      <c r="E6013" s="23"/>
    </row>
    <row r="6014" spans="3:5" x14ac:dyDescent="0.25">
      <c r="C6014" s="23"/>
      <c r="D6014" s="23"/>
      <c r="E6014" s="23"/>
    </row>
    <row r="6015" spans="3:5" x14ac:dyDescent="0.25">
      <c r="C6015" s="23"/>
      <c r="D6015" s="23"/>
      <c r="E6015" s="23"/>
    </row>
    <row r="6016" spans="3:5" x14ac:dyDescent="0.25">
      <c r="C6016" s="23"/>
      <c r="D6016" s="23"/>
      <c r="E6016" s="23"/>
    </row>
    <row r="6017" spans="3:5" x14ac:dyDescent="0.25">
      <c r="C6017" s="23"/>
      <c r="D6017" s="23"/>
      <c r="E6017" s="23"/>
    </row>
    <row r="6018" spans="3:5" x14ac:dyDescent="0.25">
      <c r="C6018" s="23"/>
      <c r="D6018" s="23"/>
      <c r="E6018" s="23"/>
    </row>
    <row r="6019" spans="3:5" x14ac:dyDescent="0.25">
      <c r="C6019" s="23"/>
      <c r="D6019" s="23"/>
      <c r="E6019" s="23"/>
    </row>
    <row r="6020" spans="3:5" x14ac:dyDescent="0.25">
      <c r="C6020" s="23"/>
      <c r="D6020" s="23"/>
      <c r="E6020" s="23"/>
    </row>
    <row r="6021" spans="3:5" x14ac:dyDescent="0.25">
      <c r="C6021" s="23"/>
      <c r="D6021" s="23"/>
      <c r="E6021" s="23"/>
    </row>
    <row r="6022" spans="3:5" x14ac:dyDescent="0.25">
      <c r="C6022" s="23"/>
      <c r="D6022" s="23"/>
      <c r="E6022" s="23"/>
    </row>
    <row r="6023" spans="3:5" x14ac:dyDescent="0.25">
      <c r="C6023" s="23"/>
      <c r="D6023" s="23"/>
      <c r="E6023" s="23"/>
    </row>
    <row r="6024" spans="3:5" x14ac:dyDescent="0.25">
      <c r="C6024" s="23"/>
      <c r="D6024" s="23"/>
      <c r="E6024" s="23"/>
    </row>
    <row r="6025" spans="3:5" x14ac:dyDescent="0.25">
      <c r="C6025" s="23"/>
      <c r="D6025" s="23"/>
      <c r="E6025" s="23"/>
    </row>
    <row r="6026" spans="3:5" x14ac:dyDescent="0.25">
      <c r="C6026" s="23"/>
      <c r="D6026" s="23"/>
      <c r="E6026" s="23"/>
    </row>
    <row r="6027" spans="3:5" x14ac:dyDescent="0.25">
      <c r="C6027" s="23"/>
      <c r="D6027" s="23"/>
      <c r="E6027" s="23"/>
    </row>
    <row r="6028" spans="3:5" x14ac:dyDescent="0.25">
      <c r="C6028" s="23"/>
      <c r="D6028" s="23"/>
      <c r="E6028" s="23"/>
    </row>
    <row r="6029" spans="3:5" x14ac:dyDescent="0.25">
      <c r="C6029" s="23"/>
      <c r="D6029" s="23"/>
      <c r="E6029" s="23"/>
    </row>
    <row r="6030" spans="3:5" x14ac:dyDescent="0.25">
      <c r="C6030" s="23"/>
      <c r="D6030" s="23"/>
      <c r="E6030" s="23"/>
    </row>
    <row r="6031" spans="3:5" x14ac:dyDescent="0.25">
      <c r="C6031" s="23"/>
      <c r="D6031" s="23"/>
      <c r="E6031" s="23"/>
    </row>
    <row r="6032" spans="3:5" x14ac:dyDescent="0.25">
      <c r="C6032" s="23"/>
      <c r="D6032" s="23"/>
      <c r="E6032" s="23"/>
    </row>
    <row r="6033" spans="3:5" x14ac:dyDescent="0.25">
      <c r="C6033" s="23"/>
      <c r="D6033" s="23"/>
      <c r="E6033" s="23"/>
    </row>
    <row r="6034" spans="3:5" x14ac:dyDescent="0.25">
      <c r="C6034" s="23"/>
      <c r="D6034" s="23"/>
      <c r="E6034" s="23"/>
    </row>
    <row r="6035" spans="3:5" x14ac:dyDescent="0.25">
      <c r="C6035" s="23"/>
      <c r="D6035" s="23"/>
      <c r="E6035" s="23"/>
    </row>
    <row r="6036" spans="3:5" x14ac:dyDescent="0.25">
      <c r="C6036" s="23"/>
      <c r="D6036" s="23"/>
      <c r="E6036" s="23"/>
    </row>
    <row r="6037" spans="3:5" x14ac:dyDescent="0.25">
      <c r="C6037" s="23"/>
      <c r="D6037" s="23"/>
      <c r="E6037" s="23"/>
    </row>
    <row r="6038" spans="3:5" x14ac:dyDescent="0.25">
      <c r="C6038" s="23"/>
      <c r="D6038" s="23"/>
      <c r="E6038" s="23"/>
    </row>
    <row r="6039" spans="3:5" x14ac:dyDescent="0.25">
      <c r="C6039" s="23"/>
      <c r="D6039" s="23"/>
      <c r="E6039" s="23"/>
    </row>
    <row r="6040" spans="3:5" x14ac:dyDescent="0.25">
      <c r="C6040" s="23"/>
      <c r="D6040" s="23"/>
      <c r="E6040" s="23"/>
    </row>
    <row r="6041" spans="3:5" x14ac:dyDescent="0.25">
      <c r="C6041" s="23"/>
      <c r="D6041" s="23"/>
      <c r="E6041" s="23"/>
    </row>
    <row r="6042" spans="3:5" x14ac:dyDescent="0.25">
      <c r="C6042" s="23"/>
      <c r="D6042" s="23"/>
      <c r="E6042" s="23"/>
    </row>
    <row r="6043" spans="3:5" x14ac:dyDescent="0.25">
      <c r="C6043" s="23"/>
      <c r="D6043" s="23"/>
      <c r="E6043" s="23"/>
    </row>
    <row r="6044" spans="3:5" x14ac:dyDescent="0.25">
      <c r="C6044" s="23"/>
      <c r="D6044" s="23"/>
      <c r="E6044" s="23"/>
    </row>
    <row r="6045" spans="3:5" x14ac:dyDescent="0.25">
      <c r="C6045" s="23"/>
      <c r="D6045" s="23"/>
      <c r="E6045" s="23"/>
    </row>
    <row r="6046" spans="3:5" x14ac:dyDescent="0.25">
      <c r="C6046" s="23"/>
      <c r="D6046" s="23"/>
      <c r="E6046" s="23"/>
    </row>
    <row r="6047" spans="3:5" x14ac:dyDescent="0.25">
      <c r="C6047" s="23"/>
      <c r="D6047" s="23"/>
      <c r="E6047" s="23"/>
    </row>
    <row r="6048" spans="3:5" x14ac:dyDescent="0.25">
      <c r="C6048" s="23"/>
      <c r="D6048" s="23"/>
      <c r="E6048" s="23"/>
    </row>
    <row r="6049" spans="3:5" x14ac:dyDescent="0.25">
      <c r="C6049" s="23"/>
      <c r="D6049" s="23"/>
      <c r="E6049" s="23"/>
    </row>
    <row r="6050" spans="3:5" x14ac:dyDescent="0.25">
      <c r="C6050" s="23"/>
      <c r="D6050" s="23"/>
      <c r="E6050" s="23"/>
    </row>
    <row r="6051" spans="3:5" x14ac:dyDescent="0.25">
      <c r="C6051" s="23"/>
      <c r="D6051" s="23"/>
      <c r="E6051" s="23"/>
    </row>
    <row r="6052" spans="3:5" x14ac:dyDescent="0.25">
      <c r="C6052" s="23"/>
      <c r="D6052" s="23"/>
      <c r="E6052" s="23"/>
    </row>
    <row r="6053" spans="3:5" x14ac:dyDescent="0.25">
      <c r="C6053" s="23"/>
      <c r="D6053" s="23"/>
      <c r="E6053" s="23"/>
    </row>
    <row r="6054" spans="3:5" x14ac:dyDescent="0.25">
      <c r="C6054" s="23"/>
      <c r="D6054" s="23"/>
      <c r="E6054" s="23"/>
    </row>
    <row r="6055" spans="3:5" x14ac:dyDescent="0.25">
      <c r="C6055" s="23"/>
      <c r="D6055" s="23"/>
      <c r="E6055" s="23"/>
    </row>
    <row r="6056" spans="3:5" x14ac:dyDescent="0.25">
      <c r="C6056" s="23"/>
      <c r="D6056" s="23"/>
      <c r="E6056" s="23"/>
    </row>
    <row r="6057" spans="3:5" x14ac:dyDescent="0.25">
      <c r="C6057" s="23"/>
      <c r="D6057" s="23"/>
      <c r="E6057" s="23"/>
    </row>
    <row r="6058" spans="3:5" x14ac:dyDescent="0.25">
      <c r="C6058" s="23"/>
      <c r="D6058" s="23"/>
      <c r="E6058" s="23"/>
    </row>
    <row r="6059" spans="3:5" x14ac:dyDescent="0.25">
      <c r="C6059" s="23"/>
      <c r="D6059" s="23"/>
      <c r="E6059" s="23"/>
    </row>
    <row r="6060" spans="3:5" x14ac:dyDescent="0.25">
      <c r="C6060" s="23"/>
      <c r="D6060" s="23"/>
      <c r="E6060" s="23"/>
    </row>
    <row r="6061" spans="3:5" x14ac:dyDescent="0.25">
      <c r="C6061" s="23"/>
      <c r="D6061" s="23"/>
      <c r="E6061" s="23"/>
    </row>
    <row r="6062" spans="3:5" x14ac:dyDescent="0.25">
      <c r="C6062" s="23"/>
      <c r="D6062" s="23"/>
      <c r="E6062" s="23"/>
    </row>
    <row r="6063" spans="3:5" x14ac:dyDescent="0.25">
      <c r="C6063" s="23"/>
      <c r="D6063" s="23"/>
      <c r="E6063" s="23"/>
    </row>
    <row r="6064" spans="3:5" x14ac:dyDescent="0.25">
      <c r="C6064" s="23"/>
      <c r="D6064" s="23"/>
      <c r="E6064" s="23"/>
    </row>
    <row r="6065" spans="3:5" x14ac:dyDescent="0.25">
      <c r="C6065" s="23"/>
      <c r="D6065" s="23"/>
      <c r="E6065" s="23"/>
    </row>
    <row r="6066" spans="3:5" x14ac:dyDescent="0.25">
      <c r="C6066" s="23"/>
      <c r="D6066" s="23"/>
      <c r="E6066" s="23"/>
    </row>
    <row r="6067" spans="3:5" x14ac:dyDescent="0.25">
      <c r="C6067" s="23"/>
      <c r="D6067" s="23"/>
      <c r="E6067" s="23"/>
    </row>
    <row r="6068" spans="3:5" x14ac:dyDescent="0.25">
      <c r="C6068" s="23"/>
      <c r="D6068" s="23"/>
      <c r="E6068" s="23"/>
    </row>
    <row r="6069" spans="3:5" x14ac:dyDescent="0.25">
      <c r="C6069" s="23"/>
      <c r="D6069" s="23"/>
      <c r="E6069" s="23"/>
    </row>
    <row r="6070" spans="3:5" x14ac:dyDescent="0.25">
      <c r="C6070" s="23"/>
      <c r="D6070" s="23"/>
      <c r="E6070" s="23"/>
    </row>
    <row r="6071" spans="3:5" x14ac:dyDescent="0.25">
      <c r="C6071" s="23"/>
      <c r="D6071" s="23"/>
      <c r="E6071" s="23"/>
    </row>
    <row r="6072" spans="3:5" x14ac:dyDescent="0.25">
      <c r="C6072" s="23"/>
      <c r="D6072" s="23"/>
      <c r="E6072" s="23"/>
    </row>
    <row r="6073" spans="3:5" x14ac:dyDescent="0.25">
      <c r="C6073" s="23"/>
      <c r="D6073" s="23"/>
      <c r="E6073" s="23"/>
    </row>
    <row r="6074" spans="3:5" x14ac:dyDescent="0.25">
      <c r="C6074" s="23"/>
      <c r="D6074" s="23"/>
      <c r="E6074" s="23"/>
    </row>
    <row r="6075" spans="3:5" x14ac:dyDescent="0.25">
      <c r="C6075" s="23"/>
      <c r="D6075" s="23"/>
      <c r="E6075" s="23"/>
    </row>
    <row r="6076" spans="3:5" x14ac:dyDescent="0.25">
      <c r="C6076" s="23"/>
      <c r="D6076" s="23"/>
      <c r="E6076" s="23"/>
    </row>
    <row r="6077" spans="3:5" x14ac:dyDescent="0.25">
      <c r="C6077" s="23"/>
      <c r="D6077" s="23"/>
      <c r="E6077" s="23"/>
    </row>
    <row r="6078" spans="3:5" x14ac:dyDescent="0.25">
      <c r="C6078" s="23"/>
      <c r="D6078" s="23"/>
      <c r="E6078" s="23"/>
    </row>
    <row r="6079" spans="3:5" x14ac:dyDescent="0.25">
      <c r="C6079" s="23"/>
      <c r="D6079" s="23"/>
      <c r="E6079" s="23"/>
    </row>
    <row r="6080" spans="3:5" x14ac:dyDescent="0.25">
      <c r="C6080" s="23"/>
      <c r="D6080" s="23"/>
      <c r="E6080" s="23"/>
    </row>
    <row r="6081" spans="3:5" x14ac:dyDescent="0.25">
      <c r="C6081" s="23"/>
      <c r="D6081" s="23"/>
      <c r="E6081" s="23"/>
    </row>
    <row r="6082" spans="3:5" x14ac:dyDescent="0.25">
      <c r="C6082" s="23"/>
      <c r="D6082" s="23"/>
      <c r="E6082" s="23"/>
    </row>
    <row r="6083" spans="3:5" x14ac:dyDescent="0.25">
      <c r="C6083" s="23"/>
      <c r="D6083" s="23"/>
      <c r="E6083" s="23"/>
    </row>
    <row r="6084" spans="3:5" x14ac:dyDescent="0.25">
      <c r="C6084" s="23"/>
      <c r="D6084" s="23"/>
      <c r="E6084" s="23"/>
    </row>
    <row r="6085" spans="3:5" x14ac:dyDescent="0.25">
      <c r="C6085" s="23"/>
      <c r="D6085" s="23"/>
      <c r="E6085" s="23"/>
    </row>
    <row r="6086" spans="3:5" x14ac:dyDescent="0.25">
      <c r="C6086" s="23"/>
      <c r="D6086" s="23"/>
      <c r="E6086" s="23"/>
    </row>
    <row r="6087" spans="3:5" x14ac:dyDescent="0.25">
      <c r="C6087" s="23"/>
      <c r="D6087" s="23"/>
      <c r="E6087" s="23"/>
    </row>
    <row r="6088" spans="3:5" x14ac:dyDescent="0.25">
      <c r="C6088" s="23"/>
      <c r="D6088" s="23"/>
      <c r="E6088" s="23"/>
    </row>
    <row r="6089" spans="3:5" x14ac:dyDescent="0.25">
      <c r="C6089" s="23"/>
      <c r="D6089" s="23"/>
      <c r="E6089" s="23"/>
    </row>
    <row r="6090" spans="3:5" x14ac:dyDescent="0.25">
      <c r="C6090" s="23"/>
      <c r="D6090" s="23"/>
      <c r="E6090" s="23"/>
    </row>
    <row r="6091" spans="3:5" x14ac:dyDescent="0.25">
      <c r="C6091" s="23"/>
      <c r="D6091" s="23"/>
      <c r="E6091" s="23"/>
    </row>
    <row r="6092" spans="3:5" x14ac:dyDescent="0.25">
      <c r="C6092" s="23"/>
      <c r="D6092" s="23"/>
      <c r="E6092" s="23"/>
    </row>
    <row r="6093" spans="3:5" x14ac:dyDescent="0.25">
      <c r="C6093" s="23"/>
      <c r="D6093" s="23"/>
      <c r="E6093" s="23"/>
    </row>
    <row r="6094" spans="3:5" x14ac:dyDescent="0.25">
      <c r="C6094" s="23"/>
      <c r="D6094" s="23"/>
      <c r="E6094" s="23"/>
    </row>
    <row r="6095" spans="3:5" x14ac:dyDescent="0.25">
      <c r="C6095" s="23"/>
      <c r="D6095" s="23"/>
      <c r="E6095" s="23"/>
    </row>
    <row r="6096" spans="3:5" x14ac:dyDescent="0.25">
      <c r="C6096" s="23"/>
      <c r="D6096" s="23"/>
      <c r="E6096" s="23"/>
    </row>
    <row r="6097" spans="3:5" x14ac:dyDescent="0.25">
      <c r="C6097" s="23"/>
      <c r="D6097" s="23"/>
      <c r="E6097" s="23"/>
    </row>
    <row r="6098" spans="3:5" x14ac:dyDescent="0.25">
      <c r="C6098" s="23"/>
      <c r="D6098" s="23"/>
      <c r="E6098" s="23"/>
    </row>
    <row r="6099" spans="3:5" x14ac:dyDescent="0.25">
      <c r="C6099" s="23"/>
      <c r="D6099" s="23"/>
      <c r="E6099" s="23"/>
    </row>
    <row r="6100" spans="3:5" x14ac:dyDescent="0.25">
      <c r="C6100" s="23"/>
      <c r="D6100" s="23"/>
      <c r="E6100" s="23"/>
    </row>
    <row r="6101" spans="3:5" x14ac:dyDescent="0.25">
      <c r="C6101" s="23"/>
      <c r="D6101" s="23"/>
      <c r="E6101" s="23"/>
    </row>
    <row r="6102" spans="3:5" x14ac:dyDescent="0.25">
      <c r="C6102" s="23"/>
      <c r="D6102" s="23"/>
      <c r="E6102" s="23"/>
    </row>
    <row r="6103" spans="3:5" x14ac:dyDescent="0.25">
      <c r="C6103" s="23"/>
      <c r="D6103" s="23"/>
      <c r="E6103" s="23"/>
    </row>
    <row r="6104" spans="3:5" x14ac:dyDescent="0.25">
      <c r="C6104" s="23"/>
      <c r="D6104" s="23"/>
      <c r="E6104" s="23"/>
    </row>
    <row r="6105" spans="3:5" x14ac:dyDescent="0.25">
      <c r="C6105" s="23"/>
      <c r="D6105" s="23"/>
      <c r="E6105" s="23"/>
    </row>
    <row r="6106" spans="3:5" x14ac:dyDescent="0.25">
      <c r="C6106" s="23"/>
      <c r="D6106" s="23"/>
      <c r="E6106" s="23"/>
    </row>
    <row r="6107" spans="3:5" x14ac:dyDescent="0.25">
      <c r="C6107" s="23"/>
      <c r="D6107" s="23"/>
      <c r="E6107" s="23"/>
    </row>
    <row r="6108" spans="3:5" x14ac:dyDescent="0.25">
      <c r="C6108" s="23"/>
      <c r="D6108" s="23"/>
      <c r="E6108" s="23"/>
    </row>
    <row r="6109" spans="3:5" x14ac:dyDescent="0.25">
      <c r="C6109" s="23"/>
      <c r="D6109" s="23"/>
      <c r="E6109" s="23"/>
    </row>
    <row r="6110" spans="3:5" x14ac:dyDescent="0.25">
      <c r="C6110" s="23"/>
      <c r="D6110" s="23"/>
      <c r="E6110" s="23"/>
    </row>
    <row r="6111" spans="3:5" x14ac:dyDescent="0.25">
      <c r="C6111" s="23"/>
      <c r="D6111" s="23"/>
      <c r="E6111" s="23"/>
    </row>
    <row r="6112" spans="3:5" x14ac:dyDescent="0.25">
      <c r="C6112" s="23"/>
      <c r="D6112" s="23"/>
      <c r="E6112" s="23"/>
    </row>
    <row r="6113" spans="3:5" x14ac:dyDescent="0.25">
      <c r="C6113" s="23"/>
      <c r="D6113" s="23"/>
      <c r="E6113" s="23"/>
    </row>
    <row r="6114" spans="3:5" x14ac:dyDescent="0.25">
      <c r="C6114" s="23"/>
      <c r="D6114" s="23"/>
      <c r="E6114" s="23"/>
    </row>
    <row r="6115" spans="3:5" x14ac:dyDescent="0.25">
      <c r="C6115" s="23"/>
      <c r="D6115" s="23"/>
      <c r="E6115" s="23"/>
    </row>
    <row r="6116" spans="3:5" x14ac:dyDescent="0.25">
      <c r="C6116" s="23"/>
      <c r="D6116" s="23"/>
      <c r="E6116" s="23"/>
    </row>
    <row r="6117" spans="3:5" x14ac:dyDescent="0.25">
      <c r="C6117" s="23"/>
      <c r="D6117" s="23"/>
      <c r="E6117" s="23"/>
    </row>
    <row r="6118" spans="3:5" x14ac:dyDescent="0.25">
      <c r="C6118" s="23"/>
      <c r="D6118" s="23"/>
      <c r="E6118" s="23"/>
    </row>
    <row r="6119" spans="3:5" x14ac:dyDescent="0.25">
      <c r="C6119" s="23"/>
      <c r="D6119" s="23"/>
      <c r="E6119" s="23"/>
    </row>
    <row r="6120" spans="3:5" x14ac:dyDescent="0.25">
      <c r="C6120" s="23"/>
      <c r="D6120" s="23"/>
      <c r="E6120" s="23"/>
    </row>
    <row r="6121" spans="3:5" x14ac:dyDescent="0.25">
      <c r="C6121" s="23"/>
      <c r="D6121" s="23"/>
      <c r="E6121" s="23"/>
    </row>
    <row r="6122" spans="3:5" x14ac:dyDescent="0.25">
      <c r="C6122" s="23"/>
      <c r="D6122" s="23"/>
      <c r="E6122" s="23"/>
    </row>
    <row r="6123" spans="3:5" x14ac:dyDescent="0.25">
      <c r="C6123" s="23"/>
      <c r="D6123" s="23"/>
      <c r="E6123" s="23"/>
    </row>
    <row r="6124" spans="3:5" x14ac:dyDescent="0.25">
      <c r="C6124" s="23"/>
      <c r="D6124" s="23"/>
      <c r="E6124" s="23"/>
    </row>
    <row r="6125" spans="3:5" x14ac:dyDescent="0.25">
      <c r="C6125" s="23"/>
      <c r="D6125" s="23"/>
      <c r="E6125" s="23"/>
    </row>
    <row r="6126" spans="3:5" x14ac:dyDescent="0.25">
      <c r="C6126" s="23"/>
      <c r="D6126" s="23"/>
      <c r="E6126" s="23"/>
    </row>
    <row r="6127" spans="3:5" x14ac:dyDescent="0.25">
      <c r="C6127" s="23"/>
      <c r="D6127" s="23"/>
      <c r="E6127" s="23"/>
    </row>
    <row r="6128" spans="3:5" x14ac:dyDescent="0.25">
      <c r="C6128" s="23"/>
      <c r="D6128" s="23"/>
      <c r="E6128" s="23"/>
    </row>
    <row r="6129" spans="3:5" x14ac:dyDescent="0.25">
      <c r="C6129" s="23"/>
      <c r="D6129" s="23"/>
      <c r="E6129" s="23"/>
    </row>
    <row r="6130" spans="3:5" x14ac:dyDescent="0.25">
      <c r="C6130" s="23"/>
      <c r="D6130" s="23"/>
      <c r="E6130" s="23"/>
    </row>
    <row r="6131" spans="3:5" x14ac:dyDescent="0.25">
      <c r="C6131" s="23"/>
      <c r="D6131" s="23"/>
      <c r="E6131" s="23"/>
    </row>
    <row r="6132" spans="3:5" x14ac:dyDescent="0.25">
      <c r="C6132" s="23"/>
      <c r="D6132" s="23"/>
      <c r="E6132" s="23"/>
    </row>
    <row r="6133" spans="3:5" x14ac:dyDescent="0.25">
      <c r="C6133" s="23"/>
      <c r="D6133" s="23"/>
      <c r="E6133" s="23"/>
    </row>
    <row r="6134" spans="3:5" x14ac:dyDescent="0.25">
      <c r="C6134" s="23"/>
      <c r="D6134" s="23"/>
      <c r="E6134" s="23"/>
    </row>
    <row r="6135" spans="3:5" x14ac:dyDescent="0.25">
      <c r="C6135" s="23"/>
      <c r="D6135" s="23"/>
      <c r="E6135" s="23"/>
    </row>
    <row r="6136" spans="3:5" x14ac:dyDescent="0.25">
      <c r="C6136" s="23"/>
      <c r="D6136" s="23"/>
      <c r="E6136" s="23"/>
    </row>
    <row r="6137" spans="3:5" x14ac:dyDescent="0.25">
      <c r="C6137" s="23"/>
      <c r="D6137" s="23"/>
      <c r="E6137" s="23"/>
    </row>
    <row r="6138" spans="3:5" x14ac:dyDescent="0.25">
      <c r="C6138" s="23"/>
      <c r="D6138" s="23"/>
      <c r="E6138" s="23"/>
    </row>
    <row r="6139" spans="3:5" x14ac:dyDescent="0.25">
      <c r="C6139" s="23"/>
      <c r="D6139" s="23"/>
      <c r="E6139" s="23"/>
    </row>
    <row r="6140" spans="3:5" x14ac:dyDescent="0.25">
      <c r="C6140" s="23"/>
      <c r="D6140" s="23"/>
      <c r="E6140" s="23"/>
    </row>
    <row r="6141" spans="3:5" x14ac:dyDescent="0.25">
      <c r="C6141" s="23"/>
      <c r="D6141" s="23"/>
      <c r="E6141" s="23"/>
    </row>
    <row r="6142" spans="3:5" x14ac:dyDescent="0.25">
      <c r="C6142" s="23"/>
      <c r="D6142" s="23"/>
      <c r="E6142" s="23"/>
    </row>
    <row r="6143" spans="3:5" x14ac:dyDescent="0.25">
      <c r="C6143" s="23"/>
      <c r="D6143" s="23"/>
      <c r="E6143" s="23"/>
    </row>
    <row r="6144" spans="3:5" x14ac:dyDescent="0.25">
      <c r="C6144" s="23"/>
      <c r="D6144" s="23"/>
      <c r="E6144" s="23"/>
    </row>
    <row r="6145" spans="3:5" x14ac:dyDescent="0.25">
      <c r="C6145" s="23"/>
      <c r="D6145" s="23"/>
      <c r="E6145" s="23"/>
    </row>
    <row r="6146" spans="3:5" x14ac:dyDescent="0.25">
      <c r="C6146" s="23"/>
      <c r="D6146" s="23"/>
      <c r="E6146" s="23"/>
    </row>
    <row r="6147" spans="3:5" x14ac:dyDescent="0.25">
      <c r="C6147" s="23"/>
      <c r="D6147" s="23"/>
      <c r="E6147" s="23"/>
    </row>
    <row r="6148" spans="3:5" x14ac:dyDescent="0.25">
      <c r="C6148" s="23"/>
      <c r="D6148" s="23"/>
      <c r="E6148" s="23"/>
    </row>
    <row r="6149" spans="3:5" x14ac:dyDescent="0.25">
      <c r="C6149" s="23"/>
      <c r="D6149" s="23"/>
      <c r="E6149" s="23"/>
    </row>
    <row r="6150" spans="3:5" x14ac:dyDescent="0.25">
      <c r="C6150" s="23"/>
      <c r="D6150" s="23"/>
      <c r="E6150" s="23"/>
    </row>
    <row r="6151" spans="3:5" x14ac:dyDescent="0.25">
      <c r="C6151" s="23"/>
      <c r="D6151" s="23"/>
      <c r="E6151" s="23"/>
    </row>
    <row r="6152" spans="3:5" x14ac:dyDescent="0.25">
      <c r="C6152" s="23"/>
      <c r="D6152" s="23"/>
      <c r="E6152" s="23"/>
    </row>
    <row r="6153" spans="3:5" x14ac:dyDescent="0.25">
      <c r="C6153" s="23"/>
      <c r="D6153" s="23"/>
      <c r="E6153" s="23"/>
    </row>
    <row r="6154" spans="3:5" x14ac:dyDescent="0.25">
      <c r="C6154" s="23"/>
      <c r="D6154" s="23"/>
      <c r="E6154" s="23"/>
    </row>
    <row r="6155" spans="3:5" x14ac:dyDescent="0.25">
      <c r="C6155" s="23"/>
      <c r="D6155" s="23"/>
      <c r="E6155" s="23"/>
    </row>
    <row r="6156" spans="3:5" x14ac:dyDescent="0.25">
      <c r="C6156" s="23"/>
      <c r="D6156" s="23"/>
      <c r="E6156" s="23"/>
    </row>
    <row r="6157" spans="3:5" x14ac:dyDescent="0.25">
      <c r="C6157" s="23"/>
      <c r="D6157" s="23"/>
      <c r="E6157" s="23"/>
    </row>
    <row r="6158" spans="3:5" x14ac:dyDescent="0.25">
      <c r="C6158" s="23"/>
      <c r="D6158" s="23"/>
      <c r="E6158" s="23"/>
    </row>
    <row r="6159" spans="3:5" x14ac:dyDescent="0.25">
      <c r="C6159" s="23"/>
      <c r="D6159" s="23"/>
      <c r="E6159" s="23"/>
    </row>
    <row r="6160" spans="3:5" x14ac:dyDescent="0.25">
      <c r="C6160" s="23"/>
      <c r="D6160" s="23"/>
      <c r="E6160" s="23"/>
    </row>
    <row r="6161" spans="3:5" x14ac:dyDescent="0.25">
      <c r="C6161" s="23"/>
      <c r="D6161" s="23"/>
      <c r="E6161" s="23"/>
    </row>
    <row r="6162" spans="3:5" x14ac:dyDescent="0.25">
      <c r="C6162" s="23"/>
      <c r="D6162" s="23"/>
      <c r="E6162" s="23"/>
    </row>
    <row r="6163" spans="3:5" x14ac:dyDescent="0.25">
      <c r="C6163" s="23"/>
      <c r="D6163" s="23"/>
      <c r="E6163" s="23"/>
    </row>
    <row r="6164" spans="3:5" x14ac:dyDescent="0.25">
      <c r="C6164" s="23"/>
      <c r="D6164" s="23"/>
      <c r="E6164" s="23"/>
    </row>
    <row r="6165" spans="3:5" x14ac:dyDescent="0.25">
      <c r="C6165" s="23"/>
      <c r="D6165" s="23"/>
      <c r="E6165" s="23"/>
    </row>
    <row r="6166" spans="3:5" x14ac:dyDescent="0.25">
      <c r="C6166" s="23"/>
      <c r="D6166" s="23"/>
      <c r="E6166" s="23"/>
    </row>
    <row r="6167" spans="3:5" x14ac:dyDescent="0.25">
      <c r="C6167" s="23"/>
      <c r="D6167" s="23"/>
      <c r="E6167" s="23"/>
    </row>
    <row r="6168" spans="3:5" x14ac:dyDescent="0.25">
      <c r="C6168" s="23"/>
      <c r="D6168" s="23"/>
      <c r="E6168" s="23"/>
    </row>
    <row r="6169" spans="3:5" x14ac:dyDescent="0.25">
      <c r="C6169" s="23"/>
      <c r="D6169" s="23"/>
      <c r="E6169" s="23"/>
    </row>
    <row r="6170" spans="3:5" x14ac:dyDescent="0.25">
      <c r="C6170" s="23"/>
      <c r="D6170" s="23"/>
      <c r="E6170" s="23"/>
    </row>
    <row r="6171" spans="3:5" x14ac:dyDescent="0.25">
      <c r="C6171" s="23"/>
      <c r="D6171" s="23"/>
      <c r="E6171" s="23"/>
    </row>
    <row r="6172" spans="3:5" x14ac:dyDescent="0.25">
      <c r="C6172" s="23"/>
      <c r="D6172" s="23"/>
      <c r="E6172" s="23"/>
    </row>
    <row r="6173" spans="3:5" x14ac:dyDescent="0.25">
      <c r="C6173" s="23"/>
      <c r="D6173" s="23"/>
      <c r="E6173" s="23"/>
    </row>
    <row r="6174" spans="3:5" x14ac:dyDescent="0.25">
      <c r="C6174" s="23"/>
      <c r="D6174" s="23"/>
      <c r="E6174" s="23"/>
    </row>
    <row r="6175" spans="3:5" x14ac:dyDescent="0.25">
      <c r="C6175" s="23"/>
      <c r="D6175" s="23"/>
      <c r="E6175" s="23"/>
    </row>
    <row r="6176" spans="3:5" x14ac:dyDescent="0.25">
      <c r="C6176" s="23"/>
      <c r="D6176" s="23"/>
      <c r="E6176" s="23"/>
    </row>
    <row r="6177" spans="3:5" x14ac:dyDescent="0.25">
      <c r="C6177" s="23"/>
      <c r="D6177" s="23"/>
      <c r="E6177" s="23"/>
    </row>
    <row r="6178" spans="3:5" x14ac:dyDescent="0.25">
      <c r="C6178" s="23"/>
      <c r="D6178" s="23"/>
      <c r="E6178" s="23"/>
    </row>
    <row r="6179" spans="3:5" x14ac:dyDescent="0.25">
      <c r="C6179" s="23"/>
      <c r="D6179" s="23"/>
      <c r="E6179" s="23"/>
    </row>
    <row r="6180" spans="3:5" x14ac:dyDescent="0.25">
      <c r="C6180" s="23"/>
      <c r="D6180" s="23"/>
      <c r="E6180" s="23"/>
    </row>
    <row r="6181" spans="3:5" x14ac:dyDescent="0.25">
      <c r="C6181" s="23"/>
      <c r="D6181" s="23"/>
      <c r="E6181" s="23"/>
    </row>
    <row r="6182" spans="3:5" x14ac:dyDescent="0.25">
      <c r="C6182" s="23"/>
      <c r="D6182" s="23"/>
      <c r="E6182" s="23"/>
    </row>
    <row r="6183" spans="3:5" x14ac:dyDescent="0.25">
      <c r="C6183" s="23"/>
      <c r="D6183" s="23"/>
      <c r="E6183" s="23"/>
    </row>
    <row r="6184" spans="3:5" x14ac:dyDescent="0.25">
      <c r="C6184" s="23"/>
      <c r="D6184" s="23"/>
      <c r="E6184" s="23"/>
    </row>
    <row r="6185" spans="3:5" x14ac:dyDescent="0.25">
      <c r="C6185" s="23"/>
      <c r="D6185" s="23"/>
      <c r="E6185" s="23"/>
    </row>
    <row r="6186" spans="3:5" x14ac:dyDescent="0.25">
      <c r="C6186" s="23"/>
      <c r="D6186" s="23"/>
      <c r="E6186" s="23"/>
    </row>
    <row r="6187" spans="3:5" x14ac:dyDescent="0.25">
      <c r="C6187" s="23"/>
      <c r="D6187" s="23"/>
      <c r="E6187" s="23"/>
    </row>
    <row r="6188" spans="3:5" x14ac:dyDescent="0.25">
      <c r="C6188" s="23"/>
      <c r="D6188" s="23"/>
      <c r="E6188" s="23"/>
    </row>
    <row r="6189" spans="3:5" x14ac:dyDescent="0.25">
      <c r="C6189" s="23"/>
      <c r="D6189" s="23"/>
      <c r="E6189" s="23"/>
    </row>
    <row r="6190" spans="3:5" x14ac:dyDescent="0.25">
      <c r="C6190" s="23"/>
      <c r="D6190" s="23"/>
      <c r="E6190" s="23"/>
    </row>
    <row r="6191" spans="3:5" x14ac:dyDescent="0.25">
      <c r="C6191" s="23"/>
      <c r="D6191" s="23"/>
      <c r="E6191" s="23"/>
    </row>
    <row r="6192" spans="3:5" x14ac:dyDescent="0.25">
      <c r="C6192" s="23"/>
      <c r="D6192" s="23"/>
      <c r="E6192" s="23"/>
    </row>
    <row r="6193" spans="3:5" x14ac:dyDescent="0.25">
      <c r="C6193" s="23"/>
      <c r="D6193" s="23"/>
      <c r="E6193" s="23"/>
    </row>
    <row r="6194" spans="3:5" x14ac:dyDescent="0.25">
      <c r="C6194" s="23"/>
      <c r="D6194" s="23"/>
      <c r="E6194" s="23"/>
    </row>
    <row r="6195" spans="3:5" x14ac:dyDescent="0.25">
      <c r="C6195" s="23"/>
      <c r="D6195" s="23"/>
      <c r="E6195" s="23"/>
    </row>
    <row r="6196" spans="3:5" x14ac:dyDescent="0.25">
      <c r="C6196" s="23"/>
      <c r="D6196" s="23"/>
      <c r="E6196" s="23"/>
    </row>
    <row r="6197" spans="3:5" x14ac:dyDescent="0.25">
      <c r="C6197" s="23"/>
      <c r="D6197" s="23"/>
      <c r="E6197" s="23"/>
    </row>
    <row r="6198" spans="3:5" x14ac:dyDescent="0.25">
      <c r="C6198" s="23"/>
      <c r="D6198" s="23"/>
      <c r="E6198" s="23"/>
    </row>
    <row r="6199" spans="3:5" x14ac:dyDescent="0.25">
      <c r="C6199" s="23"/>
      <c r="D6199" s="23"/>
      <c r="E6199" s="23"/>
    </row>
    <row r="6200" spans="3:5" x14ac:dyDescent="0.25">
      <c r="C6200" s="23"/>
      <c r="D6200" s="23"/>
      <c r="E6200" s="23"/>
    </row>
    <row r="6201" spans="3:5" x14ac:dyDescent="0.25">
      <c r="C6201" s="23"/>
      <c r="D6201" s="23"/>
      <c r="E6201" s="23"/>
    </row>
    <row r="6202" spans="3:5" x14ac:dyDescent="0.25">
      <c r="C6202" s="23"/>
      <c r="D6202" s="23"/>
      <c r="E6202" s="23"/>
    </row>
    <row r="6203" spans="3:5" x14ac:dyDescent="0.25">
      <c r="C6203" s="23"/>
      <c r="D6203" s="23"/>
      <c r="E6203" s="23"/>
    </row>
    <row r="6204" spans="3:5" x14ac:dyDescent="0.25">
      <c r="C6204" s="23"/>
      <c r="D6204" s="23"/>
      <c r="E6204" s="23"/>
    </row>
    <row r="6205" spans="3:5" x14ac:dyDescent="0.25">
      <c r="C6205" s="23"/>
      <c r="D6205" s="23"/>
      <c r="E6205" s="23"/>
    </row>
    <row r="6206" spans="3:5" x14ac:dyDescent="0.25">
      <c r="C6206" s="23"/>
      <c r="D6206" s="23"/>
      <c r="E6206" s="23"/>
    </row>
    <row r="6207" spans="3:5" x14ac:dyDescent="0.25">
      <c r="C6207" s="23"/>
      <c r="D6207" s="23"/>
      <c r="E6207" s="23"/>
    </row>
    <row r="6208" spans="3:5" x14ac:dyDescent="0.25">
      <c r="C6208" s="23"/>
      <c r="D6208" s="23"/>
      <c r="E6208" s="23"/>
    </row>
    <row r="6209" spans="3:5" x14ac:dyDescent="0.25">
      <c r="C6209" s="23"/>
      <c r="D6209" s="23"/>
      <c r="E6209" s="23"/>
    </row>
    <row r="6210" spans="3:5" x14ac:dyDescent="0.25">
      <c r="C6210" s="23"/>
      <c r="D6210" s="23"/>
      <c r="E6210" s="23"/>
    </row>
    <row r="6211" spans="3:5" x14ac:dyDescent="0.25">
      <c r="C6211" s="23"/>
      <c r="D6211" s="23"/>
      <c r="E6211" s="23"/>
    </row>
    <row r="6212" spans="3:5" x14ac:dyDescent="0.25">
      <c r="C6212" s="23"/>
      <c r="D6212" s="23"/>
      <c r="E6212" s="23"/>
    </row>
    <row r="6213" spans="3:5" x14ac:dyDescent="0.25">
      <c r="C6213" s="23"/>
      <c r="D6213" s="23"/>
      <c r="E6213" s="23"/>
    </row>
    <row r="6214" spans="3:5" x14ac:dyDescent="0.25">
      <c r="C6214" s="23"/>
      <c r="D6214" s="23"/>
      <c r="E6214" s="23"/>
    </row>
    <row r="6215" spans="3:5" x14ac:dyDescent="0.25">
      <c r="C6215" s="23"/>
      <c r="D6215" s="23"/>
      <c r="E6215" s="23"/>
    </row>
    <row r="6216" spans="3:5" x14ac:dyDescent="0.25">
      <c r="C6216" s="23"/>
      <c r="D6216" s="23"/>
      <c r="E6216" s="23"/>
    </row>
    <row r="6217" spans="3:5" x14ac:dyDescent="0.25">
      <c r="C6217" s="23"/>
      <c r="D6217" s="23"/>
      <c r="E6217" s="23"/>
    </row>
    <row r="6218" spans="3:5" x14ac:dyDescent="0.25">
      <c r="C6218" s="23"/>
      <c r="D6218" s="23"/>
      <c r="E6218" s="23"/>
    </row>
    <row r="6219" spans="3:5" x14ac:dyDescent="0.25">
      <c r="C6219" s="23"/>
      <c r="D6219" s="23"/>
      <c r="E6219" s="23"/>
    </row>
    <row r="6220" spans="3:5" x14ac:dyDescent="0.25">
      <c r="C6220" s="23"/>
      <c r="D6220" s="23"/>
      <c r="E6220" s="23"/>
    </row>
    <row r="6221" spans="3:5" x14ac:dyDescent="0.25">
      <c r="C6221" s="23"/>
      <c r="D6221" s="23"/>
      <c r="E6221" s="23"/>
    </row>
    <row r="6222" spans="3:5" x14ac:dyDescent="0.25">
      <c r="C6222" s="23"/>
      <c r="D6222" s="23"/>
      <c r="E6222" s="23"/>
    </row>
    <row r="6223" spans="3:5" x14ac:dyDescent="0.25">
      <c r="C6223" s="23"/>
      <c r="D6223" s="23"/>
      <c r="E6223" s="23"/>
    </row>
    <row r="6224" spans="3:5" x14ac:dyDescent="0.25">
      <c r="C6224" s="23"/>
      <c r="D6224" s="23"/>
      <c r="E6224" s="23"/>
    </row>
    <row r="6225" spans="3:5" x14ac:dyDescent="0.25">
      <c r="C6225" s="23"/>
      <c r="D6225" s="23"/>
      <c r="E6225" s="23"/>
    </row>
    <row r="6226" spans="3:5" x14ac:dyDescent="0.25">
      <c r="C6226" s="23"/>
      <c r="D6226" s="23"/>
      <c r="E6226" s="23"/>
    </row>
    <row r="6227" spans="3:5" x14ac:dyDescent="0.25">
      <c r="C6227" s="23"/>
      <c r="D6227" s="23"/>
      <c r="E6227" s="23"/>
    </row>
    <row r="6228" spans="3:5" x14ac:dyDescent="0.25">
      <c r="C6228" s="23"/>
      <c r="D6228" s="23"/>
      <c r="E6228" s="23"/>
    </row>
    <row r="6229" spans="3:5" x14ac:dyDescent="0.25">
      <c r="C6229" s="23"/>
      <c r="D6229" s="23"/>
      <c r="E6229" s="23"/>
    </row>
    <row r="6230" spans="3:5" x14ac:dyDescent="0.25">
      <c r="C6230" s="23"/>
      <c r="D6230" s="23"/>
      <c r="E6230" s="23"/>
    </row>
    <row r="6231" spans="3:5" x14ac:dyDescent="0.25">
      <c r="C6231" s="23"/>
      <c r="D6231" s="23"/>
      <c r="E6231" s="23"/>
    </row>
    <row r="6232" spans="3:5" x14ac:dyDescent="0.25">
      <c r="C6232" s="23"/>
      <c r="D6232" s="23"/>
      <c r="E6232" s="23"/>
    </row>
    <row r="6233" spans="3:5" x14ac:dyDescent="0.25">
      <c r="C6233" s="23"/>
      <c r="D6233" s="23"/>
      <c r="E6233" s="23"/>
    </row>
    <row r="6234" spans="3:5" x14ac:dyDescent="0.25">
      <c r="C6234" s="23"/>
      <c r="D6234" s="23"/>
      <c r="E6234" s="23"/>
    </row>
    <row r="6235" spans="3:5" x14ac:dyDescent="0.25">
      <c r="C6235" s="23"/>
      <c r="D6235" s="23"/>
      <c r="E6235" s="23"/>
    </row>
    <row r="6236" spans="3:5" x14ac:dyDescent="0.25">
      <c r="C6236" s="23"/>
      <c r="D6236" s="23"/>
      <c r="E6236" s="23"/>
    </row>
    <row r="6237" spans="3:5" x14ac:dyDescent="0.25">
      <c r="C6237" s="23"/>
      <c r="D6237" s="23"/>
      <c r="E6237" s="23"/>
    </row>
    <row r="6238" spans="3:5" x14ac:dyDescent="0.25">
      <c r="C6238" s="23"/>
      <c r="D6238" s="23"/>
      <c r="E6238" s="23"/>
    </row>
    <row r="6239" spans="3:5" x14ac:dyDescent="0.25">
      <c r="C6239" s="23"/>
      <c r="D6239" s="23"/>
      <c r="E6239" s="23"/>
    </row>
    <row r="6240" spans="3:5" x14ac:dyDescent="0.25">
      <c r="C6240" s="23"/>
      <c r="D6240" s="23"/>
      <c r="E6240" s="23"/>
    </row>
    <row r="6241" spans="3:5" x14ac:dyDescent="0.25">
      <c r="C6241" s="23"/>
      <c r="D6241" s="23"/>
      <c r="E6241" s="23"/>
    </row>
    <row r="6242" spans="3:5" x14ac:dyDescent="0.25">
      <c r="C6242" s="23"/>
      <c r="D6242" s="23"/>
      <c r="E6242" s="23"/>
    </row>
    <row r="6243" spans="3:5" x14ac:dyDescent="0.25">
      <c r="C6243" s="23"/>
      <c r="D6243" s="23"/>
      <c r="E6243" s="23"/>
    </row>
    <row r="6244" spans="3:5" x14ac:dyDescent="0.25">
      <c r="C6244" s="23"/>
      <c r="D6244" s="23"/>
      <c r="E6244" s="23"/>
    </row>
    <row r="6245" spans="3:5" x14ac:dyDescent="0.25">
      <c r="C6245" s="23"/>
      <c r="D6245" s="23"/>
      <c r="E6245" s="23"/>
    </row>
    <row r="6246" spans="3:5" x14ac:dyDescent="0.25">
      <c r="C6246" s="23"/>
      <c r="D6246" s="23"/>
      <c r="E6246" s="23"/>
    </row>
    <row r="6247" spans="3:5" x14ac:dyDescent="0.25">
      <c r="C6247" s="23"/>
      <c r="D6247" s="23"/>
      <c r="E6247" s="23"/>
    </row>
    <row r="6248" spans="3:5" x14ac:dyDescent="0.25">
      <c r="C6248" s="23"/>
      <c r="D6248" s="23"/>
      <c r="E6248" s="23"/>
    </row>
    <row r="6249" spans="3:5" x14ac:dyDescent="0.25">
      <c r="C6249" s="23"/>
      <c r="D6249" s="23"/>
      <c r="E6249" s="23"/>
    </row>
    <row r="6250" spans="3:5" x14ac:dyDescent="0.25">
      <c r="C6250" s="23"/>
      <c r="D6250" s="23"/>
      <c r="E6250" s="23"/>
    </row>
    <row r="6251" spans="3:5" x14ac:dyDescent="0.25">
      <c r="C6251" s="23"/>
      <c r="D6251" s="23"/>
      <c r="E6251" s="23"/>
    </row>
    <row r="6252" spans="3:5" x14ac:dyDescent="0.25">
      <c r="C6252" s="23"/>
      <c r="D6252" s="23"/>
      <c r="E6252" s="23"/>
    </row>
    <row r="6253" spans="3:5" x14ac:dyDescent="0.25">
      <c r="C6253" s="23"/>
      <c r="D6253" s="23"/>
      <c r="E6253" s="23"/>
    </row>
    <row r="6254" spans="3:5" x14ac:dyDescent="0.25">
      <c r="C6254" s="23"/>
      <c r="D6254" s="23"/>
      <c r="E6254" s="23"/>
    </row>
    <row r="6255" spans="3:5" x14ac:dyDescent="0.25">
      <c r="C6255" s="23"/>
      <c r="D6255" s="23"/>
      <c r="E6255" s="23"/>
    </row>
    <row r="6256" spans="3:5" x14ac:dyDescent="0.25">
      <c r="C6256" s="23"/>
      <c r="D6256" s="23"/>
      <c r="E6256" s="23"/>
    </row>
    <row r="6257" spans="3:5" x14ac:dyDescent="0.25">
      <c r="C6257" s="23"/>
      <c r="D6257" s="23"/>
      <c r="E6257" s="23"/>
    </row>
    <row r="6258" spans="3:5" x14ac:dyDescent="0.25">
      <c r="C6258" s="23"/>
      <c r="D6258" s="23"/>
      <c r="E6258" s="23"/>
    </row>
    <row r="6259" spans="3:5" x14ac:dyDescent="0.25">
      <c r="C6259" s="23"/>
      <c r="D6259" s="23"/>
      <c r="E6259" s="23"/>
    </row>
    <row r="6260" spans="3:5" x14ac:dyDescent="0.25">
      <c r="C6260" s="23"/>
      <c r="D6260" s="23"/>
      <c r="E6260" s="23"/>
    </row>
    <row r="6261" spans="3:5" x14ac:dyDescent="0.25">
      <c r="C6261" s="23"/>
      <c r="D6261" s="23"/>
      <c r="E6261" s="23"/>
    </row>
    <row r="6262" spans="3:5" x14ac:dyDescent="0.25">
      <c r="C6262" s="23"/>
      <c r="D6262" s="23"/>
      <c r="E6262" s="23"/>
    </row>
    <row r="6263" spans="3:5" x14ac:dyDescent="0.25">
      <c r="C6263" s="23"/>
      <c r="D6263" s="23"/>
      <c r="E6263" s="23"/>
    </row>
    <row r="6264" spans="3:5" x14ac:dyDescent="0.25">
      <c r="C6264" s="23"/>
      <c r="D6264" s="23"/>
      <c r="E6264" s="23"/>
    </row>
    <row r="6265" spans="3:5" x14ac:dyDescent="0.25">
      <c r="C6265" s="23"/>
      <c r="D6265" s="23"/>
      <c r="E6265" s="23"/>
    </row>
    <row r="6266" spans="3:5" x14ac:dyDescent="0.25">
      <c r="C6266" s="23"/>
      <c r="D6266" s="23"/>
      <c r="E6266" s="23"/>
    </row>
    <row r="6267" spans="3:5" x14ac:dyDescent="0.25">
      <c r="C6267" s="23"/>
      <c r="D6267" s="23"/>
      <c r="E6267" s="23"/>
    </row>
    <row r="6268" spans="3:5" x14ac:dyDescent="0.25">
      <c r="C6268" s="23"/>
      <c r="D6268" s="23"/>
      <c r="E6268" s="23"/>
    </row>
    <row r="6269" spans="3:5" x14ac:dyDescent="0.25">
      <c r="C6269" s="23"/>
      <c r="D6269" s="23"/>
      <c r="E6269" s="23"/>
    </row>
    <row r="6270" spans="3:5" x14ac:dyDescent="0.25">
      <c r="C6270" s="23"/>
      <c r="D6270" s="23"/>
      <c r="E6270" s="23"/>
    </row>
    <row r="6271" spans="3:5" x14ac:dyDescent="0.25">
      <c r="C6271" s="23"/>
      <c r="D6271" s="23"/>
      <c r="E6271" s="23"/>
    </row>
    <row r="6272" spans="3:5" x14ac:dyDescent="0.25">
      <c r="C6272" s="23"/>
      <c r="D6272" s="23"/>
      <c r="E6272" s="23"/>
    </row>
    <row r="6273" spans="3:5" x14ac:dyDescent="0.25">
      <c r="C6273" s="23"/>
      <c r="D6273" s="23"/>
      <c r="E6273" s="23"/>
    </row>
    <row r="6274" spans="3:5" x14ac:dyDescent="0.25">
      <c r="C6274" s="23"/>
      <c r="D6274" s="23"/>
      <c r="E6274" s="23"/>
    </row>
    <row r="6275" spans="3:5" x14ac:dyDescent="0.25">
      <c r="C6275" s="23"/>
      <c r="D6275" s="23"/>
      <c r="E6275" s="23"/>
    </row>
    <row r="6276" spans="3:5" x14ac:dyDescent="0.25">
      <c r="C6276" s="23"/>
      <c r="D6276" s="23"/>
      <c r="E6276" s="23"/>
    </row>
    <row r="6277" spans="3:5" x14ac:dyDescent="0.25">
      <c r="C6277" s="23"/>
      <c r="D6277" s="23"/>
      <c r="E6277" s="23"/>
    </row>
    <row r="6278" spans="3:5" x14ac:dyDescent="0.25">
      <c r="C6278" s="23"/>
      <c r="D6278" s="23"/>
      <c r="E6278" s="23"/>
    </row>
    <row r="6279" spans="3:5" x14ac:dyDescent="0.25">
      <c r="C6279" s="23"/>
      <c r="D6279" s="23"/>
      <c r="E6279" s="23"/>
    </row>
    <row r="6280" spans="3:5" x14ac:dyDescent="0.25">
      <c r="C6280" s="23"/>
      <c r="D6280" s="23"/>
      <c r="E6280" s="23"/>
    </row>
    <row r="6281" spans="3:5" x14ac:dyDescent="0.25">
      <c r="C6281" s="23"/>
      <c r="D6281" s="23"/>
      <c r="E6281" s="23"/>
    </row>
    <row r="6282" spans="3:5" x14ac:dyDescent="0.25">
      <c r="C6282" s="23"/>
      <c r="D6282" s="23"/>
      <c r="E6282" s="23"/>
    </row>
    <row r="6283" spans="3:5" x14ac:dyDescent="0.25">
      <c r="C6283" s="23"/>
      <c r="D6283" s="23"/>
      <c r="E6283" s="23"/>
    </row>
    <row r="6284" spans="3:5" x14ac:dyDescent="0.25">
      <c r="C6284" s="23"/>
      <c r="D6284" s="23"/>
      <c r="E6284" s="23"/>
    </row>
    <row r="6285" spans="3:5" x14ac:dyDescent="0.25">
      <c r="C6285" s="23"/>
      <c r="D6285" s="23"/>
      <c r="E6285" s="23"/>
    </row>
    <row r="6286" spans="3:5" x14ac:dyDescent="0.25">
      <c r="C6286" s="23"/>
      <c r="D6286" s="23"/>
      <c r="E6286" s="23"/>
    </row>
    <row r="6287" spans="3:5" x14ac:dyDescent="0.25">
      <c r="C6287" s="23"/>
      <c r="D6287" s="23"/>
      <c r="E6287" s="23"/>
    </row>
    <row r="6288" spans="3:5" x14ac:dyDescent="0.25">
      <c r="C6288" s="23"/>
      <c r="D6288" s="23"/>
      <c r="E6288" s="23"/>
    </row>
    <row r="6289" spans="3:5" x14ac:dyDescent="0.25">
      <c r="C6289" s="23"/>
      <c r="D6289" s="23"/>
      <c r="E6289" s="23"/>
    </row>
    <row r="6290" spans="3:5" x14ac:dyDescent="0.25">
      <c r="C6290" s="23"/>
      <c r="D6290" s="23"/>
      <c r="E6290" s="23"/>
    </row>
    <row r="6291" spans="3:5" x14ac:dyDescent="0.25">
      <c r="C6291" s="23"/>
      <c r="D6291" s="23"/>
      <c r="E6291" s="23"/>
    </row>
    <row r="6292" spans="3:5" x14ac:dyDescent="0.25">
      <c r="C6292" s="23"/>
      <c r="D6292" s="23"/>
      <c r="E6292" s="23"/>
    </row>
    <row r="6293" spans="3:5" x14ac:dyDescent="0.25">
      <c r="C6293" s="23"/>
      <c r="D6293" s="23"/>
      <c r="E6293" s="23"/>
    </row>
    <row r="6294" spans="3:5" x14ac:dyDescent="0.25">
      <c r="C6294" s="23"/>
      <c r="D6294" s="23"/>
      <c r="E6294" s="23"/>
    </row>
    <row r="6295" spans="3:5" x14ac:dyDescent="0.25">
      <c r="C6295" s="23"/>
      <c r="D6295" s="23"/>
      <c r="E6295" s="23"/>
    </row>
    <row r="6296" spans="3:5" x14ac:dyDescent="0.25">
      <c r="C6296" s="23"/>
      <c r="D6296" s="23"/>
      <c r="E6296" s="23"/>
    </row>
    <row r="6297" spans="3:5" x14ac:dyDescent="0.25">
      <c r="C6297" s="23"/>
      <c r="D6297" s="23"/>
      <c r="E6297" s="23"/>
    </row>
    <row r="6298" spans="3:5" x14ac:dyDescent="0.25">
      <c r="C6298" s="23"/>
      <c r="D6298" s="23"/>
      <c r="E6298" s="23"/>
    </row>
    <row r="6299" spans="3:5" x14ac:dyDescent="0.25">
      <c r="C6299" s="23"/>
      <c r="D6299" s="23"/>
      <c r="E6299" s="23"/>
    </row>
    <row r="6300" spans="3:5" x14ac:dyDescent="0.25">
      <c r="C6300" s="23"/>
      <c r="D6300" s="23"/>
      <c r="E6300" s="23"/>
    </row>
    <row r="6301" spans="3:5" x14ac:dyDescent="0.25">
      <c r="C6301" s="23"/>
      <c r="D6301" s="23"/>
      <c r="E6301" s="23"/>
    </row>
    <row r="6302" spans="3:5" x14ac:dyDescent="0.25">
      <c r="C6302" s="23"/>
      <c r="D6302" s="23"/>
      <c r="E6302" s="23"/>
    </row>
    <row r="6303" spans="3:5" x14ac:dyDescent="0.25">
      <c r="C6303" s="23"/>
      <c r="D6303" s="23"/>
      <c r="E6303" s="23"/>
    </row>
    <row r="6304" spans="3:5" x14ac:dyDescent="0.25">
      <c r="C6304" s="23"/>
      <c r="D6304" s="23"/>
      <c r="E6304" s="23"/>
    </row>
    <row r="6305" spans="3:5" x14ac:dyDescent="0.25">
      <c r="C6305" s="23"/>
      <c r="D6305" s="23"/>
      <c r="E6305" s="23"/>
    </row>
    <row r="6306" spans="3:5" x14ac:dyDescent="0.25">
      <c r="C6306" s="23"/>
      <c r="D6306" s="23"/>
      <c r="E6306" s="23"/>
    </row>
    <row r="6307" spans="3:5" x14ac:dyDescent="0.25">
      <c r="C6307" s="23"/>
      <c r="D6307" s="23"/>
      <c r="E6307" s="23"/>
    </row>
    <row r="6308" spans="3:5" x14ac:dyDescent="0.25">
      <c r="C6308" s="23"/>
      <c r="D6308" s="23"/>
      <c r="E6308" s="23"/>
    </row>
    <row r="6309" spans="3:5" x14ac:dyDescent="0.25">
      <c r="C6309" s="23"/>
      <c r="D6309" s="23"/>
      <c r="E6309" s="23"/>
    </row>
    <row r="6310" spans="3:5" x14ac:dyDescent="0.25">
      <c r="C6310" s="23"/>
      <c r="D6310" s="23"/>
      <c r="E6310" s="23"/>
    </row>
    <row r="6311" spans="3:5" x14ac:dyDescent="0.25">
      <c r="C6311" s="23"/>
      <c r="D6311" s="23"/>
      <c r="E6311" s="23"/>
    </row>
    <row r="6312" spans="3:5" x14ac:dyDescent="0.25">
      <c r="C6312" s="23"/>
      <c r="D6312" s="23"/>
      <c r="E6312" s="23"/>
    </row>
    <row r="6313" spans="3:5" x14ac:dyDescent="0.25">
      <c r="C6313" s="23"/>
      <c r="D6313" s="23"/>
      <c r="E6313" s="23"/>
    </row>
    <row r="6314" spans="3:5" x14ac:dyDescent="0.25">
      <c r="C6314" s="23"/>
      <c r="D6314" s="23"/>
      <c r="E6314" s="23"/>
    </row>
    <row r="6315" spans="3:5" x14ac:dyDescent="0.25">
      <c r="C6315" s="23"/>
      <c r="D6315" s="23"/>
      <c r="E6315" s="23"/>
    </row>
    <row r="6316" spans="3:5" x14ac:dyDescent="0.25">
      <c r="C6316" s="23"/>
      <c r="D6316" s="23"/>
      <c r="E6316" s="23"/>
    </row>
    <row r="6317" spans="3:5" x14ac:dyDescent="0.25">
      <c r="C6317" s="23"/>
      <c r="D6317" s="23"/>
      <c r="E6317" s="23"/>
    </row>
    <row r="6318" spans="3:5" x14ac:dyDescent="0.25">
      <c r="C6318" s="23"/>
      <c r="D6318" s="23"/>
      <c r="E6318" s="23"/>
    </row>
    <row r="6319" spans="3:5" x14ac:dyDescent="0.25">
      <c r="C6319" s="23"/>
      <c r="D6319" s="23"/>
      <c r="E6319" s="23"/>
    </row>
    <row r="6320" spans="3:5" x14ac:dyDescent="0.25">
      <c r="C6320" s="23"/>
      <c r="D6320" s="23"/>
      <c r="E6320" s="23"/>
    </row>
    <row r="6321" spans="3:5" x14ac:dyDescent="0.25">
      <c r="C6321" s="23"/>
      <c r="D6321" s="23"/>
      <c r="E6321" s="23"/>
    </row>
    <row r="6322" spans="3:5" x14ac:dyDescent="0.25">
      <c r="C6322" s="23"/>
      <c r="D6322" s="23"/>
      <c r="E6322" s="23"/>
    </row>
    <row r="6323" spans="3:5" x14ac:dyDescent="0.25">
      <c r="C6323" s="23"/>
      <c r="D6323" s="23"/>
      <c r="E6323" s="23"/>
    </row>
    <row r="6324" spans="3:5" x14ac:dyDescent="0.25">
      <c r="C6324" s="23"/>
      <c r="D6324" s="23"/>
      <c r="E6324" s="23"/>
    </row>
    <row r="6325" spans="3:5" x14ac:dyDescent="0.25">
      <c r="C6325" s="23"/>
      <c r="D6325" s="23"/>
      <c r="E6325" s="23"/>
    </row>
    <row r="6326" spans="3:5" x14ac:dyDescent="0.25">
      <c r="C6326" s="23"/>
      <c r="D6326" s="23"/>
      <c r="E6326" s="23"/>
    </row>
    <row r="6327" spans="3:5" x14ac:dyDescent="0.25">
      <c r="C6327" s="23"/>
      <c r="D6327" s="23"/>
      <c r="E6327" s="23"/>
    </row>
    <row r="6328" spans="3:5" x14ac:dyDescent="0.25">
      <c r="C6328" s="23"/>
      <c r="D6328" s="23"/>
      <c r="E6328" s="23"/>
    </row>
    <row r="6329" spans="3:5" x14ac:dyDescent="0.25">
      <c r="C6329" s="23"/>
      <c r="D6329" s="23"/>
      <c r="E6329" s="23"/>
    </row>
    <row r="6330" spans="3:5" x14ac:dyDescent="0.25">
      <c r="C6330" s="23"/>
      <c r="D6330" s="23"/>
      <c r="E6330" s="23"/>
    </row>
    <row r="6331" spans="3:5" x14ac:dyDescent="0.25">
      <c r="C6331" s="23"/>
      <c r="D6331" s="23"/>
      <c r="E6331" s="23"/>
    </row>
    <row r="6332" spans="3:5" x14ac:dyDescent="0.25">
      <c r="C6332" s="23"/>
      <c r="D6332" s="23"/>
      <c r="E6332" s="23"/>
    </row>
    <row r="6333" spans="3:5" x14ac:dyDescent="0.25">
      <c r="C6333" s="23"/>
      <c r="D6333" s="23"/>
      <c r="E6333" s="23"/>
    </row>
    <row r="6334" spans="3:5" x14ac:dyDescent="0.25">
      <c r="C6334" s="23"/>
      <c r="D6334" s="23"/>
      <c r="E6334" s="23"/>
    </row>
    <row r="6335" spans="3:5" x14ac:dyDescent="0.25">
      <c r="C6335" s="23"/>
      <c r="D6335" s="23"/>
      <c r="E6335" s="23"/>
    </row>
    <row r="6336" spans="3:5" x14ac:dyDescent="0.25">
      <c r="C6336" s="23"/>
      <c r="D6336" s="23"/>
      <c r="E6336" s="23"/>
    </row>
    <row r="6337" spans="3:5" x14ac:dyDescent="0.25">
      <c r="C6337" s="23"/>
      <c r="D6337" s="23"/>
      <c r="E6337" s="23"/>
    </row>
    <row r="6338" spans="3:5" x14ac:dyDescent="0.25">
      <c r="C6338" s="23"/>
      <c r="D6338" s="23"/>
      <c r="E6338" s="23"/>
    </row>
    <row r="6339" spans="3:5" x14ac:dyDescent="0.25">
      <c r="C6339" s="23"/>
      <c r="D6339" s="23"/>
      <c r="E6339" s="23"/>
    </row>
    <row r="6340" spans="3:5" x14ac:dyDescent="0.25">
      <c r="C6340" s="23"/>
      <c r="D6340" s="23"/>
      <c r="E6340" s="23"/>
    </row>
    <row r="6341" spans="3:5" x14ac:dyDescent="0.25">
      <c r="C6341" s="23"/>
      <c r="D6341" s="23"/>
      <c r="E6341" s="23"/>
    </row>
    <row r="6342" spans="3:5" x14ac:dyDescent="0.25">
      <c r="C6342" s="23"/>
      <c r="D6342" s="23"/>
      <c r="E6342" s="23"/>
    </row>
    <row r="6343" spans="3:5" x14ac:dyDescent="0.25">
      <c r="C6343" s="23"/>
      <c r="D6343" s="23"/>
      <c r="E6343" s="23"/>
    </row>
    <row r="6344" spans="3:5" x14ac:dyDescent="0.25">
      <c r="C6344" s="23"/>
      <c r="D6344" s="23"/>
      <c r="E6344" s="23"/>
    </row>
    <row r="6345" spans="3:5" x14ac:dyDescent="0.25">
      <c r="C6345" s="23"/>
      <c r="D6345" s="23"/>
      <c r="E6345" s="23"/>
    </row>
    <row r="6346" spans="3:5" x14ac:dyDescent="0.25">
      <c r="C6346" s="23"/>
      <c r="D6346" s="23"/>
      <c r="E6346" s="23"/>
    </row>
    <row r="6347" spans="3:5" x14ac:dyDescent="0.25">
      <c r="C6347" s="23"/>
      <c r="D6347" s="23"/>
      <c r="E6347" s="23"/>
    </row>
    <row r="6348" spans="3:5" x14ac:dyDescent="0.25">
      <c r="C6348" s="23"/>
      <c r="D6348" s="23"/>
      <c r="E6348" s="23"/>
    </row>
    <row r="6349" spans="3:5" x14ac:dyDescent="0.25">
      <c r="C6349" s="23"/>
      <c r="D6349" s="23"/>
      <c r="E6349" s="23"/>
    </row>
    <row r="6350" spans="3:5" x14ac:dyDescent="0.25">
      <c r="C6350" s="23"/>
      <c r="D6350" s="23"/>
      <c r="E6350" s="23"/>
    </row>
    <row r="6351" spans="3:5" x14ac:dyDescent="0.25">
      <c r="C6351" s="23"/>
      <c r="D6351" s="23"/>
      <c r="E6351" s="23"/>
    </row>
    <row r="6352" spans="3:5" x14ac:dyDescent="0.25">
      <c r="C6352" s="23"/>
      <c r="D6352" s="23"/>
      <c r="E6352" s="23"/>
    </row>
    <row r="6353" spans="3:5" x14ac:dyDescent="0.25">
      <c r="C6353" s="23"/>
      <c r="D6353" s="23"/>
      <c r="E6353" s="23"/>
    </row>
    <row r="6354" spans="3:5" x14ac:dyDescent="0.25">
      <c r="C6354" s="23"/>
      <c r="D6354" s="23"/>
      <c r="E6354" s="23"/>
    </row>
    <row r="6355" spans="3:5" x14ac:dyDescent="0.25">
      <c r="C6355" s="23"/>
      <c r="D6355" s="23"/>
      <c r="E6355" s="23"/>
    </row>
    <row r="6356" spans="3:5" x14ac:dyDescent="0.25">
      <c r="C6356" s="23"/>
      <c r="D6356" s="23"/>
      <c r="E6356" s="23"/>
    </row>
    <row r="6357" spans="3:5" x14ac:dyDescent="0.25">
      <c r="C6357" s="23"/>
      <c r="D6357" s="23"/>
      <c r="E6357" s="23"/>
    </row>
    <row r="6358" spans="3:5" x14ac:dyDescent="0.25">
      <c r="C6358" s="23"/>
      <c r="D6358" s="23"/>
      <c r="E6358" s="23"/>
    </row>
    <row r="6359" spans="3:5" x14ac:dyDescent="0.25">
      <c r="C6359" s="23"/>
      <c r="D6359" s="23"/>
      <c r="E6359" s="23"/>
    </row>
    <row r="6360" spans="3:5" x14ac:dyDescent="0.25">
      <c r="C6360" s="23"/>
      <c r="D6360" s="23"/>
      <c r="E6360" s="23"/>
    </row>
    <row r="6361" spans="3:5" x14ac:dyDescent="0.25">
      <c r="C6361" s="23"/>
      <c r="D6361" s="23"/>
      <c r="E6361" s="23"/>
    </row>
    <row r="6362" spans="3:5" x14ac:dyDescent="0.25">
      <c r="C6362" s="23"/>
      <c r="D6362" s="23"/>
      <c r="E6362" s="23"/>
    </row>
    <row r="6363" spans="3:5" x14ac:dyDescent="0.25">
      <c r="C6363" s="23"/>
      <c r="D6363" s="23"/>
      <c r="E6363" s="23"/>
    </row>
    <row r="6364" spans="3:5" x14ac:dyDescent="0.25">
      <c r="C6364" s="23"/>
      <c r="D6364" s="23"/>
      <c r="E6364" s="23"/>
    </row>
    <row r="6365" spans="3:5" x14ac:dyDescent="0.25">
      <c r="C6365" s="23"/>
      <c r="D6365" s="23"/>
      <c r="E6365" s="23"/>
    </row>
    <row r="6366" spans="3:5" x14ac:dyDescent="0.25">
      <c r="C6366" s="23"/>
      <c r="D6366" s="23"/>
      <c r="E6366" s="23"/>
    </row>
    <row r="6367" spans="3:5" x14ac:dyDescent="0.25">
      <c r="C6367" s="23"/>
      <c r="D6367" s="23"/>
      <c r="E6367" s="23"/>
    </row>
    <row r="6368" spans="3:5" x14ac:dyDescent="0.25">
      <c r="C6368" s="23"/>
      <c r="D6368" s="23"/>
      <c r="E6368" s="23"/>
    </row>
    <row r="6369" spans="3:5" x14ac:dyDescent="0.25">
      <c r="C6369" s="23"/>
      <c r="D6369" s="23"/>
      <c r="E6369" s="23"/>
    </row>
    <row r="6370" spans="3:5" x14ac:dyDescent="0.25">
      <c r="C6370" s="23"/>
      <c r="D6370" s="23"/>
      <c r="E6370" s="23"/>
    </row>
    <row r="6371" spans="3:5" x14ac:dyDescent="0.25">
      <c r="C6371" s="23"/>
      <c r="D6371" s="23"/>
      <c r="E6371" s="23"/>
    </row>
    <row r="6372" spans="3:5" x14ac:dyDescent="0.25">
      <c r="C6372" s="23"/>
      <c r="D6372" s="23"/>
      <c r="E6372" s="23"/>
    </row>
    <row r="6373" spans="3:5" x14ac:dyDescent="0.25">
      <c r="C6373" s="23"/>
      <c r="D6373" s="23"/>
      <c r="E6373" s="23"/>
    </row>
    <row r="6374" spans="3:5" x14ac:dyDescent="0.25">
      <c r="C6374" s="23"/>
      <c r="D6374" s="23"/>
      <c r="E6374" s="23"/>
    </row>
    <row r="6375" spans="3:5" x14ac:dyDescent="0.25">
      <c r="C6375" s="23"/>
      <c r="D6375" s="23"/>
      <c r="E6375" s="23"/>
    </row>
    <row r="6376" spans="3:5" x14ac:dyDescent="0.25">
      <c r="C6376" s="23"/>
      <c r="D6376" s="23"/>
      <c r="E6376" s="23"/>
    </row>
    <row r="6377" spans="3:5" x14ac:dyDescent="0.25">
      <c r="C6377" s="23"/>
      <c r="D6377" s="23"/>
      <c r="E6377" s="23"/>
    </row>
    <row r="6378" spans="3:5" x14ac:dyDescent="0.25">
      <c r="C6378" s="23"/>
      <c r="D6378" s="23"/>
      <c r="E6378" s="23"/>
    </row>
    <row r="6379" spans="3:5" x14ac:dyDescent="0.25">
      <c r="C6379" s="23"/>
      <c r="D6379" s="23"/>
      <c r="E6379" s="23"/>
    </row>
    <row r="6380" spans="3:5" x14ac:dyDescent="0.25">
      <c r="C6380" s="23"/>
      <c r="D6380" s="23"/>
      <c r="E6380" s="23"/>
    </row>
    <row r="6381" spans="3:5" x14ac:dyDescent="0.25">
      <c r="C6381" s="23"/>
      <c r="D6381" s="23"/>
      <c r="E6381" s="23"/>
    </row>
    <row r="6382" spans="3:5" x14ac:dyDescent="0.25">
      <c r="C6382" s="23"/>
      <c r="D6382" s="23"/>
      <c r="E6382" s="23"/>
    </row>
    <row r="6383" spans="3:5" x14ac:dyDescent="0.25">
      <c r="C6383" s="23"/>
      <c r="D6383" s="23"/>
      <c r="E6383" s="23"/>
    </row>
    <row r="6384" spans="3:5" x14ac:dyDescent="0.25">
      <c r="C6384" s="23"/>
      <c r="D6384" s="23"/>
      <c r="E6384" s="23"/>
    </row>
    <row r="6385" spans="3:5" x14ac:dyDescent="0.25">
      <c r="C6385" s="23"/>
      <c r="D6385" s="23"/>
      <c r="E6385" s="23"/>
    </row>
    <row r="6386" spans="3:5" x14ac:dyDescent="0.25">
      <c r="C6386" s="23"/>
      <c r="D6386" s="23"/>
      <c r="E6386" s="23"/>
    </row>
    <row r="6387" spans="3:5" x14ac:dyDescent="0.25">
      <c r="C6387" s="23"/>
      <c r="D6387" s="23"/>
      <c r="E6387" s="23"/>
    </row>
    <row r="6388" spans="3:5" x14ac:dyDescent="0.25">
      <c r="C6388" s="23"/>
      <c r="D6388" s="23"/>
      <c r="E6388" s="23"/>
    </row>
    <row r="6389" spans="3:5" x14ac:dyDescent="0.25">
      <c r="C6389" s="23"/>
      <c r="D6389" s="23"/>
      <c r="E6389" s="23"/>
    </row>
    <row r="6390" spans="3:5" x14ac:dyDescent="0.25">
      <c r="C6390" s="23"/>
      <c r="D6390" s="23"/>
      <c r="E6390" s="23"/>
    </row>
    <row r="6391" spans="3:5" x14ac:dyDescent="0.25">
      <c r="C6391" s="23"/>
      <c r="D6391" s="23"/>
      <c r="E6391" s="23"/>
    </row>
    <row r="6392" spans="3:5" x14ac:dyDescent="0.25">
      <c r="C6392" s="23"/>
      <c r="D6392" s="23"/>
      <c r="E6392" s="23"/>
    </row>
    <row r="6393" spans="3:5" x14ac:dyDescent="0.25">
      <c r="C6393" s="23"/>
      <c r="D6393" s="23"/>
      <c r="E6393" s="23"/>
    </row>
    <row r="6394" spans="3:5" x14ac:dyDescent="0.25">
      <c r="C6394" s="23"/>
      <c r="D6394" s="23"/>
      <c r="E6394" s="23"/>
    </row>
    <row r="6395" spans="3:5" x14ac:dyDescent="0.25">
      <c r="C6395" s="23"/>
      <c r="D6395" s="23"/>
      <c r="E6395" s="23"/>
    </row>
    <row r="6396" spans="3:5" x14ac:dyDescent="0.25">
      <c r="C6396" s="23"/>
      <c r="D6396" s="23"/>
      <c r="E6396" s="23"/>
    </row>
    <row r="6397" spans="3:5" x14ac:dyDescent="0.25">
      <c r="C6397" s="23"/>
      <c r="D6397" s="23"/>
      <c r="E6397" s="23"/>
    </row>
    <row r="6398" spans="3:5" x14ac:dyDescent="0.25">
      <c r="C6398" s="23"/>
      <c r="D6398" s="23"/>
      <c r="E6398" s="23"/>
    </row>
    <row r="6399" spans="3:5" x14ac:dyDescent="0.25">
      <c r="C6399" s="23"/>
      <c r="D6399" s="23"/>
      <c r="E6399" s="23"/>
    </row>
    <row r="6400" spans="3:5" x14ac:dyDescent="0.25">
      <c r="C6400" s="23"/>
      <c r="D6400" s="23"/>
      <c r="E6400" s="23"/>
    </row>
    <row r="6401" spans="3:5" x14ac:dyDescent="0.25">
      <c r="C6401" s="23"/>
      <c r="D6401" s="23"/>
      <c r="E6401" s="23"/>
    </row>
    <row r="6402" spans="3:5" x14ac:dyDescent="0.25">
      <c r="C6402" s="23"/>
      <c r="D6402" s="23"/>
      <c r="E6402" s="23"/>
    </row>
    <row r="6403" spans="3:5" x14ac:dyDescent="0.25">
      <c r="C6403" s="23"/>
      <c r="D6403" s="23"/>
      <c r="E6403" s="23"/>
    </row>
    <row r="6404" spans="3:5" x14ac:dyDescent="0.25">
      <c r="C6404" s="23"/>
      <c r="D6404" s="23"/>
      <c r="E6404" s="23"/>
    </row>
    <row r="6405" spans="3:5" x14ac:dyDescent="0.25">
      <c r="C6405" s="23"/>
      <c r="D6405" s="23"/>
      <c r="E6405" s="23"/>
    </row>
    <row r="6406" spans="3:5" x14ac:dyDescent="0.25">
      <c r="C6406" s="23"/>
      <c r="D6406" s="23"/>
      <c r="E6406" s="23"/>
    </row>
    <row r="6407" spans="3:5" x14ac:dyDescent="0.25">
      <c r="C6407" s="23"/>
      <c r="D6407" s="23"/>
      <c r="E6407" s="23"/>
    </row>
    <row r="6408" spans="3:5" x14ac:dyDescent="0.25">
      <c r="C6408" s="23"/>
      <c r="D6408" s="23"/>
      <c r="E6408" s="23"/>
    </row>
    <row r="6409" spans="3:5" x14ac:dyDescent="0.25">
      <c r="C6409" s="23"/>
      <c r="D6409" s="23"/>
      <c r="E6409" s="23"/>
    </row>
    <row r="6410" spans="3:5" x14ac:dyDescent="0.25">
      <c r="C6410" s="23"/>
      <c r="D6410" s="23"/>
      <c r="E6410" s="23"/>
    </row>
    <row r="6411" spans="3:5" x14ac:dyDescent="0.25">
      <c r="C6411" s="23"/>
      <c r="D6411" s="23"/>
      <c r="E6411" s="23"/>
    </row>
    <row r="6412" spans="3:5" x14ac:dyDescent="0.25">
      <c r="C6412" s="23"/>
      <c r="D6412" s="23"/>
      <c r="E6412" s="23"/>
    </row>
    <row r="6413" spans="3:5" x14ac:dyDescent="0.25">
      <c r="C6413" s="23"/>
      <c r="D6413" s="23"/>
      <c r="E6413" s="23"/>
    </row>
    <row r="6414" spans="3:5" x14ac:dyDescent="0.25">
      <c r="C6414" s="23"/>
      <c r="D6414" s="23"/>
      <c r="E6414" s="23"/>
    </row>
    <row r="6415" spans="3:5" x14ac:dyDescent="0.25">
      <c r="C6415" s="23"/>
      <c r="D6415" s="23"/>
      <c r="E6415" s="23"/>
    </row>
    <row r="6416" spans="3:5" x14ac:dyDescent="0.25">
      <c r="C6416" s="23"/>
      <c r="D6416" s="23"/>
      <c r="E6416" s="23"/>
    </row>
    <row r="6417" spans="3:5" x14ac:dyDescent="0.25">
      <c r="C6417" s="23"/>
      <c r="D6417" s="23"/>
      <c r="E6417" s="23"/>
    </row>
    <row r="6418" spans="3:5" x14ac:dyDescent="0.25">
      <c r="C6418" s="23"/>
      <c r="D6418" s="23"/>
      <c r="E6418" s="23"/>
    </row>
    <row r="6419" spans="3:5" x14ac:dyDescent="0.25">
      <c r="C6419" s="23"/>
      <c r="D6419" s="23"/>
      <c r="E6419" s="23"/>
    </row>
    <row r="6420" spans="3:5" x14ac:dyDescent="0.25">
      <c r="C6420" s="23"/>
      <c r="D6420" s="23"/>
      <c r="E6420" s="23"/>
    </row>
    <row r="6421" spans="3:5" x14ac:dyDescent="0.25">
      <c r="C6421" s="23"/>
      <c r="D6421" s="23"/>
      <c r="E6421" s="23"/>
    </row>
    <row r="6422" spans="3:5" x14ac:dyDescent="0.25">
      <c r="C6422" s="23"/>
      <c r="D6422" s="23"/>
      <c r="E6422" s="23"/>
    </row>
    <row r="6423" spans="3:5" x14ac:dyDescent="0.25">
      <c r="C6423" s="23"/>
      <c r="D6423" s="23"/>
      <c r="E6423" s="23"/>
    </row>
    <row r="6424" spans="3:5" x14ac:dyDescent="0.25">
      <c r="C6424" s="23"/>
      <c r="D6424" s="23"/>
      <c r="E6424" s="23"/>
    </row>
    <row r="6425" spans="3:5" x14ac:dyDescent="0.25">
      <c r="C6425" s="23"/>
      <c r="D6425" s="23"/>
      <c r="E6425" s="23"/>
    </row>
    <row r="6426" spans="3:5" x14ac:dyDescent="0.25">
      <c r="C6426" s="23"/>
      <c r="D6426" s="23"/>
      <c r="E6426" s="23"/>
    </row>
    <row r="6427" spans="3:5" x14ac:dyDescent="0.25">
      <c r="C6427" s="23"/>
      <c r="D6427" s="23"/>
      <c r="E6427" s="23"/>
    </row>
    <row r="6428" spans="3:5" x14ac:dyDescent="0.25">
      <c r="C6428" s="23"/>
      <c r="D6428" s="23"/>
      <c r="E6428" s="23"/>
    </row>
    <row r="6429" spans="3:5" x14ac:dyDescent="0.25">
      <c r="C6429" s="23"/>
      <c r="D6429" s="23"/>
      <c r="E6429" s="23"/>
    </row>
    <row r="6430" spans="3:5" x14ac:dyDescent="0.25">
      <c r="C6430" s="23"/>
      <c r="D6430" s="23"/>
      <c r="E6430" s="23"/>
    </row>
    <row r="6431" spans="3:5" x14ac:dyDescent="0.25">
      <c r="C6431" s="23"/>
      <c r="D6431" s="23"/>
      <c r="E6431" s="23"/>
    </row>
    <row r="6432" spans="3:5" x14ac:dyDescent="0.25">
      <c r="C6432" s="23"/>
      <c r="D6432" s="23"/>
      <c r="E6432" s="23"/>
    </row>
    <row r="6433" spans="3:5" x14ac:dyDescent="0.25">
      <c r="C6433" s="23"/>
      <c r="D6433" s="23"/>
      <c r="E6433" s="23"/>
    </row>
    <row r="6434" spans="3:5" x14ac:dyDescent="0.25">
      <c r="C6434" s="23"/>
      <c r="D6434" s="23"/>
      <c r="E6434" s="23"/>
    </row>
    <row r="6435" spans="3:5" x14ac:dyDescent="0.25">
      <c r="C6435" s="23"/>
      <c r="D6435" s="23"/>
      <c r="E6435" s="23"/>
    </row>
    <row r="6436" spans="3:5" x14ac:dyDescent="0.25">
      <c r="C6436" s="23"/>
      <c r="D6436" s="23"/>
      <c r="E6436" s="23"/>
    </row>
    <row r="6437" spans="3:5" x14ac:dyDescent="0.25">
      <c r="C6437" s="23"/>
      <c r="D6437" s="23"/>
      <c r="E6437" s="23"/>
    </row>
    <row r="6438" spans="3:5" x14ac:dyDescent="0.25">
      <c r="C6438" s="23"/>
      <c r="D6438" s="23"/>
      <c r="E6438" s="23"/>
    </row>
    <row r="6439" spans="3:5" x14ac:dyDescent="0.25">
      <c r="C6439" s="23"/>
      <c r="D6439" s="23"/>
      <c r="E6439" s="23"/>
    </row>
    <row r="6440" spans="3:5" x14ac:dyDescent="0.25">
      <c r="C6440" s="23"/>
      <c r="D6440" s="23"/>
      <c r="E6440" s="23"/>
    </row>
    <row r="6441" spans="3:5" x14ac:dyDescent="0.25">
      <c r="C6441" s="23"/>
      <c r="D6441" s="23"/>
      <c r="E6441" s="23"/>
    </row>
    <row r="6442" spans="3:5" x14ac:dyDescent="0.25">
      <c r="C6442" s="23"/>
      <c r="D6442" s="23"/>
      <c r="E6442" s="23"/>
    </row>
    <row r="6443" spans="3:5" x14ac:dyDescent="0.25">
      <c r="C6443" s="23"/>
      <c r="D6443" s="23"/>
      <c r="E6443" s="23"/>
    </row>
    <row r="6444" spans="3:5" x14ac:dyDescent="0.25">
      <c r="C6444" s="23"/>
      <c r="D6444" s="23"/>
      <c r="E6444" s="23"/>
    </row>
    <row r="6445" spans="3:5" x14ac:dyDescent="0.25">
      <c r="C6445" s="23"/>
      <c r="D6445" s="23"/>
      <c r="E6445" s="23"/>
    </row>
    <row r="6446" spans="3:5" x14ac:dyDescent="0.25">
      <c r="C6446" s="23"/>
      <c r="D6446" s="23"/>
      <c r="E6446" s="23"/>
    </row>
    <row r="6447" spans="3:5" x14ac:dyDescent="0.25">
      <c r="C6447" s="23"/>
      <c r="D6447" s="23"/>
      <c r="E6447" s="23"/>
    </row>
    <row r="6448" spans="3:5" x14ac:dyDescent="0.25">
      <c r="C6448" s="23"/>
      <c r="D6448" s="23"/>
      <c r="E6448" s="23"/>
    </row>
    <row r="6449" spans="3:5" x14ac:dyDescent="0.25">
      <c r="C6449" s="23"/>
      <c r="D6449" s="23"/>
      <c r="E6449" s="23"/>
    </row>
    <row r="6450" spans="3:5" x14ac:dyDescent="0.25">
      <c r="C6450" s="23"/>
      <c r="D6450" s="23"/>
      <c r="E6450" s="23"/>
    </row>
    <row r="6451" spans="3:5" x14ac:dyDescent="0.25">
      <c r="C6451" s="23"/>
      <c r="D6451" s="23"/>
      <c r="E6451" s="23"/>
    </row>
    <row r="6452" spans="3:5" x14ac:dyDescent="0.25">
      <c r="C6452" s="23"/>
      <c r="D6452" s="23"/>
      <c r="E6452" s="23"/>
    </row>
    <row r="6453" spans="3:5" x14ac:dyDescent="0.25">
      <c r="C6453" s="23"/>
      <c r="D6453" s="23"/>
      <c r="E6453" s="23"/>
    </row>
    <row r="6454" spans="3:5" x14ac:dyDescent="0.25">
      <c r="C6454" s="23"/>
      <c r="D6454" s="23"/>
      <c r="E6454" s="23"/>
    </row>
    <row r="6455" spans="3:5" x14ac:dyDescent="0.25">
      <c r="C6455" s="23"/>
      <c r="D6455" s="23"/>
      <c r="E6455" s="23"/>
    </row>
    <row r="6456" spans="3:5" x14ac:dyDescent="0.25">
      <c r="C6456" s="23"/>
      <c r="D6456" s="23"/>
      <c r="E6456" s="23"/>
    </row>
    <row r="6457" spans="3:5" x14ac:dyDescent="0.25">
      <c r="C6457" s="23"/>
      <c r="D6457" s="23"/>
      <c r="E6457" s="23"/>
    </row>
    <row r="6458" spans="3:5" x14ac:dyDescent="0.25">
      <c r="C6458" s="23"/>
      <c r="D6458" s="23"/>
      <c r="E6458" s="23"/>
    </row>
    <row r="6459" spans="3:5" x14ac:dyDescent="0.25">
      <c r="C6459" s="23"/>
      <c r="D6459" s="23"/>
      <c r="E6459" s="23"/>
    </row>
    <row r="6460" spans="3:5" x14ac:dyDescent="0.25">
      <c r="C6460" s="23"/>
      <c r="D6460" s="23"/>
      <c r="E6460" s="23"/>
    </row>
    <row r="6461" spans="3:5" x14ac:dyDescent="0.25">
      <c r="C6461" s="23"/>
      <c r="D6461" s="23"/>
      <c r="E6461" s="23"/>
    </row>
    <row r="6462" spans="3:5" x14ac:dyDescent="0.25">
      <c r="C6462" s="23"/>
      <c r="D6462" s="23"/>
      <c r="E6462" s="23"/>
    </row>
    <row r="6463" spans="3:5" x14ac:dyDescent="0.25">
      <c r="C6463" s="23"/>
      <c r="D6463" s="23"/>
      <c r="E6463" s="23"/>
    </row>
    <row r="6464" spans="3:5" x14ac:dyDescent="0.25">
      <c r="C6464" s="23"/>
      <c r="D6464" s="23"/>
      <c r="E6464" s="23"/>
    </row>
    <row r="6465" spans="3:5" x14ac:dyDescent="0.25">
      <c r="C6465" s="23"/>
      <c r="D6465" s="23"/>
      <c r="E6465" s="23"/>
    </row>
    <row r="6466" spans="3:5" x14ac:dyDescent="0.25">
      <c r="C6466" s="23"/>
      <c r="D6466" s="23"/>
      <c r="E6466" s="23"/>
    </row>
    <row r="6467" spans="3:5" x14ac:dyDescent="0.25">
      <c r="C6467" s="23"/>
      <c r="D6467" s="23"/>
      <c r="E6467" s="23"/>
    </row>
    <row r="6468" spans="3:5" x14ac:dyDescent="0.25">
      <c r="C6468" s="23"/>
      <c r="D6468" s="23"/>
      <c r="E6468" s="23"/>
    </row>
    <row r="6469" spans="3:5" x14ac:dyDescent="0.25">
      <c r="C6469" s="23"/>
      <c r="D6469" s="23"/>
      <c r="E6469" s="23"/>
    </row>
    <row r="6470" spans="3:5" x14ac:dyDescent="0.25">
      <c r="C6470" s="23"/>
      <c r="D6470" s="23"/>
      <c r="E6470" s="23"/>
    </row>
    <row r="6471" spans="3:5" x14ac:dyDescent="0.25">
      <c r="C6471" s="23"/>
      <c r="D6471" s="23"/>
      <c r="E6471" s="23"/>
    </row>
    <row r="6472" spans="3:5" x14ac:dyDescent="0.25">
      <c r="C6472" s="23"/>
      <c r="D6472" s="23"/>
      <c r="E6472" s="23"/>
    </row>
    <row r="6473" spans="3:5" x14ac:dyDescent="0.25">
      <c r="C6473" s="23"/>
      <c r="D6473" s="23"/>
      <c r="E6473" s="23"/>
    </row>
    <row r="6474" spans="3:5" x14ac:dyDescent="0.25">
      <c r="C6474" s="23"/>
      <c r="D6474" s="23"/>
      <c r="E6474" s="23"/>
    </row>
    <row r="6475" spans="3:5" x14ac:dyDescent="0.25">
      <c r="C6475" s="23"/>
      <c r="D6475" s="23"/>
      <c r="E6475" s="23"/>
    </row>
    <row r="6476" spans="3:5" x14ac:dyDescent="0.25">
      <c r="C6476" s="23"/>
      <c r="D6476" s="23"/>
      <c r="E6476" s="23"/>
    </row>
    <row r="6477" spans="3:5" x14ac:dyDescent="0.25">
      <c r="C6477" s="23"/>
      <c r="D6477" s="23"/>
      <c r="E6477" s="23"/>
    </row>
    <row r="6478" spans="3:5" x14ac:dyDescent="0.25">
      <c r="C6478" s="23"/>
      <c r="D6478" s="23"/>
      <c r="E6478" s="23"/>
    </row>
    <row r="6479" spans="3:5" x14ac:dyDescent="0.25">
      <c r="C6479" s="23"/>
      <c r="D6479" s="23"/>
      <c r="E6479" s="23"/>
    </row>
    <row r="6480" spans="3:5" x14ac:dyDescent="0.25">
      <c r="C6480" s="23"/>
      <c r="D6480" s="23"/>
      <c r="E6480" s="23"/>
    </row>
    <row r="6481" spans="3:5" x14ac:dyDescent="0.25">
      <c r="C6481" s="23"/>
      <c r="D6481" s="23"/>
      <c r="E6481" s="23"/>
    </row>
    <row r="6482" spans="3:5" x14ac:dyDescent="0.25">
      <c r="C6482" s="23"/>
      <c r="D6482" s="23"/>
      <c r="E6482" s="23"/>
    </row>
    <row r="6483" spans="3:5" x14ac:dyDescent="0.25">
      <c r="C6483" s="23"/>
      <c r="D6483" s="23"/>
      <c r="E6483" s="23"/>
    </row>
    <row r="6484" spans="3:5" x14ac:dyDescent="0.25">
      <c r="C6484" s="23"/>
      <c r="D6484" s="23"/>
      <c r="E6484" s="23"/>
    </row>
    <row r="6485" spans="3:5" x14ac:dyDescent="0.25">
      <c r="C6485" s="23"/>
      <c r="D6485" s="23"/>
      <c r="E6485" s="23"/>
    </row>
    <row r="6486" spans="3:5" x14ac:dyDescent="0.25">
      <c r="C6486" s="23"/>
      <c r="D6486" s="23"/>
      <c r="E6486" s="23"/>
    </row>
    <row r="6487" spans="3:5" x14ac:dyDescent="0.25">
      <c r="C6487" s="23"/>
      <c r="D6487" s="23"/>
      <c r="E6487" s="23"/>
    </row>
    <row r="6488" spans="3:5" x14ac:dyDescent="0.25">
      <c r="C6488" s="23"/>
      <c r="D6488" s="23"/>
      <c r="E6488" s="23"/>
    </row>
    <row r="6489" spans="3:5" x14ac:dyDescent="0.25">
      <c r="C6489" s="23"/>
      <c r="D6489" s="23"/>
      <c r="E6489" s="23"/>
    </row>
    <row r="6490" spans="3:5" x14ac:dyDescent="0.25">
      <c r="C6490" s="23"/>
      <c r="D6490" s="23"/>
      <c r="E6490" s="23"/>
    </row>
    <row r="6491" spans="3:5" x14ac:dyDescent="0.25">
      <c r="C6491" s="23"/>
      <c r="D6491" s="23"/>
      <c r="E6491" s="23"/>
    </row>
    <row r="6492" spans="3:5" x14ac:dyDescent="0.25">
      <c r="C6492" s="23"/>
      <c r="D6492" s="23"/>
      <c r="E6492" s="23"/>
    </row>
    <row r="6493" spans="3:5" x14ac:dyDescent="0.25">
      <c r="C6493" s="23"/>
      <c r="D6493" s="23"/>
      <c r="E6493" s="23"/>
    </row>
    <row r="6494" spans="3:5" x14ac:dyDescent="0.25">
      <c r="C6494" s="23"/>
      <c r="D6494" s="23"/>
      <c r="E6494" s="23"/>
    </row>
    <row r="6495" spans="3:5" x14ac:dyDescent="0.25">
      <c r="C6495" s="23"/>
      <c r="D6495" s="23"/>
      <c r="E6495" s="23"/>
    </row>
    <row r="6496" spans="3:5" x14ac:dyDescent="0.25">
      <c r="C6496" s="23"/>
      <c r="D6496" s="23"/>
      <c r="E6496" s="23"/>
    </row>
    <row r="6497" spans="3:5" x14ac:dyDescent="0.25">
      <c r="C6497" s="23"/>
      <c r="D6497" s="23"/>
      <c r="E6497" s="23"/>
    </row>
    <row r="6498" spans="3:5" x14ac:dyDescent="0.25">
      <c r="C6498" s="23"/>
      <c r="D6498" s="23"/>
      <c r="E6498" s="23"/>
    </row>
    <row r="6499" spans="3:5" x14ac:dyDescent="0.25">
      <c r="C6499" s="23"/>
      <c r="D6499" s="23"/>
      <c r="E6499" s="23"/>
    </row>
    <row r="6500" spans="3:5" x14ac:dyDescent="0.25">
      <c r="C6500" s="23"/>
      <c r="D6500" s="23"/>
      <c r="E6500" s="23"/>
    </row>
    <row r="6501" spans="3:5" x14ac:dyDescent="0.25">
      <c r="C6501" s="23"/>
      <c r="D6501" s="23"/>
      <c r="E6501" s="23"/>
    </row>
    <row r="6502" spans="3:5" x14ac:dyDescent="0.25">
      <c r="C6502" s="23"/>
      <c r="D6502" s="23"/>
      <c r="E6502" s="23"/>
    </row>
    <row r="6503" spans="3:5" x14ac:dyDescent="0.25">
      <c r="C6503" s="23"/>
      <c r="D6503" s="23"/>
      <c r="E6503" s="23"/>
    </row>
    <row r="6504" spans="3:5" x14ac:dyDescent="0.25">
      <c r="C6504" s="23"/>
      <c r="D6504" s="23"/>
      <c r="E6504" s="23"/>
    </row>
    <row r="6505" spans="3:5" x14ac:dyDescent="0.25">
      <c r="C6505" s="23"/>
      <c r="D6505" s="23"/>
      <c r="E6505" s="23"/>
    </row>
    <row r="6506" spans="3:5" x14ac:dyDescent="0.25">
      <c r="C6506" s="23"/>
      <c r="D6506" s="23"/>
      <c r="E6506" s="23"/>
    </row>
    <row r="6507" spans="3:5" x14ac:dyDescent="0.25">
      <c r="C6507" s="23"/>
      <c r="D6507" s="23"/>
      <c r="E6507" s="23"/>
    </row>
    <row r="6508" spans="3:5" x14ac:dyDescent="0.25">
      <c r="C6508" s="23"/>
      <c r="D6508" s="23"/>
      <c r="E6508" s="23"/>
    </row>
    <row r="6509" spans="3:5" x14ac:dyDescent="0.25">
      <c r="C6509" s="23"/>
      <c r="D6509" s="23"/>
      <c r="E6509" s="23"/>
    </row>
    <row r="6510" spans="3:5" x14ac:dyDescent="0.25">
      <c r="C6510" s="23"/>
      <c r="D6510" s="23"/>
      <c r="E6510" s="23"/>
    </row>
    <row r="6511" spans="3:5" x14ac:dyDescent="0.25">
      <c r="C6511" s="23"/>
      <c r="D6511" s="23"/>
      <c r="E6511" s="23"/>
    </row>
    <row r="6512" spans="3:5" x14ac:dyDescent="0.25">
      <c r="C6512" s="23"/>
      <c r="D6512" s="23"/>
      <c r="E6512" s="23"/>
    </row>
    <row r="6513" spans="3:5" x14ac:dyDescent="0.25">
      <c r="C6513" s="23"/>
      <c r="D6513" s="23"/>
      <c r="E6513" s="23"/>
    </row>
    <row r="6514" spans="3:5" x14ac:dyDescent="0.25">
      <c r="C6514" s="23"/>
      <c r="D6514" s="23"/>
      <c r="E6514" s="23"/>
    </row>
    <row r="6515" spans="3:5" x14ac:dyDescent="0.25">
      <c r="C6515" s="23"/>
      <c r="D6515" s="23"/>
      <c r="E6515" s="23"/>
    </row>
    <row r="6516" spans="3:5" x14ac:dyDescent="0.25">
      <c r="C6516" s="23"/>
      <c r="D6516" s="23"/>
      <c r="E6516" s="23"/>
    </row>
    <row r="6517" spans="3:5" x14ac:dyDescent="0.25">
      <c r="C6517" s="23"/>
      <c r="D6517" s="23"/>
      <c r="E6517" s="23"/>
    </row>
    <row r="6518" spans="3:5" x14ac:dyDescent="0.25">
      <c r="C6518" s="23"/>
      <c r="D6518" s="23"/>
      <c r="E6518" s="23"/>
    </row>
    <row r="6519" spans="3:5" x14ac:dyDescent="0.25">
      <c r="C6519" s="23"/>
      <c r="D6519" s="23"/>
      <c r="E6519" s="23"/>
    </row>
    <row r="6520" spans="3:5" x14ac:dyDescent="0.25">
      <c r="C6520" s="23"/>
      <c r="D6520" s="23"/>
      <c r="E6520" s="23"/>
    </row>
    <row r="6521" spans="3:5" x14ac:dyDescent="0.25">
      <c r="C6521" s="23"/>
      <c r="D6521" s="23"/>
      <c r="E6521" s="23"/>
    </row>
    <row r="6522" spans="3:5" x14ac:dyDescent="0.25">
      <c r="C6522" s="23"/>
      <c r="D6522" s="23"/>
      <c r="E6522" s="23"/>
    </row>
    <row r="6523" spans="3:5" x14ac:dyDescent="0.25">
      <c r="C6523" s="23"/>
      <c r="D6523" s="23"/>
      <c r="E6523" s="23"/>
    </row>
    <row r="6524" spans="3:5" x14ac:dyDescent="0.25">
      <c r="C6524" s="23"/>
      <c r="D6524" s="23"/>
      <c r="E6524" s="23"/>
    </row>
    <row r="6525" spans="3:5" x14ac:dyDescent="0.25">
      <c r="C6525" s="23"/>
      <c r="D6525" s="23"/>
      <c r="E6525" s="23"/>
    </row>
    <row r="6526" spans="3:5" x14ac:dyDescent="0.25">
      <c r="C6526" s="23"/>
      <c r="D6526" s="23"/>
      <c r="E6526" s="23"/>
    </row>
    <row r="6527" spans="3:5" x14ac:dyDescent="0.25">
      <c r="C6527" s="23"/>
      <c r="D6527" s="23"/>
      <c r="E6527" s="23"/>
    </row>
    <row r="6528" spans="3:5" x14ac:dyDescent="0.25">
      <c r="C6528" s="23"/>
      <c r="D6528" s="23"/>
      <c r="E6528" s="23"/>
    </row>
    <row r="6529" spans="3:5" x14ac:dyDescent="0.25">
      <c r="C6529" s="23"/>
      <c r="D6529" s="23"/>
      <c r="E6529" s="23"/>
    </row>
    <row r="6530" spans="3:5" x14ac:dyDescent="0.25">
      <c r="C6530" s="23"/>
      <c r="D6530" s="23"/>
      <c r="E6530" s="23"/>
    </row>
    <row r="6531" spans="3:5" x14ac:dyDescent="0.25">
      <c r="C6531" s="23"/>
      <c r="D6531" s="23"/>
      <c r="E6531" s="23"/>
    </row>
    <row r="6532" spans="3:5" x14ac:dyDescent="0.25">
      <c r="C6532" s="23"/>
      <c r="D6532" s="23"/>
      <c r="E6532" s="23"/>
    </row>
    <row r="6533" spans="3:5" x14ac:dyDescent="0.25">
      <c r="C6533" s="23"/>
      <c r="D6533" s="23"/>
      <c r="E6533" s="23"/>
    </row>
    <row r="6534" spans="3:5" x14ac:dyDescent="0.25">
      <c r="C6534" s="23"/>
      <c r="D6534" s="23"/>
      <c r="E6534" s="23"/>
    </row>
    <row r="6535" spans="3:5" x14ac:dyDescent="0.25">
      <c r="C6535" s="23"/>
      <c r="D6535" s="23"/>
      <c r="E6535" s="23"/>
    </row>
    <row r="6536" spans="3:5" x14ac:dyDescent="0.25">
      <c r="C6536" s="23"/>
      <c r="D6536" s="23"/>
      <c r="E6536" s="23"/>
    </row>
    <row r="6537" spans="3:5" x14ac:dyDescent="0.25">
      <c r="C6537" s="23"/>
      <c r="D6537" s="23"/>
      <c r="E6537" s="23"/>
    </row>
    <row r="6538" spans="3:5" x14ac:dyDescent="0.25">
      <c r="C6538" s="23"/>
      <c r="D6538" s="23"/>
      <c r="E6538" s="23"/>
    </row>
    <row r="6539" spans="3:5" x14ac:dyDescent="0.25">
      <c r="C6539" s="23"/>
      <c r="D6539" s="23"/>
      <c r="E6539" s="23"/>
    </row>
    <row r="6540" spans="3:5" x14ac:dyDescent="0.25">
      <c r="C6540" s="23"/>
      <c r="D6540" s="23"/>
      <c r="E6540" s="23"/>
    </row>
    <row r="6541" spans="3:5" x14ac:dyDescent="0.25">
      <c r="C6541" s="23"/>
      <c r="D6541" s="23"/>
      <c r="E6541" s="23"/>
    </row>
    <row r="6542" spans="3:5" x14ac:dyDescent="0.25">
      <c r="C6542" s="23"/>
      <c r="D6542" s="23"/>
      <c r="E6542" s="23"/>
    </row>
    <row r="6543" spans="3:5" x14ac:dyDescent="0.25">
      <c r="C6543" s="23"/>
      <c r="D6543" s="23"/>
      <c r="E6543" s="23"/>
    </row>
    <row r="6544" spans="3:5" x14ac:dyDescent="0.25">
      <c r="C6544" s="23"/>
      <c r="D6544" s="23"/>
      <c r="E6544" s="23"/>
    </row>
    <row r="6545" spans="3:5" x14ac:dyDescent="0.25">
      <c r="C6545" s="23"/>
      <c r="D6545" s="23"/>
      <c r="E6545" s="23"/>
    </row>
    <row r="6546" spans="3:5" x14ac:dyDescent="0.25">
      <c r="C6546" s="23"/>
      <c r="D6546" s="23"/>
      <c r="E6546" s="23"/>
    </row>
    <row r="6547" spans="3:5" x14ac:dyDescent="0.25">
      <c r="C6547" s="23"/>
      <c r="D6547" s="23"/>
      <c r="E6547" s="23"/>
    </row>
    <row r="6548" spans="3:5" x14ac:dyDescent="0.25">
      <c r="C6548" s="23"/>
      <c r="D6548" s="23"/>
      <c r="E6548" s="23"/>
    </row>
    <row r="6549" spans="3:5" x14ac:dyDescent="0.25">
      <c r="C6549" s="23"/>
      <c r="D6549" s="23"/>
      <c r="E6549" s="23"/>
    </row>
    <row r="6550" spans="3:5" x14ac:dyDescent="0.25">
      <c r="C6550" s="23"/>
      <c r="D6550" s="23"/>
      <c r="E6550" s="23"/>
    </row>
    <row r="6551" spans="3:5" x14ac:dyDescent="0.25">
      <c r="C6551" s="23"/>
      <c r="D6551" s="23"/>
      <c r="E6551" s="23"/>
    </row>
    <row r="6552" spans="3:5" x14ac:dyDescent="0.25">
      <c r="C6552" s="23"/>
      <c r="D6552" s="23"/>
      <c r="E6552" s="23"/>
    </row>
    <row r="6553" spans="3:5" x14ac:dyDescent="0.25">
      <c r="C6553" s="23"/>
      <c r="D6553" s="23"/>
      <c r="E6553" s="23"/>
    </row>
    <row r="6554" spans="3:5" x14ac:dyDescent="0.25">
      <c r="C6554" s="23"/>
      <c r="D6554" s="23"/>
      <c r="E6554" s="23"/>
    </row>
    <row r="6555" spans="3:5" x14ac:dyDescent="0.25">
      <c r="C6555" s="23"/>
      <c r="D6555" s="23"/>
      <c r="E6555" s="23"/>
    </row>
    <row r="6556" spans="3:5" x14ac:dyDescent="0.25">
      <c r="C6556" s="23"/>
      <c r="D6556" s="23"/>
      <c r="E6556" s="23"/>
    </row>
    <row r="6557" spans="3:5" x14ac:dyDescent="0.25">
      <c r="C6557" s="23"/>
      <c r="D6557" s="23"/>
      <c r="E6557" s="23"/>
    </row>
    <row r="6558" spans="3:5" x14ac:dyDescent="0.25">
      <c r="C6558" s="23"/>
      <c r="D6558" s="23"/>
      <c r="E6558" s="23"/>
    </row>
    <row r="6559" spans="3:5" x14ac:dyDescent="0.25">
      <c r="C6559" s="23"/>
      <c r="D6559" s="23"/>
      <c r="E6559" s="23"/>
    </row>
    <row r="6560" spans="3:5" x14ac:dyDescent="0.25">
      <c r="C6560" s="23"/>
      <c r="D6560" s="23"/>
      <c r="E6560" s="23"/>
    </row>
    <row r="6561" spans="3:5" x14ac:dyDescent="0.25">
      <c r="C6561" s="23"/>
      <c r="D6561" s="23"/>
      <c r="E6561" s="23"/>
    </row>
    <row r="6562" spans="3:5" x14ac:dyDescent="0.25">
      <c r="C6562" s="23"/>
      <c r="D6562" s="23"/>
      <c r="E6562" s="23"/>
    </row>
    <row r="6563" spans="3:5" x14ac:dyDescent="0.25">
      <c r="C6563" s="23"/>
      <c r="D6563" s="23"/>
      <c r="E6563" s="23"/>
    </row>
    <row r="6564" spans="3:5" x14ac:dyDescent="0.25">
      <c r="C6564" s="23"/>
      <c r="D6564" s="23"/>
      <c r="E6564" s="23"/>
    </row>
    <row r="6565" spans="3:5" x14ac:dyDescent="0.25">
      <c r="C6565" s="23"/>
      <c r="D6565" s="23"/>
      <c r="E6565" s="23"/>
    </row>
    <row r="6566" spans="3:5" x14ac:dyDescent="0.25">
      <c r="C6566" s="23"/>
      <c r="D6566" s="23"/>
      <c r="E6566" s="23"/>
    </row>
    <row r="6567" spans="3:5" x14ac:dyDescent="0.25">
      <c r="C6567" s="23"/>
      <c r="D6567" s="23"/>
      <c r="E6567" s="23"/>
    </row>
    <row r="6568" spans="3:5" x14ac:dyDescent="0.25">
      <c r="C6568" s="23"/>
      <c r="D6568" s="23"/>
      <c r="E6568" s="23"/>
    </row>
    <row r="6569" spans="3:5" x14ac:dyDescent="0.25">
      <c r="C6569" s="23"/>
      <c r="D6569" s="23"/>
      <c r="E6569" s="23"/>
    </row>
    <row r="6570" spans="3:5" x14ac:dyDescent="0.25">
      <c r="C6570" s="23"/>
      <c r="D6570" s="23"/>
      <c r="E6570" s="23"/>
    </row>
    <row r="6571" spans="3:5" x14ac:dyDescent="0.25">
      <c r="C6571" s="23"/>
      <c r="D6571" s="23"/>
      <c r="E6571" s="23"/>
    </row>
    <row r="6572" spans="3:5" x14ac:dyDescent="0.25">
      <c r="C6572" s="23"/>
      <c r="D6572" s="23"/>
      <c r="E6572" s="23"/>
    </row>
    <row r="6573" spans="3:5" x14ac:dyDescent="0.25">
      <c r="C6573" s="23"/>
      <c r="D6573" s="23"/>
      <c r="E6573" s="23"/>
    </row>
    <row r="6574" spans="3:5" x14ac:dyDescent="0.25">
      <c r="C6574" s="23"/>
      <c r="D6574" s="23"/>
      <c r="E6574" s="23"/>
    </row>
    <row r="6575" spans="3:5" x14ac:dyDescent="0.25">
      <c r="C6575" s="23"/>
      <c r="D6575" s="23"/>
      <c r="E6575" s="23"/>
    </row>
    <row r="6576" spans="3:5" x14ac:dyDescent="0.25">
      <c r="C6576" s="23"/>
      <c r="D6576" s="23"/>
      <c r="E6576" s="23"/>
    </row>
    <row r="6577" spans="3:5" x14ac:dyDescent="0.25">
      <c r="C6577" s="23"/>
      <c r="D6577" s="23"/>
      <c r="E6577" s="23"/>
    </row>
    <row r="6578" spans="3:5" x14ac:dyDescent="0.25">
      <c r="C6578" s="23"/>
      <c r="D6578" s="23"/>
      <c r="E6578" s="23"/>
    </row>
    <row r="6579" spans="3:5" x14ac:dyDescent="0.25">
      <c r="C6579" s="23"/>
      <c r="D6579" s="23"/>
      <c r="E6579" s="23"/>
    </row>
    <row r="6580" spans="3:5" x14ac:dyDescent="0.25">
      <c r="C6580" s="23"/>
      <c r="D6580" s="23"/>
      <c r="E6580" s="23"/>
    </row>
    <row r="6581" spans="3:5" x14ac:dyDescent="0.25">
      <c r="C6581" s="23"/>
      <c r="D6581" s="23"/>
      <c r="E6581" s="23"/>
    </row>
    <row r="6582" spans="3:5" x14ac:dyDescent="0.25">
      <c r="C6582" s="23"/>
      <c r="D6582" s="23"/>
      <c r="E6582" s="23"/>
    </row>
    <row r="6583" spans="3:5" x14ac:dyDescent="0.25">
      <c r="C6583" s="23"/>
      <c r="D6583" s="23"/>
      <c r="E6583" s="23"/>
    </row>
    <row r="6584" spans="3:5" x14ac:dyDescent="0.25">
      <c r="C6584" s="23"/>
      <c r="D6584" s="23"/>
      <c r="E6584" s="23"/>
    </row>
    <row r="6585" spans="3:5" x14ac:dyDescent="0.25">
      <c r="C6585" s="23"/>
      <c r="D6585" s="23"/>
      <c r="E6585" s="23"/>
    </row>
    <row r="6586" spans="3:5" x14ac:dyDescent="0.25">
      <c r="C6586" s="23"/>
      <c r="D6586" s="23"/>
      <c r="E6586" s="23"/>
    </row>
    <row r="6587" spans="3:5" x14ac:dyDescent="0.25">
      <c r="C6587" s="23"/>
      <c r="D6587" s="23"/>
      <c r="E6587" s="23"/>
    </row>
    <row r="6588" spans="3:5" x14ac:dyDescent="0.25">
      <c r="C6588" s="23"/>
      <c r="D6588" s="23"/>
      <c r="E6588" s="23"/>
    </row>
    <row r="6589" spans="3:5" x14ac:dyDescent="0.25">
      <c r="C6589" s="23"/>
      <c r="D6589" s="23"/>
      <c r="E6589" s="23"/>
    </row>
    <row r="6590" spans="3:5" x14ac:dyDescent="0.25">
      <c r="C6590" s="23"/>
      <c r="D6590" s="23"/>
      <c r="E6590" s="23"/>
    </row>
    <row r="6591" spans="3:5" x14ac:dyDescent="0.25">
      <c r="C6591" s="23"/>
      <c r="D6591" s="23"/>
      <c r="E6591" s="23"/>
    </row>
    <row r="6592" spans="3:5" x14ac:dyDescent="0.25">
      <c r="C6592" s="23"/>
      <c r="D6592" s="23"/>
      <c r="E6592" s="23"/>
    </row>
    <row r="6593" spans="3:5" x14ac:dyDescent="0.25">
      <c r="C6593" s="23"/>
      <c r="D6593" s="23"/>
      <c r="E6593" s="23"/>
    </row>
    <row r="6594" spans="3:5" x14ac:dyDescent="0.25">
      <c r="C6594" s="23"/>
      <c r="D6594" s="23"/>
      <c r="E6594" s="23"/>
    </row>
    <row r="6595" spans="3:5" x14ac:dyDescent="0.25">
      <c r="C6595" s="23"/>
      <c r="D6595" s="23"/>
      <c r="E6595" s="23"/>
    </row>
    <row r="6596" spans="3:5" x14ac:dyDescent="0.25">
      <c r="C6596" s="23"/>
      <c r="D6596" s="23"/>
      <c r="E6596" s="23"/>
    </row>
    <row r="6597" spans="3:5" x14ac:dyDescent="0.25">
      <c r="C6597" s="23"/>
      <c r="D6597" s="23"/>
      <c r="E6597" s="23"/>
    </row>
    <row r="6598" spans="3:5" x14ac:dyDescent="0.25">
      <c r="C6598" s="23"/>
      <c r="D6598" s="23"/>
      <c r="E6598" s="23"/>
    </row>
    <row r="6599" spans="3:5" x14ac:dyDescent="0.25">
      <c r="C6599" s="23"/>
      <c r="D6599" s="23"/>
      <c r="E6599" s="23"/>
    </row>
    <row r="6600" spans="3:5" x14ac:dyDescent="0.25">
      <c r="C6600" s="23"/>
      <c r="D6600" s="23"/>
      <c r="E6600" s="23"/>
    </row>
    <row r="6601" spans="3:5" x14ac:dyDescent="0.25">
      <c r="C6601" s="23"/>
      <c r="D6601" s="23"/>
      <c r="E6601" s="23"/>
    </row>
    <row r="6602" spans="3:5" x14ac:dyDescent="0.25">
      <c r="C6602" s="23"/>
      <c r="D6602" s="23"/>
      <c r="E6602" s="23"/>
    </row>
    <row r="6603" spans="3:5" x14ac:dyDescent="0.25">
      <c r="C6603" s="23"/>
      <c r="D6603" s="23"/>
      <c r="E6603" s="23"/>
    </row>
    <row r="6604" spans="3:5" x14ac:dyDescent="0.25">
      <c r="C6604" s="23"/>
      <c r="D6604" s="23"/>
      <c r="E6604" s="23"/>
    </row>
    <row r="6605" spans="3:5" x14ac:dyDescent="0.25">
      <c r="C6605" s="23"/>
      <c r="D6605" s="23"/>
      <c r="E6605" s="23"/>
    </row>
    <row r="6606" spans="3:5" x14ac:dyDescent="0.25">
      <c r="C6606" s="23"/>
      <c r="D6606" s="23"/>
      <c r="E6606" s="23"/>
    </row>
    <row r="6607" spans="3:5" x14ac:dyDescent="0.25">
      <c r="C6607" s="23"/>
      <c r="D6607" s="23"/>
      <c r="E6607" s="23"/>
    </row>
    <row r="6608" spans="3:5" x14ac:dyDescent="0.25">
      <c r="C6608" s="23"/>
      <c r="D6608" s="23"/>
      <c r="E6608" s="23"/>
    </row>
    <row r="6609" spans="3:5" x14ac:dyDescent="0.25">
      <c r="C6609" s="23"/>
      <c r="D6609" s="23"/>
      <c r="E6609" s="23"/>
    </row>
    <row r="6610" spans="3:5" x14ac:dyDescent="0.25">
      <c r="C6610" s="23"/>
      <c r="D6610" s="23"/>
      <c r="E6610" s="23"/>
    </row>
    <row r="6611" spans="3:5" x14ac:dyDescent="0.25">
      <c r="C6611" s="23"/>
      <c r="D6611" s="23"/>
      <c r="E6611" s="23"/>
    </row>
    <row r="6612" spans="3:5" x14ac:dyDescent="0.25">
      <c r="C6612" s="23"/>
      <c r="D6612" s="23"/>
      <c r="E6612" s="23"/>
    </row>
    <row r="6613" spans="3:5" x14ac:dyDescent="0.25">
      <c r="C6613" s="23"/>
      <c r="D6613" s="23"/>
      <c r="E6613" s="23"/>
    </row>
    <row r="6614" spans="3:5" x14ac:dyDescent="0.25">
      <c r="C6614" s="23"/>
      <c r="D6614" s="23"/>
      <c r="E6614" s="23"/>
    </row>
    <row r="6615" spans="3:5" x14ac:dyDescent="0.25">
      <c r="C6615" s="23"/>
      <c r="D6615" s="23"/>
      <c r="E6615" s="23"/>
    </row>
    <row r="6616" spans="3:5" x14ac:dyDescent="0.25">
      <c r="C6616" s="23"/>
      <c r="D6616" s="23"/>
      <c r="E6616" s="23"/>
    </row>
    <row r="6617" spans="3:5" x14ac:dyDescent="0.25">
      <c r="C6617" s="23"/>
      <c r="D6617" s="23"/>
      <c r="E6617" s="23"/>
    </row>
    <row r="6618" spans="3:5" x14ac:dyDescent="0.25">
      <c r="C6618" s="23"/>
      <c r="D6618" s="23"/>
      <c r="E6618" s="23"/>
    </row>
    <row r="6619" spans="3:5" x14ac:dyDescent="0.25">
      <c r="C6619" s="23"/>
      <c r="D6619" s="23"/>
      <c r="E6619" s="23"/>
    </row>
    <row r="6620" spans="3:5" x14ac:dyDescent="0.25">
      <c r="C6620" s="23"/>
      <c r="D6620" s="23"/>
      <c r="E6620" s="23"/>
    </row>
    <row r="6621" spans="3:5" x14ac:dyDescent="0.25">
      <c r="C6621" s="23"/>
      <c r="D6621" s="23"/>
      <c r="E6621" s="23"/>
    </row>
    <row r="6622" spans="3:5" x14ac:dyDescent="0.25">
      <c r="C6622" s="23"/>
      <c r="D6622" s="23"/>
      <c r="E6622" s="23"/>
    </row>
    <row r="6623" spans="3:5" x14ac:dyDescent="0.25">
      <c r="C6623" s="23"/>
      <c r="D6623" s="23"/>
      <c r="E6623" s="23"/>
    </row>
    <row r="6624" spans="3:5" x14ac:dyDescent="0.25">
      <c r="C6624" s="23"/>
      <c r="D6624" s="23"/>
      <c r="E6624" s="23"/>
    </row>
    <row r="6625" spans="3:5" x14ac:dyDescent="0.25">
      <c r="C6625" s="23"/>
      <c r="D6625" s="23"/>
      <c r="E6625" s="23"/>
    </row>
    <row r="6626" spans="3:5" x14ac:dyDescent="0.25">
      <c r="C6626" s="23"/>
      <c r="D6626" s="23"/>
      <c r="E6626" s="23"/>
    </row>
    <row r="6627" spans="3:5" x14ac:dyDescent="0.25">
      <c r="C6627" s="23"/>
      <c r="D6627" s="23"/>
      <c r="E6627" s="23"/>
    </row>
    <row r="6628" spans="3:5" x14ac:dyDescent="0.25">
      <c r="C6628" s="23"/>
      <c r="D6628" s="23"/>
      <c r="E6628" s="23"/>
    </row>
    <row r="6629" spans="3:5" x14ac:dyDescent="0.25">
      <c r="C6629" s="23"/>
      <c r="D6629" s="23"/>
      <c r="E6629" s="23"/>
    </row>
    <row r="6630" spans="3:5" x14ac:dyDescent="0.25">
      <c r="C6630" s="23"/>
      <c r="D6630" s="23"/>
      <c r="E6630" s="23"/>
    </row>
    <row r="6631" spans="3:5" x14ac:dyDescent="0.25">
      <c r="C6631" s="23"/>
      <c r="D6631" s="23"/>
      <c r="E6631" s="23"/>
    </row>
    <row r="6632" spans="3:5" x14ac:dyDescent="0.25">
      <c r="C6632" s="23"/>
      <c r="D6632" s="23"/>
      <c r="E6632" s="23"/>
    </row>
    <row r="6633" spans="3:5" x14ac:dyDescent="0.25">
      <c r="C6633" s="23"/>
      <c r="D6633" s="23"/>
      <c r="E6633" s="23"/>
    </row>
    <row r="6634" spans="3:5" x14ac:dyDescent="0.25">
      <c r="C6634" s="23"/>
      <c r="D6634" s="23"/>
      <c r="E6634" s="23"/>
    </row>
    <row r="6635" spans="3:5" x14ac:dyDescent="0.25">
      <c r="C6635" s="23"/>
      <c r="D6635" s="23"/>
      <c r="E6635" s="23"/>
    </row>
    <row r="6636" spans="3:5" x14ac:dyDescent="0.25">
      <c r="C6636" s="23"/>
      <c r="D6636" s="23"/>
      <c r="E6636" s="23"/>
    </row>
    <row r="6637" spans="3:5" x14ac:dyDescent="0.25">
      <c r="C6637" s="23"/>
      <c r="D6637" s="23"/>
      <c r="E6637" s="23"/>
    </row>
    <row r="6638" spans="3:5" x14ac:dyDescent="0.25">
      <c r="C6638" s="23"/>
      <c r="D6638" s="23"/>
      <c r="E6638" s="23"/>
    </row>
    <row r="6639" spans="3:5" x14ac:dyDescent="0.25">
      <c r="C6639" s="23"/>
      <c r="D6639" s="23"/>
      <c r="E6639" s="23"/>
    </row>
    <row r="6640" spans="3:5" x14ac:dyDescent="0.25">
      <c r="C6640" s="23"/>
      <c r="D6640" s="23"/>
      <c r="E6640" s="23"/>
    </row>
    <row r="6641" spans="3:5" x14ac:dyDescent="0.25">
      <c r="C6641" s="23"/>
      <c r="D6641" s="23"/>
      <c r="E6641" s="23"/>
    </row>
    <row r="6642" spans="3:5" x14ac:dyDescent="0.25">
      <c r="C6642" s="23"/>
      <c r="D6642" s="23"/>
      <c r="E6642" s="23"/>
    </row>
    <row r="6643" spans="3:5" x14ac:dyDescent="0.25">
      <c r="C6643" s="23"/>
      <c r="D6643" s="23"/>
      <c r="E6643" s="23"/>
    </row>
    <row r="6644" spans="3:5" x14ac:dyDescent="0.25">
      <c r="C6644" s="23"/>
      <c r="D6644" s="23"/>
      <c r="E6644" s="23"/>
    </row>
    <row r="6645" spans="3:5" x14ac:dyDescent="0.25">
      <c r="C6645" s="23"/>
      <c r="D6645" s="23"/>
      <c r="E6645" s="23"/>
    </row>
    <row r="6646" spans="3:5" x14ac:dyDescent="0.25">
      <c r="C6646" s="23"/>
      <c r="D6646" s="23"/>
      <c r="E6646" s="23"/>
    </row>
    <row r="6647" spans="3:5" x14ac:dyDescent="0.25">
      <c r="C6647" s="23"/>
      <c r="D6647" s="23"/>
      <c r="E6647" s="23"/>
    </row>
    <row r="6648" spans="3:5" x14ac:dyDescent="0.25">
      <c r="C6648" s="23"/>
      <c r="D6648" s="23"/>
      <c r="E6648" s="23"/>
    </row>
    <row r="6649" spans="3:5" x14ac:dyDescent="0.25">
      <c r="C6649" s="23"/>
      <c r="D6649" s="23"/>
      <c r="E6649" s="23"/>
    </row>
    <row r="6650" spans="3:5" x14ac:dyDescent="0.25">
      <c r="C6650" s="23"/>
      <c r="D6650" s="23"/>
      <c r="E6650" s="23"/>
    </row>
    <row r="6651" spans="3:5" x14ac:dyDescent="0.25">
      <c r="C6651" s="23"/>
      <c r="D6651" s="23"/>
      <c r="E6651" s="23"/>
    </row>
    <row r="6652" spans="3:5" x14ac:dyDescent="0.25">
      <c r="C6652" s="23"/>
      <c r="D6652" s="23"/>
      <c r="E6652" s="23"/>
    </row>
    <row r="6653" spans="3:5" x14ac:dyDescent="0.25">
      <c r="C6653" s="23"/>
      <c r="D6653" s="23"/>
      <c r="E6653" s="23"/>
    </row>
    <row r="6654" spans="3:5" x14ac:dyDescent="0.25">
      <c r="C6654" s="23"/>
      <c r="D6654" s="23"/>
      <c r="E6654" s="23"/>
    </row>
    <row r="6655" spans="3:5" x14ac:dyDescent="0.25">
      <c r="C6655" s="23"/>
      <c r="D6655" s="23"/>
      <c r="E6655" s="23"/>
    </row>
    <row r="6656" spans="3:5" x14ac:dyDescent="0.25">
      <c r="C6656" s="23"/>
      <c r="D6656" s="23"/>
      <c r="E6656" s="23"/>
    </row>
    <row r="6657" spans="3:5" x14ac:dyDescent="0.25">
      <c r="C6657" s="23"/>
      <c r="D6657" s="23"/>
      <c r="E6657" s="23"/>
    </row>
    <row r="6658" spans="3:5" x14ac:dyDescent="0.25">
      <c r="C6658" s="23"/>
      <c r="D6658" s="23"/>
      <c r="E6658" s="23"/>
    </row>
    <row r="6659" spans="3:5" x14ac:dyDescent="0.25">
      <c r="C6659" s="23"/>
      <c r="D6659" s="23"/>
      <c r="E6659" s="23"/>
    </row>
    <row r="6660" spans="3:5" x14ac:dyDescent="0.25">
      <c r="C6660" s="23"/>
      <c r="D6660" s="23"/>
      <c r="E6660" s="23"/>
    </row>
    <row r="6661" spans="3:5" x14ac:dyDescent="0.25">
      <c r="C6661" s="23"/>
      <c r="D6661" s="23"/>
      <c r="E6661" s="23"/>
    </row>
    <row r="6662" spans="3:5" x14ac:dyDescent="0.25">
      <c r="C6662" s="23"/>
      <c r="D6662" s="23"/>
      <c r="E6662" s="23"/>
    </row>
    <row r="6663" spans="3:5" x14ac:dyDescent="0.25">
      <c r="C6663" s="23"/>
      <c r="D6663" s="23"/>
      <c r="E6663" s="23"/>
    </row>
    <row r="6664" spans="3:5" x14ac:dyDescent="0.25">
      <c r="C6664" s="23"/>
      <c r="D6664" s="23"/>
      <c r="E6664" s="23"/>
    </row>
    <row r="6665" spans="3:5" x14ac:dyDescent="0.25">
      <c r="C6665" s="23"/>
      <c r="D6665" s="23"/>
      <c r="E6665" s="23"/>
    </row>
    <row r="6666" spans="3:5" x14ac:dyDescent="0.25">
      <c r="C6666" s="23"/>
      <c r="D6666" s="23"/>
      <c r="E6666" s="23"/>
    </row>
    <row r="6667" spans="3:5" x14ac:dyDescent="0.25">
      <c r="C6667" s="23"/>
      <c r="D6667" s="23"/>
      <c r="E6667" s="23"/>
    </row>
    <row r="6668" spans="3:5" x14ac:dyDescent="0.25">
      <c r="C6668" s="23"/>
      <c r="D6668" s="23"/>
      <c r="E6668" s="23"/>
    </row>
    <row r="6669" spans="3:5" x14ac:dyDescent="0.25">
      <c r="C6669" s="23"/>
      <c r="D6669" s="23"/>
      <c r="E6669" s="23"/>
    </row>
    <row r="6670" spans="3:5" x14ac:dyDescent="0.25">
      <c r="C6670" s="23"/>
      <c r="D6670" s="23"/>
      <c r="E6670" s="23"/>
    </row>
    <row r="6671" spans="3:5" x14ac:dyDescent="0.25">
      <c r="C6671" s="23"/>
      <c r="D6671" s="23"/>
      <c r="E6671" s="23"/>
    </row>
    <row r="6672" spans="3:5" x14ac:dyDescent="0.25">
      <c r="C6672" s="23"/>
      <c r="D6672" s="23"/>
      <c r="E6672" s="23"/>
    </row>
    <row r="6673" spans="3:5" x14ac:dyDescent="0.25">
      <c r="C6673" s="23"/>
      <c r="D6673" s="23"/>
      <c r="E6673" s="23"/>
    </row>
    <row r="6674" spans="3:5" x14ac:dyDescent="0.25">
      <c r="C6674" s="23"/>
      <c r="D6674" s="23"/>
      <c r="E6674" s="23"/>
    </row>
    <row r="6675" spans="3:5" x14ac:dyDescent="0.25">
      <c r="C6675" s="23"/>
      <c r="D6675" s="23"/>
      <c r="E6675" s="23"/>
    </row>
    <row r="6676" spans="3:5" x14ac:dyDescent="0.25">
      <c r="C6676" s="23"/>
      <c r="D6676" s="23"/>
      <c r="E6676" s="23"/>
    </row>
    <row r="6677" spans="3:5" x14ac:dyDescent="0.25">
      <c r="C6677" s="23"/>
      <c r="D6677" s="23"/>
      <c r="E6677" s="23"/>
    </row>
    <row r="6678" spans="3:5" x14ac:dyDescent="0.25">
      <c r="C6678" s="23"/>
      <c r="D6678" s="23"/>
      <c r="E6678" s="23"/>
    </row>
    <row r="6679" spans="3:5" x14ac:dyDescent="0.25">
      <c r="C6679" s="23"/>
      <c r="D6679" s="23"/>
      <c r="E6679" s="23"/>
    </row>
    <row r="6680" spans="3:5" x14ac:dyDescent="0.25">
      <c r="C6680" s="23"/>
      <c r="D6680" s="23"/>
      <c r="E6680" s="23"/>
    </row>
    <row r="6681" spans="3:5" x14ac:dyDescent="0.25">
      <c r="C6681" s="23"/>
      <c r="D6681" s="23"/>
      <c r="E6681" s="23"/>
    </row>
    <row r="6682" spans="3:5" x14ac:dyDescent="0.25">
      <c r="C6682" s="23"/>
      <c r="D6682" s="23"/>
      <c r="E6682" s="23"/>
    </row>
    <row r="6683" spans="3:5" x14ac:dyDescent="0.25">
      <c r="C6683" s="23"/>
      <c r="D6683" s="23"/>
      <c r="E6683" s="23"/>
    </row>
    <row r="6684" spans="3:5" x14ac:dyDescent="0.25">
      <c r="C6684" s="23"/>
      <c r="D6684" s="23"/>
      <c r="E6684" s="23"/>
    </row>
    <row r="6685" spans="3:5" x14ac:dyDescent="0.25">
      <c r="C6685" s="23"/>
      <c r="D6685" s="23"/>
      <c r="E6685" s="23"/>
    </row>
    <row r="6686" spans="3:5" x14ac:dyDescent="0.25">
      <c r="C6686" s="23"/>
      <c r="D6686" s="23"/>
      <c r="E6686" s="23"/>
    </row>
    <row r="6687" spans="3:5" x14ac:dyDescent="0.25">
      <c r="C6687" s="23"/>
      <c r="D6687" s="23"/>
      <c r="E6687" s="23"/>
    </row>
    <row r="6688" spans="3:5" x14ac:dyDescent="0.25">
      <c r="C6688" s="23"/>
      <c r="D6688" s="23"/>
      <c r="E6688" s="23"/>
    </row>
    <row r="6689" spans="3:5" x14ac:dyDescent="0.25">
      <c r="C6689" s="23"/>
      <c r="D6689" s="23"/>
      <c r="E6689" s="23"/>
    </row>
    <row r="6690" spans="3:5" x14ac:dyDescent="0.25">
      <c r="C6690" s="23"/>
      <c r="D6690" s="23"/>
      <c r="E6690" s="23"/>
    </row>
    <row r="6691" spans="3:5" x14ac:dyDescent="0.25">
      <c r="C6691" s="23"/>
      <c r="D6691" s="23"/>
      <c r="E6691" s="23"/>
    </row>
    <row r="6692" spans="3:5" x14ac:dyDescent="0.25">
      <c r="C6692" s="23"/>
      <c r="D6692" s="23"/>
      <c r="E6692" s="23"/>
    </row>
    <row r="6693" spans="3:5" x14ac:dyDescent="0.25">
      <c r="C6693" s="23"/>
      <c r="D6693" s="23"/>
      <c r="E6693" s="23"/>
    </row>
    <row r="6694" spans="3:5" x14ac:dyDescent="0.25">
      <c r="C6694" s="23"/>
      <c r="D6694" s="23"/>
      <c r="E6694" s="23"/>
    </row>
    <row r="6695" spans="3:5" x14ac:dyDescent="0.25">
      <c r="C6695" s="23"/>
      <c r="D6695" s="23"/>
      <c r="E6695" s="23"/>
    </row>
    <row r="6696" spans="3:5" x14ac:dyDescent="0.25">
      <c r="C6696" s="23"/>
      <c r="D6696" s="23"/>
      <c r="E6696" s="23"/>
    </row>
    <row r="6697" spans="3:5" x14ac:dyDescent="0.25">
      <c r="C6697" s="23"/>
      <c r="D6697" s="23"/>
      <c r="E6697" s="23"/>
    </row>
    <row r="6698" spans="3:5" x14ac:dyDescent="0.25">
      <c r="C6698" s="23"/>
      <c r="D6698" s="23"/>
      <c r="E6698" s="23"/>
    </row>
    <row r="6699" spans="3:5" x14ac:dyDescent="0.25">
      <c r="C6699" s="23"/>
      <c r="D6699" s="23"/>
      <c r="E6699" s="23"/>
    </row>
    <row r="6700" spans="3:5" x14ac:dyDescent="0.25">
      <c r="C6700" s="23"/>
      <c r="D6700" s="23"/>
      <c r="E6700" s="23"/>
    </row>
    <row r="6701" spans="3:5" x14ac:dyDescent="0.25">
      <c r="C6701" s="23"/>
      <c r="D6701" s="23"/>
      <c r="E6701" s="23"/>
    </row>
    <row r="6702" spans="3:5" x14ac:dyDescent="0.25">
      <c r="C6702" s="23"/>
      <c r="D6702" s="23"/>
      <c r="E6702" s="23"/>
    </row>
    <row r="6703" spans="3:5" x14ac:dyDescent="0.25">
      <c r="C6703" s="23"/>
      <c r="D6703" s="23"/>
      <c r="E6703" s="23"/>
    </row>
    <row r="6704" spans="3:5" x14ac:dyDescent="0.25">
      <c r="C6704" s="23"/>
      <c r="D6704" s="23"/>
      <c r="E6704" s="23"/>
    </row>
    <row r="6705" spans="3:5" x14ac:dyDescent="0.25">
      <c r="C6705" s="23"/>
      <c r="D6705" s="23"/>
      <c r="E6705" s="23"/>
    </row>
    <row r="6706" spans="3:5" x14ac:dyDescent="0.25">
      <c r="C6706" s="23"/>
      <c r="D6706" s="23"/>
      <c r="E6706" s="23"/>
    </row>
    <row r="6707" spans="3:5" x14ac:dyDescent="0.25">
      <c r="C6707" s="23"/>
      <c r="D6707" s="23"/>
      <c r="E6707" s="23"/>
    </row>
    <row r="6708" spans="3:5" x14ac:dyDescent="0.25">
      <c r="C6708" s="23"/>
      <c r="D6708" s="23"/>
      <c r="E6708" s="23"/>
    </row>
    <row r="6709" spans="3:5" x14ac:dyDescent="0.25">
      <c r="C6709" s="23"/>
      <c r="D6709" s="23"/>
      <c r="E6709" s="23"/>
    </row>
    <row r="6710" spans="3:5" x14ac:dyDescent="0.25">
      <c r="C6710" s="23"/>
      <c r="D6710" s="23"/>
      <c r="E6710" s="23"/>
    </row>
    <row r="6711" spans="3:5" x14ac:dyDescent="0.25">
      <c r="C6711" s="23"/>
      <c r="D6711" s="23"/>
      <c r="E6711" s="23"/>
    </row>
    <row r="6712" spans="3:5" x14ac:dyDescent="0.25">
      <c r="C6712" s="23"/>
      <c r="D6712" s="23"/>
      <c r="E6712" s="23"/>
    </row>
    <row r="6713" spans="3:5" x14ac:dyDescent="0.25">
      <c r="C6713" s="23"/>
      <c r="D6713" s="23"/>
      <c r="E6713" s="23"/>
    </row>
    <row r="6714" spans="3:5" x14ac:dyDescent="0.25">
      <c r="C6714" s="23"/>
      <c r="D6714" s="23"/>
      <c r="E6714" s="23"/>
    </row>
    <row r="6715" spans="3:5" x14ac:dyDescent="0.25">
      <c r="C6715" s="23"/>
      <c r="D6715" s="23"/>
      <c r="E6715" s="23"/>
    </row>
    <row r="6716" spans="3:5" x14ac:dyDescent="0.25">
      <c r="C6716" s="23"/>
      <c r="D6716" s="23"/>
      <c r="E6716" s="23"/>
    </row>
    <row r="6717" spans="3:5" x14ac:dyDescent="0.25">
      <c r="C6717" s="23"/>
      <c r="D6717" s="23"/>
      <c r="E6717" s="23"/>
    </row>
    <row r="6718" spans="3:5" x14ac:dyDescent="0.25">
      <c r="C6718" s="23"/>
      <c r="D6718" s="23"/>
      <c r="E6718" s="23"/>
    </row>
    <row r="6719" spans="3:5" x14ac:dyDescent="0.25">
      <c r="C6719" s="23"/>
      <c r="D6719" s="23"/>
      <c r="E6719" s="23"/>
    </row>
    <row r="6720" spans="3:5" x14ac:dyDescent="0.25">
      <c r="C6720" s="23"/>
      <c r="D6720" s="23"/>
      <c r="E6720" s="23"/>
    </row>
    <row r="6721" spans="3:5" x14ac:dyDescent="0.25">
      <c r="C6721" s="23"/>
      <c r="D6721" s="23"/>
      <c r="E6721" s="23"/>
    </row>
    <row r="6722" spans="3:5" x14ac:dyDescent="0.25">
      <c r="C6722" s="23"/>
      <c r="D6722" s="23"/>
      <c r="E6722" s="23"/>
    </row>
    <row r="6723" spans="3:5" x14ac:dyDescent="0.25">
      <c r="C6723" s="23"/>
      <c r="D6723" s="23"/>
      <c r="E6723" s="23"/>
    </row>
    <row r="6724" spans="3:5" x14ac:dyDescent="0.25">
      <c r="C6724" s="23"/>
      <c r="D6724" s="23"/>
      <c r="E6724" s="23"/>
    </row>
    <row r="6725" spans="3:5" x14ac:dyDescent="0.25">
      <c r="C6725" s="23"/>
      <c r="D6725" s="23"/>
      <c r="E6725" s="23"/>
    </row>
    <row r="6726" spans="3:5" x14ac:dyDescent="0.25">
      <c r="C6726" s="23"/>
      <c r="D6726" s="23"/>
      <c r="E6726" s="23"/>
    </row>
    <row r="6727" spans="3:5" x14ac:dyDescent="0.25">
      <c r="C6727" s="23"/>
      <c r="D6727" s="23"/>
      <c r="E6727" s="23"/>
    </row>
    <row r="6728" spans="3:5" x14ac:dyDescent="0.25">
      <c r="C6728" s="23"/>
      <c r="D6728" s="23"/>
      <c r="E6728" s="23"/>
    </row>
    <row r="6729" spans="3:5" x14ac:dyDescent="0.25">
      <c r="C6729" s="23"/>
      <c r="D6729" s="23"/>
      <c r="E6729" s="23"/>
    </row>
    <row r="6730" spans="3:5" x14ac:dyDescent="0.25">
      <c r="C6730" s="23"/>
      <c r="D6730" s="23"/>
      <c r="E6730" s="23"/>
    </row>
    <row r="6731" spans="3:5" x14ac:dyDescent="0.25">
      <c r="C6731" s="23"/>
      <c r="D6731" s="23"/>
      <c r="E6731" s="23"/>
    </row>
    <row r="6732" spans="3:5" x14ac:dyDescent="0.25">
      <c r="C6732" s="23"/>
      <c r="D6732" s="23"/>
      <c r="E6732" s="23"/>
    </row>
    <row r="6733" spans="3:5" x14ac:dyDescent="0.25">
      <c r="C6733" s="23"/>
      <c r="D6733" s="23"/>
      <c r="E6733" s="23"/>
    </row>
    <row r="6734" spans="3:5" x14ac:dyDescent="0.25">
      <c r="C6734" s="23"/>
      <c r="D6734" s="23"/>
      <c r="E6734" s="23"/>
    </row>
    <row r="6735" spans="3:5" x14ac:dyDescent="0.25">
      <c r="C6735" s="23"/>
      <c r="D6735" s="23"/>
      <c r="E6735" s="23"/>
    </row>
    <row r="6736" spans="3:5" x14ac:dyDescent="0.25">
      <c r="C6736" s="23"/>
      <c r="D6736" s="23"/>
      <c r="E6736" s="23"/>
    </row>
    <row r="6737" spans="3:5" x14ac:dyDescent="0.25">
      <c r="C6737" s="23"/>
      <c r="D6737" s="23"/>
      <c r="E6737" s="23"/>
    </row>
    <row r="6738" spans="3:5" x14ac:dyDescent="0.25">
      <c r="C6738" s="23"/>
      <c r="D6738" s="23"/>
      <c r="E6738" s="23"/>
    </row>
    <row r="6739" spans="3:5" x14ac:dyDescent="0.25">
      <c r="C6739" s="23"/>
      <c r="D6739" s="23"/>
      <c r="E6739" s="23"/>
    </row>
    <row r="6740" spans="3:5" x14ac:dyDescent="0.25">
      <c r="C6740" s="23"/>
      <c r="D6740" s="23"/>
      <c r="E6740" s="23"/>
    </row>
    <row r="6741" spans="3:5" x14ac:dyDescent="0.25">
      <c r="C6741" s="23"/>
      <c r="D6741" s="23"/>
      <c r="E6741" s="23"/>
    </row>
    <row r="6742" spans="3:5" x14ac:dyDescent="0.25">
      <c r="C6742" s="23"/>
      <c r="D6742" s="23"/>
      <c r="E6742" s="23"/>
    </row>
    <row r="6743" spans="3:5" x14ac:dyDescent="0.25">
      <c r="C6743" s="23"/>
      <c r="D6743" s="23"/>
      <c r="E6743" s="23"/>
    </row>
    <row r="6744" spans="3:5" x14ac:dyDescent="0.25">
      <c r="C6744" s="23"/>
      <c r="D6744" s="23"/>
      <c r="E6744" s="23"/>
    </row>
    <row r="6745" spans="3:5" x14ac:dyDescent="0.25">
      <c r="C6745" s="23"/>
      <c r="D6745" s="23"/>
      <c r="E6745" s="23"/>
    </row>
    <row r="6746" spans="3:5" x14ac:dyDescent="0.25">
      <c r="C6746" s="23"/>
      <c r="D6746" s="23"/>
      <c r="E6746" s="23"/>
    </row>
    <row r="6747" spans="3:5" x14ac:dyDescent="0.25">
      <c r="C6747" s="23"/>
      <c r="D6747" s="23"/>
      <c r="E6747" s="23"/>
    </row>
    <row r="6748" spans="3:5" x14ac:dyDescent="0.25">
      <c r="C6748" s="23"/>
      <c r="D6748" s="23"/>
      <c r="E6748" s="23"/>
    </row>
    <row r="6749" spans="3:5" x14ac:dyDescent="0.25">
      <c r="C6749" s="23"/>
      <c r="D6749" s="23"/>
      <c r="E6749" s="23"/>
    </row>
    <row r="6750" spans="3:5" x14ac:dyDescent="0.25">
      <c r="C6750" s="23"/>
      <c r="D6750" s="23"/>
      <c r="E6750" s="23"/>
    </row>
    <row r="6751" spans="3:5" x14ac:dyDescent="0.25">
      <c r="C6751" s="23"/>
      <c r="D6751" s="23"/>
      <c r="E6751" s="23"/>
    </row>
    <row r="6752" spans="3:5" x14ac:dyDescent="0.25">
      <c r="C6752" s="23"/>
      <c r="D6752" s="23"/>
      <c r="E6752" s="23"/>
    </row>
    <row r="6753" spans="3:5" x14ac:dyDescent="0.25">
      <c r="C6753" s="23"/>
      <c r="D6753" s="23"/>
      <c r="E6753" s="23"/>
    </row>
    <row r="6754" spans="3:5" x14ac:dyDescent="0.25">
      <c r="C6754" s="23"/>
      <c r="D6754" s="23"/>
      <c r="E6754" s="23"/>
    </row>
    <row r="6755" spans="3:5" x14ac:dyDescent="0.25">
      <c r="C6755" s="23"/>
      <c r="D6755" s="23"/>
      <c r="E6755" s="23"/>
    </row>
    <row r="6756" spans="3:5" x14ac:dyDescent="0.25">
      <c r="C6756" s="23"/>
      <c r="D6756" s="23"/>
      <c r="E6756" s="23"/>
    </row>
    <row r="6757" spans="3:5" x14ac:dyDescent="0.25">
      <c r="C6757" s="23"/>
      <c r="D6757" s="23"/>
      <c r="E6757" s="23"/>
    </row>
    <row r="6758" spans="3:5" x14ac:dyDescent="0.25">
      <c r="C6758" s="23"/>
      <c r="D6758" s="23"/>
      <c r="E6758" s="23"/>
    </row>
    <row r="6759" spans="3:5" x14ac:dyDescent="0.25">
      <c r="C6759" s="23"/>
      <c r="D6759" s="23"/>
      <c r="E6759" s="23"/>
    </row>
    <row r="6760" spans="3:5" x14ac:dyDescent="0.25">
      <c r="C6760" s="23"/>
      <c r="D6760" s="23"/>
      <c r="E6760" s="23"/>
    </row>
    <row r="6761" spans="3:5" x14ac:dyDescent="0.25">
      <c r="C6761" s="23"/>
      <c r="D6761" s="23"/>
      <c r="E6761" s="23"/>
    </row>
    <row r="6762" spans="3:5" x14ac:dyDescent="0.25">
      <c r="C6762" s="23"/>
      <c r="D6762" s="23"/>
      <c r="E6762" s="23"/>
    </row>
    <row r="6763" spans="3:5" x14ac:dyDescent="0.25">
      <c r="C6763" s="23"/>
      <c r="D6763" s="23"/>
      <c r="E6763" s="23"/>
    </row>
    <row r="6764" spans="3:5" x14ac:dyDescent="0.25">
      <c r="C6764" s="23"/>
      <c r="D6764" s="23"/>
      <c r="E6764" s="23"/>
    </row>
    <row r="6765" spans="3:5" x14ac:dyDescent="0.25">
      <c r="C6765" s="23"/>
      <c r="D6765" s="23"/>
      <c r="E6765" s="23"/>
    </row>
    <row r="6766" spans="3:5" x14ac:dyDescent="0.25">
      <c r="C6766" s="23"/>
      <c r="D6766" s="23"/>
      <c r="E6766" s="23"/>
    </row>
    <row r="6767" spans="3:5" x14ac:dyDescent="0.25">
      <c r="C6767" s="23"/>
      <c r="D6767" s="23"/>
      <c r="E6767" s="23"/>
    </row>
    <row r="6768" spans="3:5" x14ac:dyDescent="0.25">
      <c r="C6768" s="23"/>
      <c r="D6768" s="23"/>
      <c r="E6768" s="23"/>
    </row>
    <row r="6769" spans="3:5" x14ac:dyDescent="0.25">
      <c r="C6769" s="23"/>
      <c r="D6769" s="23"/>
      <c r="E6769" s="23"/>
    </row>
    <row r="6770" spans="3:5" x14ac:dyDescent="0.25">
      <c r="C6770" s="23"/>
      <c r="D6770" s="23"/>
      <c r="E6770" s="23"/>
    </row>
    <row r="6771" spans="3:5" x14ac:dyDescent="0.25">
      <c r="C6771" s="23"/>
      <c r="D6771" s="23"/>
      <c r="E6771" s="23"/>
    </row>
    <row r="6772" spans="3:5" x14ac:dyDescent="0.25">
      <c r="C6772" s="23"/>
      <c r="D6772" s="23"/>
      <c r="E6772" s="23"/>
    </row>
    <row r="6773" spans="3:5" x14ac:dyDescent="0.25">
      <c r="C6773" s="23"/>
      <c r="D6773" s="23"/>
      <c r="E6773" s="23"/>
    </row>
    <row r="6774" spans="3:5" x14ac:dyDescent="0.25">
      <c r="C6774" s="23"/>
      <c r="D6774" s="23"/>
      <c r="E6774" s="23"/>
    </row>
    <row r="6775" spans="3:5" x14ac:dyDescent="0.25">
      <c r="C6775" s="23"/>
      <c r="D6775" s="23"/>
      <c r="E6775" s="23"/>
    </row>
    <row r="6776" spans="3:5" x14ac:dyDescent="0.25">
      <c r="C6776" s="23"/>
      <c r="D6776" s="23"/>
      <c r="E6776" s="23"/>
    </row>
    <row r="6777" spans="3:5" x14ac:dyDescent="0.25">
      <c r="C6777" s="23"/>
      <c r="D6777" s="23"/>
      <c r="E6777" s="23"/>
    </row>
    <row r="6778" spans="3:5" x14ac:dyDescent="0.25">
      <c r="C6778" s="23"/>
      <c r="D6778" s="23"/>
      <c r="E6778" s="23"/>
    </row>
    <row r="6779" spans="3:5" x14ac:dyDescent="0.25">
      <c r="C6779" s="23"/>
      <c r="D6779" s="23"/>
      <c r="E6779" s="23"/>
    </row>
    <row r="6780" spans="3:5" x14ac:dyDescent="0.25">
      <c r="C6780" s="23"/>
      <c r="D6780" s="23"/>
      <c r="E6780" s="23"/>
    </row>
    <row r="6781" spans="3:5" x14ac:dyDescent="0.25">
      <c r="C6781" s="23"/>
      <c r="D6781" s="23"/>
      <c r="E6781" s="23"/>
    </row>
    <row r="6782" spans="3:5" x14ac:dyDescent="0.25">
      <c r="C6782" s="23"/>
      <c r="D6782" s="23"/>
      <c r="E6782" s="23"/>
    </row>
    <row r="6783" spans="3:5" x14ac:dyDescent="0.25">
      <c r="C6783" s="23"/>
      <c r="D6783" s="23"/>
      <c r="E6783" s="23"/>
    </row>
    <row r="6784" spans="3:5" x14ac:dyDescent="0.25">
      <c r="C6784" s="23"/>
      <c r="D6784" s="23"/>
      <c r="E6784" s="23"/>
    </row>
    <row r="6785" spans="3:5" x14ac:dyDescent="0.25">
      <c r="C6785" s="23"/>
      <c r="D6785" s="23"/>
      <c r="E6785" s="23"/>
    </row>
    <row r="6786" spans="3:5" x14ac:dyDescent="0.25">
      <c r="C6786" s="23"/>
      <c r="D6786" s="23"/>
      <c r="E6786" s="23"/>
    </row>
    <row r="6787" spans="3:5" x14ac:dyDescent="0.25">
      <c r="C6787" s="23"/>
      <c r="D6787" s="23"/>
      <c r="E6787" s="23"/>
    </row>
    <row r="6788" spans="3:5" x14ac:dyDescent="0.25">
      <c r="C6788" s="23"/>
      <c r="D6788" s="23"/>
      <c r="E6788" s="23"/>
    </row>
    <row r="6789" spans="3:5" x14ac:dyDescent="0.25">
      <c r="C6789" s="23"/>
      <c r="D6789" s="23"/>
      <c r="E6789" s="23"/>
    </row>
    <row r="6790" spans="3:5" x14ac:dyDescent="0.25">
      <c r="C6790" s="23"/>
      <c r="D6790" s="23"/>
      <c r="E6790" s="23"/>
    </row>
    <row r="6791" spans="3:5" x14ac:dyDescent="0.25">
      <c r="C6791" s="23"/>
      <c r="D6791" s="23"/>
      <c r="E6791" s="23"/>
    </row>
    <row r="6792" spans="3:5" x14ac:dyDescent="0.25">
      <c r="C6792" s="23"/>
      <c r="D6792" s="23"/>
      <c r="E6792" s="23"/>
    </row>
    <row r="6793" spans="3:5" x14ac:dyDescent="0.25">
      <c r="C6793" s="23"/>
      <c r="D6793" s="23"/>
      <c r="E6793" s="23"/>
    </row>
    <row r="6794" spans="3:5" x14ac:dyDescent="0.25">
      <c r="C6794" s="23"/>
      <c r="D6794" s="23"/>
      <c r="E6794" s="23"/>
    </row>
    <row r="6795" spans="3:5" x14ac:dyDescent="0.25">
      <c r="C6795" s="23"/>
      <c r="D6795" s="23"/>
      <c r="E6795" s="23"/>
    </row>
    <row r="6796" spans="3:5" x14ac:dyDescent="0.25">
      <c r="C6796" s="23"/>
      <c r="D6796" s="23"/>
      <c r="E6796" s="23"/>
    </row>
    <row r="6797" spans="3:5" x14ac:dyDescent="0.25">
      <c r="C6797" s="23"/>
      <c r="D6797" s="23"/>
      <c r="E6797" s="23"/>
    </row>
    <row r="6798" spans="3:5" x14ac:dyDescent="0.25">
      <c r="C6798" s="23"/>
      <c r="D6798" s="23"/>
      <c r="E6798" s="23"/>
    </row>
    <row r="6799" spans="3:5" x14ac:dyDescent="0.25">
      <c r="C6799" s="23"/>
      <c r="D6799" s="23"/>
      <c r="E6799" s="23"/>
    </row>
    <row r="6800" spans="3:5" x14ac:dyDescent="0.25">
      <c r="C6800" s="23"/>
      <c r="D6800" s="23"/>
      <c r="E6800" s="23"/>
    </row>
    <row r="6801" spans="3:5" x14ac:dyDescent="0.25">
      <c r="C6801" s="23"/>
      <c r="D6801" s="23"/>
      <c r="E6801" s="23"/>
    </row>
    <row r="6802" spans="3:5" x14ac:dyDescent="0.25">
      <c r="C6802" s="23"/>
      <c r="D6802" s="23"/>
      <c r="E6802" s="23"/>
    </row>
    <row r="6803" spans="3:5" x14ac:dyDescent="0.25">
      <c r="C6803" s="23"/>
      <c r="D6803" s="23"/>
      <c r="E6803" s="23"/>
    </row>
    <row r="6804" spans="3:5" x14ac:dyDescent="0.25">
      <c r="C6804" s="23"/>
      <c r="D6804" s="23"/>
      <c r="E6804" s="23"/>
    </row>
    <row r="6805" spans="3:5" x14ac:dyDescent="0.25">
      <c r="C6805" s="23"/>
      <c r="D6805" s="23"/>
      <c r="E6805" s="23"/>
    </row>
    <row r="6806" spans="3:5" x14ac:dyDescent="0.25">
      <c r="C6806" s="23"/>
      <c r="D6806" s="23"/>
      <c r="E6806" s="23"/>
    </row>
    <row r="6807" spans="3:5" x14ac:dyDescent="0.25">
      <c r="C6807" s="23"/>
      <c r="D6807" s="23"/>
      <c r="E6807" s="23"/>
    </row>
    <row r="6808" spans="3:5" x14ac:dyDescent="0.25">
      <c r="C6808" s="23"/>
      <c r="D6808" s="23"/>
      <c r="E6808" s="23"/>
    </row>
    <row r="6809" spans="3:5" x14ac:dyDescent="0.25">
      <c r="C6809" s="23"/>
      <c r="D6809" s="23"/>
      <c r="E6809" s="23"/>
    </row>
    <row r="6810" spans="3:5" x14ac:dyDescent="0.25">
      <c r="C6810" s="23"/>
      <c r="D6810" s="23"/>
      <c r="E6810" s="23"/>
    </row>
    <row r="6811" spans="3:5" x14ac:dyDescent="0.25">
      <c r="C6811" s="23"/>
      <c r="D6811" s="23"/>
      <c r="E6811" s="23"/>
    </row>
    <row r="6812" spans="3:5" x14ac:dyDescent="0.25">
      <c r="C6812" s="23"/>
      <c r="D6812" s="23"/>
      <c r="E6812" s="23"/>
    </row>
    <row r="6813" spans="3:5" x14ac:dyDescent="0.25">
      <c r="C6813" s="23"/>
      <c r="D6813" s="23"/>
      <c r="E6813" s="23"/>
    </row>
    <row r="6814" spans="3:5" x14ac:dyDescent="0.25">
      <c r="C6814" s="23"/>
      <c r="D6814" s="23"/>
      <c r="E6814" s="23"/>
    </row>
    <row r="6815" spans="3:5" x14ac:dyDescent="0.25">
      <c r="C6815" s="23"/>
      <c r="D6815" s="23"/>
      <c r="E6815" s="23"/>
    </row>
    <row r="6816" spans="3:5" x14ac:dyDescent="0.25">
      <c r="C6816" s="23"/>
      <c r="D6816" s="23"/>
      <c r="E6816" s="23"/>
    </row>
    <row r="6817" spans="3:5" x14ac:dyDescent="0.25">
      <c r="C6817" s="23"/>
      <c r="D6817" s="23"/>
      <c r="E6817" s="23"/>
    </row>
    <row r="6818" spans="3:5" x14ac:dyDescent="0.25">
      <c r="C6818" s="23"/>
      <c r="D6818" s="23"/>
      <c r="E6818" s="23"/>
    </row>
    <row r="6819" spans="3:5" x14ac:dyDescent="0.25">
      <c r="C6819" s="23"/>
      <c r="D6819" s="23"/>
      <c r="E6819" s="23"/>
    </row>
    <row r="6820" spans="3:5" x14ac:dyDescent="0.25">
      <c r="C6820" s="23"/>
      <c r="D6820" s="23"/>
      <c r="E6820" s="23"/>
    </row>
    <row r="6821" spans="3:5" x14ac:dyDescent="0.25">
      <c r="C6821" s="23"/>
      <c r="D6821" s="23"/>
      <c r="E6821" s="23"/>
    </row>
    <row r="6822" spans="3:5" x14ac:dyDescent="0.25">
      <c r="C6822" s="23"/>
      <c r="D6822" s="23"/>
      <c r="E6822" s="23"/>
    </row>
    <row r="6823" spans="3:5" x14ac:dyDescent="0.25">
      <c r="C6823" s="23"/>
      <c r="D6823" s="23"/>
      <c r="E6823" s="23"/>
    </row>
    <row r="6824" spans="3:5" x14ac:dyDescent="0.25">
      <c r="C6824" s="23"/>
      <c r="D6824" s="23"/>
      <c r="E6824" s="23"/>
    </row>
    <row r="6825" spans="3:5" x14ac:dyDescent="0.25">
      <c r="C6825" s="23"/>
      <c r="D6825" s="23"/>
      <c r="E6825" s="23"/>
    </row>
    <row r="6826" spans="3:5" x14ac:dyDescent="0.25">
      <c r="C6826" s="23"/>
      <c r="D6826" s="23"/>
      <c r="E6826" s="23"/>
    </row>
    <row r="6827" spans="3:5" x14ac:dyDescent="0.25">
      <c r="C6827" s="23"/>
      <c r="D6827" s="23"/>
      <c r="E6827" s="23"/>
    </row>
    <row r="6828" spans="3:5" x14ac:dyDescent="0.25">
      <c r="C6828" s="23"/>
      <c r="D6828" s="23"/>
      <c r="E6828" s="23"/>
    </row>
    <row r="6829" spans="3:5" x14ac:dyDescent="0.25">
      <c r="C6829" s="23"/>
      <c r="D6829" s="23"/>
      <c r="E6829" s="23"/>
    </row>
    <row r="6830" spans="3:5" x14ac:dyDescent="0.25">
      <c r="C6830" s="23"/>
      <c r="D6830" s="23"/>
      <c r="E6830" s="23"/>
    </row>
    <row r="6831" spans="3:5" x14ac:dyDescent="0.25">
      <c r="C6831" s="23"/>
      <c r="D6831" s="23"/>
      <c r="E6831" s="23"/>
    </row>
    <row r="6832" spans="3:5" x14ac:dyDescent="0.25">
      <c r="C6832" s="23"/>
      <c r="D6832" s="23"/>
      <c r="E6832" s="23"/>
    </row>
    <row r="6833" spans="3:5" x14ac:dyDescent="0.25">
      <c r="C6833" s="23"/>
      <c r="D6833" s="23"/>
      <c r="E6833" s="23"/>
    </row>
    <row r="6834" spans="3:5" x14ac:dyDescent="0.25">
      <c r="C6834" s="23"/>
      <c r="D6834" s="23"/>
      <c r="E6834" s="23"/>
    </row>
    <row r="6835" spans="3:5" x14ac:dyDescent="0.25">
      <c r="C6835" s="23"/>
      <c r="D6835" s="23"/>
      <c r="E6835" s="23"/>
    </row>
    <row r="6836" spans="3:5" x14ac:dyDescent="0.25">
      <c r="C6836" s="23"/>
      <c r="D6836" s="23"/>
      <c r="E6836" s="23"/>
    </row>
    <row r="6837" spans="3:5" x14ac:dyDescent="0.25">
      <c r="C6837" s="23"/>
      <c r="D6837" s="23"/>
      <c r="E6837" s="23"/>
    </row>
    <row r="6838" spans="3:5" x14ac:dyDescent="0.25">
      <c r="C6838" s="23"/>
      <c r="D6838" s="23"/>
      <c r="E6838" s="23"/>
    </row>
    <row r="6839" spans="3:5" x14ac:dyDescent="0.25">
      <c r="C6839" s="23"/>
      <c r="D6839" s="23"/>
      <c r="E6839" s="23"/>
    </row>
    <row r="6840" spans="3:5" x14ac:dyDescent="0.25">
      <c r="C6840" s="23"/>
      <c r="D6840" s="23"/>
      <c r="E6840" s="23"/>
    </row>
    <row r="6841" spans="3:5" x14ac:dyDescent="0.25">
      <c r="C6841" s="23"/>
      <c r="D6841" s="23"/>
      <c r="E6841" s="23"/>
    </row>
    <row r="6842" spans="3:5" x14ac:dyDescent="0.25">
      <c r="C6842" s="23"/>
      <c r="D6842" s="23"/>
      <c r="E6842" s="23"/>
    </row>
    <row r="6843" spans="3:5" x14ac:dyDescent="0.25">
      <c r="C6843" s="23"/>
      <c r="D6843" s="23"/>
      <c r="E6843" s="23"/>
    </row>
    <row r="6844" spans="3:5" x14ac:dyDescent="0.25">
      <c r="C6844" s="23"/>
      <c r="D6844" s="23"/>
      <c r="E6844" s="23"/>
    </row>
    <row r="6845" spans="3:5" x14ac:dyDescent="0.25">
      <c r="C6845" s="23"/>
      <c r="D6845" s="23"/>
      <c r="E6845" s="23"/>
    </row>
    <row r="6846" spans="3:5" x14ac:dyDescent="0.25">
      <c r="C6846" s="23"/>
      <c r="D6846" s="23"/>
      <c r="E6846" s="23"/>
    </row>
    <row r="6847" spans="3:5" x14ac:dyDescent="0.25">
      <c r="C6847" s="23"/>
      <c r="D6847" s="23"/>
      <c r="E6847" s="23"/>
    </row>
    <row r="6848" spans="3:5" x14ac:dyDescent="0.25">
      <c r="C6848" s="23"/>
      <c r="D6848" s="23"/>
      <c r="E6848" s="23"/>
    </row>
    <row r="6849" spans="3:5" x14ac:dyDescent="0.25">
      <c r="C6849" s="23"/>
      <c r="D6849" s="23"/>
      <c r="E6849" s="23"/>
    </row>
    <row r="6850" spans="3:5" x14ac:dyDescent="0.25">
      <c r="C6850" s="23"/>
      <c r="D6850" s="23"/>
      <c r="E6850" s="23"/>
    </row>
    <row r="6851" spans="3:5" x14ac:dyDescent="0.25">
      <c r="C6851" s="23"/>
      <c r="D6851" s="23"/>
      <c r="E6851" s="23"/>
    </row>
    <row r="6852" spans="3:5" x14ac:dyDescent="0.25">
      <c r="C6852" s="23"/>
      <c r="D6852" s="23"/>
      <c r="E6852" s="23"/>
    </row>
    <row r="6853" spans="3:5" x14ac:dyDescent="0.25">
      <c r="C6853" s="23"/>
      <c r="D6853" s="23"/>
      <c r="E6853" s="23"/>
    </row>
    <row r="6854" spans="3:5" x14ac:dyDescent="0.25">
      <c r="C6854" s="23"/>
      <c r="D6854" s="23"/>
      <c r="E6854" s="23"/>
    </row>
    <row r="6855" spans="3:5" x14ac:dyDescent="0.25">
      <c r="C6855" s="23"/>
      <c r="D6855" s="23"/>
      <c r="E6855" s="23"/>
    </row>
    <row r="6856" spans="3:5" x14ac:dyDescent="0.25">
      <c r="C6856" s="23"/>
      <c r="D6856" s="23"/>
      <c r="E6856" s="23"/>
    </row>
    <row r="6857" spans="3:5" x14ac:dyDescent="0.25">
      <c r="C6857" s="23"/>
      <c r="D6857" s="23"/>
      <c r="E6857" s="23"/>
    </row>
    <row r="6858" spans="3:5" x14ac:dyDescent="0.25">
      <c r="C6858" s="23"/>
      <c r="D6858" s="23"/>
      <c r="E6858" s="23"/>
    </row>
    <row r="6859" spans="3:5" x14ac:dyDescent="0.25">
      <c r="C6859" s="23"/>
      <c r="D6859" s="23"/>
      <c r="E6859" s="23"/>
    </row>
    <row r="6860" spans="3:5" x14ac:dyDescent="0.25">
      <c r="C6860" s="23"/>
      <c r="D6860" s="23"/>
      <c r="E6860" s="23"/>
    </row>
    <row r="6861" spans="3:5" x14ac:dyDescent="0.25">
      <c r="C6861" s="23"/>
      <c r="D6861" s="23"/>
      <c r="E6861" s="23"/>
    </row>
    <row r="6862" spans="3:5" x14ac:dyDescent="0.25">
      <c r="C6862" s="23"/>
      <c r="D6862" s="23"/>
      <c r="E6862" s="23"/>
    </row>
    <row r="6863" spans="3:5" x14ac:dyDescent="0.25">
      <c r="C6863" s="23"/>
      <c r="D6863" s="23"/>
      <c r="E6863" s="23"/>
    </row>
    <row r="6864" spans="3:5" x14ac:dyDescent="0.25">
      <c r="C6864" s="23"/>
      <c r="D6864" s="23"/>
      <c r="E6864" s="23"/>
    </row>
    <row r="6865" spans="3:5" x14ac:dyDescent="0.25">
      <c r="C6865" s="23"/>
      <c r="D6865" s="23"/>
      <c r="E6865" s="23"/>
    </row>
    <row r="6866" spans="3:5" x14ac:dyDescent="0.25">
      <c r="C6866" s="23"/>
      <c r="D6866" s="23"/>
      <c r="E6866" s="23"/>
    </row>
    <row r="6867" spans="3:5" x14ac:dyDescent="0.25">
      <c r="C6867" s="23"/>
      <c r="D6867" s="23"/>
      <c r="E6867" s="23"/>
    </row>
    <row r="6868" spans="3:5" x14ac:dyDescent="0.25">
      <c r="C6868" s="23"/>
      <c r="D6868" s="23"/>
      <c r="E6868" s="23"/>
    </row>
    <row r="6869" spans="3:5" x14ac:dyDescent="0.25">
      <c r="C6869" s="23"/>
      <c r="D6869" s="23"/>
      <c r="E6869" s="23"/>
    </row>
    <row r="6870" spans="3:5" x14ac:dyDescent="0.25">
      <c r="C6870" s="23"/>
      <c r="D6870" s="23"/>
      <c r="E6870" s="23"/>
    </row>
    <row r="6871" spans="3:5" x14ac:dyDescent="0.25">
      <c r="C6871" s="23"/>
      <c r="D6871" s="23"/>
      <c r="E6871" s="23"/>
    </row>
    <row r="6872" spans="3:5" x14ac:dyDescent="0.25">
      <c r="C6872" s="23"/>
      <c r="D6872" s="23"/>
      <c r="E6872" s="23"/>
    </row>
    <row r="6873" spans="3:5" x14ac:dyDescent="0.25">
      <c r="C6873" s="23"/>
      <c r="D6873" s="23"/>
      <c r="E6873" s="23"/>
    </row>
    <row r="6874" spans="3:5" x14ac:dyDescent="0.25">
      <c r="C6874" s="23"/>
      <c r="D6874" s="23"/>
      <c r="E6874" s="23"/>
    </row>
    <row r="6875" spans="3:5" x14ac:dyDescent="0.25">
      <c r="C6875" s="23"/>
      <c r="D6875" s="23"/>
      <c r="E6875" s="23"/>
    </row>
    <row r="6876" spans="3:5" x14ac:dyDescent="0.25">
      <c r="C6876" s="23"/>
      <c r="D6876" s="23"/>
      <c r="E6876" s="23"/>
    </row>
    <row r="6877" spans="3:5" x14ac:dyDescent="0.25">
      <c r="C6877" s="23"/>
      <c r="D6877" s="23"/>
      <c r="E6877" s="23"/>
    </row>
    <row r="6878" spans="3:5" x14ac:dyDescent="0.25">
      <c r="C6878" s="23"/>
      <c r="D6878" s="23"/>
      <c r="E6878" s="23"/>
    </row>
    <row r="6879" spans="3:5" x14ac:dyDescent="0.25">
      <c r="C6879" s="23"/>
      <c r="D6879" s="23"/>
      <c r="E6879" s="23"/>
    </row>
    <row r="6880" spans="3:5" x14ac:dyDescent="0.25">
      <c r="C6880" s="23"/>
      <c r="D6880" s="23"/>
      <c r="E6880" s="23"/>
    </row>
    <row r="6881" spans="3:5" x14ac:dyDescent="0.25">
      <c r="C6881" s="23"/>
      <c r="D6881" s="23"/>
      <c r="E6881" s="23"/>
    </row>
    <row r="6882" spans="3:5" x14ac:dyDescent="0.25">
      <c r="C6882" s="23"/>
      <c r="D6882" s="23"/>
      <c r="E6882" s="23"/>
    </row>
    <row r="6883" spans="3:5" x14ac:dyDescent="0.25">
      <c r="C6883" s="23"/>
      <c r="D6883" s="23"/>
      <c r="E6883" s="23"/>
    </row>
    <row r="6884" spans="3:5" x14ac:dyDescent="0.25">
      <c r="C6884" s="23"/>
      <c r="D6884" s="23"/>
      <c r="E6884" s="23"/>
    </row>
    <row r="6885" spans="3:5" x14ac:dyDescent="0.25">
      <c r="C6885" s="23"/>
      <c r="D6885" s="23"/>
      <c r="E6885" s="23"/>
    </row>
    <row r="6886" spans="3:5" x14ac:dyDescent="0.25">
      <c r="C6886" s="23"/>
      <c r="D6886" s="23"/>
      <c r="E6886" s="23"/>
    </row>
    <row r="6887" spans="3:5" x14ac:dyDescent="0.25">
      <c r="C6887" s="23"/>
      <c r="D6887" s="23"/>
      <c r="E6887" s="23"/>
    </row>
    <row r="6888" spans="3:5" x14ac:dyDescent="0.25">
      <c r="C6888" s="23"/>
      <c r="D6888" s="23"/>
      <c r="E6888" s="23"/>
    </row>
    <row r="6889" spans="3:5" x14ac:dyDescent="0.25">
      <c r="C6889" s="23"/>
      <c r="D6889" s="23"/>
      <c r="E6889" s="23"/>
    </row>
    <row r="6890" spans="3:5" x14ac:dyDescent="0.25">
      <c r="C6890" s="23"/>
      <c r="D6890" s="23"/>
      <c r="E6890" s="23"/>
    </row>
    <row r="6891" spans="3:5" x14ac:dyDescent="0.25">
      <c r="C6891" s="23"/>
      <c r="D6891" s="23"/>
      <c r="E6891" s="23"/>
    </row>
    <row r="6892" spans="3:5" x14ac:dyDescent="0.25">
      <c r="C6892" s="23"/>
      <c r="D6892" s="23"/>
      <c r="E6892" s="23"/>
    </row>
    <row r="6893" spans="3:5" x14ac:dyDescent="0.25">
      <c r="C6893" s="23"/>
      <c r="D6893" s="23"/>
      <c r="E6893" s="23"/>
    </row>
    <row r="6894" spans="3:5" x14ac:dyDescent="0.25">
      <c r="C6894" s="23"/>
      <c r="D6894" s="23"/>
      <c r="E6894" s="23"/>
    </row>
    <row r="6895" spans="3:5" x14ac:dyDescent="0.25">
      <c r="C6895" s="23"/>
      <c r="D6895" s="23"/>
      <c r="E6895" s="23"/>
    </row>
    <row r="6896" spans="3:5" x14ac:dyDescent="0.25">
      <c r="C6896" s="23"/>
      <c r="D6896" s="23"/>
      <c r="E6896" s="23"/>
    </row>
    <row r="6897" spans="3:5" x14ac:dyDescent="0.25">
      <c r="C6897" s="23"/>
      <c r="D6897" s="23"/>
      <c r="E6897" s="23"/>
    </row>
    <row r="6898" spans="3:5" x14ac:dyDescent="0.25">
      <c r="C6898" s="23"/>
      <c r="D6898" s="23"/>
      <c r="E6898" s="23"/>
    </row>
    <row r="6899" spans="3:5" x14ac:dyDescent="0.25">
      <c r="C6899" s="23"/>
      <c r="D6899" s="23"/>
      <c r="E6899" s="23"/>
    </row>
    <row r="6900" spans="3:5" x14ac:dyDescent="0.25">
      <c r="C6900" s="23"/>
      <c r="D6900" s="23"/>
      <c r="E6900" s="23"/>
    </row>
    <row r="6901" spans="3:5" x14ac:dyDescent="0.25">
      <c r="C6901" s="23"/>
      <c r="D6901" s="23"/>
      <c r="E6901" s="23"/>
    </row>
    <row r="6902" spans="3:5" x14ac:dyDescent="0.25">
      <c r="C6902" s="23"/>
      <c r="D6902" s="23"/>
      <c r="E6902" s="23"/>
    </row>
    <row r="6903" spans="3:5" x14ac:dyDescent="0.25">
      <c r="C6903" s="23"/>
      <c r="D6903" s="23"/>
      <c r="E6903" s="23"/>
    </row>
    <row r="6904" spans="3:5" x14ac:dyDescent="0.25">
      <c r="C6904" s="23"/>
      <c r="D6904" s="23"/>
      <c r="E6904" s="23"/>
    </row>
    <row r="6905" spans="3:5" x14ac:dyDescent="0.25">
      <c r="C6905" s="23"/>
      <c r="D6905" s="23"/>
      <c r="E6905" s="23"/>
    </row>
    <row r="6906" spans="3:5" x14ac:dyDescent="0.25">
      <c r="C6906" s="23"/>
      <c r="D6906" s="23"/>
      <c r="E6906" s="23"/>
    </row>
    <row r="6907" spans="3:5" x14ac:dyDescent="0.25">
      <c r="C6907" s="23"/>
      <c r="D6907" s="23"/>
      <c r="E6907" s="23"/>
    </row>
    <row r="6908" spans="3:5" x14ac:dyDescent="0.25">
      <c r="C6908" s="23"/>
      <c r="D6908" s="23"/>
      <c r="E6908" s="23"/>
    </row>
    <row r="6909" spans="3:5" x14ac:dyDescent="0.25">
      <c r="C6909" s="23"/>
      <c r="D6909" s="23"/>
      <c r="E6909" s="23"/>
    </row>
    <row r="6910" spans="3:5" x14ac:dyDescent="0.25">
      <c r="C6910" s="23"/>
      <c r="D6910" s="23"/>
      <c r="E6910" s="23"/>
    </row>
    <row r="6911" spans="3:5" x14ac:dyDescent="0.25">
      <c r="C6911" s="23"/>
      <c r="D6911" s="23"/>
      <c r="E6911" s="23"/>
    </row>
    <row r="6912" spans="3:5" x14ac:dyDescent="0.25">
      <c r="C6912" s="23"/>
      <c r="D6912" s="23"/>
      <c r="E6912" s="23"/>
    </row>
    <row r="6913" spans="3:5" x14ac:dyDescent="0.25">
      <c r="C6913" s="23"/>
      <c r="D6913" s="23"/>
      <c r="E6913" s="23"/>
    </row>
    <row r="6914" spans="3:5" x14ac:dyDescent="0.25">
      <c r="C6914" s="23"/>
      <c r="D6914" s="23"/>
      <c r="E6914" s="23"/>
    </row>
    <row r="6915" spans="3:5" x14ac:dyDescent="0.25">
      <c r="C6915" s="23"/>
      <c r="D6915" s="23"/>
      <c r="E6915" s="23"/>
    </row>
    <row r="6916" spans="3:5" x14ac:dyDescent="0.25">
      <c r="C6916" s="23"/>
      <c r="D6916" s="23"/>
      <c r="E6916" s="23"/>
    </row>
    <row r="6917" spans="3:5" x14ac:dyDescent="0.25">
      <c r="C6917" s="23"/>
      <c r="D6917" s="23"/>
      <c r="E6917" s="23"/>
    </row>
    <row r="6918" spans="3:5" x14ac:dyDescent="0.25">
      <c r="C6918" s="23"/>
      <c r="D6918" s="23"/>
      <c r="E6918" s="23"/>
    </row>
    <row r="6919" spans="3:5" x14ac:dyDescent="0.25">
      <c r="C6919" s="23"/>
      <c r="D6919" s="23"/>
      <c r="E6919" s="23"/>
    </row>
    <row r="6920" spans="3:5" x14ac:dyDescent="0.25">
      <c r="C6920" s="23"/>
      <c r="D6920" s="23"/>
      <c r="E6920" s="23"/>
    </row>
    <row r="6921" spans="3:5" x14ac:dyDescent="0.25">
      <c r="C6921" s="23"/>
      <c r="D6921" s="23"/>
      <c r="E6921" s="23"/>
    </row>
    <row r="6922" spans="3:5" x14ac:dyDescent="0.25">
      <c r="C6922" s="23"/>
      <c r="D6922" s="23"/>
      <c r="E6922" s="23"/>
    </row>
    <row r="6923" spans="3:5" x14ac:dyDescent="0.25">
      <c r="C6923" s="23"/>
      <c r="D6923" s="23"/>
      <c r="E6923" s="23"/>
    </row>
    <row r="6924" spans="3:5" x14ac:dyDescent="0.25">
      <c r="C6924" s="23"/>
      <c r="D6924" s="23"/>
      <c r="E6924" s="23"/>
    </row>
    <row r="6925" spans="3:5" x14ac:dyDescent="0.25">
      <c r="C6925" s="23"/>
      <c r="D6925" s="23"/>
      <c r="E6925" s="23"/>
    </row>
    <row r="6926" spans="3:5" x14ac:dyDescent="0.25">
      <c r="C6926" s="23"/>
      <c r="D6926" s="23"/>
      <c r="E6926" s="23"/>
    </row>
    <row r="6927" spans="3:5" x14ac:dyDescent="0.25">
      <c r="C6927" s="23"/>
      <c r="D6927" s="23"/>
      <c r="E6927" s="23"/>
    </row>
    <row r="6928" spans="3:5" x14ac:dyDescent="0.25">
      <c r="C6928" s="23"/>
      <c r="D6928" s="23"/>
      <c r="E6928" s="23"/>
    </row>
    <row r="6929" spans="3:5" x14ac:dyDescent="0.25">
      <c r="C6929" s="23"/>
      <c r="D6929" s="23"/>
      <c r="E6929" s="23"/>
    </row>
    <row r="6930" spans="3:5" x14ac:dyDescent="0.25">
      <c r="C6930" s="23"/>
      <c r="D6930" s="23"/>
      <c r="E6930" s="23"/>
    </row>
    <row r="6931" spans="3:5" x14ac:dyDescent="0.25">
      <c r="C6931" s="23"/>
      <c r="D6931" s="23"/>
      <c r="E6931" s="23"/>
    </row>
    <row r="6932" spans="3:5" x14ac:dyDescent="0.25">
      <c r="C6932" s="23"/>
      <c r="D6932" s="23"/>
      <c r="E6932" s="23"/>
    </row>
    <row r="6933" spans="3:5" x14ac:dyDescent="0.25">
      <c r="C6933" s="23"/>
      <c r="D6933" s="23"/>
      <c r="E6933" s="23"/>
    </row>
    <row r="6934" spans="3:5" x14ac:dyDescent="0.25">
      <c r="C6934" s="23"/>
      <c r="D6934" s="23"/>
      <c r="E6934" s="23"/>
    </row>
    <row r="6935" spans="3:5" x14ac:dyDescent="0.25">
      <c r="C6935" s="23"/>
      <c r="D6935" s="23"/>
      <c r="E6935" s="23"/>
    </row>
    <row r="6936" spans="3:5" x14ac:dyDescent="0.25">
      <c r="C6936" s="23"/>
      <c r="D6936" s="23"/>
      <c r="E6936" s="23"/>
    </row>
    <row r="6937" spans="3:5" x14ac:dyDescent="0.25">
      <c r="C6937" s="23"/>
      <c r="D6937" s="23"/>
      <c r="E6937" s="23"/>
    </row>
    <row r="6938" spans="3:5" x14ac:dyDescent="0.25">
      <c r="C6938" s="23"/>
      <c r="D6938" s="23"/>
      <c r="E6938" s="23"/>
    </row>
    <row r="6939" spans="3:5" x14ac:dyDescent="0.25">
      <c r="C6939" s="23"/>
      <c r="D6939" s="23"/>
      <c r="E6939" s="23"/>
    </row>
    <row r="6940" spans="3:5" x14ac:dyDescent="0.25">
      <c r="C6940" s="23"/>
      <c r="D6940" s="23"/>
      <c r="E6940" s="23"/>
    </row>
    <row r="6941" spans="3:5" x14ac:dyDescent="0.25">
      <c r="C6941" s="23"/>
      <c r="D6941" s="23"/>
      <c r="E6941" s="23"/>
    </row>
    <row r="6942" spans="3:5" x14ac:dyDescent="0.25">
      <c r="C6942" s="23"/>
      <c r="D6942" s="23"/>
      <c r="E6942" s="23"/>
    </row>
    <row r="6943" spans="3:5" x14ac:dyDescent="0.25">
      <c r="C6943" s="23"/>
      <c r="D6943" s="23"/>
      <c r="E6943" s="23"/>
    </row>
    <row r="6944" spans="3:5" x14ac:dyDescent="0.25">
      <c r="C6944" s="23"/>
      <c r="D6944" s="23"/>
      <c r="E6944" s="23"/>
    </row>
    <row r="6945" spans="3:5" x14ac:dyDescent="0.25">
      <c r="C6945" s="23"/>
      <c r="D6945" s="23"/>
      <c r="E6945" s="23"/>
    </row>
    <row r="6946" spans="3:5" x14ac:dyDescent="0.25">
      <c r="C6946" s="23"/>
      <c r="D6946" s="23"/>
      <c r="E6946" s="23"/>
    </row>
    <row r="6947" spans="3:5" x14ac:dyDescent="0.25">
      <c r="C6947" s="23"/>
      <c r="D6947" s="23"/>
      <c r="E6947" s="23"/>
    </row>
    <row r="6948" spans="3:5" x14ac:dyDescent="0.25">
      <c r="C6948" s="23"/>
      <c r="D6948" s="23"/>
      <c r="E6948" s="23"/>
    </row>
    <row r="6949" spans="3:5" x14ac:dyDescent="0.25">
      <c r="C6949" s="23"/>
      <c r="D6949" s="23"/>
      <c r="E6949" s="23"/>
    </row>
    <row r="6950" spans="3:5" x14ac:dyDescent="0.25">
      <c r="C6950" s="23"/>
      <c r="D6950" s="23"/>
      <c r="E6950" s="23"/>
    </row>
    <row r="6951" spans="3:5" x14ac:dyDescent="0.25">
      <c r="C6951" s="23"/>
      <c r="D6951" s="23"/>
      <c r="E6951" s="23"/>
    </row>
    <row r="6952" spans="3:5" x14ac:dyDescent="0.25">
      <c r="C6952" s="23"/>
      <c r="D6952" s="23"/>
      <c r="E6952" s="23"/>
    </row>
    <row r="6953" spans="3:5" x14ac:dyDescent="0.25">
      <c r="C6953" s="23"/>
      <c r="D6953" s="23"/>
      <c r="E6953" s="23"/>
    </row>
    <row r="6954" spans="3:5" x14ac:dyDescent="0.25">
      <c r="C6954" s="23"/>
      <c r="D6954" s="23"/>
      <c r="E6954" s="23"/>
    </row>
    <row r="6955" spans="3:5" x14ac:dyDescent="0.25">
      <c r="C6955" s="23"/>
      <c r="D6955" s="23"/>
      <c r="E6955" s="23"/>
    </row>
    <row r="6956" spans="3:5" x14ac:dyDescent="0.25">
      <c r="C6956" s="23"/>
      <c r="D6956" s="23"/>
      <c r="E6956" s="23"/>
    </row>
    <row r="6957" spans="3:5" x14ac:dyDescent="0.25">
      <c r="C6957" s="23"/>
      <c r="D6957" s="23"/>
      <c r="E6957" s="23"/>
    </row>
    <row r="6958" spans="3:5" x14ac:dyDescent="0.25">
      <c r="C6958" s="23"/>
      <c r="D6958" s="23"/>
      <c r="E6958" s="23"/>
    </row>
    <row r="6959" spans="3:5" x14ac:dyDescent="0.25">
      <c r="C6959" s="23"/>
      <c r="D6959" s="23"/>
      <c r="E6959" s="23"/>
    </row>
    <row r="6960" spans="3:5" x14ac:dyDescent="0.25">
      <c r="C6960" s="23"/>
      <c r="D6960" s="23"/>
      <c r="E6960" s="23"/>
    </row>
    <row r="6961" spans="3:5" x14ac:dyDescent="0.25">
      <c r="C6961" s="23"/>
      <c r="D6961" s="23"/>
      <c r="E6961" s="23"/>
    </row>
    <row r="6962" spans="3:5" x14ac:dyDescent="0.25">
      <c r="C6962" s="23"/>
      <c r="D6962" s="23"/>
      <c r="E6962" s="23"/>
    </row>
    <row r="6963" spans="3:5" x14ac:dyDescent="0.25">
      <c r="C6963" s="23"/>
      <c r="D6963" s="23"/>
      <c r="E6963" s="23"/>
    </row>
    <row r="6964" spans="3:5" x14ac:dyDescent="0.25">
      <c r="C6964" s="23"/>
      <c r="D6964" s="23"/>
      <c r="E6964" s="23"/>
    </row>
    <row r="6965" spans="3:5" x14ac:dyDescent="0.25">
      <c r="C6965" s="23"/>
      <c r="D6965" s="23"/>
      <c r="E6965" s="23"/>
    </row>
    <row r="6966" spans="3:5" x14ac:dyDescent="0.25">
      <c r="C6966" s="23"/>
      <c r="D6966" s="23"/>
      <c r="E6966" s="23"/>
    </row>
    <row r="6967" spans="3:5" x14ac:dyDescent="0.25">
      <c r="C6967" s="23"/>
      <c r="D6967" s="23"/>
      <c r="E6967" s="23"/>
    </row>
    <row r="6968" spans="3:5" x14ac:dyDescent="0.25">
      <c r="C6968" s="23"/>
      <c r="D6968" s="23"/>
      <c r="E6968" s="23"/>
    </row>
    <row r="6969" spans="3:5" x14ac:dyDescent="0.25">
      <c r="C6969" s="23"/>
      <c r="D6969" s="23"/>
      <c r="E6969" s="23"/>
    </row>
    <row r="6970" spans="3:5" x14ac:dyDescent="0.25">
      <c r="C6970" s="23"/>
      <c r="D6970" s="23"/>
      <c r="E6970" s="23"/>
    </row>
    <row r="6971" spans="3:5" x14ac:dyDescent="0.25">
      <c r="C6971" s="23"/>
      <c r="D6971" s="23"/>
      <c r="E6971" s="23"/>
    </row>
    <row r="6972" spans="3:5" x14ac:dyDescent="0.25">
      <c r="C6972" s="23"/>
      <c r="D6972" s="23"/>
      <c r="E6972" s="23"/>
    </row>
    <row r="6973" spans="3:5" x14ac:dyDescent="0.25">
      <c r="C6973" s="23"/>
      <c r="D6973" s="23"/>
      <c r="E6973" s="23"/>
    </row>
    <row r="6974" spans="3:5" x14ac:dyDescent="0.25">
      <c r="C6974" s="23"/>
      <c r="D6974" s="23"/>
      <c r="E6974" s="23"/>
    </row>
    <row r="6975" spans="3:5" x14ac:dyDescent="0.25">
      <c r="C6975" s="23"/>
      <c r="D6975" s="23"/>
      <c r="E6975" s="23"/>
    </row>
    <row r="6976" spans="3:5" x14ac:dyDescent="0.25">
      <c r="C6976" s="23"/>
      <c r="D6976" s="23"/>
      <c r="E6976" s="23"/>
    </row>
    <row r="6977" spans="3:5" x14ac:dyDescent="0.25">
      <c r="C6977" s="23"/>
      <c r="D6977" s="23"/>
      <c r="E6977" s="23"/>
    </row>
    <row r="6978" spans="3:5" x14ac:dyDescent="0.25">
      <c r="C6978" s="23"/>
      <c r="D6978" s="23"/>
      <c r="E6978" s="23"/>
    </row>
    <row r="6979" spans="3:5" x14ac:dyDescent="0.25">
      <c r="C6979" s="23"/>
      <c r="D6979" s="23"/>
      <c r="E6979" s="23"/>
    </row>
    <row r="6980" spans="3:5" x14ac:dyDescent="0.25">
      <c r="C6980" s="23"/>
      <c r="D6980" s="23"/>
      <c r="E6980" s="23"/>
    </row>
    <row r="6981" spans="3:5" x14ac:dyDescent="0.25">
      <c r="C6981" s="23"/>
      <c r="D6981" s="23"/>
      <c r="E6981" s="23"/>
    </row>
    <row r="6982" spans="3:5" x14ac:dyDescent="0.25">
      <c r="C6982" s="23"/>
      <c r="D6982" s="23"/>
      <c r="E6982" s="23"/>
    </row>
    <row r="6983" spans="3:5" x14ac:dyDescent="0.25">
      <c r="C6983" s="23"/>
      <c r="D6983" s="23"/>
      <c r="E6983" s="23"/>
    </row>
    <row r="6984" spans="3:5" x14ac:dyDescent="0.25">
      <c r="C6984" s="23"/>
      <c r="D6984" s="23"/>
      <c r="E6984" s="23"/>
    </row>
    <row r="6985" spans="3:5" x14ac:dyDescent="0.25">
      <c r="C6985" s="23"/>
      <c r="D6985" s="23"/>
      <c r="E6985" s="23"/>
    </row>
    <row r="6986" spans="3:5" x14ac:dyDescent="0.25">
      <c r="C6986" s="23"/>
      <c r="D6986" s="23"/>
      <c r="E6986" s="23"/>
    </row>
    <row r="6987" spans="3:5" x14ac:dyDescent="0.25">
      <c r="C6987" s="23"/>
      <c r="D6987" s="23"/>
      <c r="E6987" s="23"/>
    </row>
    <row r="6988" spans="3:5" x14ac:dyDescent="0.25">
      <c r="C6988" s="23"/>
      <c r="D6988" s="23"/>
      <c r="E6988" s="23"/>
    </row>
    <row r="6989" spans="3:5" x14ac:dyDescent="0.25">
      <c r="C6989" s="23"/>
      <c r="D6989" s="23"/>
      <c r="E6989" s="23"/>
    </row>
    <row r="6990" spans="3:5" x14ac:dyDescent="0.25">
      <c r="C6990" s="23"/>
      <c r="D6990" s="23"/>
      <c r="E6990" s="23"/>
    </row>
    <row r="6991" spans="3:5" x14ac:dyDescent="0.25">
      <c r="C6991" s="23"/>
      <c r="D6991" s="23"/>
      <c r="E6991" s="23"/>
    </row>
    <row r="6992" spans="3:5" x14ac:dyDescent="0.25">
      <c r="C6992" s="23"/>
      <c r="D6992" s="23"/>
      <c r="E6992" s="23"/>
    </row>
    <row r="6993" spans="3:5" x14ac:dyDescent="0.25">
      <c r="C6993" s="23"/>
      <c r="D6993" s="23"/>
      <c r="E6993" s="23"/>
    </row>
    <row r="6994" spans="3:5" x14ac:dyDescent="0.25">
      <c r="C6994" s="23"/>
      <c r="D6994" s="23"/>
      <c r="E6994" s="23"/>
    </row>
    <row r="6995" spans="3:5" x14ac:dyDescent="0.25">
      <c r="C6995" s="23"/>
      <c r="D6995" s="23"/>
      <c r="E6995" s="23"/>
    </row>
    <row r="6996" spans="3:5" x14ac:dyDescent="0.25">
      <c r="C6996" s="23"/>
      <c r="D6996" s="23"/>
      <c r="E6996" s="23"/>
    </row>
    <row r="6997" spans="3:5" x14ac:dyDescent="0.25">
      <c r="C6997" s="23"/>
      <c r="D6997" s="23"/>
      <c r="E6997" s="23"/>
    </row>
    <row r="6998" spans="3:5" x14ac:dyDescent="0.25">
      <c r="C6998" s="23"/>
      <c r="D6998" s="23"/>
      <c r="E6998" s="23"/>
    </row>
    <row r="6999" spans="3:5" x14ac:dyDescent="0.25">
      <c r="C6999" s="23"/>
      <c r="D6999" s="23"/>
      <c r="E6999" s="23"/>
    </row>
    <row r="7000" spans="3:5" x14ac:dyDescent="0.25">
      <c r="C7000" s="23"/>
      <c r="D7000" s="23"/>
      <c r="E7000" s="23"/>
    </row>
    <row r="7001" spans="3:5" x14ac:dyDescent="0.25">
      <c r="C7001" s="23"/>
      <c r="D7001" s="23"/>
      <c r="E7001" s="23"/>
    </row>
    <row r="7002" spans="3:5" x14ac:dyDescent="0.25">
      <c r="C7002" s="23"/>
      <c r="D7002" s="23"/>
      <c r="E7002" s="23"/>
    </row>
    <row r="7003" spans="3:5" x14ac:dyDescent="0.25">
      <c r="C7003" s="23"/>
      <c r="D7003" s="23"/>
      <c r="E7003" s="23"/>
    </row>
    <row r="7004" spans="3:5" x14ac:dyDescent="0.25">
      <c r="C7004" s="23"/>
      <c r="D7004" s="23"/>
      <c r="E7004" s="23"/>
    </row>
    <row r="7005" spans="3:5" x14ac:dyDescent="0.25">
      <c r="C7005" s="23"/>
      <c r="D7005" s="23"/>
      <c r="E7005" s="23"/>
    </row>
    <row r="7006" spans="3:5" x14ac:dyDescent="0.25">
      <c r="C7006" s="23"/>
      <c r="D7006" s="23"/>
      <c r="E7006" s="23"/>
    </row>
    <row r="7007" spans="3:5" x14ac:dyDescent="0.25">
      <c r="C7007" s="23"/>
      <c r="D7007" s="23"/>
      <c r="E7007" s="23"/>
    </row>
    <row r="7008" spans="3:5" x14ac:dyDescent="0.25">
      <c r="C7008" s="23"/>
      <c r="D7008" s="23"/>
      <c r="E7008" s="23"/>
    </row>
    <row r="7009" spans="3:5" x14ac:dyDescent="0.25">
      <c r="C7009" s="23"/>
      <c r="D7009" s="23"/>
      <c r="E7009" s="23"/>
    </row>
    <row r="7010" spans="3:5" x14ac:dyDescent="0.25">
      <c r="C7010" s="23"/>
      <c r="D7010" s="23"/>
      <c r="E7010" s="23"/>
    </row>
    <row r="7011" spans="3:5" x14ac:dyDescent="0.25">
      <c r="C7011" s="23"/>
      <c r="D7011" s="23"/>
      <c r="E7011" s="23"/>
    </row>
    <row r="7012" spans="3:5" x14ac:dyDescent="0.25">
      <c r="C7012" s="23"/>
      <c r="D7012" s="23"/>
      <c r="E7012" s="23"/>
    </row>
    <row r="7013" spans="3:5" x14ac:dyDescent="0.25">
      <c r="C7013" s="23"/>
      <c r="D7013" s="23"/>
      <c r="E7013" s="23"/>
    </row>
    <row r="7014" spans="3:5" x14ac:dyDescent="0.25">
      <c r="C7014" s="23"/>
      <c r="D7014" s="23"/>
      <c r="E7014" s="23"/>
    </row>
    <row r="7015" spans="3:5" x14ac:dyDescent="0.25">
      <c r="C7015" s="23"/>
      <c r="D7015" s="23"/>
      <c r="E7015" s="23"/>
    </row>
    <row r="7016" spans="3:5" x14ac:dyDescent="0.25">
      <c r="C7016" s="23"/>
      <c r="D7016" s="23"/>
      <c r="E7016" s="23"/>
    </row>
    <row r="7017" spans="3:5" x14ac:dyDescent="0.25">
      <c r="C7017" s="23"/>
      <c r="D7017" s="23"/>
      <c r="E7017" s="23"/>
    </row>
    <row r="7018" spans="3:5" x14ac:dyDescent="0.25">
      <c r="C7018" s="23"/>
      <c r="D7018" s="23"/>
      <c r="E7018" s="23"/>
    </row>
    <row r="7019" spans="3:5" x14ac:dyDescent="0.25">
      <c r="C7019" s="23"/>
      <c r="D7019" s="23"/>
      <c r="E7019" s="23"/>
    </row>
    <row r="7020" spans="3:5" x14ac:dyDescent="0.25">
      <c r="C7020" s="23"/>
      <c r="D7020" s="23"/>
      <c r="E7020" s="23"/>
    </row>
    <row r="7021" spans="3:5" x14ac:dyDescent="0.25">
      <c r="C7021" s="23"/>
      <c r="D7021" s="23"/>
      <c r="E7021" s="23"/>
    </row>
    <row r="7022" spans="3:5" x14ac:dyDescent="0.25">
      <c r="C7022" s="23"/>
      <c r="D7022" s="23"/>
      <c r="E7022" s="23"/>
    </row>
    <row r="7023" spans="3:5" x14ac:dyDescent="0.25">
      <c r="C7023" s="23"/>
      <c r="D7023" s="23"/>
      <c r="E7023" s="23"/>
    </row>
    <row r="7024" spans="3:5" x14ac:dyDescent="0.25">
      <c r="C7024" s="23"/>
      <c r="D7024" s="23"/>
      <c r="E7024" s="23"/>
    </row>
    <row r="7025" spans="3:5" x14ac:dyDescent="0.25">
      <c r="C7025" s="23"/>
      <c r="D7025" s="23"/>
      <c r="E7025" s="23"/>
    </row>
    <row r="7026" spans="3:5" x14ac:dyDescent="0.25">
      <c r="C7026" s="23"/>
      <c r="D7026" s="23"/>
      <c r="E7026" s="23"/>
    </row>
    <row r="7027" spans="3:5" x14ac:dyDescent="0.25">
      <c r="C7027" s="23"/>
      <c r="D7027" s="23"/>
      <c r="E7027" s="23"/>
    </row>
    <row r="7028" spans="3:5" x14ac:dyDescent="0.25">
      <c r="C7028" s="23"/>
      <c r="D7028" s="23"/>
      <c r="E7028" s="23"/>
    </row>
    <row r="7029" spans="3:5" x14ac:dyDescent="0.25">
      <c r="C7029" s="23"/>
      <c r="D7029" s="23"/>
      <c r="E7029" s="23"/>
    </row>
    <row r="7030" spans="3:5" x14ac:dyDescent="0.25">
      <c r="C7030" s="23"/>
      <c r="D7030" s="23"/>
      <c r="E7030" s="23"/>
    </row>
    <row r="7031" spans="3:5" x14ac:dyDescent="0.25">
      <c r="C7031" s="23"/>
      <c r="D7031" s="23"/>
      <c r="E7031" s="23"/>
    </row>
    <row r="7032" spans="3:5" x14ac:dyDescent="0.25">
      <c r="C7032" s="23"/>
      <c r="D7032" s="23"/>
      <c r="E7032" s="23"/>
    </row>
    <row r="7033" spans="3:5" x14ac:dyDescent="0.25">
      <c r="C7033" s="23"/>
      <c r="D7033" s="23"/>
      <c r="E7033" s="23"/>
    </row>
    <row r="7034" spans="3:5" x14ac:dyDescent="0.25">
      <c r="C7034" s="23"/>
      <c r="D7034" s="23"/>
      <c r="E7034" s="23"/>
    </row>
    <row r="7035" spans="3:5" x14ac:dyDescent="0.25">
      <c r="C7035" s="23"/>
      <c r="D7035" s="23"/>
      <c r="E7035" s="23"/>
    </row>
    <row r="7036" spans="3:5" x14ac:dyDescent="0.25">
      <c r="C7036" s="23"/>
      <c r="D7036" s="23"/>
      <c r="E7036" s="23"/>
    </row>
    <row r="7037" spans="3:5" x14ac:dyDescent="0.25">
      <c r="C7037" s="23"/>
      <c r="D7037" s="23"/>
      <c r="E7037" s="23"/>
    </row>
    <row r="7038" spans="3:5" x14ac:dyDescent="0.25">
      <c r="C7038" s="23"/>
      <c r="D7038" s="23"/>
      <c r="E7038" s="23"/>
    </row>
    <row r="7039" spans="3:5" x14ac:dyDescent="0.25">
      <c r="C7039" s="23"/>
      <c r="D7039" s="23"/>
      <c r="E7039" s="23"/>
    </row>
    <row r="7040" spans="3:5" x14ac:dyDescent="0.25">
      <c r="C7040" s="23"/>
      <c r="D7040" s="23"/>
      <c r="E7040" s="23"/>
    </row>
    <row r="7041" spans="3:5" x14ac:dyDescent="0.25">
      <c r="C7041" s="23"/>
      <c r="D7041" s="23"/>
      <c r="E7041" s="23"/>
    </row>
    <row r="7042" spans="3:5" x14ac:dyDescent="0.25">
      <c r="C7042" s="23"/>
      <c r="D7042" s="23"/>
      <c r="E7042" s="23"/>
    </row>
    <row r="7043" spans="3:5" x14ac:dyDescent="0.25">
      <c r="C7043" s="23"/>
      <c r="D7043" s="23"/>
      <c r="E7043" s="23"/>
    </row>
    <row r="7044" spans="3:5" x14ac:dyDescent="0.25">
      <c r="C7044" s="23"/>
      <c r="D7044" s="23"/>
      <c r="E7044" s="23"/>
    </row>
    <row r="7045" spans="3:5" x14ac:dyDescent="0.25">
      <c r="C7045" s="23"/>
      <c r="D7045" s="23"/>
      <c r="E7045" s="23"/>
    </row>
    <row r="7046" spans="3:5" x14ac:dyDescent="0.25">
      <c r="C7046" s="23"/>
      <c r="D7046" s="23"/>
      <c r="E7046" s="23"/>
    </row>
    <row r="7047" spans="3:5" x14ac:dyDescent="0.25">
      <c r="C7047" s="23"/>
      <c r="D7047" s="23"/>
      <c r="E7047" s="23"/>
    </row>
    <row r="7048" spans="3:5" x14ac:dyDescent="0.25">
      <c r="C7048" s="23"/>
      <c r="D7048" s="23"/>
      <c r="E7048" s="23"/>
    </row>
    <row r="7049" spans="3:5" x14ac:dyDescent="0.25">
      <c r="C7049" s="23"/>
      <c r="D7049" s="23"/>
      <c r="E7049" s="23"/>
    </row>
    <row r="7050" spans="3:5" x14ac:dyDescent="0.25">
      <c r="C7050" s="23"/>
      <c r="D7050" s="23"/>
      <c r="E7050" s="23"/>
    </row>
    <row r="7051" spans="3:5" x14ac:dyDescent="0.25">
      <c r="C7051" s="23"/>
      <c r="D7051" s="23"/>
      <c r="E7051" s="23"/>
    </row>
    <row r="7052" spans="3:5" x14ac:dyDescent="0.25">
      <c r="C7052" s="23"/>
      <c r="D7052" s="23"/>
      <c r="E7052" s="23"/>
    </row>
    <row r="7053" spans="3:5" x14ac:dyDescent="0.25">
      <c r="C7053" s="23"/>
      <c r="D7053" s="23"/>
      <c r="E7053" s="23"/>
    </row>
    <row r="7054" spans="3:5" x14ac:dyDescent="0.25">
      <c r="C7054" s="23"/>
      <c r="D7054" s="23"/>
      <c r="E7054" s="23"/>
    </row>
    <row r="7055" spans="3:5" x14ac:dyDescent="0.25">
      <c r="C7055" s="23"/>
      <c r="D7055" s="23"/>
      <c r="E7055" s="23"/>
    </row>
    <row r="7056" spans="3:5" x14ac:dyDescent="0.25">
      <c r="C7056" s="23"/>
      <c r="D7056" s="23"/>
      <c r="E7056" s="23"/>
    </row>
    <row r="7057" spans="3:5" x14ac:dyDescent="0.25">
      <c r="C7057" s="23"/>
      <c r="D7057" s="23"/>
      <c r="E7057" s="23"/>
    </row>
    <row r="7058" spans="3:5" x14ac:dyDescent="0.25">
      <c r="C7058" s="23"/>
      <c r="D7058" s="23"/>
      <c r="E7058" s="23"/>
    </row>
    <row r="7059" spans="3:5" x14ac:dyDescent="0.25">
      <c r="C7059" s="23"/>
      <c r="D7059" s="23"/>
      <c r="E7059" s="23"/>
    </row>
    <row r="7060" spans="3:5" x14ac:dyDescent="0.25">
      <c r="C7060" s="23"/>
      <c r="D7060" s="23"/>
      <c r="E7060" s="23"/>
    </row>
    <row r="7061" spans="3:5" x14ac:dyDescent="0.25">
      <c r="C7061" s="23"/>
      <c r="D7061" s="23"/>
      <c r="E7061" s="23"/>
    </row>
    <row r="7062" spans="3:5" x14ac:dyDescent="0.25">
      <c r="C7062" s="23"/>
      <c r="D7062" s="23"/>
      <c r="E7062" s="23"/>
    </row>
    <row r="7063" spans="3:5" x14ac:dyDescent="0.25">
      <c r="C7063" s="23"/>
      <c r="D7063" s="23"/>
      <c r="E7063" s="23"/>
    </row>
    <row r="7064" spans="3:5" x14ac:dyDescent="0.25">
      <c r="C7064" s="23"/>
      <c r="D7064" s="23"/>
      <c r="E7064" s="23"/>
    </row>
    <row r="7065" spans="3:5" x14ac:dyDescent="0.25">
      <c r="C7065" s="23"/>
      <c r="D7065" s="23"/>
      <c r="E7065" s="23"/>
    </row>
    <row r="7066" spans="3:5" x14ac:dyDescent="0.25">
      <c r="C7066" s="23"/>
      <c r="D7066" s="23"/>
      <c r="E7066" s="23"/>
    </row>
    <row r="7067" spans="3:5" x14ac:dyDescent="0.25">
      <c r="C7067" s="23"/>
      <c r="D7067" s="23"/>
      <c r="E7067" s="23"/>
    </row>
    <row r="7068" spans="3:5" x14ac:dyDescent="0.25">
      <c r="C7068" s="23"/>
      <c r="D7068" s="23"/>
      <c r="E7068" s="23"/>
    </row>
    <row r="7069" spans="3:5" x14ac:dyDescent="0.25">
      <c r="C7069" s="23"/>
      <c r="D7069" s="23"/>
      <c r="E7069" s="23"/>
    </row>
    <row r="7070" spans="3:5" x14ac:dyDescent="0.25">
      <c r="C7070" s="23"/>
      <c r="D7070" s="23"/>
      <c r="E7070" s="23"/>
    </row>
    <row r="7071" spans="3:5" x14ac:dyDescent="0.25">
      <c r="C7071" s="23"/>
      <c r="D7071" s="23"/>
      <c r="E7071" s="23"/>
    </row>
    <row r="7072" spans="3:5" x14ac:dyDescent="0.25">
      <c r="C7072" s="23"/>
      <c r="D7072" s="23"/>
      <c r="E7072" s="23"/>
    </row>
    <row r="7073" spans="3:5" x14ac:dyDescent="0.25">
      <c r="C7073" s="23"/>
      <c r="D7073" s="23"/>
      <c r="E7073" s="23"/>
    </row>
    <row r="7074" spans="3:5" x14ac:dyDescent="0.25">
      <c r="C7074" s="23"/>
      <c r="D7074" s="23"/>
      <c r="E7074" s="23"/>
    </row>
    <row r="7075" spans="3:5" x14ac:dyDescent="0.25">
      <c r="C7075" s="23"/>
      <c r="D7075" s="23"/>
      <c r="E7075" s="23"/>
    </row>
    <row r="7076" spans="3:5" x14ac:dyDescent="0.25">
      <c r="C7076" s="23"/>
      <c r="D7076" s="23"/>
      <c r="E7076" s="23"/>
    </row>
    <row r="7077" spans="3:5" x14ac:dyDescent="0.25">
      <c r="C7077" s="23"/>
      <c r="D7077" s="23"/>
      <c r="E7077" s="23"/>
    </row>
    <row r="7078" spans="3:5" x14ac:dyDescent="0.25">
      <c r="C7078" s="23"/>
      <c r="D7078" s="23"/>
      <c r="E7078" s="23"/>
    </row>
    <row r="7079" spans="3:5" x14ac:dyDescent="0.25">
      <c r="C7079" s="23"/>
      <c r="D7079" s="23"/>
      <c r="E7079" s="23"/>
    </row>
    <row r="7080" spans="3:5" x14ac:dyDescent="0.25">
      <c r="C7080" s="23"/>
      <c r="D7080" s="23"/>
      <c r="E7080" s="23"/>
    </row>
    <row r="7081" spans="3:5" x14ac:dyDescent="0.25">
      <c r="C7081" s="23"/>
      <c r="D7081" s="23"/>
      <c r="E7081" s="23"/>
    </row>
    <row r="7082" spans="3:5" x14ac:dyDescent="0.25">
      <c r="C7082" s="23"/>
      <c r="D7082" s="23"/>
      <c r="E7082" s="23"/>
    </row>
    <row r="7083" spans="3:5" x14ac:dyDescent="0.25">
      <c r="C7083" s="23"/>
      <c r="D7083" s="23"/>
      <c r="E7083" s="23"/>
    </row>
    <row r="7084" spans="3:5" x14ac:dyDescent="0.25">
      <c r="C7084" s="23"/>
      <c r="D7084" s="23"/>
      <c r="E7084" s="23"/>
    </row>
    <row r="7085" spans="3:5" x14ac:dyDescent="0.25">
      <c r="C7085" s="23"/>
      <c r="D7085" s="23"/>
      <c r="E7085" s="23"/>
    </row>
    <row r="7086" spans="3:5" x14ac:dyDescent="0.25">
      <c r="C7086" s="23"/>
      <c r="D7086" s="23"/>
      <c r="E7086" s="23"/>
    </row>
    <row r="7087" spans="3:5" x14ac:dyDescent="0.25">
      <c r="C7087" s="23"/>
      <c r="D7087" s="23"/>
      <c r="E7087" s="23"/>
    </row>
    <row r="7088" spans="3:5" x14ac:dyDescent="0.25">
      <c r="C7088" s="23"/>
      <c r="D7088" s="23"/>
      <c r="E7088" s="23"/>
    </row>
    <row r="7089" spans="3:5" x14ac:dyDescent="0.25">
      <c r="C7089" s="23"/>
      <c r="D7089" s="23"/>
      <c r="E7089" s="23"/>
    </row>
    <row r="7090" spans="3:5" x14ac:dyDescent="0.25">
      <c r="C7090" s="23"/>
      <c r="D7090" s="23"/>
      <c r="E7090" s="23"/>
    </row>
    <row r="7091" spans="3:5" x14ac:dyDescent="0.25">
      <c r="C7091" s="23"/>
      <c r="D7091" s="23"/>
      <c r="E7091" s="23"/>
    </row>
    <row r="7092" spans="3:5" x14ac:dyDescent="0.25">
      <c r="C7092" s="23"/>
      <c r="D7092" s="23"/>
      <c r="E7092" s="23"/>
    </row>
    <row r="7093" spans="3:5" x14ac:dyDescent="0.25">
      <c r="C7093" s="23"/>
      <c r="D7093" s="23"/>
      <c r="E7093" s="23"/>
    </row>
    <row r="7094" spans="3:5" x14ac:dyDescent="0.25">
      <c r="C7094" s="23"/>
      <c r="D7094" s="23"/>
      <c r="E7094" s="23"/>
    </row>
    <row r="7095" spans="3:5" x14ac:dyDescent="0.25">
      <c r="C7095" s="23"/>
      <c r="D7095" s="23"/>
      <c r="E7095" s="23"/>
    </row>
    <row r="7096" spans="3:5" x14ac:dyDescent="0.25">
      <c r="C7096" s="23"/>
      <c r="D7096" s="23"/>
      <c r="E7096" s="23"/>
    </row>
    <row r="7097" spans="3:5" x14ac:dyDescent="0.25">
      <c r="C7097" s="23"/>
      <c r="D7097" s="23"/>
      <c r="E7097" s="23"/>
    </row>
    <row r="7098" spans="3:5" x14ac:dyDescent="0.25">
      <c r="C7098" s="23"/>
      <c r="D7098" s="23"/>
      <c r="E7098" s="23"/>
    </row>
    <row r="7099" spans="3:5" x14ac:dyDescent="0.25">
      <c r="C7099" s="23"/>
      <c r="D7099" s="23"/>
      <c r="E7099" s="23"/>
    </row>
    <row r="7100" spans="3:5" x14ac:dyDescent="0.25">
      <c r="C7100" s="23"/>
      <c r="D7100" s="23"/>
      <c r="E7100" s="23"/>
    </row>
    <row r="7101" spans="3:5" x14ac:dyDescent="0.25">
      <c r="C7101" s="23"/>
      <c r="D7101" s="23"/>
      <c r="E7101" s="23"/>
    </row>
    <row r="7102" spans="3:5" x14ac:dyDescent="0.25">
      <c r="C7102" s="23"/>
      <c r="D7102" s="23"/>
      <c r="E7102" s="23"/>
    </row>
    <row r="7103" spans="3:5" x14ac:dyDescent="0.25">
      <c r="C7103" s="23"/>
      <c r="D7103" s="23"/>
      <c r="E7103" s="23"/>
    </row>
    <row r="7104" spans="3:5" x14ac:dyDescent="0.25">
      <c r="C7104" s="23"/>
      <c r="D7104" s="23"/>
      <c r="E7104" s="23"/>
    </row>
    <row r="7105" spans="3:5" x14ac:dyDescent="0.25">
      <c r="C7105" s="23"/>
      <c r="D7105" s="23"/>
      <c r="E7105" s="23"/>
    </row>
    <row r="7106" spans="3:5" x14ac:dyDescent="0.25">
      <c r="C7106" s="23"/>
      <c r="D7106" s="23"/>
      <c r="E7106" s="23"/>
    </row>
    <row r="7107" spans="3:5" x14ac:dyDescent="0.25">
      <c r="C7107" s="23"/>
      <c r="D7107" s="23"/>
      <c r="E7107" s="23"/>
    </row>
    <row r="7108" spans="3:5" x14ac:dyDescent="0.25">
      <c r="C7108" s="23"/>
      <c r="D7108" s="23"/>
      <c r="E7108" s="23"/>
    </row>
    <row r="7109" spans="3:5" x14ac:dyDescent="0.25">
      <c r="C7109" s="23"/>
      <c r="D7109" s="23"/>
      <c r="E7109" s="23"/>
    </row>
    <row r="7110" spans="3:5" x14ac:dyDescent="0.25">
      <c r="C7110" s="23"/>
      <c r="D7110" s="23"/>
      <c r="E7110" s="23"/>
    </row>
    <row r="7111" spans="3:5" x14ac:dyDescent="0.25">
      <c r="C7111" s="23"/>
      <c r="D7111" s="23"/>
      <c r="E7111" s="23"/>
    </row>
    <row r="7112" spans="3:5" x14ac:dyDescent="0.25">
      <c r="C7112" s="23"/>
      <c r="D7112" s="23"/>
      <c r="E7112" s="23"/>
    </row>
    <row r="7113" spans="3:5" x14ac:dyDescent="0.25">
      <c r="C7113" s="23"/>
      <c r="D7113" s="23"/>
      <c r="E7113" s="23"/>
    </row>
    <row r="7114" spans="3:5" x14ac:dyDescent="0.25">
      <c r="C7114" s="23"/>
      <c r="D7114" s="23"/>
      <c r="E7114" s="23"/>
    </row>
    <row r="7115" spans="3:5" x14ac:dyDescent="0.25">
      <c r="C7115" s="23"/>
      <c r="D7115" s="23"/>
      <c r="E7115" s="23"/>
    </row>
    <row r="7116" spans="3:5" x14ac:dyDescent="0.25">
      <c r="C7116" s="23"/>
      <c r="D7116" s="23"/>
      <c r="E7116" s="23"/>
    </row>
    <row r="7117" spans="3:5" x14ac:dyDescent="0.25">
      <c r="C7117" s="23"/>
      <c r="D7117" s="23"/>
      <c r="E7117" s="23"/>
    </row>
    <row r="7118" spans="3:5" x14ac:dyDescent="0.25">
      <c r="C7118" s="23"/>
      <c r="D7118" s="23"/>
      <c r="E7118" s="23"/>
    </row>
    <row r="7119" spans="3:5" x14ac:dyDescent="0.25">
      <c r="C7119" s="23"/>
      <c r="D7119" s="23"/>
      <c r="E7119" s="23"/>
    </row>
    <row r="7120" spans="3:5" x14ac:dyDescent="0.25">
      <c r="C7120" s="23"/>
      <c r="D7120" s="23"/>
      <c r="E7120" s="23"/>
    </row>
    <row r="7121" spans="3:5" x14ac:dyDescent="0.25">
      <c r="C7121" s="23"/>
      <c r="D7121" s="23"/>
      <c r="E7121" s="23"/>
    </row>
    <row r="7122" spans="3:5" x14ac:dyDescent="0.25">
      <c r="C7122" s="23"/>
      <c r="D7122" s="23"/>
      <c r="E7122" s="23"/>
    </row>
    <row r="7123" spans="3:5" x14ac:dyDescent="0.25">
      <c r="C7123" s="23"/>
      <c r="D7123" s="23"/>
      <c r="E7123" s="23"/>
    </row>
    <row r="7124" spans="3:5" x14ac:dyDescent="0.25">
      <c r="C7124" s="23"/>
      <c r="D7124" s="23"/>
      <c r="E7124" s="23"/>
    </row>
    <row r="7125" spans="3:5" x14ac:dyDescent="0.25">
      <c r="C7125" s="23"/>
      <c r="D7125" s="23"/>
      <c r="E7125" s="23"/>
    </row>
    <row r="7126" spans="3:5" x14ac:dyDescent="0.25">
      <c r="C7126" s="23"/>
      <c r="D7126" s="23"/>
      <c r="E7126" s="23"/>
    </row>
    <row r="7127" spans="3:5" x14ac:dyDescent="0.25">
      <c r="C7127" s="23"/>
      <c r="D7127" s="23"/>
      <c r="E7127" s="23"/>
    </row>
    <row r="7128" spans="3:5" x14ac:dyDescent="0.25">
      <c r="C7128" s="23"/>
      <c r="D7128" s="23"/>
      <c r="E7128" s="23"/>
    </row>
    <row r="7129" spans="3:5" x14ac:dyDescent="0.25">
      <c r="C7129" s="23"/>
      <c r="D7129" s="23"/>
      <c r="E7129" s="23"/>
    </row>
    <row r="7130" spans="3:5" x14ac:dyDescent="0.25">
      <c r="C7130" s="23"/>
      <c r="D7130" s="23"/>
      <c r="E7130" s="23"/>
    </row>
    <row r="7131" spans="3:5" x14ac:dyDescent="0.25">
      <c r="C7131" s="23"/>
      <c r="D7131" s="23"/>
      <c r="E7131" s="23"/>
    </row>
    <row r="7132" spans="3:5" x14ac:dyDescent="0.25">
      <c r="C7132" s="23"/>
      <c r="D7132" s="23"/>
      <c r="E7132" s="23"/>
    </row>
    <row r="7133" spans="3:5" x14ac:dyDescent="0.25">
      <c r="C7133" s="23"/>
      <c r="D7133" s="23"/>
      <c r="E7133" s="23"/>
    </row>
    <row r="7134" spans="3:5" x14ac:dyDescent="0.25">
      <c r="C7134" s="23"/>
      <c r="D7134" s="23"/>
      <c r="E7134" s="23"/>
    </row>
    <row r="7135" spans="3:5" x14ac:dyDescent="0.25">
      <c r="C7135" s="23"/>
      <c r="D7135" s="23"/>
      <c r="E7135" s="23"/>
    </row>
    <row r="7136" spans="3:5" x14ac:dyDescent="0.25">
      <c r="C7136" s="23"/>
      <c r="D7136" s="23"/>
      <c r="E7136" s="23"/>
    </row>
    <row r="7137" spans="3:5" x14ac:dyDescent="0.25">
      <c r="C7137" s="23"/>
      <c r="D7137" s="23"/>
      <c r="E7137" s="23"/>
    </row>
    <row r="7138" spans="3:5" x14ac:dyDescent="0.25">
      <c r="C7138" s="23"/>
      <c r="D7138" s="23"/>
      <c r="E7138" s="23"/>
    </row>
    <row r="7139" spans="3:5" x14ac:dyDescent="0.25">
      <c r="C7139" s="23"/>
      <c r="D7139" s="23"/>
      <c r="E7139" s="23"/>
    </row>
    <row r="7140" spans="3:5" x14ac:dyDescent="0.25">
      <c r="C7140" s="23"/>
      <c r="D7140" s="23"/>
      <c r="E7140" s="23"/>
    </row>
    <row r="7141" spans="3:5" x14ac:dyDescent="0.25">
      <c r="C7141" s="23"/>
      <c r="D7141" s="23"/>
      <c r="E7141" s="23"/>
    </row>
    <row r="7142" spans="3:5" x14ac:dyDescent="0.25">
      <c r="C7142" s="23"/>
      <c r="D7142" s="23"/>
      <c r="E7142" s="23"/>
    </row>
    <row r="7143" spans="3:5" x14ac:dyDescent="0.25">
      <c r="C7143" s="23"/>
      <c r="D7143" s="23"/>
      <c r="E7143" s="23"/>
    </row>
    <row r="7144" spans="3:5" x14ac:dyDescent="0.25">
      <c r="C7144" s="23"/>
      <c r="D7144" s="23"/>
      <c r="E7144" s="23"/>
    </row>
    <row r="7145" spans="3:5" x14ac:dyDescent="0.25">
      <c r="C7145" s="23"/>
      <c r="D7145" s="23"/>
      <c r="E7145" s="23"/>
    </row>
    <row r="7146" spans="3:5" x14ac:dyDescent="0.25">
      <c r="C7146" s="23"/>
      <c r="D7146" s="23"/>
      <c r="E7146" s="23"/>
    </row>
    <row r="7147" spans="3:5" x14ac:dyDescent="0.25">
      <c r="C7147" s="23"/>
      <c r="D7147" s="23"/>
      <c r="E7147" s="23"/>
    </row>
    <row r="7148" spans="3:5" x14ac:dyDescent="0.25">
      <c r="C7148" s="23"/>
      <c r="D7148" s="23"/>
      <c r="E7148" s="23"/>
    </row>
    <row r="7149" spans="3:5" x14ac:dyDescent="0.25">
      <c r="C7149" s="23"/>
      <c r="D7149" s="23"/>
      <c r="E7149" s="23"/>
    </row>
    <row r="7150" spans="3:5" x14ac:dyDescent="0.25">
      <c r="C7150" s="23"/>
      <c r="D7150" s="23"/>
      <c r="E7150" s="23"/>
    </row>
    <row r="7151" spans="3:5" x14ac:dyDescent="0.25">
      <c r="C7151" s="23"/>
      <c r="D7151" s="23"/>
      <c r="E7151" s="23"/>
    </row>
    <row r="7152" spans="3:5" x14ac:dyDescent="0.25">
      <c r="C7152" s="23"/>
      <c r="D7152" s="23"/>
      <c r="E7152" s="23"/>
    </row>
    <row r="7153" spans="3:5" x14ac:dyDescent="0.25">
      <c r="C7153" s="23"/>
      <c r="D7153" s="23"/>
      <c r="E7153" s="23"/>
    </row>
    <row r="7154" spans="3:5" x14ac:dyDescent="0.25">
      <c r="C7154" s="23"/>
      <c r="D7154" s="23"/>
      <c r="E7154" s="23"/>
    </row>
    <row r="7155" spans="3:5" x14ac:dyDescent="0.25">
      <c r="C7155" s="23"/>
      <c r="D7155" s="23"/>
      <c r="E7155" s="23"/>
    </row>
    <row r="7156" spans="3:5" x14ac:dyDescent="0.25">
      <c r="C7156" s="23"/>
      <c r="D7156" s="23"/>
      <c r="E7156" s="23"/>
    </row>
    <row r="7157" spans="3:5" x14ac:dyDescent="0.25">
      <c r="C7157" s="23"/>
      <c r="D7157" s="23"/>
      <c r="E7157" s="23"/>
    </row>
    <row r="7158" spans="3:5" x14ac:dyDescent="0.25">
      <c r="C7158" s="23"/>
      <c r="D7158" s="23"/>
      <c r="E7158" s="23"/>
    </row>
    <row r="7159" spans="3:5" x14ac:dyDescent="0.25">
      <c r="C7159" s="23"/>
      <c r="D7159" s="23"/>
      <c r="E7159" s="23"/>
    </row>
    <row r="7160" spans="3:5" x14ac:dyDescent="0.25">
      <c r="C7160" s="23"/>
      <c r="D7160" s="23"/>
      <c r="E7160" s="23"/>
    </row>
    <row r="7161" spans="3:5" x14ac:dyDescent="0.25">
      <c r="C7161" s="23"/>
      <c r="D7161" s="23"/>
      <c r="E7161" s="23"/>
    </row>
    <row r="7162" spans="3:5" x14ac:dyDescent="0.25">
      <c r="C7162" s="23"/>
      <c r="D7162" s="23"/>
      <c r="E7162" s="23"/>
    </row>
    <row r="7163" spans="3:5" x14ac:dyDescent="0.25">
      <c r="C7163" s="23"/>
      <c r="D7163" s="23"/>
      <c r="E7163" s="23"/>
    </row>
    <row r="7164" spans="3:5" x14ac:dyDescent="0.25">
      <c r="C7164" s="23"/>
      <c r="D7164" s="23"/>
      <c r="E7164" s="23"/>
    </row>
    <row r="7165" spans="3:5" x14ac:dyDescent="0.25">
      <c r="C7165" s="23"/>
      <c r="D7165" s="23"/>
      <c r="E7165" s="23"/>
    </row>
    <row r="7166" spans="3:5" x14ac:dyDescent="0.25">
      <c r="C7166" s="23"/>
      <c r="D7166" s="23"/>
      <c r="E7166" s="23"/>
    </row>
    <row r="7167" spans="3:5" x14ac:dyDescent="0.25">
      <c r="C7167" s="23"/>
      <c r="D7167" s="23"/>
      <c r="E7167" s="23"/>
    </row>
    <row r="7168" spans="3:5" x14ac:dyDescent="0.25">
      <c r="C7168" s="23"/>
      <c r="D7168" s="23"/>
      <c r="E7168" s="23"/>
    </row>
    <row r="7169" spans="3:5" x14ac:dyDescent="0.25">
      <c r="C7169" s="23"/>
      <c r="D7169" s="23"/>
      <c r="E7169" s="23"/>
    </row>
    <row r="7170" spans="3:5" x14ac:dyDescent="0.25">
      <c r="C7170" s="23"/>
      <c r="D7170" s="23"/>
      <c r="E7170" s="23"/>
    </row>
    <row r="7171" spans="3:5" x14ac:dyDescent="0.25">
      <c r="C7171" s="23"/>
      <c r="D7171" s="23"/>
      <c r="E7171" s="23"/>
    </row>
    <row r="7172" spans="3:5" x14ac:dyDescent="0.25">
      <c r="C7172" s="23"/>
      <c r="D7172" s="23"/>
      <c r="E7172" s="23"/>
    </row>
    <row r="7173" spans="3:5" x14ac:dyDescent="0.25">
      <c r="C7173" s="23"/>
      <c r="D7173" s="23"/>
      <c r="E7173" s="23"/>
    </row>
    <row r="7174" spans="3:5" x14ac:dyDescent="0.25">
      <c r="C7174" s="23"/>
      <c r="D7174" s="23"/>
      <c r="E7174" s="23"/>
    </row>
    <row r="7175" spans="3:5" x14ac:dyDescent="0.25">
      <c r="C7175" s="23"/>
      <c r="D7175" s="23"/>
      <c r="E7175" s="23"/>
    </row>
    <row r="7176" spans="3:5" x14ac:dyDescent="0.25">
      <c r="C7176" s="23"/>
      <c r="D7176" s="23"/>
      <c r="E7176" s="23"/>
    </row>
    <row r="7177" spans="3:5" x14ac:dyDescent="0.25">
      <c r="C7177" s="23"/>
      <c r="D7177" s="23"/>
      <c r="E7177" s="23"/>
    </row>
    <row r="7178" spans="3:5" x14ac:dyDescent="0.25">
      <c r="C7178" s="23"/>
      <c r="D7178" s="23"/>
      <c r="E7178" s="23"/>
    </row>
    <row r="7179" spans="3:5" x14ac:dyDescent="0.25">
      <c r="C7179" s="23"/>
      <c r="D7179" s="23"/>
      <c r="E7179" s="23"/>
    </row>
    <row r="7180" spans="3:5" x14ac:dyDescent="0.25">
      <c r="C7180" s="23"/>
      <c r="D7180" s="23"/>
      <c r="E7180" s="23"/>
    </row>
    <row r="7181" spans="3:5" x14ac:dyDescent="0.25">
      <c r="C7181" s="23"/>
      <c r="D7181" s="23"/>
      <c r="E7181" s="23"/>
    </row>
    <row r="7182" spans="3:5" x14ac:dyDescent="0.25">
      <c r="C7182" s="23"/>
      <c r="D7182" s="23"/>
      <c r="E7182" s="23"/>
    </row>
    <row r="7183" spans="3:5" x14ac:dyDescent="0.25">
      <c r="C7183" s="23"/>
      <c r="D7183" s="23"/>
      <c r="E7183" s="23"/>
    </row>
    <row r="7184" spans="3:5" x14ac:dyDescent="0.25">
      <c r="C7184" s="23"/>
      <c r="D7184" s="23"/>
      <c r="E7184" s="23"/>
    </row>
    <row r="7185" spans="3:5" x14ac:dyDescent="0.25">
      <c r="C7185" s="23"/>
      <c r="D7185" s="23"/>
      <c r="E7185" s="23"/>
    </row>
    <row r="7186" spans="3:5" x14ac:dyDescent="0.25">
      <c r="C7186" s="23"/>
      <c r="D7186" s="23"/>
      <c r="E7186" s="23"/>
    </row>
    <row r="7187" spans="3:5" x14ac:dyDescent="0.25">
      <c r="C7187" s="23"/>
      <c r="D7187" s="23"/>
      <c r="E7187" s="23"/>
    </row>
    <row r="7188" spans="3:5" x14ac:dyDescent="0.25">
      <c r="C7188" s="23"/>
      <c r="D7188" s="23"/>
      <c r="E7188" s="23"/>
    </row>
    <row r="7189" spans="3:5" x14ac:dyDescent="0.25">
      <c r="C7189" s="23"/>
      <c r="D7189" s="23"/>
      <c r="E7189" s="23"/>
    </row>
    <row r="7190" spans="3:5" x14ac:dyDescent="0.25">
      <c r="C7190" s="23"/>
      <c r="D7190" s="23"/>
      <c r="E7190" s="23"/>
    </row>
    <row r="7191" spans="3:5" x14ac:dyDescent="0.25">
      <c r="C7191" s="23"/>
      <c r="D7191" s="23"/>
      <c r="E7191" s="23"/>
    </row>
    <row r="7192" spans="3:5" x14ac:dyDescent="0.25">
      <c r="C7192" s="23"/>
      <c r="D7192" s="23"/>
      <c r="E7192" s="23"/>
    </row>
    <row r="7193" spans="3:5" x14ac:dyDescent="0.25">
      <c r="C7193" s="23"/>
      <c r="D7193" s="23"/>
      <c r="E7193" s="23"/>
    </row>
    <row r="7194" spans="3:5" x14ac:dyDescent="0.25">
      <c r="C7194" s="23"/>
      <c r="D7194" s="23"/>
      <c r="E7194" s="23"/>
    </row>
    <row r="7195" spans="3:5" x14ac:dyDescent="0.25">
      <c r="C7195" s="23"/>
      <c r="D7195" s="23"/>
      <c r="E7195" s="23"/>
    </row>
    <row r="7196" spans="3:5" x14ac:dyDescent="0.25">
      <c r="C7196" s="23"/>
      <c r="D7196" s="23"/>
      <c r="E7196" s="23"/>
    </row>
    <row r="7197" spans="3:5" x14ac:dyDescent="0.25">
      <c r="C7197" s="23"/>
      <c r="D7197" s="23"/>
      <c r="E7197" s="23"/>
    </row>
    <row r="7198" spans="3:5" x14ac:dyDescent="0.25">
      <c r="C7198" s="23"/>
      <c r="D7198" s="23"/>
      <c r="E7198" s="23"/>
    </row>
    <row r="7199" spans="3:5" x14ac:dyDescent="0.25">
      <c r="C7199" s="23"/>
      <c r="D7199" s="23"/>
      <c r="E7199" s="23"/>
    </row>
    <row r="7200" spans="3:5" x14ac:dyDescent="0.25">
      <c r="C7200" s="23"/>
      <c r="D7200" s="23"/>
      <c r="E7200" s="23"/>
    </row>
    <row r="7201" spans="3:5" x14ac:dyDescent="0.25">
      <c r="C7201" s="23"/>
      <c r="D7201" s="23"/>
      <c r="E7201" s="23"/>
    </row>
    <row r="7202" spans="3:5" x14ac:dyDescent="0.25">
      <c r="C7202" s="23"/>
      <c r="D7202" s="23"/>
      <c r="E7202" s="23"/>
    </row>
    <row r="7203" spans="3:5" x14ac:dyDescent="0.25">
      <c r="C7203" s="23"/>
      <c r="D7203" s="23"/>
      <c r="E7203" s="23"/>
    </row>
    <row r="7204" spans="3:5" x14ac:dyDescent="0.25">
      <c r="C7204" s="23"/>
      <c r="D7204" s="23"/>
      <c r="E7204" s="23"/>
    </row>
    <row r="7205" spans="3:5" x14ac:dyDescent="0.25">
      <c r="C7205" s="23"/>
      <c r="D7205" s="23"/>
      <c r="E7205" s="23"/>
    </row>
    <row r="7206" spans="3:5" x14ac:dyDescent="0.25">
      <c r="C7206" s="23"/>
      <c r="D7206" s="23"/>
      <c r="E7206" s="23"/>
    </row>
    <row r="7207" spans="3:5" x14ac:dyDescent="0.25">
      <c r="C7207" s="23"/>
      <c r="D7207" s="23"/>
      <c r="E7207" s="23"/>
    </row>
    <row r="7208" spans="3:5" x14ac:dyDescent="0.25">
      <c r="C7208" s="23"/>
      <c r="D7208" s="23"/>
      <c r="E7208" s="23"/>
    </row>
    <row r="7209" spans="3:5" x14ac:dyDescent="0.25">
      <c r="C7209" s="23"/>
      <c r="D7209" s="23"/>
      <c r="E7209" s="23"/>
    </row>
    <row r="7210" spans="3:5" x14ac:dyDescent="0.25">
      <c r="C7210" s="23"/>
      <c r="D7210" s="23"/>
      <c r="E7210" s="23"/>
    </row>
    <row r="7211" spans="3:5" x14ac:dyDescent="0.25">
      <c r="C7211" s="23"/>
      <c r="D7211" s="23"/>
      <c r="E7211" s="23"/>
    </row>
    <row r="7212" spans="3:5" x14ac:dyDescent="0.25">
      <c r="C7212" s="23"/>
      <c r="D7212" s="23"/>
      <c r="E7212" s="23"/>
    </row>
    <row r="7213" spans="3:5" x14ac:dyDescent="0.25">
      <c r="C7213" s="23"/>
      <c r="D7213" s="23"/>
      <c r="E7213" s="23"/>
    </row>
    <row r="7214" spans="3:5" x14ac:dyDescent="0.25">
      <c r="C7214" s="23"/>
      <c r="D7214" s="23"/>
      <c r="E7214" s="23"/>
    </row>
    <row r="7215" spans="3:5" x14ac:dyDescent="0.25">
      <c r="C7215" s="23"/>
      <c r="D7215" s="23"/>
      <c r="E7215" s="23"/>
    </row>
    <row r="7216" spans="3:5" x14ac:dyDescent="0.25">
      <c r="C7216" s="23"/>
      <c r="D7216" s="23"/>
      <c r="E7216" s="23"/>
    </row>
    <row r="7217" spans="3:5" x14ac:dyDescent="0.25">
      <c r="C7217" s="23"/>
      <c r="D7217" s="23"/>
      <c r="E7217" s="23"/>
    </row>
    <row r="7218" spans="3:5" x14ac:dyDescent="0.25">
      <c r="C7218" s="23"/>
      <c r="D7218" s="23"/>
      <c r="E7218" s="23"/>
    </row>
    <row r="7219" spans="3:5" x14ac:dyDescent="0.25">
      <c r="C7219" s="23"/>
      <c r="D7219" s="23"/>
      <c r="E7219" s="23"/>
    </row>
    <row r="7220" spans="3:5" x14ac:dyDescent="0.25">
      <c r="C7220" s="23"/>
      <c r="D7220" s="23"/>
      <c r="E7220" s="23"/>
    </row>
    <row r="7221" spans="3:5" x14ac:dyDescent="0.25">
      <c r="C7221" s="23"/>
      <c r="D7221" s="23"/>
      <c r="E7221" s="23"/>
    </row>
    <row r="7222" spans="3:5" x14ac:dyDescent="0.25">
      <c r="C7222" s="23"/>
      <c r="D7222" s="23"/>
      <c r="E7222" s="23"/>
    </row>
    <row r="7223" spans="3:5" x14ac:dyDescent="0.25">
      <c r="C7223" s="23"/>
      <c r="D7223" s="23"/>
      <c r="E7223" s="23"/>
    </row>
    <row r="7224" spans="3:5" x14ac:dyDescent="0.25">
      <c r="C7224" s="23"/>
      <c r="D7224" s="23"/>
      <c r="E7224" s="23"/>
    </row>
    <row r="7225" spans="3:5" x14ac:dyDescent="0.25">
      <c r="C7225" s="23"/>
      <c r="D7225" s="23"/>
      <c r="E7225" s="23"/>
    </row>
    <row r="7226" spans="3:5" x14ac:dyDescent="0.25">
      <c r="C7226" s="23"/>
      <c r="D7226" s="23"/>
      <c r="E7226" s="23"/>
    </row>
    <row r="7227" spans="3:5" x14ac:dyDescent="0.25">
      <c r="C7227" s="23"/>
      <c r="D7227" s="23"/>
      <c r="E7227" s="23"/>
    </row>
    <row r="7228" spans="3:5" x14ac:dyDescent="0.25">
      <c r="C7228" s="23"/>
      <c r="D7228" s="23"/>
      <c r="E7228" s="23"/>
    </row>
    <row r="7229" spans="3:5" x14ac:dyDescent="0.25">
      <c r="C7229" s="23"/>
      <c r="D7229" s="23"/>
      <c r="E7229" s="23"/>
    </row>
    <row r="7230" spans="3:5" x14ac:dyDescent="0.25">
      <c r="C7230" s="23"/>
      <c r="D7230" s="23"/>
      <c r="E7230" s="23"/>
    </row>
    <row r="7231" spans="3:5" x14ac:dyDescent="0.25">
      <c r="C7231" s="23"/>
      <c r="D7231" s="23"/>
      <c r="E7231" s="23"/>
    </row>
    <row r="7232" spans="3:5" x14ac:dyDescent="0.25">
      <c r="C7232" s="23"/>
      <c r="D7232" s="23"/>
      <c r="E7232" s="23"/>
    </row>
    <row r="7233" spans="3:5" x14ac:dyDescent="0.25">
      <c r="C7233" s="23"/>
      <c r="D7233" s="23"/>
      <c r="E7233" s="23"/>
    </row>
    <row r="7234" spans="3:5" x14ac:dyDescent="0.25">
      <c r="C7234" s="23"/>
      <c r="D7234" s="23"/>
      <c r="E7234" s="23"/>
    </row>
    <row r="7235" spans="3:5" x14ac:dyDescent="0.25">
      <c r="C7235" s="23"/>
      <c r="D7235" s="23"/>
      <c r="E7235" s="23"/>
    </row>
    <row r="7236" spans="3:5" x14ac:dyDescent="0.25">
      <c r="C7236" s="23"/>
      <c r="D7236" s="23"/>
      <c r="E7236" s="23"/>
    </row>
    <row r="7237" spans="3:5" x14ac:dyDescent="0.25">
      <c r="C7237" s="23"/>
      <c r="D7237" s="23"/>
      <c r="E7237" s="23"/>
    </row>
    <row r="7238" spans="3:5" x14ac:dyDescent="0.25">
      <c r="C7238" s="23"/>
      <c r="D7238" s="23"/>
      <c r="E7238" s="23"/>
    </row>
    <row r="7239" spans="3:5" x14ac:dyDescent="0.25">
      <c r="C7239" s="23"/>
      <c r="D7239" s="23"/>
      <c r="E7239" s="23"/>
    </row>
    <row r="7240" spans="3:5" x14ac:dyDescent="0.25">
      <c r="C7240" s="23"/>
      <c r="D7240" s="23"/>
      <c r="E7240" s="23"/>
    </row>
    <row r="7241" spans="3:5" x14ac:dyDescent="0.25">
      <c r="C7241" s="23"/>
      <c r="D7241" s="23"/>
      <c r="E7241" s="23"/>
    </row>
    <row r="7242" spans="3:5" x14ac:dyDescent="0.25">
      <c r="C7242" s="23"/>
      <c r="D7242" s="23"/>
      <c r="E7242" s="23"/>
    </row>
    <row r="7243" spans="3:5" x14ac:dyDescent="0.25">
      <c r="C7243" s="23"/>
      <c r="D7243" s="23"/>
      <c r="E7243" s="23"/>
    </row>
    <row r="7244" spans="3:5" x14ac:dyDescent="0.25">
      <c r="C7244" s="23"/>
      <c r="D7244" s="23"/>
      <c r="E7244" s="23"/>
    </row>
    <row r="7245" spans="3:5" x14ac:dyDescent="0.25">
      <c r="C7245" s="23"/>
      <c r="D7245" s="23"/>
      <c r="E7245" s="23"/>
    </row>
    <row r="7246" spans="3:5" x14ac:dyDescent="0.25">
      <c r="C7246" s="23"/>
      <c r="D7246" s="23"/>
      <c r="E7246" s="23"/>
    </row>
    <row r="7247" spans="3:5" x14ac:dyDescent="0.25">
      <c r="C7247" s="23"/>
      <c r="D7247" s="23"/>
      <c r="E7247" s="23"/>
    </row>
    <row r="7248" spans="3:5" x14ac:dyDescent="0.25">
      <c r="C7248" s="23"/>
      <c r="D7248" s="23"/>
      <c r="E7248" s="23"/>
    </row>
    <row r="7249" spans="3:5" x14ac:dyDescent="0.25">
      <c r="C7249" s="23"/>
      <c r="D7249" s="23"/>
      <c r="E7249" s="23"/>
    </row>
    <row r="7250" spans="3:5" x14ac:dyDescent="0.25">
      <c r="C7250" s="23"/>
      <c r="D7250" s="23"/>
      <c r="E7250" s="23"/>
    </row>
    <row r="7251" spans="3:5" x14ac:dyDescent="0.25">
      <c r="C7251" s="23"/>
      <c r="D7251" s="23"/>
      <c r="E7251" s="23"/>
    </row>
    <row r="7252" spans="3:5" x14ac:dyDescent="0.25">
      <c r="C7252" s="23"/>
      <c r="D7252" s="23"/>
      <c r="E7252" s="23"/>
    </row>
    <row r="7253" spans="3:5" x14ac:dyDescent="0.25">
      <c r="C7253" s="23"/>
      <c r="D7253" s="23"/>
      <c r="E7253" s="23"/>
    </row>
    <row r="7254" spans="3:5" x14ac:dyDescent="0.25">
      <c r="C7254" s="23"/>
      <c r="D7254" s="23"/>
      <c r="E7254" s="23"/>
    </row>
    <row r="7255" spans="3:5" x14ac:dyDescent="0.25">
      <c r="C7255" s="23"/>
      <c r="D7255" s="23"/>
      <c r="E7255" s="23"/>
    </row>
    <row r="7256" spans="3:5" x14ac:dyDescent="0.25">
      <c r="C7256" s="23"/>
      <c r="D7256" s="23"/>
      <c r="E7256" s="23"/>
    </row>
    <row r="7257" spans="3:5" x14ac:dyDescent="0.25">
      <c r="C7257" s="23"/>
      <c r="D7257" s="23"/>
      <c r="E7257" s="23"/>
    </row>
    <row r="7258" spans="3:5" x14ac:dyDescent="0.25">
      <c r="C7258" s="23"/>
      <c r="D7258" s="23"/>
      <c r="E7258" s="23"/>
    </row>
    <row r="7259" spans="3:5" x14ac:dyDescent="0.25">
      <c r="C7259" s="23"/>
      <c r="D7259" s="23"/>
      <c r="E7259" s="23"/>
    </row>
    <row r="7260" spans="3:5" x14ac:dyDescent="0.25">
      <c r="C7260" s="23"/>
      <c r="D7260" s="23"/>
      <c r="E7260" s="23"/>
    </row>
    <row r="7261" spans="3:5" x14ac:dyDescent="0.25">
      <c r="C7261" s="23"/>
      <c r="D7261" s="23"/>
      <c r="E7261" s="23"/>
    </row>
    <row r="7262" spans="3:5" x14ac:dyDescent="0.25">
      <c r="C7262" s="23"/>
      <c r="D7262" s="23"/>
      <c r="E7262" s="23"/>
    </row>
    <row r="7263" spans="3:5" x14ac:dyDescent="0.25">
      <c r="C7263" s="23"/>
      <c r="D7263" s="23"/>
      <c r="E7263" s="23"/>
    </row>
    <row r="7264" spans="3:5" x14ac:dyDescent="0.25">
      <c r="C7264" s="23"/>
      <c r="D7264" s="23"/>
      <c r="E7264" s="23"/>
    </row>
    <row r="7265" spans="3:5" x14ac:dyDescent="0.25">
      <c r="C7265" s="23"/>
      <c r="D7265" s="23"/>
      <c r="E7265" s="23"/>
    </row>
    <row r="7266" spans="3:5" x14ac:dyDescent="0.25">
      <c r="C7266" s="23"/>
      <c r="D7266" s="23"/>
      <c r="E7266" s="23"/>
    </row>
    <row r="7267" spans="3:5" x14ac:dyDescent="0.25">
      <c r="C7267" s="23"/>
      <c r="D7267" s="23"/>
      <c r="E7267" s="23"/>
    </row>
    <row r="7268" spans="3:5" x14ac:dyDescent="0.25">
      <c r="C7268" s="23"/>
      <c r="D7268" s="23"/>
      <c r="E7268" s="23"/>
    </row>
    <row r="7269" spans="3:5" x14ac:dyDescent="0.25">
      <c r="C7269" s="23"/>
      <c r="D7269" s="23"/>
      <c r="E7269" s="23"/>
    </row>
    <row r="7270" spans="3:5" x14ac:dyDescent="0.25">
      <c r="C7270" s="23"/>
      <c r="D7270" s="23"/>
      <c r="E7270" s="23"/>
    </row>
    <row r="7271" spans="3:5" x14ac:dyDescent="0.25">
      <c r="C7271" s="23"/>
      <c r="D7271" s="23"/>
      <c r="E7271" s="23"/>
    </row>
    <row r="7272" spans="3:5" x14ac:dyDescent="0.25">
      <c r="C7272" s="23"/>
      <c r="D7272" s="23"/>
      <c r="E7272" s="23"/>
    </row>
    <row r="7273" spans="3:5" x14ac:dyDescent="0.25">
      <c r="C7273" s="23"/>
      <c r="D7273" s="23"/>
      <c r="E7273" s="23"/>
    </row>
    <row r="7274" spans="3:5" x14ac:dyDescent="0.25">
      <c r="C7274" s="23"/>
      <c r="D7274" s="23"/>
      <c r="E7274" s="23"/>
    </row>
    <row r="7275" spans="3:5" x14ac:dyDescent="0.25">
      <c r="C7275" s="23"/>
      <c r="D7275" s="23"/>
      <c r="E7275" s="23"/>
    </row>
    <row r="7276" spans="3:5" x14ac:dyDescent="0.25">
      <c r="C7276" s="23"/>
      <c r="D7276" s="23"/>
      <c r="E7276" s="23"/>
    </row>
    <row r="7277" spans="3:5" x14ac:dyDescent="0.25">
      <c r="C7277" s="23"/>
      <c r="D7277" s="23"/>
      <c r="E7277" s="23"/>
    </row>
    <row r="7278" spans="3:5" x14ac:dyDescent="0.25">
      <c r="C7278" s="23"/>
      <c r="D7278" s="23"/>
      <c r="E7278" s="23"/>
    </row>
    <row r="7279" spans="3:5" x14ac:dyDescent="0.25">
      <c r="C7279" s="23"/>
      <c r="D7279" s="23"/>
      <c r="E7279" s="23"/>
    </row>
    <row r="7280" spans="3:5" x14ac:dyDescent="0.25">
      <c r="C7280" s="23"/>
      <c r="D7280" s="23"/>
      <c r="E7280" s="23"/>
    </row>
    <row r="7281" spans="3:5" x14ac:dyDescent="0.25">
      <c r="C7281" s="23"/>
      <c r="D7281" s="23"/>
      <c r="E7281" s="23"/>
    </row>
    <row r="7282" spans="3:5" x14ac:dyDescent="0.25">
      <c r="C7282" s="23"/>
      <c r="D7282" s="23"/>
      <c r="E7282" s="23"/>
    </row>
    <row r="7283" spans="3:5" x14ac:dyDescent="0.25">
      <c r="C7283" s="23"/>
      <c r="D7283" s="23"/>
      <c r="E7283" s="23"/>
    </row>
    <row r="7284" spans="3:5" x14ac:dyDescent="0.25">
      <c r="C7284" s="23"/>
      <c r="D7284" s="23"/>
      <c r="E7284" s="23"/>
    </row>
    <row r="7285" spans="3:5" x14ac:dyDescent="0.25">
      <c r="C7285" s="23"/>
      <c r="D7285" s="23"/>
      <c r="E7285" s="23"/>
    </row>
    <row r="7286" spans="3:5" x14ac:dyDescent="0.25">
      <c r="C7286" s="23"/>
      <c r="D7286" s="23"/>
      <c r="E7286" s="23"/>
    </row>
    <row r="7287" spans="3:5" x14ac:dyDescent="0.25">
      <c r="C7287" s="23"/>
      <c r="D7287" s="23"/>
      <c r="E7287" s="23"/>
    </row>
    <row r="7288" spans="3:5" x14ac:dyDescent="0.25">
      <c r="C7288" s="23"/>
      <c r="D7288" s="23"/>
      <c r="E7288" s="23"/>
    </row>
    <row r="7289" spans="3:5" x14ac:dyDescent="0.25">
      <c r="C7289" s="23"/>
      <c r="D7289" s="23"/>
      <c r="E7289" s="23"/>
    </row>
    <row r="7290" spans="3:5" x14ac:dyDescent="0.25">
      <c r="C7290" s="23"/>
      <c r="D7290" s="23"/>
      <c r="E7290" s="23"/>
    </row>
    <row r="7291" spans="3:5" x14ac:dyDescent="0.25">
      <c r="C7291" s="23"/>
      <c r="D7291" s="23"/>
      <c r="E7291" s="23"/>
    </row>
    <row r="7292" spans="3:5" x14ac:dyDescent="0.25">
      <c r="C7292" s="23"/>
      <c r="D7292" s="23"/>
      <c r="E7292" s="23"/>
    </row>
    <row r="7293" spans="3:5" x14ac:dyDescent="0.25">
      <c r="C7293" s="23"/>
      <c r="D7293" s="23"/>
      <c r="E7293" s="23"/>
    </row>
    <row r="7294" spans="3:5" x14ac:dyDescent="0.25">
      <c r="C7294" s="23"/>
      <c r="D7294" s="23"/>
      <c r="E7294" s="23"/>
    </row>
    <row r="7295" spans="3:5" x14ac:dyDescent="0.25">
      <c r="C7295" s="23"/>
      <c r="D7295" s="23"/>
      <c r="E7295" s="23"/>
    </row>
    <row r="7296" spans="3:5" x14ac:dyDescent="0.25">
      <c r="C7296" s="23"/>
      <c r="D7296" s="23"/>
      <c r="E7296" s="23"/>
    </row>
    <row r="7297" spans="3:5" x14ac:dyDescent="0.25">
      <c r="C7297" s="23"/>
      <c r="D7297" s="23"/>
      <c r="E7297" s="23"/>
    </row>
    <row r="7298" spans="3:5" x14ac:dyDescent="0.25">
      <c r="C7298" s="23"/>
      <c r="D7298" s="23"/>
      <c r="E7298" s="23"/>
    </row>
    <row r="7299" spans="3:5" x14ac:dyDescent="0.25">
      <c r="C7299" s="23"/>
      <c r="D7299" s="23"/>
      <c r="E7299" s="23"/>
    </row>
    <row r="7300" spans="3:5" x14ac:dyDescent="0.25">
      <c r="C7300" s="23"/>
      <c r="D7300" s="23"/>
      <c r="E7300" s="23"/>
    </row>
    <row r="7301" spans="3:5" x14ac:dyDescent="0.25">
      <c r="C7301" s="23"/>
      <c r="D7301" s="23"/>
      <c r="E7301" s="23"/>
    </row>
    <row r="7302" spans="3:5" x14ac:dyDescent="0.25">
      <c r="C7302" s="23"/>
      <c r="D7302" s="23"/>
      <c r="E7302" s="23"/>
    </row>
    <row r="7303" spans="3:5" x14ac:dyDescent="0.25">
      <c r="C7303" s="23"/>
      <c r="D7303" s="23"/>
      <c r="E7303" s="23"/>
    </row>
    <row r="7304" spans="3:5" x14ac:dyDescent="0.25">
      <c r="C7304" s="23"/>
      <c r="D7304" s="23"/>
      <c r="E7304" s="23"/>
    </row>
    <row r="7305" spans="3:5" x14ac:dyDescent="0.25">
      <c r="C7305" s="23"/>
      <c r="D7305" s="23"/>
      <c r="E7305" s="23"/>
    </row>
    <row r="7306" spans="3:5" x14ac:dyDescent="0.25">
      <c r="C7306" s="23"/>
      <c r="D7306" s="23"/>
      <c r="E7306" s="23"/>
    </row>
    <row r="7307" spans="3:5" x14ac:dyDescent="0.25">
      <c r="C7307" s="23"/>
      <c r="D7307" s="23"/>
      <c r="E7307" s="23"/>
    </row>
    <row r="7308" spans="3:5" x14ac:dyDescent="0.25">
      <c r="C7308" s="23"/>
      <c r="D7308" s="23"/>
      <c r="E7308" s="23"/>
    </row>
    <row r="7309" spans="3:5" x14ac:dyDescent="0.25">
      <c r="C7309" s="23"/>
      <c r="D7309" s="23"/>
      <c r="E7309" s="23"/>
    </row>
    <row r="7310" spans="3:5" x14ac:dyDescent="0.25">
      <c r="C7310" s="23"/>
      <c r="D7310" s="23"/>
      <c r="E7310" s="23"/>
    </row>
    <row r="7311" spans="3:5" x14ac:dyDescent="0.25">
      <c r="C7311" s="23"/>
      <c r="D7311" s="23"/>
      <c r="E7311" s="23"/>
    </row>
    <row r="7312" spans="3:5" x14ac:dyDescent="0.25">
      <c r="C7312" s="23"/>
      <c r="D7312" s="23"/>
      <c r="E7312" s="23"/>
    </row>
    <row r="7313" spans="3:5" x14ac:dyDescent="0.25">
      <c r="C7313" s="23"/>
      <c r="D7313" s="23"/>
      <c r="E7313" s="23"/>
    </row>
    <row r="7314" spans="3:5" x14ac:dyDescent="0.25">
      <c r="C7314" s="23"/>
      <c r="D7314" s="23"/>
      <c r="E7314" s="23"/>
    </row>
    <row r="7315" spans="3:5" x14ac:dyDescent="0.25">
      <c r="C7315" s="23"/>
      <c r="D7315" s="23"/>
      <c r="E7315" s="23"/>
    </row>
    <row r="7316" spans="3:5" x14ac:dyDescent="0.25">
      <c r="C7316" s="23"/>
      <c r="D7316" s="23"/>
      <c r="E7316" s="23"/>
    </row>
    <row r="7317" spans="3:5" x14ac:dyDescent="0.25">
      <c r="C7317" s="23"/>
      <c r="D7317" s="23"/>
      <c r="E7317" s="23"/>
    </row>
    <row r="7318" spans="3:5" x14ac:dyDescent="0.25">
      <c r="C7318" s="23"/>
      <c r="D7318" s="23"/>
      <c r="E7318" s="23"/>
    </row>
    <row r="7319" spans="3:5" x14ac:dyDescent="0.25">
      <c r="C7319" s="23"/>
      <c r="D7319" s="23"/>
      <c r="E7319" s="23"/>
    </row>
    <row r="7320" spans="3:5" x14ac:dyDescent="0.25">
      <c r="C7320" s="23"/>
      <c r="D7320" s="23"/>
      <c r="E7320" s="23"/>
    </row>
    <row r="7321" spans="3:5" x14ac:dyDescent="0.25">
      <c r="C7321" s="23"/>
      <c r="D7321" s="23"/>
      <c r="E7321" s="23"/>
    </row>
    <row r="7322" spans="3:5" x14ac:dyDescent="0.25">
      <c r="C7322" s="23"/>
      <c r="D7322" s="23"/>
      <c r="E7322" s="23"/>
    </row>
    <row r="7323" spans="3:5" x14ac:dyDescent="0.25">
      <c r="C7323" s="23"/>
      <c r="D7323" s="23"/>
      <c r="E7323" s="23"/>
    </row>
    <row r="7324" spans="3:5" x14ac:dyDescent="0.25">
      <c r="C7324" s="23"/>
      <c r="D7324" s="23"/>
      <c r="E7324" s="23"/>
    </row>
    <row r="7325" spans="3:5" x14ac:dyDescent="0.25">
      <c r="C7325" s="23"/>
      <c r="D7325" s="23"/>
      <c r="E7325" s="23"/>
    </row>
    <row r="7326" spans="3:5" x14ac:dyDescent="0.25">
      <c r="C7326" s="23"/>
      <c r="D7326" s="23"/>
      <c r="E7326" s="23"/>
    </row>
    <row r="7327" spans="3:5" x14ac:dyDescent="0.25">
      <c r="C7327" s="23"/>
      <c r="D7327" s="23"/>
      <c r="E7327" s="23"/>
    </row>
    <row r="7328" spans="3:5" x14ac:dyDescent="0.25">
      <c r="C7328" s="23"/>
      <c r="D7328" s="23"/>
      <c r="E7328" s="23"/>
    </row>
    <row r="7329" spans="3:5" x14ac:dyDescent="0.25">
      <c r="C7329" s="23"/>
      <c r="D7329" s="23"/>
      <c r="E7329" s="23"/>
    </row>
    <row r="7330" spans="3:5" x14ac:dyDescent="0.25">
      <c r="C7330" s="23"/>
      <c r="D7330" s="23"/>
      <c r="E7330" s="23"/>
    </row>
    <row r="7331" spans="3:5" x14ac:dyDescent="0.25">
      <c r="C7331" s="23"/>
      <c r="D7331" s="23"/>
      <c r="E7331" s="23"/>
    </row>
    <row r="7332" spans="3:5" x14ac:dyDescent="0.25">
      <c r="C7332" s="23"/>
      <c r="D7332" s="23"/>
      <c r="E7332" s="23"/>
    </row>
    <row r="7333" spans="3:5" x14ac:dyDescent="0.25">
      <c r="C7333" s="23"/>
      <c r="D7333" s="23"/>
      <c r="E7333" s="23"/>
    </row>
    <row r="7334" spans="3:5" x14ac:dyDescent="0.25">
      <c r="C7334" s="23"/>
      <c r="D7334" s="23"/>
      <c r="E7334" s="23"/>
    </row>
    <row r="7335" spans="3:5" x14ac:dyDescent="0.25">
      <c r="C7335" s="23"/>
      <c r="D7335" s="23"/>
      <c r="E7335" s="23"/>
    </row>
    <row r="7336" spans="3:5" x14ac:dyDescent="0.25">
      <c r="C7336" s="23"/>
      <c r="D7336" s="23"/>
      <c r="E7336" s="23"/>
    </row>
    <row r="7337" spans="3:5" x14ac:dyDescent="0.25">
      <c r="C7337" s="23"/>
      <c r="D7337" s="23"/>
      <c r="E7337" s="23"/>
    </row>
    <row r="7338" spans="3:5" x14ac:dyDescent="0.25">
      <c r="C7338" s="23"/>
      <c r="D7338" s="23"/>
      <c r="E7338" s="23"/>
    </row>
    <row r="7339" spans="3:5" x14ac:dyDescent="0.25">
      <c r="C7339" s="23"/>
      <c r="D7339" s="23"/>
      <c r="E7339" s="23"/>
    </row>
    <row r="7340" spans="3:5" x14ac:dyDescent="0.25">
      <c r="C7340" s="23"/>
      <c r="D7340" s="23"/>
      <c r="E7340" s="23"/>
    </row>
    <row r="7341" spans="3:5" x14ac:dyDescent="0.25">
      <c r="C7341" s="23"/>
      <c r="D7341" s="23"/>
      <c r="E7341" s="23"/>
    </row>
    <row r="7342" spans="3:5" x14ac:dyDescent="0.25">
      <c r="C7342" s="23"/>
      <c r="D7342" s="23"/>
      <c r="E7342" s="23"/>
    </row>
    <row r="7343" spans="3:5" x14ac:dyDescent="0.25">
      <c r="C7343" s="23"/>
      <c r="D7343" s="23"/>
      <c r="E7343" s="23"/>
    </row>
    <row r="7344" spans="3:5" x14ac:dyDescent="0.25">
      <c r="C7344" s="23"/>
      <c r="D7344" s="23"/>
      <c r="E7344" s="23"/>
    </row>
    <row r="7345" spans="3:5" x14ac:dyDescent="0.25">
      <c r="C7345" s="23"/>
      <c r="D7345" s="23"/>
      <c r="E7345" s="23"/>
    </row>
    <row r="7346" spans="3:5" x14ac:dyDescent="0.25">
      <c r="C7346" s="23"/>
      <c r="D7346" s="23"/>
      <c r="E7346" s="23"/>
    </row>
    <row r="7347" spans="3:5" x14ac:dyDescent="0.25">
      <c r="C7347" s="23"/>
      <c r="D7347" s="23"/>
      <c r="E7347" s="23"/>
    </row>
    <row r="7348" spans="3:5" x14ac:dyDescent="0.25">
      <c r="C7348" s="23"/>
      <c r="D7348" s="23"/>
      <c r="E7348" s="23"/>
    </row>
    <row r="7349" spans="3:5" x14ac:dyDescent="0.25">
      <c r="C7349" s="23"/>
      <c r="D7349" s="23"/>
      <c r="E7349" s="23"/>
    </row>
    <row r="7350" spans="3:5" x14ac:dyDescent="0.25">
      <c r="C7350" s="23"/>
      <c r="D7350" s="23"/>
      <c r="E7350" s="23"/>
    </row>
    <row r="7351" spans="3:5" x14ac:dyDescent="0.25">
      <c r="C7351" s="23"/>
      <c r="D7351" s="23"/>
      <c r="E7351" s="23"/>
    </row>
    <row r="7352" spans="3:5" x14ac:dyDescent="0.25">
      <c r="C7352" s="23"/>
      <c r="D7352" s="23"/>
      <c r="E7352" s="23"/>
    </row>
    <row r="7353" spans="3:5" x14ac:dyDescent="0.25">
      <c r="C7353" s="23"/>
      <c r="D7353" s="23"/>
      <c r="E7353" s="23"/>
    </row>
    <row r="7354" spans="3:5" x14ac:dyDescent="0.25">
      <c r="C7354" s="23"/>
      <c r="D7354" s="23"/>
      <c r="E7354" s="23"/>
    </row>
    <row r="7355" spans="3:5" x14ac:dyDescent="0.25">
      <c r="C7355" s="23"/>
      <c r="D7355" s="23"/>
      <c r="E7355" s="23"/>
    </row>
    <row r="7356" spans="3:5" x14ac:dyDescent="0.25">
      <c r="C7356" s="23"/>
      <c r="D7356" s="23"/>
      <c r="E7356" s="23"/>
    </row>
    <row r="7357" spans="3:5" x14ac:dyDescent="0.25">
      <c r="C7357" s="23"/>
      <c r="D7357" s="23"/>
      <c r="E7357" s="23"/>
    </row>
    <row r="7358" spans="3:5" x14ac:dyDescent="0.25">
      <c r="C7358" s="23"/>
      <c r="D7358" s="23"/>
      <c r="E7358" s="23"/>
    </row>
    <row r="7359" spans="3:5" x14ac:dyDescent="0.25">
      <c r="C7359" s="23"/>
      <c r="D7359" s="23"/>
      <c r="E7359" s="23"/>
    </row>
    <row r="7360" spans="3:5" x14ac:dyDescent="0.25">
      <c r="C7360" s="23"/>
      <c r="D7360" s="23"/>
      <c r="E7360" s="23"/>
    </row>
    <row r="7361" spans="3:5" x14ac:dyDescent="0.25">
      <c r="C7361" s="23"/>
      <c r="D7361" s="23"/>
      <c r="E7361" s="23"/>
    </row>
    <row r="7362" spans="3:5" x14ac:dyDescent="0.25">
      <c r="C7362" s="23"/>
      <c r="D7362" s="23"/>
      <c r="E7362" s="23"/>
    </row>
    <row r="7363" spans="3:5" x14ac:dyDescent="0.25">
      <c r="C7363" s="23"/>
      <c r="D7363" s="23"/>
      <c r="E7363" s="23"/>
    </row>
    <row r="7364" spans="3:5" x14ac:dyDescent="0.25">
      <c r="C7364" s="23"/>
      <c r="D7364" s="23"/>
      <c r="E7364" s="23"/>
    </row>
    <row r="7365" spans="3:5" x14ac:dyDescent="0.25">
      <c r="C7365" s="23"/>
      <c r="D7365" s="23"/>
      <c r="E7365" s="23"/>
    </row>
    <row r="7366" spans="3:5" x14ac:dyDescent="0.25">
      <c r="C7366" s="23"/>
      <c r="D7366" s="23"/>
      <c r="E7366" s="23"/>
    </row>
    <row r="7367" spans="3:5" x14ac:dyDescent="0.25">
      <c r="C7367" s="23"/>
      <c r="D7367" s="23"/>
      <c r="E7367" s="23"/>
    </row>
    <row r="7368" spans="3:5" x14ac:dyDescent="0.25">
      <c r="C7368" s="23"/>
      <c r="D7368" s="23"/>
      <c r="E7368" s="23"/>
    </row>
    <row r="7369" spans="3:5" x14ac:dyDescent="0.25">
      <c r="C7369" s="23"/>
      <c r="D7369" s="23"/>
      <c r="E7369" s="23"/>
    </row>
    <row r="7370" spans="3:5" x14ac:dyDescent="0.25">
      <c r="C7370" s="23"/>
      <c r="D7370" s="23"/>
      <c r="E7370" s="23"/>
    </row>
    <row r="7371" spans="3:5" x14ac:dyDescent="0.25">
      <c r="C7371" s="23"/>
      <c r="D7371" s="23"/>
      <c r="E7371" s="23"/>
    </row>
    <row r="7372" spans="3:5" x14ac:dyDescent="0.25">
      <c r="C7372" s="23"/>
      <c r="D7372" s="23"/>
      <c r="E7372" s="23"/>
    </row>
    <row r="7373" spans="3:5" x14ac:dyDescent="0.25">
      <c r="C7373" s="23"/>
      <c r="D7373" s="23"/>
      <c r="E7373" s="23"/>
    </row>
    <row r="7374" spans="3:5" x14ac:dyDescent="0.25">
      <c r="C7374" s="23"/>
      <c r="D7374" s="23"/>
      <c r="E7374" s="23"/>
    </row>
    <row r="7375" spans="3:5" x14ac:dyDescent="0.25">
      <c r="C7375" s="23"/>
      <c r="D7375" s="23"/>
      <c r="E7375" s="23"/>
    </row>
    <row r="7376" spans="3:5" x14ac:dyDescent="0.25">
      <c r="C7376" s="23"/>
      <c r="D7376" s="23"/>
      <c r="E7376" s="23"/>
    </row>
    <row r="7377" spans="3:5" x14ac:dyDescent="0.25">
      <c r="C7377" s="23"/>
      <c r="D7377" s="23"/>
      <c r="E7377" s="23"/>
    </row>
    <row r="7378" spans="3:5" x14ac:dyDescent="0.25">
      <c r="C7378" s="23"/>
      <c r="D7378" s="23"/>
      <c r="E7378" s="23"/>
    </row>
    <row r="7379" spans="3:5" x14ac:dyDescent="0.25">
      <c r="C7379" s="23"/>
      <c r="D7379" s="23"/>
      <c r="E7379" s="23"/>
    </row>
    <row r="7380" spans="3:5" x14ac:dyDescent="0.25">
      <c r="C7380" s="23"/>
      <c r="D7380" s="23"/>
      <c r="E7380" s="23"/>
    </row>
    <row r="7381" spans="3:5" x14ac:dyDescent="0.25">
      <c r="C7381" s="23"/>
      <c r="D7381" s="23"/>
      <c r="E7381" s="23"/>
    </row>
    <row r="7382" spans="3:5" x14ac:dyDescent="0.25">
      <c r="C7382" s="23"/>
      <c r="D7382" s="23"/>
      <c r="E7382" s="23"/>
    </row>
    <row r="7383" spans="3:5" x14ac:dyDescent="0.25">
      <c r="C7383" s="23"/>
      <c r="D7383" s="23"/>
      <c r="E7383" s="23"/>
    </row>
    <row r="7384" spans="3:5" x14ac:dyDescent="0.25">
      <c r="C7384" s="23"/>
      <c r="D7384" s="23"/>
      <c r="E7384" s="23"/>
    </row>
    <row r="7385" spans="3:5" x14ac:dyDescent="0.25">
      <c r="C7385" s="23"/>
      <c r="D7385" s="23"/>
      <c r="E7385" s="23"/>
    </row>
    <row r="7386" spans="3:5" x14ac:dyDescent="0.25">
      <c r="C7386" s="23"/>
      <c r="D7386" s="23"/>
      <c r="E7386" s="23"/>
    </row>
    <row r="7387" spans="3:5" x14ac:dyDescent="0.25">
      <c r="C7387" s="23"/>
      <c r="D7387" s="23"/>
      <c r="E7387" s="23"/>
    </row>
    <row r="7388" spans="3:5" x14ac:dyDescent="0.25">
      <c r="C7388" s="23"/>
      <c r="D7388" s="23"/>
      <c r="E7388" s="23"/>
    </row>
    <row r="7389" spans="3:5" x14ac:dyDescent="0.25">
      <c r="C7389" s="23"/>
      <c r="D7389" s="23"/>
      <c r="E7389" s="23"/>
    </row>
    <row r="7390" spans="3:5" x14ac:dyDescent="0.25">
      <c r="C7390" s="23"/>
      <c r="D7390" s="23"/>
      <c r="E7390" s="23"/>
    </row>
    <row r="7391" spans="3:5" x14ac:dyDescent="0.25">
      <c r="C7391" s="23"/>
      <c r="D7391" s="23"/>
      <c r="E7391" s="23"/>
    </row>
    <row r="7392" spans="3:5" x14ac:dyDescent="0.25">
      <c r="C7392" s="23"/>
      <c r="D7392" s="23"/>
      <c r="E7392" s="23"/>
    </row>
    <row r="7393" spans="3:5" x14ac:dyDescent="0.25">
      <c r="C7393" s="23"/>
      <c r="D7393" s="23"/>
      <c r="E7393" s="23"/>
    </row>
    <row r="7394" spans="3:5" x14ac:dyDescent="0.25">
      <c r="C7394" s="23"/>
      <c r="D7394" s="23"/>
      <c r="E7394" s="23"/>
    </row>
    <row r="7395" spans="3:5" x14ac:dyDescent="0.25">
      <c r="C7395" s="23"/>
      <c r="D7395" s="23"/>
      <c r="E7395" s="23"/>
    </row>
    <row r="7396" spans="3:5" x14ac:dyDescent="0.25">
      <c r="C7396" s="23"/>
      <c r="D7396" s="23"/>
      <c r="E7396" s="23"/>
    </row>
    <row r="7397" spans="3:5" x14ac:dyDescent="0.25">
      <c r="C7397" s="23"/>
      <c r="D7397" s="23"/>
      <c r="E7397" s="23"/>
    </row>
    <row r="7398" spans="3:5" x14ac:dyDescent="0.25">
      <c r="C7398" s="23"/>
      <c r="D7398" s="23"/>
      <c r="E7398" s="23"/>
    </row>
    <row r="7399" spans="3:5" x14ac:dyDescent="0.25">
      <c r="C7399" s="23"/>
      <c r="D7399" s="23"/>
      <c r="E7399" s="23"/>
    </row>
    <row r="7400" spans="3:5" x14ac:dyDescent="0.25">
      <c r="C7400" s="23"/>
      <c r="D7400" s="23"/>
      <c r="E7400" s="23"/>
    </row>
    <row r="7401" spans="3:5" x14ac:dyDescent="0.25">
      <c r="C7401" s="23"/>
      <c r="D7401" s="23"/>
      <c r="E7401" s="23"/>
    </row>
    <row r="7402" spans="3:5" x14ac:dyDescent="0.25">
      <c r="C7402" s="23"/>
      <c r="D7402" s="23"/>
      <c r="E7402" s="23"/>
    </row>
    <row r="7403" spans="3:5" x14ac:dyDescent="0.25">
      <c r="C7403" s="23"/>
      <c r="D7403" s="23"/>
      <c r="E7403" s="23"/>
    </row>
    <row r="7404" spans="3:5" x14ac:dyDescent="0.25">
      <c r="C7404" s="23"/>
      <c r="D7404" s="23"/>
      <c r="E7404" s="23"/>
    </row>
    <row r="7405" spans="3:5" x14ac:dyDescent="0.25">
      <c r="C7405" s="23"/>
      <c r="D7405" s="23"/>
      <c r="E7405" s="23"/>
    </row>
    <row r="7406" spans="3:5" x14ac:dyDescent="0.25">
      <c r="C7406" s="23"/>
      <c r="D7406" s="23"/>
      <c r="E7406" s="23"/>
    </row>
    <row r="7407" spans="3:5" x14ac:dyDescent="0.25">
      <c r="C7407" s="23"/>
      <c r="D7407" s="23"/>
      <c r="E7407" s="23"/>
    </row>
    <row r="7408" spans="3:5" x14ac:dyDescent="0.25">
      <c r="C7408" s="23"/>
      <c r="D7408" s="23"/>
      <c r="E7408" s="23"/>
    </row>
    <row r="7409" spans="3:5" x14ac:dyDescent="0.25">
      <c r="C7409" s="23"/>
      <c r="D7409" s="23"/>
      <c r="E7409" s="23"/>
    </row>
    <row r="7410" spans="3:5" x14ac:dyDescent="0.25">
      <c r="C7410" s="23"/>
      <c r="D7410" s="23"/>
      <c r="E7410" s="23"/>
    </row>
    <row r="7411" spans="3:5" x14ac:dyDescent="0.25">
      <c r="C7411" s="23"/>
      <c r="D7411" s="23"/>
      <c r="E7411" s="23"/>
    </row>
    <row r="7412" spans="3:5" x14ac:dyDescent="0.25">
      <c r="C7412" s="23"/>
      <c r="D7412" s="23"/>
      <c r="E7412" s="23"/>
    </row>
    <row r="7413" spans="3:5" x14ac:dyDescent="0.25">
      <c r="C7413" s="23"/>
      <c r="D7413" s="23"/>
      <c r="E7413" s="23"/>
    </row>
    <row r="7414" spans="3:5" x14ac:dyDescent="0.25">
      <c r="C7414" s="23"/>
      <c r="D7414" s="23"/>
      <c r="E7414" s="23"/>
    </row>
    <row r="7415" spans="3:5" x14ac:dyDescent="0.25">
      <c r="C7415" s="23"/>
      <c r="D7415" s="23"/>
      <c r="E7415" s="23"/>
    </row>
    <row r="7416" spans="3:5" x14ac:dyDescent="0.25">
      <c r="C7416" s="23"/>
      <c r="D7416" s="23"/>
      <c r="E7416" s="23"/>
    </row>
    <row r="7417" spans="3:5" x14ac:dyDescent="0.25">
      <c r="C7417" s="23"/>
      <c r="D7417" s="23"/>
      <c r="E7417" s="23"/>
    </row>
    <row r="7418" spans="3:5" x14ac:dyDescent="0.25">
      <c r="C7418" s="23"/>
      <c r="D7418" s="23"/>
      <c r="E7418" s="23"/>
    </row>
    <row r="7419" spans="3:5" x14ac:dyDescent="0.25">
      <c r="C7419" s="23"/>
      <c r="D7419" s="23"/>
      <c r="E7419" s="23"/>
    </row>
    <row r="7420" spans="3:5" x14ac:dyDescent="0.25">
      <c r="C7420" s="23"/>
      <c r="D7420" s="23"/>
      <c r="E7420" s="23"/>
    </row>
    <row r="7421" spans="3:5" x14ac:dyDescent="0.25">
      <c r="C7421" s="23"/>
      <c r="D7421" s="23"/>
      <c r="E7421" s="23"/>
    </row>
    <row r="7422" spans="3:5" x14ac:dyDescent="0.25">
      <c r="C7422" s="23"/>
      <c r="D7422" s="23"/>
      <c r="E7422" s="23"/>
    </row>
    <row r="7423" spans="3:5" x14ac:dyDescent="0.25">
      <c r="C7423" s="23"/>
      <c r="D7423" s="23"/>
      <c r="E7423" s="23"/>
    </row>
    <row r="7424" spans="3:5" x14ac:dyDescent="0.25">
      <c r="C7424" s="23"/>
      <c r="D7424" s="23"/>
      <c r="E7424" s="23"/>
    </row>
    <row r="7425" spans="3:5" x14ac:dyDescent="0.25">
      <c r="C7425" s="23"/>
      <c r="D7425" s="23"/>
      <c r="E7425" s="23"/>
    </row>
    <row r="7426" spans="3:5" x14ac:dyDescent="0.25">
      <c r="C7426" s="23"/>
      <c r="D7426" s="23"/>
      <c r="E7426" s="23"/>
    </row>
    <row r="7427" spans="3:5" x14ac:dyDescent="0.25">
      <c r="C7427" s="23"/>
      <c r="D7427" s="23"/>
      <c r="E7427" s="23"/>
    </row>
    <row r="7428" spans="3:5" x14ac:dyDescent="0.25">
      <c r="C7428" s="23"/>
      <c r="D7428" s="23"/>
      <c r="E7428" s="23"/>
    </row>
    <row r="7429" spans="3:5" x14ac:dyDescent="0.25">
      <c r="C7429" s="23"/>
      <c r="D7429" s="23"/>
      <c r="E7429" s="23"/>
    </row>
    <row r="7430" spans="3:5" x14ac:dyDescent="0.25">
      <c r="C7430" s="23"/>
      <c r="D7430" s="23"/>
      <c r="E7430" s="23"/>
    </row>
    <row r="7431" spans="3:5" x14ac:dyDescent="0.25">
      <c r="C7431" s="23"/>
      <c r="D7431" s="23"/>
      <c r="E7431" s="23"/>
    </row>
    <row r="7432" spans="3:5" x14ac:dyDescent="0.25">
      <c r="C7432" s="23"/>
      <c r="D7432" s="23"/>
      <c r="E7432" s="23"/>
    </row>
    <row r="7433" spans="3:5" x14ac:dyDescent="0.25">
      <c r="C7433" s="23"/>
      <c r="D7433" s="23"/>
      <c r="E7433" s="23"/>
    </row>
    <row r="7434" spans="3:5" x14ac:dyDescent="0.25">
      <c r="C7434" s="23"/>
      <c r="D7434" s="23"/>
      <c r="E7434" s="23"/>
    </row>
    <row r="7435" spans="3:5" x14ac:dyDescent="0.25">
      <c r="C7435" s="23"/>
      <c r="D7435" s="23"/>
      <c r="E7435" s="23"/>
    </row>
    <row r="7436" spans="3:5" x14ac:dyDescent="0.25">
      <c r="C7436" s="23"/>
      <c r="D7436" s="23"/>
      <c r="E7436" s="23"/>
    </row>
    <row r="7437" spans="3:5" x14ac:dyDescent="0.25">
      <c r="C7437" s="23"/>
      <c r="D7437" s="23"/>
      <c r="E7437" s="23"/>
    </row>
    <row r="7438" spans="3:5" x14ac:dyDescent="0.25">
      <c r="C7438" s="23"/>
      <c r="D7438" s="23"/>
      <c r="E7438" s="23"/>
    </row>
    <row r="7439" spans="3:5" x14ac:dyDescent="0.25">
      <c r="C7439" s="23"/>
      <c r="D7439" s="23"/>
      <c r="E7439" s="23"/>
    </row>
    <row r="7440" spans="3:5" x14ac:dyDescent="0.25">
      <c r="C7440" s="23"/>
      <c r="D7440" s="23"/>
      <c r="E7440" s="23"/>
    </row>
    <row r="7441" spans="3:5" x14ac:dyDescent="0.25">
      <c r="C7441" s="23"/>
      <c r="D7441" s="23"/>
      <c r="E7441" s="23"/>
    </row>
    <row r="7442" spans="3:5" x14ac:dyDescent="0.25">
      <c r="C7442" s="23"/>
      <c r="D7442" s="23"/>
      <c r="E7442" s="23"/>
    </row>
    <row r="7443" spans="3:5" x14ac:dyDescent="0.25">
      <c r="C7443" s="23"/>
      <c r="D7443" s="23"/>
      <c r="E7443" s="23"/>
    </row>
    <row r="7444" spans="3:5" x14ac:dyDescent="0.25">
      <c r="C7444" s="23"/>
      <c r="D7444" s="23"/>
      <c r="E7444" s="23"/>
    </row>
    <row r="7445" spans="3:5" x14ac:dyDescent="0.25">
      <c r="C7445" s="23"/>
      <c r="D7445" s="23"/>
      <c r="E7445" s="23"/>
    </row>
    <row r="7446" spans="3:5" x14ac:dyDescent="0.25">
      <c r="C7446" s="23"/>
      <c r="D7446" s="23"/>
      <c r="E7446" s="23"/>
    </row>
    <row r="7447" spans="3:5" x14ac:dyDescent="0.25">
      <c r="C7447" s="23"/>
      <c r="D7447" s="23"/>
      <c r="E7447" s="23"/>
    </row>
    <row r="7448" spans="3:5" x14ac:dyDescent="0.25">
      <c r="C7448" s="23"/>
      <c r="D7448" s="23"/>
      <c r="E7448" s="23"/>
    </row>
    <row r="7449" spans="3:5" x14ac:dyDescent="0.25">
      <c r="C7449" s="23"/>
      <c r="D7449" s="23"/>
      <c r="E7449" s="23"/>
    </row>
    <row r="7450" spans="3:5" x14ac:dyDescent="0.25">
      <c r="C7450" s="23"/>
      <c r="D7450" s="23"/>
      <c r="E7450" s="23"/>
    </row>
    <row r="7451" spans="3:5" x14ac:dyDescent="0.25">
      <c r="C7451" s="23"/>
      <c r="D7451" s="23"/>
      <c r="E7451" s="23"/>
    </row>
    <row r="7452" spans="3:5" x14ac:dyDescent="0.25">
      <c r="C7452" s="23"/>
      <c r="D7452" s="23"/>
      <c r="E7452" s="23"/>
    </row>
    <row r="7453" spans="3:5" x14ac:dyDescent="0.25">
      <c r="C7453" s="23"/>
      <c r="D7453" s="23"/>
      <c r="E7453" s="23"/>
    </row>
    <row r="7454" spans="3:5" x14ac:dyDescent="0.25">
      <c r="C7454" s="23"/>
      <c r="D7454" s="23"/>
      <c r="E7454" s="23"/>
    </row>
    <row r="7455" spans="3:5" x14ac:dyDescent="0.25">
      <c r="C7455" s="23"/>
      <c r="D7455" s="23"/>
      <c r="E7455" s="23"/>
    </row>
    <row r="7456" spans="3:5" x14ac:dyDescent="0.25">
      <c r="C7456" s="23"/>
      <c r="D7456" s="23"/>
      <c r="E7456" s="23"/>
    </row>
    <row r="7457" spans="3:5" x14ac:dyDescent="0.25">
      <c r="C7457" s="23"/>
      <c r="D7457" s="23"/>
      <c r="E7457" s="23"/>
    </row>
    <row r="7458" spans="3:5" x14ac:dyDescent="0.25">
      <c r="C7458" s="23"/>
      <c r="D7458" s="23"/>
      <c r="E7458" s="23"/>
    </row>
    <row r="7459" spans="3:5" x14ac:dyDescent="0.25">
      <c r="C7459" s="23"/>
      <c r="D7459" s="23"/>
      <c r="E7459" s="23"/>
    </row>
    <row r="7460" spans="3:5" x14ac:dyDescent="0.25">
      <c r="C7460" s="23"/>
      <c r="D7460" s="23"/>
      <c r="E7460" s="23"/>
    </row>
    <row r="7461" spans="3:5" x14ac:dyDescent="0.25">
      <c r="C7461" s="23"/>
      <c r="D7461" s="23"/>
      <c r="E7461" s="23"/>
    </row>
    <row r="7462" spans="3:5" x14ac:dyDescent="0.25">
      <c r="C7462" s="23"/>
      <c r="D7462" s="23"/>
      <c r="E7462" s="23"/>
    </row>
    <row r="7463" spans="3:5" x14ac:dyDescent="0.25">
      <c r="C7463" s="23"/>
      <c r="D7463" s="23"/>
      <c r="E7463" s="23"/>
    </row>
    <row r="7464" spans="3:5" x14ac:dyDescent="0.25">
      <c r="C7464" s="23"/>
      <c r="D7464" s="23"/>
      <c r="E7464" s="23"/>
    </row>
    <row r="7465" spans="3:5" x14ac:dyDescent="0.25">
      <c r="C7465" s="23"/>
      <c r="D7465" s="23"/>
      <c r="E7465" s="23"/>
    </row>
    <row r="7466" spans="3:5" x14ac:dyDescent="0.25">
      <c r="C7466" s="23"/>
      <c r="D7466" s="23"/>
      <c r="E7466" s="23"/>
    </row>
    <row r="7467" spans="3:5" x14ac:dyDescent="0.25">
      <c r="C7467" s="23"/>
      <c r="D7467" s="23"/>
      <c r="E7467" s="23"/>
    </row>
    <row r="7468" spans="3:5" x14ac:dyDescent="0.25">
      <c r="C7468" s="23"/>
      <c r="D7468" s="23"/>
      <c r="E7468" s="23"/>
    </row>
    <row r="7469" spans="3:5" x14ac:dyDescent="0.25">
      <c r="C7469" s="23"/>
      <c r="D7469" s="23"/>
      <c r="E7469" s="23"/>
    </row>
    <row r="7470" spans="3:5" x14ac:dyDescent="0.25">
      <c r="C7470" s="23"/>
      <c r="D7470" s="23"/>
      <c r="E7470" s="23"/>
    </row>
    <row r="7471" spans="3:5" x14ac:dyDescent="0.25">
      <c r="C7471" s="23"/>
      <c r="D7471" s="23"/>
      <c r="E7471" s="23"/>
    </row>
    <row r="7472" spans="3:5" x14ac:dyDescent="0.25">
      <c r="C7472" s="23"/>
      <c r="D7472" s="23"/>
      <c r="E7472" s="23"/>
    </row>
    <row r="7473" spans="3:5" x14ac:dyDescent="0.25">
      <c r="C7473" s="23"/>
      <c r="D7473" s="23"/>
      <c r="E7473" s="23"/>
    </row>
    <row r="7474" spans="3:5" x14ac:dyDescent="0.25">
      <c r="C7474" s="23"/>
      <c r="D7474" s="23"/>
      <c r="E7474" s="23"/>
    </row>
    <row r="7475" spans="3:5" x14ac:dyDescent="0.25">
      <c r="C7475" s="23"/>
      <c r="D7475" s="23"/>
      <c r="E7475" s="23"/>
    </row>
    <row r="7476" spans="3:5" x14ac:dyDescent="0.25">
      <c r="C7476" s="23"/>
      <c r="D7476" s="23"/>
      <c r="E7476" s="23"/>
    </row>
    <row r="7477" spans="3:5" x14ac:dyDescent="0.25">
      <c r="C7477" s="23"/>
      <c r="D7477" s="23"/>
      <c r="E7477" s="23"/>
    </row>
    <row r="7478" spans="3:5" x14ac:dyDescent="0.25">
      <c r="C7478" s="23"/>
      <c r="D7478" s="23"/>
      <c r="E7478" s="23"/>
    </row>
    <row r="7479" spans="3:5" x14ac:dyDescent="0.25">
      <c r="C7479" s="23"/>
      <c r="D7479" s="23"/>
      <c r="E7479" s="23"/>
    </row>
    <row r="7480" spans="3:5" x14ac:dyDescent="0.25">
      <c r="C7480" s="23"/>
      <c r="D7480" s="23"/>
      <c r="E7480" s="23"/>
    </row>
    <row r="7481" spans="3:5" x14ac:dyDescent="0.25">
      <c r="C7481" s="23"/>
      <c r="D7481" s="23"/>
      <c r="E7481" s="23"/>
    </row>
    <row r="7482" spans="3:5" x14ac:dyDescent="0.25">
      <c r="C7482" s="23"/>
      <c r="D7482" s="23"/>
      <c r="E7482" s="23"/>
    </row>
    <row r="7483" spans="3:5" x14ac:dyDescent="0.25">
      <c r="C7483" s="23"/>
      <c r="D7483" s="23"/>
      <c r="E7483" s="23"/>
    </row>
    <row r="7484" spans="3:5" x14ac:dyDescent="0.25">
      <c r="C7484" s="23"/>
      <c r="D7484" s="23"/>
      <c r="E7484" s="23"/>
    </row>
    <row r="7485" spans="3:5" x14ac:dyDescent="0.25">
      <c r="C7485" s="23"/>
      <c r="D7485" s="23"/>
      <c r="E7485" s="23"/>
    </row>
    <row r="7486" spans="3:5" x14ac:dyDescent="0.25">
      <c r="C7486" s="23"/>
      <c r="D7486" s="23"/>
      <c r="E7486" s="23"/>
    </row>
    <row r="7487" spans="3:5" x14ac:dyDescent="0.25">
      <c r="C7487" s="23"/>
      <c r="D7487" s="23"/>
      <c r="E7487" s="23"/>
    </row>
    <row r="7488" spans="3:5" x14ac:dyDescent="0.25">
      <c r="C7488" s="23"/>
      <c r="D7488" s="23"/>
      <c r="E7488" s="23"/>
    </row>
    <row r="7489" spans="3:5" x14ac:dyDescent="0.25">
      <c r="C7489" s="23"/>
      <c r="D7489" s="23"/>
      <c r="E7489" s="23"/>
    </row>
    <row r="7490" spans="3:5" x14ac:dyDescent="0.25">
      <c r="C7490" s="23"/>
      <c r="D7490" s="23"/>
      <c r="E7490" s="23"/>
    </row>
    <row r="7491" spans="3:5" x14ac:dyDescent="0.25">
      <c r="C7491" s="23"/>
      <c r="D7491" s="23"/>
      <c r="E7491" s="23"/>
    </row>
    <row r="7492" spans="3:5" x14ac:dyDescent="0.25">
      <c r="C7492" s="23"/>
      <c r="D7492" s="23"/>
      <c r="E7492" s="23"/>
    </row>
    <row r="7493" spans="3:5" x14ac:dyDescent="0.25">
      <c r="C7493" s="23"/>
      <c r="D7493" s="23"/>
      <c r="E7493" s="23"/>
    </row>
    <row r="7494" spans="3:5" x14ac:dyDescent="0.25">
      <c r="C7494" s="23"/>
      <c r="D7494" s="23"/>
      <c r="E7494" s="23"/>
    </row>
    <row r="7495" spans="3:5" x14ac:dyDescent="0.25">
      <c r="C7495" s="23"/>
      <c r="D7495" s="23"/>
      <c r="E7495" s="23"/>
    </row>
    <row r="7496" spans="3:5" x14ac:dyDescent="0.25">
      <c r="C7496" s="23"/>
      <c r="D7496" s="23"/>
      <c r="E7496" s="23"/>
    </row>
    <row r="7497" spans="3:5" x14ac:dyDescent="0.25">
      <c r="C7497" s="23"/>
      <c r="D7497" s="23"/>
      <c r="E7497" s="23"/>
    </row>
    <row r="7498" spans="3:5" x14ac:dyDescent="0.25">
      <c r="C7498" s="23"/>
      <c r="D7498" s="23"/>
      <c r="E7498" s="23"/>
    </row>
    <row r="7499" spans="3:5" x14ac:dyDescent="0.25">
      <c r="C7499" s="23"/>
      <c r="D7499" s="23"/>
      <c r="E7499" s="23"/>
    </row>
    <row r="7500" spans="3:5" x14ac:dyDescent="0.25">
      <c r="C7500" s="23"/>
      <c r="D7500" s="23"/>
      <c r="E7500" s="23"/>
    </row>
    <row r="7501" spans="3:5" x14ac:dyDescent="0.25">
      <c r="C7501" s="23"/>
      <c r="D7501" s="23"/>
      <c r="E7501" s="23"/>
    </row>
    <row r="7502" spans="3:5" x14ac:dyDescent="0.25">
      <c r="C7502" s="23"/>
      <c r="D7502" s="23"/>
      <c r="E7502" s="23"/>
    </row>
    <row r="7503" spans="3:5" x14ac:dyDescent="0.25">
      <c r="C7503" s="23"/>
      <c r="D7503" s="23"/>
      <c r="E7503" s="23"/>
    </row>
    <row r="7504" spans="3:5" x14ac:dyDescent="0.25">
      <c r="C7504" s="23"/>
      <c r="D7504" s="23"/>
      <c r="E7504" s="23"/>
    </row>
    <row r="7505" spans="3:5" x14ac:dyDescent="0.25">
      <c r="C7505" s="23"/>
      <c r="D7505" s="23"/>
      <c r="E7505" s="23"/>
    </row>
    <row r="7506" spans="3:5" x14ac:dyDescent="0.25">
      <c r="C7506" s="23"/>
      <c r="D7506" s="23"/>
      <c r="E7506" s="23"/>
    </row>
    <row r="7507" spans="3:5" x14ac:dyDescent="0.25">
      <c r="C7507" s="23"/>
      <c r="D7507" s="23"/>
      <c r="E7507" s="23"/>
    </row>
    <row r="7508" spans="3:5" x14ac:dyDescent="0.25">
      <c r="C7508" s="23"/>
      <c r="D7508" s="23"/>
      <c r="E7508" s="23"/>
    </row>
    <row r="7509" spans="3:5" x14ac:dyDescent="0.25">
      <c r="C7509" s="23"/>
      <c r="D7509" s="23"/>
      <c r="E7509" s="23"/>
    </row>
    <row r="7510" spans="3:5" x14ac:dyDescent="0.25">
      <c r="C7510" s="23"/>
      <c r="D7510" s="23"/>
      <c r="E7510" s="23"/>
    </row>
    <row r="7511" spans="3:5" x14ac:dyDescent="0.25">
      <c r="C7511" s="23"/>
      <c r="D7511" s="23"/>
      <c r="E7511" s="23"/>
    </row>
    <row r="7512" spans="3:5" x14ac:dyDescent="0.25">
      <c r="C7512" s="23"/>
      <c r="D7512" s="23"/>
      <c r="E7512" s="23"/>
    </row>
    <row r="7513" spans="3:5" x14ac:dyDescent="0.25">
      <c r="C7513" s="23"/>
      <c r="D7513" s="23"/>
      <c r="E7513" s="23"/>
    </row>
    <row r="7514" spans="3:5" x14ac:dyDescent="0.25">
      <c r="C7514" s="23"/>
      <c r="D7514" s="23"/>
      <c r="E7514" s="23"/>
    </row>
    <row r="7515" spans="3:5" x14ac:dyDescent="0.25">
      <c r="C7515" s="23"/>
      <c r="D7515" s="23"/>
      <c r="E7515" s="23"/>
    </row>
    <row r="7516" spans="3:5" x14ac:dyDescent="0.25">
      <c r="C7516" s="23"/>
      <c r="D7516" s="23"/>
      <c r="E7516" s="23"/>
    </row>
    <row r="7517" spans="3:5" x14ac:dyDescent="0.25">
      <c r="C7517" s="23"/>
      <c r="D7517" s="23"/>
      <c r="E7517" s="23"/>
    </row>
    <row r="7518" spans="3:5" x14ac:dyDescent="0.25">
      <c r="C7518" s="23"/>
      <c r="D7518" s="23"/>
      <c r="E7518" s="23"/>
    </row>
    <row r="7519" spans="3:5" x14ac:dyDescent="0.25">
      <c r="C7519" s="23"/>
      <c r="D7519" s="23"/>
      <c r="E7519" s="23"/>
    </row>
    <row r="7520" spans="3:5" x14ac:dyDescent="0.25">
      <c r="C7520" s="23"/>
      <c r="D7520" s="23"/>
      <c r="E7520" s="23"/>
    </row>
    <row r="7521" spans="3:5" x14ac:dyDescent="0.25">
      <c r="C7521" s="23"/>
      <c r="D7521" s="23"/>
      <c r="E7521" s="23"/>
    </row>
    <row r="7522" spans="3:5" x14ac:dyDescent="0.25">
      <c r="C7522" s="23"/>
      <c r="D7522" s="23"/>
      <c r="E7522" s="23"/>
    </row>
    <row r="7523" spans="3:5" x14ac:dyDescent="0.25">
      <c r="C7523" s="23"/>
      <c r="D7523" s="23"/>
      <c r="E7523" s="23"/>
    </row>
    <row r="7524" spans="3:5" x14ac:dyDescent="0.25">
      <c r="C7524" s="23"/>
      <c r="D7524" s="23"/>
      <c r="E7524" s="23"/>
    </row>
    <row r="7525" spans="3:5" x14ac:dyDescent="0.25">
      <c r="C7525" s="23"/>
      <c r="D7525" s="23"/>
      <c r="E7525" s="23"/>
    </row>
    <row r="7526" spans="3:5" x14ac:dyDescent="0.25">
      <c r="C7526" s="23"/>
      <c r="D7526" s="23"/>
      <c r="E7526" s="23"/>
    </row>
    <row r="7527" spans="3:5" x14ac:dyDescent="0.25">
      <c r="C7527" s="23"/>
      <c r="D7527" s="23"/>
      <c r="E7527" s="23"/>
    </row>
    <row r="7528" spans="3:5" x14ac:dyDescent="0.25">
      <c r="C7528" s="23"/>
      <c r="D7528" s="23"/>
      <c r="E7528" s="23"/>
    </row>
    <row r="7529" spans="3:5" x14ac:dyDescent="0.25">
      <c r="C7529" s="23"/>
      <c r="D7529" s="23"/>
      <c r="E7529" s="23"/>
    </row>
    <row r="7530" spans="3:5" x14ac:dyDescent="0.25">
      <c r="C7530" s="23"/>
      <c r="D7530" s="23"/>
      <c r="E7530" s="23"/>
    </row>
    <row r="7531" spans="3:5" x14ac:dyDescent="0.25">
      <c r="C7531" s="23"/>
      <c r="D7531" s="23"/>
      <c r="E7531" s="23"/>
    </row>
    <row r="7532" spans="3:5" x14ac:dyDescent="0.25">
      <c r="C7532" s="23"/>
      <c r="D7532" s="23"/>
      <c r="E7532" s="23"/>
    </row>
    <row r="7533" spans="3:5" x14ac:dyDescent="0.25">
      <c r="C7533" s="23"/>
      <c r="D7533" s="23"/>
      <c r="E7533" s="23"/>
    </row>
    <row r="7534" spans="3:5" x14ac:dyDescent="0.25">
      <c r="C7534" s="23"/>
      <c r="D7534" s="23"/>
      <c r="E7534" s="23"/>
    </row>
    <row r="7535" spans="3:5" x14ac:dyDescent="0.25">
      <c r="C7535" s="23"/>
      <c r="D7535" s="23"/>
      <c r="E7535" s="23"/>
    </row>
    <row r="7536" spans="3:5" x14ac:dyDescent="0.25">
      <c r="C7536" s="23"/>
      <c r="D7536" s="23"/>
      <c r="E7536" s="23"/>
    </row>
    <row r="7537" spans="3:5" x14ac:dyDescent="0.25">
      <c r="C7537" s="23"/>
      <c r="D7537" s="23"/>
      <c r="E7537" s="23"/>
    </row>
    <row r="7538" spans="3:5" x14ac:dyDescent="0.25">
      <c r="C7538" s="23"/>
      <c r="D7538" s="23"/>
      <c r="E7538" s="23"/>
    </row>
    <row r="7539" spans="3:5" x14ac:dyDescent="0.25">
      <c r="C7539" s="23"/>
      <c r="D7539" s="23"/>
      <c r="E7539" s="23"/>
    </row>
    <row r="7540" spans="3:5" x14ac:dyDescent="0.25">
      <c r="C7540" s="23"/>
      <c r="D7540" s="23"/>
      <c r="E7540" s="23"/>
    </row>
    <row r="7541" spans="3:5" x14ac:dyDescent="0.25">
      <c r="C7541" s="23"/>
      <c r="D7541" s="23"/>
      <c r="E7541" s="23"/>
    </row>
    <row r="7542" spans="3:5" x14ac:dyDescent="0.25">
      <c r="C7542" s="23"/>
      <c r="D7542" s="23"/>
      <c r="E7542" s="23"/>
    </row>
    <row r="7543" spans="3:5" x14ac:dyDescent="0.25">
      <c r="C7543" s="23"/>
      <c r="D7543" s="23"/>
      <c r="E7543" s="23"/>
    </row>
    <row r="7544" spans="3:5" x14ac:dyDescent="0.25">
      <c r="C7544" s="23"/>
      <c r="D7544" s="23"/>
      <c r="E7544" s="23"/>
    </row>
    <row r="7545" spans="3:5" x14ac:dyDescent="0.25">
      <c r="C7545" s="23"/>
      <c r="D7545" s="23"/>
      <c r="E7545" s="23"/>
    </row>
    <row r="7546" spans="3:5" x14ac:dyDescent="0.25">
      <c r="C7546" s="23"/>
      <c r="D7546" s="23"/>
      <c r="E7546" s="23"/>
    </row>
    <row r="7547" spans="3:5" x14ac:dyDescent="0.25">
      <c r="C7547" s="23"/>
      <c r="D7547" s="23"/>
      <c r="E7547" s="23"/>
    </row>
    <row r="7548" spans="3:5" x14ac:dyDescent="0.25">
      <c r="C7548" s="23"/>
      <c r="D7548" s="23"/>
      <c r="E7548" s="23"/>
    </row>
    <row r="7549" spans="3:5" x14ac:dyDescent="0.25">
      <c r="C7549" s="23"/>
      <c r="D7549" s="23"/>
      <c r="E7549" s="23"/>
    </row>
    <row r="7550" spans="3:5" x14ac:dyDescent="0.25">
      <c r="C7550" s="23"/>
      <c r="D7550" s="23"/>
      <c r="E7550" s="23"/>
    </row>
    <row r="7551" spans="3:5" x14ac:dyDescent="0.25">
      <c r="C7551" s="23"/>
      <c r="D7551" s="23"/>
      <c r="E7551" s="23"/>
    </row>
    <row r="7552" spans="3:5" x14ac:dyDescent="0.25">
      <c r="C7552" s="23"/>
      <c r="D7552" s="23"/>
      <c r="E7552" s="23"/>
    </row>
    <row r="7553" spans="3:5" x14ac:dyDescent="0.25">
      <c r="C7553" s="23"/>
      <c r="D7553" s="23"/>
      <c r="E7553" s="23"/>
    </row>
    <row r="7554" spans="3:5" x14ac:dyDescent="0.25">
      <c r="C7554" s="23"/>
      <c r="D7554" s="23"/>
      <c r="E7554" s="23"/>
    </row>
    <row r="7555" spans="3:5" x14ac:dyDescent="0.25">
      <c r="C7555" s="23"/>
      <c r="D7555" s="23"/>
      <c r="E7555" s="23"/>
    </row>
    <row r="7556" spans="3:5" x14ac:dyDescent="0.25">
      <c r="C7556" s="23"/>
      <c r="D7556" s="23"/>
      <c r="E7556" s="23"/>
    </row>
    <row r="7557" spans="3:5" x14ac:dyDescent="0.25">
      <c r="C7557" s="23"/>
      <c r="D7557" s="23"/>
      <c r="E7557" s="23"/>
    </row>
    <row r="7558" spans="3:5" x14ac:dyDescent="0.25">
      <c r="C7558" s="23"/>
      <c r="D7558" s="23"/>
      <c r="E7558" s="23"/>
    </row>
    <row r="7559" spans="3:5" x14ac:dyDescent="0.25">
      <c r="C7559" s="23"/>
      <c r="D7559" s="23"/>
      <c r="E7559" s="23"/>
    </row>
    <row r="7560" spans="3:5" x14ac:dyDescent="0.25">
      <c r="C7560" s="23"/>
      <c r="D7560" s="23"/>
      <c r="E7560" s="23"/>
    </row>
    <row r="7561" spans="3:5" x14ac:dyDescent="0.25">
      <c r="C7561" s="23"/>
      <c r="D7561" s="23"/>
      <c r="E7561" s="23"/>
    </row>
    <row r="7562" spans="3:5" x14ac:dyDescent="0.25">
      <c r="C7562" s="23"/>
      <c r="D7562" s="23"/>
      <c r="E7562" s="23"/>
    </row>
    <row r="7563" spans="3:5" x14ac:dyDescent="0.25">
      <c r="C7563" s="23"/>
      <c r="D7563" s="23"/>
      <c r="E7563" s="23"/>
    </row>
    <row r="7564" spans="3:5" x14ac:dyDescent="0.25">
      <c r="C7564" s="23"/>
      <c r="D7564" s="23"/>
      <c r="E7564" s="23"/>
    </row>
    <row r="7565" spans="3:5" x14ac:dyDescent="0.25">
      <c r="C7565" s="23"/>
      <c r="D7565" s="23"/>
      <c r="E7565" s="23"/>
    </row>
    <row r="7566" spans="3:5" x14ac:dyDescent="0.25">
      <c r="C7566" s="23"/>
      <c r="D7566" s="23"/>
      <c r="E7566" s="23"/>
    </row>
    <row r="7567" spans="3:5" x14ac:dyDescent="0.25">
      <c r="C7567" s="23"/>
      <c r="D7567" s="23"/>
      <c r="E7567" s="23"/>
    </row>
    <row r="7568" spans="3:5" x14ac:dyDescent="0.25">
      <c r="C7568" s="23"/>
      <c r="D7568" s="23"/>
      <c r="E7568" s="23"/>
    </row>
    <row r="7569" spans="3:5" x14ac:dyDescent="0.25">
      <c r="C7569" s="23"/>
      <c r="D7569" s="23"/>
      <c r="E7569" s="23"/>
    </row>
    <row r="7570" spans="3:5" x14ac:dyDescent="0.25">
      <c r="C7570" s="23"/>
      <c r="D7570" s="23"/>
      <c r="E7570" s="23"/>
    </row>
    <row r="7571" spans="3:5" x14ac:dyDescent="0.25">
      <c r="C7571" s="23"/>
      <c r="D7571" s="23"/>
      <c r="E7571" s="23"/>
    </row>
    <row r="7572" spans="3:5" x14ac:dyDescent="0.25">
      <c r="C7572" s="23"/>
      <c r="D7572" s="23"/>
      <c r="E7572" s="23"/>
    </row>
    <row r="7573" spans="3:5" x14ac:dyDescent="0.25">
      <c r="C7573" s="23"/>
      <c r="D7573" s="23"/>
      <c r="E7573" s="23"/>
    </row>
    <row r="7574" spans="3:5" x14ac:dyDescent="0.25">
      <c r="C7574" s="23"/>
      <c r="D7574" s="23"/>
      <c r="E7574" s="23"/>
    </row>
    <row r="7575" spans="3:5" x14ac:dyDescent="0.25">
      <c r="C7575" s="23"/>
      <c r="D7575" s="23"/>
      <c r="E7575" s="23"/>
    </row>
    <row r="7576" spans="3:5" x14ac:dyDescent="0.25">
      <c r="C7576" s="23"/>
      <c r="D7576" s="23"/>
      <c r="E7576" s="23"/>
    </row>
    <row r="7577" spans="3:5" x14ac:dyDescent="0.25">
      <c r="C7577" s="23"/>
      <c r="D7577" s="23"/>
      <c r="E7577" s="23"/>
    </row>
    <row r="7578" spans="3:5" x14ac:dyDescent="0.25">
      <c r="C7578" s="23"/>
      <c r="D7578" s="23"/>
      <c r="E7578" s="23"/>
    </row>
    <row r="7579" spans="3:5" x14ac:dyDescent="0.25">
      <c r="C7579" s="23"/>
      <c r="D7579" s="23"/>
      <c r="E7579" s="23"/>
    </row>
    <row r="7580" spans="3:5" x14ac:dyDescent="0.25">
      <c r="C7580" s="23"/>
      <c r="D7580" s="23"/>
      <c r="E7580" s="23"/>
    </row>
    <row r="7581" spans="3:5" x14ac:dyDescent="0.25">
      <c r="C7581" s="23"/>
      <c r="D7581" s="23"/>
      <c r="E7581" s="23"/>
    </row>
    <row r="7582" spans="3:5" x14ac:dyDescent="0.25">
      <c r="C7582" s="23"/>
      <c r="D7582" s="23"/>
      <c r="E7582" s="23"/>
    </row>
    <row r="7583" spans="3:5" x14ac:dyDescent="0.25">
      <c r="C7583" s="23"/>
      <c r="D7583" s="23"/>
      <c r="E7583" s="23"/>
    </row>
    <row r="7584" spans="3:5" x14ac:dyDescent="0.25">
      <c r="C7584" s="23"/>
      <c r="D7584" s="23"/>
      <c r="E7584" s="23"/>
    </row>
    <row r="7585" spans="3:5" x14ac:dyDescent="0.25">
      <c r="C7585" s="23"/>
      <c r="D7585" s="23"/>
      <c r="E7585" s="23"/>
    </row>
    <row r="7586" spans="3:5" x14ac:dyDescent="0.25">
      <c r="C7586" s="23"/>
      <c r="D7586" s="23"/>
      <c r="E7586" s="23"/>
    </row>
    <row r="7587" spans="3:5" x14ac:dyDescent="0.25">
      <c r="C7587" s="23"/>
      <c r="D7587" s="23"/>
      <c r="E7587" s="23"/>
    </row>
    <row r="7588" spans="3:5" x14ac:dyDescent="0.25">
      <c r="C7588" s="23"/>
      <c r="D7588" s="23"/>
      <c r="E7588" s="23"/>
    </row>
    <row r="7589" spans="3:5" x14ac:dyDescent="0.25">
      <c r="C7589" s="23"/>
      <c r="D7589" s="23"/>
      <c r="E7589" s="23"/>
    </row>
    <row r="7590" spans="3:5" x14ac:dyDescent="0.25">
      <c r="C7590" s="23"/>
      <c r="D7590" s="23"/>
      <c r="E7590" s="23"/>
    </row>
    <row r="7591" spans="3:5" x14ac:dyDescent="0.25">
      <c r="C7591" s="23"/>
      <c r="D7591" s="23"/>
      <c r="E7591" s="23"/>
    </row>
    <row r="7592" spans="3:5" x14ac:dyDescent="0.25">
      <c r="C7592" s="23"/>
      <c r="D7592" s="23"/>
      <c r="E7592" s="23"/>
    </row>
    <row r="7593" spans="3:5" x14ac:dyDescent="0.25">
      <c r="C7593" s="23"/>
      <c r="D7593" s="23"/>
      <c r="E7593" s="23"/>
    </row>
    <row r="7594" spans="3:5" x14ac:dyDescent="0.25">
      <c r="C7594" s="23"/>
      <c r="D7594" s="23"/>
      <c r="E7594" s="23"/>
    </row>
    <row r="7595" spans="3:5" x14ac:dyDescent="0.25">
      <c r="C7595" s="23"/>
      <c r="D7595" s="23"/>
      <c r="E7595" s="23"/>
    </row>
    <row r="7596" spans="3:5" x14ac:dyDescent="0.25">
      <c r="C7596" s="23"/>
      <c r="D7596" s="23"/>
      <c r="E7596" s="23"/>
    </row>
    <row r="7597" spans="3:5" x14ac:dyDescent="0.25">
      <c r="C7597" s="23"/>
      <c r="D7597" s="23"/>
      <c r="E7597" s="23"/>
    </row>
    <row r="7598" spans="3:5" x14ac:dyDescent="0.25">
      <c r="C7598" s="23"/>
      <c r="D7598" s="23"/>
      <c r="E7598" s="23"/>
    </row>
    <row r="7599" spans="3:5" x14ac:dyDescent="0.25">
      <c r="C7599" s="23"/>
      <c r="D7599" s="23"/>
      <c r="E7599" s="23"/>
    </row>
    <row r="7600" spans="3:5" x14ac:dyDescent="0.25">
      <c r="C7600" s="23"/>
      <c r="D7600" s="23"/>
      <c r="E7600" s="23"/>
    </row>
    <row r="7601" spans="3:5" x14ac:dyDescent="0.25">
      <c r="C7601" s="23"/>
      <c r="D7601" s="23"/>
      <c r="E7601" s="23"/>
    </row>
    <row r="7602" spans="3:5" x14ac:dyDescent="0.25">
      <c r="C7602" s="23"/>
      <c r="D7602" s="23"/>
      <c r="E7602" s="23"/>
    </row>
    <row r="7603" spans="3:5" x14ac:dyDescent="0.25">
      <c r="C7603" s="23"/>
      <c r="D7603" s="23"/>
      <c r="E7603" s="23"/>
    </row>
    <row r="7604" spans="3:5" x14ac:dyDescent="0.25">
      <c r="C7604" s="23"/>
      <c r="D7604" s="23"/>
      <c r="E7604" s="23"/>
    </row>
    <row r="7605" spans="3:5" x14ac:dyDescent="0.25">
      <c r="C7605" s="23"/>
      <c r="D7605" s="23"/>
      <c r="E7605" s="23"/>
    </row>
    <row r="7606" spans="3:5" x14ac:dyDescent="0.25">
      <c r="C7606" s="23"/>
      <c r="D7606" s="23"/>
      <c r="E7606" s="23"/>
    </row>
    <row r="7607" spans="3:5" x14ac:dyDescent="0.25">
      <c r="C7607" s="23"/>
      <c r="D7607" s="23"/>
      <c r="E7607" s="23"/>
    </row>
    <row r="7608" spans="3:5" x14ac:dyDescent="0.25">
      <c r="C7608" s="23"/>
      <c r="D7608" s="23"/>
      <c r="E7608" s="23"/>
    </row>
    <row r="7609" spans="3:5" x14ac:dyDescent="0.25">
      <c r="C7609" s="23"/>
      <c r="D7609" s="23"/>
      <c r="E7609" s="23"/>
    </row>
    <row r="7610" spans="3:5" x14ac:dyDescent="0.25">
      <c r="C7610" s="23"/>
      <c r="D7610" s="23"/>
      <c r="E7610" s="23"/>
    </row>
    <row r="7611" spans="3:5" x14ac:dyDescent="0.25">
      <c r="C7611" s="23"/>
      <c r="D7611" s="23"/>
      <c r="E7611" s="23"/>
    </row>
    <row r="7612" spans="3:5" x14ac:dyDescent="0.25">
      <c r="C7612" s="23"/>
      <c r="D7612" s="23"/>
      <c r="E7612" s="23"/>
    </row>
    <row r="7613" spans="3:5" x14ac:dyDescent="0.25">
      <c r="C7613" s="23"/>
      <c r="D7613" s="23"/>
      <c r="E7613" s="23"/>
    </row>
    <row r="7614" spans="3:5" x14ac:dyDescent="0.25">
      <c r="C7614" s="23"/>
      <c r="D7614" s="23"/>
      <c r="E7614" s="23"/>
    </row>
    <row r="7615" spans="3:5" x14ac:dyDescent="0.25">
      <c r="C7615" s="23"/>
      <c r="D7615" s="23"/>
      <c r="E7615" s="23"/>
    </row>
    <row r="7616" spans="3:5" x14ac:dyDescent="0.25">
      <c r="C7616" s="23"/>
      <c r="D7616" s="23"/>
      <c r="E7616" s="23"/>
    </row>
    <row r="7617" spans="3:5" x14ac:dyDescent="0.25">
      <c r="C7617" s="23"/>
      <c r="D7617" s="23"/>
      <c r="E7617" s="23"/>
    </row>
    <row r="7618" spans="3:5" x14ac:dyDescent="0.25">
      <c r="C7618" s="23"/>
      <c r="D7618" s="23"/>
      <c r="E7618" s="23"/>
    </row>
    <row r="7619" spans="3:5" x14ac:dyDescent="0.25">
      <c r="C7619" s="23"/>
      <c r="D7619" s="23"/>
      <c r="E7619" s="23"/>
    </row>
    <row r="7620" spans="3:5" x14ac:dyDescent="0.25">
      <c r="C7620" s="23"/>
      <c r="D7620" s="23"/>
      <c r="E7620" s="23"/>
    </row>
    <row r="7621" spans="3:5" x14ac:dyDescent="0.25">
      <c r="C7621" s="23"/>
      <c r="D7621" s="23"/>
      <c r="E7621" s="23"/>
    </row>
    <row r="7622" spans="3:5" x14ac:dyDescent="0.25">
      <c r="C7622" s="23"/>
      <c r="D7622" s="23"/>
      <c r="E7622" s="23"/>
    </row>
    <row r="7623" spans="3:5" x14ac:dyDescent="0.25">
      <c r="C7623" s="23"/>
      <c r="D7623" s="23"/>
      <c r="E7623" s="23"/>
    </row>
    <row r="7624" spans="3:5" x14ac:dyDescent="0.25">
      <c r="C7624" s="23"/>
      <c r="D7624" s="23"/>
      <c r="E7624" s="23"/>
    </row>
    <row r="7625" spans="3:5" x14ac:dyDescent="0.25">
      <c r="C7625" s="23"/>
      <c r="D7625" s="23"/>
      <c r="E7625" s="23"/>
    </row>
    <row r="7626" spans="3:5" x14ac:dyDescent="0.25">
      <c r="C7626" s="23"/>
      <c r="D7626" s="23"/>
      <c r="E7626" s="23"/>
    </row>
    <row r="7627" spans="3:5" x14ac:dyDescent="0.25">
      <c r="C7627" s="23"/>
      <c r="D7627" s="23"/>
      <c r="E7627" s="23"/>
    </row>
    <row r="7628" spans="3:5" x14ac:dyDescent="0.25">
      <c r="C7628" s="23"/>
      <c r="D7628" s="23"/>
      <c r="E7628" s="23"/>
    </row>
    <row r="7629" spans="3:5" x14ac:dyDescent="0.25">
      <c r="C7629" s="23"/>
      <c r="D7629" s="23"/>
      <c r="E7629" s="23"/>
    </row>
    <row r="7630" spans="3:5" x14ac:dyDescent="0.25">
      <c r="C7630" s="23"/>
      <c r="D7630" s="23"/>
      <c r="E7630" s="23"/>
    </row>
    <row r="7631" spans="3:5" x14ac:dyDescent="0.25">
      <c r="C7631" s="23"/>
      <c r="D7631" s="23"/>
      <c r="E7631" s="23"/>
    </row>
    <row r="7632" spans="3:5" x14ac:dyDescent="0.25">
      <c r="C7632" s="23"/>
      <c r="D7632" s="23"/>
      <c r="E7632" s="23"/>
    </row>
    <row r="7633" spans="3:5" x14ac:dyDescent="0.25">
      <c r="C7633" s="23"/>
      <c r="D7633" s="23"/>
      <c r="E7633" s="23"/>
    </row>
    <row r="7634" spans="3:5" x14ac:dyDescent="0.25">
      <c r="C7634" s="23"/>
      <c r="D7634" s="23"/>
      <c r="E7634" s="23"/>
    </row>
    <row r="7635" spans="3:5" x14ac:dyDescent="0.25">
      <c r="C7635" s="23"/>
      <c r="D7635" s="23"/>
      <c r="E7635" s="23"/>
    </row>
    <row r="7636" spans="3:5" x14ac:dyDescent="0.25">
      <c r="C7636" s="23"/>
      <c r="D7636" s="23"/>
      <c r="E7636" s="23"/>
    </row>
    <row r="7637" spans="3:5" x14ac:dyDescent="0.25">
      <c r="C7637" s="23"/>
      <c r="D7637" s="23"/>
      <c r="E7637" s="23"/>
    </row>
    <row r="7638" spans="3:5" x14ac:dyDescent="0.25">
      <c r="C7638" s="23"/>
      <c r="D7638" s="23"/>
      <c r="E7638" s="23"/>
    </row>
    <row r="7639" spans="3:5" x14ac:dyDescent="0.25">
      <c r="C7639" s="23"/>
      <c r="D7639" s="23"/>
      <c r="E7639" s="23"/>
    </row>
    <row r="7640" spans="3:5" x14ac:dyDescent="0.25">
      <c r="C7640" s="23"/>
      <c r="D7640" s="23"/>
      <c r="E7640" s="23"/>
    </row>
    <row r="7641" spans="3:5" x14ac:dyDescent="0.25">
      <c r="C7641" s="23"/>
      <c r="D7641" s="23"/>
      <c r="E7641" s="23"/>
    </row>
    <row r="7642" spans="3:5" x14ac:dyDescent="0.25">
      <c r="C7642" s="23"/>
      <c r="D7642" s="23"/>
      <c r="E7642" s="23"/>
    </row>
    <row r="7643" spans="3:5" x14ac:dyDescent="0.25">
      <c r="C7643" s="23"/>
      <c r="D7643" s="23"/>
      <c r="E7643" s="23"/>
    </row>
    <row r="7644" spans="3:5" x14ac:dyDescent="0.25">
      <c r="C7644" s="23"/>
      <c r="D7644" s="23"/>
      <c r="E7644" s="23"/>
    </row>
    <row r="7645" spans="3:5" x14ac:dyDescent="0.25">
      <c r="C7645" s="23"/>
      <c r="D7645" s="23"/>
      <c r="E7645" s="23"/>
    </row>
    <row r="7646" spans="3:5" x14ac:dyDescent="0.25">
      <c r="C7646" s="23"/>
      <c r="D7646" s="23"/>
      <c r="E7646" s="23"/>
    </row>
    <row r="7647" spans="3:5" x14ac:dyDescent="0.25">
      <c r="C7647" s="23"/>
      <c r="D7647" s="23"/>
      <c r="E7647" s="23"/>
    </row>
    <row r="7648" spans="3:5" x14ac:dyDescent="0.25">
      <c r="C7648" s="23"/>
      <c r="D7648" s="23"/>
      <c r="E7648" s="23"/>
    </row>
    <row r="7649" spans="3:5" x14ac:dyDescent="0.25">
      <c r="C7649" s="23"/>
      <c r="D7649" s="23"/>
      <c r="E7649" s="23"/>
    </row>
    <row r="7650" spans="3:5" x14ac:dyDescent="0.25">
      <c r="C7650" s="23"/>
      <c r="D7650" s="23"/>
      <c r="E7650" s="23"/>
    </row>
    <row r="7651" spans="3:5" x14ac:dyDescent="0.25">
      <c r="C7651" s="23"/>
      <c r="D7651" s="23"/>
      <c r="E7651" s="23"/>
    </row>
    <row r="7652" spans="3:5" x14ac:dyDescent="0.25">
      <c r="C7652" s="23"/>
      <c r="D7652" s="23"/>
      <c r="E7652" s="23"/>
    </row>
    <row r="7653" spans="3:5" x14ac:dyDescent="0.25">
      <c r="C7653" s="23"/>
      <c r="D7653" s="23"/>
      <c r="E7653" s="23"/>
    </row>
    <row r="7654" spans="3:5" x14ac:dyDescent="0.25">
      <c r="C7654" s="23"/>
      <c r="D7654" s="23"/>
      <c r="E7654" s="23"/>
    </row>
    <row r="7655" spans="3:5" x14ac:dyDescent="0.25">
      <c r="C7655" s="23"/>
      <c r="D7655" s="23"/>
      <c r="E7655" s="23"/>
    </row>
    <row r="7656" spans="3:5" x14ac:dyDescent="0.25">
      <c r="C7656" s="23"/>
      <c r="D7656" s="23"/>
      <c r="E7656" s="23"/>
    </row>
    <row r="7657" spans="3:5" x14ac:dyDescent="0.25">
      <c r="C7657" s="23"/>
      <c r="D7657" s="23"/>
      <c r="E7657" s="23"/>
    </row>
    <row r="7658" spans="3:5" x14ac:dyDescent="0.25">
      <c r="C7658" s="23"/>
      <c r="D7658" s="23"/>
      <c r="E7658" s="23"/>
    </row>
    <row r="7659" spans="3:5" x14ac:dyDescent="0.25">
      <c r="C7659" s="23"/>
      <c r="D7659" s="23"/>
      <c r="E7659" s="23"/>
    </row>
    <row r="7660" spans="3:5" x14ac:dyDescent="0.25">
      <c r="C7660" s="23"/>
      <c r="D7660" s="23"/>
      <c r="E7660" s="23"/>
    </row>
    <row r="7661" spans="3:5" x14ac:dyDescent="0.25">
      <c r="C7661" s="23"/>
      <c r="D7661" s="23"/>
      <c r="E7661" s="23"/>
    </row>
    <row r="7662" spans="3:5" x14ac:dyDescent="0.25">
      <c r="C7662" s="23"/>
      <c r="D7662" s="23"/>
      <c r="E7662" s="23"/>
    </row>
    <row r="7663" spans="3:5" x14ac:dyDescent="0.25">
      <c r="C7663" s="23"/>
      <c r="D7663" s="23"/>
      <c r="E7663" s="23"/>
    </row>
    <row r="7664" spans="3:5" x14ac:dyDescent="0.25">
      <c r="C7664" s="23"/>
      <c r="D7664" s="23"/>
      <c r="E7664" s="23"/>
    </row>
    <row r="7665" spans="3:5" x14ac:dyDescent="0.25">
      <c r="C7665" s="23"/>
      <c r="D7665" s="23"/>
      <c r="E7665" s="23"/>
    </row>
    <row r="7666" spans="3:5" x14ac:dyDescent="0.25">
      <c r="C7666" s="23"/>
      <c r="D7666" s="23"/>
      <c r="E7666" s="23"/>
    </row>
    <row r="7667" spans="3:5" x14ac:dyDescent="0.25">
      <c r="C7667" s="23"/>
      <c r="D7667" s="23"/>
      <c r="E7667" s="23"/>
    </row>
    <row r="7668" spans="3:5" x14ac:dyDescent="0.25">
      <c r="C7668" s="23"/>
      <c r="D7668" s="23"/>
      <c r="E7668" s="23"/>
    </row>
    <row r="7669" spans="3:5" x14ac:dyDescent="0.25">
      <c r="C7669" s="23"/>
      <c r="D7669" s="23"/>
      <c r="E7669" s="23"/>
    </row>
    <row r="7670" spans="3:5" x14ac:dyDescent="0.25">
      <c r="C7670" s="23"/>
      <c r="D7670" s="23"/>
      <c r="E7670" s="23"/>
    </row>
    <row r="7671" spans="3:5" x14ac:dyDescent="0.25">
      <c r="C7671" s="23"/>
      <c r="D7671" s="23"/>
      <c r="E7671" s="23"/>
    </row>
    <row r="7672" spans="3:5" x14ac:dyDescent="0.25">
      <c r="C7672" s="23"/>
      <c r="D7672" s="23"/>
      <c r="E7672" s="23"/>
    </row>
    <row r="7673" spans="3:5" x14ac:dyDescent="0.25">
      <c r="C7673" s="23"/>
      <c r="D7673" s="23"/>
      <c r="E7673" s="23"/>
    </row>
    <row r="7674" spans="3:5" x14ac:dyDescent="0.25">
      <c r="C7674" s="23"/>
      <c r="D7674" s="23"/>
      <c r="E7674" s="23"/>
    </row>
    <row r="7675" spans="3:5" x14ac:dyDescent="0.25">
      <c r="C7675" s="23"/>
      <c r="D7675" s="23"/>
      <c r="E7675" s="23"/>
    </row>
    <row r="7676" spans="3:5" x14ac:dyDescent="0.25">
      <c r="C7676" s="23"/>
      <c r="D7676" s="23"/>
      <c r="E7676" s="23"/>
    </row>
    <row r="7677" spans="3:5" x14ac:dyDescent="0.25">
      <c r="C7677" s="23"/>
      <c r="D7677" s="23"/>
      <c r="E7677" s="23"/>
    </row>
    <row r="7678" spans="3:5" x14ac:dyDescent="0.25">
      <c r="C7678" s="23"/>
      <c r="D7678" s="23"/>
      <c r="E7678" s="23"/>
    </row>
    <row r="7679" spans="3:5" x14ac:dyDescent="0.25">
      <c r="C7679" s="23"/>
      <c r="D7679" s="23"/>
      <c r="E7679" s="23"/>
    </row>
    <row r="7680" spans="3:5" x14ac:dyDescent="0.25">
      <c r="C7680" s="23"/>
      <c r="D7680" s="23"/>
      <c r="E7680" s="23"/>
    </row>
    <row r="7681" spans="3:5" x14ac:dyDescent="0.25">
      <c r="C7681" s="23"/>
      <c r="D7681" s="23"/>
      <c r="E7681" s="23"/>
    </row>
    <row r="7682" spans="3:5" x14ac:dyDescent="0.25">
      <c r="C7682" s="23"/>
      <c r="D7682" s="23"/>
      <c r="E7682" s="23"/>
    </row>
    <row r="7683" spans="3:5" x14ac:dyDescent="0.25">
      <c r="C7683" s="23"/>
      <c r="D7683" s="23"/>
      <c r="E7683" s="23"/>
    </row>
    <row r="7684" spans="3:5" x14ac:dyDescent="0.25">
      <c r="C7684" s="23"/>
      <c r="D7684" s="23"/>
      <c r="E7684" s="23"/>
    </row>
    <row r="7685" spans="3:5" x14ac:dyDescent="0.25">
      <c r="C7685" s="23"/>
      <c r="D7685" s="23"/>
      <c r="E7685" s="23"/>
    </row>
    <row r="7686" spans="3:5" x14ac:dyDescent="0.25">
      <c r="C7686" s="23"/>
      <c r="D7686" s="23"/>
      <c r="E7686" s="23"/>
    </row>
    <row r="7687" spans="3:5" x14ac:dyDescent="0.25">
      <c r="C7687" s="23"/>
      <c r="D7687" s="23"/>
      <c r="E7687" s="23"/>
    </row>
    <row r="7688" spans="3:5" x14ac:dyDescent="0.25">
      <c r="C7688" s="23"/>
      <c r="D7688" s="23"/>
      <c r="E7688" s="23"/>
    </row>
    <row r="7689" spans="3:5" x14ac:dyDescent="0.25">
      <c r="C7689" s="23"/>
      <c r="D7689" s="23"/>
      <c r="E7689" s="23"/>
    </row>
    <row r="7690" spans="3:5" x14ac:dyDescent="0.25">
      <c r="C7690" s="23"/>
      <c r="D7690" s="23"/>
      <c r="E7690" s="23"/>
    </row>
    <row r="7691" spans="3:5" x14ac:dyDescent="0.25">
      <c r="C7691" s="23"/>
      <c r="D7691" s="23"/>
      <c r="E7691" s="23"/>
    </row>
    <row r="7692" spans="3:5" x14ac:dyDescent="0.25">
      <c r="C7692" s="23"/>
      <c r="D7692" s="23"/>
      <c r="E7692" s="23"/>
    </row>
    <row r="7693" spans="3:5" x14ac:dyDescent="0.25">
      <c r="C7693" s="23"/>
      <c r="D7693" s="23"/>
      <c r="E7693" s="23"/>
    </row>
    <row r="7694" spans="3:5" x14ac:dyDescent="0.25">
      <c r="C7694" s="23"/>
      <c r="D7694" s="23"/>
      <c r="E7694" s="23"/>
    </row>
    <row r="7695" spans="3:5" x14ac:dyDescent="0.25">
      <c r="C7695" s="23"/>
      <c r="D7695" s="23"/>
      <c r="E7695" s="23"/>
    </row>
    <row r="7696" spans="3:5" x14ac:dyDescent="0.25">
      <c r="C7696" s="23"/>
      <c r="D7696" s="23"/>
      <c r="E7696" s="23"/>
    </row>
    <row r="7697" spans="3:5" x14ac:dyDescent="0.25">
      <c r="C7697" s="23"/>
      <c r="D7697" s="23"/>
      <c r="E7697" s="23"/>
    </row>
    <row r="7698" spans="3:5" x14ac:dyDescent="0.25">
      <c r="C7698" s="23"/>
      <c r="D7698" s="23"/>
      <c r="E7698" s="23"/>
    </row>
    <row r="7699" spans="3:5" x14ac:dyDescent="0.25">
      <c r="C7699" s="23"/>
      <c r="D7699" s="23"/>
      <c r="E7699" s="23"/>
    </row>
    <row r="7700" spans="3:5" x14ac:dyDescent="0.25">
      <c r="C7700" s="23"/>
      <c r="D7700" s="23"/>
      <c r="E7700" s="23"/>
    </row>
    <row r="7701" spans="3:5" x14ac:dyDescent="0.25">
      <c r="C7701" s="23"/>
      <c r="D7701" s="23"/>
      <c r="E7701" s="23"/>
    </row>
    <row r="7702" spans="3:5" x14ac:dyDescent="0.25">
      <c r="C7702" s="23"/>
      <c r="D7702" s="23"/>
      <c r="E7702" s="23"/>
    </row>
    <row r="7703" spans="3:5" x14ac:dyDescent="0.25">
      <c r="C7703" s="23"/>
      <c r="D7703" s="23"/>
      <c r="E7703" s="23"/>
    </row>
    <row r="7704" spans="3:5" x14ac:dyDescent="0.25">
      <c r="C7704" s="23"/>
      <c r="D7704" s="23"/>
      <c r="E7704" s="23"/>
    </row>
    <row r="7705" spans="3:5" x14ac:dyDescent="0.25">
      <c r="C7705" s="23"/>
      <c r="D7705" s="23"/>
      <c r="E7705" s="23"/>
    </row>
    <row r="7706" spans="3:5" x14ac:dyDescent="0.25">
      <c r="C7706" s="23"/>
      <c r="D7706" s="23"/>
      <c r="E7706" s="23"/>
    </row>
    <row r="7707" spans="3:5" x14ac:dyDescent="0.25">
      <c r="C7707" s="23"/>
      <c r="D7707" s="23"/>
      <c r="E7707" s="23"/>
    </row>
    <row r="7708" spans="3:5" x14ac:dyDescent="0.25">
      <c r="C7708" s="23"/>
      <c r="D7708" s="23"/>
      <c r="E7708" s="23"/>
    </row>
    <row r="7709" spans="3:5" x14ac:dyDescent="0.25">
      <c r="C7709" s="23"/>
      <c r="D7709" s="23"/>
      <c r="E7709" s="23"/>
    </row>
    <row r="7710" spans="3:5" x14ac:dyDescent="0.25">
      <c r="C7710" s="23"/>
      <c r="D7710" s="23"/>
      <c r="E7710" s="23"/>
    </row>
    <row r="7711" spans="3:5" x14ac:dyDescent="0.25">
      <c r="C7711" s="23"/>
      <c r="D7711" s="23"/>
      <c r="E7711" s="23"/>
    </row>
    <row r="7712" spans="3:5" x14ac:dyDescent="0.25">
      <c r="C7712" s="23"/>
      <c r="D7712" s="23"/>
      <c r="E7712" s="23"/>
    </row>
    <row r="7713" spans="3:5" x14ac:dyDescent="0.25">
      <c r="C7713" s="23"/>
      <c r="D7713" s="23"/>
      <c r="E7713" s="23"/>
    </row>
    <row r="7714" spans="3:5" x14ac:dyDescent="0.25">
      <c r="C7714" s="23"/>
      <c r="D7714" s="23"/>
      <c r="E7714" s="23"/>
    </row>
    <row r="7715" spans="3:5" x14ac:dyDescent="0.25">
      <c r="C7715" s="23"/>
      <c r="D7715" s="23"/>
      <c r="E7715" s="23"/>
    </row>
    <row r="7716" spans="3:5" x14ac:dyDescent="0.25">
      <c r="C7716" s="23"/>
      <c r="D7716" s="23"/>
      <c r="E7716" s="23"/>
    </row>
    <row r="7717" spans="3:5" x14ac:dyDescent="0.25">
      <c r="C7717" s="23"/>
      <c r="D7717" s="23"/>
      <c r="E7717" s="23"/>
    </row>
    <row r="7718" spans="3:5" x14ac:dyDescent="0.25">
      <c r="C7718" s="23"/>
      <c r="D7718" s="23"/>
      <c r="E7718" s="23"/>
    </row>
    <row r="7719" spans="3:5" x14ac:dyDescent="0.25">
      <c r="C7719" s="23"/>
      <c r="D7719" s="23"/>
      <c r="E7719" s="23"/>
    </row>
    <row r="7720" spans="3:5" x14ac:dyDescent="0.25">
      <c r="C7720" s="23"/>
      <c r="D7720" s="23"/>
      <c r="E7720" s="23"/>
    </row>
    <row r="7721" spans="3:5" x14ac:dyDescent="0.25">
      <c r="C7721" s="23"/>
      <c r="D7721" s="23"/>
      <c r="E7721" s="23"/>
    </row>
    <row r="7722" spans="3:5" x14ac:dyDescent="0.25">
      <c r="C7722" s="23"/>
      <c r="D7722" s="23"/>
      <c r="E7722" s="23"/>
    </row>
    <row r="7723" spans="3:5" x14ac:dyDescent="0.25">
      <c r="C7723" s="23"/>
      <c r="D7723" s="23"/>
      <c r="E7723" s="23"/>
    </row>
    <row r="7724" spans="3:5" x14ac:dyDescent="0.25">
      <c r="C7724" s="23"/>
      <c r="D7724" s="23"/>
      <c r="E7724" s="23"/>
    </row>
    <row r="7725" spans="3:5" x14ac:dyDescent="0.25">
      <c r="C7725" s="23"/>
      <c r="D7725" s="23"/>
      <c r="E7725" s="23"/>
    </row>
    <row r="7726" spans="3:5" x14ac:dyDescent="0.25">
      <c r="C7726" s="23"/>
      <c r="D7726" s="23"/>
      <c r="E7726" s="23"/>
    </row>
    <row r="7727" spans="3:5" x14ac:dyDescent="0.25">
      <c r="C7727" s="23"/>
      <c r="D7727" s="23"/>
      <c r="E7727" s="23"/>
    </row>
    <row r="7728" spans="3:5" x14ac:dyDescent="0.25">
      <c r="C7728" s="23"/>
      <c r="D7728" s="23"/>
      <c r="E7728" s="23"/>
    </row>
    <row r="7729" spans="3:5" x14ac:dyDescent="0.25">
      <c r="C7729" s="23"/>
      <c r="D7729" s="23"/>
      <c r="E7729" s="23"/>
    </row>
    <row r="7730" spans="3:5" x14ac:dyDescent="0.25">
      <c r="C7730" s="23"/>
      <c r="D7730" s="23"/>
      <c r="E7730" s="23"/>
    </row>
    <row r="7731" spans="3:5" x14ac:dyDescent="0.25">
      <c r="C7731" s="23"/>
      <c r="D7731" s="23"/>
      <c r="E7731" s="23"/>
    </row>
    <row r="7732" spans="3:5" x14ac:dyDescent="0.25">
      <c r="C7732" s="23"/>
      <c r="D7732" s="23"/>
      <c r="E7732" s="23"/>
    </row>
    <row r="7733" spans="3:5" x14ac:dyDescent="0.25">
      <c r="C7733" s="23"/>
      <c r="D7733" s="23"/>
      <c r="E7733" s="23"/>
    </row>
    <row r="7734" spans="3:5" x14ac:dyDescent="0.25">
      <c r="C7734" s="23"/>
      <c r="D7734" s="23"/>
      <c r="E7734" s="23"/>
    </row>
    <row r="7735" spans="3:5" x14ac:dyDescent="0.25">
      <c r="C7735" s="23"/>
      <c r="D7735" s="23"/>
      <c r="E7735" s="23"/>
    </row>
    <row r="7736" spans="3:5" x14ac:dyDescent="0.25">
      <c r="C7736" s="23"/>
      <c r="D7736" s="23"/>
      <c r="E7736" s="23"/>
    </row>
    <row r="7737" spans="3:5" x14ac:dyDescent="0.25">
      <c r="C7737" s="23"/>
      <c r="D7737" s="23"/>
      <c r="E7737" s="23"/>
    </row>
    <row r="7738" spans="3:5" x14ac:dyDescent="0.25">
      <c r="C7738" s="23"/>
      <c r="D7738" s="23"/>
      <c r="E7738" s="23"/>
    </row>
    <row r="7739" spans="3:5" x14ac:dyDescent="0.25">
      <c r="C7739" s="23"/>
      <c r="D7739" s="23"/>
      <c r="E7739" s="23"/>
    </row>
    <row r="7740" spans="3:5" x14ac:dyDescent="0.25">
      <c r="C7740" s="23"/>
      <c r="D7740" s="23"/>
      <c r="E7740" s="23"/>
    </row>
    <row r="7741" spans="3:5" x14ac:dyDescent="0.25">
      <c r="C7741" s="23"/>
      <c r="D7741" s="23"/>
      <c r="E7741" s="23"/>
    </row>
    <row r="7742" spans="3:5" x14ac:dyDescent="0.25">
      <c r="C7742" s="23"/>
      <c r="D7742" s="23"/>
      <c r="E7742" s="23"/>
    </row>
    <row r="7743" spans="3:5" x14ac:dyDescent="0.25">
      <c r="C7743" s="23"/>
      <c r="D7743" s="23"/>
      <c r="E7743" s="23"/>
    </row>
    <row r="7744" spans="3:5" x14ac:dyDescent="0.25">
      <c r="C7744" s="23"/>
      <c r="D7744" s="23"/>
      <c r="E7744" s="23"/>
    </row>
    <row r="7745" spans="3:5" x14ac:dyDescent="0.25">
      <c r="C7745" s="23"/>
      <c r="D7745" s="23"/>
      <c r="E7745" s="23"/>
    </row>
    <row r="7746" spans="3:5" x14ac:dyDescent="0.25">
      <c r="C7746" s="23"/>
      <c r="D7746" s="23"/>
      <c r="E7746" s="23"/>
    </row>
    <row r="7747" spans="3:5" x14ac:dyDescent="0.25">
      <c r="C7747" s="23"/>
      <c r="D7747" s="23"/>
      <c r="E7747" s="23"/>
    </row>
    <row r="7748" spans="3:5" x14ac:dyDescent="0.25">
      <c r="C7748" s="23"/>
      <c r="D7748" s="23"/>
      <c r="E7748" s="23"/>
    </row>
    <row r="7749" spans="3:5" x14ac:dyDescent="0.25">
      <c r="C7749" s="23"/>
      <c r="D7749" s="23"/>
      <c r="E7749" s="23"/>
    </row>
    <row r="7750" spans="3:5" x14ac:dyDescent="0.25">
      <c r="C7750" s="23"/>
      <c r="D7750" s="23"/>
      <c r="E7750" s="23"/>
    </row>
    <row r="7751" spans="3:5" x14ac:dyDescent="0.25">
      <c r="C7751" s="23"/>
      <c r="D7751" s="23"/>
      <c r="E7751" s="23"/>
    </row>
    <row r="7752" spans="3:5" x14ac:dyDescent="0.25">
      <c r="C7752" s="23"/>
      <c r="D7752" s="23"/>
      <c r="E7752" s="23"/>
    </row>
    <row r="7753" spans="3:5" x14ac:dyDescent="0.25">
      <c r="C7753" s="23"/>
      <c r="D7753" s="23"/>
      <c r="E7753" s="23"/>
    </row>
    <row r="7754" spans="3:5" x14ac:dyDescent="0.25">
      <c r="C7754" s="23"/>
      <c r="D7754" s="23"/>
      <c r="E7754" s="23"/>
    </row>
    <row r="7755" spans="3:5" x14ac:dyDescent="0.25">
      <c r="C7755" s="23"/>
      <c r="D7755" s="23"/>
      <c r="E7755" s="23"/>
    </row>
    <row r="7756" spans="3:5" x14ac:dyDescent="0.25">
      <c r="C7756" s="23"/>
      <c r="D7756" s="23"/>
      <c r="E7756" s="23"/>
    </row>
    <row r="7757" spans="3:5" x14ac:dyDescent="0.25">
      <c r="C7757" s="23"/>
      <c r="D7757" s="23"/>
      <c r="E7757" s="23"/>
    </row>
    <row r="7758" spans="3:5" x14ac:dyDescent="0.25">
      <c r="C7758" s="23"/>
      <c r="D7758" s="23"/>
      <c r="E7758" s="23"/>
    </row>
    <row r="7759" spans="3:5" x14ac:dyDescent="0.25">
      <c r="C7759" s="23"/>
      <c r="D7759" s="23"/>
      <c r="E7759" s="23"/>
    </row>
    <row r="7760" spans="3:5" x14ac:dyDescent="0.25">
      <c r="C7760" s="23"/>
      <c r="D7760" s="23"/>
      <c r="E7760" s="23"/>
    </row>
    <row r="7761" spans="3:5" x14ac:dyDescent="0.25">
      <c r="C7761" s="23"/>
      <c r="D7761" s="23"/>
      <c r="E7761" s="23"/>
    </row>
    <row r="7762" spans="3:5" x14ac:dyDescent="0.25">
      <c r="C7762" s="23"/>
      <c r="D7762" s="23"/>
      <c r="E7762" s="23"/>
    </row>
    <row r="7763" spans="3:5" x14ac:dyDescent="0.25">
      <c r="C7763" s="23"/>
      <c r="D7763" s="23"/>
      <c r="E7763" s="23"/>
    </row>
    <row r="7764" spans="3:5" x14ac:dyDescent="0.25">
      <c r="C7764" s="23"/>
      <c r="D7764" s="23"/>
      <c r="E7764" s="23"/>
    </row>
    <row r="7765" spans="3:5" x14ac:dyDescent="0.25">
      <c r="C7765" s="23"/>
      <c r="D7765" s="23"/>
      <c r="E7765" s="23"/>
    </row>
    <row r="7766" spans="3:5" x14ac:dyDescent="0.25">
      <c r="C7766" s="23"/>
      <c r="D7766" s="23"/>
      <c r="E7766" s="23"/>
    </row>
    <row r="7767" spans="3:5" x14ac:dyDescent="0.25">
      <c r="C7767" s="23"/>
      <c r="D7767" s="23"/>
      <c r="E7767" s="23"/>
    </row>
    <row r="7768" spans="3:5" x14ac:dyDescent="0.25">
      <c r="C7768" s="23"/>
      <c r="D7768" s="23"/>
      <c r="E7768" s="23"/>
    </row>
    <row r="7769" spans="3:5" x14ac:dyDescent="0.25">
      <c r="C7769" s="23"/>
      <c r="D7769" s="23"/>
      <c r="E7769" s="23"/>
    </row>
    <row r="7770" spans="3:5" x14ac:dyDescent="0.25">
      <c r="C7770" s="23"/>
      <c r="D7770" s="23"/>
      <c r="E7770" s="23"/>
    </row>
    <row r="7771" spans="3:5" x14ac:dyDescent="0.25">
      <c r="C7771" s="23"/>
      <c r="D7771" s="23"/>
      <c r="E7771" s="23"/>
    </row>
    <row r="7772" spans="3:5" x14ac:dyDescent="0.25">
      <c r="C7772" s="23"/>
      <c r="D7772" s="23"/>
      <c r="E7772" s="23"/>
    </row>
    <row r="7773" spans="3:5" x14ac:dyDescent="0.25">
      <c r="C7773" s="23"/>
      <c r="D7773" s="23"/>
      <c r="E7773" s="23"/>
    </row>
    <row r="7774" spans="3:5" x14ac:dyDescent="0.25">
      <c r="C7774" s="23"/>
      <c r="D7774" s="23"/>
      <c r="E7774" s="23"/>
    </row>
    <row r="7775" spans="3:5" x14ac:dyDescent="0.25">
      <c r="C7775" s="23"/>
      <c r="D7775" s="23"/>
      <c r="E7775" s="23"/>
    </row>
    <row r="7776" spans="3:5" x14ac:dyDescent="0.25">
      <c r="C7776" s="23"/>
      <c r="D7776" s="23"/>
      <c r="E7776" s="23"/>
    </row>
    <row r="7777" spans="3:5" x14ac:dyDescent="0.25">
      <c r="C7777" s="23"/>
      <c r="D7777" s="23"/>
      <c r="E7777" s="23"/>
    </row>
    <row r="7778" spans="3:5" x14ac:dyDescent="0.25">
      <c r="C7778" s="23"/>
      <c r="D7778" s="23"/>
      <c r="E7778" s="23"/>
    </row>
    <row r="7779" spans="3:5" x14ac:dyDescent="0.25">
      <c r="C7779" s="23"/>
      <c r="D7779" s="23"/>
      <c r="E7779" s="23"/>
    </row>
    <row r="7780" spans="3:5" x14ac:dyDescent="0.25">
      <c r="C7780" s="23"/>
      <c r="D7780" s="23"/>
      <c r="E7780" s="23"/>
    </row>
    <row r="7781" spans="3:5" x14ac:dyDescent="0.25">
      <c r="C7781" s="23"/>
      <c r="D7781" s="23"/>
      <c r="E7781" s="23"/>
    </row>
    <row r="7782" spans="3:5" x14ac:dyDescent="0.25">
      <c r="C7782" s="23"/>
      <c r="D7782" s="23"/>
      <c r="E7782" s="23"/>
    </row>
    <row r="7783" spans="3:5" x14ac:dyDescent="0.25">
      <c r="C7783" s="23"/>
      <c r="D7783" s="23"/>
      <c r="E7783" s="23"/>
    </row>
    <row r="7784" spans="3:5" x14ac:dyDescent="0.25">
      <c r="C7784" s="23"/>
      <c r="D7784" s="23"/>
      <c r="E7784" s="23"/>
    </row>
    <row r="7785" spans="3:5" x14ac:dyDescent="0.25">
      <c r="C7785" s="23"/>
      <c r="D7785" s="23"/>
      <c r="E7785" s="23"/>
    </row>
    <row r="7786" spans="3:5" x14ac:dyDescent="0.25">
      <c r="C7786" s="23"/>
      <c r="D7786" s="23"/>
      <c r="E7786" s="23"/>
    </row>
    <row r="7787" spans="3:5" x14ac:dyDescent="0.25">
      <c r="C7787" s="23"/>
      <c r="D7787" s="23"/>
      <c r="E7787" s="23"/>
    </row>
    <row r="7788" spans="3:5" x14ac:dyDescent="0.25">
      <c r="C7788" s="23"/>
      <c r="D7788" s="23"/>
      <c r="E7788" s="23"/>
    </row>
    <row r="7789" spans="3:5" x14ac:dyDescent="0.25">
      <c r="C7789" s="23"/>
      <c r="D7789" s="23"/>
      <c r="E7789" s="23"/>
    </row>
    <row r="7790" spans="3:5" x14ac:dyDescent="0.25">
      <c r="C7790" s="23"/>
      <c r="D7790" s="23"/>
      <c r="E7790" s="23"/>
    </row>
    <row r="7791" spans="3:5" x14ac:dyDescent="0.25">
      <c r="C7791" s="23"/>
      <c r="D7791" s="23"/>
      <c r="E7791" s="23"/>
    </row>
    <row r="7792" spans="3:5" x14ac:dyDescent="0.25">
      <c r="C7792" s="23"/>
      <c r="D7792" s="23"/>
      <c r="E7792" s="23"/>
    </row>
    <row r="7793" spans="3:5" x14ac:dyDescent="0.25">
      <c r="C7793" s="23"/>
      <c r="D7793" s="23"/>
      <c r="E7793" s="23"/>
    </row>
    <row r="7794" spans="3:5" x14ac:dyDescent="0.25">
      <c r="C7794" s="23"/>
      <c r="D7794" s="23"/>
      <c r="E7794" s="23"/>
    </row>
    <row r="7795" spans="3:5" x14ac:dyDescent="0.25">
      <c r="C7795" s="23"/>
      <c r="D7795" s="23"/>
      <c r="E7795" s="23"/>
    </row>
    <row r="7796" spans="3:5" x14ac:dyDescent="0.25">
      <c r="C7796" s="23"/>
      <c r="D7796" s="23"/>
      <c r="E7796" s="23"/>
    </row>
    <row r="7797" spans="3:5" x14ac:dyDescent="0.25">
      <c r="C7797" s="23"/>
      <c r="D7797" s="23"/>
      <c r="E7797" s="23"/>
    </row>
    <row r="7798" spans="3:5" x14ac:dyDescent="0.25">
      <c r="C7798" s="23"/>
      <c r="D7798" s="23"/>
      <c r="E7798" s="23"/>
    </row>
    <row r="7799" spans="3:5" x14ac:dyDescent="0.25">
      <c r="C7799" s="23"/>
      <c r="D7799" s="23"/>
      <c r="E7799" s="23"/>
    </row>
    <row r="7800" spans="3:5" x14ac:dyDescent="0.25">
      <c r="C7800" s="23"/>
      <c r="D7800" s="23"/>
      <c r="E7800" s="23"/>
    </row>
    <row r="7801" spans="3:5" x14ac:dyDescent="0.25">
      <c r="C7801" s="23"/>
      <c r="D7801" s="23"/>
      <c r="E7801" s="23"/>
    </row>
    <row r="7802" spans="3:5" x14ac:dyDescent="0.25">
      <c r="C7802" s="23"/>
      <c r="D7802" s="23"/>
      <c r="E7802" s="23"/>
    </row>
    <row r="7803" spans="3:5" x14ac:dyDescent="0.25">
      <c r="C7803" s="23"/>
      <c r="D7803" s="23"/>
      <c r="E7803" s="23"/>
    </row>
    <row r="7804" spans="3:5" x14ac:dyDescent="0.25">
      <c r="C7804" s="23"/>
      <c r="D7804" s="23"/>
      <c r="E7804" s="23"/>
    </row>
    <row r="7805" spans="3:5" x14ac:dyDescent="0.25">
      <c r="C7805" s="23"/>
      <c r="D7805" s="23"/>
      <c r="E7805" s="23"/>
    </row>
    <row r="7806" spans="3:5" x14ac:dyDescent="0.25">
      <c r="C7806" s="23"/>
      <c r="D7806" s="23"/>
      <c r="E7806" s="23"/>
    </row>
    <row r="7807" spans="3:5" x14ac:dyDescent="0.25">
      <c r="C7807" s="23"/>
      <c r="D7807" s="23"/>
      <c r="E7807" s="23"/>
    </row>
    <row r="7808" spans="3:5" x14ac:dyDescent="0.25">
      <c r="C7808" s="23"/>
      <c r="D7808" s="23"/>
      <c r="E7808" s="23"/>
    </row>
    <row r="7809" spans="3:5" x14ac:dyDescent="0.25">
      <c r="C7809" s="23"/>
      <c r="D7809" s="23"/>
      <c r="E7809" s="23"/>
    </row>
    <row r="7810" spans="3:5" x14ac:dyDescent="0.25">
      <c r="C7810" s="23"/>
      <c r="D7810" s="23"/>
      <c r="E7810" s="23"/>
    </row>
    <row r="7811" spans="3:5" x14ac:dyDescent="0.25">
      <c r="C7811" s="23"/>
      <c r="D7811" s="23"/>
      <c r="E7811" s="23"/>
    </row>
    <row r="7812" spans="3:5" x14ac:dyDescent="0.25">
      <c r="C7812" s="23"/>
      <c r="D7812" s="23"/>
      <c r="E7812" s="23"/>
    </row>
    <row r="7813" spans="3:5" x14ac:dyDescent="0.25">
      <c r="C7813" s="23"/>
      <c r="D7813" s="23"/>
      <c r="E7813" s="23"/>
    </row>
    <row r="7814" spans="3:5" x14ac:dyDescent="0.25">
      <c r="C7814" s="23"/>
      <c r="D7814" s="23"/>
      <c r="E7814" s="23"/>
    </row>
    <row r="7815" spans="3:5" x14ac:dyDescent="0.25">
      <c r="C7815" s="23"/>
      <c r="D7815" s="23"/>
      <c r="E7815" s="23"/>
    </row>
    <row r="7816" spans="3:5" x14ac:dyDescent="0.25">
      <c r="C7816" s="23"/>
      <c r="D7816" s="23"/>
      <c r="E7816" s="23"/>
    </row>
    <row r="7817" spans="3:5" x14ac:dyDescent="0.25">
      <c r="C7817" s="23"/>
      <c r="D7817" s="23"/>
      <c r="E7817" s="23"/>
    </row>
    <row r="7818" spans="3:5" x14ac:dyDescent="0.25">
      <c r="C7818" s="23"/>
      <c r="D7818" s="23"/>
      <c r="E7818" s="23"/>
    </row>
    <row r="7819" spans="3:5" x14ac:dyDescent="0.25">
      <c r="C7819" s="23"/>
      <c r="D7819" s="23"/>
      <c r="E7819" s="23"/>
    </row>
    <row r="7820" spans="3:5" x14ac:dyDescent="0.25">
      <c r="C7820" s="23"/>
      <c r="D7820" s="23"/>
      <c r="E7820" s="23"/>
    </row>
    <row r="7821" spans="3:5" x14ac:dyDescent="0.25">
      <c r="C7821" s="23"/>
      <c r="D7821" s="23"/>
      <c r="E7821" s="23"/>
    </row>
    <row r="7822" spans="3:5" x14ac:dyDescent="0.25">
      <c r="C7822" s="23"/>
      <c r="D7822" s="23"/>
      <c r="E7822" s="23"/>
    </row>
    <row r="7823" spans="3:5" x14ac:dyDescent="0.25">
      <c r="C7823" s="23"/>
      <c r="D7823" s="23"/>
      <c r="E7823" s="23"/>
    </row>
    <row r="7824" spans="3:5" x14ac:dyDescent="0.25">
      <c r="C7824" s="23"/>
      <c r="D7824" s="23"/>
      <c r="E7824" s="23"/>
    </row>
    <row r="7825" spans="3:5" x14ac:dyDescent="0.25">
      <c r="C7825" s="23"/>
      <c r="D7825" s="23"/>
      <c r="E7825" s="23"/>
    </row>
    <row r="7826" spans="3:5" x14ac:dyDescent="0.25">
      <c r="C7826" s="23"/>
      <c r="D7826" s="23"/>
      <c r="E7826" s="23"/>
    </row>
    <row r="7827" spans="3:5" x14ac:dyDescent="0.25">
      <c r="C7827" s="23"/>
      <c r="D7827" s="23"/>
      <c r="E7827" s="23"/>
    </row>
    <row r="7828" spans="3:5" x14ac:dyDescent="0.25">
      <c r="C7828" s="23"/>
      <c r="D7828" s="23"/>
      <c r="E7828" s="23"/>
    </row>
    <row r="7829" spans="3:5" x14ac:dyDescent="0.25">
      <c r="C7829" s="23"/>
      <c r="D7829" s="23"/>
      <c r="E7829" s="23"/>
    </row>
    <row r="7830" spans="3:5" x14ac:dyDescent="0.25">
      <c r="C7830" s="23"/>
      <c r="D7830" s="23"/>
      <c r="E7830" s="23"/>
    </row>
    <row r="7831" spans="3:5" x14ac:dyDescent="0.25">
      <c r="C7831" s="23"/>
      <c r="D7831" s="23"/>
      <c r="E7831" s="23"/>
    </row>
    <row r="7832" spans="3:5" x14ac:dyDescent="0.25">
      <c r="C7832" s="23"/>
      <c r="D7832" s="23"/>
      <c r="E7832" s="23"/>
    </row>
    <row r="7833" spans="3:5" x14ac:dyDescent="0.25">
      <c r="C7833" s="23"/>
      <c r="D7833" s="23"/>
      <c r="E7833" s="23"/>
    </row>
    <row r="7834" spans="3:5" x14ac:dyDescent="0.25">
      <c r="C7834" s="23"/>
      <c r="D7834" s="23"/>
      <c r="E7834" s="23"/>
    </row>
    <row r="7835" spans="3:5" x14ac:dyDescent="0.25">
      <c r="C7835" s="23"/>
      <c r="D7835" s="23"/>
      <c r="E7835" s="23"/>
    </row>
    <row r="7836" spans="3:5" x14ac:dyDescent="0.25">
      <c r="C7836" s="23"/>
      <c r="D7836" s="23"/>
      <c r="E7836" s="23"/>
    </row>
    <row r="7837" spans="3:5" x14ac:dyDescent="0.25">
      <c r="C7837" s="23"/>
      <c r="D7837" s="23"/>
      <c r="E7837" s="23"/>
    </row>
    <row r="7838" spans="3:5" x14ac:dyDescent="0.25">
      <c r="C7838" s="23"/>
      <c r="D7838" s="23"/>
      <c r="E7838" s="23"/>
    </row>
    <row r="7839" spans="3:5" x14ac:dyDescent="0.25">
      <c r="C7839" s="23"/>
      <c r="D7839" s="23"/>
      <c r="E7839" s="23"/>
    </row>
    <row r="7840" spans="3:5" x14ac:dyDescent="0.25">
      <c r="C7840" s="23"/>
      <c r="D7840" s="23"/>
      <c r="E7840" s="23"/>
    </row>
    <row r="7841" spans="3:5" x14ac:dyDescent="0.25">
      <c r="C7841" s="23"/>
      <c r="D7841" s="23"/>
      <c r="E7841" s="23"/>
    </row>
    <row r="7842" spans="3:5" x14ac:dyDescent="0.25">
      <c r="C7842" s="23"/>
      <c r="D7842" s="23"/>
      <c r="E7842" s="23"/>
    </row>
    <row r="7843" spans="3:5" x14ac:dyDescent="0.25">
      <c r="C7843" s="23"/>
      <c r="D7843" s="23"/>
      <c r="E7843" s="23"/>
    </row>
    <row r="7844" spans="3:5" x14ac:dyDescent="0.25">
      <c r="C7844" s="23"/>
      <c r="D7844" s="23"/>
      <c r="E7844" s="23"/>
    </row>
    <row r="7845" spans="3:5" x14ac:dyDescent="0.25">
      <c r="C7845" s="23"/>
      <c r="D7845" s="23"/>
      <c r="E7845" s="23"/>
    </row>
    <row r="7846" spans="3:5" x14ac:dyDescent="0.25">
      <c r="C7846" s="23"/>
      <c r="D7846" s="23"/>
      <c r="E7846" s="23"/>
    </row>
    <row r="7847" spans="3:5" x14ac:dyDescent="0.25">
      <c r="C7847" s="23"/>
      <c r="D7847" s="23"/>
      <c r="E7847" s="23"/>
    </row>
    <row r="7848" spans="3:5" x14ac:dyDescent="0.25">
      <c r="C7848" s="23"/>
      <c r="D7848" s="23"/>
      <c r="E7848" s="23"/>
    </row>
    <row r="7849" spans="3:5" x14ac:dyDescent="0.25">
      <c r="C7849" s="23"/>
      <c r="D7849" s="23"/>
      <c r="E7849" s="23"/>
    </row>
    <row r="7850" spans="3:5" x14ac:dyDescent="0.25">
      <c r="C7850" s="23"/>
      <c r="D7850" s="23"/>
      <c r="E7850" s="23"/>
    </row>
    <row r="7851" spans="3:5" x14ac:dyDescent="0.25">
      <c r="C7851" s="23"/>
      <c r="D7851" s="23"/>
      <c r="E7851" s="23"/>
    </row>
    <row r="7852" spans="3:5" x14ac:dyDescent="0.25">
      <c r="C7852" s="23"/>
      <c r="D7852" s="23"/>
      <c r="E7852" s="23"/>
    </row>
    <row r="7853" spans="3:5" x14ac:dyDescent="0.25">
      <c r="C7853" s="23"/>
      <c r="D7853" s="23"/>
      <c r="E7853" s="23"/>
    </row>
    <row r="7854" spans="3:5" x14ac:dyDescent="0.25">
      <c r="C7854" s="23"/>
      <c r="D7854" s="23"/>
      <c r="E7854" s="23"/>
    </row>
    <row r="7855" spans="3:5" x14ac:dyDescent="0.25">
      <c r="C7855" s="23"/>
      <c r="D7855" s="23"/>
      <c r="E7855" s="23"/>
    </row>
    <row r="7856" spans="3:5" x14ac:dyDescent="0.25">
      <c r="C7856" s="23"/>
      <c r="D7856" s="23"/>
      <c r="E7856" s="23"/>
    </row>
    <row r="7857" spans="3:5" x14ac:dyDescent="0.25">
      <c r="C7857" s="23"/>
      <c r="D7857" s="23"/>
      <c r="E7857" s="23"/>
    </row>
    <row r="7858" spans="3:5" x14ac:dyDescent="0.25">
      <c r="C7858" s="23"/>
      <c r="D7858" s="23"/>
      <c r="E7858" s="23"/>
    </row>
    <row r="7859" spans="3:5" x14ac:dyDescent="0.25">
      <c r="C7859" s="23"/>
      <c r="D7859" s="23"/>
      <c r="E7859" s="23"/>
    </row>
    <row r="7860" spans="3:5" x14ac:dyDescent="0.25">
      <c r="C7860" s="23"/>
      <c r="D7860" s="23"/>
      <c r="E7860" s="23"/>
    </row>
    <row r="7861" spans="3:5" x14ac:dyDescent="0.25">
      <c r="C7861" s="23"/>
      <c r="D7861" s="23"/>
      <c r="E7861" s="23"/>
    </row>
    <row r="7862" spans="3:5" x14ac:dyDescent="0.25">
      <c r="C7862" s="23"/>
      <c r="D7862" s="23"/>
      <c r="E7862" s="23"/>
    </row>
    <row r="7863" spans="3:5" x14ac:dyDescent="0.25">
      <c r="C7863" s="23"/>
      <c r="D7863" s="23"/>
      <c r="E7863" s="23"/>
    </row>
    <row r="7864" spans="3:5" x14ac:dyDescent="0.25">
      <c r="C7864" s="23"/>
      <c r="D7864" s="23"/>
      <c r="E7864" s="23"/>
    </row>
    <row r="7865" spans="3:5" x14ac:dyDescent="0.25">
      <c r="C7865" s="23"/>
      <c r="D7865" s="23"/>
      <c r="E7865" s="23"/>
    </row>
    <row r="7866" spans="3:5" x14ac:dyDescent="0.25">
      <c r="C7866" s="23"/>
      <c r="D7866" s="23"/>
      <c r="E7866" s="23"/>
    </row>
    <row r="7867" spans="3:5" x14ac:dyDescent="0.25">
      <c r="C7867" s="23"/>
      <c r="D7867" s="23"/>
      <c r="E7867" s="23"/>
    </row>
    <row r="7868" spans="3:5" x14ac:dyDescent="0.25">
      <c r="C7868" s="23"/>
      <c r="D7868" s="23"/>
      <c r="E7868" s="23"/>
    </row>
    <row r="7869" spans="3:5" x14ac:dyDescent="0.25">
      <c r="C7869" s="23"/>
      <c r="D7869" s="23"/>
      <c r="E7869" s="23"/>
    </row>
    <row r="7870" spans="3:5" x14ac:dyDescent="0.25">
      <c r="C7870" s="23"/>
      <c r="D7870" s="23"/>
      <c r="E7870" s="23"/>
    </row>
    <row r="7871" spans="3:5" x14ac:dyDescent="0.25">
      <c r="C7871" s="23"/>
      <c r="D7871" s="23"/>
      <c r="E7871" s="23"/>
    </row>
    <row r="7872" spans="3:5" x14ac:dyDescent="0.25">
      <c r="C7872" s="23"/>
      <c r="D7872" s="23"/>
      <c r="E7872" s="23"/>
    </row>
    <row r="7873" spans="3:5" x14ac:dyDescent="0.25">
      <c r="C7873" s="23"/>
      <c r="D7873" s="23"/>
      <c r="E7873" s="23"/>
    </row>
    <row r="7874" spans="3:5" x14ac:dyDescent="0.25">
      <c r="C7874" s="23"/>
      <c r="D7874" s="23"/>
      <c r="E7874" s="23"/>
    </row>
    <row r="7875" spans="3:5" x14ac:dyDescent="0.25">
      <c r="C7875" s="23"/>
      <c r="D7875" s="23"/>
      <c r="E7875" s="23"/>
    </row>
    <row r="7876" spans="3:5" x14ac:dyDescent="0.25">
      <c r="C7876" s="23"/>
      <c r="D7876" s="23"/>
      <c r="E7876" s="23"/>
    </row>
    <row r="7877" spans="3:5" x14ac:dyDescent="0.25">
      <c r="C7877" s="23"/>
      <c r="D7877" s="23"/>
      <c r="E7877" s="23"/>
    </row>
    <row r="7878" spans="3:5" x14ac:dyDescent="0.25">
      <c r="C7878" s="23"/>
      <c r="D7878" s="23"/>
      <c r="E7878" s="23"/>
    </row>
    <row r="7879" spans="3:5" x14ac:dyDescent="0.25">
      <c r="C7879" s="23"/>
      <c r="D7879" s="23"/>
      <c r="E7879" s="23"/>
    </row>
    <row r="7880" spans="3:5" x14ac:dyDescent="0.25">
      <c r="C7880" s="23"/>
      <c r="D7880" s="23"/>
      <c r="E7880" s="23"/>
    </row>
    <row r="7881" spans="3:5" x14ac:dyDescent="0.25">
      <c r="C7881" s="23"/>
      <c r="D7881" s="23"/>
      <c r="E7881" s="23"/>
    </row>
    <row r="7882" spans="3:5" x14ac:dyDescent="0.25">
      <c r="C7882" s="23"/>
      <c r="D7882" s="23"/>
      <c r="E7882" s="23"/>
    </row>
    <row r="7883" spans="3:5" x14ac:dyDescent="0.25">
      <c r="C7883" s="23"/>
      <c r="D7883" s="23"/>
      <c r="E7883" s="23"/>
    </row>
    <row r="7884" spans="3:5" x14ac:dyDescent="0.25">
      <c r="C7884" s="23"/>
      <c r="D7884" s="23"/>
      <c r="E7884" s="23"/>
    </row>
    <row r="7885" spans="3:5" x14ac:dyDescent="0.25">
      <c r="C7885" s="23"/>
      <c r="D7885" s="23"/>
      <c r="E7885" s="23"/>
    </row>
    <row r="7886" spans="3:5" x14ac:dyDescent="0.25">
      <c r="C7886" s="23"/>
      <c r="D7886" s="23"/>
      <c r="E7886" s="23"/>
    </row>
    <row r="7887" spans="3:5" x14ac:dyDescent="0.25">
      <c r="C7887" s="23"/>
      <c r="D7887" s="23"/>
      <c r="E7887" s="23"/>
    </row>
    <row r="7888" spans="3:5" x14ac:dyDescent="0.25">
      <c r="C7888" s="23"/>
      <c r="D7888" s="23"/>
      <c r="E7888" s="23"/>
    </row>
    <row r="7889" spans="3:5" x14ac:dyDescent="0.25">
      <c r="C7889" s="23"/>
      <c r="D7889" s="23"/>
      <c r="E7889" s="23"/>
    </row>
    <row r="7890" spans="3:5" x14ac:dyDescent="0.25">
      <c r="C7890" s="23"/>
      <c r="D7890" s="23"/>
      <c r="E7890" s="23"/>
    </row>
    <row r="7891" spans="3:5" x14ac:dyDescent="0.25">
      <c r="C7891" s="23"/>
      <c r="D7891" s="23"/>
      <c r="E7891" s="23"/>
    </row>
    <row r="7892" spans="3:5" x14ac:dyDescent="0.25">
      <c r="C7892" s="23"/>
      <c r="D7892" s="23"/>
      <c r="E7892" s="23"/>
    </row>
    <row r="7893" spans="3:5" x14ac:dyDescent="0.25">
      <c r="C7893" s="23"/>
      <c r="D7893" s="23"/>
      <c r="E7893" s="23"/>
    </row>
    <row r="7894" spans="3:5" x14ac:dyDescent="0.25">
      <c r="C7894" s="23"/>
      <c r="D7894" s="23"/>
      <c r="E7894" s="23"/>
    </row>
    <row r="7895" spans="3:5" x14ac:dyDescent="0.25">
      <c r="C7895" s="23"/>
      <c r="D7895" s="23"/>
      <c r="E7895" s="23"/>
    </row>
    <row r="7896" spans="3:5" x14ac:dyDescent="0.25">
      <c r="C7896" s="23"/>
      <c r="D7896" s="23"/>
      <c r="E7896" s="23"/>
    </row>
    <row r="7897" spans="3:5" x14ac:dyDescent="0.25">
      <c r="C7897" s="23"/>
      <c r="D7897" s="23"/>
      <c r="E7897" s="23"/>
    </row>
    <row r="7898" spans="3:5" x14ac:dyDescent="0.25">
      <c r="C7898" s="23"/>
      <c r="D7898" s="23"/>
      <c r="E7898" s="23"/>
    </row>
    <row r="7899" spans="3:5" x14ac:dyDescent="0.25">
      <c r="C7899" s="23"/>
      <c r="D7899" s="23"/>
      <c r="E7899" s="23"/>
    </row>
    <row r="7900" spans="3:5" x14ac:dyDescent="0.25">
      <c r="C7900" s="23"/>
      <c r="D7900" s="23"/>
      <c r="E7900" s="23"/>
    </row>
    <row r="7901" spans="3:5" x14ac:dyDescent="0.25">
      <c r="C7901" s="23"/>
      <c r="D7901" s="23"/>
      <c r="E7901" s="23"/>
    </row>
    <row r="7902" spans="3:5" x14ac:dyDescent="0.25">
      <c r="C7902" s="23"/>
      <c r="D7902" s="23"/>
      <c r="E7902" s="23"/>
    </row>
    <row r="7903" spans="3:5" x14ac:dyDescent="0.25">
      <c r="C7903" s="23"/>
      <c r="D7903" s="23"/>
      <c r="E7903" s="23"/>
    </row>
    <row r="7904" spans="3:5" x14ac:dyDescent="0.25">
      <c r="C7904" s="23"/>
      <c r="D7904" s="23"/>
      <c r="E7904" s="23"/>
    </row>
    <row r="7905" spans="3:5" x14ac:dyDescent="0.25">
      <c r="C7905" s="23"/>
      <c r="D7905" s="23"/>
      <c r="E7905" s="23"/>
    </row>
    <row r="7906" spans="3:5" x14ac:dyDescent="0.25">
      <c r="C7906" s="23"/>
      <c r="D7906" s="23"/>
      <c r="E7906" s="23"/>
    </row>
    <row r="7907" spans="3:5" x14ac:dyDescent="0.25">
      <c r="C7907" s="23"/>
      <c r="D7907" s="23"/>
      <c r="E7907" s="23"/>
    </row>
    <row r="7908" spans="3:5" x14ac:dyDescent="0.25">
      <c r="C7908" s="23"/>
      <c r="D7908" s="23"/>
      <c r="E7908" s="23"/>
    </row>
    <row r="7909" spans="3:5" x14ac:dyDescent="0.25">
      <c r="C7909" s="23"/>
      <c r="D7909" s="23"/>
      <c r="E7909" s="23"/>
    </row>
    <row r="7910" spans="3:5" x14ac:dyDescent="0.25">
      <c r="C7910" s="23"/>
      <c r="D7910" s="23"/>
      <c r="E7910" s="23"/>
    </row>
    <row r="7911" spans="3:5" x14ac:dyDescent="0.25">
      <c r="C7911" s="23"/>
      <c r="D7911" s="23"/>
      <c r="E7911" s="23"/>
    </row>
    <row r="7912" spans="3:5" x14ac:dyDescent="0.25">
      <c r="C7912" s="23"/>
      <c r="D7912" s="23"/>
      <c r="E7912" s="23"/>
    </row>
    <row r="7913" spans="3:5" x14ac:dyDescent="0.25">
      <c r="C7913" s="23"/>
      <c r="D7913" s="23"/>
      <c r="E7913" s="23"/>
    </row>
    <row r="7914" spans="3:5" x14ac:dyDescent="0.25">
      <c r="C7914" s="23"/>
      <c r="D7914" s="23"/>
      <c r="E7914" s="23"/>
    </row>
    <row r="7915" spans="3:5" x14ac:dyDescent="0.25">
      <c r="C7915" s="23"/>
      <c r="D7915" s="23"/>
      <c r="E7915" s="23"/>
    </row>
    <row r="7916" spans="3:5" x14ac:dyDescent="0.25">
      <c r="C7916" s="23"/>
      <c r="D7916" s="23"/>
      <c r="E7916" s="23"/>
    </row>
    <row r="7917" spans="3:5" x14ac:dyDescent="0.25">
      <c r="C7917" s="23"/>
      <c r="D7917" s="23"/>
      <c r="E7917" s="23"/>
    </row>
    <row r="7918" spans="3:5" x14ac:dyDescent="0.25">
      <c r="C7918" s="23"/>
      <c r="D7918" s="23"/>
      <c r="E7918" s="23"/>
    </row>
    <row r="7919" spans="3:5" x14ac:dyDescent="0.25">
      <c r="C7919" s="23"/>
      <c r="D7919" s="23"/>
      <c r="E7919" s="23"/>
    </row>
    <row r="7920" spans="3:5" x14ac:dyDescent="0.25">
      <c r="C7920" s="23"/>
      <c r="D7920" s="23"/>
      <c r="E7920" s="23"/>
    </row>
    <row r="7921" spans="3:5" x14ac:dyDescent="0.25">
      <c r="C7921" s="23"/>
      <c r="D7921" s="23"/>
      <c r="E7921" s="23"/>
    </row>
    <row r="7922" spans="3:5" x14ac:dyDescent="0.25">
      <c r="C7922" s="23"/>
      <c r="D7922" s="23"/>
      <c r="E7922" s="23"/>
    </row>
    <row r="7923" spans="3:5" x14ac:dyDescent="0.25">
      <c r="C7923" s="23"/>
      <c r="D7923" s="23"/>
      <c r="E7923" s="23"/>
    </row>
    <row r="7924" spans="3:5" x14ac:dyDescent="0.25">
      <c r="C7924" s="23"/>
      <c r="D7924" s="23"/>
      <c r="E7924" s="23"/>
    </row>
    <row r="7925" spans="3:5" x14ac:dyDescent="0.25">
      <c r="C7925" s="23"/>
      <c r="D7925" s="23"/>
      <c r="E7925" s="23"/>
    </row>
    <row r="7926" spans="3:5" x14ac:dyDescent="0.25">
      <c r="C7926" s="23"/>
      <c r="D7926" s="23"/>
      <c r="E7926" s="23"/>
    </row>
    <row r="7927" spans="3:5" x14ac:dyDescent="0.25">
      <c r="C7927" s="23"/>
      <c r="D7927" s="23"/>
      <c r="E7927" s="23"/>
    </row>
    <row r="7928" spans="3:5" x14ac:dyDescent="0.25">
      <c r="C7928" s="23"/>
      <c r="D7928" s="23"/>
      <c r="E7928" s="23"/>
    </row>
    <row r="7929" spans="3:5" x14ac:dyDescent="0.25">
      <c r="C7929" s="23"/>
      <c r="D7929" s="23"/>
      <c r="E7929" s="23"/>
    </row>
    <row r="7930" spans="3:5" x14ac:dyDescent="0.25">
      <c r="C7930" s="23"/>
      <c r="D7930" s="23"/>
      <c r="E7930" s="23"/>
    </row>
    <row r="7931" spans="3:5" x14ac:dyDescent="0.25">
      <c r="C7931" s="23"/>
      <c r="D7931" s="23"/>
      <c r="E7931" s="23"/>
    </row>
    <row r="7932" spans="3:5" x14ac:dyDescent="0.25">
      <c r="C7932" s="23"/>
      <c r="D7932" s="23"/>
      <c r="E7932" s="23"/>
    </row>
    <row r="7933" spans="3:5" x14ac:dyDescent="0.25">
      <c r="C7933" s="23"/>
      <c r="D7933" s="23"/>
      <c r="E7933" s="23"/>
    </row>
    <row r="7934" spans="3:5" x14ac:dyDescent="0.25">
      <c r="C7934" s="23"/>
      <c r="D7934" s="23"/>
      <c r="E7934" s="23"/>
    </row>
    <row r="7935" spans="3:5" x14ac:dyDescent="0.25">
      <c r="C7935" s="23"/>
      <c r="D7935" s="23"/>
      <c r="E7935" s="23"/>
    </row>
    <row r="7936" spans="3:5" x14ac:dyDescent="0.25">
      <c r="C7936" s="23"/>
      <c r="D7936" s="23"/>
      <c r="E7936" s="23"/>
    </row>
    <row r="7937" spans="3:5" x14ac:dyDescent="0.25">
      <c r="C7937" s="23"/>
      <c r="D7937" s="23"/>
      <c r="E7937" s="23"/>
    </row>
    <row r="7938" spans="3:5" x14ac:dyDescent="0.25">
      <c r="C7938" s="23"/>
      <c r="D7938" s="23"/>
      <c r="E7938" s="23"/>
    </row>
    <row r="7939" spans="3:5" x14ac:dyDescent="0.25">
      <c r="C7939" s="23"/>
      <c r="D7939" s="23"/>
      <c r="E7939" s="23"/>
    </row>
    <row r="7940" spans="3:5" x14ac:dyDescent="0.25">
      <c r="C7940" s="23"/>
      <c r="D7940" s="23"/>
      <c r="E7940" s="23"/>
    </row>
    <row r="7941" spans="3:5" x14ac:dyDescent="0.25">
      <c r="C7941" s="23"/>
      <c r="D7941" s="23"/>
      <c r="E7941" s="23"/>
    </row>
    <row r="7942" spans="3:5" x14ac:dyDescent="0.25">
      <c r="C7942" s="23"/>
      <c r="D7942" s="23"/>
      <c r="E7942" s="23"/>
    </row>
    <row r="7943" spans="3:5" x14ac:dyDescent="0.25">
      <c r="C7943" s="23"/>
      <c r="D7943" s="23"/>
      <c r="E7943" s="23"/>
    </row>
    <row r="7944" spans="3:5" x14ac:dyDescent="0.25">
      <c r="C7944" s="23"/>
      <c r="D7944" s="23"/>
      <c r="E7944" s="23"/>
    </row>
    <row r="7945" spans="3:5" x14ac:dyDescent="0.25">
      <c r="C7945" s="23"/>
      <c r="D7945" s="23"/>
      <c r="E7945" s="23"/>
    </row>
    <row r="7946" spans="3:5" x14ac:dyDescent="0.25">
      <c r="C7946" s="23"/>
      <c r="D7946" s="23"/>
      <c r="E7946" s="23"/>
    </row>
    <row r="7947" spans="3:5" x14ac:dyDescent="0.25">
      <c r="C7947" s="23"/>
      <c r="D7947" s="23"/>
      <c r="E7947" s="23"/>
    </row>
    <row r="7948" spans="3:5" x14ac:dyDescent="0.25">
      <c r="C7948" s="23"/>
      <c r="D7948" s="23"/>
      <c r="E7948" s="23"/>
    </row>
    <row r="7949" spans="3:5" x14ac:dyDescent="0.25">
      <c r="C7949" s="23"/>
      <c r="D7949" s="23"/>
      <c r="E7949" s="23"/>
    </row>
    <row r="7950" spans="3:5" x14ac:dyDescent="0.25">
      <c r="C7950" s="23"/>
      <c r="D7950" s="23"/>
      <c r="E7950" s="23"/>
    </row>
    <row r="7951" spans="3:5" x14ac:dyDescent="0.25">
      <c r="C7951" s="23"/>
      <c r="D7951" s="23"/>
      <c r="E7951" s="23"/>
    </row>
    <row r="7952" spans="3:5" x14ac:dyDescent="0.25">
      <c r="C7952" s="23"/>
      <c r="D7952" s="23"/>
      <c r="E7952" s="23"/>
    </row>
    <row r="7953" spans="3:5" x14ac:dyDescent="0.25">
      <c r="C7953" s="23"/>
      <c r="D7953" s="23"/>
      <c r="E7953" s="23"/>
    </row>
    <row r="7954" spans="3:5" x14ac:dyDescent="0.25">
      <c r="C7954" s="23"/>
      <c r="D7954" s="23"/>
      <c r="E7954" s="23"/>
    </row>
    <row r="7955" spans="3:5" x14ac:dyDescent="0.25">
      <c r="C7955" s="23"/>
      <c r="D7955" s="23"/>
      <c r="E7955" s="23"/>
    </row>
    <row r="7956" spans="3:5" x14ac:dyDescent="0.25">
      <c r="C7956" s="23"/>
      <c r="D7956" s="23"/>
      <c r="E7956" s="23"/>
    </row>
    <row r="7957" spans="3:5" x14ac:dyDescent="0.25">
      <c r="C7957" s="23"/>
      <c r="D7957" s="23"/>
      <c r="E7957" s="23"/>
    </row>
    <row r="7958" spans="3:5" x14ac:dyDescent="0.25">
      <c r="C7958" s="23"/>
      <c r="D7958" s="23"/>
      <c r="E7958" s="23"/>
    </row>
    <row r="7959" spans="3:5" x14ac:dyDescent="0.25">
      <c r="C7959" s="23"/>
      <c r="D7959" s="23"/>
      <c r="E7959" s="23"/>
    </row>
    <row r="7960" spans="3:5" x14ac:dyDescent="0.25">
      <c r="C7960" s="23"/>
      <c r="D7960" s="23"/>
      <c r="E7960" s="23"/>
    </row>
    <row r="7961" spans="3:5" x14ac:dyDescent="0.25">
      <c r="C7961" s="23"/>
      <c r="D7961" s="23"/>
      <c r="E7961" s="23"/>
    </row>
    <row r="7962" spans="3:5" x14ac:dyDescent="0.25">
      <c r="C7962" s="23"/>
      <c r="D7962" s="23"/>
      <c r="E7962" s="23"/>
    </row>
    <row r="7963" spans="3:5" x14ac:dyDescent="0.25">
      <c r="C7963" s="23"/>
      <c r="D7963" s="23"/>
      <c r="E7963" s="23"/>
    </row>
    <row r="7964" spans="3:5" x14ac:dyDescent="0.25">
      <c r="C7964" s="23"/>
      <c r="D7964" s="23"/>
      <c r="E7964" s="23"/>
    </row>
    <row r="7965" spans="3:5" x14ac:dyDescent="0.25">
      <c r="C7965" s="23"/>
      <c r="D7965" s="23"/>
      <c r="E7965" s="23"/>
    </row>
    <row r="7966" spans="3:5" x14ac:dyDescent="0.25">
      <c r="C7966" s="23"/>
      <c r="D7966" s="23"/>
      <c r="E7966" s="23"/>
    </row>
    <row r="7967" spans="3:5" x14ac:dyDescent="0.25">
      <c r="C7967" s="23"/>
      <c r="D7967" s="23"/>
      <c r="E7967" s="23"/>
    </row>
    <row r="7968" spans="3:5" x14ac:dyDescent="0.25">
      <c r="C7968" s="23"/>
      <c r="D7968" s="23"/>
      <c r="E7968" s="23"/>
    </row>
    <row r="7969" spans="3:5" x14ac:dyDescent="0.25">
      <c r="C7969" s="23"/>
      <c r="D7969" s="23"/>
      <c r="E7969" s="23"/>
    </row>
    <row r="7970" spans="3:5" x14ac:dyDescent="0.25">
      <c r="C7970" s="23"/>
      <c r="D7970" s="23"/>
      <c r="E7970" s="23"/>
    </row>
    <row r="7971" spans="3:5" x14ac:dyDescent="0.25">
      <c r="C7971" s="23"/>
      <c r="D7971" s="23"/>
      <c r="E7971" s="23"/>
    </row>
    <row r="7972" spans="3:5" x14ac:dyDescent="0.25">
      <c r="C7972" s="23"/>
      <c r="D7972" s="23"/>
      <c r="E7972" s="23"/>
    </row>
    <row r="7973" spans="3:5" x14ac:dyDescent="0.25">
      <c r="C7973" s="23"/>
      <c r="D7973" s="23"/>
      <c r="E7973" s="23"/>
    </row>
    <row r="7974" spans="3:5" x14ac:dyDescent="0.25">
      <c r="C7974" s="23"/>
      <c r="D7974" s="23"/>
      <c r="E7974" s="23"/>
    </row>
    <row r="7975" spans="3:5" x14ac:dyDescent="0.25">
      <c r="C7975" s="23"/>
      <c r="D7975" s="23"/>
      <c r="E7975" s="23"/>
    </row>
    <row r="7976" spans="3:5" x14ac:dyDescent="0.25">
      <c r="C7976" s="23"/>
      <c r="D7976" s="23"/>
      <c r="E7976" s="23"/>
    </row>
    <row r="7977" spans="3:5" x14ac:dyDescent="0.25">
      <c r="C7977" s="23"/>
      <c r="D7977" s="23"/>
      <c r="E7977" s="23"/>
    </row>
    <row r="7978" spans="3:5" x14ac:dyDescent="0.25">
      <c r="C7978" s="23"/>
      <c r="D7978" s="23"/>
      <c r="E7978" s="23"/>
    </row>
    <row r="7979" spans="3:5" x14ac:dyDescent="0.25">
      <c r="C7979" s="23"/>
      <c r="D7979" s="23"/>
      <c r="E7979" s="23"/>
    </row>
    <row r="7980" spans="3:5" x14ac:dyDescent="0.25">
      <c r="C7980" s="23"/>
      <c r="D7980" s="23"/>
      <c r="E7980" s="23"/>
    </row>
    <row r="7981" spans="3:5" x14ac:dyDescent="0.25">
      <c r="C7981" s="23"/>
      <c r="D7981" s="23"/>
      <c r="E7981" s="23"/>
    </row>
    <row r="7982" spans="3:5" x14ac:dyDescent="0.25">
      <c r="C7982" s="23"/>
      <c r="D7982" s="23"/>
      <c r="E7982" s="23"/>
    </row>
    <row r="7983" spans="3:5" x14ac:dyDescent="0.25">
      <c r="C7983" s="23"/>
      <c r="D7983" s="23"/>
      <c r="E7983" s="23"/>
    </row>
    <row r="7984" spans="3:5" x14ac:dyDescent="0.25">
      <c r="C7984" s="23"/>
      <c r="D7984" s="23"/>
      <c r="E7984" s="23"/>
    </row>
    <row r="7985" spans="3:5" x14ac:dyDescent="0.25">
      <c r="C7985" s="23"/>
      <c r="D7985" s="23"/>
      <c r="E7985" s="23"/>
    </row>
    <row r="7986" spans="3:5" x14ac:dyDescent="0.25">
      <c r="C7986" s="23"/>
      <c r="D7986" s="23"/>
      <c r="E7986" s="23"/>
    </row>
    <row r="7987" spans="3:5" x14ac:dyDescent="0.25">
      <c r="C7987" s="23"/>
      <c r="D7987" s="23"/>
      <c r="E7987" s="23"/>
    </row>
    <row r="7988" spans="3:5" x14ac:dyDescent="0.25">
      <c r="C7988" s="23"/>
      <c r="D7988" s="23"/>
      <c r="E7988" s="23"/>
    </row>
    <row r="7989" spans="3:5" x14ac:dyDescent="0.25">
      <c r="C7989" s="23"/>
      <c r="D7989" s="23"/>
      <c r="E7989" s="23"/>
    </row>
    <row r="7990" spans="3:5" x14ac:dyDescent="0.25">
      <c r="C7990" s="23"/>
      <c r="D7990" s="23"/>
      <c r="E7990" s="23"/>
    </row>
    <row r="7991" spans="3:5" x14ac:dyDescent="0.25">
      <c r="C7991" s="23"/>
      <c r="D7991" s="23"/>
      <c r="E7991" s="23"/>
    </row>
    <row r="7992" spans="3:5" x14ac:dyDescent="0.25">
      <c r="C7992" s="23"/>
      <c r="D7992" s="23"/>
      <c r="E7992" s="23"/>
    </row>
    <row r="7993" spans="3:5" x14ac:dyDescent="0.25">
      <c r="C7993" s="23"/>
      <c r="D7993" s="23"/>
      <c r="E7993" s="23"/>
    </row>
    <row r="7994" spans="3:5" x14ac:dyDescent="0.25">
      <c r="C7994" s="23"/>
      <c r="D7994" s="23"/>
      <c r="E7994" s="23"/>
    </row>
    <row r="7995" spans="3:5" x14ac:dyDescent="0.25">
      <c r="C7995" s="23"/>
      <c r="D7995" s="23"/>
      <c r="E7995" s="23"/>
    </row>
    <row r="7996" spans="3:5" x14ac:dyDescent="0.25">
      <c r="C7996" s="23"/>
      <c r="D7996" s="23"/>
      <c r="E7996" s="23"/>
    </row>
    <row r="7997" spans="3:5" x14ac:dyDescent="0.25">
      <c r="C7997" s="23"/>
      <c r="D7997" s="23"/>
      <c r="E7997" s="23"/>
    </row>
    <row r="7998" spans="3:5" x14ac:dyDescent="0.25">
      <c r="C7998" s="23"/>
      <c r="D7998" s="23"/>
      <c r="E7998" s="23"/>
    </row>
    <row r="7999" spans="3:5" x14ac:dyDescent="0.25">
      <c r="C7999" s="23"/>
      <c r="D7999" s="23"/>
      <c r="E7999" s="23"/>
    </row>
    <row r="8000" spans="3:5" x14ac:dyDescent="0.25">
      <c r="C8000" s="23"/>
      <c r="D8000" s="23"/>
      <c r="E8000" s="23"/>
    </row>
    <row r="8001" spans="3:5" x14ac:dyDescent="0.25">
      <c r="C8001" s="23"/>
      <c r="D8001" s="23"/>
      <c r="E8001" s="23"/>
    </row>
    <row r="8002" spans="3:5" x14ac:dyDescent="0.25">
      <c r="C8002" s="23"/>
      <c r="D8002" s="23"/>
      <c r="E8002" s="23"/>
    </row>
    <row r="8003" spans="3:5" x14ac:dyDescent="0.25">
      <c r="C8003" s="23"/>
      <c r="D8003" s="23"/>
      <c r="E8003" s="23"/>
    </row>
    <row r="8004" spans="3:5" x14ac:dyDescent="0.25">
      <c r="C8004" s="23"/>
      <c r="D8004" s="23"/>
      <c r="E8004" s="23"/>
    </row>
    <row r="8005" spans="3:5" x14ac:dyDescent="0.25">
      <c r="C8005" s="23"/>
      <c r="D8005" s="23"/>
      <c r="E8005" s="23"/>
    </row>
    <row r="8006" spans="3:5" x14ac:dyDescent="0.25">
      <c r="C8006" s="23"/>
      <c r="D8006" s="23"/>
      <c r="E8006" s="23"/>
    </row>
    <row r="8007" spans="3:5" x14ac:dyDescent="0.25">
      <c r="C8007" s="23"/>
      <c r="D8007" s="23"/>
      <c r="E8007" s="23"/>
    </row>
    <row r="8008" spans="3:5" x14ac:dyDescent="0.25">
      <c r="C8008" s="23"/>
      <c r="D8008" s="23"/>
      <c r="E8008" s="23"/>
    </row>
    <row r="8009" spans="3:5" x14ac:dyDescent="0.25">
      <c r="C8009" s="23"/>
      <c r="D8009" s="23"/>
      <c r="E8009" s="23"/>
    </row>
    <row r="8010" spans="3:5" x14ac:dyDescent="0.25">
      <c r="C8010" s="23"/>
      <c r="D8010" s="23"/>
      <c r="E8010" s="23"/>
    </row>
    <row r="8011" spans="3:5" x14ac:dyDescent="0.25">
      <c r="C8011" s="23"/>
      <c r="D8011" s="23"/>
      <c r="E8011" s="23"/>
    </row>
    <row r="8012" spans="3:5" x14ac:dyDescent="0.25">
      <c r="C8012" s="23"/>
      <c r="D8012" s="23"/>
      <c r="E8012" s="23"/>
    </row>
    <row r="8013" spans="3:5" x14ac:dyDescent="0.25">
      <c r="C8013" s="23"/>
      <c r="D8013" s="23"/>
      <c r="E8013" s="23"/>
    </row>
    <row r="8014" spans="3:5" x14ac:dyDescent="0.25">
      <c r="C8014" s="23"/>
      <c r="D8014" s="23"/>
      <c r="E8014" s="23"/>
    </row>
    <row r="8015" spans="3:5" x14ac:dyDescent="0.25">
      <c r="C8015" s="23"/>
      <c r="D8015" s="23"/>
      <c r="E8015" s="23"/>
    </row>
    <row r="8016" spans="3:5" x14ac:dyDescent="0.25">
      <c r="C8016" s="23"/>
      <c r="D8016" s="23"/>
      <c r="E8016" s="23"/>
    </row>
    <row r="8017" spans="3:5" x14ac:dyDescent="0.25">
      <c r="C8017" s="23"/>
      <c r="D8017" s="23"/>
      <c r="E8017" s="23"/>
    </row>
    <row r="8018" spans="3:5" x14ac:dyDescent="0.25">
      <c r="C8018" s="23"/>
      <c r="D8018" s="23"/>
      <c r="E8018" s="23"/>
    </row>
    <row r="8019" spans="3:5" x14ac:dyDescent="0.25">
      <c r="C8019" s="23"/>
      <c r="D8019" s="23"/>
      <c r="E8019" s="23"/>
    </row>
    <row r="8020" spans="3:5" x14ac:dyDescent="0.25">
      <c r="C8020" s="23"/>
      <c r="D8020" s="23"/>
      <c r="E8020" s="23"/>
    </row>
    <row r="8021" spans="3:5" x14ac:dyDescent="0.25">
      <c r="C8021" s="23"/>
      <c r="D8021" s="23"/>
      <c r="E8021" s="23"/>
    </row>
    <row r="8022" spans="3:5" x14ac:dyDescent="0.25">
      <c r="C8022" s="23"/>
      <c r="D8022" s="23"/>
      <c r="E8022" s="23"/>
    </row>
    <row r="8023" spans="3:5" x14ac:dyDescent="0.25">
      <c r="C8023" s="23"/>
      <c r="D8023" s="23"/>
      <c r="E8023" s="23"/>
    </row>
    <row r="8024" spans="3:5" x14ac:dyDescent="0.25">
      <c r="C8024" s="23"/>
      <c r="D8024" s="23"/>
      <c r="E8024" s="23"/>
    </row>
    <row r="8025" spans="3:5" x14ac:dyDescent="0.25">
      <c r="C8025" s="23"/>
      <c r="D8025" s="23"/>
      <c r="E8025" s="23"/>
    </row>
    <row r="8026" spans="3:5" x14ac:dyDescent="0.25">
      <c r="C8026" s="23"/>
      <c r="D8026" s="23"/>
      <c r="E8026" s="23"/>
    </row>
    <row r="8027" spans="3:5" x14ac:dyDescent="0.25">
      <c r="C8027" s="23"/>
      <c r="D8027" s="23"/>
      <c r="E8027" s="23"/>
    </row>
    <row r="8028" spans="3:5" x14ac:dyDescent="0.25">
      <c r="C8028" s="23"/>
      <c r="D8028" s="23"/>
      <c r="E8028" s="23"/>
    </row>
    <row r="8029" spans="3:5" x14ac:dyDescent="0.25">
      <c r="C8029" s="23"/>
      <c r="D8029" s="23"/>
      <c r="E8029" s="23"/>
    </row>
    <row r="8030" spans="3:5" x14ac:dyDescent="0.25">
      <c r="C8030" s="23"/>
      <c r="D8030" s="23"/>
      <c r="E8030" s="23"/>
    </row>
    <row r="8031" spans="3:5" x14ac:dyDescent="0.25">
      <c r="C8031" s="23"/>
      <c r="D8031" s="23"/>
      <c r="E8031" s="23"/>
    </row>
    <row r="8032" spans="3:5" x14ac:dyDescent="0.25">
      <c r="C8032" s="23"/>
      <c r="D8032" s="23"/>
      <c r="E8032" s="23"/>
    </row>
    <row r="8033" spans="3:5" x14ac:dyDescent="0.25">
      <c r="C8033" s="23"/>
      <c r="D8033" s="23"/>
      <c r="E8033" s="23"/>
    </row>
    <row r="8034" spans="3:5" x14ac:dyDescent="0.25">
      <c r="C8034" s="23"/>
      <c r="D8034" s="23"/>
      <c r="E8034" s="23"/>
    </row>
    <row r="8035" spans="3:5" x14ac:dyDescent="0.25">
      <c r="C8035" s="23"/>
      <c r="D8035" s="23"/>
      <c r="E8035" s="23"/>
    </row>
    <row r="8036" spans="3:5" x14ac:dyDescent="0.25">
      <c r="C8036" s="23"/>
      <c r="D8036" s="23"/>
      <c r="E8036" s="23"/>
    </row>
    <row r="8037" spans="3:5" x14ac:dyDescent="0.25">
      <c r="C8037" s="23"/>
      <c r="D8037" s="23"/>
      <c r="E8037" s="23"/>
    </row>
    <row r="8038" spans="3:5" x14ac:dyDescent="0.25">
      <c r="C8038" s="23"/>
      <c r="D8038" s="23"/>
      <c r="E8038" s="23"/>
    </row>
    <row r="8039" spans="3:5" x14ac:dyDescent="0.25">
      <c r="C8039" s="23"/>
      <c r="D8039" s="23"/>
      <c r="E8039" s="23"/>
    </row>
    <row r="8040" spans="3:5" x14ac:dyDescent="0.25">
      <c r="C8040" s="23"/>
      <c r="D8040" s="23"/>
      <c r="E8040" s="23"/>
    </row>
    <row r="8041" spans="3:5" x14ac:dyDescent="0.25">
      <c r="C8041" s="23"/>
      <c r="D8041" s="23"/>
      <c r="E8041" s="23"/>
    </row>
    <row r="8042" spans="3:5" x14ac:dyDescent="0.25">
      <c r="C8042" s="23"/>
      <c r="D8042" s="23"/>
      <c r="E8042" s="23"/>
    </row>
    <row r="8043" spans="3:5" x14ac:dyDescent="0.25">
      <c r="C8043" s="23"/>
      <c r="D8043" s="23"/>
      <c r="E8043" s="23"/>
    </row>
    <row r="8044" spans="3:5" x14ac:dyDescent="0.25">
      <c r="C8044" s="23"/>
      <c r="D8044" s="23"/>
      <c r="E8044" s="23"/>
    </row>
    <row r="8045" spans="3:5" x14ac:dyDescent="0.25">
      <c r="C8045" s="23"/>
      <c r="D8045" s="23"/>
      <c r="E8045" s="23"/>
    </row>
    <row r="8046" spans="3:5" x14ac:dyDescent="0.25">
      <c r="C8046" s="23"/>
      <c r="D8046" s="23"/>
      <c r="E8046" s="23"/>
    </row>
    <row r="8047" spans="3:5" x14ac:dyDescent="0.25">
      <c r="C8047" s="23"/>
      <c r="D8047" s="23"/>
      <c r="E8047" s="23"/>
    </row>
    <row r="8048" spans="3:5" x14ac:dyDescent="0.25">
      <c r="C8048" s="23"/>
      <c r="D8048" s="23"/>
      <c r="E8048" s="23"/>
    </row>
    <row r="8049" spans="3:5" x14ac:dyDescent="0.25">
      <c r="C8049" s="23"/>
      <c r="D8049" s="23"/>
      <c r="E8049" s="23"/>
    </row>
    <row r="8050" spans="3:5" x14ac:dyDescent="0.25">
      <c r="C8050" s="23"/>
      <c r="D8050" s="23"/>
      <c r="E8050" s="23"/>
    </row>
    <row r="8051" spans="3:5" x14ac:dyDescent="0.25">
      <c r="C8051" s="23"/>
      <c r="D8051" s="23"/>
      <c r="E8051" s="23"/>
    </row>
    <row r="8052" spans="3:5" x14ac:dyDescent="0.25">
      <c r="C8052" s="23"/>
      <c r="D8052" s="23"/>
      <c r="E8052" s="23"/>
    </row>
    <row r="8053" spans="3:5" x14ac:dyDescent="0.25">
      <c r="C8053" s="23"/>
      <c r="D8053" s="23"/>
      <c r="E8053" s="23"/>
    </row>
    <row r="8054" spans="3:5" x14ac:dyDescent="0.25">
      <c r="C8054" s="23"/>
      <c r="D8054" s="23"/>
      <c r="E8054" s="23"/>
    </row>
    <row r="8055" spans="3:5" x14ac:dyDescent="0.25">
      <c r="C8055" s="23"/>
      <c r="D8055" s="23"/>
      <c r="E8055" s="23"/>
    </row>
    <row r="8056" spans="3:5" x14ac:dyDescent="0.25">
      <c r="C8056" s="23"/>
      <c r="D8056" s="23"/>
      <c r="E8056" s="23"/>
    </row>
    <row r="8057" spans="3:5" x14ac:dyDescent="0.25">
      <c r="C8057" s="23"/>
      <c r="D8057" s="23"/>
      <c r="E8057" s="23"/>
    </row>
    <row r="8058" spans="3:5" x14ac:dyDescent="0.25">
      <c r="C8058" s="23"/>
      <c r="D8058" s="23"/>
      <c r="E8058" s="23"/>
    </row>
    <row r="8059" spans="3:5" x14ac:dyDescent="0.25">
      <c r="C8059" s="23"/>
      <c r="D8059" s="23"/>
      <c r="E8059" s="23"/>
    </row>
    <row r="8060" spans="3:5" x14ac:dyDescent="0.25">
      <c r="C8060" s="23"/>
      <c r="D8060" s="23"/>
      <c r="E8060" s="23"/>
    </row>
    <row r="8061" spans="3:5" x14ac:dyDescent="0.25">
      <c r="C8061" s="23"/>
      <c r="D8061" s="23"/>
      <c r="E8061" s="23"/>
    </row>
    <row r="8062" spans="3:5" x14ac:dyDescent="0.25">
      <c r="C8062" s="23"/>
      <c r="D8062" s="23"/>
      <c r="E8062" s="23"/>
    </row>
    <row r="8063" spans="3:5" x14ac:dyDescent="0.25">
      <c r="C8063" s="23"/>
      <c r="D8063" s="23"/>
      <c r="E8063" s="23"/>
    </row>
    <row r="8064" spans="3:5" x14ac:dyDescent="0.25">
      <c r="C8064" s="23"/>
      <c r="D8064" s="23"/>
      <c r="E8064" s="23"/>
    </row>
    <row r="8065" spans="3:5" x14ac:dyDescent="0.25">
      <c r="C8065" s="23"/>
      <c r="D8065" s="23"/>
      <c r="E8065" s="23"/>
    </row>
    <row r="8066" spans="3:5" x14ac:dyDescent="0.25">
      <c r="C8066" s="23"/>
      <c r="D8066" s="23"/>
      <c r="E8066" s="23"/>
    </row>
    <row r="8067" spans="3:5" x14ac:dyDescent="0.25">
      <c r="C8067" s="23"/>
      <c r="D8067" s="23"/>
      <c r="E8067" s="23"/>
    </row>
    <row r="8068" spans="3:5" x14ac:dyDescent="0.25">
      <c r="C8068" s="23"/>
      <c r="D8068" s="23"/>
      <c r="E8068" s="23"/>
    </row>
    <row r="8069" spans="3:5" x14ac:dyDescent="0.25">
      <c r="C8069" s="23"/>
      <c r="D8069" s="23"/>
      <c r="E8069" s="23"/>
    </row>
    <row r="8070" spans="3:5" x14ac:dyDescent="0.25">
      <c r="C8070" s="23"/>
      <c r="D8070" s="23"/>
      <c r="E8070" s="23"/>
    </row>
    <row r="8071" spans="3:5" x14ac:dyDescent="0.25">
      <c r="C8071" s="23"/>
      <c r="D8071" s="23"/>
      <c r="E8071" s="23"/>
    </row>
    <row r="8072" spans="3:5" x14ac:dyDescent="0.25">
      <c r="C8072" s="23"/>
      <c r="D8072" s="23"/>
      <c r="E8072" s="23"/>
    </row>
    <row r="8073" spans="3:5" x14ac:dyDescent="0.25">
      <c r="C8073" s="23"/>
      <c r="D8073" s="23"/>
      <c r="E8073" s="23"/>
    </row>
    <row r="8074" spans="3:5" x14ac:dyDescent="0.25">
      <c r="C8074" s="23"/>
      <c r="D8074" s="23"/>
      <c r="E8074" s="23"/>
    </row>
    <row r="8075" spans="3:5" x14ac:dyDescent="0.25">
      <c r="C8075" s="23"/>
      <c r="D8075" s="23"/>
      <c r="E8075" s="23"/>
    </row>
    <row r="8076" spans="3:5" x14ac:dyDescent="0.25">
      <c r="C8076" s="23"/>
      <c r="D8076" s="23"/>
      <c r="E8076" s="23"/>
    </row>
    <row r="8077" spans="3:5" x14ac:dyDescent="0.25">
      <c r="C8077" s="23"/>
      <c r="D8077" s="23"/>
      <c r="E8077" s="23"/>
    </row>
    <row r="8078" spans="3:5" x14ac:dyDescent="0.25">
      <c r="C8078" s="23"/>
      <c r="D8078" s="23"/>
      <c r="E8078" s="23"/>
    </row>
    <row r="8079" spans="3:5" x14ac:dyDescent="0.25">
      <c r="C8079" s="23"/>
      <c r="D8079" s="23"/>
      <c r="E8079" s="23"/>
    </row>
    <row r="8080" spans="3:5" x14ac:dyDescent="0.25">
      <c r="C8080" s="23"/>
      <c r="D8080" s="23"/>
      <c r="E8080" s="23"/>
    </row>
    <row r="8081" spans="3:5" x14ac:dyDescent="0.25">
      <c r="C8081" s="23"/>
      <c r="D8081" s="23"/>
      <c r="E8081" s="23"/>
    </row>
    <row r="8082" spans="3:5" x14ac:dyDescent="0.25">
      <c r="C8082" s="23"/>
      <c r="D8082" s="23"/>
      <c r="E8082" s="23"/>
    </row>
    <row r="8083" spans="3:5" x14ac:dyDescent="0.25">
      <c r="C8083" s="23"/>
      <c r="D8083" s="23"/>
      <c r="E8083" s="23"/>
    </row>
    <row r="8084" spans="3:5" x14ac:dyDescent="0.25">
      <c r="C8084" s="23"/>
      <c r="D8084" s="23"/>
      <c r="E8084" s="23"/>
    </row>
    <row r="8085" spans="3:5" x14ac:dyDescent="0.25">
      <c r="C8085" s="23"/>
      <c r="D8085" s="23"/>
      <c r="E8085" s="23"/>
    </row>
    <row r="8086" spans="3:5" x14ac:dyDescent="0.25">
      <c r="C8086" s="23"/>
      <c r="D8086" s="23"/>
      <c r="E8086" s="23"/>
    </row>
    <row r="8087" spans="3:5" x14ac:dyDescent="0.25">
      <c r="C8087" s="23"/>
      <c r="D8087" s="23"/>
      <c r="E8087" s="23"/>
    </row>
    <row r="8088" spans="3:5" x14ac:dyDescent="0.25">
      <c r="C8088" s="23"/>
      <c r="D8088" s="23"/>
      <c r="E8088" s="23"/>
    </row>
    <row r="8089" spans="3:5" x14ac:dyDescent="0.25">
      <c r="C8089" s="23"/>
      <c r="D8089" s="23"/>
      <c r="E8089" s="23"/>
    </row>
    <row r="8090" spans="3:5" x14ac:dyDescent="0.25">
      <c r="C8090" s="23"/>
      <c r="D8090" s="23"/>
      <c r="E8090" s="23"/>
    </row>
    <row r="8091" spans="3:5" x14ac:dyDescent="0.25">
      <c r="C8091" s="23"/>
      <c r="D8091" s="23"/>
      <c r="E8091" s="23"/>
    </row>
    <row r="8092" spans="3:5" x14ac:dyDescent="0.25">
      <c r="C8092" s="23"/>
      <c r="D8092" s="23"/>
      <c r="E8092" s="23"/>
    </row>
    <row r="8093" spans="3:5" x14ac:dyDescent="0.25">
      <c r="C8093" s="23"/>
      <c r="D8093" s="23"/>
      <c r="E8093" s="23"/>
    </row>
    <row r="8094" spans="3:5" x14ac:dyDescent="0.25">
      <c r="C8094" s="23"/>
      <c r="D8094" s="23"/>
      <c r="E8094" s="23"/>
    </row>
    <row r="8095" spans="3:5" x14ac:dyDescent="0.25">
      <c r="C8095" s="23"/>
      <c r="D8095" s="23"/>
      <c r="E8095" s="23"/>
    </row>
    <row r="8096" spans="3:5" x14ac:dyDescent="0.25">
      <c r="C8096" s="23"/>
      <c r="D8096" s="23"/>
      <c r="E8096" s="23"/>
    </row>
    <row r="8097" spans="3:5" x14ac:dyDescent="0.25">
      <c r="C8097" s="23"/>
      <c r="D8097" s="23"/>
      <c r="E8097" s="23"/>
    </row>
    <row r="8098" spans="3:5" x14ac:dyDescent="0.25">
      <c r="C8098" s="23"/>
      <c r="D8098" s="23"/>
      <c r="E8098" s="23"/>
    </row>
    <row r="8099" spans="3:5" x14ac:dyDescent="0.25">
      <c r="C8099" s="23"/>
      <c r="D8099" s="23"/>
      <c r="E8099" s="23"/>
    </row>
    <row r="8100" spans="3:5" x14ac:dyDescent="0.25">
      <c r="C8100" s="23"/>
      <c r="D8100" s="23"/>
      <c r="E8100" s="23"/>
    </row>
    <row r="8101" spans="3:5" x14ac:dyDescent="0.25">
      <c r="C8101" s="23"/>
      <c r="D8101" s="23"/>
      <c r="E8101" s="23"/>
    </row>
    <row r="8102" spans="3:5" x14ac:dyDescent="0.25">
      <c r="C8102" s="23"/>
      <c r="D8102" s="23"/>
      <c r="E8102" s="23"/>
    </row>
    <row r="8103" spans="3:5" x14ac:dyDescent="0.25">
      <c r="C8103" s="23"/>
      <c r="D8103" s="23"/>
      <c r="E8103" s="23"/>
    </row>
    <row r="8104" spans="3:5" x14ac:dyDescent="0.25">
      <c r="C8104" s="23"/>
      <c r="D8104" s="23"/>
      <c r="E8104" s="23"/>
    </row>
    <row r="8105" spans="3:5" x14ac:dyDescent="0.25">
      <c r="C8105" s="23"/>
      <c r="D8105" s="23"/>
      <c r="E8105" s="23"/>
    </row>
    <row r="8106" spans="3:5" x14ac:dyDescent="0.25">
      <c r="C8106" s="23"/>
      <c r="D8106" s="23"/>
      <c r="E8106" s="23"/>
    </row>
    <row r="8107" spans="3:5" x14ac:dyDescent="0.25">
      <c r="C8107" s="23"/>
      <c r="D8107" s="23"/>
      <c r="E8107" s="23"/>
    </row>
    <row r="8108" spans="3:5" x14ac:dyDescent="0.25">
      <c r="C8108" s="23"/>
      <c r="D8108" s="23"/>
      <c r="E8108" s="23"/>
    </row>
    <row r="8109" spans="3:5" x14ac:dyDescent="0.25">
      <c r="C8109" s="23"/>
      <c r="D8109" s="23"/>
      <c r="E8109" s="23"/>
    </row>
    <row r="8110" spans="3:5" x14ac:dyDescent="0.25">
      <c r="C8110" s="23"/>
      <c r="D8110" s="23"/>
      <c r="E8110" s="23"/>
    </row>
    <row r="8111" spans="3:5" x14ac:dyDescent="0.25">
      <c r="C8111" s="23"/>
      <c r="D8111" s="23"/>
      <c r="E8111" s="23"/>
    </row>
    <row r="8112" spans="3:5" x14ac:dyDescent="0.25">
      <c r="C8112" s="23"/>
      <c r="D8112" s="23"/>
      <c r="E8112" s="23"/>
    </row>
    <row r="8113" spans="3:5" x14ac:dyDescent="0.25">
      <c r="C8113" s="23"/>
      <c r="D8113" s="23"/>
      <c r="E8113" s="23"/>
    </row>
    <row r="8114" spans="3:5" x14ac:dyDescent="0.25">
      <c r="C8114" s="23"/>
      <c r="D8114" s="23"/>
      <c r="E8114" s="23"/>
    </row>
    <row r="8115" spans="3:5" x14ac:dyDescent="0.25">
      <c r="C8115" s="23"/>
      <c r="D8115" s="23"/>
      <c r="E8115" s="23"/>
    </row>
    <row r="8116" spans="3:5" x14ac:dyDescent="0.25">
      <c r="C8116" s="23"/>
      <c r="D8116" s="23"/>
      <c r="E8116" s="23"/>
    </row>
    <row r="8117" spans="3:5" x14ac:dyDescent="0.25">
      <c r="C8117" s="23"/>
      <c r="D8117" s="23"/>
      <c r="E8117" s="23"/>
    </row>
    <row r="8118" spans="3:5" x14ac:dyDescent="0.25">
      <c r="C8118" s="23"/>
      <c r="D8118" s="23"/>
      <c r="E8118" s="23"/>
    </row>
    <row r="8119" spans="3:5" x14ac:dyDescent="0.25">
      <c r="C8119" s="23"/>
      <c r="D8119" s="23"/>
      <c r="E8119" s="23"/>
    </row>
    <row r="8120" spans="3:5" x14ac:dyDescent="0.25">
      <c r="C8120" s="23"/>
      <c r="D8120" s="23"/>
      <c r="E8120" s="23"/>
    </row>
    <row r="8121" spans="3:5" x14ac:dyDescent="0.25">
      <c r="C8121" s="23"/>
      <c r="D8121" s="23"/>
      <c r="E8121" s="23"/>
    </row>
    <row r="8122" spans="3:5" x14ac:dyDescent="0.25">
      <c r="C8122" s="23"/>
      <c r="D8122" s="23"/>
      <c r="E8122" s="23"/>
    </row>
    <row r="8123" spans="3:5" x14ac:dyDescent="0.25">
      <c r="C8123" s="23"/>
      <c r="D8123" s="23"/>
      <c r="E8123" s="23"/>
    </row>
    <row r="8124" spans="3:5" x14ac:dyDescent="0.25">
      <c r="C8124" s="23"/>
      <c r="D8124" s="23"/>
      <c r="E8124" s="23"/>
    </row>
    <row r="8125" spans="3:5" x14ac:dyDescent="0.25">
      <c r="C8125" s="23"/>
      <c r="D8125" s="23"/>
      <c r="E8125" s="23"/>
    </row>
    <row r="8126" spans="3:5" x14ac:dyDescent="0.25">
      <c r="C8126" s="23"/>
      <c r="D8126" s="23"/>
      <c r="E8126" s="23"/>
    </row>
    <row r="8127" spans="3:5" x14ac:dyDescent="0.25">
      <c r="C8127" s="23"/>
      <c r="D8127" s="23"/>
      <c r="E8127" s="23"/>
    </row>
    <row r="8128" spans="3:5" x14ac:dyDescent="0.25">
      <c r="C8128" s="23"/>
      <c r="D8128" s="23"/>
      <c r="E8128" s="23"/>
    </row>
    <row r="8129" spans="3:5" x14ac:dyDescent="0.25">
      <c r="C8129" s="23"/>
      <c r="D8129" s="23"/>
      <c r="E8129" s="23"/>
    </row>
    <row r="8130" spans="3:5" x14ac:dyDescent="0.25">
      <c r="C8130" s="23"/>
      <c r="D8130" s="23"/>
      <c r="E8130" s="23"/>
    </row>
    <row r="8131" spans="3:5" x14ac:dyDescent="0.25">
      <c r="C8131" s="23"/>
      <c r="D8131" s="23"/>
      <c r="E8131" s="23"/>
    </row>
    <row r="8132" spans="3:5" x14ac:dyDescent="0.25">
      <c r="C8132" s="23"/>
      <c r="D8132" s="23"/>
      <c r="E8132" s="23"/>
    </row>
    <row r="8133" spans="3:5" x14ac:dyDescent="0.25">
      <c r="C8133" s="23"/>
      <c r="D8133" s="23"/>
      <c r="E8133" s="23"/>
    </row>
    <row r="8134" spans="3:5" x14ac:dyDescent="0.25">
      <c r="C8134" s="23"/>
      <c r="D8134" s="23"/>
      <c r="E8134" s="23"/>
    </row>
    <row r="8135" spans="3:5" x14ac:dyDescent="0.25">
      <c r="C8135" s="23"/>
      <c r="D8135" s="23"/>
      <c r="E8135" s="23"/>
    </row>
    <row r="8136" spans="3:5" x14ac:dyDescent="0.25">
      <c r="C8136" s="23"/>
      <c r="D8136" s="23"/>
      <c r="E8136" s="23"/>
    </row>
    <row r="8137" spans="3:5" x14ac:dyDescent="0.25">
      <c r="C8137" s="23"/>
      <c r="D8137" s="23"/>
      <c r="E8137" s="23"/>
    </row>
    <row r="8138" spans="3:5" x14ac:dyDescent="0.25">
      <c r="C8138" s="23"/>
      <c r="D8138" s="23"/>
      <c r="E8138" s="23"/>
    </row>
    <row r="8139" spans="3:5" x14ac:dyDescent="0.25">
      <c r="C8139" s="23"/>
      <c r="D8139" s="23"/>
      <c r="E8139" s="23"/>
    </row>
    <row r="8140" spans="3:5" x14ac:dyDescent="0.25">
      <c r="C8140" s="23"/>
      <c r="D8140" s="23"/>
      <c r="E8140" s="23"/>
    </row>
    <row r="8141" spans="3:5" x14ac:dyDescent="0.25">
      <c r="C8141" s="23"/>
      <c r="D8141" s="23"/>
      <c r="E8141" s="23"/>
    </row>
    <row r="8142" spans="3:5" x14ac:dyDescent="0.25">
      <c r="C8142" s="23"/>
      <c r="D8142" s="23"/>
      <c r="E8142" s="23"/>
    </row>
    <row r="8143" spans="3:5" x14ac:dyDescent="0.25">
      <c r="C8143" s="23"/>
      <c r="D8143" s="23"/>
      <c r="E8143" s="23"/>
    </row>
    <row r="8144" spans="3:5" x14ac:dyDescent="0.25">
      <c r="C8144" s="23"/>
      <c r="D8144" s="23"/>
      <c r="E8144" s="23"/>
    </row>
    <row r="8145" spans="3:5" x14ac:dyDescent="0.25">
      <c r="C8145" s="23"/>
      <c r="D8145" s="23"/>
      <c r="E8145" s="23"/>
    </row>
    <row r="8146" spans="3:5" x14ac:dyDescent="0.25">
      <c r="C8146" s="23"/>
      <c r="D8146" s="23"/>
      <c r="E8146" s="23"/>
    </row>
    <row r="8147" spans="3:5" x14ac:dyDescent="0.25">
      <c r="C8147" s="23"/>
      <c r="D8147" s="23"/>
      <c r="E8147" s="23"/>
    </row>
    <row r="8148" spans="3:5" x14ac:dyDescent="0.25">
      <c r="C8148" s="23"/>
      <c r="D8148" s="23"/>
      <c r="E8148" s="23"/>
    </row>
    <row r="8149" spans="3:5" x14ac:dyDescent="0.25">
      <c r="C8149" s="23"/>
      <c r="D8149" s="23"/>
      <c r="E8149" s="23"/>
    </row>
    <row r="8150" spans="3:5" x14ac:dyDescent="0.25">
      <c r="C8150" s="23"/>
      <c r="D8150" s="23"/>
      <c r="E8150" s="23"/>
    </row>
    <row r="8151" spans="3:5" x14ac:dyDescent="0.25">
      <c r="C8151" s="23"/>
      <c r="D8151" s="23"/>
      <c r="E8151" s="23"/>
    </row>
    <row r="8152" spans="3:5" x14ac:dyDescent="0.25">
      <c r="C8152" s="23"/>
      <c r="D8152" s="23"/>
      <c r="E8152" s="23"/>
    </row>
    <row r="8153" spans="3:5" x14ac:dyDescent="0.25">
      <c r="C8153" s="23"/>
      <c r="D8153" s="23"/>
      <c r="E8153" s="23"/>
    </row>
    <row r="8154" spans="3:5" x14ac:dyDescent="0.25">
      <c r="C8154" s="23"/>
      <c r="D8154" s="23"/>
      <c r="E8154" s="23"/>
    </row>
    <row r="8155" spans="3:5" x14ac:dyDescent="0.25">
      <c r="C8155" s="23"/>
      <c r="D8155" s="23"/>
      <c r="E8155" s="23"/>
    </row>
    <row r="8156" spans="3:5" x14ac:dyDescent="0.25">
      <c r="C8156" s="23"/>
      <c r="D8156" s="23"/>
      <c r="E8156" s="23"/>
    </row>
    <row r="8157" spans="3:5" x14ac:dyDescent="0.25">
      <c r="C8157" s="23"/>
      <c r="D8157" s="23"/>
      <c r="E8157" s="23"/>
    </row>
    <row r="8158" spans="3:5" x14ac:dyDescent="0.25">
      <c r="C8158" s="23"/>
      <c r="D8158" s="23"/>
      <c r="E8158" s="23"/>
    </row>
    <row r="8159" spans="3:5" x14ac:dyDescent="0.25">
      <c r="C8159" s="23"/>
      <c r="D8159" s="23"/>
      <c r="E8159" s="23"/>
    </row>
    <row r="8160" spans="3:5" x14ac:dyDescent="0.25">
      <c r="C8160" s="23"/>
      <c r="D8160" s="23"/>
      <c r="E8160" s="23"/>
    </row>
    <row r="8161" spans="3:5" x14ac:dyDescent="0.25">
      <c r="C8161" s="23"/>
      <c r="D8161" s="23"/>
      <c r="E8161" s="23"/>
    </row>
    <row r="8162" spans="3:5" x14ac:dyDescent="0.25">
      <c r="C8162" s="23"/>
      <c r="D8162" s="23"/>
      <c r="E8162" s="23"/>
    </row>
    <row r="8163" spans="3:5" x14ac:dyDescent="0.25">
      <c r="C8163" s="23"/>
      <c r="D8163" s="23"/>
      <c r="E8163" s="23"/>
    </row>
    <row r="8164" spans="3:5" x14ac:dyDescent="0.25">
      <c r="C8164" s="23"/>
      <c r="D8164" s="23"/>
      <c r="E8164" s="23"/>
    </row>
    <row r="8165" spans="3:5" x14ac:dyDescent="0.25">
      <c r="C8165" s="23"/>
      <c r="D8165" s="23"/>
      <c r="E8165" s="23"/>
    </row>
    <row r="8166" spans="3:5" x14ac:dyDescent="0.25">
      <c r="C8166" s="23"/>
      <c r="D8166" s="23"/>
      <c r="E8166" s="23"/>
    </row>
    <row r="8167" spans="3:5" x14ac:dyDescent="0.25">
      <c r="C8167" s="23"/>
      <c r="D8167" s="23"/>
      <c r="E8167" s="23"/>
    </row>
    <row r="8168" spans="3:5" x14ac:dyDescent="0.25">
      <c r="C8168" s="23"/>
      <c r="D8168" s="23"/>
      <c r="E8168" s="23"/>
    </row>
    <row r="8169" spans="3:5" x14ac:dyDescent="0.25">
      <c r="C8169" s="23"/>
      <c r="D8169" s="23"/>
      <c r="E8169" s="23"/>
    </row>
    <row r="8170" spans="3:5" x14ac:dyDescent="0.25">
      <c r="C8170" s="23"/>
      <c r="D8170" s="23"/>
      <c r="E8170" s="23"/>
    </row>
    <row r="8171" spans="3:5" x14ac:dyDescent="0.25">
      <c r="C8171" s="23"/>
      <c r="D8171" s="23"/>
      <c r="E8171" s="23"/>
    </row>
    <row r="8172" spans="3:5" x14ac:dyDescent="0.25">
      <c r="C8172" s="23"/>
      <c r="D8172" s="23"/>
      <c r="E8172" s="23"/>
    </row>
    <row r="8173" spans="3:5" x14ac:dyDescent="0.25">
      <c r="C8173" s="23"/>
      <c r="D8173" s="23"/>
      <c r="E8173" s="23"/>
    </row>
    <row r="8174" spans="3:5" x14ac:dyDescent="0.25">
      <c r="C8174" s="23"/>
      <c r="D8174" s="23"/>
      <c r="E8174" s="23"/>
    </row>
    <row r="8175" spans="3:5" x14ac:dyDescent="0.25">
      <c r="C8175" s="23"/>
      <c r="D8175" s="23"/>
      <c r="E8175" s="23"/>
    </row>
    <row r="8176" spans="3:5" x14ac:dyDescent="0.25">
      <c r="C8176" s="23"/>
      <c r="D8176" s="23"/>
      <c r="E8176" s="23"/>
    </row>
    <row r="8177" spans="3:5" x14ac:dyDescent="0.25">
      <c r="C8177" s="23"/>
      <c r="D8177" s="23"/>
      <c r="E8177" s="23"/>
    </row>
    <row r="8178" spans="3:5" x14ac:dyDescent="0.25">
      <c r="C8178" s="23"/>
      <c r="D8178" s="23"/>
      <c r="E8178" s="23"/>
    </row>
    <row r="8179" spans="3:5" x14ac:dyDescent="0.25">
      <c r="C8179" s="23"/>
      <c r="D8179" s="23"/>
      <c r="E8179" s="23"/>
    </row>
    <row r="8180" spans="3:5" x14ac:dyDescent="0.25">
      <c r="C8180" s="23"/>
      <c r="D8180" s="23"/>
      <c r="E8180" s="23"/>
    </row>
    <row r="8181" spans="3:5" x14ac:dyDescent="0.25">
      <c r="C8181" s="23"/>
      <c r="D8181" s="23"/>
      <c r="E8181" s="23"/>
    </row>
    <row r="8182" spans="3:5" x14ac:dyDescent="0.25">
      <c r="C8182" s="23"/>
      <c r="D8182" s="23"/>
      <c r="E8182" s="23"/>
    </row>
    <row r="8183" spans="3:5" x14ac:dyDescent="0.25">
      <c r="C8183" s="23"/>
      <c r="D8183" s="23"/>
      <c r="E8183" s="23"/>
    </row>
    <row r="8184" spans="3:5" x14ac:dyDescent="0.25">
      <c r="C8184" s="23"/>
      <c r="D8184" s="23"/>
      <c r="E8184" s="23"/>
    </row>
    <row r="8185" spans="3:5" x14ac:dyDescent="0.25">
      <c r="C8185" s="23"/>
      <c r="D8185" s="23"/>
      <c r="E8185" s="23"/>
    </row>
    <row r="8186" spans="3:5" x14ac:dyDescent="0.25">
      <c r="C8186" s="23"/>
      <c r="D8186" s="23"/>
      <c r="E8186" s="23"/>
    </row>
    <row r="8187" spans="3:5" x14ac:dyDescent="0.25">
      <c r="C8187" s="23"/>
      <c r="D8187" s="23"/>
      <c r="E8187" s="23"/>
    </row>
    <row r="8188" spans="3:5" x14ac:dyDescent="0.25">
      <c r="C8188" s="23"/>
      <c r="D8188" s="23"/>
      <c r="E8188" s="23"/>
    </row>
    <row r="8189" spans="3:5" x14ac:dyDescent="0.25">
      <c r="C8189" s="23"/>
      <c r="D8189" s="23"/>
      <c r="E8189" s="23"/>
    </row>
    <row r="8190" spans="3:5" x14ac:dyDescent="0.25">
      <c r="C8190" s="23"/>
      <c r="D8190" s="23"/>
      <c r="E8190" s="23"/>
    </row>
    <row r="8191" spans="3:5" x14ac:dyDescent="0.25">
      <c r="C8191" s="23"/>
      <c r="D8191" s="23"/>
      <c r="E8191" s="23"/>
    </row>
    <row r="8192" spans="3:5" x14ac:dyDescent="0.25">
      <c r="C8192" s="23"/>
      <c r="D8192" s="23"/>
      <c r="E8192" s="23"/>
    </row>
    <row r="8193" spans="3:5" x14ac:dyDescent="0.25">
      <c r="C8193" s="23"/>
      <c r="D8193" s="23"/>
      <c r="E8193" s="23"/>
    </row>
    <row r="8194" spans="3:5" x14ac:dyDescent="0.25">
      <c r="C8194" s="23"/>
      <c r="D8194" s="23"/>
      <c r="E8194" s="23"/>
    </row>
    <row r="8195" spans="3:5" x14ac:dyDescent="0.25">
      <c r="C8195" s="23"/>
      <c r="D8195" s="23"/>
      <c r="E8195" s="23"/>
    </row>
    <row r="8196" spans="3:5" x14ac:dyDescent="0.25">
      <c r="C8196" s="23"/>
      <c r="D8196" s="23"/>
      <c r="E8196" s="23"/>
    </row>
    <row r="8197" spans="3:5" x14ac:dyDescent="0.25">
      <c r="C8197" s="23"/>
      <c r="D8197" s="23"/>
      <c r="E8197" s="23"/>
    </row>
    <row r="8198" spans="3:5" x14ac:dyDescent="0.25">
      <c r="C8198" s="23"/>
      <c r="D8198" s="23"/>
      <c r="E8198" s="23"/>
    </row>
    <row r="8199" spans="3:5" x14ac:dyDescent="0.25">
      <c r="C8199" s="23"/>
      <c r="D8199" s="23"/>
      <c r="E8199" s="23"/>
    </row>
    <row r="8200" spans="3:5" x14ac:dyDescent="0.25">
      <c r="C8200" s="23"/>
      <c r="D8200" s="23"/>
      <c r="E8200" s="23"/>
    </row>
    <row r="8201" spans="3:5" x14ac:dyDescent="0.25">
      <c r="C8201" s="23"/>
      <c r="D8201" s="23"/>
      <c r="E8201" s="23"/>
    </row>
    <row r="8202" spans="3:5" x14ac:dyDescent="0.25">
      <c r="C8202" s="23"/>
      <c r="D8202" s="23"/>
      <c r="E8202" s="23"/>
    </row>
    <row r="8203" spans="3:5" x14ac:dyDescent="0.25">
      <c r="C8203" s="23"/>
      <c r="D8203" s="23"/>
      <c r="E8203" s="23"/>
    </row>
    <row r="8204" spans="3:5" x14ac:dyDescent="0.25">
      <c r="C8204" s="23"/>
      <c r="D8204" s="23"/>
      <c r="E8204" s="23"/>
    </row>
    <row r="8205" spans="3:5" x14ac:dyDescent="0.25">
      <c r="C8205" s="23"/>
      <c r="D8205" s="23"/>
      <c r="E8205" s="23"/>
    </row>
    <row r="8206" spans="3:5" x14ac:dyDescent="0.25">
      <c r="C8206" s="23"/>
      <c r="D8206" s="23"/>
      <c r="E8206" s="23"/>
    </row>
    <row r="8207" spans="3:5" x14ac:dyDescent="0.25">
      <c r="C8207" s="23"/>
      <c r="D8207" s="23"/>
      <c r="E8207" s="23"/>
    </row>
    <row r="8208" spans="3:5" x14ac:dyDescent="0.25">
      <c r="C8208" s="23"/>
      <c r="D8208" s="23"/>
      <c r="E8208" s="23"/>
    </row>
    <row r="8209" spans="3:5" x14ac:dyDescent="0.25">
      <c r="C8209" s="23"/>
      <c r="D8209" s="23"/>
      <c r="E8209" s="23"/>
    </row>
    <row r="8210" spans="3:5" x14ac:dyDescent="0.25">
      <c r="C8210" s="23"/>
      <c r="D8210" s="23"/>
      <c r="E8210" s="23"/>
    </row>
    <row r="8211" spans="3:5" x14ac:dyDescent="0.25">
      <c r="C8211" s="23"/>
      <c r="D8211" s="23"/>
      <c r="E8211" s="23"/>
    </row>
    <row r="8212" spans="3:5" x14ac:dyDescent="0.25">
      <c r="C8212" s="23"/>
      <c r="D8212" s="23"/>
      <c r="E8212" s="23"/>
    </row>
    <row r="8213" spans="3:5" x14ac:dyDescent="0.25">
      <c r="C8213" s="23"/>
      <c r="D8213" s="23"/>
      <c r="E8213" s="23"/>
    </row>
    <row r="8214" spans="3:5" x14ac:dyDescent="0.25">
      <c r="C8214" s="23"/>
      <c r="D8214" s="23"/>
      <c r="E8214" s="23"/>
    </row>
    <row r="8215" spans="3:5" x14ac:dyDescent="0.25">
      <c r="C8215" s="23"/>
      <c r="D8215" s="23"/>
      <c r="E8215" s="23"/>
    </row>
    <row r="8216" spans="3:5" x14ac:dyDescent="0.25">
      <c r="C8216" s="23"/>
      <c r="D8216" s="23"/>
      <c r="E8216" s="23"/>
    </row>
    <row r="8217" spans="3:5" x14ac:dyDescent="0.25">
      <c r="C8217" s="23"/>
      <c r="D8217" s="23"/>
      <c r="E8217" s="23"/>
    </row>
    <row r="8218" spans="3:5" x14ac:dyDescent="0.25">
      <c r="C8218" s="23"/>
      <c r="D8218" s="23"/>
      <c r="E8218" s="23"/>
    </row>
    <row r="8219" spans="3:5" x14ac:dyDescent="0.25">
      <c r="C8219" s="23"/>
      <c r="D8219" s="23"/>
      <c r="E8219" s="23"/>
    </row>
    <row r="8220" spans="3:5" x14ac:dyDescent="0.25">
      <c r="C8220" s="23"/>
      <c r="D8220" s="23"/>
      <c r="E8220" s="23"/>
    </row>
    <row r="8221" spans="3:5" x14ac:dyDescent="0.25">
      <c r="C8221" s="23"/>
      <c r="D8221" s="23"/>
      <c r="E8221" s="23"/>
    </row>
    <row r="8222" spans="3:5" x14ac:dyDescent="0.25">
      <c r="C8222" s="23"/>
      <c r="D8222" s="23"/>
      <c r="E8222" s="23"/>
    </row>
    <row r="8223" spans="3:5" x14ac:dyDescent="0.25">
      <c r="C8223" s="23"/>
      <c r="D8223" s="23"/>
      <c r="E8223" s="23"/>
    </row>
    <row r="8224" spans="3:5" x14ac:dyDescent="0.25">
      <c r="C8224" s="23"/>
      <c r="D8224" s="23"/>
      <c r="E8224" s="23"/>
    </row>
    <row r="8225" spans="3:5" x14ac:dyDescent="0.25">
      <c r="C8225" s="23"/>
      <c r="D8225" s="23"/>
      <c r="E8225" s="23"/>
    </row>
    <row r="8226" spans="3:5" x14ac:dyDescent="0.25">
      <c r="C8226" s="23"/>
      <c r="D8226" s="23"/>
      <c r="E8226" s="23"/>
    </row>
    <row r="8227" spans="3:5" x14ac:dyDescent="0.25">
      <c r="C8227" s="23"/>
      <c r="D8227" s="23"/>
      <c r="E8227" s="23"/>
    </row>
    <row r="8228" spans="3:5" x14ac:dyDescent="0.25">
      <c r="C8228" s="23"/>
      <c r="D8228" s="23"/>
      <c r="E8228" s="23"/>
    </row>
    <row r="8229" spans="3:5" x14ac:dyDescent="0.25">
      <c r="C8229" s="23"/>
      <c r="D8229" s="23"/>
      <c r="E8229" s="23"/>
    </row>
    <row r="8230" spans="3:5" x14ac:dyDescent="0.25">
      <c r="C8230" s="23"/>
      <c r="D8230" s="23"/>
      <c r="E8230" s="23"/>
    </row>
    <row r="8231" spans="3:5" x14ac:dyDescent="0.25">
      <c r="C8231" s="23"/>
      <c r="D8231" s="23"/>
      <c r="E8231" s="23"/>
    </row>
    <row r="8232" spans="3:5" x14ac:dyDescent="0.25">
      <c r="C8232" s="23"/>
      <c r="D8232" s="23"/>
      <c r="E8232" s="23"/>
    </row>
    <row r="8233" spans="3:5" x14ac:dyDescent="0.25">
      <c r="C8233" s="23"/>
      <c r="D8233" s="23"/>
      <c r="E8233" s="23"/>
    </row>
    <row r="8234" spans="3:5" x14ac:dyDescent="0.25">
      <c r="C8234" s="23"/>
      <c r="D8234" s="23"/>
      <c r="E8234" s="23"/>
    </row>
    <row r="8235" spans="3:5" x14ac:dyDescent="0.25">
      <c r="C8235" s="23"/>
      <c r="D8235" s="23"/>
      <c r="E8235" s="23"/>
    </row>
    <row r="8236" spans="3:5" x14ac:dyDescent="0.25">
      <c r="C8236" s="23"/>
      <c r="D8236" s="23"/>
      <c r="E8236" s="23"/>
    </row>
    <row r="8237" spans="3:5" x14ac:dyDescent="0.25">
      <c r="C8237" s="23"/>
      <c r="D8237" s="23"/>
      <c r="E8237" s="23"/>
    </row>
    <row r="8238" spans="3:5" x14ac:dyDescent="0.25">
      <c r="C8238" s="23"/>
      <c r="D8238" s="23"/>
      <c r="E8238" s="23"/>
    </row>
    <row r="8239" spans="3:5" x14ac:dyDescent="0.25">
      <c r="C8239" s="23"/>
      <c r="D8239" s="23"/>
      <c r="E8239" s="23"/>
    </row>
    <row r="8240" spans="3:5" x14ac:dyDescent="0.25">
      <c r="C8240" s="23"/>
      <c r="D8240" s="23"/>
      <c r="E8240" s="23"/>
    </row>
    <row r="8241" spans="3:5" x14ac:dyDescent="0.25">
      <c r="C8241" s="23"/>
      <c r="D8241" s="23"/>
      <c r="E8241" s="23"/>
    </row>
    <row r="8242" spans="3:5" x14ac:dyDescent="0.25">
      <c r="C8242" s="23"/>
      <c r="D8242" s="23"/>
      <c r="E8242" s="23"/>
    </row>
    <row r="8243" spans="3:5" x14ac:dyDescent="0.25">
      <c r="C8243" s="23"/>
      <c r="D8243" s="23"/>
      <c r="E8243" s="23"/>
    </row>
    <row r="8244" spans="3:5" x14ac:dyDescent="0.25">
      <c r="C8244" s="23"/>
      <c r="D8244" s="23"/>
      <c r="E8244" s="23"/>
    </row>
    <row r="8245" spans="3:5" x14ac:dyDescent="0.25">
      <c r="C8245" s="23"/>
      <c r="D8245" s="23"/>
      <c r="E8245" s="23"/>
    </row>
    <row r="8246" spans="3:5" x14ac:dyDescent="0.25">
      <c r="C8246" s="23"/>
      <c r="D8246" s="23"/>
      <c r="E8246" s="23"/>
    </row>
    <row r="8247" spans="3:5" x14ac:dyDescent="0.25">
      <c r="C8247" s="23"/>
      <c r="D8247" s="23"/>
      <c r="E8247" s="23"/>
    </row>
    <row r="8248" spans="3:5" x14ac:dyDescent="0.25">
      <c r="C8248" s="23"/>
      <c r="D8248" s="23"/>
      <c r="E8248" s="23"/>
    </row>
    <row r="8249" spans="3:5" x14ac:dyDescent="0.25">
      <c r="C8249" s="23"/>
      <c r="D8249" s="23"/>
      <c r="E8249" s="23"/>
    </row>
    <row r="8250" spans="3:5" x14ac:dyDescent="0.25">
      <c r="C8250" s="23"/>
      <c r="D8250" s="23"/>
      <c r="E8250" s="23"/>
    </row>
    <row r="8251" spans="3:5" x14ac:dyDescent="0.25">
      <c r="C8251" s="23"/>
      <c r="D8251" s="23"/>
      <c r="E8251" s="23"/>
    </row>
    <row r="8252" spans="3:5" x14ac:dyDescent="0.25">
      <c r="C8252" s="23"/>
      <c r="D8252" s="23"/>
      <c r="E8252" s="23"/>
    </row>
    <row r="8253" spans="3:5" x14ac:dyDescent="0.25">
      <c r="C8253" s="23"/>
      <c r="D8253" s="23"/>
      <c r="E8253" s="23"/>
    </row>
    <row r="8254" spans="3:5" x14ac:dyDescent="0.25">
      <c r="C8254" s="23"/>
      <c r="D8254" s="23"/>
      <c r="E8254" s="23"/>
    </row>
    <row r="8255" spans="3:5" x14ac:dyDescent="0.25">
      <c r="C8255" s="23"/>
      <c r="D8255" s="23"/>
      <c r="E8255" s="23"/>
    </row>
    <row r="8256" spans="3:5" x14ac:dyDescent="0.25">
      <c r="C8256" s="23"/>
      <c r="D8256" s="23"/>
      <c r="E8256" s="23"/>
    </row>
    <row r="8257" spans="3:5" x14ac:dyDescent="0.25">
      <c r="C8257" s="23"/>
      <c r="D8257" s="23"/>
      <c r="E8257" s="23"/>
    </row>
    <row r="8258" spans="3:5" x14ac:dyDescent="0.25">
      <c r="C8258" s="23"/>
      <c r="D8258" s="23"/>
      <c r="E8258" s="23"/>
    </row>
    <row r="8259" spans="3:5" x14ac:dyDescent="0.25">
      <c r="C8259" s="23"/>
      <c r="D8259" s="23"/>
      <c r="E8259" s="23"/>
    </row>
    <row r="8260" spans="3:5" x14ac:dyDescent="0.25">
      <c r="C8260" s="23"/>
      <c r="D8260" s="23"/>
      <c r="E8260" s="23"/>
    </row>
    <row r="8261" spans="3:5" x14ac:dyDescent="0.25">
      <c r="C8261" s="23"/>
      <c r="D8261" s="23"/>
      <c r="E8261" s="23"/>
    </row>
    <row r="8262" spans="3:5" x14ac:dyDescent="0.25">
      <c r="C8262" s="23"/>
      <c r="D8262" s="23"/>
      <c r="E8262" s="23"/>
    </row>
    <row r="8263" spans="3:5" x14ac:dyDescent="0.25">
      <c r="C8263" s="23"/>
      <c r="D8263" s="23"/>
      <c r="E8263" s="23"/>
    </row>
    <row r="8264" spans="3:5" x14ac:dyDescent="0.25">
      <c r="C8264" s="23"/>
      <c r="D8264" s="23"/>
      <c r="E8264" s="23"/>
    </row>
    <row r="8265" spans="3:5" x14ac:dyDescent="0.25">
      <c r="C8265" s="23"/>
      <c r="D8265" s="23"/>
      <c r="E8265" s="23"/>
    </row>
    <row r="8266" spans="3:5" x14ac:dyDescent="0.25">
      <c r="C8266" s="23"/>
      <c r="D8266" s="23"/>
      <c r="E8266" s="23"/>
    </row>
    <row r="8267" spans="3:5" x14ac:dyDescent="0.25">
      <c r="C8267" s="23"/>
      <c r="D8267" s="23"/>
      <c r="E8267" s="23"/>
    </row>
    <row r="8268" spans="3:5" x14ac:dyDescent="0.25">
      <c r="C8268" s="23"/>
      <c r="D8268" s="23"/>
      <c r="E8268" s="23"/>
    </row>
    <row r="8269" spans="3:5" x14ac:dyDescent="0.25">
      <c r="C8269" s="23"/>
      <c r="D8269" s="23"/>
      <c r="E8269" s="23"/>
    </row>
    <row r="8270" spans="3:5" x14ac:dyDescent="0.25">
      <c r="C8270" s="23"/>
      <c r="D8270" s="23"/>
      <c r="E8270" s="23"/>
    </row>
    <row r="8271" spans="3:5" x14ac:dyDescent="0.25">
      <c r="C8271" s="23"/>
      <c r="D8271" s="23"/>
      <c r="E8271" s="23"/>
    </row>
    <row r="8272" spans="3:5" x14ac:dyDescent="0.25">
      <c r="C8272" s="23"/>
      <c r="D8272" s="23"/>
      <c r="E8272" s="23"/>
    </row>
    <row r="8273" spans="3:5" x14ac:dyDescent="0.25">
      <c r="C8273" s="23"/>
      <c r="D8273" s="23"/>
      <c r="E8273" s="23"/>
    </row>
    <row r="8274" spans="3:5" x14ac:dyDescent="0.25">
      <c r="C8274" s="23"/>
      <c r="D8274" s="23"/>
      <c r="E8274" s="23"/>
    </row>
    <row r="8275" spans="3:5" x14ac:dyDescent="0.25">
      <c r="C8275" s="23"/>
      <c r="D8275" s="23"/>
      <c r="E8275" s="23"/>
    </row>
    <row r="8276" spans="3:5" x14ac:dyDescent="0.25">
      <c r="C8276" s="23"/>
      <c r="D8276" s="23"/>
      <c r="E8276" s="23"/>
    </row>
    <row r="8277" spans="3:5" x14ac:dyDescent="0.25">
      <c r="C8277" s="23"/>
      <c r="D8277" s="23"/>
      <c r="E8277" s="23"/>
    </row>
    <row r="8278" spans="3:5" x14ac:dyDescent="0.25">
      <c r="C8278" s="23"/>
      <c r="D8278" s="23"/>
      <c r="E8278" s="23"/>
    </row>
    <row r="8279" spans="3:5" x14ac:dyDescent="0.25">
      <c r="C8279" s="23"/>
      <c r="D8279" s="23"/>
      <c r="E8279" s="23"/>
    </row>
    <row r="8280" spans="3:5" x14ac:dyDescent="0.25">
      <c r="C8280" s="23"/>
      <c r="D8280" s="23"/>
      <c r="E8280" s="23"/>
    </row>
    <row r="8281" spans="3:5" x14ac:dyDescent="0.25">
      <c r="C8281" s="23"/>
      <c r="D8281" s="23"/>
      <c r="E8281" s="23"/>
    </row>
    <row r="8282" spans="3:5" x14ac:dyDescent="0.25">
      <c r="C8282" s="23"/>
      <c r="D8282" s="23"/>
      <c r="E8282" s="23"/>
    </row>
    <row r="8283" spans="3:5" x14ac:dyDescent="0.25">
      <c r="C8283" s="23"/>
      <c r="D8283" s="23"/>
      <c r="E8283" s="23"/>
    </row>
    <row r="8284" spans="3:5" x14ac:dyDescent="0.25">
      <c r="C8284" s="23"/>
      <c r="D8284" s="23"/>
      <c r="E8284" s="23"/>
    </row>
    <row r="8285" spans="3:5" x14ac:dyDescent="0.25">
      <c r="C8285" s="23"/>
      <c r="D8285" s="23"/>
      <c r="E8285" s="23"/>
    </row>
    <row r="8286" spans="3:5" x14ac:dyDescent="0.25">
      <c r="C8286" s="23"/>
      <c r="D8286" s="23"/>
      <c r="E8286" s="23"/>
    </row>
    <row r="8287" spans="3:5" x14ac:dyDescent="0.25">
      <c r="C8287" s="23"/>
      <c r="D8287" s="23"/>
      <c r="E8287" s="23"/>
    </row>
    <row r="8288" spans="3:5" x14ac:dyDescent="0.25">
      <c r="C8288" s="23"/>
      <c r="D8288" s="23"/>
      <c r="E8288" s="23"/>
    </row>
    <row r="8289" spans="3:5" x14ac:dyDescent="0.25">
      <c r="C8289" s="23"/>
      <c r="D8289" s="23"/>
      <c r="E8289" s="23"/>
    </row>
    <row r="8290" spans="3:5" x14ac:dyDescent="0.25">
      <c r="C8290" s="23"/>
      <c r="D8290" s="23"/>
      <c r="E8290" s="23"/>
    </row>
    <row r="8291" spans="3:5" x14ac:dyDescent="0.25">
      <c r="C8291" s="23"/>
      <c r="D8291" s="23"/>
      <c r="E8291" s="23"/>
    </row>
    <row r="8292" spans="3:5" x14ac:dyDescent="0.25">
      <c r="C8292" s="23"/>
      <c r="D8292" s="23"/>
      <c r="E8292" s="23"/>
    </row>
    <row r="8293" spans="3:5" x14ac:dyDescent="0.25">
      <c r="C8293" s="23"/>
      <c r="D8293" s="23"/>
      <c r="E8293" s="23"/>
    </row>
    <row r="8294" spans="3:5" x14ac:dyDescent="0.25">
      <c r="C8294" s="23"/>
      <c r="D8294" s="23"/>
      <c r="E8294" s="23"/>
    </row>
    <row r="8295" spans="3:5" x14ac:dyDescent="0.25">
      <c r="C8295" s="23"/>
      <c r="D8295" s="23"/>
      <c r="E8295" s="23"/>
    </row>
    <row r="8296" spans="3:5" x14ac:dyDescent="0.25">
      <c r="C8296" s="23"/>
      <c r="D8296" s="23"/>
      <c r="E8296" s="23"/>
    </row>
    <row r="8297" spans="3:5" x14ac:dyDescent="0.25">
      <c r="C8297" s="23"/>
      <c r="D8297" s="23"/>
      <c r="E8297" s="23"/>
    </row>
    <row r="8298" spans="3:5" x14ac:dyDescent="0.25">
      <c r="C8298" s="23"/>
      <c r="D8298" s="23"/>
      <c r="E8298" s="23"/>
    </row>
    <row r="8299" spans="3:5" x14ac:dyDescent="0.25">
      <c r="C8299" s="23"/>
      <c r="D8299" s="23"/>
      <c r="E8299" s="23"/>
    </row>
    <row r="8300" spans="3:5" x14ac:dyDescent="0.25">
      <c r="C8300" s="23"/>
      <c r="D8300" s="23"/>
      <c r="E8300" s="23"/>
    </row>
    <row r="8301" spans="3:5" x14ac:dyDescent="0.25">
      <c r="C8301" s="23"/>
      <c r="D8301" s="23"/>
      <c r="E8301" s="23"/>
    </row>
    <row r="8302" spans="3:5" x14ac:dyDescent="0.25">
      <c r="C8302" s="23"/>
      <c r="D8302" s="23"/>
      <c r="E8302" s="23"/>
    </row>
    <row r="8303" spans="3:5" x14ac:dyDescent="0.25">
      <c r="C8303" s="23"/>
      <c r="D8303" s="23"/>
      <c r="E8303" s="23"/>
    </row>
    <row r="8304" spans="3:5" x14ac:dyDescent="0.25">
      <c r="C8304" s="23"/>
      <c r="D8304" s="23"/>
      <c r="E8304" s="23"/>
    </row>
    <row r="8305" spans="3:5" x14ac:dyDescent="0.25">
      <c r="C8305" s="23"/>
      <c r="D8305" s="23"/>
      <c r="E8305" s="23"/>
    </row>
    <row r="8306" spans="3:5" x14ac:dyDescent="0.25">
      <c r="C8306" s="23"/>
      <c r="D8306" s="23"/>
      <c r="E8306" s="23"/>
    </row>
    <row r="8307" spans="3:5" x14ac:dyDescent="0.25">
      <c r="C8307" s="23"/>
      <c r="D8307" s="23"/>
      <c r="E8307" s="23"/>
    </row>
    <row r="8308" spans="3:5" x14ac:dyDescent="0.25">
      <c r="C8308" s="23"/>
      <c r="D8308" s="23"/>
      <c r="E8308" s="23"/>
    </row>
    <row r="8309" spans="3:5" x14ac:dyDescent="0.25">
      <c r="C8309" s="23"/>
      <c r="D8309" s="23"/>
      <c r="E8309" s="23"/>
    </row>
    <row r="8310" spans="3:5" x14ac:dyDescent="0.25">
      <c r="C8310" s="23"/>
      <c r="D8310" s="23"/>
      <c r="E8310" s="23"/>
    </row>
    <row r="8311" spans="3:5" x14ac:dyDescent="0.25">
      <c r="C8311" s="23"/>
      <c r="D8311" s="23"/>
      <c r="E8311" s="23"/>
    </row>
    <row r="8312" spans="3:5" x14ac:dyDescent="0.25">
      <c r="C8312" s="23"/>
      <c r="D8312" s="23"/>
      <c r="E8312" s="23"/>
    </row>
    <row r="8313" spans="3:5" x14ac:dyDescent="0.25">
      <c r="C8313" s="23"/>
      <c r="D8313" s="23"/>
      <c r="E8313" s="23"/>
    </row>
    <row r="8314" spans="3:5" x14ac:dyDescent="0.25">
      <c r="C8314" s="23"/>
      <c r="D8314" s="23"/>
      <c r="E8314" s="23"/>
    </row>
    <row r="8315" spans="3:5" x14ac:dyDescent="0.25">
      <c r="C8315" s="23"/>
      <c r="D8315" s="23"/>
      <c r="E8315" s="23"/>
    </row>
    <row r="8316" spans="3:5" x14ac:dyDescent="0.25">
      <c r="C8316" s="23"/>
      <c r="D8316" s="23"/>
      <c r="E8316" s="23"/>
    </row>
    <row r="8317" spans="3:5" x14ac:dyDescent="0.25">
      <c r="C8317" s="23"/>
      <c r="D8317" s="23"/>
      <c r="E8317" s="23"/>
    </row>
    <row r="8318" spans="3:5" x14ac:dyDescent="0.25">
      <c r="C8318" s="23"/>
      <c r="D8318" s="23"/>
      <c r="E8318" s="23"/>
    </row>
    <row r="8319" spans="3:5" x14ac:dyDescent="0.25">
      <c r="C8319" s="23"/>
      <c r="D8319" s="23"/>
      <c r="E8319" s="23"/>
    </row>
    <row r="8320" spans="3:5" x14ac:dyDescent="0.25">
      <c r="C8320" s="23"/>
      <c r="D8320" s="23"/>
      <c r="E8320" s="23"/>
    </row>
    <row r="8321" spans="3:5" x14ac:dyDescent="0.25">
      <c r="C8321" s="23"/>
      <c r="D8321" s="23"/>
      <c r="E8321" s="23"/>
    </row>
    <row r="8322" spans="3:5" x14ac:dyDescent="0.25">
      <c r="C8322" s="23"/>
      <c r="D8322" s="23"/>
      <c r="E8322" s="23"/>
    </row>
    <row r="8323" spans="3:5" x14ac:dyDescent="0.25">
      <c r="C8323" s="23"/>
      <c r="D8323" s="23"/>
      <c r="E8323" s="23"/>
    </row>
    <row r="8324" spans="3:5" x14ac:dyDescent="0.25">
      <c r="C8324" s="23"/>
      <c r="D8324" s="23"/>
      <c r="E8324" s="23"/>
    </row>
    <row r="8325" spans="3:5" x14ac:dyDescent="0.25">
      <c r="C8325" s="23"/>
      <c r="D8325" s="23"/>
      <c r="E8325" s="23"/>
    </row>
    <row r="8326" spans="3:5" x14ac:dyDescent="0.25">
      <c r="C8326" s="23"/>
      <c r="D8326" s="23"/>
      <c r="E8326" s="23"/>
    </row>
    <row r="8327" spans="3:5" x14ac:dyDescent="0.25">
      <c r="C8327" s="23"/>
      <c r="D8327" s="23"/>
      <c r="E8327" s="23"/>
    </row>
    <row r="8328" spans="3:5" x14ac:dyDescent="0.25">
      <c r="C8328" s="23"/>
      <c r="D8328" s="23"/>
      <c r="E8328" s="23"/>
    </row>
    <row r="8329" spans="3:5" x14ac:dyDescent="0.25">
      <c r="C8329" s="23"/>
      <c r="D8329" s="23"/>
      <c r="E8329" s="23"/>
    </row>
    <row r="8330" spans="3:5" x14ac:dyDescent="0.25">
      <c r="C8330" s="23"/>
      <c r="D8330" s="23"/>
      <c r="E8330" s="23"/>
    </row>
    <row r="8331" spans="3:5" x14ac:dyDescent="0.25">
      <c r="C8331" s="23"/>
      <c r="D8331" s="23"/>
      <c r="E8331" s="23"/>
    </row>
    <row r="8332" spans="3:5" x14ac:dyDescent="0.25">
      <c r="C8332" s="23"/>
      <c r="D8332" s="23"/>
      <c r="E8332" s="23"/>
    </row>
    <row r="8333" spans="3:5" x14ac:dyDescent="0.25">
      <c r="C8333" s="23"/>
      <c r="D8333" s="23"/>
      <c r="E8333" s="23"/>
    </row>
    <row r="8334" spans="3:5" x14ac:dyDescent="0.25">
      <c r="C8334" s="23"/>
      <c r="D8334" s="23"/>
      <c r="E8334" s="23"/>
    </row>
    <row r="8335" spans="3:5" x14ac:dyDescent="0.25">
      <c r="C8335" s="23"/>
      <c r="D8335" s="23"/>
      <c r="E8335" s="23"/>
    </row>
    <row r="8336" spans="3:5" x14ac:dyDescent="0.25">
      <c r="C8336" s="23"/>
      <c r="D8336" s="23"/>
      <c r="E8336" s="23"/>
    </row>
    <row r="8337" spans="3:5" x14ac:dyDescent="0.25">
      <c r="C8337" s="23"/>
      <c r="D8337" s="23"/>
      <c r="E8337" s="23"/>
    </row>
    <row r="8338" spans="3:5" x14ac:dyDescent="0.25">
      <c r="C8338" s="23"/>
      <c r="D8338" s="23"/>
      <c r="E8338" s="23"/>
    </row>
    <row r="8339" spans="3:5" x14ac:dyDescent="0.25">
      <c r="C8339" s="23"/>
      <c r="D8339" s="23"/>
      <c r="E8339" s="23"/>
    </row>
    <row r="8340" spans="3:5" x14ac:dyDescent="0.25">
      <c r="C8340" s="23"/>
      <c r="D8340" s="23"/>
      <c r="E8340" s="23"/>
    </row>
    <row r="8341" spans="3:5" x14ac:dyDescent="0.25">
      <c r="C8341" s="23"/>
      <c r="D8341" s="23"/>
      <c r="E8341" s="23"/>
    </row>
    <row r="8342" spans="3:5" x14ac:dyDescent="0.25">
      <c r="C8342" s="23"/>
      <c r="D8342" s="23"/>
      <c r="E8342" s="23"/>
    </row>
    <row r="8343" spans="3:5" x14ac:dyDescent="0.25">
      <c r="C8343" s="23"/>
      <c r="D8343" s="23"/>
      <c r="E8343" s="23"/>
    </row>
    <row r="8344" spans="3:5" x14ac:dyDescent="0.25">
      <c r="C8344" s="23"/>
      <c r="D8344" s="23"/>
      <c r="E8344" s="23"/>
    </row>
    <row r="8345" spans="3:5" x14ac:dyDescent="0.25">
      <c r="C8345" s="23"/>
      <c r="D8345" s="23"/>
      <c r="E8345" s="23"/>
    </row>
    <row r="8346" spans="3:5" x14ac:dyDescent="0.25">
      <c r="C8346" s="23"/>
      <c r="D8346" s="23"/>
      <c r="E8346" s="23"/>
    </row>
    <row r="8347" spans="3:5" x14ac:dyDescent="0.25">
      <c r="C8347" s="23"/>
      <c r="D8347" s="23"/>
      <c r="E8347" s="23"/>
    </row>
    <row r="8348" spans="3:5" x14ac:dyDescent="0.25">
      <c r="C8348" s="23"/>
      <c r="D8348" s="23"/>
      <c r="E8348" s="23"/>
    </row>
    <row r="8349" spans="3:5" x14ac:dyDescent="0.25">
      <c r="C8349" s="23"/>
      <c r="D8349" s="23"/>
      <c r="E8349" s="23"/>
    </row>
    <row r="8350" spans="3:5" x14ac:dyDescent="0.25">
      <c r="C8350" s="23"/>
      <c r="D8350" s="23"/>
      <c r="E8350" s="23"/>
    </row>
    <row r="8351" spans="3:5" x14ac:dyDescent="0.25">
      <c r="C8351" s="23"/>
      <c r="D8351" s="23"/>
      <c r="E8351" s="23"/>
    </row>
    <row r="8352" spans="3:5" x14ac:dyDescent="0.25">
      <c r="C8352" s="23"/>
      <c r="D8352" s="23"/>
      <c r="E8352" s="23"/>
    </row>
    <row r="8353" spans="3:5" x14ac:dyDescent="0.25">
      <c r="C8353" s="23"/>
      <c r="D8353" s="23"/>
      <c r="E8353" s="23"/>
    </row>
    <row r="8354" spans="3:5" x14ac:dyDescent="0.25">
      <c r="C8354" s="23"/>
      <c r="D8354" s="23"/>
      <c r="E8354" s="23"/>
    </row>
    <row r="8355" spans="3:5" x14ac:dyDescent="0.25">
      <c r="C8355" s="23"/>
      <c r="D8355" s="23"/>
      <c r="E8355" s="23"/>
    </row>
    <row r="8356" spans="3:5" x14ac:dyDescent="0.25">
      <c r="C8356" s="23"/>
      <c r="D8356" s="23"/>
      <c r="E8356" s="23"/>
    </row>
    <row r="8357" spans="3:5" x14ac:dyDescent="0.25">
      <c r="C8357" s="23"/>
      <c r="D8357" s="23"/>
      <c r="E8357" s="23"/>
    </row>
    <row r="8358" spans="3:5" x14ac:dyDescent="0.25">
      <c r="C8358" s="23"/>
      <c r="D8358" s="23"/>
      <c r="E8358" s="23"/>
    </row>
    <row r="8359" spans="3:5" x14ac:dyDescent="0.25">
      <c r="C8359" s="23"/>
      <c r="D8359" s="23"/>
      <c r="E8359" s="23"/>
    </row>
    <row r="8360" spans="3:5" x14ac:dyDescent="0.25">
      <c r="C8360" s="23"/>
      <c r="D8360" s="23"/>
      <c r="E8360" s="23"/>
    </row>
    <row r="8361" spans="3:5" x14ac:dyDescent="0.25">
      <c r="C8361" s="23"/>
      <c r="D8361" s="23"/>
      <c r="E8361" s="23"/>
    </row>
    <row r="8362" spans="3:5" x14ac:dyDescent="0.25">
      <c r="C8362" s="23"/>
      <c r="D8362" s="23"/>
      <c r="E8362" s="23"/>
    </row>
    <row r="8363" spans="3:5" x14ac:dyDescent="0.25">
      <c r="C8363" s="23"/>
      <c r="D8363" s="23"/>
      <c r="E8363" s="23"/>
    </row>
    <row r="8364" spans="3:5" x14ac:dyDescent="0.25">
      <c r="C8364" s="23"/>
      <c r="D8364" s="23"/>
      <c r="E8364" s="23"/>
    </row>
    <row r="8365" spans="3:5" x14ac:dyDescent="0.25">
      <c r="C8365" s="23"/>
      <c r="D8365" s="23"/>
      <c r="E8365" s="23"/>
    </row>
    <row r="8366" spans="3:5" x14ac:dyDescent="0.25">
      <c r="C8366" s="23"/>
      <c r="D8366" s="23"/>
      <c r="E8366" s="23"/>
    </row>
    <row r="8367" spans="3:5" x14ac:dyDescent="0.25">
      <c r="C8367" s="23"/>
      <c r="D8367" s="23"/>
      <c r="E8367" s="23"/>
    </row>
    <row r="8368" spans="3:5" x14ac:dyDescent="0.25">
      <c r="C8368" s="23"/>
      <c r="D8368" s="23"/>
      <c r="E8368" s="23"/>
    </row>
    <row r="8369" spans="3:5" x14ac:dyDescent="0.25">
      <c r="C8369" s="23"/>
      <c r="D8369" s="23"/>
      <c r="E8369" s="23"/>
    </row>
    <row r="8370" spans="3:5" x14ac:dyDescent="0.25">
      <c r="C8370" s="23"/>
      <c r="D8370" s="23"/>
      <c r="E8370" s="23"/>
    </row>
    <row r="8371" spans="3:5" x14ac:dyDescent="0.25">
      <c r="C8371" s="23"/>
      <c r="D8371" s="23"/>
      <c r="E8371" s="23"/>
    </row>
    <row r="8372" spans="3:5" x14ac:dyDescent="0.25">
      <c r="C8372" s="23"/>
      <c r="D8372" s="23"/>
      <c r="E8372" s="23"/>
    </row>
    <row r="8373" spans="3:5" x14ac:dyDescent="0.25">
      <c r="C8373" s="23"/>
      <c r="D8373" s="23"/>
      <c r="E8373" s="23"/>
    </row>
    <row r="8374" spans="3:5" x14ac:dyDescent="0.25">
      <c r="C8374" s="23"/>
      <c r="D8374" s="23"/>
      <c r="E8374" s="23"/>
    </row>
    <row r="8375" spans="3:5" x14ac:dyDescent="0.25">
      <c r="C8375" s="23"/>
      <c r="D8375" s="23"/>
      <c r="E8375" s="23"/>
    </row>
    <row r="8376" spans="3:5" x14ac:dyDescent="0.25">
      <c r="C8376" s="23"/>
      <c r="D8376" s="23"/>
      <c r="E8376" s="23"/>
    </row>
    <row r="8377" spans="3:5" x14ac:dyDescent="0.25">
      <c r="C8377" s="23"/>
      <c r="D8377" s="23"/>
      <c r="E8377" s="23"/>
    </row>
    <row r="8378" spans="3:5" x14ac:dyDescent="0.25">
      <c r="C8378" s="23"/>
      <c r="D8378" s="23"/>
      <c r="E8378" s="23"/>
    </row>
    <row r="8379" spans="3:5" x14ac:dyDescent="0.25">
      <c r="C8379" s="23"/>
      <c r="D8379" s="23"/>
      <c r="E8379" s="23"/>
    </row>
    <row r="8380" spans="3:5" x14ac:dyDescent="0.25">
      <c r="C8380" s="23"/>
      <c r="D8380" s="23"/>
      <c r="E8380" s="23"/>
    </row>
    <row r="8381" spans="3:5" x14ac:dyDescent="0.25">
      <c r="C8381" s="23"/>
      <c r="D8381" s="23"/>
      <c r="E8381" s="23"/>
    </row>
    <row r="8382" spans="3:5" x14ac:dyDescent="0.25">
      <c r="C8382" s="23"/>
      <c r="D8382" s="23"/>
      <c r="E8382" s="23"/>
    </row>
    <row r="8383" spans="3:5" x14ac:dyDescent="0.25">
      <c r="C8383" s="23"/>
      <c r="D8383" s="23"/>
      <c r="E8383" s="23"/>
    </row>
    <row r="8384" spans="3:5" x14ac:dyDescent="0.25">
      <c r="C8384" s="23"/>
      <c r="D8384" s="23"/>
      <c r="E8384" s="23"/>
    </row>
    <row r="8385" spans="3:5" x14ac:dyDescent="0.25">
      <c r="C8385" s="23"/>
      <c r="D8385" s="23"/>
      <c r="E8385" s="23"/>
    </row>
    <row r="8386" spans="3:5" x14ac:dyDescent="0.25">
      <c r="C8386" s="23"/>
      <c r="D8386" s="23"/>
      <c r="E8386" s="23"/>
    </row>
    <row r="8387" spans="3:5" x14ac:dyDescent="0.25">
      <c r="C8387" s="23"/>
      <c r="D8387" s="23"/>
      <c r="E8387" s="23"/>
    </row>
    <row r="8388" spans="3:5" x14ac:dyDescent="0.25">
      <c r="C8388" s="23"/>
      <c r="D8388" s="23"/>
      <c r="E8388" s="23"/>
    </row>
    <row r="8389" spans="3:5" x14ac:dyDescent="0.25">
      <c r="C8389" s="23"/>
      <c r="D8389" s="23"/>
      <c r="E8389" s="23"/>
    </row>
    <row r="8390" spans="3:5" x14ac:dyDescent="0.25">
      <c r="C8390" s="23"/>
      <c r="D8390" s="23"/>
      <c r="E8390" s="23"/>
    </row>
    <row r="8391" spans="3:5" x14ac:dyDescent="0.25">
      <c r="C8391" s="23"/>
      <c r="D8391" s="23"/>
      <c r="E8391" s="23"/>
    </row>
    <row r="8392" spans="3:5" x14ac:dyDescent="0.25">
      <c r="C8392" s="23"/>
      <c r="D8392" s="23"/>
      <c r="E8392" s="23"/>
    </row>
    <row r="8393" spans="3:5" x14ac:dyDescent="0.25">
      <c r="C8393" s="23"/>
      <c r="D8393" s="23"/>
      <c r="E8393" s="23"/>
    </row>
    <row r="8394" spans="3:5" x14ac:dyDescent="0.25">
      <c r="C8394" s="23"/>
      <c r="D8394" s="23"/>
      <c r="E8394" s="23"/>
    </row>
    <row r="8395" spans="3:5" x14ac:dyDescent="0.25">
      <c r="C8395" s="23"/>
      <c r="D8395" s="23"/>
      <c r="E8395" s="23"/>
    </row>
    <row r="8396" spans="3:5" x14ac:dyDescent="0.25">
      <c r="C8396" s="23"/>
      <c r="D8396" s="23"/>
      <c r="E8396" s="23"/>
    </row>
    <row r="8397" spans="3:5" x14ac:dyDescent="0.25">
      <c r="C8397" s="23"/>
      <c r="D8397" s="23"/>
      <c r="E8397" s="23"/>
    </row>
    <row r="8398" spans="3:5" x14ac:dyDescent="0.25">
      <c r="C8398" s="23"/>
      <c r="D8398" s="23"/>
      <c r="E8398" s="23"/>
    </row>
    <row r="8399" spans="3:5" x14ac:dyDescent="0.25">
      <c r="C8399" s="23"/>
      <c r="D8399" s="23"/>
      <c r="E8399" s="23"/>
    </row>
    <row r="8400" spans="3:5" x14ac:dyDescent="0.25">
      <c r="C8400" s="23"/>
      <c r="D8400" s="23"/>
      <c r="E8400" s="23"/>
    </row>
    <row r="8401" spans="3:5" x14ac:dyDescent="0.25">
      <c r="C8401" s="23"/>
      <c r="D8401" s="23"/>
      <c r="E8401" s="23"/>
    </row>
    <row r="8402" spans="3:5" x14ac:dyDescent="0.25">
      <c r="C8402" s="23"/>
      <c r="D8402" s="23"/>
      <c r="E8402" s="23"/>
    </row>
    <row r="8403" spans="3:5" x14ac:dyDescent="0.25">
      <c r="C8403" s="23"/>
      <c r="D8403" s="23"/>
      <c r="E8403" s="23"/>
    </row>
    <row r="8404" spans="3:5" x14ac:dyDescent="0.25">
      <c r="C8404" s="23"/>
      <c r="D8404" s="23"/>
      <c r="E8404" s="23"/>
    </row>
    <row r="8405" spans="3:5" x14ac:dyDescent="0.25">
      <c r="C8405" s="23"/>
      <c r="D8405" s="23"/>
      <c r="E8405" s="23"/>
    </row>
    <row r="8406" spans="3:5" x14ac:dyDescent="0.25">
      <c r="C8406" s="23"/>
      <c r="D8406" s="23"/>
      <c r="E8406" s="23"/>
    </row>
    <row r="8407" spans="3:5" x14ac:dyDescent="0.25">
      <c r="C8407" s="23"/>
      <c r="D8407" s="23"/>
      <c r="E8407" s="23"/>
    </row>
    <row r="8408" spans="3:5" x14ac:dyDescent="0.25">
      <c r="C8408" s="23"/>
      <c r="D8408" s="23"/>
      <c r="E8408" s="23"/>
    </row>
    <row r="8409" spans="3:5" x14ac:dyDescent="0.25">
      <c r="C8409" s="23"/>
      <c r="D8409" s="23"/>
      <c r="E8409" s="23"/>
    </row>
    <row r="8410" spans="3:5" x14ac:dyDescent="0.25">
      <c r="C8410" s="23"/>
      <c r="D8410" s="23"/>
      <c r="E8410" s="23"/>
    </row>
    <row r="8411" spans="3:5" x14ac:dyDescent="0.25">
      <c r="C8411" s="23"/>
      <c r="D8411" s="23"/>
      <c r="E8411" s="23"/>
    </row>
    <row r="8412" spans="3:5" x14ac:dyDescent="0.25">
      <c r="C8412" s="23"/>
      <c r="D8412" s="23"/>
      <c r="E8412" s="23"/>
    </row>
    <row r="8413" spans="3:5" x14ac:dyDescent="0.25">
      <c r="C8413" s="23"/>
      <c r="D8413" s="23"/>
      <c r="E8413" s="23"/>
    </row>
    <row r="8414" spans="3:5" x14ac:dyDescent="0.25">
      <c r="C8414" s="23"/>
      <c r="D8414" s="23"/>
      <c r="E8414" s="23"/>
    </row>
    <row r="8415" spans="3:5" x14ac:dyDescent="0.25">
      <c r="C8415" s="23"/>
      <c r="D8415" s="23"/>
      <c r="E8415" s="23"/>
    </row>
    <row r="8416" spans="3:5" x14ac:dyDescent="0.25">
      <c r="C8416" s="23"/>
      <c r="D8416" s="23"/>
      <c r="E8416" s="23"/>
    </row>
    <row r="8417" spans="3:5" x14ac:dyDescent="0.25">
      <c r="C8417" s="23"/>
      <c r="D8417" s="23"/>
      <c r="E8417" s="23"/>
    </row>
    <row r="8418" spans="3:5" x14ac:dyDescent="0.25">
      <c r="C8418" s="23"/>
      <c r="D8418" s="23"/>
      <c r="E8418" s="23"/>
    </row>
    <row r="8419" spans="3:5" x14ac:dyDescent="0.25">
      <c r="C8419" s="23"/>
      <c r="D8419" s="23"/>
      <c r="E8419" s="23"/>
    </row>
    <row r="8420" spans="3:5" x14ac:dyDescent="0.25">
      <c r="C8420" s="23"/>
      <c r="D8420" s="23"/>
      <c r="E8420" s="23"/>
    </row>
    <row r="8421" spans="3:5" x14ac:dyDescent="0.25">
      <c r="C8421" s="23"/>
      <c r="D8421" s="23"/>
      <c r="E8421" s="23"/>
    </row>
    <row r="8422" spans="3:5" x14ac:dyDescent="0.25">
      <c r="C8422" s="23"/>
      <c r="D8422" s="23"/>
      <c r="E8422" s="23"/>
    </row>
    <row r="8423" spans="3:5" x14ac:dyDescent="0.25">
      <c r="C8423" s="23"/>
      <c r="D8423" s="23"/>
      <c r="E8423" s="23"/>
    </row>
    <row r="8424" spans="3:5" x14ac:dyDescent="0.25">
      <c r="C8424" s="23"/>
      <c r="D8424" s="23"/>
      <c r="E8424" s="23"/>
    </row>
    <row r="8425" spans="3:5" x14ac:dyDescent="0.25">
      <c r="C8425" s="23"/>
      <c r="D8425" s="23"/>
      <c r="E8425" s="23"/>
    </row>
    <row r="8426" spans="3:5" x14ac:dyDescent="0.25">
      <c r="C8426" s="23"/>
      <c r="D8426" s="23"/>
      <c r="E8426" s="23"/>
    </row>
    <row r="8427" spans="3:5" x14ac:dyDescent="0.25">
      <c r="C8427" s="23"/>
      <c r="D8427" s="23"/>
      <c r="E8427" s="23"/>
    </row>
    <row r="8428" spans="3:5" x14ac:dyDescent="0.25">
      <c r="C8428" s="23"/>
      <c r="D8428" s="23"/>
      <c r="E8428" s="23"/>
    </row>
    <row r="8429" spans="3:5" x14ac:dyDescent="0.25">
      <c r="C8429" s="23"/>
      <c r="D8429" s="23"/>
      <c r="E8429" s="23"/>
    </row>
    <row r="8430" spans="3:5" x14ac:dyDescent="0.25">
      <c r="C8430" s="23"/>
      <c r="D8430" s="23"/>
      <c r="E8430" s="23"/>
    </row>
    <row r="8431" spans="3:5" x14ac:dyDescent="0.25">
      <c r="C8431" s="23"/>
      <c r="D8431" s="23"/>
      <c r="E8431" s="23"/>
    </row>
    <row r="8432" spans="3:5" x14ac:dyDescent="0.25">
      <c r="C8432" s="23"/>
      <c r="D8432" s="23"/>
      <c r="E8432" s="23"/>
    </row>
    <row r="8433" spans="3:5" x14ac:dyDescent="0.25">
      <c r="C8433" s="23"/>
      <c r="D8433" s="23"/>
      <c r="E8433" s="23"/>
    </row>
    <row r="8434" spans="3:5" x14ac:dyDescent="0.25">
      <c r="C8434" s="23"/>
      <c r="D8434" s="23"/>
      <c r="E8434" s="23"/>
    </row>
    <row r="8435" spans="3:5" x14ac:dyDescent="0.25">
      <c r="C8435" s="23"/>
      <c r="D8435" s="23"/>
      <c r="E8435" s="23"/>
    </row>
    <row r="8436" spans="3:5" x14ac:dyDescent="0.25">
      <c r="C8436" s="23"/>
      <c r="D8436" s="23"/>
      <c r="E8436" s="23"/>
    </row>
    <row r="8437" spans="3:5" x14ac:dyDescent="0.25">
      <c r="C8437" s="23"/>
      <c r="D8437" s="23"/>
      <c r="E8437" s="23"/>
    </row>
    <row r="8438" spans="3:5" x14ac:dyDescent="0.25">
      <c r="C8438" s="23"/>
      <c r="D8438" s="23"/>
      <c r="E8438" s="23"/>
    </row>
    <row r="8439" spans="3:5" x14ac:dyDescent="0.25">
      <c r="C8439" s="23"/>
      <c r="D8439" s="23"/>
      <c r="E8439" s="23"/>
    </row>
    <row r="8440" spans="3:5" x14ac:dyDescent="0.25">
      <c r="C8440" s="23"/>
      <c r="D8440" s="23"/>
      <c r="E8440" s="23"/>
    </row>
    <row r="8441" spans="3:5" x14ac:dyDescent="0.25">
      <c r="C8441" s="23"/>
      <c r="D8441" s="23"/>
      <c r="E8441" s="23"/>
    </row>
    <row r="8442" spans="3:5" x14ac:dyDescent="0.25">
      <c r="C8442" s="23"/>
      <c r="D8442" s="23"/>
      <c r="E8442" s="23"/>
    </row>
    <row r="8443" spans="3:5" x14ac:dyDescent="0.25">
      <c r="C8443" s="23"/>
      <c r="D8443" s="23"/>
      <c r="E8443" s="23"/>
    </row>
    <row r="8444" spans="3:5" x14ac:dyDescent="0.25">
      <c r="C8444" s="23"/>
      <c r="D8444" s="23"/>
      <c r="E8444" s="23"/>
    </row>
    <row r="8445" spans="3:5" x14ac:dyDescent="0.25">
      <c r="C8445" s="23"/>
      <c r="D8445" s="23"/>
      <c r="E8445" s="23"/>
    </row>
    <row r="8446" spans="3:5" x14ac:dyDescent="0.25">
      <c r="C8446" s="23"/>
      <c r="D8446" s="23"/>
      <c r="E8446" s="23"/>
    </row>
    <row r="8447" spans="3:5" x14ac:dyDescent="0.25">
      <c r="C8447" s="23"/>
      <c r="D8447" s="23"/>
      <c r="E8447" s="23"/>
    </row>
    <row r="8448" spans="3:5" x14ac:dyDescent="0.25">
      <c r="C8448" s="23"/>
      <c r="D8448" s="23"/>
      <c r="E8448" s="23"/>
    </row>
    <row r="8449" spans="3:5" x14ac:dyDescent="0.25">
      <c r="C8449" s="23"/>
      <c r="D8449" s="23"/>
      <c r="E8449" s="23"/>
    </row>
    <row r="8450" spans="3:5" x14ac:dyDescent="0.25">
      <c r="C8450" s="23"/>
      <c r="D8450" s="23"/>
      <c r="E8450" s="23"/>
    </row>
    <row r="8451" spans="3:5" x14ac:dyDescent="0.25">
      <c r="C8451" s="23"/>
      <c r="D8451" s="23"/>
      <c r="E8451" s="23"/>
    </row>
    <row r="8452" spans="3:5" x14ac:dyDescent="0.25">
      <c r="C8452" s="23"/>
      <c r="D8452" s="23"/>
      <c r="E8452" s="23"/>
    </row>
    <row r="8453" spans="3:5" x14ac:dyDescent="0.25">
      <c r="C8453" s="23"/>
      <c r="D8453" s="23"/>
      <c r="E8453" s="23"/>
    </row>
    <row r="8454" spans="3:5" x14ac:dyDescent="0.25">
      <c r="C8454" s="23"/>
      <c r="D8454" s="23"/>
      <c r="E8454" s="23"/>
    </row>
    <row r="8455" spans="3:5" x14ac:dyDescent="0.25">
      <c r="C8455" s="23"/>
      <c r="D8455" s="23"/>
      <c r="E8455" s="23"/>
    </row>
    <row r="8456" spans="3:5" x14ac:dyDescent="0.25">
      <c r="C8456" s="23"/>
      <c r="D8456" s="23"/>
      <c r="E8456" s="23"/>
    </row>
    <row r="8457" spans="3:5" x14ac:dyDescent="0.25">
      <c r="C8457" s="23"/>
      <c r="D8457" s="23"/>
      <c r="E8457" s="23"/>
    </row>
    <row r="8458" spans="3:5" x14ac:dyDescent="0.25">
      <c r="C8458" s="23"/>
      <c r="D8458" s="23"/>
      <c r="E8458" s="23"/>
    </row>
    <row r="8459" spans="3:5" x14ac:dyDescent="0.25">
      <c r="C8459" s="23"/>
      <c r="D8459" s="23"/>
      <c r="E8459" s="23"/>
    </row>
    <row r="8460" spans="3:5" x14ac:dyDescent="0.25">
      <c r="C8460" s="23"/>
      <c r="D8460" s="23"/>
      <c r="E8460" s="23"/>
    </row>
    <row r="8461" spans="3:5" x14ac:dyDescent="0.25">
      <c r="C8461" s="23"/>
      <c r="D8461" s="23"/>
      <c r="E8461" s="23"/>
    </row>
    <row r="8462" spans="3:5" x14ac:dyDescent="0.25">
      <c r="C8462" s="23"/>
      <c r="D8462" s="23"/>
      <c r="E8462" s="23"/>
    </row>
    <row r="8463" spans="3:5" x14ac:dyDescent="0.25">
      <c r="C8463" s="23"/>
      <c r="D8463" s="23"/>
      <c r="E8463" s="23"/>
    </row>
    <row r="8464" spans="3:5" x14ac:dyDescent="0.25">
      <c r="C8464" s="23"/>
      <c r="D8464" s="23"/>
      <c r="E8464" s="23"/>
    </row>
    <row r="8465" spans="3:5" x14ac:dyDescent="0.25">
      <c r="C8465" s="23"/>
      <c r="D8465" s="23"/>
      <c r="E8465" s="23"/>
    </row>
    <row r="8466" spans="3:5" x14ac:dyDescent="0.25">
      <c r="C8466" s="23"/>
      <c r="D8466" s="23"/>
      <c r="E8466" s="23"/>
    </row>
    <row r="8467" spans="3:5" x14ac:dyDescent="0.25">
      <c r="C8467" s="23"/>
      <c r="D8467" s="23"/>
      <c r="E8467" s="23"/>
    </row>
    <row r="8468" spans="3:5" x14ac:dyDescent="0.25">
      <c r="C8468" s="23"/>
      <c r="D8468" s="23"/>
      <c r="E8468" s="23"/>
    </row>
    <row r="8469" spans="3:5" x14ac:dyDescent="0.25">
      <c r="C8469" s="23"/>
      <c r="D8469" s="23"/>
      <c r="E8469" s="23"/>
    </row>
    <row r="8470" spans="3:5" x14ac:dyDescent="0.25">
      <c r="C8470" s="23"/>
      <c r="D8470" s="23"/>
      <c r="E8470" s="23"/>
    </row>
    <row r="8471" spans="3:5" x14ac:dyDescent="0.25">
      <c r="C8471" s="23"/>
      <c r="D8471" s="23"/>
      <c r="E8471" s="23"/>
    </row>
    <row r="8472" spans="3:5" x14ac:dyDescent="0.25">
      <c r="C8472" s="23"/>
      <c r="D8472" s="23"/>
      <c r="E8472" s="23"/>
    </row>
    <row r="8473" spans="3:5" x14ac:dyDescent="0.25">
      <c r="C8473" s="23"/>
      <c r="D8473" s="23"/>
      <c r="E8473" s="23"/>
    </row>
    <row r="8474" spans="3:5" x14ac:dyDescent="0.25">
      <c r="C8474" s="23"/>
      <c r="D8474" s="23"/>
      <c r="E8474" s="23"/>
    </row>
    <row r="8475" spans="3:5" x14ac:dyDescent="0.25">
      <c r="C8475" s="23"/>
      <c r="D8475" s="23"/>
      <c r="E8475" s="23"/>
    </row>
    <row r="8476" spans="3:5" x14ac:dyDescent="0.25">
      <c r="C8476" s="23"/>
      <c r="D8476" s="23"/>
      <c r="E8476" s="23"/>
    </row>
    <row r="8477" spans="3:5" x14ac:dyDescent="0.25">
      <c r="C8477" s="23"/>
      <c r="D8477" s="23"/>
      <c r="E8477" s="23"/>
    </row>
    <row r="8478" spans="3:5" x14ac:dyDescent="0.25">
      <c r="C8478" s="23"/>
      <c r="D8478" s="23"/>
      <c r="E8478" s="23"/>
    </row>
    <row r="8479" spans="3:5" x14ac:dyDescent="0.25">
      <c r="C8479" s="23"/>
      <c r="D8479" s="23"/>
      <c r="E8479" s="23"/>
    </row>
    <row r="8480" spans="3:5" x14ac:dyDescent="0.25">
      <c r="C8480" s="23"/>
      <c r="D8480" s="23"/>
      <c r="E8480" s="23"/>
    </row>
    <row r="8481" spans="3:5" x14ac:dyDescent="0.25">
      <c r="C8481" s="23"/>
      <c r="D8481" s="23"/>
      <c r="E8481" s="23"/>
    </row>
    <row r="8482" spans="3:5" x14ac:dyDescent="0.25">
      <c r="C8482" s="23"/>
      <c r="D8482" s="23"/>
      <c r="E8482" s="23"/>
    </row>
    <row r="8483" spans="3:5" x14ac:dyDescent="0.25">
      <c r="C8483" s="23"/>
      <c r="D8483" s="23"/>
      <c r="E8483" s="23"/>
    </row>
    <row r="8484" spans="3:5" x14ac:dyDescent="0.25">
      <c r="C8484" s="23"/>
      <c r="D8484" s="23"/>
      <c r="E8484" s="23"/>
    </row>
    <row r="8485" spans="3:5" x14ac:dyDescent="0.25">
      <c r="C8485" s="23"/>
      <c r="D8485" s="23"/>
      <c r="E8485" s="23"/>
    </row>
    <row r="8486" spans="3:5" x14ac:dyDescent="0.25">
      <c r="C8486" s="23"/>
      <c r="D8486" s="23"/>
      <c r="E8486" s="23"/>
    </row>
    <row r="8487" spans="3:5" x14ac:dyDescent="0.25">
      <c r="C8487" s="23"/>
      <c r="D8487" s="23"/>
      <c r="E8487" s="23"/>
    </row>
    <row r="8488" spans="3:5" x14ac:dyDescent="0.25">
      <c r="C8488" s="23"/>
      <c r="D8488" s="23"/>
      <c r="E8488" s="23"/>
    </row>
    <row r="8489" spans="3:5" x14ac:dyDescent="0.25">
      <c r="C8489" s="23"/>
      <c r="D8489" s="23"/>
      <c r="E8489" s="23"/>
    </row>
    <row r="8490" spans="3:5" x14ac:dyDescent="0.25">
      <c r="C8490" s="23"/>
      <c r="D8490" s="23"/>
      <c r="E8490" s="23"/>
    </row>
    <row r="8491" spans="3:5" x14ac:dyDescent="0.25">
      <c r="C8491" s="23"/>
      <c r="D8491" s="23"/>
      <c r="E8491" s="23"/>
    </row>
    <row r="8492" spans="3:5" x14ac:dyDescent="0.25">
      <c r="C8492" s="23"/>
      <c r="D8492" s="23"/>
      <c r="E8492" s="23"/>
    </row>
    <row r="8493" spans="3:5" x14ac:dyDescent="0.25">
      <c r="C8493" s="23"/>
      <c r="D8493" s="23"/>
      <c r="E8493" s="23"/>
    </row>
    <row r="8494" spans="3:5" x14ac:dyDescent="0.25">
      <c r="C8494" s="23"/>
      <c r="D8494" s="23"/>
      <c r="E8494" s="23"/>
    </row>
    <row r="8495" spans="3:5" x14ac:dyDescent="0.25">
      <c r="C8495" s="23"/>
      <c r="D8495" s="23"/>
      <c r="E8495" s="23"/>
    </row>
    <row r="8496" spans="3:5" x14ac:dyDescent="0.25">
      <c r="C8496" s="23"/>
      <c r="D8496" s="23"/>
      <c r="E8496" s="23"/>
    </row>
    <row r="8497" spans="3:5" x14ac:dyDescent="0.25">
      <c r="C8497" s="23"/>
      <c r="D8497" s="23"/>
      <c r="E8497" s="23"/>
    </row>
    <row r="8498" spans="3:5" x14ac:dyDescent="0.25">
      <c r="C8498" s="23"/>
      <c r="D8498" s="23"/>
      <c r="E8498" s="23"/>
    </row>
    <row r="8499" spans="3:5" x14ac:dyDescent="0.25">
      <c r="C8499" s="23"/>
      <c r="D8499" s="23"/>
      <c r="E8499" s="23"/>
    </row>
    <row r="8500" spans="3:5" x14ac:dyDescent="0.25">
      <c r="C8500" s="23"/>
      <c r="D8500" s="23"/>
      <c r="E8500" s="23"/>
    </row>
    <row r="8501" spans="3:5" x14ac:dyDescent="0.25">
      <c r="C8501" s="23"/>
      <c r="D8501" s="23"/>
      <c r="E8501" s="23"/>
    </row>
    <row r="8502" spans="3:5" x14ac:dyDescent="0.25">
      <c r="C8502" s="23"/>
      <c r="D8502" s="23"/>
      <c r="E8502" s="23"/>
    </row>
    <row r="8503" spans="3:5" x14ac:dyDescent="0.25">
      <c r="C8503" s="23"/>
      <c r="D8503" s="23"/>
      <c r="E8503" s="23"/>
    </row>
    <row r="8504" spans="3:5" x14ac:dyDescent="0.25">
      <c r="C8504" s="23"/>
      <c r="D8504" s="23"/>
      <c r="E8504" s="23"/>
    </row>
    <row r="8505" spans="3:5" x14ac:dyDescent="0.25">
      <c r="C8505" s="23"/>
      <c r="D8505" s="23"/>
      <c r="E8505" s="23"/>
    </row>
    <row r="8506" spans="3:5" x14ac:dyDescent="0.25">
      <c r="C8506" s="23"/>
      <c r="D8506" s="23"/>
      <c r="E8506" s="23"/>
    </row>
    <row r="8507" spans="3:5" x14ac:dyDescent="0.25">
      <c r="C8507" s="23"/>
      <c r="D8507" s="23"/>
      <c r="E8507" s="23"/>
    </row>
    <row r="8508" spans="3:5" x14ac:dyDescent="0.25">
      <c r="C8508" s="23"/>
      <c r="D8508" s="23"/>
      <c r="E8508" s="23"/>
    </row>
    <row r="8509" spans="3:5" x14ac:dyDescent="0.25">
      <c r="C8509" s="23"/>
      <c r="D8509" s="23"/>
      <c r="E8509" s="23"/>
    </row>
    <row r="8510" spans="3:5" x14ac:dyDescent="0.25">
      <c r="C8510" s="23"/>
      <c r="D8510" s="23"/>
      <c r="E8510" s="23"/>
    </row>
    <row r="8511" spans="3:5" x14ac:dyDescent="0.25">
      <c r="C8511" s="23"/>
      <c r="D8511" s="23"/>
      <c r="E8511" s="23"/>
    </row>
    <row r="8512" spans="3:5" x14ac:dyDescent="0.25">
      <c r="C8512" s="23"/>
      <c r="D8512" s="23"/>
      <c r="E8512" s="23"/>
    </row>
    <row r="8513" spans="3:5" x14ac:dyDescent="0.25">
      <c r="C8513" s="23"/>
      <c r="D8513" s="23"/>
      <c r="E8513" s="23"/>
    </row>
    <row r="8514" spans="3:5" x14ac:dyDescent="0.25">
      <c r="C8514" s="23"/>
      <c r="D8514" s="23"/>
      <c r="E8514" s="23"/>
    </row>
    <row r="8515" spans="3:5" x14ac:dyDescent="0.25">
      <c r="C8515" s="23"/>
      <c r="D8515" s="23"/>
      <c r="E8515" s="23"/>
    </row>
    <row r="8516" spans="3:5" x14ac:dyDescent="0.25">
      <c r="C8516" s="23"/>
      <c r="D8516" s="23"/>
      <c r="E8516" s="23"/>
    </row>
    <row r="8517" spans="3:5" x14ac:dyDescent="0.25">
      <c r="C8517" s="23"/>
      <c r="D8517" s="23"/>
      <c r="E8517" s="23"/>
    </row>
    <row r="8518" spans="3:5" x14ac:dyDescent="0.25">
      <c r="C8518" s="23"/>
      <c r="D8518" s="23"/>
      <c r="E8518" s="23"/>
    </row>
    <row r="8519" spans="3:5" x14ac:dyDescent="0.25">
      <c r="C8519" s="23"/>
      <c r="D8519" s="23"/>
      <c r="E8519" s="23"/>
    </row>
    <row r="8520" spans="3:5" x14ac:dyDescent="0.25">
      <c r="C8520" s="23"/>
      <c r="D8520" s="23"/>
      <c r="E8520" s="23"/>
    </row>
    <row r="8521" spans="3:5" x14ac:dyDescent="0.25">
      <c r="C8521" s="23"/>
      <c r="D8521" s="23"/>
      <c r="E8521" s="23"/>
    </row>
    <row r="8522" spans="3:5" x14ac:dyDescent="0.25">
      <c r="C8522" s="23"/>
      <c r="D8522" s="23"/>
      <c r="E8522" s="23"/>
    </row>
    <row r="8523" spans="3:5" x14ac:dyDescent="0.25">
      <c r="C8523" s="23"/>
      <c r="D8523" s="23"/>
      <c r="E8523" s="23"/>
    </row>
    <row r="8524" spans="3:5" x14ac:dyDescent="0.25">
      <c r="C8524" s="23"/>
      <c r="D8524" s="23"/>
      <c r="E8524" s="23"/>
    </row>
    <row r="8525" spans="3:5" x14ac:dyDescent="0.25">
      <c r="C8525" s="23"/>
      <c r="D8525" s="23"/>
      <c r="E8525" s="23"/>
    </row>
    <row r="8526" spans="3:5" x14ac:dyDescent="0.25">
      <c r="C8526" s="23"/>
      <c r="D8526" s="23"/>
      <c r="E8526" s="23"/>
    </row>
    <row r="8527" spans="3:5" x14ac:dyDescent="0.25">
      <c r="C8527" s="23"/>
      <c r="D8527" s="23"/>
      <c r="E8527" s="23"/>
    </row>
    <row r="8528" spans="3:5" x14ac:dyDescent="0.25">
      <c r="C8528" s="23"/>
      <c r="D8528" s="23"/>
      <c r="E8528" s="23"/>
    </row>
    <row r="8529" spans="3:5" x14ac:dyDescent="0.25">
      <c r="C8529" s="23"/>
      <c r="D8529" s="23"/>
      <c r="E8529" s="23"/>
    </row>
    <row r="8530" spans="3:5" x14ac:dyDescent="0.25">
      <c r="C8530" s="23"/>
      <c r="D8530" s="23"/>
      <c r="E8530" s="23"/>
    </row>
    <row r="8531" spans="3:5" x14ac:dyDescent="0.25">
      <c r="C8531" s="23"/>
      <c r="D8531" s="23"/>
      <c r="E8531" s="23"/>
    </row>
    <row r="8532" spans="3:5" x14ac:dyDescent="0.25">
      <c r="C8532" s="23"/>
      <c r="D8532" s="23"/>
      <c r="E8532" s="23"/>
    </row>
    <row r="8533" spans="3:5" x14ac:dyDescent="0.25">
      <c r="C8533" s="23"/>
      <c r="D8533" s="23"/>
      <c r="E8533" s="23"/>
    </row>
    <row r="8534" spans="3:5" x14ac:dyDescent="0.25">
      <c r="C8534" s="23"/>
      <c r="D8534" s="23"/>
      <c r="E8534" s="23"/>
    </row>
    <row r="8535" spans="3:5" x14ac:dyDescent="0.25">
      <c r="C8535" s="23"/>
      <c r="D8535" s="23"/>
      <c r="E8535" s="23"/>
    </row>
    <row r="8536" spans="3:5" x14ac:dyDescent="0.25">
      <c r="C8536" s="23"/>
      <c r="D8536" s="23"/>
      <c r="E8536" s="23"/>
    </row>
    <row r="8537" spans="3:5" x14ac:dyDescent="0.25">
      <c r="C8537" s="23"/>
      <c r="D8537" s="23"/>
      <c r="E8537" s="23"/>
    </row>
    <row r="8538" spans="3:5" x14ac:dyDescent="0.25">
      <c r="C8538" s="23"/>
      <c r="D8538" s="23"/>
      <c r="E8538" s="23"/>
    </row>
    <row r="8539" spans="3:5" x14ac:dyDescent="0.25">
      <c r="C8539" s="23"/>
      <c r="D8539" s="23"/>
      <c r="E8539" s="23"/>
    </row>
    <row r="8540" spans="3:5" x14ac:dyDescent="0.25">
      <c r="C8540" s="23"/>
      <c r="D8540" s="23"/>
      <c r="E8540" s="23"/>
    </row>
    <row r="8541" spans="3:5" x14ac:dyDescent="0.25">
      <c r="C8541" s="23"/>
      <c r="D8541" s="23"/>
      <c r="E8541" s="23"/>
    </row>
    <row r="8542" spans="3:5" x14ac:dyDescent="0.25">
      <c r="C8542" s="23"/>
      <c r="D8542" s="23"/>
      <c r="E8542" s="23"/>
    </row>
    <row r="8543" spans="3:5" x14ac:dyDescent="0.25">
      <c r="C8543" s="23"/>
      <c r="D8543" s="23"/>
      <c r="E8543" s="23"/>
    </row>
    <row r="8544" spans="3:5" x14ac:dyDescent="0.25">
      <c r="C8544" s="23"/>
      <c r="D8544" s="23"/>
      <c r="E8544" s="23"/>
    </row>
    <row r="8545" spans="3:5" x14ac:dyDescent="0.25">
      <c r="C8545" s="23"/>
      <c r="D8545" s="23"/>
      <c r="E8545" s="23"/>
    </row>
    <row r="8546" spans="3:5" x14ac:dyDescent="0.25">
      <c r="C8546" s="23"/>
      <c r="D8546" s="23"/>
      <c r="E8546" s="23"/>
    </row>
    <row r="8547" spans="3:5" x14ac:dyDescent="0.25">
      <c r="C8547" s="23"/>
      <c r="D8547" s="23"/>
      <c r="E8547" s="23"/>
    </row>
    <row r="8548" spans="3:5" x14ac:dyDescent="0.25">
      <c r="C8548" s="23"/>
      <c r="D8548" s="23"/>
      <c r="E8548" s="23"/>
    </row>
    <row r="8549" spans="3:5" x14ac:dyDescent="0.25">
      <c r="C8549" s="23"/>
      <c r="D8549" s="23"/>
      <c r="E8549" s="23"/>
    </row>
    <row r="8550" spans="3:5" x14ac:dyDescent="0.25">
      <c r="C8550" s="23"/>
      <c r="D8550" s="23"/>
      <c r="E8550" s="23"/>
    </row>
    <row r="8551" spans="3:5" x14ac:dyDescent="0.25">
      <c r="C8551" s="23"/>
      <c r="D8551" s="23"/>
      <c r="E8551" s="23"/>
    </row>
    <row r="8552" spans="3:5" x14ac:dyDescent="0.25">
      <c r="C8552" s="23"/>
      <c r="D8552" s="23"/>
      <c r="E8552" s="23"/>
    </row>
    <row r="8553" spans="3:5" x14ac:dyDescent="0.25">
      <c r="C8553" s="23"/>
      <c r="D8553" s="23"/>
      <c r="E8553" s="23"/>
    </row>
    <row r="8554" spans="3:5" x14ac:dyDescent="0.25">
      <c r="C8554" s="23"/>
      <c r="D8554" s="23"/>
      <c r="E8554" s="23"/>
    </row>
    <row r="8555" spans="3:5" x14ac:dyDescent="0.25">
      <c r="C8555" s="23"/>
      <c r="D8555" s="23"/>
      <c r="E8555" s="23"/>
    </row>
    <row r="8556" spans="3:5" x14ac:dyDescent="0.25">
      <c r="C8556" s="23"/>
      <c r="D8556" s="23"/>
      <c r="E8556" s="23"/>
    </row>
    <row r="8557" spans="3:5" x14ac:dyDescent="0.25">
      <c r="C8557" s="23"/>
      <c r="D8557" s="23"/>
      <c r="E8557" s="23"/>
    </row>
    <row r="8558" spans="3:5" x14ac:dyDescent="0.25">
      <c r="C8558" s="23"/>
      <c r="D8558" s="23"/>
      <c r="E8558" s="23"/>
    </row>
    <row r="8559" spans="3:5" x14ac:dyDescent="0.25">
      <c r="C8559" s="23"/>
      <c r="D8559" s="23"/>
      <c r="E8559" s="23"/>
    </row>
    <row r="8560" spans="3:5" x14ac:dyDescent="0.25">
      <c r="C8560" s="23"/>
      <c r="D8560" s="23"/>
      <c r="E8560" s="23"/>
    </row>
    <row r="8561" spans="3:5" x14ac:dyDescent="0.25">
      <c r="C8561" s="23"/>
      <c r="D8561" s="23"/>
      <c r="E8561" s="23"/>
    </row>
    <row r="8562" spans="3:5" x14ac:dyDescent="0.25">
      <c r="C8562" s="23"/>
      <c r="D8562" s="23"/>
      <c r="E8562" s="23"/>
    </row>
    <row r="8563" spans="3:5" x14ac:dyDescent="0.25">
      <c r="C8563" s="23"/>
      <c r="D8563" s="23"/>
      <c r="E8563" s="23"/>
    </row>
    <row r="8564" spans="3:5" x14ac:dyDescent="0.25">
      <c r="C8564" s="23"/>
      <c r="D8564" s="23"/>
      <c r="E8564" s="23"/>
    </row>
    <row r="8565" spans="3:5" x14ac:dyDescent="0.25">
      <c r="C8565" s="23"/>
      <c r="D8565" s="23"/>
      <c r="E8565" s="23"/>
    </row>
    <row r="8566" spans="3:5" x14ac:dyDescent="0.25">
      <c r="C8566" s="23"/>
      <c r="D8566" s="23"/>
      <c r="E8566" s="23"/>
    </row>
    <row r="8567" spans="3:5" x14ac:dyDescent="0.25">
      <c r="C8567" s="23"/>
      <c r="D8567" s="23"/>
      <c r="E8567" s="23"/>
    </row>
    <row r="8568" spans="3:5" x14ac:dyDescent="0.25">
      <c r="C8568" s="23"/>
      <c r="D8568" s="23"/>
      <c r="E8568" s="23"/>
    </row>
    <row r="8569" spans="3:5" x14ac:dyDescent="0.25">
      <c r="C8569" s="23"/>
      <c r="D8569" s="23"/>
      <c r="E8569" s="23"/>
    </row>
    <row r="8570" spans="3:5" x14ac:dyDescent="0.25">
      <c r="C8570" s="23"/>
      <c r="D8570" s="23"/>
      <c r="E8570" s="23"/>
    </row>
    <row r="8571" spans="3:5" x14ac:dyDescent="0.25">
      <c r="C8571" s="23"/>
      <c r="D8571" s="23"/>
      <c r="E8571" s="23"/>
    </row>
    <row r="8572" spans="3:5" x14ac:dyDescent="0.25">
      <c r="C8572" s="23"/>
      <c r="D8572" s="23"/>
      <c r="E8572" s="23"/>
    </row>
    <row r="8573" spans="3:5" x14ac:dyDescent="0.25">
      <c r="C8573" s="23"/>
      <c r="D8573" s="23"/>
      <c r="E8573" s="23"/>
    </row>
    <row r="8574" spans="3:5" x14ac:dyDescent="0.25">
      <c r="C8574" s="23"/>
      <c r="D8574" s="23"/>
      <c r="E8574" s="23"/>
    </row>
    <row r="8575" spans="3:5" x14ac:dyDescent="0.25">
      <c r="C8575" s="23"/>
      <c r="D8575" s="23"/>
      <c r="E8575" s="23"/>
    </row>
    <row r="8576" spans="3:5" x14ac:dyDescent="0.25">
      <c r="C8576" s="23"/>
      <c r="D8576" s="23"/>
      <c r="E8576" s="23"/>
    </row>
    <row r="8577" spans="3:5" x14ac:dyDescent="0.25">
      <c r="C8577" s="23"/>
      <c r="D8577" s="23"/>
      <c r="E8577" s="23"/>
    </row>
    <row r="8578" spans="3:5" x14ac:dyDescent="0.25">
      <c r="C8578" s="23"/>
      <c r="D8578" s="23"/>
      <c r="E8578" s="23"/>
    </row>
    <row r="8579" spans="3:5" x14ac:dyDescent="0.25">
      <c r="C8579" s="23"/>
      <c r="D8579" s="23"/>
      <c r="E8579" s="23"/>
    </row>
    <row r="8580" spans="3:5" x14ac:dyDescent="0.25">
      <c r="C8580" s="23"/>
      <c r="D8580" s="23"/>
      <c r="E8580" s="23"/>
    </row>
    <row r="8581" spans="3:5" x14ac:dyDescent="0.25">
      <c r="C8581" s="23"/>
      <c r="D8581" s="23"/>
      <c r="E8581" s="23"/>
    </row>
    <row r="8582" spans="3:5" x14ac:dyDescent="0.25">
      <c r="C8582" s="23"/>
      <c r="D8582" s="23"/>
      <c r="E8582" s="23"/>
    </row>
    <row r="8583" spans="3:5" x14ac:dyDescent="0.25">
      <c r="C8583" s="23"/>
      <c r="D8583" s="23"/>
      <c r="E8583" s="23"/>
    </row>
    <row r="8584" spans="3:5" x14ac:dyDescent="0.25">
      <c r="C8584" s="23"/>
      <c r="D8584" s="23"/>
      <c r="E8584" s="23"/>
    </row>
    <row r="8585" spans="3:5" x14ac:dyDescent="0.25">
      <c r="C8585" s="23"/>
      <c r="D8585" s="23"/>
      <c r="E8585" s="23"/>
    </row>
    <row r="8586" spans="3:5" x14ac:dyDescent="0.25">
      <c r="C8586" s="23"/>
      <c r="D8586" s="23"/>
      <c r="E8586" s="23"/>
    </row>
    <row r="8587" spans="3:5" x14ac:dyDescent="0.25">
      <c r="C8587" s="23"/>
      <c r="D8587" s="23"/>
      <c r="E8587" s="23"/>
    </row>
    <row r="8588" spans="3:5" x14ac:dyDescent="0.25">
      <c r="C8588" s="23"/>
      <c r="D8588" s="23"/>
      <c r="E8588" s="23"/>
    </row>
    <row r="8589" spans="3:5" x14ac:dyDescent="0.25">
      <c r="C8589" s="23"/>
      <c r="D8589" s="23"/>
      <c r="E8589" s="23"/>
    </row>
    <row r="8590" spans="3:5" x14ac:dyDescent="0.25">
      <c r="C8590" s="23"/>
      <c r="D8590" s="23"/>
      <c r="E8590" s="23"/>
    </row>
    <row r="8591" spans="3:5" x14ac:dyDescent="0.25">
      <c r="C8591" s="23"/>
      <c r="D8591" s="23"/>
      <c r="E8591" s="23"/>
    </row>
    <row r="8592" spans="3:5" x14ac:dyDescent="0.25">
      <c r="C8592" s="23"/>
      <c r="D8592" s="23"/>
      <c r="E8592" s="23"/>
    </row>
    <row r="8593" spans="3:5" x14ac:dyDescent="0.25">
      <c r="C8593" s="23"/>
      <c r="D8593" s="23"/>
      <c r="E8593" s="23"/>
    </row>
    <row r="8594" spans="3:5" x14ac:dyDescent="0.25">
      <c r="C8594" s="23"/>
      <c r="D8594" s="23"/>
      <c r="E8594" s="23"/>
    </row>
    <row r="8595" spans="3:5" x14ac:dyDescent="0.25">
      <c r="C8595" s="23"/>
      <c r="D8595" s="23"/>
      <c r="E8595" s="23"/>
    </row>
    <row r="8596" spans="3:5" x14ac:dyDescent="0.25">
      <c r="C8596" s="23"/>
      <c r="D8596" s="23"/>
      <c r="E8596" s="23"/>
    </row>
    <row r="8597" spans="3:5" x14ac:dyDescent="0.25">
      <c r="C8597" s="23"/>
      <c r="D8597" s="23"/>
      <c r="E8597" s="23"/>
    </row>
    <row r="8598" spans="3:5" x14ac:dyDescent="0.25">
      <c r="C8598" s="23"/>
      <c r="D8598" s="23"/>
      <c r="E8598" s="23"/>
    </row>
    <row r="8599" spans="3:5" x14ac:dyDescent="0.25">
      <c r="C8599" s="23"/>
      <c r="D8599" s="23"/>
      <c r="E8599" s="23"/>
    </row>
    <row r="8600" spans="3:5" x14ac:dyDescent="0.25">
      <c r="C8600" s="23"/>
      <c r="D8600" s="23"/>
      <c r="E8600" s="23"/>
    </row>
    <row r="8601" spans="3:5" x14ac:dyDescent="0.25">
      <c r="C8601" s="23"/>
      <c r="D8601" s="23"/>
      <c r="E8601" s="23"/>
    </row>
    <row r="8602" spans="3:5" x14ac:dyDescent="0.25">
      <c r="C8602" s="23"/>
      <c r="D8602" s="23"/>
      <c r="E8602" s="23"/>
    </row>
    <row r="8603" spans="3:5" x14ac:dyDescent="0.25">
      <c r="C8603" s="23"/>
      <c r="D8603" s="23"/>
      <c r="E8603" s="23"/>
    </row>
    <row r="8604" spans="3:5" x14ac:dyDescent="0.25">
      <c r="C8604" s="23"/>
      <c r="D8604" s="23"/>
      <c r="E8604" s="23"/>
    </row>
    <row r="8605" spans="3:5" x14ac:dyDescent="0.25">
      <c r="C8605" s="23"/>
      <c r="D8605" s="23"/>
      <c r="E8605" s="23"/>
    </row>
    <row r="8606" spans="3:5" x14ac:dyDescent="0.25">
      <c r="C8606" s="23"/>
      <c r="D8606" s="23"/>
      <c r="E8606" s="23"/>
    </row>
    <row r="8607" spans="3:5" x14ac:dyDescent="0.25">
      <c r="C8607" s="23"/>
      <c r="D8607" s="23"/>
      <c r="E8607" s="23"/>
    </row>
    <row r="8608" spans="3:5" x14ac:dyDescent="0.25">
      <c r="C8608" s="23"/>
      <c r="D8608" s="23"/>
      <c r="E8608" s="23"/>
    </row>
    <row r="8609" spans="3:5" x14ac:dyDescent="0.25">
      <c r="C8609" s="23"/>
      <c r="D8609" s="23"/>
      <c r="E8609" s="23"/>
    </row>
    <row r="8610" spans="3:5" x14ac:dyDescent="0.25">
      <c r="C8610" s="23"/>
      <c r="D8610" s="23"/>
      <c r="E8610" s="23"/>
    </row>
    <row r="8611" spans="3:5" x14ac:dyDescent="0.25">
      <c r="C8611" s="23"/>
      <c r="D8611" s="23"/>
      <c r="E8611" s="23"/>
    </row>
    <row r="8612" spans="3:5" x14ac:dyDescent="0.25">
      <c r="C8612" s="23"/>
      <c r="D8612" s="23"/>
      <c r="E8612" s="23"/>
    </row>
    <row r="8613" spans="3:5" x14ac:dyDescent="0.25">
      <c r="C8613" s="23"/>
      <c r="D8613" s="23"/>
      <c r="E8613" s="23"/>
    </row>
    <row r="8614" spans="3:5" x14ac:dyDescent="0.25">
      <c r="C8614" s="23"/>
      <c r="D8614" s="23"/>
      <c r="E8614" s="23"/>
    </row>
    <row r="8615" spans="3:5" x14ac:dyDescent="0.25">
      <c r="C8615" s="23"/>
      <c r="D8615" s="23"/>
      <c r="E8615" s="23"/>
    </row>
    <row r="8616" spans="3:5" x14ac:dyDescent="0.25">
      <c r="C8616" s="23"/>
      <c r="D8616" s="23"/>
      <c r="E8616" s="23"/>
    </row>
    <row r="8617" spans="3:5" x14ac:dyDescent="0.25">
      <c r="C8617" s="23"/>
      <c r="D8617" s="23"/>
      <c r="E8617" s="23"/>
    </row>
    <row r="8618" spans="3:5" x14ac:dyDescent="0.25">
      <c r="C8618" s="23"/>
      <c r="D8618" s="23"/>
      <c r="E8618" s="23"/>
    </row>
    <row r="8619" spans="3:5" x14ac:dyDescent="0.25">
      <c r="C8619" s="23"/>
      <c r="D8619" s="23"/>
      <c r="E8619" s="23"/>
    </row>
    <row r="8620" spans="3:5" x14ac:dyDescent="0.25">
      <c r="C8620" s="23"/>
      <c r="D8620" s="23"/>
      <c r="E8620" s="23"/>
    </row>
    <row r="8621" spans="3:5" x14ac:dyDescent="0.25">
      <c r="C8621" s="23"/>
      <c r="D8621" s="23"/>
      <c r="E8621" s="23"/>
    </row>
    <row r="8622" spans="3:5" x14ac:dyDescent="0.25">
      <c r="C8622" s="23"/>
      <c r="D8622" s="23"/>
      <c r="E8622" s="23"/>
    </row>
    <row r="8623" spans="3:5" x14ac:dyDescent="0.25">
      <c r="C8623" s="23"/>
      <c r="D8623" s="23"/>
      <c r="E8623" s="23"/>
    </row>
    <row r="8624" spans="3:5" x14ac:dyDescent="0.25">
      <c r="C8624" s="23"/>
      <c r="D8624" s="23"/>
      <c r="E8624" s="23"/>
    </row>
    <row r="8625" spans="3:5" x14ac:dyDescent="0.25">
      <c r="C8625" s="23"/>
      <c r="D8625" s="23"/>
      <c r="E8625" s="23"/>
    </row>
    <row r="8626" spans="3:5" x14ac:dyDescent="0.25">
      <c r="C8626" s="23"/>
      <c r="D8626" s="23"/>
      <c r="E8626" s="23"/>
    </row>
    <row r="8627" spans="3:5" x14ac:dyDescent="0.25">
      <c r="C8627" s="23"/>
      <c r="D8627" s="23"/>
      <c r="E8627" s="23"/>
    </row>
    <row r="8628" spans="3:5" x14ac:dyDescent="0.25">
      <c r="C8628" s="23"/>
      <c r="D8628" s="23"/>
      <c r="E8628" s="23"/>
    </row>
    <row r="8629" spans="3:5" x14ac:dyDescent="0.25">
      <c r="C8629" s="23"/>
      <c r="D8629" s="23"/>
      <c r="E8629" s="23"/>
    </row>
    <row r="8630" spans="3:5" x14ac:dyDescent="0.25">
      <c r="C8630" s="23"/>
      <c r="D8630" s="23"/>
      <c r="E8630" s="23"/>
    </row>
    <row r="8631" spans="3:5" x14ac:dyDescent="0.25">
      <c r="C8631" s="23"/>
      <c r="D8631" s="23"/>
      <c r="E8631" s="23"/>
    </row>
    <row r="8632" spans="3:5" x14ac:dyDescent="0.25">
      <c r="C8632" s="23"/>
      <c r="D8632" s="23"/>
      <c r="E8632" s="23"/>
    </row>
    <row r="8633" spans="3:5" x14ac:dyDescent="0.25">
      <c r="C8633" s="23"/>
      <c r="D8633" s="23"/>
      <c r="E8633" s="23"/>
    </row>
    <row r="8634" spans="3:5" x14ac:dyDescent="0.25">
      <c r="C8634" s="23"/>
      <c r="D8634" s="23"/>
      <c r="E8634" s="23"/>
    </row>
    <row r="8635" spans="3:5" x14ac:dyDescent="0.25">
      <c r="C8635" s="23"/>
      <c r="D8635" s="23"/>
      <c r="E8635" s="23"/>
    </row>
    <row r="8636" spans="3:5" x14ac:dyDescent="0.25">
      <c r="C8636" s="23"/>
      <c r="D8636" s="23"/>
      <c r="E8636" s="23"/>
    </row>
    <row r="8637" spans="3:5" x14ac:dyDescent="0.25">
      <c r="C8637" s="23"/>
      <c r="D8637" s="23"/>
      <c r="E8637" s="23"/>
    </row>
    <row r="8638" spans="3:5" x14ac:dyDescent="0.25">
      <c r="C8638" s="23"/>
      <c r="D8638" s="23"/>
      <c r="E8638" s="23"/>
    </row>
    <row r="8639" spans="3:5" x14ac:dyDescent="0.25">
      <c r="C8639" s="23"/>
      <c r="D8639" s="23"/>
      <c r="E8639" s="23"/>
    </row>
    <row r="8640" spans="3:5" x14ac:dyDescent="0.25">
      <c r="C8640" s="23"/>
      <c r="D8640" s="23"/>
      <c r="E8640" s="23"/>
    </row>
    <row r="8641" spans="3:5" x14ac:dyDescent="0.25">
      <c r="C8641" s="23"/>
      <c r="D8641" s="23"/>
      <c r="E8641" s="23"/>
    </row>
    <row r="8642" spans="3:5" x14ac:dyDescent="0.25">
      <c r="C8642" s="23"/>
      <c r="D8642" s="23"/>
      <c r="E8642" s="23"/>
    </row>
    <row r="8643" spans="3:5" x14ac:dyDescent="0.25">
      <c r="C8643" s="23"/>
      <c r="D8643" s="23"/>
      <c r="E8643" s="23"/>
    </row>
    <row r="8644" spans="3:5" x14ac:dyDescent="0.25">
      <c r="C8644" s="23"/>
      <c r="D8644" s="23"/>
      <c r="E8644" s="23"/>
    </row>
    <row r="8645" spans="3:5" x14ac:dyDescent="0.25">
      <c r="C8645" s="23"/>
      <c r="D8645" s="23"/>
      <c r="E8645" s="23"/>
    </row>
    <row r="8646" spans="3:5" x14ac:dyDescent="0.25">
      <c r="C8646" s="23"/>
      <c r="D8646" s="23"/>
      <c r="E8646" s="23"/>
    </row>
    <row r="8647" spans="3:5" x14ac:dyDescent="0.25">
      <c r="C8647" s="23"/>
      <c r="D8647" s="23"/>
      <c r="E8647" s="23"/>
    </row>
    <row r="8648" spans="3:5" x14ac:dyDescent="0.25">
      <c r="C8648" s="23"/>
      <c r="D8648" s="23"/>
      <c r="E8648" s="23"/>
    </row>
    <row r="8649" spans="3:5" x14ac:dyDescent="0.25">
      <c r="C8649" s="23"/>
      <c r="D8649" s="23"/>
      <c r="E8649" s="23"/>
    </row>
    <row r="8650" spans="3:5" x14ac:dyDescent="0.25">
      <c r="C8650" s="23"/>
      <c r="D8650" s="23"/>
      <c r="E8650" s="23"/>
    </row>
    <row r="8651" spans="3:5" x14ac:dyDescent="0.25">
      <c r="C8651" s="23"/>
      <c r="D8651" s="23"/>
      <c r="E8651" s="23"/>
    </row>
    <row r="8652" spans="3:5" x14ac:dyDescent="0.25">
      <c r="C8652" s="23"/>
      <c r="D8652" s="23"/>
      <c r="E8652" s="23"/>
    </row>
    <row r="8653" spans="3:5" x14ac:dyDescent="0.25">
      <c r="C8653" s="23"/>
      <c r="D8653" s="23"/>
      <c r="E8653" s="23"/>
    </row>
    <row r="8654" spans="3:5" x14ac:dyDescent="0.25">
      <c r="C8654" s="23"/>
      <c r="D8654" s="23"/>
      <c r="E8654" s="23"/>
    </row>
    <row r="8655" spans="3:5" x14ac:dyDescent="0.25">
      <c r="C8655" s="23"/>
      <c r="D8655" s="23"/>
      <c r="E8655" s="23"/>
    </row>
    <row r="8656" spans="3:5" x14ac:dyDescent="0.25">
      <c r="C8656" s="23"/>
      <c r="D8656" s="23"/>
      <c r="E8656" s="23"/>
    </row>
    <row r="8657" spans="3:5" x14ac:dyDescent="0.25">
      <c r="C8657" s="23"/>
      <c r="D8657" s="23"/>
      <c r="E8657" s="23"/>
    </row>
    <row r="8658" spans="3:5" x14ac:dyDescent="0.25">
      <c r="C8658" s="23"/>
      <c r="D8658" s="23"/>
      <c r="E8658" s="23"/>
    </row>
    <row r="8659" spans="3:5" x14ac:dyDescent="0.25">
      <c r="C8659" s="23"/>
      <c r="D8659" s="23"/>
      <c r="E8659" s="23"/>
    </row>
    <row r="8660" spans="3:5" x14ac:dyDescent="0.25">
      <c r="C8660" s="23"/>
      <c r="D8660" s="23"/>
      <c r="E8660" s="23"/>
    </row>
    <row r="8661" spans="3:5" x14ac:dyDescent="0.25">
      <c r="C8661" s="23"/>
      <c r="D8661" s="23"/>
      <c r="E8661" s="23"/>
    </row>
    <row r="8662" spans="3:5" x14ac:dyDescent="0.25">
      <c r="C8662" s="23"/>
      <c r="D8662" s="23"/>
      <c r="E8662" s="23"/>
    </row>
    <row r="8663" spans="3:5" x14ac:dyDescent="0.25">
      <c r="C8663" s="23"/>
      <c r="D8663" s="23"/>
      <c r="E8663" s="23"/>
    </row>
    <row r="8664" spans="3:5" x14ac:dyDescent="0.25">
      <c r="C8664" s="23"/>
      <c r="D8664" s="23"/>
      <c r="E8664" s="23"/>
    </row>
    <row r="8665" spans="3:5" x14ac:dyDescent="0.25">
      <c r="C8665" s="23"/>
      <c r="D8665" s="23"/>
      <c r="E8665" s="23"/>
    </row>
    <row r="8666" spans="3:5" x14ac:dyDescent="0.25">
      <c r="C8666" s="23"/>
      <c r="D8666" s="23"/>
      <c r="E8666" s="23"/>
    </row>
    <row r="8667" spans="3:5" x14ac:dyDescent="0.25">
      <c r="C8667" s="23"/>
      <c r="D8667" s="23"/>
      <c r="E8667" s="23"/>
    </row>
    <row r="8668" spans="3:5" x14ac:dyDescent="0.25">
      <c r="C8668" s="23"/>
      <c r="D8668" s="23"/>
      <c r="E8668" s="23"/>
    </row>
    <row r="8669" spans="3:5" x14ac:dyDescent="0.25">
      <c r="C8669" s="23"/>
      <c r="D8669" s="23"/>
      <c r="E8669" s="23"/>
    </row>
    <row r="8670" spans="3:5" x14ac:dyDescent="0.25">
      <c r="C8670" s="23"/>
      <c r="D8670" s="23"/>
      <c r="E8670" s="23"/>
    </row>
    <row r="8671" spans="3:5" x14ac:dyDescent="0.25">
      <c r="C8671" s="23"/>
      <c r="D8671" s="23"/>
      <c r="E8671" s="23"/>
    </row>
    <row r="8672" spans="3:5" x14ac:dyDescent="0.25">
      <c r="C8672" s="23"/>
      <c r="D8672" s="23"/>
      <c r="E8672" s="23"/>
    </row>
    <row r="8673" spans="3:5" x14ac:dyDescent="0.25">
      <c r="C8673" s="23"/>
      <c r="D8673" s="23"/>
      <c r="E8673" s="23"/>
    </row>
    <row r="8674" spans="3:5" x14ac:dyDescent="0.25">
      <c r="C8674" s="23"/>
      <c r="D8674" s="23"/>
      <c r="E8674" s="23"/>
    </row>
    <row r="8675" spans="3:5" x14ac:dyDescent="0.25">
      <c r="C8675" s="23"/>
      <c r="D8675" s="23"/>
      <c r="E8675" s="23"/>
    </row>
    <row r="8676" spans="3:5" x14ac:dyDescent="0.25">
      <c r="C8676" s="23"/>
      <c r="D8676" s="23"/>
      <c r="E8676" s="23"/>
    </row>
    <row r="8677" spans="3:5" x14ac:dyDescent="0.25">
      <c r="C8677" s="23"/>
      <c r="D8677" s="23"/>
      <c r="E8677" s="23"/>
    </row>
    <row r="8678" spans="3:5" x14ac:dyDescent="0.25">
      <c r="C8678" s="23"/>
      <c r="D8678" s="23"/>
      <c r="E8678" s="23"/>
    </row>
    <row r="8679" spans="3:5" x14ac:dyDescent="0.25">
      <c r="C8679" s="23"/>
      <c r="D8679" s="23"/>
      <c r="E8679" s="23"/>
    </row>
    <row r="8680" spans="3:5" x14ac:dyDescent="0.25">
      <c r="C8680" s="23"/>
      <c r="D8680" s="23"/>
      <c r="E8680" s="23"/>
    </row>
    <row r="8681" spans="3:5" x14ac:dyDescent="0.25">
      <c r="C8681" s="23"/>
      <c r="D8681" s="23"/>
      <c r="E8681" s="23"/>
    </row>
    <row r="8682" spans="3:5" x14ac:dyDescent="0.25">
      <c r="C8682" s="23"/>
      <c r="D8682" s="23"/>
      <c r="E8682" s="23"/>
    </row>
    <row r="8683" spans="3:5" x14ac:dyDescent="0.25">
      <c r="C8683" s="23"/>
      <c r="D8683" s="23"/>
      <c r="E8683" s="23"/>
    </row>
    <row r="8684" spans="3:5" x14ac:dyDescent="0.25">
      <c r="C8684" s="23"/>
      <c r="D8684" s="23"/>
      <c r="E8684" s="23"/>
    </row>
    <row r="8685" spans="3:5" x14ac:dyDescent="0.25">
      <c r="C8685" s="23"/>
      <c r="D8685" s="23"/>
      <c r="E8685" s="23"/>
    </row>
    <row r="8686" spans="3:5" x14ac:dyDescent="0.25">
      <c r="C8686" s="23"/>
      <c r="D8686" s="23"/>
      <c r="E8686" s="23"/>
    </row>
    <row r="8687" spans="3:5" x14ac:dyDescent="0.25">
      <c r="C8687" s="23"/>
      <c r="D8687" s="23"/>
      <c r="E8687" s="23"/>
    </row>
    <row r="8688" spans="3:5" x14ac:dyDescent="0.25">
      <c r="C8688" s="23"/>
      <c r="D8688" s="23"/>
      <c r="E8688" s="23"/>
    </row>
    <row r="8689" spans="3:5" x14ac:dyDescent="0.25">
      <c r="C8689" s="23"/>
      <c r="D8689" s="23"/>
      <c r="E8689" s="23"/>
    </row>
    <row r="8690" spans="3:5" x14ac:dyDescent="0.25">
      <c r="C8690" s="23"/>
      <c r="D8690" s="23"/>
      <c r="E8690" s="23"/>
    </row>
    <row r="8691" spans="3:5" x14ac:dyDescent="0.25">
      <c r="C8691" s="23"/>
      <c r="D8691" s="23"/>
      <c r="E8691" s="23"/>
    </row>
    <row r="8692" spans="3:5" x14ac:dyDescent="0.25">
      <c r="C8692" s="23"/>
      <c r="D8692" s="23"/>
      <c r="E8692" s="23"/>
    </row>
    <row r="8693" spans="3:5" x14ac:dyDescent="0.25">
      <c r="C8693" s="23"/>
      <c r="D8693" s="23"/>
      <c r="E8693" s="23"/>
    </row>
    <row r="8694" spans="3:5" x14ac:dyDescent="0.25">
      <c r="C8694" s="23"/>
      <c r="D8694" s="23"/>
      <c r="E8694" s="23"/>
    </row>
    <row r="8695" spans="3:5" x14ac:dyDescent="0.25">
      <c r="C8695" s="23"/>
      <c r="D8695" s="23"/>
      <c r="E8695" s="23"/>
    </row>
    <row r="8696" spans="3:5" x14ac:dyDescent="0.25">
      <c r="C8696" s="23"/>
      <c r="D8696" s="23"/>
      <c r="E8696" s="23"/>
    </row>
    <row r="8697" spans="3:5" x14ac:dyDescent="0.25">
      <c r="C8697" s="23"/>
      <c r="D8697" s="23"/>
      <c r="E8697" s="23"/>
    </row>
    <row r="8698" spans="3:5" x14ac:dyDescent="0.25">
      <c r="C8698" s="23"/>
      <c r="D8698" s="23"/>
      <c r="E8698" s="23"/>
    </row>
    <row r="8699" spans="3:5" x14ac:dyDescent="0.25">
      <c r="C8699" s="23"/>
      <c r="D8699" s="23"/>
      <c r="E8699" s="23"/>
    </row>
    <row r="8700" spans="3:5" x14ac:dyDescent="0.25">
      <c r="C8700" s="23"/>
      <c r="D8700" s="23"/>
      <c r="E8700" s="23"/>
    </row>
    <row r="8701" spans="3:5" x14ac:dyDescent="0.25">
      <c r="C8701" s="23"/>
      <c r="D8701" s="23"/>
      <c r="E8701" s="23"/>
    </row>
    <row r="8702" spans="3:5" x14ac:dyDescent="0.25">
      <c r="C8702" s="23"/>
      <c r="D8702" s="23"/>
      <c r="E8702" s="23"/>
    </row>
    <row r="8703" spans="3:5" x14ac:dyDescent="0.25">
      <c r="C8703" s="23"/>
      <c r="D8703" s="23"/>
      <c r="E8703" s="23"/>
    </row>
    <row r="8704" spans="3:5" x14ac:dyDescent="0.25">
      <c r="C8704" s="23"/>
      <c r="D8704" s="23"/>
      <c r="E8704" s="23"/>
    </row>
    <row r="8705" spans="3:5" x14ac:dyDescent="0.25">
      <c r="C8705" s="23"/>
      <c r="D8705" s="23"/>
      <c r="E8705" s="23"/>
    </row>
    <row r="8706" spans="3:5" x14ac:dyDescent="0.25">
      <c r="C8706" s="23"/>
      <c r="D8706" s="23"/>
      <c r="E8706" s="23"/>
    </row>
    <row r="8707" spans="3:5" x14ac:dyDescent="0.25">
      <c r="C8707" s="23"/>
      <c r="D8707" s="23"/>
      <c r="E8707" s="23"/>
    </row>
    <row r="8708" spans="3:5" x14ac:dyDescent="0.25">
      <c r="C8708" s="23"/>
      <c r="D8708" s="23"/>
      <c r="E8708" s="23"/>
    </row>
    <row r="8709" spans="3:5" x14ac:dyDescent="0.25">
      <c r="C8709" s="23"/>
      <c r="D8709" s="23"/>
      <c r="E8709" s="23"/>
    </row>
    <row r="8710" spans="3:5" x14ac:dyDescent="0.25">
      <c r="C8710" s="23"/>
      <c r="D8710" s="23"/>
      <c r="E8710" s="23"/>
    </row>
    <row r="8711" spans="3:5" x14ac:dyDescent="0.25">
      <c r="C8711" s="23"/>
      <c r="D8711" s="23"/>
      <c r="E8711" s="23"/>
    </row>
    <row r="8712" spans="3:5" x14ac:dyDescent="0.25">
      <c r="C8712" s="23"/>
      <c r="D8712" s="23"/>
      <c r="E8712" s="23"/>
    </row>
    <row r="8713" spans="3:5" x14ac:dyDescent="0.25">
      <c r="C8713" s="23"/>
      <c r="D8713" s="23"/>
      <c r="E8713" s="23"/>
    </row>
    <row r="8714" spans="3:5" x14ac:dyDescent="0.25">
      <c r="C8714" s="23"/>
      <c r="D8714" s="23"/>
      <c r="E8714" s="23"/>
    </row>
    <row r="8715" spans="3:5" x14ac:dyDescent="0.25">
      <c r="C8715" s="23"/>
      <c r="D8715" s="23"/>
      <c r="E8715" s="23"/>
    </row>
    <row r="8716" spans="3:5" x14ac:dyDescent="0.25">
      <c r="C8716" s="23"/>
      <c r="D8716" s="23"/>
      <c r="E8716" s="23"/>
    </row>
    <row r="8717" spans="3:5" x14ac:dyDescent="0.25">
      <c r="C8717" s="23"/>
      <c r="D8717" s="23"/>
      <c r="E8717" s="23"/>
    </row>
    <row r="8718" spans="3:5" x14ac:dyDescent="0.25">
      <c r="C8718" s="23"/>
      <c r="D8718" s="23"/>
      <c r="E8718" s="23"/>
    </row>
    <row r="8719" spans="3:5" x14ac:dyDescent="0.25">
      <c r="C8719" s="23"/>
      <c r="D8719" s="23"/>
      <c r="E8719" s="23"/>
    </row>
    <row r="8720" spans="3:5" x14ac:dyDescent="0.25">
      <c r="C8720" s="23"/>
      <c r="D8720" s="23"/>
      <c r="E8720" s="23"/>
    </row>
    <row r="8721" spans="3:5" x14ac:dyDescent="0.25">
      <c r="C8721" s="23"/>
      <c r="D8721" s="23"/>
      <c r="E8721" s="23"/>
    </row>
    <row r="8722" spans="3:5" x14ac:dyDescent="0.25">
      <c r="C8722" s="23"/>
      <c r="D8722" s="23"/>
      <c r="E8722" s="23"/>
    </row>
    <row r="8723" spans="3:5" x14ac:dyDescent="0.25">
      <c r="C8723" s="23"/>
      <c r="D8723" s="23"/>
      <c r="E8723" s="23"/>
    </row>
    <row r="8724" spans="3:5" x14ac:dyDescent="0.25">
      <c r="C8724" s="23"/>
      <c r="D8724" s="23"/>
      <c r="E8724" s="23"/>
    </row>
    <row r="8725" spans="3:5" x14ac:dyDescent="0.25">
      <c r="C8725" s="23"/>
      <c r="D8725" s="23"/>
      <c r="E8725" s="23"/>
    </row>
    <row r="8726" spans="3:5" x14ac:dyDescent="0.25">
      <c r="C8726" s="23"/>
      <c r="D8726" s="23"/>
      <c r="E8726" s="23"/>
    </row>
    <row r="8727" spans="3:5" x14ac:dyDescent="0.25">
      <c r="C8727" s="23"/>
      <c r="D8727" s="23"/>
      <c r="E8727" s="23"/>
    </row>
    <row r="8728" spans="3:5" x14ac:dyDescent="0.25">
      <c r="C8728" s="23"/>
      <c r="D8728" s="23"/>
      <c r="E8728" s="23"/>
    </row>
    <row r="8729" spans="3:5" x14ac:dyDescent="0.25">
      <c r="C8729" s="23"/>
      <c r="D8729" s="23"/>
      <c r="E8729" s="23"/>
    </row>
    <row r="8730" spans="3:5" x14ac:dyDescent="0.25">
      <c r="C8730" s="23"/>
      <c r="D8730" s="23"/>
      <c r="E8730" s="23"/>
    </row>
    <row r="8731" spans="3:5" x14ac:dyDescent="0.25">
      <c r="C8731" s="23"/>
      <c r="D8731" s="23"/>
      <c r="E8731" s="23"/>
    </row>
    <row r="8732" spans="3:5" x14ac:dyDescent="0.25">
      <c r="C8732" s="23"/>
      <c r="D8732" s="23"/>
      <c r="E8732" s="23"/>
    </row>
    <row r="8733" spans="3:5" x14ac:dyDescent="0.25">
      <c r="C8733" s="23"/>
      <c r="D8733" s="23"/>
      <c r="E8733" s="23"/>
    </row>
    <row r="8734" spans="3:5" x14ac:dyDescent="0.25">
      <c r="C8734" s="23"/>
      <c r="D8734" s="23"/>
      <c r="E8734" s="23"/>
    </row>
    <row r="8735" spans="3:5" x14ac:dyDescent="0.25">
      <c r="C8735" s="23"/>
      <c r="D8735" s="23"/>
      <c r="E8735" s="23"/>
    </row>
    <row r="8736" spans="3:5" x14ac:dyDescent="0.25">
      <c r="C8736" s="23"/>
      <c r="D8736" s="23"/>
      <c r="E8736" s="23"/>
    </row>
    <row r="8737" spans="3:5" x14ac:dyDescent="0.25">
      <c r="C8737" s="23"/>
      <c r="D8737" s="23"/>
      <c r="E8737" s="23"/>
    </row>
    <row r="8738" spans="3:5" x14ac:dyDescent="0.25">
      <c r="C8738" s="23"/>
      <c r="D8738" s="23"/>
      <c r="E8738" s="23"/>
    </row>
    <row r="8739" spans="3:5" x14ac:dyDescent="0.25">
      <c r="C8739" s="23"/>
      <c r="D8739" s="23"/>
      <c r="E8739" s="23"/>
    </row>
    <row r="8740" spans="3:5" x14ac:dyDescent="0.25">
      <c r="C8740" s="23"/>
      <c r="D8740" s="23"/>
      <c r="E8740" s="23"/>
    </row>
    <row r="8741" spans="3:5" x14ac:dyDescent="0.25">
      <c r="C8741" s="23"/>
      <c r="D8741" s="23"/>
      <c r="E8741" s="23"/>
    </row>
    <row r="8742" spans="3:5" x14ac:dyDescent="0.25">
      <c r="C8742" s="23"/>
      <c r="D8742" s="23"/>
      <c r="E8742" s="23"/>
    </row>
    <row r="8743" spans="3:5" x14ac:dyDescent="0.25">
      <c r="C8743" s="23"/>
      <c r="D8743" s="23"/>
      <c r="E8743" s="23"/>
    </row>
    <row r="8744" spans="3:5" x14ac:dyDescent="0.25">
      <c r="C8744" s="23"/>
      <c r="D8744" s="23"/>
      <c r="E8744" s="23"/>
    </row>
    <row r="8745" spans="3:5" x14ac:dyDescent="0.25">
      <c r="C8745" s="23"/>
      <c r="D8745" s="23"/>
      <c r="E8745" s="23"/>
    </row>
    <row r="8746" spans="3:5" x14ac:dyDescent="0.25">
      <c r="C8746" s="23"/>
      <c r="D8746" s="23"/>
      <c r="E8746" s="23"/>
    </row>
    <row r="8747" spans="3:5" x14ac:dyDescent="0.25">
      <c r="C8747" s="23"/>
      <c r="D8747" s="23"/>
      <c r="E8747" s="23"/>
    </row>
    <row r="8748" spans="3:5" x14ac:dyDescent="0.25">
      <c r="C8748" s="23"/>
      <c r="D8748" s="23"/>
      <c r="E8748" s="23"/>
    </row>
    <row r="8749" spans="3:5" x14ac:dyDescent="0.25">
      <c r="C8749" s="23"/>
      <c r="D8749" s="23"/>
      <c r="E8749" s="23"/>
    </row>
    <row r="8750" spans="3:5" x14ac:dyDescent="0.25">
      <c r="C8750" s="23"/>
      <c r="D8750" s="23"/>
      <c r="E8750" s="23"/>
    </row>
    <row r="8751" spans="3:5" x14ac:dyDescent="0.25">
      <c r="C8751" s="23"/>
      <c r="D8751" s="23"/>
      <c r="E8751" s="23"/>
    </row>
    <row r="8752" spans="3:5" x14ac:dyDescent="0.25">
      <c r="C8752" s="23"/>
      <c r="D8752" s="23"/>
      <c r="E8752" s="23"/>
    </row>
    <row r="8753" spans="3:5" x14ac:dyDescent="0.25">
      <c r="C8753" s="23"/>
      <c r="D8753" s="23"/>
      <c r="E8753" s="23"/>
    </row>
    <row r="8754" spans="3:5" x14ac:dyDescent="0.25">
      <c r="C8754" s="23"/>
      <c r="D8754" s="23"/>
      <c r="E8754" s="23"/>
    </row>
    <row r="8755" spans="3:5" x14ac:dyDescent="0.25">
      <c r="C8755" s="23"/>
      <c r="D8755" s="23"/>
      <c r="E8755" s="23"/>
    </row>
    <row r="8756" spans="3:5" x14ac:dyDescent="0.25">
      <c r="C8756" s="23"/>
      <c r="D8756" s="23"/>
      <c r="E8756" s="23"/>
    </row>
    <row r="8757" spans="3:5" x14ac:dyDescent="0.25">
      <c r="C8757" s="23"/>
      <c r="D8757" s="23"/>
      <c r="E8757" s="23"/>
    </row>
    <row r="8758" spans="3:5" x14ac:dyDescent="0.25">
      <c r="C8758" s="23"/>
      <c r="D8758" s="23"/>
      <c r="E8758" s="23"/>
    </row>
    <row r="8759" spans="3:5" x14ac:dyDescent="0.25">
      <c r="C8759" s="23"/>
      <c r="D8759" s="23"/>
      <c r="E8759" s="23"/>
    </row>
    <row r="8760" spans="3:5" x14ac:dyDescent="0.25">
      <c r="C8760" s="23"/>
      <c r="D8760" s="23"/>
      <c r="E8760" s="23"/>
    </row>
    <row r="8761" spans="3:5" x14ac:dyDescent="0.25">
      <c r="C8761" s="23"/>
      <c r="D8761" s="23"/>
      <c r="E8761" s="23"/>
    </row>
    <row r="8762" spans="3:5" x14ac:dyDescent="0.25">
      <c r="C8762" s="23"/>
      <c r="D8762" s="23"/>
      <c r="E8762" s="23"/>
    </row>
    <row r="8763" spans="3:5" x14ac:dyDescent="0.25">
      <c r="C8763" s="23"/>
      <c r="D8763" s="23"/>
      <c r="E8763" s="23"/>
    </row>
    <row r="8764" spans="3:5" x14ac:dyDescent="0.25">
      <c r="C8764" s="23"/>
      <c r="D8764" s="23"/>
      <c r="E8764" s="23"/>
    </row>
    <row r="8765" spans="3:5" x14ac:dyDescent="0.25">
      <c r="C8765" s="23"/>
      <c r="D8765" s="23"/>
      <c r="E8765" s="23"/>
    </row>
    <row r="8766" spans="3:5" x14ac:dyDescent="0.25">
      <c r="C8766" s="23"/>
      <c r="D8766" s="23"/>
      <c r="E8766" s="23"/>
    </row>
    <row r="8767" spans="3:5" x14ac:dyDescent="0.25">
      <c r="C8767" s="23"/>
      <c r="D8767" s="23"/>
      <c r="E8767" s="23"/>
    </row>
    <row r="8768" spans="3:5" x14ac:dyDescent="0.25">
      <c r="C8768" s="23"/>
      <c r="D8768" s="23"/>
      <c r="E8768" s="23"/>
    </row>
    <row r="8769" spans="3:5" x14ac:dyDescent="0.25">
      <c r="C8769" s="23"/>
      <c r="D8769" s="23"/>
      <c r="E8769" s="23"/>
    </row>
    <row r="8770" spans="3:5" x14ac:dyDescent="0.25">
      <c r="C8770" s="23"/>
      <c r="D8770" s="23"/>
      <c r="E8770" s="23"/>
    </row>
    <row r="8771" spans="3:5" x14ac:dyDescent="0.25">
      <c r="C8771" s="23"/>
      <c r="D8771" s="23"/>
      <c r="E8771" s="23"/>
    </row>
    <row r="8772" spans="3:5" x14ac:dyDescent="0.25">
      <c r="C8772" s="23"/>
      <c r="D8772" s="23"/>
      <c r="E8772" s="23"/>
    </row>
    <row r="8773" spans="3:5" x14ac:dyDescent="0.25">
      <c r="C8773" s="23"/>
      <c r="D8773" s="23"/>
      <c r="E8773" s="23"/>
    </row>
    <row r="8774" spans="3:5" x14ac:dyDescent="0.25">
      <c r="C8774" s="23"/>
      <c r="D8774" s="23"/>
      <c r="E8774" s="23"/>
    </row>
    <row r="8775" spans="3:5" x14ac:dyDescent="0.25">
      <c r="C8775" s="23"/>
      <c r="D8775" s="23"/>
      <c r="E8775" s="23"/>
    </row>
    <row r="8776" spans="3:5" x14ac:dyDescent="0.25">
      <c r="C8776" s="23"/>
      <c r="D8776" s="23"/>
      <c r="E8776" s="23"/>
    </row>
    <row r="8777" spans="3:5" x14ac:dyDescent="0.25">
      <c r="C8777" s="23"/>
      <c r="D8777" s="23"/>
      <c r="E8777" s="23"/>
    </row>
    <row r="8778" spans="3:5" x14ac:dyDescent="0.25">
      <c r="C8778" s="23"/>
      <c r="D8778" s="23"/>
      <c r="E8778" s="23"/>
    </row>
    <row r="8779" spans="3:5" x14ac:dyDescent="0.25">
      <c r="C8779" s="23"/>
      <c r="D8779" s="23"/>
      <c r="E8779" s="23"/>
    </row>
    <row r="8780" spans="3:5" x14ac:dyDescent="0.25">
      <c r="C8780" s="23"/>
      <c r="D8780" s="23"/>
      <c r="E8780" s="23"/>
    </row>
    <row r="8781" spans="3:5" x14ac:dyDescent="0.25">
      <c r="C8781" s="23"/>
      <c r="D8781" s="23"/>
      <c r="E8781" s="23"/>
    </row>
    <row r="8782" spans="3:5" x14ac:dyDescent="0.25">
      <c r="C8782" s="23"/>
      <c r="D8782" s="23"/>
      <c r="E8782" s="23"/>
    </row>
    <row r="8783" spans="3:5" x14ac:dyDescent="0.25">
      <c r="C8783" s="23"/>
      <c r="D8783" s="23"/>
      <c r="E8783" s="23"/>
    </row>
    <row r="8784" spans="3:5" x14ac:dyDescent="0.25">
      <c r="C8784" s="23"/>
      <c r="D8784" s="23"/>
      <c r="E8784" s="23"/>
    </row>
    <row r="8785" spans="3:5" x14ac:dyDescent="0.25">
      <c r="C8785" s="23"/>
      <c r="D8785" s="23"/>
      <c r="E8785" s="23"/>
    </row>
    <row r="8786" spans="3:5" x14ac:dyDescent="0.25">
      <c r="C8786" s="23"/>
      <c r="D8786" s="23"/>
      <c r="E8786" s="23"/>
    </row>
    <row r="8787" spans="3:5" x14ac:dyDescent="0.25">
      <c r="C8787" s="23"/>
      <c r="D8787" s="23"/>
      <c r="E8787" s="23"/>
    </row>
    <row r="8788" spans="3:5" x14ac:dyDescent="0.25">
      <c r="C8788" s="23"/>
      <c r="D8788" s="23"/>
      <c r="E8788" s="23"/>
    </row>
    <row r="8789" spans="3:5" x14ac:dyDescent="0.25">
      <c r="C8789" s="23"/>
      <c r="D8789" s="23"/>
      <c r="E8789" s="23"/>
    </row>
    <row r="8790" spans="3:5" x14ac:dyDescent="0.25">
      <c r="C8790" s="23"/>
      <c r="D8790" s="23"/>
      <c r="E8790" s="23"/>
    </row>
    <row r="8791" spans="3:5" x14ac:dyDescent="0.25">
      <c r="C8791" s="23"/>
      <c r="D8791" s="23"/>
      <c r="E8791" s="23"/>
    </row>
    <row r="8792" spans="3:5" x14ac:dyDescent="0.25">
      <c r="C8792" s="23"/>
      <c r="D8792" s="23"/>
      <c r="E8792" s="23"/>
    </row>
    <row r="8793" spans="3:5" x14ac:dyDescent="0.25">
      <c r="C8793" s="23"/>
      <c r="D8793" s="23"/>
      <c r="E8793" s="23"/>
    </row>
    <row r="8794" spans="3:5" x14ac:dyDescent="0.25">
      <c r="C8794" s="23"/>
      <c r="D8794" s="23"/>
      <c r="E8794" s="23"/>
    </row>
    <row r="8795" spans="3:5" x14ac:dyDescent="0.25">
      <c r="C8795" s="23"/>
      <c r="D8795" s="23"/>
      <c r="E8795" s="23"/>
    </row>
    <row r="8796" spans="3:5" x14ac:dyDescent="0.25">
      <c r="C8796" s="23"/>
      <c r="D8796" s="23"/>
      <c r="E8796" s="23"/>
    </row>
    <row r="8797" spans="3:5" x14ac:dyDescent="0.25">
      <c r="C8797" s="23"/>
      <c r="D8797" s="23"/>
      <c r="E8797" s="23"/>
    </row>
    <row r="8798" spans="3:5" x14ac:dyDescent="0.25">
      <c r="C8798" s="23"/>
      <c r="D8798" s="23"/>
      <c r="E8798" s="23"/>
    </row>
    <row r="8799" spans="3:5" x14ac:dyDescent="0.25">
      <c r="C8799" s="23"/>
      <c r="D8799" s="23"/>
      <c r="E8799" s="23"/>
    </row>
    <row r="8800" spans="3:5" x14ac:dyDescent="0.25">
      <c r="C8800" s="23"/>
      <c r="D8800" s="23"/>
      <c r="E8800" s="23"/>
    </row>
    <row r="8801" spans="3:5" x14ac:dyDescent="0.25">
      <c r="C8801" s="23"/>
      <c r="D8801" s="23"/>
      <c r="E8801" s="23"/>
    </row>
    <row r="8802" spans="3:5" x14ac:dyDescent="0.25">
      <c r="C8802" s="23"/>
      <c r="D8802" s="23"/>
      <c r="E8802" s="23"/>
    </row>
    <row r="8803" spans="3:5" x14ac:dyDescent="0.25">
      <c r="C8803" s="23"/>
      <c r="D8803" s="23"/>
      <c r="E8803" s="23"/>
    </row>
    <row r="8804" spans="3:5" x14ac:dyDescent="0.25">
      <c r="C8804" s="23"/>
      <c r="D8804" s="23"/>
      <c r="E8804" s="23"/>
    </row>
    <row r="8805" spans="3:5" x14ac:dyDescent="0.25">
      <c r="C8805" s="23"/>
      <c r="D8805" s="23"/>
      <c r="E8805" s="23"/>
    </row>
    <row r="8806" spans="3:5" x14ac:dyDescent="0.25">
      <c r="C8806" s="23"/>
      <c r="D8806" s="23"/>
      <c r="E8806" s="23"/>
    </row>
    <row r="8807" spans="3:5" x14ac:dyDescent="0.25">
      <c r="C8807" s="23"/>
      <c r="D8807" s="23"/>
      <c r="E8807" s="23"/>
    </row>
    <row r="8808" spans="3:5" x14ac:dyDescent="0.25">
      <c r="C8808" s="23"/>
      <c r="D8808" s="23"/>
      <c r="E8808" s="23"/>
    </row>
    <row r="8809" spans="3:5" x14ac:dyDescent="0.25">
      <c r="C8809" s="23"/>
      <c r="D8809" s="23"/>
      <c r="E8809" s="23"/>
    </row>
    <row r="8810" spans="3:5" x14ac:dyDescent="0.25">
      <c r="C8810" s="23"/>
      <c r="D8810" s="23"/>
      <c r="E8810" s="23"/>
    </row>
    <row r="8811" spans="3:5" x14ac:dyDescent="0.25">
      <c r="C8811" s="23"/>
      <c r="D8811" s="23"/>
      <c r="E8811" s="23"/>
    </row>
    <row r="8812" spans="3:5" x14ac:dyDescent="0.25">
      <c r="C8812" s="23"/>
      <c r="D8812" s="23"/>
      <c r="E8812" s="23"/>
    </row>
    <row r="8813" spans="3:5" x14ac:dyDescent="0.25">
      <c r="C8813" s="23"/>
      <c r="D8813" s="23"/>
      <c r="E8813" s="23"/>
    </row>
    <row r="8814" spans="3:5" x14ac:dyDescent="0.25">
      <c r="C8814" s="23"/>
      <c r="D8814" s="23"/>
      <c r="E8814" s="23"/>
    </row>
    <row r="8815" spans="3:5" x14ac:dyDescent="0.25">
      <c r="C8815" s="23"/>
      <c r="D8815" s="23"/>
      <c r="E8815" s="23"/>
    </row>
    <row r="8816" spans="3:5" x14ac:dyDescent="0.25">
      <c r="C8816" s="23"/>
      <c r="D8816" s="23"/>
      <c r="E8816" s="23"/>
    </row>
    <row r="8817" spans="3:5" x14ac:dyDescent="0.25">
      <c r="C8817" s="23"/>
      <c r="D8817" s="23"/>
      <c r="E8817" s="23"/>
    </row>
    <row r="8818" spans="3:5" x14ac:dyDescent="0.25">
      <c r="C8818" s="23"/>
      <c r="D8818" s="23"/>
      <c r="E8818" s="23"/>
    </row>
    <row r="8819" spans="3:5" x14ac:dyDescent="0.25">
      <c r="C8819" s="23"/>
      <c r="D8819" s="23"/>
      <c r="E8819" s="23"/>
    </row>
    <row r="8820" spans="3:5" x14ac:dyDescent="0.25">
      <c r="C8820" s="23"/>
      <c r="D8820" s="23"/>
      <c r="E8820" s="23"/>
    </row>
    <row r="8821" spans="3:5" x14ac:dyDescent="0.25">
      <c r="C8821" s="23"/>
      <c r="D8821" s="23"/>
      <c r="E8821" s="23"/>
    </row>
    <row r="8822" spans="3:5" x14ac:dyDescent="0.25">
      <c r="C8822" s="23"/>
      <c r="D8822" s="23"/>
      <c r="E8822" s="23"/>
    </row>
    <row r="8823" spans="3:5" x14ac:dyDescent="0.25">
      <c r="C8823" s="23"/>
      <c r="D8823" s="23"/>
      <c r="E8823" s="23"/>
    </row>
    <row r="8824" spans="3:5" x14ac:dyDescent="0.25">
      <c r="C8824" s="23"/>
      <c r="D8824" s="23"/>
      <c r="E8824" s="23"/>
    </row>
    <row r="8825" spans="3:5" x14ac:dyDescent="0.25">
      <c r="C8825" s="23"/>
      <c r="D8825" s="23"/>
      <c r="E8825" s="23"/>
    </row>
    <row r="8826" spans="3:5" x14ac:dyDescent="0.25">
      <c r="C8826" s="23"/>
      <c r="D8826" s="23"/>
      <c r="E8826" s="23"/>
    </row>
    <row r="8827" spans="3:5" x14ac:dyDescent="0.25">
      <c r="C8827" s="23"/>
      <c r="D8827" s="23"/>
      <c r="E8827" s="23"/>
    </row>
    <row r="8828" spans="3:5" x14ac:dyDescent="0.25">
      <c r="C8828" s="23"/>
      <c r="D8828" s="23"/>
      <c r="E8828" s="23"/>
    </row>
    <row r="8829" spans="3:5" x14ac:dyDescent="0.25">
      <c r="C8829" s="23"/>
      <c r="D8829" s="23"/>
      <c r="E8829" s="23"/>
    </row>
    <row r="8830" spans="3:5" x14ac:dyDescent="0.25">
      <c r="C8830" s="23"/>
      <c r="D8830" s="23"/>
      <c r="E8830" s="23"/>
    </row>
    <row r="8831" spans="3:5" x14ac:dyDescent="0.25">
      <c r="C8831" s="23"/>
      <c r="D8831" s="23"/>
      <c r="E8831" s="23"/>
    </row>
    <row r="8832" spans="3:5" x14ac:dyDescent="0.25">
      <c r="C8832" s="23"/>
      <c r="D8832" s="23"/>
      <c r="E8832" s="23"/>
    </row>
    <row r="8833" spans="3:5" x14ac:dyDescent="0.25">
      <c r="C8833" s="23"/>
      <c r="D8833" s="23"/>
      <c r="E8833" s="23"/>
    </row>
    <row r="8834" spans="3:5" x14ac:dyDescent="0.25">
      <c r="C8834" s="23"/>
      <c r="D8834" s="23"/>
      <c r="E8834" s="23"/>
    </row>
    <row r="8835" spans="3:5" x14ac:dyDescent="0.25">
      <c r="C8835" s="23"/>
      <c r="D8835" s="23"/>
      <c r="E8835" s="23"/>
    </row>
    <row r="8836" spans="3:5" x14ac:dyDescent="0.25">
      <c r="C8836" s="23"/>
      <c r="D8836" s="23"/>
      <c r="E8836" s="23"/>
    </row>
    <row r="8837" spans="3:5" x14ac:dyDescent="0.25">
      <c r="C8837" s="23"/>
      <c r="D8837" s="23"/>
      <c r="E8837" s="23"/>
    </row>
    <row r="8838" spans="3:5" x14ac:dyDescent="0.25">
      <c r="C8838" s="23"/>
      <c r="D8838" s="23"/>
      <c r="E8838" s="23"/>
    </row>
    <row r="8839" spans="3:5" x14ac:dyDescent="0.25">
      <c r="C8839" s="23"/>
      <c r="D8839" s="23"/>
      <c r="E8839" s="23"/>
    </row>
    <row r="8840" spans="3:5" x14ac:dyDescent="0.25">
      <c r="C8840" s="23"/>
      <c r="D8840" s="23"/>
      <c r="E8840" s="23"/>
    </row>
    <row r="8841" spans="3:5" x14ac:dyDescent="0.25">
      <c r="C8841" s="23"/>
      <c r="D8841" s="23"/>
      <c r="E8841" s="23"/>
    </row>
    <row r="8842" spans="3:5" x14ac:dyDescent="0.25">
      <c r="C8842" s="23"/>
      <c r="D8842" s="23"/>
      <c r="E8842" s="23"/>
    </row>
    <row r="8843" spans="3:5" x14ac:dyDescent="0.25">
      <c r="C8843" s="23"/>
      <c r="D8843" s="23"/>
      <c r="E8843" s="23"/>
    </row>
    <row r="8844" spans="3:5" x14ac:dyDescent="0.25">
      <c r="C8844" s="23"/>
      <c r="D8844" s="23"/>
      <c r="E8844" s="23"/>
    </row>
    <row r="8845" spans="3:5" x14ac:dyDescent="0.25">
      <c r="C8845" s="23"/>
      <c r="D8845" s="23"/>
      <c r="E8845" s="23"/>
    </row>
    <row r="8846" spans="3:5" x14ac:dyDescent="0.25">
      <c r="C8846" s="23"/>
      <c r="D8846" s="23"/>
      <c r="E8846" s="23"/>
    </row>
    <row r="8847" spans="3:5" x14ac:dyDescent="0.25">
      <c r="C8847" s="23"/>
      <c r="D8847" s="23"/>
      <c r="E8847" s="23"/>
    </row>
    <row r="8848" spans="3:5" x14ac:dyDescent="0.25">
      <c r="C8848" s="23"/>
      <c r="D8848" s="23"/>
      <c r="E8848" s="23"/>
    </row>
    <row r="8849" spans="3:5" x14ac:dyDescent="0.25">
      <c r="C8849" s="23"/>
      <c r="D8849" s="23"/>
      <c r="E8849" s="23"/>
    </row>
    <row r="8850" spans="3:5" x14ac:dyDescent="0.25">
      <c r="C8850" s="23"/>
      <c r="D8850" s="23"/>
      <c r="E8850" s="23"/>
    </row>
    <row r="8851" spans="3:5" x14ac:dyDescent="0.25">
      <c r="C8851" s="23"/>
      <c r="D8851" s="23"/>
      <c r="E8851" s="23"/>
    </row>
    <row r="8852" spans="3:5" x14ac:dyDescent="0.25">
      <c r="C8852" s="23"/>
      <c r="D8852" s="23"/>
      <c r="E8852" s="23"/>
    </row>
    <row r="8853" spans="3:5" x14ac:dyDescent="0.25">
      <c r="C8853" s="23"/>
      <c r="D8853" s="23"/>
      <c r="E8853" s="23"/>
    </row>
    <row r="8854" spans="3:5" x14ac:dyDescent="0.25">
      <c r="C8854" s="23"/>
      <c r="D8854" s="23"/>
      <c r="E8854" s="23"/>
    </row>
    <row r="8855" spans="3:5" x14ac:dyDescent="0.25">
      <c r="C8855" s="23"/>
      <c r="D8855" s="23"/>
      <c r="E8855" s="23"/>
    </row>
    <row r="8856" spans="3:5" x14ac:dyDescent="0.25">
      <c r="C8856" s="23"/>
      <c r="D8856" s="23"/>
      <c r="E8856" s="23"/>
    </row>
    <row r="8857" spans="3:5" x14ac:dyDescent="0.25">
      <c r="C8857" s="23"/>
      <c r="D8857" s="23"/>
      <c r="E8857" s="23"/>
    </row>
    <row r="8858" spans="3:5" x14ac:dyDescent="0.25">
      <c r="C8858" s="23"/>
      <c r="D8858" s="23"/>
      <c r="E8858" s="23"/>
    </row>
    <row r="8859" spans="3:5" x14ac:dyDescent="0.25">
      <c r="C8859" s="23"/>
      <c r="D8859" s="23"/>
      <c r="E8859" s="23"/>
    </row>
    <row r="8860" spans="3:5" x14ac:dyDescent="0.25">
      <c r="C8860" s="23"/>
      <c r="D8860" s="23"/>
      <c r="E8860" s="23"/>
    </row>
    <row r="8861" spans="3:5" x14ac:dyDescent="0.25">
      <c r="C8861" s="23"/>
      <c r="D8861" s="23"/>
      <c r="E8861" s="23"/>
    </row>
    <row r="8862" spans="3:5" x14ac:dyDescent="0.25">
      <c r="C8862" s="23"/>
      <c r="D8862" s="23"/>
      <c r="E8862" s="23"/>
    </row>
    <row r="8863" spans="3:5" x14ac:dyDescent="0.25">
      <c r="C8863" s="23"/>
      <c r="D8863" s="23"/>
      <c r="E8863" s="23"/>
    </row>
    <row r="8864" spans="3:5" x14ac:dyDescent="0.25">
      <c r="C8864" s="23"/>
      <c r="D8864" s="23"/>
      <c r="E8864" s="23"/>
    </row>
    <row r="8865" spans="3:5" x14ac:dyDescent="0.25">
      <c r="C8865" s="23"/>
      <c r="D8865" s="23"/>
      <c r="E8865" s="23"/>
    </row>
    <row r="8866" spans="3:5" x14ac:dyDescent="0.25">
      <c r="C8866" s="23"/>
      <c r="D8866" s="23"/>
      <c r="E8866" s="23"/>
    </row>
    <row r="8867" spans="3:5" x14ac:dyDescent="0.25">
      <c r="C8867" s="23"/>
      <c r="D8867" s="23"/>
      <c r="E8867" s="23"/>
    </row>
    <row r="8868" spans="3:5" x14ac:dyDescent="0.25">
      <c r="C8868" s="23"/>
      <c r="D8868" s="23"/>
      <c r="E8868" s="23"/>
    </row>
    <row r="8869" spans="3:5" x14ac:dyDescent="0.25">
      <c r="C8869" s="23"/>
      <c r="D8869" s="23"/>
      <c r="E8869" s="23"/>
    </row>
    <row r="8870" spans="3:5" x14ac:dyDescent="0.25">
      <c r="C8870" s="23"/>
      <c r="D8870" s="23"/>
      <c r="E8870" s="23"/>
    </row>
    <row r="8871" spans="3:5" x14ac:dyDescent="0.25">
      <c r="C8871" s="23"/>
      <c r="D8871" s="23"/>
      <c r="E8871" s="23"/>
    </row>
    <row r="8872" spans="3:5" x14ac:dyDescent="0.25">
      <c r="C8872" s="23"/>
      <c r="D8872" s="23"/>
      <c r="E8872" s="23"/>
    </row>
    <row r="8873" spans="3:5" x14ac:dyDescent="0.25">
      <c r="C8873" s="23"/>
      <c r="D8873" s="23"/>
      <c r="E8873" s="23"/>
    </row>
    <row r="8874" spans="3:5" x14ac:dyDescent="0.25">
      <c r="C8874" s="23"/>
      <c r="D8874" s="23"/>
      <c r="E8874" s="23"/>
    </row>
    <row r="8875" spans="3:5" x14ac:dyDescent="0.25">
      <c r="C8875" s="23"/>
      <c r="D8875" s="23"/>
      <c r="E8875" s="23"/>
    </row>
    <row r="8876" spans="3:5" x14ac:dyDescent="0.25">
      <c r="C8876" s="23"/>
      <c r="D8876" s="23"/>
      <c r="E8876" s="23"/>
    </row>
    <row r="8877" spans="3:5" x14ac:dyDescent="0.25">
      <c r="C8877" s="23"/>
      <c r="D8877" s="23"/>
      <c r="E8877" s="23"/>
    </row>
    <row r="8878" spans="3:5" x14ac:dyDescent="0.25">
      <c r="C8878" s="23"/>
      <c r="D8878" s="23"/>
      <c r="E8878" s="23"/>
    </row>
    <row r="8879" spans="3:5" x14ac:dyDescent="0.25">
      <c r="C8879" s="23"/>
      <c r="D8879" s="23"/>
      <c r="E8879" s="23"/>
    </row>
    <row r="8880" spans="3:5" x14ac:dyDescent="0.25">
      <c r="C8880" s="23"/>
      <c r="D8880" s="23"/>
      <c r="E8880" s="23"/>
    </row>
    <row r="8881" spans="3:5" x14ac:dyDescent="0.25">
      <c r="C8881" s="23"/>
      <c r="D8881" s="23"/>
      <c r="E8881" s="23"/>
    </row>
    <row r="8882" spans="3:5" x14ac:dyDescent="0.25">
      <c r="C8882" s="23"/>
      <c r="D8882" s="23"/>
      <c r="E8882" s="23"/>
    </row>
    <row r="8883" spans="3:5" x14ac:dyDescent="0.25">
      <c r="C8883" s="23"/>
      <c r="D8883" s="23"/>
      <c r="E8883" s="23"/>
    </row>
    <row r="8884" spans="3:5" x14ac:dyDescent="0.25">
      <c r="C8884" s="23"/>
      <c r="D8884" s="23"/>
      <c r="E8884" s="23"/>
    </row>
    <row r="8885" spans="3:5" x14ac:dyDescent="0.25">
      <c r="C8885" s="23"/>
      <c r="D8885" s="23"/>
      <c r="E8885" s="23"/>
    </row>
    <row r="8886" spans="3:5" x14ac:dyDescent="0.25">
      <c r="C8886" s="23"/>
      <c r="D8886" s="23"/>
      <c r="E8886" s="23"/>
    </row>
    <row r="8887" spans="3:5" x14ac:dyDescent="0.25">
      <c r="C8887" s="23"/>
      <c r="D8887" s="23"/>
      <c r="E8887" s="23"/>
    </row>
    <row r="8888" spans="3:5" x14ac:dyDescent="0.25">
      <c r="C8888" s="23"/>
      <c r="D8888" s="23"/>
      <c r="E8888" s="23"/>
    </row>
    <row r="8889" spans="3:5" x14ac:dyDescent="0.25">
      <c r="C8889" s="23"/>
      <c r="D8889" s="23"/>
      <c r="E8889" s="23"/>
    </row>
    <row r="8890" spans="3:5" x14ac:dyDescent="0.25">
      <c r="C8890" s="23"/>
      <c r="D8890" s="23"/>
      <c r="E8890" s="23"/>
    </row>
    <row r="8891" spans="3:5" x14ac:dyDescent="0.25">
      <c r="C8891" s="23"/>
      <c r="D8891" s="23"/>
      <c r="E8891" s="23"/>
    </row>
    <row r="8892" spans="3:5" x14ac:dyDescent="0.25">
      <c r="C8892" s="23"/>
      <c r="D8892" s="23"/>
      <c r="E8892" s="23"/>
    </row>
    <row r="8893" spans="3:5" x14ac:dyDescent="0.25">
      <c r="C8893" s="23"/>
      <c r="D8893" s="23"/>
      <c r="E8893" s="23"/>
    </row>
    <row r="8894" spans="3:5" x14ac:dyDescent="0.25">
      <c r="C8894" s="23"/>
      <c r="D8894" s="23"/>
      <c r="E8894" s="23"/>
    </row>
    <row r="8895" spans="3:5" x14ac:dyDescent="0.25">
      <c r="C8895" s="23"/>
      <c r="D8895" s="23"/>
      <c r="E8895" s="23"/>
    </row>
    <row r="8896" spans="3:5" x14ac:dyDescent="0.25">
      <c r="C8896" s="23"/>
      <c r="D8896" s="23"/>
      <c r="E8896" s="23"/>
    </row>
    <row r="8897" spans="3:5" x14ac:dyDescent="0.25">
      <c r="C8897" s="23"/>
      <c r="D8897" s="23"/>
      <c r="E8897" s="23"/>
    </row>
    <row r="8898" spans="3:5" x14ac:dyDescent="0.25">
      <c r="C8898" s="23"/>
      <c r="D8898" s="23"/>
      <c r="E8898" s="23"/>
    </row>
    <row r="8899" spans="3:5" x14ac:dyDescent="0.25">
      <c r="C8899" s="23"/>
      <c r="D8899" s="23"/>
      <c r="E8899" s="23"/>
    </row>
    <row r="8900" spans="3:5" x14ac:dyDescent="0.25">
      <c r="C8900" s="23"/>
      <c r="D8900" s="23"/>
      <c r="E8900" s="23"/>
    </row>
    <row r="8901" spans="3:5" x14ac:dyDescent="0.25">
      <c r="C8901" s="23"/>
      <c r="D8901" s="23"/>
      <c r="E8901" s="23"/>
    </row>
    <row r="8902" spans="3:5" x14ac:dyDescent="0.25">
      <c r="C8902" s="23"/>
      <c r="D8902" s="23"/>
      <c r="E8902" s="23"/>
    </row>
    <row r="8903" spans="3:5" x14ac:dyDescent="0.25">
      <c r="C8903" s="23"/>
      <c r="D8903" s="23"/>
      <c r="E8903" s="23"/>
    </row>
    <row r="8904" spans="3:5" x14ac:dyDescent="0.25">
      <c r="C8904" s="23"/>
      <c r="D8904" s="23"/>
      <c r="E8904" s="23"/>
    </row>
    <row r="8905" spans="3:5" x14ac:dyDescent="0.25">
      <c r="C8905" s="23"/>
      <c r="D8905" s="23"/>
      <c r="E8905" s="23"/>
    </row>
    <row r="8906" spans="3:5" x14ac:dyDescent="0.25">
      <c r="C8906" s="23"/>
      <c r="D8906" s="23"/>
      <c r="E8906" s="23"/>
    </row>
    <row r="8907" spans="3:5" x14ac:dyDescent="0.25">
      <c r="C8907" s="23"/>
      <c r="D8907" s="23"/>
      <c r="E8907" s="23"/>
    </row>
    <row r="8908" spans="3:5" x14ac:dyDescent="0.25">
      <c r="C8908" s="23"/>
      <c r="D8908" s="23"/>
      <c r="E8908" s="23"/>
    </row>
    <row r="8909" spans="3:5" x14ac:dyDescent="0.25">
      <c r="C8909" s="23"/>
      <c r="D8909" s="23"/>
      <c r="E8909" s="23"/>
    </row>
    <row r="8910" spans="3:5" x14ac:dyDescent="0.25">
      <c r="C8910" s="23"/>
      <c r="D8910" s="23"/>
      <c r="E8910" s="23"/>
    </row>
    <row r="8911" spans="3:5" x14ac:dyDescent="0.25">
      <c r="C8911" s="23"/>
      <c r="D8911" s="23"/>
      <c r="E8911" s="23"/>
    </row>
    <row r="8912" spans="3:5" x14ac:dyDescent="0.25">
      <c r="C8912" s="23"/>
      <c r="D8912" s="23"/>
      <c r="E8912" s="23"/>
    </row>
    <row r="8913" spans="3:5" x14ac:dyDescent="0.25">
      <c r="C8913" s="23"/>
      <c r="D8913" s="23"/>
      <c r="E8913" s="23"/>
    </row>
    <row r="8914" spans="3:5" x14ac:dyDescent="0.25">
      <c r="C8914" s="23"/>
      <c r="D8914" s="23"/>
      <c r="E8914" s="23"/>
    </row>
    <row r="8915" spans="3:5" x14ac:dyDescent="0.25">
      <c r="C8915" s="23"/>
      <c r="D8915" s="23"/>
      <c r="E8915" s="23"/>
    </row>
    <row r="8916" spans="3:5" x14ac:dyDescent="0.25">
      <c r="C8916" s="23"/>
      <c r="D8916" s="23"/>
      <c r="E8916" s="23"/>
    </row>
    <row r="8917" spans="3:5" x14ac:dyDescent="0.25">
      <c r="C8917" s="23"/>
      <c r="D8917" s="23"/>
      <c r="E8917" s="23"/>
    </row>
    <row r="8918" spans="3:5" x14ac:dyDescent="0.25">
      <c r="C8918" s="23"/>
      <c r="D8918" s="23"/>
      <c r="E8918" s="23"/>
    </row>
    <row r="8919" spans="3:5" x14ac:dyDescent="0.25">
      <c r="C8919" s="23"/>
      <c r="D8919" s="23"/>
      <c r="E8919" s="23"/>
    </row>
    <row r="8920" spans="3:5" x14ac:dyDescent="0.25">
      <c r="C8920" s="23"/>
      <c r="D8920" s="23"/>
      <c r="E8920" s="23"/>
    </row>
    <row r="8921" spans="3:5" x14ac:dyDescent="0.25">
      <c r="C8921" s="23"/>
      <c r="D8921" s="23"/>
      <c r="E8921" s="23"/>
    </row>
    <row r="8922" spans="3:5" x14ac:dyDescent="0.25">
      <c r="C8922" s="23"/>
      <c r="D8922" s="23"/>
      <c r="E8922" s="23"/>
    </row>
    <row r="8923" spans="3:5" x14ac:dyDescent="0.25">
      <c r="C8923" s="23"/>
      <c r="D8923" s="23"/>
      <c r="E8923" s="23"/>
    </row>
    <row r="8924" spans="3:5" x14ac:dyDescent="0.25">
      <c r="C8924" s="23"/>
      <c r="D8924" s="23"/>
      <c r="E8924" s="23"/>
    </row>
    <row r="8925" spans="3:5" x14ac:dyDescent="0.25">
      <c r="C8925" s="23"/>
      <c r="D8925" s="23"/>
      <c r="E8925" s="23"/>
    </row>
    <row r="8926" spans="3:5" x14ac:dyDescent="0.25">
      <c r="C8926" s="23"/>
      <c r="D8926" s="23"/>
      <c r="E8926" s="23"/>
    </row>
    <row r="8927" spans="3:5" x14ac:dyDescent="0.25">
      <c r="C8927" s="23"/>
      <c r="D8927" s="23"/>
      <c r="E8927" s="23"/>
    </row>
    <row r="8928" spans="3:5" x14ac:dyDescent="0.25">
      <c r="C8928" s="23"/>
      <c r="D8928" s="23"/>
      <c r="E8928" s="23"/>
    </row>
    <row r="8929" spans="3:5" x14ac:dyDescent="0.25">
      <c r="C8929" s="23"/>
      <c r="D8929" s="23"/>
      <c r="E8929" s="23"/>
    </row>
    <row r="8930" spans="3:5" x14ac:dyDescent="0.25">
      <c r="C8930" s="23"/>
      <c r="D8930" s="23"/>
      <c r="E8930" s="23"/>
    </row>
    <row r="8931" spans="3:5" x14ac:dyDescent="0.25">
      <c r="C8931" s="23"/>
      <c r="D8931" s="23"/>
      <c r="E8931" s="23"/>
    </row>
    <row r="8932" spans="3:5" x14ac:dyDescent="0.25">
      <c r="C8932" s="23"/>
      <c r="D8932" s="23"/>
      <c r="E8932" s="23"/>
    </row>
    <row r="8933" spans="3:5" x14ac:dyDescent="0.25">
      <c r="C8933" s="23"/>
      <c r="D8933" s="23"/>
      <c r="E8933" s="23"/>
    </row>
    <row r="8934" spans="3:5" x14ac:dyDescent="0.25">
      <c r="C8934" s="23"/>
      <c r="D8934" s="23"/>
      <c r="E8934" s="23"/>
    </row>
    <row r="8935" spans="3:5" x14ac:dyDescent="0.25">
      <c r="C8935" s="23"/>
      <c r="D8935" s="23"/>
      <c r="E8935" s="23"/>
    </row>
    <row r="8936" spans="3:5" x14ac:dyDescent="0.25">
      <c r="C8936" s="23"/>
      <c r="D8936" s="23"/>
      <c r="E8936" s="23"/>
    </row>
    <row r="8937" spans="3:5" x14ac:dyDescent="0.25">
      <c r="C8937" s="23"/>
      <c r="D8937" s="23"/>
      <c r="E8937" s="23"/>
    </row>
    <row r="8938" spans="3:5" x14ac:dyDescent="0.25">
      <c r="C8938" s="23"/>
      <c r="D8938" s="23"/>
      <c r="E8938" s="23"/>
    </row>
    <row r="8939" spans="3:5" x14ac:dyDescent="0.25">
      <c r="C8939" s="23"/>
      <c r="D8939" s="23"/>
      <c r="E8939" s="23"/>
    </row>
    <row r="8940" spans="3:5" x14ac:dyDescent="0.25">
      <c r="C8940" s="23"/>
      <c r="D8940" s="23"/>
      <c r="E8940" s="23"/>
    </row>
    <row r="8941" spans="3:5" x14ac:dyDescent="0.25">
      <c r="C8941" s="23"/>
      <c r="D8941" s="23"/>
      <c r="E8941" s="23"/>
    </row>
    <row r="8942" spans="3:5" x14ac:dyDescent="0.25">
      <c r="C8942" s="23"/>
      <c r="D8942" s="23"/>
      <c r="E8942" s="23"/>
    </row>
    <row r="8943" spans="3:5" x14ac:dyDescent="0.25">
      <c r="C8943" s="23"/>
      <c r="D8943" s="23"/>
      <c r="E8943" s="23"/>
    </row>
    <row r="8944" spans="3:5" x14ac:dyDescent="0.25">
      <c r="C8944" s="23"/>
      <c r="D8944" s="23"/>
      <c r="E8944" s="23"/>
    </row>
  </sheetData>
  <phoneticPr fontId="3" type="noConversion"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B2:U42"/>
  <sheetViews>
    <sheetView workbookViewId="0"/>
  </sheetViews>
  <sheetFormatPr defaultRowHeight="15" x14ac:dyDescent="0.25"/>
  <cols>
    <col min="1" max="1" width="5.28515625" customWidth="1"/>
    <col min="2" max="2" width="23.140625" customWidth="1"/>
    <col min="3" max="3" width="15.42578125" customWidth="1"/>
    <col min="4" max="4" width="12.42578125" customWidth="1"/>
    <col min="5" max="9" width="8.7109375" customWidth="1"/>
    <col min="10" max="15" width="12.7109375" customWidth="1"/>
    <col min="17" max="17" width="17.28515625" customWidth="1"/>
    <col min="18" max="18" width="9.28515625" customWidth="1"/>
    <col min="19" max="19" width="16" customWidth="1"/>
  </cols>
  <sheetData>
    <row r="2" spans="2:14" x14ac:dyDescent="0.25">
      <c r="B2" s="32" t="str">
        <f>Input!B2</f>
        <v>WA-OCEAN (9Nov2023)</v>
      </c>
      <c r="D2" s="11"/>
      <c r="N2" s="8"/>
    </row>
    <row r="3" spans="2:14" x14ac:dyDescent="0.25">
      <c r="B3" t="s">
        <v>515</v>
      </c>
      <c r="D3" s="11"/>
    </row>
    <row r="4" spans="2:14" x14ac:dyDescent="0.25">
      <c r="D4" s="11"/>
      <c r="J4" s="82"/>
    </row>
    <row r="5" spans="2:14" x14ac:dyDescent="0.25">
      <c r="D5" s="11"/>
    </row>
    <row r="6" spans="2:14" x14ac:dyDescent="0.25">
      <c r="B6" t="s">
        <v>186</v>
      </c>
      <c r="C6">
        <v>21</v>
      </c>
      <c r="D6" s="11"/>
    </row>
    <row r="7" spans="2:14" x14ac:dyDescent="0.25">
      <c r="B7" t="s">
        <v>522</v>
      </c>
      <c r="C7">
        <v>1666</v>
      </c>
      <c r="D7" s="11"/>
    </row>
    <row r="8" spans="2:14" x14ac:dyDescent="0.25">
      <c r="D8" s="11"/>
    </row>
    <row r="9" spans="2:14" hidden="1" x14ac:dyDescent="0.25">
      <c r="B9" s="4" t="s">
        <v>3</v>
      </c>
      <c r="G9" s="4" t="s">
        <v>297</v>
      </c>
      <c r="J9" s="2"/>
    </row>
    <row r="10" spans="2:14" hidden="1" x14ac:dyDescent="0.25">
      <c r="B10" s="2">
        <v>0</v>
      </c>
      <c r="C10" t="s">
        <v>4</v>
      </c>
      <c r="G10" s="2" t="s">
        <v>260</v>
      </c>
      <c r="H10" s="2" t="s">
        <v>261</v>
      </c>
      <c r="J10" s="2" t="s">
        <v>261</v>
      </c>
      <c r="K10" s="1"/>
      <c r="M10" s="3"/>
    </row>
    <row r="11" spans="2:14" hidden="1" x14ac:dyDescent="0.25">
      <c r="B11" s="2">
        <v>1</v>
      </c>
      <c r="C11" t="s">
        <v>5</v>
      </c>
      <c r="G11" s="2" t="s">
        <v>166</v>
      </c>
      <c r="H11" s="2" t="s">
        <v>166</v>
      </c>
      <c r="J11" s="2" t="s">
        <v>262</v>
      </c>
      <c r="K11" s="1"/>
      <c r="M11" s="3"/>
    </row>
    <row r="12" spans="2:14" hidden="1" x14ac:dyDescent="0.25">
      <c r="B12" s="2">
        <v>2</v>
      </c>
      <c r="C12" t="s">
        <v>6</v>
      </c>
      <c r="G12" s="2" t="s">
        <v>255</v>
      </c>
      <c r="H12" s="2" t="s">
        <v>258</v>
      </c>
      <c r="J12" s="2" t="s">
        <v>257</v>
      </c>
      <c r="K12" s="1"/>
      <c r="M12" s="3"/>
    </row>
    <row r="13" spans="2:14" hidden="1" x14ac:dyDescent="0.25">
      <c r="B13" s="2">
        <v>3</v>
      </c>
      <c r="C13" s="1" t="s">
        <v>152</v>
      </c>
      <c r="G13" s="2" t="s">
        <v>259</v>
      </c>
      <c r="H13" s="2" t="s">
        <v>263</v>
      </c>
      <c r="J13" s="2" t="s">
        <v>264</v>
      </c>
      <c r="K13" s="1"/>
      <c r="M13" s="3"/>
    </row>
    <row r="14" spans="2:14" hidden="1" x14ac:dyDescent="0.25">
      <c r="B14" s="2">
        <v>4</v>
      </c>
      <c r="C14" t="s">
        <v>7</v>
      </c>
      <c r="G14" s="2" t="s">
        <v>118</v>
      </c>
      <c r="H14" s="2" t="s">
        <v>255</v>
      </c>
      <c r="J14" s="2" t="s">
        <v>256</v>
      </c>
      <c r="K14" s="1"/>
      <c r="M14" s="3"/>
    </row>
    <row r="15" spans="2:14" hidden="1" x14ac:dyDescent="0.25">
      <c r="B15" s="2">
        <v>5</v>
      </c>
      <c r="C15" t="s">
        <v>8</v>
      </c>
      <c r="K15" s="1"/>
      <c r="M15" s="3"/>
    </row>
    <row r="16" spans="2:14" hidden="1" x14ac:dyDescent="0.25">
      <c r="B16" s="2">
        <v>6</v>
      </c>
      <c r="C16" t="s">
        <v>9</v>
      </c>
      <c r="J16" s="2"/>
      <c r="K16" s="1"/>
      <c r="M16" s="3"/>
    </row>
    <row r="17" spans="2:21" hidden="1" x14ac:dyDescent="0.25">
      <c r="B17" s="3" t="s">
        <v>10</v>
      </c>
      <c r="C17" t="s">
        <v>11</v>
      </c>
      <c r="J17" s="2"/>
      <c r="K17" s="1"/>
      <c r="M17" s="3"/>
    </row>
    <row r="18" spans="2:21" hidden="1" x14ac:dyDescent="0.25">
      <c r="B18" s="3"/>
      <c r="J18" s="2"/>
      <c r="K18" s="1"/>
      <c r="M18" s="3"/>
    </row>
    <row r="19" spans="2:21" hidden="1" x14ac:dyDescent="0.25">
      <c r="B19" s="2">
        <v>1</v>
      </c>
      <c r="C19" s="2">
        <v>2</v>
      </c>
      <c r="D19" s="2">
        <v>3</v>
      </c>
      <c r="E19" s="2">
        <v>4</v>
      </c>
      <c r="F19" s="2">
        <v>5</v>
      </c>
      <c r="G19" s="2">
        <v>6</v>
      </c>
      <c r="H19" s="2">
        <v>7</v>
      </c>
      <c r="I19" s="2">
        <v>8</v>
      </c>
      <c r="J19" s="2">
        <v>9</v>
      </c>
      <c r="K19" s="2">
        <v>10</v>
      </c>
      <c r="L19" s="2">
        <v>11</v>
      </c>
      <c r="M19" s="2">
        <v>12</v>
      </c>
      <c r="N19" s="2">
        <v>13</v>
      </c>
      <c r="O19" s="2">
        <v>14</v>
      </c>
      <c r="P19" s="2">
        <v>15</v>
      </c>
      <c r="Q19" s="2">
        <v>16</v>
      </c>
      <c r="R19" s="2"/>
      <c r="S19" s="2"/>
      <c r="T19" s="2"/>
      <c r="U19" s="2"/>
    </row>
    <row r="20" spans="2:21" x14ac:dyDescent="0.25">
      <c r="B20" s="9" t="s">
        <v>299</v>
      </c>
      <c r="C20" s="9" t="s">
        <v>300</v>
      </c>
      <c r="D20" s="9" t="s">
        <v>301</v>
      </c>
      <c r="E20" s="9" t="s">
        <v>302</v>
      </c>
      <c r="F20" s="9" t="s">
        <v>303</v>
      </c>
      <c r="G20" s="9" t="s">
        <v>304</v>
      </c>
      <c r="H20" s="9" t="s">
        <v>305</v>
      </c>
      <c r="I20" s="9" t="s">
        <v>152</v>
      </c>
      <c r="J20" s="9" t="s">
        <v>2</v>
      </c>
      <c r="K20" s="9" t="s">
        <v>0</v>
      </c>
      <c r="L20" s="9" t="s">
        <v>1</v>
      </c>
      <c r="M20" s="9" t="s">
        <v>306</v>
      </c>
      <c r="N20" s="9" t="s">
        <v>307</v>
      </c>
      <c r="O20" s="9" t="s">
        <v>308</v>
      </c>
      <c r="P20" s="9" t="s">
        <v>152</v>
      </c>
      <c r="Q20" s="9" t="s">
        <v>152</v>
      </c>
      <c r="R20" s="2"/>
      <c r="S20" s="2"/>
      <c r="T20" s="2"/>
      <c r="U20" s="2"/>
    </row>
    <row r="21" spans="2:21" x14ac:dyDescent="0.25">
      <c r="B21" s="10" t="s">
        <v>167</v>
      </c>
      <c r="C21" s="9" t="s">
        <v>298</v>
      </c>
      <c r="D21" s="9" t="str">
        <f>C21</f>
        <v>B. code</v>
      </c>
      <c r="E21" s="9" t="str">
        <f>C21</f>
        <v>B. code</v>
      </c>
      <c r="F21" s="9" t="str">
        <f>C21</f>
        <v>B. code</v>
      </c>
      <c r="G21" s="9" t="str">
        <f>C21</f>
        <v>B. code</v>
      </c>
      <c r="H21" s="9" t="str">
        <f>C21</f>
        <v>B. code</v>
      </c>
      <c r="I21" s="9" t="s">
        <v>152</v>
      </c>
      <c r="J21" s="9" t="str">
        <f>Units!D18</f>
        <v>kN/mm</v>
      </c>
      <c r="K21" s="9" t="str">
        <f>J21</f>
        <v>kN/mm</v>
      </c>
      <c r="L21" s="9" t="str">
        <f>J21</f>
        <v>kN/mm</v>
      </c>
      <c r="M21" s="9" t="str">
        <f>Units!D20</f>
        <v>kN-m/rad</v>
      </c>
      <c r="N21" s="9" t="str">
        <f>M21</f>
        <v>kN-m/rad</v>
      </c>
      <c r="O21" s="9" t="str">
        <f>M21</f>
        <v>kN-m/rad</v>
      </c>
      <c r="P21" s="9" t="s">
        <v>152</v>
      </c>
      <c r="Q21" s="9" t="s">
        <v>152</v>
      </c>
      <c r="R21" s="2"/>
      <c r="S21" s="2"/>
      <c r="T21" s="2"/>
      <c r="U21" s="2"/>
    </row>
    <row r="22" spans="2:21" x14ac:dyDescent="0.25">
      <c r="B22">
        <v>13</v>
      </c>
      <c r="C22">
        <v>4</v>
      </c>
      <c r="D22">
        <v>4</v>
      </c>
      <c r="E22">
        <v>4</v>
      </c>
      <c r="F22">
        <v>0</v>
      </c>
      <c r="G22">
        <v>0</v>
      </c>
      <c r="H22">
        <v>0</v>
      </c>
      <c r="I22">
        <v>-1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2:21" x14ac:dyDescent="0.25">
      <c r="B23">
        <v>26</v>
      </c>
      <c r="C23">
        <v>4</v>
      </c>
      <c r="D23">
        <v>4</v>
      </c>
      <c r="E23">
        <v>4</v>
      </c>
      <c r="F23">
        <v>0</v>
      </c>
      <c r="G23">
        <v>0</v>
      </c>
      <c r="H23">
        <v>0</v>
      </c>
      <c r="I23">
        <v>-1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</row>
    <row r="24" spans="2:21" x14ac:dyDescent="0.25">
      <c r="B24">
        <v>31</v>
      </c>
      <c r="C24">
        <v>4</v>
      </c>
      <c r="D24">
        <v>4</v>
      </c>
      <c r="E24">
        <v>4</v>
      </c>
      <c r="F24">
        <v>0</v>
      </c>
      <c r="G24">
        <v>0</v>
      </c>
      <c r="H24">
        <v>0</v>
      </c>
      <c r="I24">
        <v>-1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2:21" x14ac:dyDescent="0.25">
      <c r="B25">
        <v>44</v>
      </c>
      <c r="C25">
        <v>4</v>
      </c>
      <c r="D25">
        <v>4</v>
      </c>
      <c r="E25">
        <v>4</v>
      </c>
      <c r="F25">
        <v>0</v>
      </c>
      <c r="G25">
        <v>0</v>
      </c>
      <c r="H25">
        <v>0</v>
      </c>
      <c r="I25">
        <v>-1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2:21" x14ac:dyDescent="0.25">
      <c r="B26">
        <v>89</v>
      </c>
      <c r="C26">
        <v>4</v>
      </c>
      <c r="D26">
        <v>4</v>
      </c>
      <c r="E26">
        <v>4</v>
      </c>
      <c r="F26">
        <v>0</v>
      </c>
      <c r="G26">
        <v>0</v>
      </c>
      <c r="H26">
        <v>0</v>
      </c>
      <c r="I26">
        <v>-1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</row>
    <row r="27" spans="2:21" x14ac:dyDescent="0.25">
      <c r="B27">
        <v>102</v>
      </c>
      <c r="C27">
        <v>4</v>
      </c>
      <c r="D27">
        <v>4</v>
      </c>
      <c r="E27">
        <v>4</v>
      </c>
      <c r="F27">
        <v>0</v>
      </c>
      <c r="G27">
        <v>0</v>
      </c>
      <c r="H27">
        <v>0</v>
      </c>
      <c r="I27">
        <v>-1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2:21" x14ac:dyDescent="0.25">
      <c r="B28">
        <v>107</v>
      </c>
      <c r="C28">
        <v>4</v>
      </c>
      <c r="D28">
        <v>4</v>
      </c>
      <c r="E28">
        <v>4</v>
      </c>
      <c r="F28">
        <v>0</v>
      </c>
      <c r="G28">
        <v>0</v>
      </c>
      <c r="H28">
        <v>0</v>
      </c>
      <c r="I28">
        <v>-1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2:21" x14ac:dyDescent="0.25">
      <c r="B29">
        <v>120</v>
      </c>
      <c r="C29">
        <v>4</v>
      </c>
      <c r="D29">
        <v>4</v>
      </c>
      <c r="E29">
        <v>4</v>
      </c>
      <c r="F29">
        <v>0</v>
      </c>
      <c r="G29">
        <v>0</v>
      </c>
      <c r="H29">
        <v>0</v>
      </c>
      <c r="I29">
        <v>-1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2:21" x14ac:dyDescent="0.25">
      <c r="B30">
        <v>136</v>
      </c>
      <c r="C30">
        <v>4</v>
      </c>
      <c r="D30">
        <v>4</v>
      </c>
      <c r="E30">
        <v>4</v>
      </c>
      <c r="F30">
        <v>0</v>
      </c>
      <c r="G30">
        <v>0</v>
      </c>
      <c r="H30">
        <v>0</v>
      </c>
      <c r="I30">
        <v>-1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2:21" x14ac:dyDescent="0.25">
      <c r="B31">
        <v>149</v>
      </c>
      <c r="C31">
        <v>4</v>
      </c>
      <c r="D31">
        <v>4</v>
      </c>
      <c r="E31">
        <v>4</v>
      </c>
      <c r="F31">
        <v>0</v>
      </c>
      <c r="G31">
        <v>0</v>
      </c>
      <c r="H31">
        <v>0</v>
      </c>
      <c r="I31">
        <v>-1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2:21" x14ac:dyDescent="0.25">
      <c r="B32">
        <v>49</v>
      </c>
      <c r="C32">
        <v>4</v>
      </c>
      <c r="D32">
        <v>4</v>
      </c>
      <c r="E32">
        <v>4</v>
      </c>
      <c r="F32">
        <v>0</v>
      </c>
      <c r="G32">
        <v>0</v>
      </c>
      <c r="H32">
        <v>0</v>
      </c>
      <c r="I32">
        <v>-1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2:15" x14ac:dyDescent="0.25">
      <c r="B33">
        <v>62</v>
      </c>
      <c r="C33">
        <v>4</v>
      </c>
      <c r="D33">
        <v>4</v>
      </c>
      <c r="E33">
        <v>4</v>
      </c>
      <c r="F33">
        <v>0</v>
      </c>
      <c r="G33">
        <v>0</v>
      </c>
      <c r="H33">
        <v>0</v>
      </c>
      <c r="I33">
        <v>-1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2:15" x14ac:dyDescent="0.25">
      <c r="B34">
        <v>71</v>
      </c>
      <c r="C34">
        <v>4</v>
      </c>
      <c r="D34">
        <v>4</v>
      </c>
      <c r="E34">
        <v>4</v>
      </c>
      <c r="F34">
        <v>0</v>
      </c>
      <c r="G34">
        <v>0</v>
      </c>
      <c r="H34">
        <v>0</v>
      </c>
      <c r="I34">
        <v>-1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2:15" x14ac:dyDescent="0.25">
      <c r="B35">
        <v>84</v>
      </c>
      <c r="C35">
        <v>4</v>
      </c>
      <c r="D35">
        <v>4</v>
      </c>
      <c r="E35">
        <v>4</v>
      </c>
      <c r="F35">
        <v>0</v>
      </c>
      <c r="G35">
        <v>0</v>
      </c>
      <c r="H35">
        <v>0</v>
      </c>
      <c r="I35">
        <v>-1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2:15" x14ac:dyDescent="0.25">
      <c r="B36">
        <v>542</v>
      </c>
      <c r="C36">
        <v>4</v>
      </c>
      <c r="D36">
        <v>4</v>
      </c>
      <c r="E36">
        <v>4</v>
      </c>
      <c r="F36">
        <v>4</v>
      </c>
      <c r="G36">
        <v>4</v>
      </c>
      <c r="H36">
        <v>4</v>
      </c>
      <c r="I36">
        <v>-1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</row>
    <row r="37" spans="2:15" x14ac:dyDescent="0.25">
      <c r="B37">
        <v>543</v>
      </c>
      <c r="C37">
        <v>4</v>
      </c>
      <c r="D37">
        <v>4</v>
      </c>
      <c r="E37">
        <v>4</v>
      </c>
      <c r="F37">
        <v>4</v>
      </c>
      <c r="G37">
        <v>4</v>
      </c>
      <c r="H37">
        <v>4</v>
      </c>
      <c r="I37">
        <v>-1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2:15" x14ac:dyDescent="0.25">
      <c r="B38">
        <v>544</v>
      </c>
      <c r="C38">
        <v>4</v>
      </c>
      <c r="D38">
        <v>4</v>
      </c>
      <c r="E38">
        <v>4</v>
      </c>
      <c r="F38">
        <v>4</v>
      </c>
      <c r="G38">
        <v>4</v>
      </c>
      <c r="H38">
        <v>4</v>
      </c>
      <c r="I38">
        <v>-1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</row>
    <row r="39" spans="2:15" x14ac:dyDescent="0.25">
      <c r="B39">
        <v>545</v>
      </c>
      <c r="C39">
        <v>4</v>
      </c>
      <c r="D39">
        <v>4</v>
      </c>
      <c r="E39">
        <v>4</v>
      </c>
      <c r="F39">
        <v>4</v>
      </c>
      <c r="G39">
        <v>4</v>
      </c>
      <c r="H39">
        <v>4</v>
      </c>
      <c r="I39">
        <v>-1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2:15" x14ac:dyDescent="0.25">
      <c r="B40">
        <v>546</v>
      </c>
      <c r="C40">
        <v>4</v>
      </c>
      <c r="D40">
        <v>4</v>
      </c>
      <c r="E40">
        <v>4</v>
      </c>
      <c r="F40">
        <v>4</v>
      </c>
      <c r="G40">
        <v>4</v>
      </c>
      <c r="H40">
        <v>4</v>
      </c>
      <c r="I40">
        <v>-1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2:15" x14ac:dyDescent="0.25">
      <c r="B41">
        <v>547</v>
      </c>
      <c r="C41">
        <v>4</v>
      </c>
      <c r="D41">
        <v>4</v>
      </c>
      <c r="E41">
        <v>4</v>
      </c>
      <c r="F41">
        <v>4</v>
      </c>
      <c r="G41">
        <v>4</v>
      </c>
      <c r="H41">
        <v>4</v>
      </c>
      <c r="I41">
        <v>-1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</row>
    <row r="42" spans="2:15" x14ac:dyDescent="0.25">
      <c r="B42">
        <v>548</v>
      </c>
      <c r="C42">
        <v>4</v>
      </c>
      <c r="D42">
        <v>4</v>
      </c>
      <c r="E42">
        <v>4</v>
      </c>
      <c r="F42">
        <v>4</v>
      </c>
      <c r="G42">
        <v>4</v>
      </c>
      <c r="H42">
        <v>4</v>
      </c>
      <c r="I42">
        <v>-1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B2:AK65"/>
  <sheetViews>
    <sheetView workbookViewId="0"/>
  </sheetViews>
  <sheetFormatPr defaultRowHeight="15" x14ac:dyDescent="0.25"/>
  <cols>
    <col min="1" max="1" width="5.7109375" customWidth="1"/>
    <col min="2" max="2" width="20.85546875" customWidth="1"/>
    <col min="3" max="3" width="15.140625" customWidth="1"/>
    <col min="4" max="4" width="12.85546875" customWidth="1"/>
    <col min="5" max="5" width="15.140625" customWidth="1"/>
    <col min="8" max="8" width="11.85546875" customWidth="1"/>
    <col min="31" max="31" width="9.140625" customWidth="1"/>
  </cols>
  <sheetData>
    <row r="2" spans="2:37" x14ac:dyDescent="0.25">
      <c r="B2" s="32" t="str">
        <f>Input!B2</f>
        <v>WA-OCEAN (9Nov2023)</v>
      </c>
      <c r="D2" s="11"/>
      <c r="AE2" s="4"/>
      <c r="AK2" s="4"/>
    </row>
    <row r="3" spans="2:37" x14ac:dyDescent="0.25">
      <c r="B3" t="s">
        <v>516</v>
      </c>
      <c r="D3" s="11"/>
    </row>
    <row r="4" spans="2:37" x14ac:dyDescent="0.25">
      <c r="D4" s="11"/>
    </row>
    <row r="5" spans="2:37" x14ac:dyDescent="0.25">
      <c r="D5" s="11"/>
    </row>
    <row r="6" spans="2:37" x14ac:dyDescent="0.25">
      <c r="B6" t="s">
        <v>186</v>
      </c>
      <c r="C6">
        <v>22</v>
      </c>
      <c r="D6" s="11"/>
    </row>
    <row r="7" spans="2:37" x14ac:dyDescent="0.25">
      <c r="B7" t="s">
        <v>522</v>
      </c>
      <c r="C7">
        <v>1691</v>
      </c>
      <c r="D7" s="11"/>
    </row>
    <row r="8" spans="2:37" x14ac:dyDescent="0.25">
      <c r="D8" s="11"/>
    </row>
    <row r="9" spans="2:37" hidden="1" x14ac:dyDescent="0.25">
      <c r="B9" s="4" t="s">
        <v>691</v>
      </c>
      <c r="E9" s="4" t="s">
        <v>693</v>
      </c>
      <c r="I9" s="4" t="s">
        <v>719</v>
      </c>
      <c r="AK9" s="4"/>
    </row>
    <row r="10" spans="2:37" hidden="1" x14ac:dyDescent="0.25">
      <c r="B10" s="2">
        <v>0</v>
      </c>
      <c r="C10" t="s">
        <v>709</v>
      </c>
      <c r="E10" s="2">
        <v>1</v>
      </c>
      <c r="F10" t="s">
        <v>193</v>
      </c>
      <c r="H10" s="172"/>
      <c r="I10" s="11" t="s">
        <v>720</v>
      </c>
      <c r="J10" s="2">
        <v>1</v>
      </c>
      <c r="K10" s="2">
        <v>2</v>
      </c>
      <c r="L10" s="2">
        <v>3</v>
      </c>
      <c r="M10" s="2">
        <v>4</v>
      </c>
      <c r="N10" s="2">
        <v>5</v>
      </c>
      <c r="O10" s="2">
        <v>6</v>
      </c>
      <c r="P10" s="2">
        <v>7</v>
      </c>
      <c r="Q10" s="2">
        <v>8</v>
      </c>
      <c r="R10" s="2">
        <v>9</v>
      </c>
      <c r="S10" s="2">
        <v>88</v>
      </c>
      <c r="T10" s="2">
        <v>89</v>
      </c>
      <c r="U10" s="2">
        <v>91</v>
      </c>
      <c r="V10" s="2">
        <v>99</v>
      </c>
      <c r="W10" s="2">
        <v>200</v>
      </c>
      <c r="X10" s="2">
        <v>201</v>
      </c>
      <c r="Y10" s="2">
        <v>202</v>
      </c>
      <c r="Z10" s="2">
        <v>203</v>
      </c>
      <c r="AA10" s="2">
        <v>204</v>
      </c>
      <c r="AB10" s="2">
        <v>250</v>
      </c>
      <c r="AC10" s="2">
        <v>251</v>
      </c>
      <c r="AD10" s="2">
        <v>252</v>
      </c>
      <c r="AE10" s="2">
        <v>253</v>
      </c>
    </row>
    <row r="11" spans="2:37" hidden="1" x14ac:dyDescent="0.25">
      <c r="B11" s="2">
        <v>1</v>
      </c>
      <c r="C11" t="s">
        <v>710</v>
      </c>
      <c r="E11" s="2">
        <v>2</v>
      </c>
      <c r="F11" t="s">
        <v>188</v>
      </c>
      <c r="H11" s="172"/>
      <c r="I11" s="2" t="s">
        <v>721</v>
      </c>
      <c r="J11" s="2" t="s">
        <v>193</v>
      </c>
      <c r="K11" s="2" t="s">
        <v>722</v>
      </c>
      <c r="L11" s="2" t="s">
        <v>723</v>
      </c>
      <c r="M11" s="2" t="s">
        <v>153</v>
      </c>
      <c r="N11" s="2" t="s">
        <v>192</v>
      </c>
      <c r="O11" s="2" t="s">
        <v>724</v>
      </c>
      <c r="P11" s="2" t="s">
        <v>725</v>
      </c>
      <c r="Q11" s="2" t="s">
        <v>117</v>
      </c>
      <c r="R11" s="2" t="s">
        <v>247</v>
      </c>
      <c r="S11" s="2" t="s">
        <v>726</v>
      </c>
      <c r="T11" s="2" t="s">
        <v>727</v>
      </c>
      <c r="U11" s="2" t="s">
        <v>728</v>
      </c>
      <c r="V11" s="2" t="s">
        <v>710</v>
      </c>
      <c r="AE11" s="4"/>
    </row>
    <row r="12" spans="2:37" hidden="1" x14ac:dyDescent="0.25">
      <c r="B12" s="2">
        <v>2</v>
      </c>
      <c r="C12" s="6" t="s">
        <v>313</v>
      </c>
      <c r="E12" s="2">
        <v>3</v>
      </c>
      <c r="F12" t="s">
        <v>189</v>
      </c>
      <c r="H12" s="172"/>
    </row>
    <row r="13" spans="2:37" hidden="1" x14ac:dyDescent="0.25">
      <c r="B13" s="2">
        <v>3</v>
      </c>
      <c r="C13" s="6" t="s">
        <v>322</v>
      </c>
      <c r="E13" s="2">
        <v>4</v>
      </c>
      <c r="F13" t="s">
        <v>153</v>
      </c>
      <c r="H13" s="172"/>
      <c r="I13" s="2" t="s">
        <v>121</v>
      </c>
      <c r="J13" s="2" t="s">
        <v>145</v>
      </c>
      <c r="K13" s="2" t="s">
        <v>145</v>
      </c>
      <c r="L13" s="2" t="s">
        <v>145</v>
      </c>
      <c r="M13" s="2" t="s">
        <v>145</v>
      </c>
      <c r="N13" s="2"/>
      <c r="O13" s="2" t="s">
        <v>145</v>
      </c>
      <c r="P13" s="2" t="s">
        <v>145</v>
      </c>
      <c r="Q13" s="2" t="s">
        <v>145</v>
      </c>
      <c r="R13" s="2" t="s">
        <v>145</v>
      </c>
    </row>
    <row r="14" spans="2:37" hidden="1" x14ac:dyDescent="0.25">
      <c r="B14" s="2">
        <v>4</v>
      </c>
      <c r="C14" s="6" t="s">
        <v>711</v>
      </c>
      <c r="E14" s="2">
        <v>5</v>
      </c>
      <c r="F14" t="s">
        <v>192</v>
      </c>
      <c r="H14" s="172"/>
      <c r="I14" s="2" t="s">
        <v>122</v>
      </c>
      <c r="J14" s="2" t="s">
        <v>146</v>
      </c>
      <c r="K14" s="2" t="s">
        <v>146</v>
      </c>
      <c r="L14" s="2" t="s">
        <v>251</v>
      </c>
      <c r="M14" s="2" t="s">
        <v>146</v>
      </c>
      <c r="N14" s="2"/>
      <c r="O14" s="2" t="s">
        <v>146</v>
      </c>
      <c r="P14" s="2" t="s">
        <v>146</v>
      </c>
      <c r="Q14" s="2" t="s">
        <v>146</v>
      </c>
      <c r="R14" s="2" t="s">
        <v>253</v>
      </c>
    </row>
    <row r="15" spans="2:37" hidden="1" x14ac:dyDescent="0.25">
      <c r="B15" s="2">
        <v>5</v>
      </c>
      <c r="C15" s="6" t="s">
        <v>314</v>
      </c>
      <c r="E15" s="2">
        <v>6</v>
      </c>
      <c r="F15" t="s">
        <v>191</v>
      </c>
      <c r="H15" s="172"/>
      <c r="I15" s="2" t="s">
        <v>123</v>
      </c>
      <c r="J15" s="2" t="s">
        <v>309</v>
      </c>
      <c r="K15" s="2" t="s">
        <v>310</v>
      </c>
      <c r="L15" s="2" t="s">
        <v>310</v>
      </c>
      <c r="M15" s="2" t="s">
        <v>309</v>
      </c>
      <c r="N15" s="2"/>
      <c r="O15" s="2" t="s">
        <v>324</v>
      </c>
      <c r="P15" s="2" t="s">
        <v>324</v>
      </c>
      <c r="Q15" s="2"/>
      <c r="R15" s="2"/>
    </row>
    <row r="16" spans="2:37" hidden="1" x14ac:dyDescent="0.25">
      <c r="B16" s="2">
        <v>6</v>
      </c>
      <c r="C16" s="6" t="s">
        <v>712</v>
      </c>
      <c r="E16" s="2">
        <v>7</v>
      </c>
      <c r="F16" t="s">
        <v>190</v>
      </c>
      <c r="H16" s="172"/>
      <c r="I16" s="2" t="s">
        <v>124</v>
      </c>
      <c r="J16" s="2" t="s">
        <v>311</v>
      </c>
      <c r="K16" s="2" t="s">
        <v>250</v>
      </c>
      <c r="L16" s="2"/>
      <c r="M16" s="2" t="s">
        <v>311</v>
      </c>
      <c r="N16" s="2"/>
      <c r="O16" s="2" t="s">
        <v>250</v>
      </c>
      <c r="P16" s="2" t="s">
        <v>250</v>
      </c>
      <c r="Q16" s="2" t="s">
        <v>250</v>
      </c>
      <c r="R16" s="2"/>
    </row>
    <row r="17" spans="2:31" hidden="1" x14ac:dyDescent="0.25">
      <c r="B17" s="2">
        <v>7</v>
      </c>
      <c r="C17" s="6" t="s">
        <v>713</v>
      </c>
      <c r="E17" s="2">
        <v>8</v>
      </c>
      <c r="F17" t="s">
        <v>248</v>
      </c>
      <c r="H17" s="172"/>
      <c r="I17" s="2" t="s">
        <v>125</v>
      </c>
      <c r="J17" s="2" t="s">
        <v>312</v>
      </c>
      <c r="K17" s="2"/>
      <c r="L17" s="2"/>
      <c r="M17" s="2" t="s">
        <v>312</v>
      </c>
      <c r="N17" s="2"/>
      <c r="O17" s="2"/>
      <c r="P17" s="2"/>
      <c r="Q17" s="2"/>
      <c r="R17" s="2"/>
      <c r="AE17" s="4"/>
    </row>
    <row r="18" spans="2:31" hidden="1" x14ac:dyDescent="0.25">
      <c r="B18" s="2">
        <v>8</v>
      </c>
      <c r="C18" s="6" t="s">
        <v>315</v>
      </c>
      <c r="E18" s="2">
        <v>9</v>
      </c>
      <c r="F18" t="s">
        <v>249</v>
      </c>
      <c r="H18" s="172"/>
      <c r="I18" s="2" t="s">
        <v>126</v>
      </c>
      <c r="J18" s="2"/>
      <c r="K18" s="2"/>
      <c r="L18" s="2"/>
      <c r="M18" s="2"/>
      <c r="N18" s="2"/>
      <c r="O18" s="2" t="s">
        <v>254</v>
      </c>
      <c r="P18" s="2" t="s">
        <v>252</v>
      </c>
      <c r="Q18" s="2"/>
      <c r="R18" s="2"/>
    </row>
    <row r="19" spans="2:31" hidden="1" x14ac:dyDescent="0.25">
      <c r="B19" s="2">
        <v>9</v>
      </c>
      <c r="C19" s="6" t="s">
        <v>714</v>
      </c>
      <c r="E19" s="175">
        <v>88</v>
      </c>
      <c r="F19" s="176" t="s">
        <v>696</v>
      </c>
      <c r="H19" s="172"/>
      <c r="I19" s="2" t="s">
        <v>127</v>
      </c>
      <c r="J19" s="2" t="s">
        <v>147</v>
      </c>
      <c r="K19" s="2" t="s">
        <v>147</v>
      </c>
      <c r="L19" s="2" t="s">
        <v>147</v>
      </c>
      <c r="M19" s="2" t="s">
        <v>147</v>
      </c>
      <c r="N19" s="2"/>
      <c r="O19" s="2" t="s">
        <v>147</v>
      </c>
      <c r="P19" s="2" t="s">
        <v>147</v>
      </c>
      <c r="Q19" s="2" t="s">
        <v>147</v>
      </c>
      <c r="R19" s="2" t="s">
        <v>147</v>
      </c>
    </row>
    <row r="20" spans="2:31" hidden="1" x14ac:dyDescent="0.25">
      <c r="B20" s="2">
        <v>10</v>
      </c>
      <c r="C20" s="6" t="s">
        <v>316</v>
      </c>
      <c r="E20" s="177">
        <v>89</v>
      </c>
      <c r="F20" s="176" t="s">
        <v>697</v>
      </c>
      <c r="H20" s="172"/>
      <c r="I20" s="2" t="s">
        <v>128</v>
      </c>
      <c r="J20" s="2" t="s">
        <v>735</v>
      </c>
      <c r="K20" s="2" t="s">
        <v>735</v>
      </c>
      <c r="L20" s="2" t="s">
        <v>735</v>
      </c>
      <c r="M20" s="2" t="s">
        <v>735</v>
      </c>
      <c r="N20" s="2"/>
      <c r="O20" s="2" t="s">
        <v>735</v>
      </c>
      <c r="P20" s="2" t="s">
        <v>735</v>
      </c>
      <c r="Q20" s="2" t="s">
        <v>735</v>
      </c>
      <c r="R20" s="2" t="s">
        <v>735</v>
      </c>
    </row>
    <row r="21" spans="2:31" hidden="1" x14ac:dyDescent="0.25">
      <c r="B21" s="2">
        <v>11</v>
      </c>
      <c r="C21" s="6" t="s">
        <v>317</v>
      </c>
      <c r="E21" s="177">
        <v>91</v>
      </c>
      <c r="F21" s="176" t="s">
        <v>698</v>
      </c>
      <c r="H21" s="172"/>
      <c r="I21" s="2" t="s">
        <v>129</v>
      </c>
      <c r="J21" s="2" t="s">
        <v>148</v>
      </c>
      <c r="K21" s="2" t="s">
        <v>187</v>
      </c>
      <c r="L21" s="2" t="s">
        <v>187</v>
      </c>
      <c r="M21" s="2" t="s">
        <v>187</v>
      </c>
      <c r="N21" s="2"/>
      <c r="O21" s="2" t="s">
        <v>187</v>
      </c>
      <c r="P21" s="2" t="s">
        <v>187</v>
      </c>
      <c r="Q21" s="2" t="s">
        <v>187</v>
      </c>
      <c r="R21" s="2" t="s">
        <v>187</v>
      </c>
    </row>
    <row r="22" spans="2:31" hidden="1" x14ac:dyDescent="0.25">
      <c r="B22" s="2">
        <v>12</v>
      </c>
      <c r="C22" s="6" t="s">
        <v>715</v>
      </c>
      <c r="E22" s="177">
        <v>99</v>
      </c>
      <c r="F22" s="176" t="s">
        <v>699</v>
      </c>
      <c r="H22" s="172"/>
      <c r="I22" s="2" t="s">
        <v>130</v>
      </c>
      <c r="J22" s="2" t="s">
        <v>149</v>
      </c>
      <c r="K22" s="2" t="s">
        <v>149</v>
      </c>
      <c r="L22" s="2" t="s">
        <v>149</v>
      </c>
      <c r="M22" s="2" t="s">
        <v>149</v>
      </c>
      <c r="N22" s="2"/>
      <c r="O22" s="2" t="s">
        <v>149</v>
      </c>
      <c r="P22" s="2" t="s">
        <v>149</v>
      </c>
      <c r="Q22" s="2" t="s">
        <v>149</v>
      </c>
      <c r="R22" s="2" t="s">
        <v>149</v>
      </c>
    </row>
    <row r="23" spans="2:31" hidden="1" x14ac:dyDescent="0.25">
      <c r="B23" s="2">
        <v>13</v>
      </c>
      <c r="C23" s="6" t="s">
        <v>318</v>
      </c>
      <c r="E23" s="174">
        <v>200</v>
      </c>
      <c r="F23" s="173" t="s">
        <v>700</v>
      </c>
      <c r="H23" s="172"/>
      <c r="I23" s="2" t="s">
        <v>131</v>
      </c>
      <c r="J23" s="2" t="s">
        <v>150</v>
      </c>
      <c r="K23" s="2" t="s">
        <v>150</v>
      </c>
      <c r="L23" s="2" t="s">
        <v>150</v>
      </c>
      <c r="M23" s="2" t="s">
        <v>150</v>
      </c>
      <c r="N23" s="2"/>
      <c r="O23" s="2" t="s">
        <v>150</v>
      </c>
      <c r="P23" s="2" t="s">
        <v>150</v>
      </c>
      <c r="Q23" s="2" t="s">
        <v>150</v>
      </c>
      <c r="R23" s="2" t="s">
        <v>150</v>
      </c>
    </row>
    <row r="24" spans="2:31" hidden="1" x14ac:dyDescent="0.25">
      <c r="B24" s="2">
        <v>14</v>
      </c>
      <c r="C24" s="6" t="s">
        <v>319</v>
      </c>
      <c r="E24" s="174">
        <v>201</v>
      </c>
      <c r="F24" s="173" t="s">
        <v>701</v>
      </c>
      <c r="H24" s="172"/>
      <c r="I24" s="2" t="s">
        <v>132</v>
      </c>
      <c r="J24" s="2" t="s">
        <v>151</v>
      </c>
      <c r="L24" s="2"/>
      <c r="M24" s="2" t="s">
        <v>151</v>
      </c>
      <c r="N24" s="2"/>
      <c r="O24" s="2" t="s">
        <v>151</v>
      </c>
      <c r="P24" s="2"/>
      <c r="Q24" s="2"/>
    </row>
    <row r="25" spans="2:31" hidden="1" x14ac:dyDescent="0.25">
      <c r="B25" s="2">
        <v>15</v>
      </c>
      <c r="C25" s="6" t="s">
        <v>320</v>
      </c>
      <c r="E25" s="174">
        <v>201</v>
      </c>
      <c r="F25" s="173" t="s">
        <v>702</v>
      </c>
      <c r="H25" s="172"/>
      <c r="I25" s="2" t="s">
        <v>133</v>
      </c>
      <c r="J25" s="2"/>
      <c r="K25" s="2"/>
      <c r="L25" s="2"/>
      <c r="M25" s="2"/>
      <c r="N25" s="2"/>
      <c r="O25" s="2"/>
      <c r="P25" s="2"/>
      <c r="Q25" s="2"/>
    </row>
    <row r="26" spans="2:31" hidden="1" x14ac:dyDescent="0.25">
      <c r="B26" s="2">
        <v>16</v>
      </c>
      <c r="C26" s="6" t="s">
        <v>716</v>
      </c>
      <c r="E26" s="174">
        <v>203</v>
      </c>
      <c r="F26" s="173" t="s">
        <v>703</v>
      </c>
      <c r="H26" s="172"/>
      <c r="I26" s="2" t="s">
        <v>134</v>
      </c>
      <c r="J26" s="2"/>
      <c r="K26" s="2"/>
      <c r="L26" s="2"/>
      <c r="M26" s="2"/>
      <c r="N26" s="2"/>
      <c r="O26" s="2"/>
      <c r="P26" s="2"/>
      <c r="Q26" s="2"/>
    </row>
    <row r="27" spans="2:31" hidden="1" x14ac:dyDescent="0.25">
      <c r="B27" s="2">
        <v>17</v>
      </c>
      <c r="C27" s="6" t="s">
        <v>321</v>
      </c>
      <c r="E27" s="174">
        <v>204</v>
      </c>
      <c r="F27" s="173" t="s">
        <v>704</v>
      </c>
      <c r="H27" s="172"/>
      <c r="I27" s="2" t="s">
        <v>135</v>
      </c>
      <c r="J27" s="2"/>
      <c r="K27" s="2"/>
      <c r="L27" s="2"/>
      <c r="M27" s="2"/>
      <c r="N27" s="2"/>
      <c r="O27" s="2"/>
      <c r="P27" s="2"/>
      <c r="Q27" s="2"/>
    </row>
    <row r="28" spans="2:31" hidden="1" x14ac:dyDescent="0.25">
      <c r="B28" s="2">
        <v>20</v>
      </c>
      <c r="C28" s="6" t="s">
        <v>717</v>
      </c>
      <c r="E28" s="177">
        <v>250</v>
      </c>
      <c r="F28" s="176" t="s">
        <v>705</v>
      </c>
      <c r="H28" s="172"/>
      <c r="I28" s="2" t="s">
        <v>136</v>
      </c>
      <c r="J28" s="2"/>
      <c r="K28" s="2"/>
      <c r="L28" s="2"/>
      <c r="M28" s="2"/>
      <c r="N28" s="2"/>
      <c r="O28" s="2"/>
      <c r="P28" s="2"/>
      <c r="Q28" s="2"/>
    </row>
    <row r="29" spans="2:31" hidden="1" x14ac:dyDescent="0.25">
      <c r="B29" s="2">
        <v>21</v>
      </c>
      <c r="C29" s="6" t="s">
        <v>718</v>
      </c>
      <c r="E29" s="177">
        <v>251</v>
      </c>
      <c r="F29" s="176" t="s">
        <v>706</v>
      </c>
      <c r="H29" s="172"/>
      <c r="I29" s="2" t="s">
        <v>137</v>
      </c>
      <c r="J29" s="2"/>
      <c r="K29" s="2"/>
      <c r="L29" s="2"/>
      <c r="M29" s="2"/>
      <c r="N29" s="2"/>
      <c r="O29" s="2"/>
      <c r="P29" s="2"/>
      <c r="Q29" s="2"/>
    </row>
    <row r="30" spans="2:31" hidden="1" x14ac:dyDescent="0.25">
      <c r="E30" s="174">
        <v>252</v>
      </c>
      <c r="F30" s="173" t="s">
        <v>707</v>
      </c>
      <c r="H30" s="172"/>
      <c r="I30" s="2" t="s">
        <v>138</v>
      </c>
      <c r="J30" s="2"/>
      <c r="K30" s="2"/>
      <c r="L30" s="2"/>
      <c r="M30" s="2"/>
      <c r="N30" s="2"/>
      <c r="O30" s="2"/>
      <c r="P30" s="2"/>
      <c r="Q30" s="2"/>
    </row>
    <row r="31" spans="2:31" hidden="1" x14ac:dyDescent="0.25">
      <c r="E31" s="174">
        <v>253</v>
      </c>
      <c r="F31" s="173" t="s">
        <v>708</v>
      </c>
      <c r="H31" s="172"/>
      <c r="I31" s="2" t="s">
        <v>139</v>
      </c>
      <c r="J31" s="2"/>
      <c r="K31" s="2"/>
      <c r="L31" s="2"/>
      <c r="M31" s="2"/>
      <c r="N31" s="2"/>
      <c r="O31" s="2"/>
      <c r="P31" s="2"/>
      <c r="Q31" s="2"/>
    </row>
    <row r="32" spans="2:31" hidden="1" x14ac:dyDescent="0.25">
      <c r="B32" s="4" t="s">
        <v>695</v>
      </c>
      <c r="I32" s="2" t="s">
        <v>140</v>
      </c>
      <c r="J32" s="2"/>
      <c r="K32" s="2"/>
      <c r="L32" s="2"/>
      <c r="M32" s="2"/>
      <c r="N32" s="2"/>
      <c r="O32" s="2"/>
      <c r="P32" s="2"/>
      <c r="Q32" s="2"/>
    </row>
    <row r="33" spans="2:29" hidden="1" x14ac:dyDescent="0.25">
      <c r="B33" s="2">
        <v>0</v>
      </c>
      <c r="C33" t="s">
        <v>88</v>
      </c>
      <c r="I33" s="2" t="s">
        <v>141</v>
      </c>
      <c r="J33" s="2"/>
      <c r="K33" s="2"/>
      <c r="L33" s="2"/>
      <c r="M33" s="2"/>
      <c r="N33" s="2"/>
      <c r="O33" s="2"/>
      <c r="P33" s="2"/>
      <c r="Q33" s="2"/>
    </row>
    <row r="34" spans="2:29" hidden="1" x14ac:dyDescent="0.25">
      <c r="B34" s="2">
        <v>1</v>
      </c>
      <c r="C34" t="s">
        <v>89</v>
      </c>
      <c r="I34" s="2" t="s">
        <v>142</v>
      </c>
      <c r="J34" s="2"/>
      <c r="K34" s="2"/>
      <c r="L34" s="2"/>
      <c r="M34" s="2"/>
      <c r="N34" s="2"/>
      <c r="O34" s="2"/>
      <c r="P34" s="2"/>
      <c r="Q34" s="2"/>
    </row>
    <row r="35" spans="2:29" hidden="1" x14ac:dyDescent="0.25">
      <c r="B35" s="2">
        <v>2</v>
      </c>
      <c r="C35" t="s">
        <v>90</v>
      </c>
      <c r="H35" s="2"/>
      <c r="I35" s="2" t="s">
        <v>143</v>
      </c>
      <c r="J35" s="2"/>
      <c r="K35" s="2"/>
      <c r="L35" s="2"/>
      <c r="M35" s="2"/>
      <c r="N35" s="2"/>
      <c r="O35" s="2"/>
      <c r="P35" s="2"/>
      <c r="Q35" s="2"/>
    </row>
    <row r="36" spans="2:29" hidden="1" x14ac:dyDescent="0.25">
      <c r="B36" s="2">
        <v>3</v>
      </c>
      <c r="C36" t="s">
        <v>91</v>
      </c>
      <c r="H36" s="2"/>
      <c r="I36" s="2" t="s">
        <v>144</v>
      </c>
      <c r="J36" s="2"/>
      <c r="K36" s="2"/>
      <c r="L36" s="2"/>
      <c r="M36" s="2"/>
      <c r="N36" s="2"/>
      <c r="O36" s="2"/>
      <c r="P36" s="2"/>
      <c r="Q36" s="2"/>
    </row>
    <row r="37" spans="2:29" hidden="1" x14ac:dyDescent="0.25">
      <c r="B37" s="2">
        <v>4</v>
      </c>
      <c r="C37" s="1" t="s">
        <v>688</v>
      </c>
      <c r="H37" s="2"/>
    </row>
    <row r="38" spans="2:29" hidden="1" x14ac:dyDescent="0.25">
      <c r="B38" s="2">
        <v>5</v>
      </c>
      <c r="C38" t="s">
        <v>92</v>
      </c>
      <c r="H38" s="2"/>
    </row>
    <row r="39" spans="2:29" hidden="1" x14ac:dyDescent="0.25">
      <c r="B39" s="2">
        <v>6</v>
      </c>
      <c r="C39" t="s">
        <v>93</v>
      </c>
      <c r="H39" s="2"/>
    </row>
    <row r="40" spans="2:29" hidden="1" x14ac:dyDescent="0.25">
      <c r="B40" s="2">
        <v>10</v>
      </c>
      <c r="C40" t="s">
        <v>689</v>
      </c>
      <c r="H40" s="2"/>
    </row>
    <row r="41" spans="2:29" hidden="1" x14ac:dyDescent="0.25">
      <c r="B41" s="2"/>
      <c r="H41" s="2"/>
    </row>
    <row r="42" spans="2:29" hidden="1" x14ac:dyDescent="0.25">
      <c r="B42" s="35">
        <v>1</v>
      </c>
      <c r="C42" s="35">
        <v>2</v>
      </c>
      <c r="D42" s="35">
        <v>3</v>
      </c>
      <c r="E42" s="35">
        <v>4</v>
      </c>
      <c r="F42" s="35">
        <v>5</v>
      </c>
      <c r="G42" s="35">
        <v>6</v>
      </c>
      <c r="H42" s="35">
        <v>7</v>
      </c>
      <c r="I42" s="35">
        <v>8</v>
      </c>
      <c r="J42" s="35">
        <v>9</v>
      </c>
      <c r="K42" s="35">
        <v>10</v>
      </c>
      <c r="L42" s="35">
        <v>11</v>
      </c>
      <c r="M42" s="35">
        <v>12</v>
      </c>
      <c r="N42" s="35">
        <v>13</v>
      </c>
      <c r="O42" s="35">
        <v>14</v>
      </c>
      <c r="P42" s="35">
        <v>15</v>
      </c>
      <c r="Q42" s="35">
        <v>16</v>
      </c>
      <c r="R42" s="35">
        <v>17</v>
      </c>
      <c r="S42" s="35">
        <v>18</v>
      </c>
      <c r="T42" s="35">
        <v>19</v>
      </c>
      <c r="U42" s="35">
        <v>20</v>
      </c>
      <c r="V42" s="35">
        <v>21</v>
      </c>
      <c r="W42" s="35">
        <v>22</v>
      </c>
      <c r="X42" s="35">
        <v>23</v>
      </c>
      <c r="Y42" s="35">
        <v>24</v>
      </c>
      <c r="Z42" s="35">
        <v>25</v>
      </c>
      <c r="AA42" s="35">
        <v>26</v>
      </c>
      <c r="AB42" s="35">
        <v>27</v>
      </c>
      <c r="AC42" s="35">
        <v>28</v>
      </c>
    </row>
    <row r="43" spans="2:29" ht="30" x14ac:dyDescent="0.25">
      <c r="B43" s="16" t="s">
        <v>678</v>
      </c>
      <c r="C43" s="16" t="s">
        <v>690</v>
      </c>
      <c r="D43" s="16" t="s">
        <v>692</v>
      </c>
      <c r="E43" s="16" t="s">
        <v>694</v>
      </c>
      <c r="F43" s="18" t="s">
        <v>729</v>
      </c>
      <c r="G43" s="15" t="s">
        <v>168</v>
      </c>
      <c r="H43" s="15" t="s">
        <v>169</v>
      </c>
      <c r="I43" s="15" t="s">
        <v>170</v>
      </c>
      <c r="J43" s="15" t="s">
        <v>171</v>
      </c>
      <c r="K43" s="15" t="s">
        <v>172</v>
      </c>
      <c r="L43" s="18" t="s">
        <v>731</v>
      </c>
      <c r="M43" s="18" t="s">
        <v>730</v>
      </c>
      <c r="N43" s="18" t="s">
        <v>732</v>
      </c>
      <c r="O43" s="18" t="s">
        <v>733</v>
      </c>
      <c r="P43" s="18" t="s">
        <v>734</v>
      </c>
      <c r="Q43" s="15" t="s">
        <v>174</v>
      </c>
      <c r="R43" s="15" t="s">
        <v>173</v>
      </c>
      <c r="S43" s="15" t="s">
        <v>175</v>
      </c>
      <c r="T43" s="15" t="s">
        <v>176</v>
      </c>
      <c r="U43" s="15" t="s">
        <v>177</v>
      </c>
      <c r="V43" s="15" t="s">
        <v>178</v>
      </c>
      <c r="W43" s="15" t="s">
        <v>179</v>
      </c>
      <c r="X43" s="15" t="s">
        <v>180</v>
      </c>
      <c r="Y43" s="15" t="s">
        <v>181</v>
      </c>
      <c r="Z43" s="15" t="s">
        <v>182</v>
      </c>
      <c r="AA43" s="15" t="s">
        <v>183</v>
      </c>
      <c r="AB43" s="15" t="s">
        <v>184</v>
      </c>
      <c r="AC43" s="15" t="s">
        <v>185</v>
      </c>
    </row>
    <row r="44" spans="2:29" x14ac:dyDescent="0.25">
      <c r="B44" t="s">
        <v>15327</v>
      </c>
      <c r="C44">
        <v>2</v>
      </c>
      <c r="D44">
        <v>1</v>
      </c>
      <c r="E44">
        <v>1</v>
      </c>
      <c r="F44">
        <v>108.965351</v>
      </c>
    </row>
    <row r="45" spans="2:29" x14ac:dyDescent="0.25">
      <c r="B45" t="s">
        <v>15329</v>
      </c>
      <c r="C45">
        <v>2</v>
      </c>
      <c r="D45">
        <v>1</v>
      </c>
      <c r="E45">
        <v>1</v>
      </c>
      <c r="F45">
        <v>68.509862999999996</v>
      </c>
    </row>
    <row r="46" spans="2:29" x14ac:dyDescent="0.25">
      <c r="B46" t="s">
        <v>15331</v>
      </c>
      <c r="C46">
        <v>2</v>
      </c>
      <c r="D46">
        <v>1</v>
      </c>
      <c r="E46">
        <v>1</v>
      </c>
      <c r="F46">
        <v>21.855070999999999</v>
      </c>
    </row>
    <row r="47" spans="2:29" x14ac:dyDescent="0.25">
      <c r="B47" t="s">
        <v>15333</v>
      </c>
      <c r="C47">
        <v>2</v>
      </c>
      <c r="D47">
        <v>1</v>
      </c>
      <c r="E47">
        <v>1</v>
      </c>
      <c r="F47">
        <v>38.749923000000003</v>
      </c>
    </row>
    <row r="48" spans="2:29" x14ac:dyDescent="0.25">
      <c r="B48" t="s">
        <v>15335</v>
      </c>
      <c r="C48">
        <v>2</v>
      </c>
      <c r="D48">
        <v>1</v>
      </c>
      <c r="E48">
        <v>1</v>
      </c>
      <c r="F48">
        <v>89.744821000000002</v>
      </c>
    </row>
    <row r="49" spans="2:6" x14ac:dyDescent="0.25">
      <c r="B49" t="s">
        <v>15338</v>
      </c>
      <c r="C49">
        <v>2</v>
      </c>
      <c r="D49">
        <v>1</v>
      </c>
      <c r="E49">
        <v>1</v>
      </c>
      <c r="F49">
        <v>67.269864999999996</v>
      </c>
    </row>
    <row r="50" spans="2:6" x14ac:dyDescent="0.25">
      <c r="B50" t="s">
        <v>15342</v>
      </c>
      <c r="C50">
        <v>2</v>
      </c>
      <c r="D50">
        <v>1</v>
      </c>
      <c r="E50">
        <v>1</v>
      </c>
      <c r="F50">
        <v>43.244914000000001</v>
      </c>
    </row>
    <row r="51" spans="2:6" x14ac:dyDescent="0.25">
      <c r="B51" t="s">
        <v>15347</v>
      </c>
      <c r="C51">
        <v>2</v>
      </c>
      <c r="D51">
        <v>1</v>
      </c>
      <c r="E51">
        <v>1</v>
      </c>
      <c r="F51">
        <v>29.75994</v>
      </c>
    </row>
    <row r="52" spans="2:6" x14ac:dyDescent="0.25">
      <c r="B52" t="s">
        <v>15349</v>
      </c>
      <c r="C52">
        <v>2</v>
      </c>
      <c r="D52">
        <v>1</v>
      </c>
      <c r="E52">
        <v>1</v>
      </c>
      <c r="F52">
        <v>22.939954</v>
      </c>
    </row>
    <row r="53" spans="2:6" x14ac:dyDescent="0.25">
      <c r="B53" t="s">
        <v>15359</v>
      </c>
      <c r="C53">
        <v>2</v>
      </c>
      <c r="D53">
        <v>1</v>
      </c>
      <c r="E53">
        <v>1</v>
      </c>
      <c r="F53">
        <v>81.281836999999996</v>
      </c>
    </row>
    <row r="54" spans="2:6" x14ac:dyDescent="0.25">
      <c r="B54" s="23" t="s">
        <v>15371</v>
      </c>
      <c r="C54">
        <v>2</v>
      </c>
      <c r="D54">
        <v>1</v>
      </c>
      <c r="E54">
        <v>1</v>
      </c>
      <c r="F54">
        <v>35.02993</v>
      </c>
    </row>
    <row r="55" spans="2:6" x14ac:dyDescent="0.25">
      <c r="B55" t="s">
        <v>15373</v>
      </c>
      <c r="C55">
        <v>2</v>
      </c>
      <c r="D55">
        <v>1</v>
      </c>
      <c r="E55">
        <v>1</v>
      </c>
      <c r="F55">
        <v>26.504947000000001</v>
      </c>
    </row>
    <row r="56" spans="2:6" x14ac:dyDescent="0.25">
      <c r="B56" t="s">
        <v>15375</v>
      </c>
      <c r="C56">
        <v>2</v>
      </c>
      <c r="D56">
        <v>1</v>
      </c>
      <c r="E56">
        <v>1</v>
      </c>
      <c r="F56">
        <v>21.079958000000001</v>
      </c>
    </row>
    <row r="57" spans="2:6" x14ac:dyDescent="0.25">
      <c r="B57" t="s">
        <v>15379</v>
      </c>
      <c r="C57">
        <v>2</v>
      </c>
      <c r="D57">
        <v>1</v>
      </c>
      <c r="E57">
        <v>1</v>
      </c>
      <c r="F57">
        <v>11.702538000000001</v>
      </c>
    </row>
    <row r="58" spans="2:6" x14ac:dyDescent="0.25">
      <c r="B58" s="23" t="s">
        <v>15386</v>
      </c>
      <c r="C58">
        <v>2</v>
      </c>
      <c r="D58">
        <v>3</v>
      </c>
      <c r="E58">
        <v>1</v>
      </c>
      <c r="F58">
        <v>140.402861</v>
      </c>
    </row>
    <row r="59" spans="2:6" x14ac:dyDescent="0.25">
      <c r="B59" t="s">
        <v>15388</v>
      </c>
      <c r="C59">
        <v>2</v>
      </c>
      <c r="D59">
        <v>3</v>
      </c>
      <c r="E59">
        <v>1</v>
      </c>
      <c r="F59">
        <v>185.35322500000001</v>
      </c>
    </row>
    <row r="60" spans="2:6" x14ac:dyDescent="0.25">
      <c r="B60" t="s">
        <v>15390</v>
      </c>
      <c r="C60">
        <v>2</v>
      </c>
      <c r="D60">
        <v>3</v>
      </c>
      <c r="E60">
        <v>1</v>
      </c>
      <c r="F60">
        <v>37.592222999999997</v>
      </c>
    </row>
    <row r="61" spans="2:6" x14ac:dyDescent="0.25">
      <c r="B61" t="s">
        <v>15392</v>
      </c>
      <c r="C61">
        <v>2</v>
      </c>
      <c r="D61">
        <v>1</v>
      </c>
      <c r="E61">
        <v>1</v>
      </c>
      <c r="F61">
        <v>14.399546000000001</v>
      </c>
    </row>
    <row r="62" spans="2:6" x14ac:dyDescent="0.25">
      <c r="B62" s="23" t="s">
        <v>15393</v>
      </c>
      <c r="C62">
        <v>39</v>
      </c>
      <c r="D62">
        <v>200</v>
      </c>
      <c r="E62">
        <v>2</v>
      </c>
      <c r="F62">
        <v>7.7600000000000002E-2</v>
      </c>
    </row>
    <row r="63" spans="2:6" x14ac:dyDescent="0.25">
      <c r="B63" t="s">
        <v>15404</v>
      </c>
      <c r="C63">
        <v>0</v>
      </c>
      <c r="D63">
        <v>99</v>
      </c>
      <c r="E63">
        <v>0</v>
      </c>
      <c r="F63">
        <v>1041.5979170000001</v>
      </c>
    </row>
    <row r="64" spans="2:6" x14ac:dyDescent="0.25">
      <c r="B64" s="23" t="s">
        <v>15411</v>
      </c>
      <c r="C64">
        <v>18</v>
      </c>
      <c r="D64">
        <v>459</v>
      </c>
      <c r="E64">
        <v>6</v>
      </c>
      <c r="F64">
        <v>11.8</v>
      </c>
    </row>
    <row r="65" spans="2:6" x14ac:dyDescent="0.25">
      <c r="B65" t="s">
        <v>15415</v>
      </c>
      <c r="C65">
        <v>38</v>
      </c>
      <c r="D65">
        <v>501</v>
      </c>
      <c r="E65">
        <v>10</v>
      </c>
      <c r="F65">
        <v>98.5</v>
      </c>
    </row>
  </sheetData>
  <phoneticPr fontId="3" type="noConversion"/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B2:AC1883"/>
  <sheetViews>
    <sheetView workbookViewId="0"/>
  </sheetViews>
  <sheetFormatPr defaultRowHeight="15" x14ac:dyDescent="0.25"/>
  <cols>
    <col min="1" max="1" width="4.85546875" customWidth="1"/>
    <col min="2" max="2" width="22.5703125" customWidth="1"/>
    <col min="3" max="4" width="23.7109375" customWidth="1"/>
    <col min="9" max="9" width="12.28515625" customWidth="1"/>
    <col min="11" max="11" width="13.28515625" customWidth="1"/>
    <col min="14" max="14" width="9" customWidth="1"/>
    <col min="27" max="27" width="11.42578125" customWidth="1"/>
  </cols>
  <sheetData>
    <row r="2" spans="2:13" x14ac:dyDescent="0.25">
      <c r="B2" s="32" t="str">
        <f>Input!B2</f>
        <v>WA-OCEAN (9Nov2023)</v>
      </c>
      <c r="D2" s="11"/>
    </row>
    <row r="3" spans="2:13" x14ac:dyDescent="0.25">
      <c r="B3" t="s">
        <v>517</v>
      </c>
      <c r="D3" s="11"/>
    </row>
    <row r="4" spans="2:13" x14ac:dyDescent="0.25">
      <c r="D4" s="11"/>
    </row>
    <row r="5" spans="2:13" x14ac:dyDescent="0.25">
      <c r="D5" s="11"/>
    </row>
    <row r="6" spans="2:13" x14ac:dyDescent="0.25">
      <c r="B6" t="s">
        <v>186</v>
      </c>
      <c r="C6">
        <v>421</v>
      </c>
    </row>
    <row r="7" spans="2:13" x14ac:dyDescent="0.25">
      <c r="B7" t="s">
        <v>564</v>
      </c>
      <c r="C7">
        <v>1725</v>
      </c>
    </row>
    <row r="9" spans="2:13" hidden="1" x14ac:dyDescent="0.25">
      <c r="B9" s="21" t="s">
        <v>679</v>
      </c>
      <c r="E9" s="21" t="s">
        <v>686</v>
      </c>
      <c r="H9" s="2"/>
      <c r="I9" s="2"/>
      <c r="J9" s="2"/>
      <c r="L9" s="4" t="s">
        <v>103</v>
      </c>
    </row>
    <row r="10" spans="2:13" hidden="1" x14ac:dyDescent="0.25">
      <c r="B10" s="2">
        <v>-1</v>
      </c>
      <c r="C10" t="s">
        <v>680</v>
      </c>
      <c r="E10" s="2">
        <v>0</v>
      </c>
      <c r="F10" t="s">
        <v>331</v>
      </c>
      <c r="L10" s="2">
        <v>0</v>
      </c>
      <c r="M10" t="s">
        <v>104</v>
      </c>
    </row>
    <row r="11" spans="2:13" hidden="1" x14ac:dyDescent="0.25">
      <c r="B11" s="2">
        <v>0</v>
      </c>
      <c r="C11" t="s">
        <v>84</v>
      </c>
      <c r="E11" s="2">
        <v>1</v>
      </c>
      <c r="F11" t="s">
        <v>332</v>
      </c>
      <c r="L11" s="2">
        <v>1</v>
      </c>
      <c r="M11" t="s">
        <v>335</v>
      </c>
    </row>
    <row r="12" spans="2:13" hidden="1" x14ac:dyDescent="0.25">
      <c r="B12" s="2">
        <v>1</v>
      </c>
      <c r="C12" t="s">
        <v>85</v>
      </c>
      <c r="E12" s="2">
        <v>2</v>
      </c>
      <c r="F12" t="s">
        <v>333</v>
      </c>
    </row>
    <row r="13" spans="2:13" hidden="1" x14ac:dyDescent="0.25">
      <c r="B13" s="2">
        <v>2</v>
      </c>
      <c r="C13" t="s">
        <v>86</v>
      </c>
      <c r="E13" s="2"/>
      <c r="F13" t="s">
        <v>94</v>
      </c>
      <c r="L13" s="4" t="s">
        <v>105</v>
      </c>
    </row>
    <row r="14" spans="2:13" hidden="1" x14ac:dyDescent="0.25">
      <c r="B14" s="2">
        <v>3</v>
      </c>
      <c r="C14" t="s">
        <v>87</v>
      </c>
      <c r="L14" s="2">
        <v>0</v>
      </c>
      <c r="M14" t="s">
        <v>104</v>
      </c>
    </row>
    <row r="15" spans="2:13" hidden="1" x14ac:dyDescent="0.25">
      <c r="C15" t="s">
        <v>94</v>
      </c>
      <c r="E15" s="13" t="s">
        <v>196</v>
      </c>
      <c r="L15" s="2">
        <v>1</v>
      </c>
      <c r="M15" t="s">
        <v>334</v>
      </c>
    </row>
    <row r="16" spans="2:13" hidden="1" x14ac:dyDescent="0.25">
      <c r="B16" s="1"/>
      <c r="E16" s="14" t="s">
        <v>268</v>
      </c>
      <c r="L16" s="2"/>
      <c r="M16" s="1"/>
    </row>
    <row r="17" spans="2:13" hidden="1" x14ac:dyDescent="0.25">
      <c r="B17" s="22" t="s">
        <v>195</v>
      </c>
      <c r="E17" s="2"/>
      <c r="L17" s="4" t="s">
        <v>99</v>
      </c>
    </row>
    <row r="18" spans="2:13" hidden="1" x14ac:dyDescent="0.25">
      <c r="B18" s="2">
        <v>0</v>
      </c>
      <c r="C18" t="s">
        <v>95</v>
      </c>
      <c r="E18" s="2" t="s">
        <v>336</v>
      </c>
      <c r="F18" t="s">
        <v>269</v>
      </c>
      <c r="L18" s="2">
        <v>1</v>
      </c>
      <c r="M18" t="s">
        <v>102</v>
      </c>
    </row>
    <row r="19" spans="2:13" hidden="1" x14ac:dyDescent="0.25">
      <c r="B19" s="2">
        <v>1</v>
      </c>
      <c r="C19" t="s">
        <v>98</v>
      </c>
      <c r="E19" s="2">
        <v>12</v>
      </c>
      <c r="F19" t="s">
        <v>271</v>
      </c>
      <c r="L19" s="2">
        <v>3</v>
      </c>
      <c r="M19" t="s">
        <v>101</v>
      </c>
    </row>
    <row r="20" spans="2:13" hidden="1" x14ac:dyDescent="0.25">
      <c r="B20" s="2">
        <v>2</v>
      </c>
      <c r="C20" t="s">
        <v>96</v>
      </c>
      <c r="E20" s="2">
        <v>11</v>
      </c>
      <c r="F20" t="s">
        <v>272</v>
      </c>
      <c r="L20" s="2">
        <v>19</v>
      </c>
      <c r="M20" t="s">
        <v>100</v>
      </c>
    </row>
    <row r="21" spans="2:13" hidden="1" x14ac:dyDescent="0.25">
      <c r="B21" s="2">
        <v>3</v>
      </c>
      <c r="C21" t="s">
        <v>97</v>
      </c>
      <c r="E21" s="2">
        <v>10</v>
      </c>
      <c r="F21" t="s">
        <v>273</v>
      </c>
    </row>
    <row r="22" spans="2:13" hidden="1" x14ac:dyDescent="0.25">
      <c r="E22" s="2">
        <v>9</v>
      </c>
      <c r="F22" t="s">
        <v>274</v>
      </c>
      <c r="L22" s="4" t="s">
        <v>106</v>
      </c>
    </row>
    <row r="23" spans="2:13" hidden="1" x14ac:dyDescent="0.25">
      <c r="B23" s="21" t="s">
        <v>682</v>
      </c>
      <c r="E23" s="2">
        <v>8</v>
      </c>
      <c r="F23" t="s">
        <v>275</v>
      </c>
      <c r="L23" s="2">
        <v>-1</v>
      </c>
      <c r="M23" t="s">
        <v>107</v>
      </c>
    </row>
    <row r="24" spans="2:13" hidden="1" x14ac:dyDescent="0.25">
      <c r="B24" s="2">
        <v>0</v>
      </c>
      <c r="C24" t="s">
        <v>113</v>
      </c>
      <c r="E24" s="2">
        <v>7</v>
      </c>
      <c r="F24" t="s">
        <v>270</v>
      </c>
      <c r="L24" s="2">
        <v>0</v>
      </c>
      <c r="M24" t="s">
        <v>108</v>
      </c>
    </row>
    <row r="25" spans="2:13" hidden="1" x14ac:dyDescent="0.25">
      <c r="B25" s="2">
        <v>1</v>
      </c>
      <c r="C25" t="s">
        <v>114</v>
      </c>
      <c r="E25" s="2">
        <v>6</v>
      </c>
      <c r="F25" t="s">
        <v>276</v>
      </c>
      <c r="L25" s="2">
        <v>1</v>
      </c>
      <c r="M25" t="s">
        <v>109</v>
      </c>
    </row>
    <row r="26" spans="2:13" hidden="1" x14ac:dyDescent="0.25">
      <c r="B26" s="2">
        <v>2</v>
      </c>
      <c r="C26" t="s">
        <v>115</v>
      </c>
      <c r="E26" s="2">
        <v>5</v>
      </c>
      <c r="F26" t="s">
        <v>277</v>
      </c>
      <c r="L26" s="2">
        <v>2</v>
      </c>
      <c r="M26" t="s">
        <v>110</v>
      </c>
    </row>
    <row r="27" spans="2:13" hidden="1" x14ac:dyDescent="0.25">
      <c r="B27" s="2">
        <v>3</v>
      </c>
      <c r="C27" t="s">
        <v>116</v>
      </c>
      <c r="E27" s="2">
        <v>4</v>
      </c>
      <c r="F27" t="s">
        <v>278</v>
      </c>
      <c r="L27" s="2">
        <v>3</v>
      </c>
      <c r="M27" t="s">
        <v>111</v>
      </c>
    </row>
    <row r="28" spans="2:13" hidden="1" x14ac:dyDescent="0.25">
      <c r="B28" s="2"/>
      <c r="C28" t="s">
        <v>94</v>
      </c>
      <c r="E28" s="2">
        <v>3</v>
      </c>
      <c r="F28" t="s">
        <v>279</v>
      </c>
      <c r="L28" s="2">
        <v>4</v>
      </c>
      <c r="M28" t="s">
        <v>112</v>
      </c>
    </row>
    <row r="29" spans="2:13" hidden="1" x14ac:dyDescent="0.25">
      <c r="E29" s="2">
        <v>2</v>
      </c>
      <c r="F29" t="s">
        <v>280</v>
      </c>
    </row>
    <row r="30" spans="2:13" hidden="1" x14ac:dyDescent="0.25">
      <c r="B30" s="21" t="s">
        <v>685</v>
      </c>
      <c r="E30" s="2">
        <v>1</v>
      </c>
      <c r="F30" t="s">
        <v>281</v>
      </c>
    </row>
    <row r="31" spans="2:13" hidden="1" x14ac:dyDescent="0.25">
      <c r="B31" s="2">
        <v>0</v>
      </c>
      <c r="C31" t="s">
        <v>88</v>
      </c>
    </row>
    <row r="32" spans="2:13" hidden="1" x14ac:dyDescent="0.25">
      <c r="B32" s="2">
        <v>1</v>
      </c>
      <c r="C32" t="s">
        <v>89</v>
      </c>
    </row>
    <row r="33" spans="2:29" hidden="1" x14ac:dyDescent="0.25">
      <c r="B33" s="2">
        <v>2</v>
      </c>
      <c r="C33" t="s">
        <v>90</v>
      </c>
    </row>
    <row r="34" spans="2:29" hidden="1" x14ac:dyDescent="0.25">
      <c r="B34" s="2">
        <v>3</v>
      </c>
      <c r="C34" t="s">
        <v>91</v>
      </c>
    </row>
    <row r="35" spans="2:29" hidden="1" x14ac:dyDescent="0.25">
      <c r="B35" s="2">
        <v>4</v>
      </c>
      <c r="C35" s="1" t="s">
        <v>688</v>
      </c>
    </row>
    <row r="36" spans="2:29" hidden="1" x14ac:dyDescent="0.25">
      <c r="B36" s="2">
        <v>5</v>
      </c>
      <c r="C36" t="s">
        <v>92</v>
      </c>
    </row>
    <row r="37" spans="2:29" hidden="1" x14ac:dyDescent="0.25">
      <c r="B37" s="2">
        <v>6</v>
      </c>
      <c r="C37" t="s">
        <v>93</v>
      </c>
    </row>
    <row r="38" spans="2:29" hidden="1" x14ac:dyDescent="0.25">
      <c r="B38" s="2">
        <v>10</v>
      </c>
      <c r="C38" t="s">
        <v>689</v>
      </c>
    </row>
    <row r="39" spans="2:29" hidden="1" x14ac:dyDescent="0.25">
      <c r="B39" s="2"/>
    </row>
    <row r="40" spans="2:29" hidden="1" x14ac:dyDescent="0.25">
      <c r="B40" s="2">
        <v>1</v>
      </c>
      <c r="C40" s="2">
        <v>2</v>
      </c>
      <c r="D40" s="2">
        <f t="shared" ref="D40:AB40" si="0">C40+1</f>
        <v>3</v>
      </c>
      <c r="E40" s="2">
        <f t="shared" si="0"/>
        <v>4</v>
      </c>
      <c r="F40" s="2">
        <f t="shared" si="0"/>
        <v>5</v>
      </c>
      <c r="G40" s="2">
        <f t="shared" si="0"/>
        <v>6</v>
      </c>
      <c r="H40" s="2">
        <f t="shared" si="0"/>
        <v>7</v>
      </c>
      <c r="I40" s="2">
        <f t="shared" si="0"/>
        <v>8</v>
      </c>
      <c r="J40" s="2">
        <f t="shared" si="0"/>
        <v>9</v>
      </c>
      <c r="K40" s="2">
        <f t="shared" si="0"/>
        <v>10</v>
      </c>
      <c r="L40" s="2">
        <f t="shared" si="0"/>
        <v>11</v>
      </c>
      <c r="M40" s="2">
        <f t="shared" si="0"/>
        <v>12</v>
      </c>
      <c r="N40" s="2">
        <f t="shared" si="0"/>
        <v>13</v>
      </c>
      <c r="O40" s="2">
        <f t="shared" si="0"/>
        <v>14</v>
      </c>
      <c r="P40" s="2">
        <f t="shared" si="0"/>
        <v>15</v>
      </c>
      <c r="Q40" s="2">
        <f t="shared" si="0"/>
        <v>16</v>
      </c>
      <c r="R40" s="2">
        <f t="shared" si="0"/>
        <v>17</v>
      </c>
      <c r="S40" s="2">
        <f t="shared" si="0"/>
        <v>18</v>
      </c>
      <c r="T40" s="2">
        <f t="shared" si="0"/>
        <v>19</v>
      </c>
      <c r="U40" s="2">
        <f t="shared" si="0"/>
        <v>20</v>
      </c>
      <c r="V40" s="2">
        <f t="shared" si="0"/>
        <v>21</v>
      </c>
      <c r="W40" s="2">
        <f t="shared" si="0"/>
        <v>22</v>
      </c>
      <c r="X40" s="2">
        <f t="shared" si="0"/>
        <v>23</v>
      </c>
      <c r="Y40" s="2">
        <f t="shared" si="0"/>
        <v>24</v>
      </c>
      <c r="Z40" s="2">
        <f t="shared" si="0"/>
        <v>25</v>
      </c>
      <c r="AA40" s="2">
        <f t="shared" si="0"/>
        <v>26</v>
      </c>
      <c r="AB40" s="2">
        <f t="shared" si="0"/>
        <v>27</v>
      </c>
    </row>
    <row r="41" spans="2:29" ht="30" x14ac:dyDescent="0.25">
      <c r="B41" s="18" t="s">
        <v>325</v>
      </c>
      <c r="C41" s="18" t="s">
        <v>677</v>
      </c>
      <c r="D41" s="18" t="s">
        <v>678</v>
      </c>
      <c r="E41" s="18" t="s">
        <v>326</v>
      </c>
      <c r="F41" s="18" t="s">
        <v>327</v>
      </c>
      <c r="G41" s="18" t="s">
        <v>328</v>
      </c>
      <c r="H41" s="18" t="s">
        <v>194</v>
      </c>
      <c r="I41" s="18" t="s">
        <v>681</v>
      </c>
      <c r="J41" s="18" t="s">
        <v>329</v>
      </c>
      <c r="K41" s="18" t="s">
        <v>683</v>
      </c>
      <c r="L41" s="18" t="s">
        <v>684</v>
      </c>
      <c r="M41" s="18" t="s">
        <v>687</v>
      </c>
      <c r="N41" s="18" t="s">
        <v>330</v>
      </c>
      <c r="O41" s="18" t="s">
        <v>197</v>
      </c>
      <c r="P41" s="18" t="s">
        <v>198</v>
      </c>
      <c r="Q41" s="18" t="s">
        <v>199</v>
      </c>
      <c r="R41" s="18" t="s">
        <v>200</v>
      </c>
      <c r="S41" s="18" t="s">
        <v>201</v>
      </c>
      <c r="T41" s="19" t="s">
        <v>27</v>
      </c>
      <c r="U41" s="18" t="s">
        <v>202</v>
      </c>
      <c r="V41" s="19" t="s">
        <v>27</v>
      </c>
      <c r="W41" s="19" t="s">
        <v>27</v>
      </c>
      <c r="X41" s="20" t="s">
        <v>244</v>
      </c>
      <c r="Y41" s="20" t="s">
        <v>245</v>
      </c>
      <c r="Z41" s="20" t="s">
        <v>436</v>
      </c>
      <c r="AA41" s="20" t="s">
        <v>437</v>
      </c>
      <c r="AB41" s="29" t="s">
        <v>438</v>
      </c>
      <c r="AC41" s="33"/>
    </row>
    <row r="42" spans="2:29" x14ac:dyDescent="0.25">
      <c r="B42" t="s">
        <v>15510</v>
      </c>
      <c r="C42" t="s">
        <v>1064</v>
      </c>
      <c r="D42" t="s">
        <v>15511</v>
      </c>
      <c r="E42">
        <v>116</v>
      </c>
      <c r="F42">
        <v>212</v>
      </c>
      <c r="G42">
        <v>0</v>
      </c>
      <c r="H42">
        <v>0</v>
      </c>
      <c r="I42">
        <v>2</v>
      </c>
      <c r="J42">
        <v>0</v>
      </c>
      <c r="K42">
        <v>0</v>
      </c>
      <c r="L42">
        <v>1</v>
      </c>
      <c r="M42">
        <v>2</v>
      </c>
      <c r="N42">
        <v>3120</v>
      </c>
      <c r="O42">
        <v>0</v>
      </c>
      <c r="P42">
        <v>0</v>
      </c>
      <c r="Q42">
        <v>1</v>
      </c>
      <c r="R42">
        <v>0</v>
      </c>
      <c r="S42">
        <v>19</v>
      </c>
      <c r="X42">
        <v>3.5</v>
      </c>
      <c r="Y42" t="b">
        <v>1</v>
      </c>
      <c r="Z42" t="b">
        <v>1</v>
      </c>
    </row>
    <row r="43" spans="2:29" x14ac:dyDescent="0.25">
      <c r="B43" t="s">
        <v>15512</v>
      </c>
      <c r="C43" t="s">
        <v>1064</v>
      </c>
      <c r="D43" t="s">
        <v>15511</v>
      </c>
      <c r="E43">
        <v>98</v>
      </c>
      <c r="F43">
        <v>211</v>
      </c>
      <c r="G43">
        <v>0</v>
      </c>
      <c r="H43">
        <v>0</v>
      </c>
      <c r="I43">
        <v>2</v>
      </c>
      <c r="J43">
        <v>0</v>
      </c>
      <c r="K43">
        <v>0</v>
      </c>
      <c r="L43">
        <v>1</v>
      </c>
      <c r="M43">
        <v>2</v>
      </c>
      <c r="N43">
        <v>3120</v>
      </c>
      <c r="O43">
        <v>0</v>
      </c>
      <c r="P43">
        <v>0</v>
      </c>
      <c r="Q43">
        <v>1</v>
      </c>
      <c r="R43">
        <v>0</v>
      </c>
      <c r="S43">
        <v>19</v>
      </c>
      <c r="X43">
        <v>3.5</v>
      </c>
      <c r="Y43" t="b">
        <v>1</v>
      </c>
      <c r="Z43" t="b">
        <v>1</v>
      </c>
    </row>
    <row r="44" spans="2:29" x14ac:dyDescent="0.25">
      <c r="B44" t="s">
        <v>15513</v>
      </c>
      <c r="C44" t="s">
        <v>1064</v>
      </c>
      <c r="D44" t="s">
        <v>15511</v>
      </c>
      <c r="E44">
        <v>80</v>
      </c>
      <c r="F44">
        <v>210</v>
      </c>
      <c r="G44">
        <v>0</v>
      </c>
      <c r="H44">
        <v>0</v>
      </c>
      <c r="I44">
        <v>2</v>
      </c>
      <c r="J44">
        <v>0</v>
      </c>
      <c r="K44">
        <v>0</v>
      </c>
      <c r="L44">
        <v>1</v>
      </c>
      <c r="M44">
        <v>2</v>
      </c>
      <c r="N44">
        <v>3120</v>
      </c>
      <c r="O44">
        <v>0</v>
      </c>
      <c r="P44">
        <v>0</v>
      </c>
      <c r="Q44">
        <v>1</v>
      </c>
      <c r="R44">
        <v>0</v>
      </c>
      <c r="S44">
        <v>19</v>
      </c>
      <c r="X44">
        <v>3.5</v>
      </c>
      <c r="Y44" t="b">
        <v>1</v>
      </c>
      <c r="Z44" t="b">
        <v>1</v>
      </c>
    </row>
    <row r="45" spans="2:29" x14ac:dyDescent="0.25">
      <c r="B45" t="s">
        <v>15514</v>
      </c>
      <c r="C45" t="s">
        <v>1064</v>
      </c>
      <c r="D45" t="s">
        <v>15511</v>
      </c>
      <c r="E45">
        <v>58</v>
      </c>
      <c r="F45">
        <v>209</v>
      </c>
      <c r="G45">
        <v>0</v>
      </c>
      <c r="H45">
        <v>0</v>
      </c>
      <c r="I45">
        <v>2</v>
      </c>
      <c r="J45">
        <v>0</v>
      </c>
      <c r="K45">
        <v>0</v>
      </c>
      <c r="L45">
        <v>1</v>
      </c>
      <c r="M45">
        <v>2</v>
      </c>
      <c r="N45">
        <v>3120</v>
      </c>
      <c r="O45">
        <v>0</v>
      </c>
      <c r="P45">
        <v>0</v>
      </c>
      <c r="Q45">
        <v>1</v>
      </c>
      <c r="R45">
        <v>0</v>
      </c>
      <c r="S45">
        <v>19</v>
      </c>
      <c r="X45">
        <v>3.5</v>
      </c>
      <c r="Y45" t="b">
        <v>1</v>
      </c>
      <c r="Z45" t="b">
        <v>1</v>
      </c>
    </row>
    <row r="46" spans="2:29" x14ac:dyDescent="0.25">
      <c r="B46" t="s">
        <v>15515</v>
      </c>
      <c r="C46" t="s">
        <v>1064</v>
      </c>
      <c r="D46" t="s">
        <v>15511</v>
      </c>
      <c r="E46">
        <v>40</v>
      </c>
      <c r="F46">
        <v>208</v>
      </c>
      <c r="G46">
        <v>0</v>
      </c>
      <c r="H46">
        <v>0</v>
      </c>
      <c r="I46">
        <v>2</v>
      </c>
      <c r="J46">
        <v>0</v>
      </c>
      <c r="K46">
        <v>0</v>
      </c>
      <c r="L46">
        <v>1</v>
      </c>
      <c r="M46">
        <v>2</v>
      </c>
      <c r="N46">
        <v>3120</v>
      </c>
      <c r="O46">
        <v>0</v>
      </c>
      <c r="P46">
        <v>0</v>
      </c>
      <c r="Q46">
        <v>1</v>
      </c>
      <c r="R46">
        <v>0</v>
      </c>
      <c r="S46">
        <v>19</v>
      </c>
      <c r="X46">
        <v>3.5</v>
      </c>
      <c r="Y46" t="b">
        <v>1</v>
      </c>
      <c r="Z46" t="b">
        <v>1</v>
      </c>
    </row>
    <row r="47" spans="2:29" x14ac:dyDescent="0.25">
      <c r="B47" t="s">
        <v>15516</v>
      </c>
      <c r="C47" t="s">
        <v>1064</v>
      </c>
      <c r="D47" t="s">
        <v>15511</v>
      </c>
      <c r="E47">
        <v>145</v>
      </c>
      <c r="F47">
        <v>214</v>
      </c>
      <c r="G47">
        <v>0</v>
      </c>
      <c r="H47">
        <v>0</v>
      </c>
      <c r="I47">
        <v>2</v>
      </c>
      <c r="J47">
        <v>0</v>
      </c>
      <c r="K47">
        <v>0</v>
      </c>
      <c r="L47">
        <v>1</v>
      </c>
      <c r="M47">
        <v>2</v>
      </c>
      <c r="N47">
        <v>3120</v>
      </c>
      <c r="O47">
        <v>0</v>
      </c>
      <c r="P47">
        <v>0</v>
      </c>
      <c r="Q47">
        <v>1</v>
      </c>
      <c r="R47">
        <v>0</v>
      </c>
      <c r="S47">
        <v>19</v>
      </c>
      <c r="X47">
        <v>3.5</v>
      </c>
      <c r="Y47" t="b">
        <v>1</v>
      </c>
      <c r="Z47" t="b">
        <v>1</v>
      </c>
    </row>
    <row r="48" spans="2:29" x14ac:dyDescent="0.25">
      <c r="B48" t="s">
        <v>15517</v>
      </c>
      <c r="C48" t="s">
        <v>1064</v>
      </c>
      <c r="D48" t="s">
        <v>15511</v>
      </c>
      <c r="E48">
        <v>22</v>
      </c>
      <c r="F48">
        <v>207</v>
      </c>
      <c r="G48">
        <v>0</v>
      </c>
      <c r="H48">
        <v>0</v>
      </c>
      <c r="I48">
        <v>2</v>
      </c>
      <c r="J48">
        <v>0</v>
      </c>
      <c r="K48">
        <v>0</v>
      </c>
      <c r="L48">
        <v>1</v>
      </c>
      <c r="M48">
        <v>2</v>
      </c>
      <c r="N48">
        <v>3120</v>
      </c>
      <c r="O48">
        <v>0</v>
      </c>
      <c r="P48">
        <v>0</v>
      </c>
      <c r="Q48">
        <v>1</v>
      </c>
      <c r="R48">
        <v>0</v>
      </c>
      <c r="S48">
        <v>19</v>
      </c>
      <c r="X48">
        <v>3.5</v>
      </c>
      <c r="Y48" t="b">
        <v>1</v>
      </c>
      <c r="Z48" t="b">
        <v>1</v>
      </c>
    </row>
    <row r="49" spans="2:26" x14ac:dyDescent="0.25">
      <c r="B49" t="s">
        <v>15518</v>
      </c>
      <c r="C49" t="s">
        <v>1064</v>
      </c>
      <c r="D49" t="s">
        <v>15511</v>
      </c>
      <c r="E49">
        <v>112</v>
      </c>
      <c r="F49">
        <v>204</v>
      </c>
      <c r="G49">
        <v>0</v>
      </c>
      <c r="H49">
        <v>0</v>
      </c>
      <c r="I49">
        <v>2</v>
      </c>
      <c r="J49">
        <v>0</v>
      </c>
      <c r="K49">
        <v>0</v>
      </c>
      <c r="L49">
        <v>1</v>
      </c>
      <c r="M49">
        <v>2</v>
      </c>
      <c r="N49">
        <v>3120</v>
      </c>
      <c r="O49">
        <v>0</v>
      </c>
      <c r="P49">
        <v>0</v>
      </c>
      <c r="Q49">
        <v>1</v>
      </c>
      <c r="R49">
        <v>0</v>
      </c>
      <c r="S49">
        <v>19</v>
      </c>
      <c r="X49">
        <v>3.5</v>
      </c>
      <c r="Y49" t="b">
        <v>1</v>
      </c>
      <c r="Z49" t="b">
        <v>1</v>
      </c>
    </row>
    <row r="50" spans="2:26" x14ac:dyDescent="0.25">
      <c r="B50" t="s">
        <v>15519</v>
      </c>
      <c r="C50" t="s">
        <v>1064</v>
      </c>
      <c r="D50" t="s">
        <v>15511</v>
      </c>
      <c r="E50">
        <v>94</v>
      </c>
      <c r="F50">
        <v>203</v>
      </c>
      <c r="G50">
        <v>0</v>
      </c>
      <c r="H50">
        <v>0</v>
      </c>
      <c r="I50">
        <v>2</v>
      </c>
      <c r="J50">
        <v>0</v>
      </c>
      <c r="K50">
        <v>0</v>
      </c>
      <c r="L50">
        <v>1</v>
      </c>
      <c r="M50">
        <v>2</v>
      </c>
      <c r="N50">
        <v>3120</v>
      </c>
      <c r="O50">
        <v>0</v>
      </c>
      <c r="P50">
        <v>0</v>
      </c>
      <c r="Q50">
        <v>1</v>
      </c>
      <c r="R50">
        <v>0</v>
      </c>
      <c r="S50">
        <v>19</v>
      </c>
      <c r="X50">
        <v>3.5</v>
      </c>
      <c r="Y50" t="b">
        <v>1</v>
      </c>
      <c r="Z50" t="b">
        <v>1</v>
      </c>
    </row>
    <row r="51" spans="2:26" x14ac:dyDescent="0.25">
      <c r="B51" t="s">
        <v>15520</v>
      </c>
      <c r="C51" t="s">
        <v>1064</v>
      </c>
      <c r="D51" t="s">
        <v>15511</v>
      </c>
      <c r="E51">
        <v>76</v>
      </c>
      <c r="F51">
        <v>202</v>
      </c>
      <c r="G51">
        <v>0</v>
      </c>
      <c r="H51">
        <v>0</v>
      </c>
      <c r="I51">
        <v>2</v>
      </c>
      <c r="J51">
        <v>0</v>
      </c>
      <c r="K51">
        <v>0</v>
      </c>
      <c r="L51">
        <v>1</v>
      </c>
      <c r="M51">
        <v>2</v>
      </c>
      <c r="N51">
        <v>3120</v>
      </c>
      <c r="O51">
        <v>0</v>
      </c>
      <c r="P51">
        <v>0</v>
      </c>
      <c r="Q51">
        <v>1</v>
      </c>
      <c r="R51">
        <v>0</v>
      </c>
      <c r="S51">
        <v>19</v>
      </c>
      <c r="X51">
        <v>3.5</v>
      </c>
      <c r="Y51" t="b">
        <v>1</v>
      </c>
      <c r="Z51" t="b">
        <v>1</v>
      </c>
    </row>
    <row r="52" spans="2:26" x14ac:dyDescent="0.25">
      <c r="B52" t="s">
        <v>15521</v>
      </c>
      <c r="C52" t="s">
        <v>1064</v>
      </c>
      <c r="D52" t="s">
        <v>15511</v>
      </c>
      <c r="E52">
        <v>54</v>
      </c>
      <c r="F52">
        <v>201</v>
      </c>
      <c r="G52">
        <v>0</v>
      </c>
      <c r="H52">
        <v>0</v>
      </c>
      <c r="I52">
        <v>2</v>
      </c>
      <c r="J52">
        <v>0</v>
      </c>
      <c r="K52">
        <v>0</v>
      </c>
      <c r="L52">
        <v>1</v>
      </c>
      <c r="M52">
        <v>2</v>
      </c>
      <c r="N52">
        <v>3120</v>
      </c>
      <c r="O52">
        <v>0</v>
      </c>
      <c r="P52">
        <v>0</v>
      </c>
      <c r="Q52">
        <v>1</v>
      </c>
      <c r="R52">
        <v>0</v>
      </c>
      <c r="S52">
        <v>19</v>
      </c>
      <c r="X52">
        <v>3.5</v>
      </c>
      <c r="Y52" t="b">
        <v>1</v>
      </c>
      <c r="Z52" t="b">
        <v>1</v>
      </c>
    </row>
    <row r="53" spans="2:26" x14ac:dyDescent="0.25">
      <c r="B53" t="s">
        <v>15522</v>
      </c>
      <c r="C53" t="s">
        <v>1064</v>
      </c>
      <c r="D53" t="s">
        <v>15511</v>
      </c>
      <c r="E53">
        <v>36</v>
      </c>
      <c r="F53">
        <v>200</v>
      </c>
      <c r="G53">
        <v>0</v>
      </c>
      <c r="H53">
        <v>0</v>
      </c>
      <c r="I53">
        <v>2</v>
      </c>
      <c r="J53">
        <v>0</v>
      </c>
      <c r="K53">
        <v>0</v>
      </c>
      <c r="L53">
        <v>1</v>
      </c>
      <c r="M53">
        <v>2</v>
      </c>
      <c r="N53">
        <v>3120</v>
      </c>
      <c r="O53">
        <v>0</v>
      </c>
      <c r="P53">
        <v>0</v>
      </c>
      <c r="Q53">
        <v>1</v>
      </c>
      <c r="R53">
        <v>0</v>
      </c>
      <c r="S53">
        <v>19</v>
      </c>
      <c r="X53">
        <v>3.5</v>
      </c>
      <c r="Y53" t="b">
        <v>1</v>
      </c>
      <c r="Z53" t="b">
        <v>1</v>
      </c>
    </row>
    <row r="54" spans="2:26" x14ac:dyDescent="0.25">
      <c r="B54" t="s">
        <v>15523</v>
      </c>
      <c r="C54" t="s">
        <v>1064</v>
      </c>
      <c r="D54" t="s">
        <v>15511</v>
      </c>
      <c r="E54">
        <v>141</v>
      </c>
      <c r="F54">
        <v>205</v>
      </c>
      <c r="G54">
        <v>0</v>
      </c>
      <c r="H54">
        <v>0</v>
      </c>
      <c r="I54">
        <v>2</v>
      </c>
      <c r="J54">
        <v>0</v>
      </c>
      <c r="K54">
        <v>0</v>
      </c>
      <c r="L54">
        <v>1</v>
      </c>
      <c r="M54">
        <v>2</v>
      </c>
      <c r="N54">
        <v>3120</v>
      </c>
      <c r="O54">
        <v>0</v>
      </c>
      <c r="P54">
        <v>0</v>
      </c>
      <c r="Q54">
        <v>1</v>
      </c>
      <c r="R54">
        <v>0</v>
      </c>
      <c r="S54">
        <v>19</v>
      </c>
      <c r="X54">
        <v>3.5</v>
      </c>
      <c r="Y54" t="b">
        <v>1</v>
      </c>
      <c r="Z54" t="b">
        <v>1</v>
      </c>
    </row>
    <row r="55" spans="2:26" x14ac:dyDescent="0.25">
      <c r="B55" t="s">
        <v>15524</v>
      </c>
      <c r="C55" t="s">
        <v>1064</v>
      </c>
      <c r="D55" t="s">
        <v>15511</v>
      </c>
      <c r="E55">
        <v>18</v>
      </c>
      <c r="F55">
        <v>199</v>
      </c>
      <c r="G55">
        <v>0</v>
      </c>
      <c r="H55">
        <v>0</v>
      </c>
      <c r="I55">
        <v>2</v>
      </c>
      <c r="J55">
        <v>0</v>
      </c>
      <c r="K55">
        <v>0</v>
      </c>
      <c r="L55">
        <v>1</v>
      </c>
      <c r="M55">
        <v>2</v>
      </c>
      <c r="N55">
        <v>3120</v>
      </c>
      <c r="O55">
        <v>0</v>
      </c>
      <c r="P55">
        <v>0</v>
      </c>
      <c r="Q55">
        <v>1</v>
      </c>
      <c r="R55">
        <v>0</v>
      </c>
      <c r="S55">
        <v>19</v>
      </c>
      <c r="X55">
        <v>3.5</v>
      </c>
      <c r="Y55" t="b">
        <v>1</v>
      </c>
      <c r="Z55" t="b">
        <v>1</v>
      </c>
    </row>
    <row r="56" spans="2:26" x14ac:dyDescent="0.25">
      <c r="B56" t="s">
        <v>15525</v>
      </c>
      <c r="C56" t="s">
        <v>1064</v>
      </c>
      <c r="D56" t="s">
        <v>15511</v>
      </c>
      <c r="E56">
        <v>20</v>
      </c>
      <c r="F56">
        <v>21</v>
      </c>
      <c r="G56">
        <v>0</v>
      </c>
      <c r="H56">
        <v>0</v>
      </c>
      <c r="I56">
        <v>2</v>
      </c>
      <c r="J56">
        <v>0</v>
      </c>
      <c r="K56">
        <v>0</v>
      </c>
      <c r="L56">
        <v>1</v>
      </c>
      <c r="M56">
        <v>2</v>
      </c>
      <c r="N56">
        <v>3120</v>
      </c>
      <c r="O56">
        <v>0</v>
      </c>
      <c r="P56">
        <v>0</v>
      </c>
      <c r="Q56">
        <v>1</v>
      </c>
      <c r="R56">
        <v>0</v>
      </c>
      <c r="S56">
        <v>19</v>
      </c>
      <c r="X56">
        <v>2.9000000000000057</v>
      </c>
      <c r="Y56" t="b">
        <v>1</v>
      </c>
      <c r="Z56" t="b">
        <v>1</v>
      </c>
    </row>
    <row r="57" spans="2:26" x14ac:dyDescent="0.25">
      <c r="B57" t="s">
        <v>15526</v>
      </c>
      <c r="C57" t="s">
        <v>1064</v>
      </c>
      <c r="D57" t="s">
        <v>15511</v>
      </c>
      <c r="E57">
        <v>24</v>
      </c>
      <c r="F57">
        <v>25</v>
      </c>
      <c r="G57">
        <v>0</v>
      </c>
      <c r="H57">
        <v>0</v>
      </c>
      <c r="I57">
        <v>2</v>
      </c>
      <c r="J57">
        <v>0</v>
      </c>
      <c r="K57">
        <v>0</v>
      </c>
      <c r="L57">
        <v>1</v>
      </c>
      <c r="M57">
        <v>2</v>
      </c>
      <c r="N57">
        <v>3120</v>
      </c>
      <c r="O57">
        <v>0</v>
      </c>
      <c r="P57">
        <v>0</v>
      </c>
      <c r="Q57">
        <v>1</v>
      </c>
      <c r="R57">
        <v>0</v>
      </c>
      <c r="S57">
        <v>19</v>
      </c>
      <c r="X57">
        <v>2.9000000000000057</v>
      </c>
      <c r="Y57" t="b">
        <v>1</v>
      </c>
      <c r="Z57" t="b">
        <v>1</v>
      </c>
    </row>
    <row r="58" spans="2:26" x14ac:dyDescent="0.25">
      <c r="B58" t="s">
        <v>15527</v>
      </c>
      <c r="C58" t="s">
        <v>1064</v>
      </c>
      <c r="D58" t="s">
        <v>15511</v>
      </c>
      <c r="E58">
        <v>38</v>
      </c>
      <c r="F58">
        <v>39</v>
      </c>
      <c r="G58">
        <v>0</v>
      </c>
      <c r="H58">
        <v>0</v>
      </c>
      <c r="I58">
        <v>2</v>
      </c>
      <c r="J58">
        <v>0</v>
      </c>
      <c r="K58">
        <v>0</v>
      </c>
      <c r="L58">
        <v>1</v>
      </c>
      <c r="M58">
        <v>2</v>
      </c>
      <c r="N58">
        <v>3120</v>
      </c>
      <c r="O58">
        <v>0</v>
      </c>
      <c r="P58">
        <v>0</v>
      </c>
      <c r="Q58">
        <v>1</v>
      </c>
      <c r="R58">
        <v>0</v>
      </c>
      <c r="S58">
        <v>19</v>
      </c>
      <c r="X58">
        <v>2.9000000000000057</v>
      </c>
      <c r="Y58" t="b">
        <v>1</v>
      </c>
      <c r="Z58" t="b">
        <v>1</v>
      </c>
    </row>
    <row r="59" spans="2:26" x14ac:dyDescent="0.25">
      <c r="B59" t="s">
        <v>15528</v>
      </c>
      <c r="C59" t="s">
        <v>1064</v>
      </c>
      <c r="D59" t="s">
        <v>15511</v>
      </c>
      <c r="E59">
        <v>42</v>
      </c>
      <c r="F59">
        <v>43</v>
      </c>
      <c r="G59">
        <v>0</v>
      </c>
      <c r="H59">
        <v>0</v>
      </c>
      <c r="I59">
        <v>2</v>
      </c>
      <c r="J59">
        <v>0</v>
      </c>
      <c r="K59">
        <v>0</v>
      </c>
      <c r="L59">
        <v>1</v>
      </c>
      <c r="M59">
        <v>2</v>
      </c>
      <c r="N59">
        <v>3120</v>
      </c>
      <c r="O59">
        <v>0</v>
      </c>
      <c r="P59">
        <v>0</v>
      </c>
      <c r="Q59">
        <v>1</v>
      </c>
      <c r="R59">
        <v>0</v>
      </c>
      <c r="S59">
        <v>19</v>
      </c>
      <c r="X59">
        <v>2.9000000000000057</v>
      </c>
      <c r="Y59" t="b">
        <v>1</v>
      </c>
      <c r="Z59" t="b">
        <v>1</v>
      </c>
    </row>
    <row r="60" spans="2:26" x14ac:dyDescent="0.25">
      <c r="B60" t="s">
        <v>15529</v>
      </c>
      <c r="C60" t="s">
        <v>1064</v>
      </c>
      <c r="D60" t="s">
        <v>15511</v>
      </c>
      <c r="E60">
        <v>56</v>
      </c>
      <c r="F60">
        <v>57</v>
      </c>
      <c r="G60">
        <v>0</v>
      </c>
      <c r="H60">
        <v>0</v>
      </c>
      <c r="I60">
        <v>2</v>
      </c>
      <c r="J60">
        <v>0</v>
      </c>
      <c r="K60">
        <v>0</v>
      </c>
      <c r="L60">
        <v>1</v>
      </c>
      <c r="M60">
        <v>2</v>
      </c>
      <c r="N60">
        <v>3120</v>
      </c>
      <c r="O60">
        <v>0</v>
      </c>
      <c r="P60">
        <v>0</v>
      </c>
      <c r="Q60">
        <v>1</v>
      </c>
      <c r="R60">
        <v>0</v>
      </c>
      <c r="S60">
        <v>19</v>
      </c>
      <c r="X60">
        <v>2.9000000000000057</v>
      </c>
      <c r="Y60" t="b">
        <v>1</v>
      </c>
      <c r="Z60" t="b">
        <v>1</v>
      </c>
    </row>
    <row r="61" spans="2:26" x14ac:dyDescent="0.25">
      <c r="B61" t="s">
        <v>15530</v>
      </c>
      <c r="C61" t="s">
        <v>1064</v>
      </c>
      <c r="D61" t="s">
        <v>15511</v>
      </c>
      <c r="E61">
        <v>60</v>
      </c>
      <c r="F61">
        <v>61</v>
      </c>
      <c r="G61">
        <v>0</v>
      </c>
      <c r="H61">
        <v>0</v>
      </c>
      <c r="I61">
        <v>2</v>
      </c>
      <c r="J61">
        <v>0</v>
      </c>
      <c r="K61">
        <v>0</v>
      </c>
      <c r="L61">
        <v>1</v>
      </c>
      <c r="M61">
        <v>2</v>
      </c>
      <c r="N61">
        <v>3120</v>
      </c>
      <c r="O61">
        <v>0</v>
      </c>
      <c r="P61">
        <v>0</v>
      </c>
      <c r="Q61">
        <v>1</v>
      </c>
      <c r="R61">
        <v>0</v>
      </c>
      <c r="S61">
        <v>19</v>
      </c>
      <c r="X61">
        <v>2.9000000000000057</v>
      </c>
      <c r="Y61" t="b">
        <v>1</v>
      </c>
      <c r="Z61" t="b">
        <v>1</v>
      </c>
    </row>
    <row r="62" spans="2:26" x14ac:dyDescent="0.25">
      <c r="B62" t="s">
        <v>15531</v>
      </c>
      <c r="C62" t="s">
        <v>1064</v>
      </c>
      <c r="D62" t="s">
        <v>15511</v>
      </c>
      <c r="E62">
        <v>78</v>
      </c>
      <c r="F62">
        <v>79</v>
      </c>
      <c r="G62">
        <v>0</v>
      </c>
      <c r="H62">
        <v>0</v>
      </c>
      <c r="I62">
        <v>2</v>
      </c>
      <c r="J62">
        <v>0</v>
      </c>
      <c r="K62">
        <v>0</v>
      </c>
      <c r="L62">
        <v>1</v>
      </c>
      <c r="M62">
        <v>2</v>
      </c>
      <c r="N62">
        <v>3120</v>
      </c>
      <c r="O62">
        <v>0</v>
      </c>
      <c r="P62">
        <v>0</v>
      </c>
      <c r="Q62">
        <v>1</v>
      </c>
      <c r="R62">
        <v>0</v>
      </c>
      <c r="S62">
        <v>19</v>
      </c>
      <c r="X62">
        <v>2.9000000000000057</v>
      </c>
      <c r="Y62" t="b">
        <v>1</v>
      </c>
      <c r="Z62" t="b">
        <v>1</v>
      </c>
    </row>
    <row r="63" spans="2:26" x14ac:dyDescent="0.25">
      <c r="B63" t="s">
        <v>15532</v>
      </c>
      <c r="C63" t="s">
        <v>1064</v>
      </c>
      <c r="D63" t="s">
        <v>15511</v>
      </c>
      <c r="E63">
        <v>82</v>
      </c>
      <c r="F63">
        <v>83</v>
      </c>
      <c r="G63">
        <v>0</v>
      </c>
      <c r="H63">
        <v>0</v>
      </c>
      <c r="I63">
        <v>2</v>
      </c>
      <c r="J63">
        <v>0</v>
      </c>
      <c r="K63">
        <v>0</v>
      </c>
      <c r="L63">
        <v>1</v>
      </c>
      <c r="M63">
        <v>2</v>
      </c>
      <c r="N63">
        <v>3120</v>
      </c>
      <c r="O63">
        <v>0</v>
      </c>
      <c r="P63">
        <v>0</v>
      </c>
      <c r="Q63">
        <v>1</v>
      </c>
      <c r="R63">
        <v>0</v>
      </c>
      <c r="S63">
        <v>19</v>
      </c>
      <c r="X63">
        <v>2.9000000000000057</v>
      </c>
      <c r="Y63" t="b">
        <v>1</v>
      </c>
      <c r="Z63" t="b">
        <v>1</v>
      </c>
    </row>
    <row r="64" spans="2:26" x14ac:dyDescent="0.25">
      <c r="B64" t="s">
        <v>15533</v>
      </c>
      <c r="C64" t="s">
        <v>1064</v>
      </c>
      <c r="D64" t="s">
        <v>15511</v>
      </c>
      <c r="E64">
        <v>96</v>
      </c>
      <c r="F64">
        <v>97</v>
      </c>
      <c r="G64">
        <v>0</v>
      </c>
      <c r="H64">
        <v>0</v>
      </c>
      <c r="I64">
        <v>2</v>
      </c>
      <c r="J64">
        <v>0</v>
      </c>
      <c r="K64">
        <v>0</v>
      </c>
      <c r="L64">
        <v>1</v>
      </c>
      <c r="M64">
        <v>2</v>
      </c>
      <c r="N64">
        <v>3120</v>
      </c>
      <c r="O64">
        <v>0</v>
      </c>
      <c r="P64">
        <v>0</v>
      </c>
      <c r="Q64">
        <v>1</v>
      </c>
      <c r="R64">
        <v>0</v>
      </c>
      <c r="S64">
        <v>19</v>
      </c>
      <c r="X64">
        <v>2.9000000000000057</v>
      </c>
      <c r="Y64" t="b">
        <v>1</v>
      </c>
      <c r="Z64" t="b">
        <v>1</v>
      </c>
    </row>
    <row r="65" spans="2:26" x14ac:dyDescent="0.25">
      <c r="B65" t="s">
        <v>15534</v>
      </c>
      <c r="C65" t="s">
        <v>1064</v>
      </c>
      <c r="D65" t="s">
        <v>15511</v>
      </c>
      <c r="E65">
        <v>100</v>
      </c>
      <c r="F65">
        <v>101</v>
      </c>
      <c r="G65">
        <v>0</v>
      </c>
      <c r="H65">
        <v>0</v>
      </c>
      <c r="I65">
        <v>2</v>
      </c>
      <c r="J65">
        <v>0</v>
      </c>
      <c r="K65">
        <v>0</v>
      </c>
      <c r="L65">
        <v>1</v>
      </c>
      <c r="M65">
        <v>2</v>
      </c>
      <c r="N65">
        <v>3120</v>
      </c>
      <c r="O65">
        <v>0</v>
      </c>
      <c r="P65">
        <v>0</v>
      </c>
      <c r="Q65">
        <v>1</v>
      </c>
      <c r="R65">
        <v>0</v>
      </c>
      <c r="S65">
        <v>19</v>
      </c>
      <c r="X65">
        <v>2.9000000000000057</v>
      </c>
      <c r="Y65" t="b">
        <v>1</v>
      </c>
      <c r="Z65" t="b">
        <v>1</v>
      </c>
    </row>
    <row r="66" spans="2:26" x14ac:dyDescent="0.25">
      <c r="B66" t="s">
        <v>15535</v>
      </c>
      <c r="C66" t="s">
        <v>1064</v>
      </c>
      <c r="D66" t="s">
        <v>15511</v>
      </c>
      <c r="E66">
        <v>114</v>
      </c>
      <c r="F66">
        <v>115</v>
      </c>
      <c r="G66">
        <v>0</v>
      </c>
      <c r="H66">
        <v>0</v>
      </c>
      <c r="I66">
        <v>2</v>
      </c>
      <c r="J66">
        <v>0</v>
      </c>
      <c r="K66">
        <v>0</v>
      </c>
      <c r="L66">
        <v>1</v>
      </c>
      <c r="M66">
        <v>2</v>
      </c>
      <c r="N66">
        <v>3120</v>
      </c>
      <c r="O66">
        <v>0</v>
      </c>
      <c r="P66">
        <v>0</v>
      </c>
      <c r="Q66">
        <v>1</v>
      </c>
      <c r="R66">
        <v>0</v>
      </c>
      <c r="S66">
        <v>19</v>
      </c>
      <c r="X66">
        <v>2.9000000000000057</v>
      </c>
      <c r="Y66" t="b">
        <v>1</v>
      </c>
      <c r="Z66" t="b">
        <v>1</v>
      </c>
    </row>
    <row r="67" spans="2:26" x14ac:dyDescent="0.25">
      <c r="B67" t="s">
        <v>15536</v>
      </c>
      <c r="C67" t="s">
        <v>1064</v>
      </c>
      <c r="D67" t="s">
        <v>15511</v>
      </c>
      <c r="E67">
        <v>118</v>
      </c>
      <c r="F67">
        <v>119</v>
      </c>
      <c r="G67">
        <v>0</v>
      </c>
      <c r="H67">
        <v>0</v>
      </c>
      <c r="I67">
        <v>2</v>
      </c>
      <c r="J67">
        <v>0</v>
      </c>
      <c r="K67">
        <v>0</v>
      </c>
      <c r="L67">
        <v>1</v>
      </c>
      <c r="M67">
        <v>2</v>
      </c>
      <c r="N67">
        <v>3120</v>
      </c>
      <c r="O67">
        <v>0</v>
      </c>
      <c r="P67">
        <v>0</v>
      </c>
      <c r="Q67">
        <v>1</v>
      </c>
      <c r="R67">
        <v>0</v>
      </c>
      <c r="S67">
        <v>19</v>
      </c>
      <c r="X67">
        <v>2.9000000000000057</v>
      </c>
      <c r="Y67" t="b">
        <v>1</v>
      </c>
      <c r="Z67" t="b">
        <v>1</v>
      </c>
    </row>
    <row r="68" spans="2:26" x14ac:dyDescent="0.25">
      <c r="B68" t="s">
        <v>15537</v>
      </c>
      <c r="C68" t="s">
        <v>1064</v>
      </c>
      <c r="D68" t="s">
        <v>15511</v>
      </c>
      <c r="E68">
        <v>143</v>
      </c>
      <c r="F68">
        <v>144</v>
      </c>
      <c r="G68">
        <v>0</v>
      </c>
      <c r="H68">
        <v>0</v>
      </c>
      <c r="I68">
        <v>2</v>
      </c>
      <c r="J68">
        <v>0</v>
      </c>
      <c r="K68">
        <v>0</v>
      </c>
      <c r="L68">
        <v>1</v>
      </c>
      <c r="M68">
        <v>2</v>
      </c>
      <c r="N68">
        <v>3120</v>
      </c>
      <c r="O68">
        <v>0</v>
      </c>
      <c r="P68">
        <v>0</v>
      </c>
      <c r="Q68">
        <v>1</v>
      </c>
      <c r="R68">
        <v>0</v>
      </c>
      <c r="S68">
        <v>19</v>
      </c>
      <c r="X68">
        <v>2.9000000000000057</v>
      </c>
      <c r="Y68" t="b">
        <v>1</v>
      </c>
      <c r="Z68" t="b">
        <v>1</v>
      </c>
    </row>
    <row r="69" spans="2:26" x14ac:dyDescent="0.25">
      <c r="B69" t="s">
        <v>15538</v>
      </c>
      <c r="C69" t="s">
        <v>1064</v>
      </c>
      <c r="D69" t="s">
        <v>15511</v>
      </c>
      <c r="E69">
        <v>147</v>
      </c>
      <c r="F69">
        <v>148</v>
      </c>
      <c r="G69">
        <v>0</v>
      </c>
      <c r="H69">
        <v>0</v>
      </c>
      <c r="I69">
        <v>2</v>
      </c>
      <c r="J69">
        <v>0</v>
      </c>
      <c r="K69">
        <v>0</v>
      </c>
      <c r="L69">
        <v>1</v>
      </c>
      <c r="M69">
        <v>2</v>
      </c>
      <c r="N69">
        <v>3120</v>
      </c>
      <c r="O69">
        <v>0</v>
      </c>
      <c r="P69">
        <v>0</v>
      </c>
      <c r="Q69">
        <v>1</v>
      </c>
      <c r="R69">
        <v>0</v>
      </c>
      <c r="S69">
        <v>19</v>
      </c>
      <c r="X69">
        <v>2.9000000000000057</v>
      </c>
      <c r="Y69" t="b">
        <v>1</v>
      </c>
      <c r="Z69" t="b">
        <v>1</v>
      </c>
    </row>
    <row r="70" spans="2:26" x14ac:dyDescent="0.25">
      <c r="B70" t="s">
        <v>15539</v>
      </c>
      <c r="C70" t="s">
        <v>1064</v>
      </c>
      <c r="D70" t="s">
        <v>15511</v>
      </c>
      <c r="E70">
        <v>172</v>
      </c>
      <c r="F70">
        <v>20</v>
      </c>
      <c r="G70">
        <v>0</v>
      </c>
      <c r="H70">
        <v>0</v>
      </c>
      <c r="I70">
        <v>2</v>
      </c>
      <c r="J70">
        <v>0</v>
      </c>
      <c r="K70">
        <v>0</v>
      </c>
      <c r="L70">
        <v>1</v>
      </c>
      <c r="M70">
        <v>2</v>
      </c>
      <c r="N70">
        <v>3120</v>
      </c>
      <c r="O70">
        <v>0</v>
      </c>
      <c r="P70">
        <v>0</v>
      </c>
      <c r="Q70">
        <v>1</v>
      </c>
      <c r="R70">
        <v>0</v>
      </c>
      <c r="S70">
        <v>19</v>
      </c>
      <c r="X70">
        <v>3</v>
      </c>
      <c r="Y70" t="b">
        <v>1</v>
      </c>
      <c r="Z70" t="b">
        <v>1</v>
      </c>
    </row>
    <row r="71" spans="2:26" x14ac:dyDescent="0.25">
      <c r="B71" t="s">
        <v>15540</v>
      </c>
      <c r="C71" t="s">
        <v>1064</v>
      </c>
      <c r="D71" t="s">
        <v>15511</v>
      </c>
      <c r="E71">
        <v>173</v>
      </c>
      <c r="F71">
        <v>24</v>
      </c>
      <c r="G71">
        <v>0</v>
      </c>
      <c r="H71">
        <v>0</v>
      </c>
      <c r="I71">
        <v>2</v>
      </c>
      <c r="J71">
        <v>0</v>
      </c>
      <c r="K71">
        <v>0</v>
      </c>
      <c r="L71">
        <v>1</v>
      </c>
      <c r="M71">
        <v>2</v>
      </c>
      <c r="N71">
        <v>3120</v>
      </c>
      <c r="O71">
        <v>0</v>
      </c>
      <c r="P71">
        <v>0</v>
      </c>
      <c r="Q71">
        <v>1</v>
      </c>
      <c r="R71">
        <v>0</v>
      </c>
      <c r="S71">
        <v>19</v>
      </c>
      <c r="X71">
        <v>3</v>
      </c>
      <c r="Y71" t="b">
        <v>1</v>
      </c>
      <c r="Z71" t="b">
        <v>1</v>
      </c>
    </row>
    <row r="72" spans="2:26" x14ac:dyDescent="0.25">
      <c r="B72" t="s">
        <v>15541</v>
      </c>
      <c r="C72" t="s">
        <v>1064</v>
      </c>
      <c r="D72" t="s">
        <v>15511</v>
      </c>
      <c r="E72">
        <v>174</v>
      </c>
      <c r="F72">
        <v>38</v>
      </c>
      <c r="G72">
        <v>0</v>
      </c>
      <c r="H72">
        <v>0</v>
      </c>
      <c r="I72">
        <v>2</v>
      </c>
      <c r="J72">
        <v>0</v>
      </c>
      <c r="K72">
        <v>0</v>
      </c>
      <c r="L72">
        <v>1</v>
      </c>
      <c r="M72">
        <v>2</v>
      </c>
      <c r="N72">
        <v>3120</v>
      </c>
      <c r="O72">
        <v>0</v>
      </c>
      <c r="P72">
        <v>0</v>
      </c>
      <c r="Q72">
        <v>1</v>
      </c>
      <c r="R72">
        <v>0</v>
      </c>
      <c r="S72">
        <v>19</v>
      </c>
      <c r="X72">
        <v>3</v>
      </c>
      <c r="Y72" t="b">
        <v>1</v>
      </c>
      <c r="Z72" t="b">
        <v>1</v>
      </c>
    </row>
    <row r="73" spans="2:26" x14ac:dyDescent="0.25">
      <c r="B73" t="s">
        <v>15542</v>
      </c>
      <c r="C73" t="s">
        <v>1064</v>
      </c>
      <c r="D73" t="s">
        <v>15511</v>
      </c>
      <c r="E73">
        <v>175</v>
      </c>
      <c r="F73">
        <v>42</v>
      </c>
      <c r="G73">
        <v>0</v>
      </c>
      <c r="H73">
        <v>0</v>
      </c>
      <c r="I73">
        <v>2</v>
      </c>
      <c r="J73">
        <v>0</v>
      </c>
      <c r="K73">
        <v>0</v>
      </c>
      <c r="L73">
        <v>1</v>
      </c>
      <c r="M73">
        <v>2</v>
      </c>
      <c r="N73">
        <v>3120</v>
      </c>
      <c r="O73">
        <v>0</v>
      </c>
      <c r="P73">
        <v>0</v>
      </c>
      <c r="Q73">
        <v>1</v>
      </c>
      <c r="R73">
        <v>0</v>
      </c>
      <c r="S73">
        <v>19</v>
      </c>
      <c r="X73">
        <v>3</v>
      </c>
      <c r="Y73" t="b">
        <v>1</v>
      </c>
      <c r="Z73" t="b">
        <v>1</v>
      </c>
    </row>
    <row r="74" spans="2:26" x14ac:dyDescent="0.25">
      <c r="B74" t="s">
        <v>15543</v>
      </c>
      <c r="C74" t="s">
        <v>1064</v>
      </c>
      <c r="D74" t="s">
        <v>15511</v>
      </c>
      <c r="E74">
        <v>176</v>
      </c>
      <c r="F74">
        <v>56</v>
      </c>
      <c r="G74">
        <v>0</v>
      </c>
      <c r="H74">
        <v>0</v>
      </c>
      <c r="I74">
        <v>2</v>
      </c>
      <c r="J74">
        <v>0</v>
      </c>
      <c r="K74">
        <v>0</v>
      </c>
      <c r="L74">
        <v>1</v>
      </c>
      <c r="M74">
        <v>2</v>
      </c>
      <c r="N74">
        <v>3120</v>
      </c>
      <c r="O74">
        <v>0</v>
      </c>
      <c r="P74">
        <v>0</v>
      </c>
      <c r="Q74">
        <v>1</v>
      </c>
      <c r="R74">
        <v>0</v>
      </c>
      <c r="S74">
        <v>19</v>
      </c>
      <c r="X74">
        <v>3</v>
      </c>
      <c r="Y74" t="b">
        <v>1</v>
      </c>
      <c r="Z74" t="b">
        <v>1</v>
      </c>
    </row>
    <row r="75" spans="2:26" x14ac:dyDescent="0.25">
      <c r="B75" t="s">
        <v>15544</v>
      </c>
      <c r="C75" t="s">
        <v>1064</v>
      </c>
      <c r="D75" t="s">
        <v>15511</v>
      </c>
      <c r="E75">
        <v>177</v>
      </c>
      <c r="F75">
        <v>60</v>
      </c>
      <c r="G75">
        <v>0</v>
      </c>
      <c r="H75">
        <v>0</v>
      </c>
      <c r="I75">
        <v>2</v>
      </c>
      <c r="J75">
        <v>0</v>
      </c>
      <c r="K75">
        <v>0</v>
      </c>
      <c r="L75">
        <v>1</v>
      </c>
      <c r="M75">
        <v>2</v>
      </c>
      <c r="N75">
        <v>3120</v>
      </c>
      <c r="O75">
        <v>0</v>
      </c>
      <c r="P75">
        <v>0</v>
      </c>
      <c r="Q75">
        <v>1</v>
      </c>
      <c r="R75">
        <v>0</v>
      </c>
      <c r="S75">
        <v>19</v>
      </c>
      <c r="X75">
        <v>3</v>
      </c>
      <c r="Y75" t="b">
        <v>1</v>
      </c>
      <c r="Z75" t="b">
        <v>1</v>
      </c>
    </row>
    <row r="76" spans="2:26" x14ac:dyDescent="0.25">
      <c r="B76" t="s">
        <v>15545</v>
      </c>
      <c r="C76" t="s">
        <v>1064</v>
      </c>
      <c r="D76" t="s">
        <v>15511</v>
      </c>
      <c r="E76">
        <v>178</v>
      </c>
      <c r="F76">
        <v>78</v>
      </c>
      <c r="G76">
        <v>0</v>
      </c>
      <c r="H76">
        <v>0</v>
      </c>
      <c r="I76">
        <v>2</v>
      </c>
      <c r="J76">
        <v>0</v>
      </c>
      <c r="K76">
        <v>0</v>
      </c>
      <c r="L76">
        <v>1</v>
      </c>
      <c r="M76">
        <v>2</v>
      </c>
      <c r="N76">
        <v>3120</v>
      </c>
      <c r="O76">
        <v>0</v>
      </c>
      <c r="P76">
        <v>0</v>
      </c>
      <c r="Q76">
        <v>1</v>
      </c>
      <c r="R76">
        <v>0</v>
      </c>
      <c r="S76">
        <v>19</v>
      </c>
      <c r="X76">
        <v>3</v>
      </c>
      <c r="Y76" t="b">
        <v>1</v>
      </c>
      <c r="Z76" t="b">
        <v>1</v>
      </c>
    </row>
    <row r="77" spans="2:26" x14ac:dyDescent="0.25">
      <c r="B77" t="s">
        <v>15546</v>
      </c>
      <c r="C77" t="s">
        <v>1064</v>
      </c>
      <c r="D77" t="s">
        <v>15511</v>
      </c>
      <c r="E77">
        <v>179</v>
      </c>
      <c r="F77">
        <v>82</v>
      </c>
      <c r="G77">
        <v>0</v>
      </c>
      <c r="H77">
        <v>0</v>
      </c>
      <c r="I77">
        <v>2</v>
      </c>
      <c r="J77">
        <v>0</v>
      </c>
      <c r="K77">
        <v>0</v>
      </c>
      <c r="L77">
        <v>1</v>
      </c>
      <c r="M77">
        <v>2</v>
      </c>
      <c r="N77">
        <v>3120</v>
      </c>
      <c r="O77">
        <v>0</v>
      </c>
      <c r="P77">
        <v>0</v>
      </c>
      <c r="Q77">
        <v>1</v>
      </c>
      <c r="R77">
        <v>0</v>
      </c>
      <c r="S77">
        <v>19</v>
      </c>
      <c r="X77">
        <v>3</v>
      </c>
      <c r="Y77" t="b">
        <v>1</v>
      </c>
      <c r="Z77" t="b">
        <v>1</v>
      </c>
    </row>
    <row r="78" spans="2:26" x14ac:dyDescent="0.25">
      <c r="B78" t="s">
        <v>15547</v>
      </c>
      <c r="C78" t="s">
        <v>1064</v>
      </c>
      <c r="D78" t="s">
        <v>15511</v>
      </c>
      <c r="E78">
        <v>180</v>
      </c>
      <c r="F78">
        <v>96</v>
      </c>
      <c r="G78">
        <v>0</v>
      </c>
      <c r="H78">
        <v>0</v>
      </c>
      <c r="I78">
        <v>2</v>
      </c>
      <c r="J78">
        <v>0</v>
      </c>
      <c r="K78">
        <v>0</v>
      </c>
      <c r="L78">
        <v>1</v>
      </c>
      <c r="M78">
        <v>2</v>
      </c>
      <c r="N78">
        <v>3120</v>
      </c>
      <c r="O78">
        <v>0</v>
      </c>
      <c r="P78">
        <v>0</v>
      </c>
      <c r="Q78">
        <v>1</v>
      </c>
      <c r="R78">
        <v>0</v>
      </c>
      <c r="S78">
        <v>19</v>
      </c>
      <c r="X78">
        <v>3</v>
      </c>
      <c r="Y78" t="b">
        <v>1</v>
      </c>
      <c r="Z78" t="b">
        <v>1</v>
      </c>
    </row>
    <row r="79" spans="2:26" x14ac:dyDescent="0.25">
      <c r="B79" t="s">
        <v>15548</v>
      </c>
      <c r="C79" t="s">
        <v>1064</v>
      </c>
      <c r="D79" t="s">
        <v>15511</v>
      </c>
      <c r="E79">
        <v>181</v>
      </c>
      <c r="F79">
        <v>100</v>
      </c>
      <c r="G79">
        <v>0</v>
      </c>
      <c r="H79">
        <v>0</v>
      </c>
      <c r="I79">
        <v>2</v>
      </c>
      <c r="J79">
        <v>0</v>
      </c>
      <c r="K79">
        <v>0</v>
      </c>
      <c r="L79">
        <v>1</v>
      </c>
      <c r="M79">
        <v>2</v>
      </c>
      <c r="N79">
        <v>3120</v>
      </c>
      <c r="O79">
        <v>0</v>
      </c>
      <c r="P79">
        <v>0</v>
      </c>
      <c r="Q79">
        <v>1</v>
      </c>
      <c r="R79">
        <v>0</v>
      </c>
      <c r="S79">
        <v>19</v>
      </c>
      <c r="X79">
        <v>3</v>
      </c>
      <c r="Y79" t="b">
        <v>1</v>
      </c>
      <c r="Z79" t="b">
        <v>1</v>
      </c>
    </row>
    <row r="80" spans="2:26" x14ac:dyDescent="0.25">
      <c r="B80" t="s">
        <v>15549</v>
      </c>
      <c r="C80" t="s">
        <v>1064</v>
      </c>
      <c r="D80" t="s">
        <v>15511</v>
      </c>
      <c r="E80">
        <v>182</v>
      </c>
      <c r="F80">
        <v>114</v>
      </c>
      <c r="G80">
        <v>0</v>
      </c>
      <c r="H80">
        <v>0</v>
      </c>
      <c r="I80">
        <v>2</v>
      </c>
      <c r="J80">
        <v>0</v>
      </c>
      <c r="K80">
        <v>0</v>
      </c>
      <c r="L80">
        <v>1</v>
      </c>
      <c r="M80">
        <v>2</v>
      </c>
      <c r="N80">
        <v>3120</v>
      </c>
      <c r="O80">
        <v>0</v>
      </c>
      <c r="P80">
        <v>0</v>
      </c>
      <c r="Q80">
        <v>1</v>
      </c>
      <c r="R80">
        <v>0</v>
      </c>
      <c r="S80">
        <v>19</v>
      </c>
      <c r="X80">
        <v>3</v>
      </c>
      <c r="Y80" t="b">
        <v>1</v>
      </c>
      <c r="Z80" t="b">
        <v>1</v>
      </c>
    </row>
    <row r="81" spans="2:26" x14ac:dyDescent="0.25">
      <c r="B81" t="s">
        <v>15550</v>
      </c>
      <c r="C81" t="s">
        <v>1064</v>
      </c>
      <c r="D81" t="s">
        <v>15511</v>
      </c>
      <c r="E81">
        <v>183</v>
      </c>
      <c r="F81">
        <v>118</v>
      </c>
      <c r="G81">
        <v>0</v>
      </c>
      <c r="H81">
        <v>0</v>
      </c>
      <c r="I81">
        <v>2</v>
      </c>
      <c r="J81">
        <v>0</v>
      </c>
      <c r="K81">
        <v>0</v>
      </c>
      <c r="L81">
        <v>1</v>
      </c>
      <c r="M81">
        <v>2</v>
      </c>
      <c r="N81">
        <v>3120</v>
      </c>
      <c r="O81">
        <v>0</v>
      </c>
      <c r="P81">
        <v>0</v>
      </c>
      <c r="Q81">
        <v>1</v>
      </c>
      <c r="R81">
        <v>0</v>
      </c>
      <c r="S81">
        <v>19</v>
      </c>
      <c r="X81">
        <v>3</v>
      </c>
      <c r="Y81" t="b">
        <v>1</v>
      </c>
      <c r="Z81" t="b">
        <v>1</v>
      </c>
    </row>
    <row r="82" spans="2:26" x14ac:dyDescent="0.25">
      <c r="B82" t="s">
        <v>15551</v>
      </c>
      <c r="C82" t="s">
        <v>1064</v>
      </c>
      <c r="D82" t="s">
        <v>15511</v>
      </c>
      <c r="E82">
        <v>196</v>
      </c>
      <c r="F82">
        <v>143</v>
      </c>
      <c r="G82">
        <v>0</v>
      </c>
      <c r="H82">
        <v>0</v>
      </c>
      <c r="I82">
        <v>2</v>
      </c>
      <c r="J82">
        <v>0</v>
      </c>
      <c r="K82">
        <v>0</v>
      </c>
      <c r="L82">
        <v>1</v>
      </c>
      <c r="M82">
        <v>2</v>
      </c>
      <c r="N82">
        <v>3120</v>
      </c>
      <c r="O82">
        <v>0</v>
      </c>
      <c r="P82">
        <v>0</v>
      </c>
      <c r="Q82">
        <v>1</v>
      </c>
      <c r="R82">
        <v>0</v>
      </c>
      <c r="S82">
        <v>19</v>
      </c>
      <c r="X82">
        <v>3</v>
      </c>
      <c r="Y82" t="b">
        <v>1</v>
      </c>
      <c r="Z82" t="b">
        <v>1</v>
      </c>
    </row>
    <row r="83" spans="2:26" x14ac:dyDescent="0.25">
      <c r="B83" t="s">
        <v>15552</v>
      </c>
      <c r="C83" t="s">
        <v>1064</v>
      </c>
      <c r="D83" t="s">
        <v>15511</v>
      </c>
      <c r="E83">
        <v>197</v>
      </c>
      <c r="F83">
        <v>147</v>
      </c>
      <c r="G83">
        <v>0</v>
      </c>
      <c r="H83">
        <v>0</v>
      </c>
      <c r="I83">
        <v>2</v>
      </c>
      <c r="J83">
        <v>0</v>
      </c>
      <c r="K83">
        <v>0</v>
      </c>
      <c r="L83">
        <v>1</v>
      </c>
      <c r="M83">
        <v>2</v>
      </c>
      <c r="N83">
        <v>3120</v>
      </c>
      <c r="O83">
        <v>0</v>
      </c>
      <c r="P83">
        <v>0</v>
      </c>
      <c r="Q83">
        <v>1</v>
      </c>
      <c r="R83">
        <v>0</v>
      </c>
      <c r="S83">
        <v>19</v>
      </c>
      <c r="X83">
        <v>3</v>
      </c>
      <c r="Y83" t="b">
        <v>1</v>
      </c>
      <c r="Z83" t="b">
        <v>1</v>
      </c>
    </row>
    <row r="84" spans="2:26" x14ac:dyDescent="0.25">
      <c r="B84" t="s">
        <v>15553</v>
      </c>
      <c r="C84" t="s">
        <v>1064</v>
      </c>
      <c r="D84" t="s">
        <v>15511</v>
      </c>
      <c r="E84">
        <v>19</v>
      </c>
      <c r="F84">
        <v>172</v>
      </c>
      <c r="G84">
        <v>0</v>
      </c>
      <c r="H84">
        <v>0</v>
      </c>
      <c r="I84">
        <v>2</v>
      </c>
      <c r="J84">
        <v>0</v>
      </c>
      <c r="K84">
        <v>0</v>
      </c>
      <c r="L84">
        <v>1</v>
      </c>
      <c r="M84">
        <v>2</v>
      </c>
      <c r="N84">
        <v>3120</v>
      </c>
      <c r="O84">
        <v>0</v>
      </c>
      <c r="P84">
        <v>0</v>
      </c>
      <c r="Q84">
        <v>1</v>
      </c>
      <c r="R84">
        <v>0</v>
      </c>
      <c r="S84">
        <v>19</v>
      </c>
      <c r="X84">
        <v>3</v>
      </c>
      <c r="Y84" t="b">
        <v>1</v>
      </c>
      <c r="Z84" t="b">
        <v>1</v>
      </c>
    </row>
    <row r="85" spans="2:26" x14ac:dyDescent="0.25">
      <c r="B85" t="s">
        <v>15554</v>
      </c>
      <c r="C85" t="s">
        <v>1064</v>
      </c>
      <c r="D85" t="s">
        <v>15511</v>
      </c>
      <c r="E85">
        <v>23</v>
      </c>
      <c r="F85">
        <v>173</v>
      </c>
      <c r="G85">
        <v>0</v>
      </c>
      <c r="H85">
        <v>0</v>
      </c>
      <c r="I85">
        <v>2</v>
      </c>
      <c r="J85">
        <v>0</v>
      </c>
      <c r="K85">
        <v>0</v>
      </c>
      <c r="L85">
        <v>1</v>
      </c>
      <c r="M85">
        <v>2</v>
      </c>
      <c r="N85">
        <v>3120</v>
      </c>
      <c r="O85">
        <v>0</v>
      </c>
      <c r="P85">
        <v>0</v>
      </c>
      <c r="Q85">
        <v>1</v>
      </c>
      <c r="R85">
        <v>0</v>
      </c>
      <c r="S85">
        <v>19</v>
      </c>
      <c r="X85">
        <v>3</v>
      </c>
      <c r="Y85" t="b">
        <v>1</v>
      </c>
      <c r="Z85" t="b">
        <v>1</v>
      </c>
    </row>
    <row r="86" spans="2:26" x14ac:dyDescent="0.25">
      <c r="B86" t="s">
        <v>15555</v>
      </c>
      <c r="C86" t="s">
        <v>1064</v>
      </c>
      <c r="D86" t="s">
        <v>15511</v>
      </c>
      <c r="E86">
        <v>37</v>
      </c>
      <c r="F86">
        <v>174</v>
      </c>
      <c r="G86">
        <v>0</v>
      </c>
      <c r="H86">
        <v>0</v>
      </c>
      <c r="I86">
        <v>2</v>
      </c>
      <c r="J86">
        <v>0</v>
      </c>
      <c r="K86">
        <v>0</v>
      </c>
      <c r="L86">
        <v>1</v>
      </c>
      <c r="M86">
        <v>2</v>
      </c>
      <c r="N86">
        <v>3120</v>
      </c>
      <c r="O86">
        <v>0</v>
      </c>
      <c r="P86">
        <v>0</v>
      </c>
      <c r="Q86">
        <v>1</v>
      </c>
      <c r="R86">
        <v>0</v>
      </c>
      <c r="S86">
        <v>19</v>
      </c>
      <c r="X86">
        <v>3</v>
      </c>
      <c r="Y86" t="b">
        <v>1</v>
      </c>
      <c r="Z86" t="b">
        <v>1</v>
      </c>
    </row>
    <row r="87" spans="2:26" x14ac:dyDescent="0.25">
      <c r="B87" t="s">
        <v>15556</v>
      </c>
      <c r="C87" t="s">
        <v>1064</v>
      </c>
      <c r="D87" t="s">
        <v>15511</v>
      </c>
      <c r="E87">
        <v>41</v>
      </c>
      <c r="F87">
        <v>175</v>
      </c>
      <c r="G87">
        <v>0</v>
      </c>
      <c r="H87">
        <v>0</v>
      </c>
      <c r="I87">
        <v>2</v>
      </c>
      <c r="J87">
        <v>0</v>
      </c>
      <c r="K87">
        <v>0</v>
      </c>
      <c r="L87">
        <v>1</v>
      </c>
      <c r="M87">
        <v>2</v>
      </c>
      <c r="N87">
        <v>3120</v>
      </c>
      <c r="O87">
        <v>0</v>
      </c>
      <c r="P87">
        <v>0</v>
      </c>
      <c r="Q87">
        <v>1</v>
      </c>
      <c r="R87">
        <v>0</v>
      </c>
      <c r="S87">
        <v>19</v>
      </c>
      <c r="X87">
        <v>3</v>
      </c>
      <c r="Y87" t="b">
        <v>1</v>
      </c>
      <c r="Z87" t="b">
        <v>1</v>
      </c>
    </row>
    <row r="88" spans="2:26" x14ac:dyDescent="0.25">
      <c r="B88" t="s">
        <v>15557</v>
      </c>
      <c r="C88" t="s">
        <v>1064</v>
      </c>
      <c r="D88" t="s">
        <v>15511</v>
      </c>
      <c r="E88">
        <v>55</v>
      </c>
      <c r="F88">
        <v>176</v>
      </c>
      <c r="G88">
        <v>0</v>
      </c>
      <c r="H88">
        <v>0</v>
      </c>
      <c r="I88">
        <v>2</v>
      </c>
      <c r="J88">
        <v>0</v>
      </c>
      <c r="K88">
        <v>0</v>
      </c>
      <c r="L88">
        <v>1</v>
      </c>
      <c r="M88">
        <v>2</v>
      </c>
      <c r="N88">
        <v>3120</v>
      </c>
      <c r="O88">
        <v>0</v>
      </c>
      <c r="P88">
        <v>0</v>
      </c>
      <c r="Q88">
        <v>1</v>
      </c>
      <c r="R88">
        <v>0</v>
      </c>
      <c r="S88">
        <v>19</v>
      </c>
      <c r="X88">
        <v>3</v>
      </c>
      <c r="Y88" t="b">
        <v>1</v>
      </c>
      <c r="Z88" t="b">
        <v>1</v>
      </c>
    </row>
    <row r="89" spans="2:26" x14ac:dyDescent="0.25">
      <c r="B89" t="s">
        <v>15558</v>
      </c>
      <c r="C89" t="s">
        <v>1064</v>
      </c>
      <c r="D89" t="s">
        <v>15511</v>
      </c>
      <c r="E89">
        <v>59</v>
      </c>
      <c r="F89">
        <v>177</v>
      </c>
      <c r="G89">
        <v>0</v>
      </c>
      <c r="H89">
        <v>0</v>
      </c>
      <c r="I89">
        <v>2</v>
      </c>
      <c r="J89">
        <v>0</v>
      </c>
      <c r="K89">
        <v>0</v>
      </c>
      <c r="L89">
        <v>1</v>
      </c>
      <c r="M89">
        <v>2</v>
      </c>
      <c r="N89">
        <v>3120</v>
      </c>
      <c r="O89">
        <v>0</v>
      </c>
      <c r="P89">
        <v>0</v>
      </c>
      <c r="Q89">
        <v>1</v>
      </c>
      <c r="R89">
        <v>0</v>
      </c>
      <c r="S89">
        <v>19</v>
      </c>
      <c r="X89">
        <v>3</v>
      </c>
      <c r="Y89" t="b">
        <v>1</v>
      </c>
      <c r="Z89" t="b">
        <v>1</v>
      </c>
    </row>
    <row r="90" spans="2:26" x14ac:dyDescent="0.25">
      <c r="B90" t="s">
        <v>15559</v>
      </c>
      <c r="C90" t="s">
        <v>1064</v>
      </c>
      <c r="D90" t="s">
        <v>15511</v>
      </c>
      <c r="E90">
        <v>77</v>
      </c>
      <c r="F90">
        <v>178</v>
      </c>
      <c r="G90">
        <v>0</v>
      </c>
      <c r="H90">
        <v>0</v>
      </c>
      <c r="I90">
        <v>2</v>
      </c>
      <c r="J90">
        <v>0</v>
      </c>
      <c r="K90">
        <v>0</v>
      </c>
      <c r="L90">
        <v>1</v>
      </c>
      <c r="M90">
        <v>2</v>
      </c>
      <c r="N90">
        <v>3120</v>
      </c>
      <c r="O90">
        <v>0</v>
      </c>
      <c r="P90">
        <v>0</v>
      </c>
      <c r="Q90">
        <v>1</v>
      </c>
      <c r="R90">
        <v>0</v>
      </c>
      <c r="S90">
        <v>19</v>
      </c>
      <c r="X90">
        <v>3</v>
      </c>
      <c r="Y90" t="b">
        <v>1</v>
      </c>
      <c r="Z90" t="b">
        <v>1</v>
      </c>
    </row>
    <row r="91" spans="2:26" x14ac:dyDescent="0.25">
      <c r="B91" t="s">
        <v>15560</v>
      </c>
      <c r="C91" t="s">
        <v>1064</v>
      </c>
      <c r="D91" t="s">
        <v>15511</v>
      </c>
      <c r="E91">
        <v>81</v>
      </c>
      <c r="F91">
        <v>179</v>
      </c>
      <c r="G91">
        <v>0</v>
      </c>
      <c r="H91">
        <v>0</v>
      </c>
      <c r="I91">
        <v>2</v>
      </c>
      <c r="J91">
        <v>0</v>
      </c>
      <c r="K91">
        <v>0</v>
      </c>
      <c r="L91">
        <v>1</v>
      </c>
      <c r="M91">
        <v>2</v>
      </c>
      <c r="N91">
        <v>3120</v>
      </c>
      <c r="O91">
        <v>0</v>
      </c>
      <c r="P91">
        <v>0</v>
      </c>
      <c r="Q91">
        <v>1</v>
      </c>
      <c r="R91">
        <v>0</v>
      </c>
      <c r="S91">
        <v>19</v>
      </c>
      <c r="X91">
        <v>3</v>
      </c>
      <c r="Y91" t="b">
        <v>1</v>
      </c>
      <c r="Z91" t="b">
        <v>1</v>
      </c>
    </row>
    <row r="92" spans="2:26" x14ac:dyDescent="0.25">
      <c r="B92" t="s">
        <v>15561</v>
      </c>
      <c r="C92" t="s">
        <v>1064</v>
      </c>
      <c r="D92" t="s">
        <v>15511</v>
      </c>
      <c r="E92">
        <v>95</v>
      </c>
      <c r="F92">
        <v>180</v>
      </c>
      <c r="G92">
        <v>0</v>
      </c>
      <c r="H92">
        <v>0</v>
      </c>
      <c r="I92">
        <v>2</v>
      </c>
      <c r="J92">
        <v>0</v>
      </c>
      <c r="K92">
        <v>0</v>
      </c>
      <c r="L92">
        <v>1</v>
      </c>
      <c r="M92">
        <v>2</v>
      </c>
      <c r="N92">
        <v>3120</v>
      </c>
      <c r="O92">
        <v>0</v>
      </c>
      <c r="P92">
        <v>0</v>
      </c>
      <c r="Q92">
        <v>1</v>
      </c>
      <c r="R92">
        <v>0</v>
      </c>
      <c r="S92">
        <v>19</v>
      </c>
      <c r="X92">
        <v>3</v>
      </c>
      <c r="Y92" t="b">
        <v>1</v>
      </c>
      <c r="Z92" t="b">
        <v>1</v>
      </c>
    </row>
    <row r="93" spans="2:26" x14ac:dyDescent="0.25">
      <c r="B93" t="s">
        <v>15562</v>
      </c>
      <c r="C93" t="s">
        <v>1064</v>
      </c>
      <c r="D93" t="s">
        <v>15511</v>
      </c>
      <c r="E93">
        <v>99</v>
      </c>
      <c r="F93">
        <v>181</v>
      </c>
      <c r="G93">
        <v>0</v>
      </c>
      <c r="H93">
        <v>0</v>
      </c>
      <c r="I93">
        <v>2</v>
      </c>
      <c r="J93">
        <v>0</v>
      </c>
      <c r="K93">
        <v>0</v>
      </c>
      <c r="L93">
        <v>1</v>
      </c>
      <c r="M93">
        <v>2</v>
      </c>
      <c r="N93">
        <v>3120</v>
      </c>
      <c r="O93">
        <v>0</v>
      </c>
      <c r="P93">
        <v>0</v>
      </c>
      <c r="Q93">
        <v>1</v>
      </c>
      <c r="R93">
        <v>0</v>
      </c>
      <c r="S93">
        <v>19</v>
      </c>
      <c r="X93">
        <v>3</v>
      </c>
      <c r="Y93" t="b">
        <v>1</v>
      </c>
      <c r="Z93" t="b">
        <v>1</v>
      </c>
    </row>
    <row r="94" spans="2:26" x14ac:dyDescent="0.25">
      <c r="B94" t="s">
        <v>15563</v>
      </c>
      <c r="C94" t="s">
        <v>1064</v>
      </c>
      <c r="D94" t="s">
        <v>15511</v>
      </c>
      <c r="E94">
        <v>113</v>
      </c>
      <c r="F94">
        <v>182</v>
      </c>
      <c r="G94">
        <v>0</v>
      </c>
      <c r="H94">
        <v>0</v>
      </c>
      <c r="I94">
        <v>2</v>
      </c>
      <c r="J94">
        <v>0</v>
      </c>
      <c r="K94">
        <v>0</v>
      </c>
      <c r="L94">
        <v>1</v>
      </c>
      <c r="M94">
        <v>2</v>
      </c>
      <c r="N94">
        <v>3120</v>
      </c>
      <c r="O94">
        <v>0</v>
      </c>
      <c r="P94">
        <v>0</v>
      </c>
      <c r="Q94">
        <v>1</v>
      </c>
      <c r="R94">
        <v>0</v>
      </c>
      <c r="S94">
        <v>19</v>
      </c>
      <c r="X94">
        <v>3</v>
      </c>
      <c r="Y94" t="b">
        <v>1</v>
      </c>
      <c r="Z94" t="b">
        <v>1</v>
      </c>
    </row>
    <row r="95" spans="2:26" x14ac:dyDescent="0.25">
      <c r="B95" t="s">
        <v>15564</v>
      </c>
      <c r="C95" t="s">
        <v>1064</v>
      </c>
      <c r="D95" t="s">
        <v>15511</v>
      </c>
      <c r="E95">
        <v>117</v>
      </c>
      <c r="F95">
        <v>183</v>
      </c>
      <c r="G95">
        <v>0</v>
      </c>
      <c r="H95">
        <v>0</v>
      </c>
      <c r="I95">
        <v>2</v>
      </c>
      <c r="J95">
        <v>0</v>
      </c>
      <c r="K95">
        <v>0</v>
      </c>
      <c r="L95">
        <v>1</v>
      </c>
      <c r="M95">
        <v>2</v>
      </c>
      <c r="N95">
        <v>3120</v>
      </c>
      <c r="O95">
        <v>0</v>
      </c>
      <c r="P95">
        <v>0</v>
      </c>
      <c r="Q95">
        <v>1</v>
      </c>
      <c r="R95">
        <v>0</v>
      </c>
      <c r="S95">
        <v>19</v>
      </c>
      <c r="X95">
        <v>3</v>
      </c>
      <c r="Y95" t="b">
        <v>1</v>
      </c>
      <c r="Z95" t="b">
        <v>1</v>
      </c>
    </row>
    <row r="96" spans="2:26" x14ac:dyDescent="0.25">
      <c r="B96" t="s">
        <v>15565</v>
      </c>
      <c r="C96" t="s">
        <v>1064</v>
      </c>
      <c r="D96" t="s">
        <v>15511</v>
      </c>
      <c r="E96">
        <v>142</v>
      </c>
      <c r="F96">
        <v>196</v>
      </c>
      <c r="G96">
        <v>0</v>
      </c>
      <c r="H96">
        <v>0</v>
      </c>
      <c r="I96">
        <v>2</v>
      </c>
      <c r="J96">
        <v>0</v>
      </c>
      <c r="K96">
        <v>0</v>
      </c>
      <c r="L96">
        <v>1</v>
      </c>
      <c r="M96">
        <v>2</v>
      </c>
      <c r="N96">
        <v>3120</v>
      </c>
      <c r="O96">
        <v>0</v>
      </c>
      <c r="P96">
        <v>0</v>
      </c>
      <c r="Q96">
        <v>1</v>
      </c>
      <c r="R96">
        <v>0</v>
      </c>
      <c r="S96">
        <v>19</v>
      </c>
      <c r="X96">
        <v>3</v>
      </c>
      <c r="Y96" t="b">
        <v>1</v>
      </c>
      <c r="Z96" t="b">
        <v>1</v>
      </c>
    </row>
    <row r="97" spans="2:26" x14ac:dyDescent="0.25">
      <c r="B97" t="s">
        <v>15566</v>
      </c>
      <c r="C97" t="s">
        <v>1064</v>
      </c>
      <c r="D97" t="s">
        <v>15511</v>
      </c>
      <c r="E97">
        <v>146</v>
      </c>
      <c r="F97">
        <v>197</v>
      </c>
      <c r="G97">
        <v>0</v>
      </c>
      <c r="H97">
        <v>0</v>
      </c>
      <c r="I97">
        <v>2</v>
      </c>
      <c r="J97">
        <v>0</v>
      </c>
      <c r="K97">
        <v>0</v>
      </c>
      <c r="L97">
        <v>1</v>
      </c>
      <c r="M97">
        <v>2</v>
      </c>
      <c r="N97">
        <v>3120</v>
      </c>
      <c r="O97">
        <v>0</v>
      </c>
      <c r="P97">
        <v>0</v>
      </c>
      <c r="Q97">
        <v>1</v>
      </c>
      <c r="R97">
        <v>0</v>
      </c>
      <c r="S97">
        <v>19</v>
      </c>
      <c r="X97">
        <v>3</v>
      </c>
      <c r="Y97" t="b">
        <v>1</v>
      </c>
      <c r="Z97" t="b">
        <v>1</v>
      </c>
    </row>
    <row r="98" spans="2:26" x14ac:dyDescent="0.25">
      <c r="B98" t="s">
        <v>15567</v>
      </c>
      <c r="C98" t="s">
        <v>1064</v>
      </c>
      <c r="D98" t="s">
        <v>15511</v>
      </c>
      <c r="E98">
        <v>128</v>
      </c>
      <c r="F98">
        <v>129</v>
      </c>
      <c r="G98">
        <v>0</v>
      </c>
      <c r="H98">
        <v>0</v>
      </c>
      <c r="I98">
        <v>2</v>
      </c>
      <c r="J98">
        <v>0</v>
      </c>
      <c r="K98">
        <v>0</v>
      </c>
      <c r="L98">
        <v>1</v>
      </c>
      <c r="M98">
        <v>2</v>
      </c>
      <c r="N98">
        <v>3120</v>
      </c>
      <c r="O98">
        <v>0</v>
      </c>
      <c r="P98">
        <v>0</v>
      </c>
      <c r="Q98">
        <v>1</v>
      </c>
      <c r="R98">
        <v>0</v>
      </c>
      <c r="S98">
        <v>19</v>
      </c>
      <c r="X98">
        <v>2.9000000000000057</v>
      </c>
      <c r="Y98" t="b">
        <v>1</v>
      </c>
      <c r="Z98" t="b">
        <v>1</v>
      </c>
    </row>
    <row r="99" spans="2:26" x14ac:dyDescent="0.25">
      <c r="B99" t="s">
        <v>15568</v>
      </c>
      <c r="C99" t="s">
        <v>1064</v>
      </c>
      <c r="D99" t="s">
        <v>15511</v>
      </c>
      <c r="E99">
        <v>131</v>
      </c>
      <c r="F99">
        <v>132</v>
      </c>
      <c r="G99">
        <v>0</v>
      </c>
      <c r="H99">
        <v>0</v>
      </c>
      <c r="I99">
        <v>2</v>
      </c>
      <c r="J99">
        <v>0</v>
      </c>
      <c r="K99">
        <v>0</v>
      </c>
      <c r="L99">
        <v>1</v>
      </c>
      <c r="M99">
        <v>2</v>
      </c>
      <c r="N99">
        <v>3120</v>
      </c>
      <c r="O99">
        <v>0</v>
      </c>
      <c r="P99">
        <v>0</v>
      </c>
      <c r="Q99">
        <v>1</v>
      </c>
      <c r="R99">
        <v>0</v>
      </c>
      <c r="S99">
        <v>19</v>
      </c>
      <c r="X99">
        <v>2.9000000000000057</v>
      </c>
      <c r="Y99" t="b">
        <v>1</v>
      </c>
      <c r="Z99" t="b">
        <v>1</v>
      </c>
    </row>
    <row r="100" spans="2:26" x14ac:dyDescent="0.25">
      <c r="B100" t="s">
        <v>15569</v>
      </c>
      <c r="C100" t="s">
        <v>1064</v>
      </c>
      <c r="D100" t="s">
        <v>15511</v>
      </c>
      <c r="E100">
        <v>186</v>
      </c>
      <c r="F100">
        <v>128</v>
      </c>
      <c r="G100">
        <v>0</v>
      </c>
      <c r="H100">
        <v>0</v>
      </c>
      <c r="I100">
        <v>2</v>
      </c>
      <c r="J100">
        <v>0</v>
      </c>
      <c r="K100">
        <v>0</v>
      </c>
      <c r="L100">
        <v>1</v>
      </c>
      <c r="M100">
        <v>2</v>
      </c>
      <c r="N100">
        <v>3120</v>
      </c>
      <c r="O100">
        <v>0</v>
      </c>
      <c r="P100">
        <v>0</v>
      </c>
      <c r="Q100">
        <v>1</v>
      </c>
      <c r="R100">
        <v>0</v>
      </c>
      <c r="S100">
        <v>19</v>
      </c>
      <c r="X100">
        <v>3</v>
      </c>
      <c r="Y100" t="b">
        <v>1</v>
      </c>
      <c r="Z100" t="b">
        <v>1</v>
      </c>
    </row>
    <row r="101" spans="2:26" x14ac:dyDescent="0.25">
      <c r="B101" t="s">
        <v>15570</v>
      </c>
      <c r="C101" t="s">
        <v>1064</v>
      </c>
      <c r="D101" t="s">
        <v>15511</v>
      </c>
      <c r="E101">
        <v>187</v>
      </c>
      <c r="F101">
        <v>131</v>
      </c>
      <c r="G101">
        <v>0</v>
      </c>
      <c r="H101">
        <v>0</v>
      </c>
      <c r="I101">
        <v>2</v>
      </c>
      <c r="J101">
        <v>0</v>
      </c>
      <c r="K101">
        <v>0</v>
      </c>
      <c r="L101">
        <v>1</v>
      </c>
      <c r="M101">
        <v>2</v>
      </c>
      <c r="N101">
        <v>3120</v>
      </c>
      <c r="O101">
        <v>0</v>
      </c>
      <c r="P101">
        <v>0</v>
      </c>
      <c r="Q101">
        <v>1</v>
      </c>
      <c r="R101">
        <v>0</v>
      </c>
      <c r="S101">
        <v>19</v>
      </c>
      <c r="X101">
        <v>3</v>
      </c>
      <c r="Y101" t="b">
        <v>1</v>
      </c>
      <c r="Z101" t="b">
        <v>1</v>
      </c>
    </row>
    <row r="102" spans="2:26" x14ac:dyDescent="0.25">
      <c r="B102" t="s">
        <v>15571</v>
      </c>
      <c r="C102" t="s">
        <v>1064</v>
      </c>
      <c r="D102" t="s">
        <v>15511</v>
      </c>
      <c r="E102">
        <v>215</v>
      </c>
      <c r="F102">
        <v>186</v>
      </c>
      <c r="G102">
        <v>0</v>
      </c>
      <c r="H102">
        <v>0</v>
      </c>
      <c r="I102">
        <v>2</v>
      </c>
      <c r="J102">
        <v>0</v>
      </c>
      <c r="K102">
        <v>0</v>
      </c>
      <c r="L102">
        <v>1</v>
      </c>
      <c r="M102">
        <v>2</v>
      </c>
      <c r="N102">
        <v>3120</v>
      </c>
      <c r="O102">
        <v>0</v>
      </c>
      <c r="P102">
        <v>0</v>
      </c>
      <c r="Q102">
        <v>1</v>
      </c>
      <c r="R102">
        <v>0</v>
      </c>
      <c r="S102">
        <v>19</v>
      </c>
      <c r="X102">
        <v>3</v>
      </c>
      <c r="Y102" t="b">
        <v>1</v>
      </c>
      <c r="Z102" t="b">
        <v>1</v>
      </c>
    </row>
    <row r="103" spans="2:26" x14ac:dyDescent="0.25">
      <c r="B103" t="s">
        <v>15572</v>
      </c>
      <c r="C103" t="s">
        <v>1064</v>
      </c>
      <c r="D103" t="s">
        <v>15511</v>
      </c>
      <c r="E103">
        <v>130</v>
      </c>
      <c r="F103">
        <v>187</v>
      </c>
      <c r="G103">
        <v>0</v>
      </c>
      <c r="H103">
        <v>0</v>
      </c>
      <c r="I103">
        <v>2</v>
      </c>
      <c r="J103">
        <v>0</v>
      </c>
      <c r="K103">
        <v>0</v>
      </c>
      <c r="L103">
        <v>1</v>
      </c>
      <c r="M103">
        <v>2</v>
      </c>
      <c r="N103">
        <v>3120</v>
      </c>
      <c r="O103">
        <v>0</v>
      </c>
      <c r="P103">
        <v>0</v>
      </c>
      <c r="Q103">
        <v>1</v>
      </c>
      <c r="R103">
        <v>0</v>
      </c>
      <c r="S103">
        <v>19</v>
      </c>
      <c r="X103">
        <v>3</v>
      </c>
      <c r="Y103" t="b">
        <v>1</v>
      </c>
      <c r="Z103" t="b">
        <v>1</v>
      </c>
    </row>
    <row r="104" spans="2:26" x14ac:dyDescent="0.25">
      <c r="B104" t="s">
        <v>15573</v>
      </c>
      <c r="C104" t="s">
        <v>1064</v>
      </c>
      <c r="D104" t="s">
        <v>15511</v>
      </c>
      <c r="E104">
        <v>5</v>
      </c>
      <c r="F104">
        <v>6</v>
      </c>
      <c r="G104">
        <v>0</v>
      </c>
      <c r="H104">
        <v>0</v>
      </c>
      <c r="I104">
        <v>2</v>
      </c>
      <c r="J104">
        <v>0</v>
      </c>
      <c r="K104">
        <v>0</v>
      </c>
      <c r="L104">
        <v>1</v>
      </c>
      <c r="M104">
        <v>2</v>
      </c>
      <c r="N104">
        <v>3120</v>
      </c>
      <c r="O104">
        <v>0</v>
      </c>
      <c r="P104">
        <v>0</v>
      </c>
      <c r="Q104">
        <v>1</v>
      </c>
      <c r="R104">
        <v>0</v>
      </c>
      <c r="S104">
        <v>19</v>
      </c>
      <c r="X104">
        <v>2.9000000000000057</v>
      </c>
      <c r="Y104" t="b">
        <v>1</v>
      </c>
      <c r="Z104" t="b">
        <v>1</v>
      </c>
    </row>
    <row r="105" spans="2:26" x14ac:dyDescent="0.25">
      <c r="B105" t="s">
        <v>15574</v>
      </c>
      <c r="C105" t="s">
        <v>1064</v>
      </c>
      <c r="D105" t="s">
        <v>15511</v>
      </c>
      <c r="E105">
        <v>8</v>
      </c>
      <c r="F105">
        <v>9</v>
      </c>
      <c r="G105">
        <v>0</v>
      </c>
      <c r="H105">
        <v>0</v>
      </c>
      <c r="I105">
        <v>2</v>
      </c>
      <c r="J105">
        <v>0</v>
      </c>
      <c r="K105">
        <v>0</v>
      </c>
      <c r="L105">
        <v>1</v>
      </c>
      <c r="M105">
        <v>2</v>
      </c>
      <c r="N105">
        <v>3120</v>
      </c>
      <c r="O105">
        <v>0</v>
      </c>
      <c r="P105">
        <v>0</v>
      </c>
      <c r="Q105">
        <v>1</v>
      </c>
      <c r="R105">
        <v>0</v>
      </c>
      <c r="S105">
        <v>19</v>
      </c>
      <c r="X105">
        <v>2.9000000000000057</v>
      </c>
      <c r="Y105" t="b">
        <v>1</v>
      </c>
      <c r="Z105" t="b">
        <v>1</v>
      </c>
    </row>
    <row r="106" spans="2:26" x14ac:dyDescent="0.25">
      <c r="B106" t="s">
        <v>15575</v>
      </c>
      <c r="C106" t="s">
        <v>1064</v>
      </c>
      <c r="D106" t="s">
        <v>15511</v>
      </c>
      <c r="E106">
        <v>184</v>
      </c>
      <c r="F106">
        <v>5</v>
      </c>
      <c r="G106">
        <v>0</v>
      </c>
      <c r="H106">
        <v>0</v>
      </c>
      <c r="I106">
        <v>2</v>
      </c>
      <c r="J106">
        <v>0</v>
      </c>
      <c r="K106">
        <v>0</v>
      </c>
      <c r="L106">
        <v>1</v>
      </c>
      <c r="M106">
        <v>2</v>
      </c>
      <c r="N106">
        <v>3120</v>
      </c>
      <c r="O106">
        <v>0</v>
      </c>
      <c r="P106">
        <v>0</v>
      </c>
      <c r="Q106">
        <v>1</v>
      </c>
      <c r="R106">
        <v>0</v>
      </c>
      <c r="S106">
        <v>19</v>
      </c>
      <c r="X106">
        <v>3</v>
      </c>
      <c r="Y106" t="b">
        <v>1</v>
      </c>
      <c r="Z106" t="b">
        <v>1</v>
      </c>
    </row>
    <row r="107" spans="2:26" x14ac:dyDescent="0.25">
      <c r="B107" t="s">
        <v>15576</v>
      </c>
      <c r="C107" t="s">
        <v>1064</v>
      </c>
      <c r="D107" t="s">
        <v>15511</v>
      </c>
      <c r="E107">
        <v>185</v>
      </c>
      <c r="F107">
        <v>8</v>
      </c>
      <c r="G107">
        <v>0</v>
      </c>
      <c r="H107">
        <v>0</v>
      </c>
      <c r="I107">
        <v>2</v>
      </c>
      <c r="J107">
        <v>0</v>
      </c>
      <c r="K107">
        <v>0</v>
      </c>
      <c r="L107">
        <v>1</v>
      </c>
      <c r="M107">
        <v>2</v>
      </c>
      <c r="N107">
        <v>3120</v>
      </c>
      <c r="O107">
        <v>0</v>
      </c>
      <c r="P107">
        <v>0</v>
      </c>
      <c r="Q107">
        <v>1</v>
      </c>
      <c r="R107">
        <v>0</v>
      </c>
      <c r="S107">
        <v>19</v>
      </c>
      <c r="X107">
        <v>3</v>
      </c>
      <c r="Y107" t="b">
        <v>1</v>
      </c>
      <c r="Z107" t="b">
        <v>1</v>
      </c>
    </row>
    <row r="108" spans="2:26" x14ac:dyDescent="0.25">
      <c r="B108" t="s">
        <v>15577</v>
      </c>
      <c r="C108" t="s">
        <v>1064</v>
      </c>
      <c r="D108" t="s">
        <v>15511</v>
      </c>
      <c r="E108">
        <v>4</v>
      </c>
      <c r="F108">
        <v>184</v>
      </c>
      <c r="G108">
        <v>0</v>
      </c>
      <c r="H108">
        <v>0</v>
      </c>
      <c r="I108">
        <v>2</v>
      </c>
      <c r="J108">
        <v>0</v>
      </c>
      <c r="K108">
        <v>0</v>
      </c>
      <c r="L108">
        <v>1</v>
      </c>
      <c r="M108">
        <v>2</v>
      </c>
      <c r="N108">
        <v>3120</v>
      </c>
      <c r="O108">
        <v>0</v>
      </c>
      <c r="P108">
        <v>0</v>
      </c>
      <c r="Q108">
        <v>1</v>
      </c>
      <c r="R108">
        <v>0</v>
      </c>
      <c r="S108">
        <v>19</v>
      </c>
      <c r="X108">
        <v>3</v>
      </c>
      <c r="Y108" t="b">
        <v>1</v>
      </c>
      <c r="Z108" t="b">
        <v>1</v>
      </c>
    </row>
    <row r="109" spans="2:26" x14ac:dyDescent="0.25">
      <c r="B109" t="s">
        <v>15578</v>
      </c>
      <c r="C109" t="s">
        <v>1064</v>
      </c>
      <c r="D109" t="s">
        <v>15511</v>
      </c>
      <c r="E109">
        <v>7</v>
      </c>
      <c r="F109">
        <v>185</v>
      </c>
      <c r="G109">
        <v>0</v>
      </c>
      <c r="H109">
        <v>0</v>
      </c>
      <c r="I109">
        <v>2</v>
      </c>
      <c r="J109">
        <v>0</v>
      </c>
      <c r="K109">
        <v>0</v>
      </c>
      <c r="L109">
        <v>1</v>
      </c>
      <c r="M109">
        <v>2</v>
      </c>
      <c r="N109">
        <v>3120</v>
      </c>
      <c r="O109">
        <v>0</v>
      </c>
      <c r="P109">
        <v>0</v>
      </c>
      <c r="Q109">
        <v>1</v>
      </c>
      <c r="R109">
        <v>0</v>
      </c>
      <c r="S109">
        <v>19</v>
      </c>
      <c r="X109">
        <v>3</v>
      </c>
      <c r="Y109" t="b">
        <v>1</v>
      </c>
      <c r="Z109" t="b">
        <v>1</v>
      </c>
    </row>
    <row r="110" spans="2:26" x14ac:dyDescent="0.25">
      <c r="B110" t="s">
        <v>15579</v>
      </c>
      <c r="C110" t="s">
        <v>1064</v>
      </c>
      <c r="D110" t="s">
        <v>15580</v>
      </c>
      <c r="E110">
        <v>344</v>
      </c>
      <c r="F110">
        <v>70</v>
      </c>
      <c r="G110">
        <v>0</v>
      </c>
      <c r="H110">
        <v>0</v>
      </c>
      <c r="I110">
        <v>3</v>
      </c>
      <c r="J110">
        <v>0</v>
      </c>
      <c r="K110">
        <v>0</v>
      </c>
      <c r="L110">
        <v>1</v>
      </c>
      <c r="M110">
        <v>2</v>
      </c>
      <c r="N110">
        <v>3120</v>
      </c>
      <c r="O110">
        <v>0</v>
      </c>
      <c r="P110">
        <v>0</v>
      </c>
      <c r="Q110">
        <v>1</v>
      </c>
      <c r="R110">
        <v>0</v>
      </c>
      <c r="S110">
        <v>19</v>
      </c>
      <c r="X110">
        <v>3</v>
      </c>
      <c r="Y110" t="b">
        <v>1</v>
      </c>
      <c r="Z110" t="b">
        <v>1</v>
      </c>
    </row>
    <row r="111" spans="2:26" x14ac:dyDescent="0.25">
      <c r="B111" t="s">
        <v>15581</v>
      </c>
      <c r="C111" t="s">
        <v>1064</v>
      </c>
      <c r="D111" t="s">
        <v>15580</v>
      </c>
      <c r="E111">
        <v>343</v>
      </c>
      <c r="F111">
        <v>68</v>
      </c>
      <c r="G111">
        <v>0</v>
      </c>
      <c r="H111">
        <v>0</v>
      </c>
      <c r="I111">
        <v>3</v>
      </c>
      <c r="J111">
        <v>0</v>
      </c>
      <c r="K111">
        <v>0</v>
      </c>
      <c r="L111">
        <v>1</v>
      </c>
      <c r="M111">
        <v>2</v>
      </c>
      <c r="N111">
        <v>3120</v>
      </c>
      <c r="O111">
        <v>0</v>
      </c>
      <c r="P111">
        <v>0</v>
      </c>
      <c r="Q111">
        <v>1</v>
      </c>
      <c r="R111">
        <v>0</v>
      </c>
      <c r="S111">
        <v>19</v>
      </c>
      <c r="X111">
        <v>3</v>
      </c>
      <c r="Y111" t="b">
        <v>1</v>
      </c>
      <c r="Z111" t="b">
        <v>1</v>
      </c>
    </row>
    <row r="112" spans="2:26" x14ac:dyDescent="0.25">
      <c r="B112" t="s">
        <v>15582</v>
      </c>
      <c r="C112" t="s">
        <v>1064</v>
      </c>
      <c r="D112" t="s">
        <v>15583</v>
      </c>
      <c r="E112">
        <v>279</v>
      </c>
      <c r="F112">
        <v>278</v>
      </c>
      <c r="G112">
        <v>0</v>
      </c>
      <c r="H112">
        <v>0</v>
      </c>
      <c r="I112">
        <v>14</v>
      </c>
      <c r="J112">
        <v>0</v>
      </c>
      <c r="K112">
        <v>0</v>
      </c>
      <c r="L112">
        <v>1</v>
      </c>
      <c r="M112">
        <v>2</v>
      </c>
      <c r="N112">
        <v>3120</v>
      </c>
      <c r="O112">
        <v>0</v>
      </c>
      <c r="P112">
        <v>0</v>
      </c>
      <c r="Q112">
        <v>1</v>
      </c>
      <c r="R112">
        <v>0</v>
      </c>
      <c r="S112">
        <v>65563</v>
      </c>
      <c r="X112">
        <v>9</v>
      </c>
      <c r="Y112" t="b">
        <v>0</v>
      </c>
      <c r="Z112" t="b">
        <v>1</v>
      </c>
    </row>
    <row r="113" spans="2:26" x14ac:dyDescent="0.25">
      <c r="B113" t="s">
        <v>15584</v>
      </c>
      <c r="C113" t="s">
        <v>1064</v>
      </c>
      <c r="D113" t="s">
        <v>15583</v>
      </c>
      <c r="E113">
        <v>280</v>
      </c>
      <c r="F113">
        <v>279</v>
      </c>
      <c r="G113">
        <v>0</v>
      </c>
      <c r="H113">
        <v>0</v>
      </c>
      <c r="I113">
        <v>14</v>
      </c>
      <c r="J113">
        <v>0</v>
      </c>
      <c r="K113">
        <v>0</v>
      </c>
      <c r="L113">
        <v>1</v>
      </c>
      <c r="M113">
        <v>2</v>
      </c>
      <c r="N113">
        <v>3120</v>
      </c>
      <c r="O113">
        <v>0</v>
      </c>
      <c r="P113">
        <v>0</v>
      </c>
      <c r="Q113">
        <v>1</v>
      </c>
      <c r="R113">
        <v>0</v>
      </c>
      <c r="S113">
        <v>65563</v>
      </c>
      <c r="X113">
        <v>9</v>
      </c>
      <c r="Y113" t="b">
        <v>0</v>
      </c>
      <c r="Z113" t="b">
        <v>1</v>
      </c>
    </row>
    <row r="114" spans="2:26" x14ac:dyDescent="0.25">
      <c r="B114" t="s">
        <v>15585</v>
      </c>
      <c r="C114" t="s">
        <v>1064</v>
      </c>
      <c r="D114" t="s">
        <v>15583</v>
      </c>
      <c r="E114">
        <v>282</v>
      </c>
      <c r="F114">
        <v>281</v>
      </c>
      <c r="G114">
        <v>0</v>
      </c>
      <c r="H114">
        <v>0</v>
      </c>
      <c r="I114">
        <v>14</v>
      </c>
      <c r="J114">
        <v>0</v>
      </c>
      <c r="K114">
        <v>0</v>
      </c>
      <c r="L114">
        <v>1</v>
      </c>
      <c r="M114">
        <v>2</v>
      </c>
      <c r="N114">
        <v>3120</v>
      </c>
      <c r="O114">
        <v>0</v>
      </c>
      <c r="P114">
        <v>0</v>
      </c>
      <c r="Q114">
        <v>1</v>
      </c>
      <c r="R114">
        <v>0</v>
      </c>
      <c r="S114">
        <v>65563</v>
      </c>
      <c r="X114">
        <v>9</v>
      </c>
      <c r="Y114" t="b">
        <v>0</v>
      </c>
      <c r="Z114" t="b">
        <v>1</v>
      </c>
    </row>
    <row r="115" spans="2:26" x14ac:dyDescent="0.25">
      <c r="B115" t="s">
        <v>15586</v>
      </c>
      <c r="C115" t="s">
        <v>1064</v>
      </c>
      <c r="D115" t="s">
        <v>15583</v>
      </c>
      <c r="E115">
        <v>284</v>
      </c>
      <c r="F115">
        <v>283</v>
      </c>
      <c r="G115">
        <v>0</v>
      </c>
      <c r="H115">
        <v>0</v>
      </c>
      <c r="I115">
        <v>14</v>
      </c>
      <c r="J115">
        <v>0</v>
      </c>
      <c r="K115">
        <v>0</v>
      </c>
      <c r="L115">
        <v>1</v>
      </c>
      <c r="M115">
        <v>2</v>
      </c>
      <c r="N115">
        <v>3120</v>
      </c>
      <c r="O115">
        <v>0</v>
      </c>
      <c r="P115">
        <v>0</v>
      </c>
      <c r="Q115">
        <v>1</v>
      </c>
      <c r="R115">
        <v>0</v>
      </c>
      <c r="S115">
        <v>65563</v>
      </c>
      <c r="X115">
        <v>9</v>
      </c>
      <c r="Y115" t="b">
        <v>0</v>
      </c>
      <c r="Z115" t="b">
        <v>1</v>
      </c>
    </row>
    <row r="116" spans="2:26" x14ac:dyDescent="0.25">
      <c r="B116" t="s">
        <v>15587</v>
      </c>
      <c r="C116" t="s">
        <v>1064</v>
      </c>
      <c r="D116" t="s">
        <v>15583</v>
      </c>
      <c r="E116">
        <v>283</v>
      </c>
      <c r="F116">
        <v>282</v>
      </c>
      <c r="G116">
        <v>0</v>
      </c>
      <c r="H116">
        <v>0</v>
      </c>
      <c r="I116">
        <v>14</v>
      </c>
      <c r="J116">
        <v>0</v>
      </c>
      <c r="K116">
        <v>0</v>
      </c>
      <c r="L116">
        <v>1</v>
      </c>
      <c r="M116">
        <v>2</v>
      </c>
      <c r="N116">
        <v>3120</v>
      </c>
      <c r="O116">
        <v>0</v>
      </c>
      <c r="P116">
        <v>0</v>
      </c>
      <c r="Q116">
        <v>1</v>
      </c>
      <c r="R116">
        <v>0</v>
      </c>
      <c r="S116">
        <v>65563</v>
      </c>
      <c r="X116">
        <v>6</v>
      </c>
      <c r="Y116" t="b">
        <v>0</v>
      </c>
      <c r="Z116" t="b">
        <v>1</v>
      </c>
    </row>
    <row r="117" spans="2:26" x14ac:dyDescent="0.25">
      <c r="B117" t="s">
        <v>15588</v>
      </c>
      <c r="C117" t="s">
        <v>1064</v>
      </c>
      <c r="D117" t="s">
        <v>15589</v>
      </c>
      <c r="E117">
        <v>14</v>
      </c>
      <c r="F117">
        <v>283</v>
      </c>
      <c r="G117">
        <v>0</v>
      </c>
      <c r="H117">
        <v>0</v>
      </c>
      <c r="I117">
        <v>40</v>
      </c>
      <c r="J117">
        <v>0</v>
      </c>
      <c r="K117">
        <v>0</v>
      </c>
      <c r="L117">
        <v>1</v>
      </c>
      <c r="M117">
        <v>2</v>
      </c>
      <c r="N117">
        <v>3120</v>
      </c>
      <c r="O117">
        <v>0</v>
      </c>
      <c r="P117">
        <v>0</v>
      </c>
      <c r="Q117">
        <v>1</v>
      </c>
      <c r="R117">
        <v>0</v>
      </c>
      <c r="S117">
        <v>65563</v>
      </c>
      <c r="X117">
        <v>11.715374513859981</v>
      </c>
      <c r="Y117" t="b">
        <v>0</v>
      </c>
      <c r="Z117" t="b">
        <v>1</v>
      </c>
    </row>
    <row r="118" spans="2:26" x14ac:dyDescent="0.25">
      <c r="B118" t="s">
        <v>15590</v>
      </c>
      <c r="C118" t="s">
        <v>1064</v>
      </c>
      <c r="D118" t="s">
        <v>15589</v>
      </c>
      <c r="E118">
        <v>32</v>
      </c>
      <c r="F118">
        <v>281</v>
      </c>
      <c r="G118">
        <v>0</v>
      </c>
      <c r="H118">
        <v>0</v>
      </c>
      <c r="I118">
        <v>40</v>
      </c>
      <c r="J118">
        <v>0</v>
      </c>
      <c r="K118">
        <v>0</v>
      </c>
      <c r="L118">
        <v>1</v>
      </c>
      <c r="M118">
        <v>2</v>
      </c>
      <c r="N118">
        <v>3120</v>
      </c>
      <c r="O118">
        <v>0</v>
      </c>
      <c r="P118">
        <v>0</v>
      </c>
      <c r="Q118">
        <v>1</v>
      </c>
      <c r="R118">
        <v>0</v>
      </c>
      <c r="S118">
        <v>65563</v>
      </c>
      <c r="X118">
        <v>11.715374513859981</v>
      </c>
      <c r="Y118" t="b">
        <v>0</v>
      </c>
      <c r="Z118" t="b">
        <v>1</v>
      </c>
    </row>
    <row r="119" spans="2:26" x14ac:dyDescent="0.25">
      <c r="B119" t="s">
        <v>15591</v>
      </c>
      <c r="C119" t="s">
        <v>1064</v>
      </c>
      <c r="D119" t="s">
        <v>15589</v>
      </c>
      <c r="E119">
        <v>72</v>
      </c>
      <c r="F119">
        <v>279</v>
      </c>
      <c r="G119">
        <v>0</v>
      </c>
      <c r="H119">
        <v>0</v>
      </c>
      <c r="I119">
        <v>40</v>
      </c>
      <c r="J119">
        <v>0</v>
      </c>
      <c r="K119">
        <v>0</v>
      </c>
      <c r="L119">
        <v>1</v>
      </c>
      <c r="M119">
        <v>2</v>
      </c>
      <c r="N119">
        <v>3120</v>
      </c>
      <c r="O119">
        <v>0</v>
      </c>
      <c r="P119">
        <v>0</v>
      </c>
      <c r="Q119">
        <v>1</v>
      </c>
      <c r="R119">
        <v>0</v>
      </c>
      <c r="S119">
        <v>65563</v>
      </c>
      <c r="X119">
        <v>11.715374513859981</v>
      </c>
      <c r="Y119" t="b">
        <v>0</v>
      </c>
      <c r="Z119" t="b">
        <v>1</v>
      </c>
    </row>
    <row r="120" spans="2:26" x14ac:dyDescent="0.25">
      <c r="B120" t="s">
        <v>15592</v>
      </c>
      <c r="C120" t="s">
        <v>1064</v>
      </c>
      <c r="D120" t="s">
        <v>15589</v>
      </c>
      <c r="E120">
        <v>90</v>
      </c>
      <c r="F120">
        <v>278</v>
      </c>
      <c r="G120">
        <v>0</v>
      </c>
      <c r="H120">
        <v>0</v>
      </c>
      <c r="I120">
        <v>40</v>
      </c>
      <c r="J120">
        <v>0</v>
      </c>
      <c r="K120">
        <v>0</v>
      </c>
      <c r="L120">
        <v>1</v>
      </c>
      <c r="M120">
        <v>2</v>
      </c>
      <c r="N120">
        <v>3120</v>
      </c>
      <c r="O120">
        <v>0</v>
      </c>
      <c r="P120">
        <v>0</v>
      </c>
      <c r="Q120">
        <v>1</v>
      </c>
      <c r="R120">
        <v>0</v>
      </c>
      <c r="S120">
        <v>65563</v>
      </c>
      <c r="X120">
        <v>11.715374513859981</v>
      </c>
      <c r="Y120" t="b">
        <v>0</v>
      </c>
      <c r="Z120" t="b">
        <v>1</v>
      </c>
    </row>
    <row r="121" spans="2:26" x14ac:dyDescent="0.25">
      <c r="B121" t="s">
        <v>15593</v>
      </c>
      <c r="C121" t="s">
        <v>1064</v>
      </c>
      <c r="D121" t="s">
        <v>15589</v>
      </c>
      <c r="E121">
        <v>51</v>
      </c>
      <c r="F121">
        <v>77</v>
      </c>
      <c r="G121">
        <v>0</v>
      </c>
      <c r="H121">
        <v>0</v>
      </c>
      <c r="I121">
        <v>41</v>
      </c>
      <c r="J121">
        <v>0</v>
      </c>
      <c r="K121">
        <v>0</v>
      </c>
      <c r="L121">
        <v>1</v>
      </c>
      <c r="M121">
        <v>2</v>
      </c>
      <c r="N121">
        <v>3120</v>
      </c>
      <c r="O121">
        <v>0</v>
      </c>
      <c r="P121">
        <v>0</v>
      </c>
      <c r="Q121">
        <v>1</v>
      </c>
      <c r="R121">
        <v>0</v>
      </c>
      <c r="S121">
        <v>65563</v>
      </c>
      <c r="X121">
        <v>10.816653826391969</v>
      </c>
      <c r="Y121" t="b">
        <v>0</v>
      </c>
      <c r="Z121" t="b">
        <v>1</v>
      </c>
    </row>
    <row r="122" spans="2:26" x14ac:dyDescent="0.25">
      <c r="B122" t="s">
        <v>15594</v>
      </c>
      <c r="C122" t="s">
        <v>1064</v>
      </c>
      <c r="D122" t="s">
        <v>15589</v>
      </c>
      <c r="E122">
        <v>52</v>
      </c>
      <c r="F122">
        <v>78</v>
      </c>
      <c r="G122">
        <v>0</v>
      </c>
      <c r="H122">
        <v>0</v>
      </c>
      <c r="I122">
        <v>43</v>
      </c>
      <c r="J122">
        <v>0</v>
      </c>
      <c r="K122">
        <v>0</v>
      </c>
      <c r="L122">
        <v>1</v>
      </c>
      <c r="M122">
        <v>2</v>
      </c>
      <c r="N122">
        <v>3120</v>
      </c>
      <c r="O122">
        <v>0</v>
      </c>
      <c r="P122">
        <v>0</v>
      </c>
      <c r="Q122">
        <v>1</v>
      </c>
      <c r="R122">
        <v>0</v>
      </c>
      <c r="S122">
        <v>65563</v>
      </c>
      <c r="X122">
        <v>10.816653826391969</v>
      </c>
      <c r="Y122" t="b">
        <v>0</v>
      </c>
      <c r="Z122" t="b">
        <v>1</v>
      </c>
    </row>
    <row r="123" spans="2:26" x14ac:dyDescent="0.25">
      <c r="B123" t="s">
        <v>15595</v>
      </c>
      <c r="C123" t="s">
        <v>1064</v>
      </c>
      <c r="D123" t="s">
        <v>15589</v>
      </c>
      <c r="E123">
        <v>160</v>
      </c>
      <c r="F123">
        <v>178</v>
      </c>
      <c r="G123">
        <v>0</v>
      </c>
      <c r="H123">
        <v>0</v>
      </c>
      <c r="I123">
        <v>42</v>
      </c>
      <c r="J123">
        <v>0</v>
      </c>
      <c r="K123">
        <v>0</v>
      </c>
      <c r="L123">
        <v>1</v>
      </c>
      <c r="M123">
        <v>2</v>
      </c>
      <c r="N123">
        <v>3120</v>
      </c>
      <c r="O123">
        <v>0</v>
      </c>
      <c r="P123">
        <v>0</v>
      </c>
      <c r="Q123">
        <v>1</v>
      </c>
      <c r="R123">
        <v>0</v>
      </c>
      <c r="S123">
        <v>65563</v>
      </c>
      <c r="X123">
        <v>10.816653826391969</v>
      </c>
      <c r="Y123" t="b">
        <v>0</v>
      </c>
      <c r="Z123" t="b">
        <v>1</v>
      </c>
    </row>
    <row r="124" spans="2:26" x14ac:dyDescent="0.25">
      <c r="B124" t="s">
        <v>15596</v>
      </c>
      <c r="C124" t="s">
        <v>1064</v>
      </c>
      <c r="D124" t="s">
        <v>15589</v>
      </c>
      <c r="E124">
        <v>59</v>
      </c>
      <c r="F124">
        <v>86</v>
      </c>
      <c r="G124">
        <v>0</v>
      </c>
      <c r="H124">
        <v>0</v>
      </c>
      <c r="I124">
        <v>41</v>
      </c>
      <c r="J124">
        <v>0</v>
      </c>
      <c r="K124">
        <v>0</v>
      </c>
      <c r="L124">
        <v>1</v>
      </c>
      <c r="M124">
        <v>2</v>
      </c>
      <c r="N124">
        <v>3120</v>
      </c>
      <c r="O124">
        <v>0</v>
      </c>
      <c r="P124">
        <v>0</v>
      </c>
      <c r="Q124">
        <v>1</v>
      </c>
      <c r="R124">
        <v>0</v>
      </c>
      <c r="S124">
        <v>65563</v>
      </c>
      <c r="X124">
        <v>10.816653826391969</v>
      </c>
      <c r="Y124" t="b">
        <v>0</v>
      </c>
      <c r="Z124" t="b">
        <v>1</v>
      </c>
    </row>
    <row r="125" spans="2:26" x14ac:dyDescent="0.25">
      <c r="B125" t="s">
        <v>15597</v>
      </c>
      <c r="C125" t="s">
        <v>1064</v>
      </c>
      <c r="D125" t="s">
        <v>15589</v>
      </c>
      <c r="E125">
        <v>60</v>
      </c>
      <c r="F125">
        <v>87</v>
      </c>
      <c r="G125">
        <v>0</v>
      </c>
      <c r="H125">
        <v>0</v>
      </c>
      <c r="I125">
        <v>43</v>
      </c>
      <c r="J125">
        <v>0</v>
      </c>
      <c r="K125">
        <v>0</v>
      </c>
      <c r="L125">
        <v>1</v>
      </c>
      <c r="M125">
        <v>2</v>
      </c>
      <c r="N125">
        <v>3120</v>
      </c>
      <c r="O125">
        <v>0</v>
      </c>
      <c r="P125">
        <v>0</v>
      </c>
      <c r="Q125">
        <v>1</v>
      </c>
      <c r="R125">
        <v>0</v>
      </c>
      <c r="S125">
        <v>65563</v>
      </c>
      <c r="X125">
        <v>10.816653826391969</v>
      </c>
      <c r="Y125" t="b">
        <v>0</v>
      </c>
      <c r="Z125" t="b">
        <v>1</v>
      </c>
    </row>
    <row r="126" spans="2:26" x14ac:dyDescent="0.25">
      <c r="B126" t="s">
        <v>15598</v>
      </c>
      <c r="C126" t="s">
        <v>1064</v>
      </c>
      <c r="D126" t="s">
        <v>15589</v>
      </c>
      <c r="E126">
        <v>177</v>
      </c>
      <c r="F126">
        <v>163</v>
      </c>
      <c r="G126">
        <v>0</v>
      </c>
      <c r="H126">
        <v>0</v>
      </c>
      <c r="I126">
        <v>42</v>
      </c>
      <c r="J126">
        <v>0</v>
      </c>
      <c r="K126">
        <v>0</v>
      </c>
      <c r="L126">
        <v>1</v>
      </c>
      <c r="M126">
        <v>2</v>
      </c>
      <c r="N126">
        <v>3120</v>
      </c>
      <c r="O126">
        <v>0</v>
      </c>
      <c r="P126">
        <v>0</v>
      </c>
      <c r="Q126">
        <v>1</v>
      </c>
      <c r="R126">
        <v>0</v>
      </c>
      <c r="S126">
        <v>65563</v>
      </c>
      <c r="X126">
        <v>10.816653826391969</v>
      </c>
      <c r="Y126" t="b">
        <v>0</v>
      </c>
      <c r="Z126" t="b">
        <v>1</v>
      </c>
    </row>
    <row r="127" spans="2:26" x14ac:dyDescent="0.25">
      <c r="B127" t="s">
        <v>15599</v>
      </c>
      <c r="C127" t="s">
        <v>1064</v>
      </c>
      <c r="D127" t="s">
        <v>15589</v>
      </c>
      <c r="E127">
        <v>59</v>
      </c>
      <c r="F127">
        <v>77</v>
      </c>
      <c r="G127">
        <v>0</v>
      </c>
      <c r="H127">
        <v>0</v>
      </c>
      <c r="I127">
        <v>41</v>
      </c>
      <c r="J127">
        <v>0</v>
      </c>
      <c r="K127">
        <v>0</v>
      </c>
      <c r="L127">
        <v>1</v>
      </c>
      <c r="M127">
        <v>2</v>
      </c>
      <c r="N127">
        <v>3120</v>
      </c>
      <c r="O127">
        <v>0</v>
      </c>
      <c r="P127">
        <v>0</v>
      </c>
      <c r="Q127">
        <v>1</v>
      </c>
      <c r="R127">
        <v>0</v>
      </c>
      <c r="S127">
        <v>65563</v>
      </c>
      <c r="X127">
        <v>9.4868329805051381</v>
      </c>
      <c r="Y127" t="b">
        <v>0</v>
      </c>
      <c r="Z127" t="b">
        <v>1</v>
      </c>
    </row>
    <row r="128" spans="2:26" x14ac:dyDescent="0.25">
      <c r="B128" t="s">
        <v>15600</v>
      </c>
      <c r="C128" t="s">
        <v>1064</v>
      </c>
      <c r="D128" t="s">
        <v>15589</v>
      </c>
      <c r="E128">
        <v>60</v>
      </c>
      <c r="F128">
        <v>78</v>
      </c>
      <c r="G128">
        <v>0</v>
      </c>
      <c r="H128">
        <v>0</v>
      </c>
      <c r="I128">
        <v>43</v>
      </c>
      <c r="J128">
        <v>0</v>
      </c>
      <c r="K128">
        <v>0</v>
      </c>
      <c r="L128">
        <v>1</v>
      </c>
      <c r="M128">
        <v>2</v>
      </c>
      <c r="N128">
        <v>3120</v>
      </c>
      <c r="O128">
        <v>0</v>
      </c>
      <c r="P128">
        <v>0</v>
      </c>
      <c r="Q128">
        <v>1</v>
      </c>
      <c r="R128">
        <v>0</v>
      </c>
      <c r="S128">
        <v>65563</v>
      </c>
      <c r="X128">
        <v>9.4868329805051381</v>
      </c>
      <c r="Y128" t="b">
        <v>0</v>
      </c>
      <c r="Z128" t="b">
        <v>1</v>
      </c>
    </row>
    <row r="129" spans="2:26" x14ac:dyDescent="0.25">
      <c r="B129" t="s">
        <v>15601</v>
      </c>
      <c r="C129" t="s">
        <v>1064</v>
      </c>
      <c r="D129" t="s">
        <v>15589</v>
      </c>
      <c r="E129">
        <v>61</v>
      </c>
      <c r="F129">
        <v>79</v>
      </c>
      <c r="G129">
        <v>0</v>
      </c>
      <c r="H129">
        <v>0</v>
      </c>
      <c r="I129">
        <v>44</v>
      </c>
      <c r="J129">
        <v>0</v>
      </c>
      <c r="K129">
        <v>0</v>
      </c>
      <c r="L129">
        <v>1</v>
      </c>
      <c r="M129">
        <v>2</v>
      </c>
      <c r="N129">
        <v>3120</v>
      </c>
      <c r="O129">
        <v>0</v>
      </c>
      <c r="P129">
        <v>0</v>
      </c>
      <c r="Q129">
        <v>1</v>
      </c>
      <c r="R129">
        <v>0</v>
      </c>
      <c r="S129">
        <v>65563</v>
      </c>
      <c r="X129">
        <v>9.4868329805051381</v>
      </c>
      <c r="Y129" t="b">
        <v>0</v>
      </c>
      <c r="Z129" t="b">
        <v>1</v>
      </c>
    </row>
    <row r="130" spans="2:26" x14ac:dyDescent="0.25">
      <c r="B130" t="s">
        <v>15602</v>
      </c>
      <c r="C130" t="s">
        <v>1064</v>
      </c>
      <c r="D130" t="s">
        <v>15589</v>
      </c>
      <c r="E130">
        <v>177</v>
      </c>
      <c r="F130">
        <v>178</v>
      </c>
      <c r="G130">
        <v>0</v>
      </c>
      <c r="H130">
        <v>0</v>
      </c>
      <c r="I130">
        <v>42</v>
      </c>
      <c r="J130">
        <v>0</v>
      </c>
      <c r="K130">
        <v>0</v>
      </c>
      <c r="L130">
        <v>1</v>
      </c>
      <c r="M130">
        <v>2</v>
      </c>
      <c r="N130">
        <v>3120</v>
      </c>
      <c r="O130">
        <v>0</v>
      </c>
      <c r="P130">
        <v>0</v>
      </c>
      <c r="Q130">
        <v>1</v>
      </c>
      <c r="R130">
        <v>0</v>
      </c>
      <c r="S130">
        <v>65563</v>
      </c>
      <c r="X130">
        <v>9.4868329805051381</v>
      </c>
      <c r="Y130" t="b">
        <v>0</v>
      </c>
      <c r="Z130" t="b">
        <v>1</v>
      </c>
    </row>
    <row r="131" spans="2:26" x14ac:dyDescent="0.25">
      <c r="B131" t="s">
        <v>15603</v>
      </c>
      <c r="C131" t="s">
        <v>1064</v>
      </c>
      <c r="D131" t="s">
        <v>15583</v>
      </c>
      <c r="E131">
        <v>19</v>
      </c>
      <c r="F131">
        <v>142</v>
      </c>
      <c r="G131">
        <v>0</v>
      </c>
      <c r="H131">
        <v>0</v>
      </c>
      <c r="I131">
        <v>15</v>
      </c>
      <c r="J131">
        <v>0</v>
      </c>
      <c r="K131">
        <v>0</v>
      </c>
      <c r="L131">
        <v>1</v>
      </c>
      <c r="M131">
        <v>2</v>
      </c>
      <c r="N131">
        <v>3120</v>
      </c>
      <c r="O131">
        <v>0</v>
      </c>
      <c r="P131">
        <v>0</v>
      </c>
      <c r="Q131">
        <v>1</v>
      </c>
      <c r="R131">
        <v>0</v>
      </c>
      <c r="S131">
        <v>65563</v>
      </c>
      <c r="X131">
        <v>9</v>
      </c>
      <c r="Y131" t="b">
        <v>0</v>
      </c>
      <c r="Z131" t="b">
        <v>1</v>
      </c>
    </row>
    <row r="132" spans="2:26" x14ac:dyDescent="0.25">
      <c r="B132" t="s">
        <v>15604</v>
      </c>
      <c r="C132" t="s">
        <v>1064</v>
      </c>
      <c r="D132" t="s">
        <v>15583</v>
      </c>
      <c r="E132">
        <v>37</v>
      </c>
      <c r="F132">
        <v>55</v>
      </c>
      <c r="G132">
        <v>0</v>
      </c>
      <c r="H132">
        <v>0</v>
      </c>
      <c r="I132">
        <v>15</v>
      </c>
      <c r="J132">
        <v>0</v>
      </c>
      <c r="K132">
        <v>0</v>
      </c>
      <c r="L132">
        <v>1</v>
      </c>
      <c r="M132">
        <v>2</v>
      </c>
      <c r="N132">
        <v>3120</v>
      </c>
      <c r="O132">
        <v>0</v>
      </c>
      <c r="P132">
        <v>0</v>
      </c>
      <c r="Q132">
        <v>1</v>
      </c>
      <c r="R132">
        <v>0</v>
      </c>
      <c r="S132">
        <v>65563</v>
      </c>
      <c r="X132">
        <v>9</v>
      </c>
      <c r="Y132" t="b">
        <v>0</v>
      </c>
      <c r="Z132" t="b">
        <v>1</v>
      </c>
    </row>
    <row r="133" spans="2:26" x14ac:dyDescent="0.25">
      <c r="B133" t="s">
        <v>15605</v>
      </c>
      <c r="C133" t="s">
        <v>1064</v>
      </c>
      <c r="D133" t="s">
        <v>15583</v>
      </c>
      <c r="E133">
        <v>77</v>
      </c>
      <c r="F133">
        <v>95</v>
      </c>
      <c r="G133">
        <v>0</v>
      </c>
      <c r="H133">
        <v>0</v>
      </c>
      <c r="I133">
        <v>15</v>
      </c>
      <c r="J133">
        <v>0</v>
      </c>
      <c r="K133">
        <v>0</v>
      </c>
      <c r="L133">
        <v>1</v>
      </c>
      <c r="M133">
        <v>2</v>
      </c>
      <c r="N133">
        <v>3120</v>
      </c>
      <c r="O133">
        <v>0</v>
      </c>
      <c r="P133">
        <v>0</v>
      </c>
      <c r="Q133">
        <v>1</v>
      </c>
      <c r="R133">
        <v>0</v>
      </c>
      <c r="S133">
        <v>65563</v>
      </c>
      <c r="X133">
        <v>9</v>
      </c>
      <c r="Y133" t="b">
        <v>0</v>
      </c>
      <c r="Z133" t="b">
        <v>1</v>
      </c>
    </row>
    <row r="134" spans="2:26" x14ac:dyDescent="0.25">
      <c r="B134" t="s">
        <v>15606</v>
      </c>
      <c r="C134" t="s">
        <v>1064</v>
      </c>
      <c r="D134" t="s">
        <v>15583</v>
      </c>
      <c r="E134">
        <v>95</v>
      </c>
      <c r="F134">
        <v>113</v>
      </c>
      <c r="G134">
        <v>0</v>
      </c>
      <c r="H134">
        <v>0</v>
      </c>
      <c r="I134">
        <v>15</v>
      </c>
      <c r="J134">
        <v>0</v>
      </c>
      <c r="K134">
        <v>0</v>
      </c>
      <c r="L134">
        <v>1</v>
      </c>
      <c r="M134">
        <v>2</v>
      </c>
      <c r="N134">
        <v>3120</v>
      </c>
      <c r="O134">
        <v>0</v>
      </c>
      <c r="P134">
        <v>0</v>
      </c>
      <c r="Q134">
        <v>1</v>
      </c>
      <c r="R134">
        <v>0</v>
      </c>
      <c r="S134">
        <v>65563</v>
      </c>
      <c r="X134">
        <v>9</v>
      </c>
      <c r="Y134" t="b">
        <v>0</v>
      </c>
      <c r="Z134" t="b">
        <v>1</v>
      </c>
    </row>
    <row r="135" spans="2:26" x14ac:dyDescent="0.25">
      <c r="B135" t="s">
        <v>15607</v>
      </c>
      <c r="C135" t="s">
        <v>1064</v>
      </c>
      <c r="D135" t="s">
        <v>15583</v>
      </c>
      <c r="E135">
        <v>23</v>
      </c>
      <c r="F135">
        <v>146</v>
      </c>
      <c r="G135">
        <v>0</v>
      </c>
      <c r="H135">
        <v>0</v>
      </c>
      <c r="I135">
        <v>15</v>
      </c>
      <c r="J135">
        <v>0</v>
      </c>
      <c r="K135">
        <v>0</v>
      </c>
      <c r="L135">
        <v>1</v>
      </c>
      <c r="M135">
        <v>2</v>
      </c>
      <c r="N135">
        <v>3120</v>
      </c>
      <c r="O135">
        <v>0</v>
      </c>
      <c r="P135">
        <v>0</v>
      </c>
      <c r="Q135">
        <v>1</v>
      </c>
      <c r="R135">
        <v>0</v>
      </c>
      <c r="S135">
        <v>65563</v>
      </c>
      <c r="X135">
        <v>9</v>
      </c>
      <c r="Y135" t="b">
        <v>0</v>
      </c>
      <c r="Z135" t="b">
        <v>1</v>
      </c>
    </row>
    <row r="136" spans="2:26" x14ac:dyDescent="0.25">
      <c r="B136" t="s">
        <v>15608</v>
      </c>
      <c r="C136" t="s">
        <v>1064</v>
      </c>
      <c r="D136" t="s">
        <v>15583</v>
      </c>
      <c r="E136">
        <v>41</v>
      </c>
      <c r="F136">
        <v>59</v>
      </c>
      <c r="G136">
        <v>0</v>
      </c>
      <c r="H136">
        <v>0</v>
      </c>
      <c r="I136">
        <v>15</v>
      </c>
      <c r="J136">
        <v>0</v>
      </c>
      <c r="K136">
        <v>0</v>
      </c>
      <c r="L136">
        <v>1</v>
      </c>
      <c r="M136">
        <v>2</v>
      </c>
      <c r="N136">
        <v>3120</v>
      </c>
      <c r="O136">
        <v>0</v>
      </c>
      <c r="P136">
        <v>0</v>
      </c>
      <c r="Q136">
        <v>1</v>
      </c>
      <c r="R136">
        <v>0</v>
      </c>
      <c r="S136">
        <v>65563</v>
      </c>
      <c r="X136">
        <v>9</v>
      </c>
      <c r="Y136" t="b">
        <v>0</v>
      </c>
      <c r="Z136" t="b">
        <v>1</v>
      </c>
    </row>
    <row r="137" spans="2:26" x14ac:dyDescent="0.25">
      <c r="B137" t="s">
        <v>15609</v>
      </c>
      <c r="C137" t="s">
        <v>1064</v>
      </c>
      <c r="D137" t="s">
        <v>15583</v>
      </c>
      <c r="E137">
        <v>81</v>
      </c>
      <c r="F137">
        <v>99</v>
      </c>
      <c r="G137">
        <v>0</v>
      </c>
      <c r="H137">
        <v>0</v>
      </c>
      <c r="I137">
        <v>15</v>
      </c>
      <c r="J137">
        <v>0</v>
      </c>
      <c r="K137">
        <v>0</v>
      </c>
      <c r="L137">
        <v>1</v>
      </c>
      <c r="M137">
        <v>2</v>
      </c>
      <c r="N137">
        <v>3120</v>
      </c>
      <c r="O137">
        <v>0</v>
      </c>
      <c r="P137">
        <v>0</v>
      </c>
      <c r="Q137">
        <v>1</v>
      </c>
      <c r="R137">
        <v>0</v>
      </c>
      <c r="S137">
        <v>65563</v>
      </c>
      <c r="X137">
        <v>9</v>
      </c>
      <c r="Y137" t="b">
        <v>0</v>
      </c>
      <c r="Z137" t="b">
        <v>1</v>
      </c>
    </row>
    <row r="138" spans="2:26" x14ac:dyDescent="0.25">
      <c r="B138" t="s">
        <v>15610</v>
      </c>
      <c r="C138" t="s">
        <v>1064</v>
      </c>
      <c r="D138" t="s">
        <v>15583</v>
      </c>
      <c r="E138">
        <v>99</v>
      </c>
      <c r="F138">
        <v>117</v>
      </c>
      <c r="G138">
        <v>0</v>
      </c>
      <c r="H138">
        <v>0</v>
      </c>
      <c r="I138">
        <v>15</v>
      </c>
      <c r="J138">
        <v>0</v>
      </c>
      <c r="K138">
        <v>0</v>
      </c>
      <c r="L138">
        <v>1</v>
      </c>
      <c r="M138">
        <v>2</v>
      </c>
      <c r="N138">
        <v>3120</v>
      </c>
      <c r="O138">
        <v>0</v>
      </c>
      <c r="P138">
        <v>0</v>
      </c>
      <c r="Q138">
        <v>1</v>
      </c>
      <c r="R138">
        <v>0</v>
      </c>
      <c r="S138">
        <v>65563</v>
      </c>
      <c r="X138">
        <v>9</v>
      </c>
      <c r="Y138" t="b">
        <v>0</v>
      </c>
      <c r="Z138" t="b">
        <v>1</v>
      </c>
    </row>
    <row r="139" spans="2:26" x14ac:dyDescent="0.25">
      <c r="B139" t="s">
        <v>15611</v>
      </c>
      <c r="C139" t="s">
        <v>1064</v>
      </c>
      <c r="D139" t="s">
        <v>15583</v>
      </c>
      <c r="E139">
        <v>142</v>
      </c>
      <c r="F139">
        <v>37</v>
      </c>
      <c r="G139">
        <v>0</v>
      </c>
      <c r="H139">
        <v>0</v>
      </c>
      <c r="I139">
        <v>15</v>
      </c>
      <c r="J139">
        <v>0</v>
      </c>
      <c r="K139">
        <v>0</v>
      </c>
      <c r="L139">
        <v>1</v>
      </c>
      <c r="M139">
        <v>2</v>
      </c>
      <c r="N139">
        <v>3120</v>
      </c>
      <c r="O139">
        <v>0</v>
      </c>
      <c r="P139">
        <v>0</v>
      </c>
      <c r="Q139">
        <v>1</v>
      </c>
      <c r="R139">
        <v>0</v>
      </c>
      <c r="S139">
        <v>65563</v>
      </c>
      <c r="X139">
        <v>6</v>
      </c>
      <c r="Y139" t="b">
        <v>0</v>
      </c>
      <c r="Z139" t="b">
        <v>1</v>
      </c>
    </row>
    <row r="140" spans="2:26" x14ac:dyDescent="0.25">
      <c r="B140" t="s">
        <v>15612</v>
      </c>
      <c r="C140" t="s">
        <v>1064</v>
      </c>
      <c r="D140" t="s">
        <v>15583</v>
      </c>
      <c r="E140">
        <v>146</v>
      </c>
      <c r="F140">
        <v>41</v>
      </c>
      <c r="G140">
        <v>0</v>
      </c>
      <c r="H140">
        <v>0</v>
      </c>
      <c r="I140">
        <v>15</v>
      </c>
      <c r="J140">
        <v>0</v>
      </c>
      <c r="K140">
        <v>0</v>
      </c>
      <c r="L140">
        <v>1</v>
      </c>
      <c r="M140">
        <v>2</v>
      </c>
      <c r="N140">
        <v>3120</v>
      </c>
      <c r="O140">
        <v>0</v>
      </c>
      <c r="P140">
        <v>0</v>
      </c>
      <c r="Q140">
        <v>1</v>
      </c>
      <c r="R140">
        <v>0</v>
      </c>
      <c r="S140">
        <v>65563</v>
      </c>
      <c r="X140">
        <v>6</v>
      </c>
      <c r="Y140" t="b">
        <v>0</v>
      </c>
      <c r="Z140" t="b">
        <v>1</v>
      </c>
    </row>
    <row r="141" spans="2:26" x14ac:dyDescent="0.25">
      <c r="B141" t="s">
        <v>15613</v>
      </c>
      <c r="C141" t="s">
        <v>1064</v>
      </c>
      <c r="D141" t="s">
        <v>15583</v>
      </c>
      <c r="E141">
        <v>25</v>
      </c>
      <c r="F141">
        <v>148</v>
      </c>
      <c r="G141">
        <v>0</v>
      </c>
      <c r="H141">
        <v>0</v>
      </c>
      <c r="I141">
        <v>24</v>
      </c>
      <c r="J141">
        <v>0</v>
      </c>
      <c r="K141">
        <v>0</v>
      </c>
      <c r="L141">
        <v>1</v>
      </c>
      <c r="M141">
        <v>2</v>
      </c>
      <c r="N141">
        <v>3120</v>
      </c>
      <c r="O141">
        <v>0</v>
      </c>
      <c r="P141">
        <v>0</v>
      </c>
      <c r="Q141">
        <v>1</v>
      </c>
      <c r="R141">
        <v>0</v>
      </c>
      <c r="S141">
        <v>65563</v>
      </c>
      <c r="X141">
        <v>9</v>
      </c>
      <c r="Y141" t="b">
        <v>0</v>
      </c>
      <c r="Z141" t="b">
        <v>1</v>
      </c>
    </row>
    <row r="142" spans="2:26" x14ac:dyDescent="0.25">
      <c r="B142" t="s">
        <v>15614</v>
      </c>
      <c r="C142" t="s">
        <v>1064</v>
      </c>
      <c r="D142" t="s">
        <v>15583</v>
      </c>
      <c r="E142">
        <v>83</v>
      </c>
      <c r="F142">
        <v>101</v>
      </c>
      <c r="G142">
        <v>0</v>
      </c>
      <c r="H142">
        <v>0</v>
      </c>
      <c r="I142">
        <v>24</v>
      </c>
      <c r="J142">
        <v>0</v>
      </c>
      <c r="K142">
        <v>0</v>
      </c>
      <c r="L142">
        <v>1</v>
      </c>
      <c r="M142">
        <v>2</v>
      </c>
      <c r="N142">
        <v>3120</v>
      </c>
      <c r="O142">
        <v>0</v>
      </c>
      <c r="P142">
        <v>0</v>
      </c>
      <c r="Q142">
        <v>1</v>
      </c>
      <c r="R142">
        <v>0</v>
      </c>
      <c r="S142">
        <v>65563</v>
      </c>
      <c r="X142">
        <v>9</v>
      </c>
      <c r="Y142" t="b">
        <v>0</v>
      </c>
      <c r="Z142" t="b">
        <v>1</v>
      </c>
    </row>
    <row r="143" spans="2:26" x14ac:dyDescent="0.25">
      <c r="B143" t="s">
        <v>15615</v>
      </c>
      <c r="C143" t="s">
        <v>1064</v>
      </c>
      <c r="D143" t="s">
        <v>15583</v>
      </c>
      <c r="E143">
        <v>101</v>
      </c>
      <c r="F143">
        <v>119</v>
      </c>
      <c r="G143">
        <v>0</v>
      </c>
      <c r="H143">
        <v>0</v>
      </c>
      <c r="I143">
        <v>24</v>
      </c>
      <c r="J143">
        <v>0</v>
      </c>
      <c r="K143">
        <v>0</v>
      </c>
      <c r="L143">
        <v>1</v>
      </c>
      <c r="M143">
        <v>2</v>
      </c>
      <c r="N143">
        <v>3120</v>
      </c>
      <c r="O143">
        <v>0</v>
      </c>
      <c r="P143">
        <v>0</v>
      </c>
      <c r="Q143">
        <v>1</v>
      </c>
      <c r="R143">
        <v>0</v>
      </c>
      <c r="S143">
        <v>65563</v>
      </c>
      <c r="X143">
        <v>9</v>
      </c>
      <c r="Y143" t="b">
        <v>0</v>
      </c>
      <c r="Z143" t="b">
        <v>1</v>
      </c>
    </row>
    <row r="144" spans="2:26" x14ac:dyDescent="0.25">
      <c r="B144" t="s">
        <v>15616</v>
      </c>
      <c r="C144" t="s">
        <v>1064</v>
      </c>
      <c r="D144" t="s">
        <v>15583</v>
      </c>
      <c r="E144">
        <v>43</v>
      </c>
      <c r="F144">
        <v>61</v>
      </c>
      <c r="G144">
        <v>0</v>
      </c>
      <c r="H144">
        <v>0</v>
      </c>
      <c r="I144">
        <v>24</v>
      </c>
      <c r="J144">
        <v>0</v>
      </c>
      <c r="K144">
        <v>0</v>
      </c>
      <c r="L144">
        <v>1</v>
      </c>
      <c r="M144">
        <v>2</v>
      </c>
      <c r="N144">
        <v>3120</v>
      </c>
      <c r="O144">
        <v>0</v>
      </c>
      <c r="P144">
        <v>0</v>
      </c>
      <c r="Q144">
        <v>1</v>
      </c>
      <c r="R144">
        <v>0</v>
      </c>
      <c r="S144">
        <v>65563</v>
      </c>
      <c r="X144">
        <v>9</v>
      </c>
      <c r="Y144" t="b">
        <v>0</v>
      </c>
      <c r="Z144" t="b">
        <v>1</v>
      </c>
    </row>
    <row r="145" spans="2:26" x14ac:dyDescent="0.25">
      <c r="B145" t="s">
        <v>15617</v>
      </c>
      <c r="C145" t="s">
        <v>1064</v>
      </c>
      <c r="D145" t="s">
        <v>15583</v>
      </c>
      <c r="E145">
        <v>148</v>
      </c>
      <c r="F145">
        <v>43</v>
      </c>
      <c r="G145">
        <v>0</v>
      </c>
      <c r="H145">
        <v>0</v>
      </c>
      <c r="I145">
        <v>24</v>
      </c>
      <c r="J145">
        <v>0</v>
      </c>
      <c r="K145">
        <v>0</v>
      </c>
      <c r="L145">
        <v>1</v>
      </c>
      <c r="M145">
        <v>2</v>
      </c>
      <c r="N145">
        <v>3120</v>
      </c>
      <c r="O145">
        <v>0</v>
      </c>
      <c r="P145">
        <v>0</v>
      </c>
      <c r="Q145">
        <v>1</v>
      </c>
      <c r="R145">
        <v>0</v>
      </c>
      <c r="S145">
        <v>65563</v>
      </c>
      <c r="X145">
        <v>6</v>
      </c>
      <c r="Y145" t="b">
        <v>0</v>
      </c>
      <c r="Z145" t="b">
        <v>1</v>
      </c>
    </row>
    <row r="146" spans="2:26" x14ac:dyDescent="0.25">
      <c r="B146" t="s">
        <v>15618</v>
      </c>
      <c r="C146" t="s">
        <v>1064</v>
      </c>
      <c r="D146" t="s">
        <v>15583</v>
      </c>
      <c r="E146">
        <v>20</v>
      </c>
      <c r="F146">
        <v>143</v>
      </c>
      <c r="G146">
        <v>0</v>
      </c>
      <c r="H146">
        <v>0</v>
      </c>
      <c r="I146">
        <v>19</v>
      </c>
      <c r="J146">
        <v>0</v>
      </c>
      <c r="K146">
        <v>0</v>
      </c>
      <c r="L146">
        <v>1</v>
      </c>
      <c r="M146">
        <v>2</v>
      </c>
      <c r="N146">
        <v>3120</v>
      </c>
      <c r="O146">
        <v>0</v>
      </c>
      <c r="P146">
        <v>0</v>
      </c>
      <c r="Q146">
        <v>1</v>
      </c>
      <c r="R146">
        <v>0</v>
      </c>
      <c r="S146">
        <v>65563</v>
      </c>
      <c r="X146">
        <v>9</v>
      </c>
      <c r="Y146" t="b">
        <v>0</v>
      </c>
      <c r="Z146" t="b">
        <v>1</v>
      </c>
    </row>
    <row r="147" spans="2:26" x14ac:dyDescent="0.25">
      <c r="B147" t="s">
        <v>15619</v>
      </c>
      <c r="C147" t="s">
        <v>1064</v>
      </c>
      <c r="D147" t="s">
        <v>15583</v>
      </c>
      <c r="E147">
        <v>38</v>
      </c>
      <c r="F147">
        <v>56</v>
      </c>
      <c r="G147">
        <v>0</v>
      </c>
      <c r="H147">
        <v>0</v>
      </c>
      <c r="I147">
        <v>19</v>
      </c>
      <c r="J147">
        <v>0</v>
      </c>
      <c r="K147">
        <v>0</v>
      </c>
      <c r="L147">
        <v>1</v>
      </c>
      <c r="M147">
        <v>2</v>
      </c>
      <c r="N147">
        <v>3120</v>
      </c>
      <c r="O147">
        <v>0</v>
      </c>
      <c r="P147">
        <v>0</v>
      </c>
      <c r="Q147">
        <v>1</v>
      </c>
      <c r="R147">
        <v>0</v>
      </c>
      <c r="S147">
        <v>65563</v>
      </c>
      <c r="X147">
        <v>9</v>
      </c>
      <c r="Y147" t="b">
        <v>0</v>
      </c>
      <c r="Z147" t="b">
        <v>1</v>
      </c>
    </row>
    <row r="148" spans="2:26" x14ac:dyDescent="0.25">
      <c r="B148" t="s">
        <v>15620</v>
      </c>
      <c r="C148" t="s">
        <v>1064</v>
      </c>
      <c r="D148" t="s">
        <v>15583</v>
      </c>
      <c r="E148">
        <v>78</v>
      </c>
      <c r="F148">
        <v>96</v>
      </c>
      <c r="G148">
        <v>0</v>
      </c>
      <c r="H148">
        <v>0</v>
      </c>
      <c r="I148">
        <v>19</v>
      </c>
      <c r="J148">
        <v>0</v>
      </c>
      <c r="K148">
        <v>0</v>
      </c>
      <c r="L148">
        <v>1</v>
      </c>
      <c r="M148">
        <v>2</v>
      </c>
      <c r="N148">
        <v>3120</v>
      </c>
      <c r="O148">
        <v>0</v>
      </c>
      <c r="P148">
        <v>0</v>
      </c>
      <c r="Q148">
        <v>1</v>
      </c>
      <c r="R148">
        <v>0</v>
      </c>
      <c r="S148">
        <v>65563</v>
      </c>
      <c r="X148">
        <v>9</v>
      </c>
      <c r="Y148" t="b">
        <v>0</v>
      </c>
      <c r="Z148" t="b">
        <v>1</v>
      </c>
    </row>
    <row r="149" spans="2:26" x14ac:dyDescent="0.25">
      <c r="B149" t="s">
        <v>15621</v>
      </c>
      <c r="C149" t="s">
        <v>1064</v>
      </c>
      <c r="D149" t="s">
        <v>15583</v>
      </c>
      <c r="E149">
        <v>96</v>
      </c>
      <c r="F149">
        <v>114</v>
      </c>
      <c r="G149">
        <v>0</v>
      </c>
      <c r="H149">
        <v>0</v>
      </c>
      <c r="I149">
        <v>19</v>
      </c>
      <c r="J149">
        <v>0</v>
      </c>
      <c r="K149">
        <v>0</v>
      </c>
      <c r="L149">
        <v>1</v>
      </c>
      <c r="M149">
        <v>2</v>
      </c>
      <c r="N149">
        <v>3120</v>
      </c>
      <c r="O149">
        <v>0</v>
      </c>
      <c r="P149">
        <v>0</v>
      </c>
      <c r="Q149">
        <v>1</v>
      </c>
      <c r="R149">
        <v>0</v>
      </c>
      <c r="S149">
        <v>65563</v>
      </c>
      <c r="X149">
        <v>9</v>
      </c>
      <c r="Y149" t="b">
        <v>0</v>
      </c>
      <c r="Z149" t="b">
        <v>1</v>
      </c>
    </row>
    <row r="150" spans="2:26" x14ac:dyDescent="0.25">
      <c r="B150" t="s">
        <v>15622</v>
      </c>
      <c r="C150" t="s">
        <v>1064</v>
      </c>
      <c r="D150" t="s">
        <v>15583</v>
      </c>
      <c r="E150">
        <v>24</v>
      </c>
      <c r="F150">
        <v>147</v>
      </c>
      <c r="G150">
        <v>0</v>
      </c>
      <c r="H150">
        <v>0</v>
      </c>
      <c r="I150">
        <v>19</v>
      </c>
      <c r="J150">
        <v>0</v>
      </c>
      <c r="K150">
        <v>0</v>
      </c>
      <c r="L150">
        <v>1</v>
      </c>
      <c r="M150">
        <v>2</v>
      </c>
      <c r="N150">
        <v>3120</v>
      </c>
      <c r="O150">
        <v>0</v>
      </c>
      <c r="P150">
        <v>0</v>
      </c>
      <c r="Q150">
        <v>1</v>
      </c>
      <c r="R150">
        <v>0</v>
      </c>
      <c r="S150">
        <v>65563</v>
      </c>
      <c r="X150">
        <v>9</v>
      </c>
      <c r="Y150" t="b">
        <v>0</v>
      </c>
      <c r="Z150" t="b">
        <v>1</v>
      </c>
    </row>
    <row r="151" spans="2:26" x14ac:dyDescent="0.25">
      <c r="B151" t="s">
        <v>15623</v>
      </c>
      <c r="C151" t="s">
        <v>1064</v>
      </c>
      <c r="D151" t="s">
        <v>15583</v>
      </c>
      <c r="E151">
        <v>82</v>
      </c>
      <c r="F151">
        <v>100</v>
      </c>
      <c r="G151">
        <v>0</v>
      </c>
      <c r="H151">
        <v>0</v>
      </c>
      <c r="I151">
        <v>19</v>
      </c>
      <c r="J151">
        <v>0</v>
      </c>
      <c r="K151">
        <v>0</v>
      </c>
      <c r="L151">
        <v>1</v>
      </c>
      <c r="M151">
        <v>2</v>
      </c>
      <c r="N151">
        <v>3120</v>
      </c>
      <c r="O151">
        <v>0</v>
      </c>
      <c r="P151">
        <v>0</v>
      </c>
      <c r="Q151">
        <v>1</v>
      </c>
      <c r="R151">
        <v>0</v>
      </c>
      <c r="S151">
        <v>65563</v>
      </c>
      <c r="X151">
        <v>9</v>
      </c>
      <c r="Y151" t="b">
        <v>0</v>
      </c>
      <c r="Z151" t="b">
        <v>1</v>
      </c>
    </row>
    <row r="152" spans="2:26" x14ac:dyDescent="0.25">
      <c r="B152" t="s">
        <v>15624</v>
      </c>
      <c r="C152" t="s">
        <v>1064</v>
      </c>
      <c r="D152" t="s">
        <v>15583</v>
      </c>
      <c r="E152">
        <v>100</v>
      </c>
      <c r="F152">
        <v>118</v>
      </c>
      <c r="G152">
        <v>0</v>
      </c>
      <c r="H152">
        <v>0</v>
      </c>
      <c r="I152">
        <v>19</v>
      </c>
      <c r="J152">
        <v>0</v>
      </c>
      <c r="K152">
        <v>0</v>
      </c>
      <c r="L152">
        <v>1</v>
      </c>
      <c r="M152">
        <v>2</v>
      </c>
      <c r="N152">
        <v>3120</v>
      </c>
      <c r="O152">
        <v>0</v>
      </c>
      <c r="P152">
        <v>0</v>
      </c>
      <c r="Q152">
        <v>1</v>
      </c>
      <c r="R152">
        <v>0</v>
      </c>
      <c r="S152">
        <v>65563</v>
      </c>
      <c r="X152">
        <v>9</v>
      </c>
      <c r="Y152" t="b">
        <v>0</v>
      </c>
      <c r="Z152" t="b">
        <v>1</v>
      </c>
    </row>
    <row r="153" spans="2:26" x14ac:dyDescent="0.25">
      <c r="B153" t="s">
        <v>15625</v>
      </c>
      <c r="C153" t="s">
        <v>1064</v>
      </c>
      <c r="D153" t="s">
        <v>15583</v>
      </c>
      <c r="E153">
        <v>42</v>
      </c>
      <c r="F153">
        <v>60</v>
      </c>
      <c r="G153">
        <v>0</v>
      </c>
      <c r="H153">
        <v>0</v>
      </c>
      <c r="I153">
        <v>19</v>
      </c>
      <c r="J153">
        <v>0</v>
      </c>
      <c r="K153">
        <v>0</v>
      </c>
      <c r="L153">
        <v>1</v>
      </c>
      <c r="M153">
        <v>2</v>
      </c>
      <c r="N153">
        <v>3120</v>
      </c>
      <c r="O153">
        <v>0</v>
      </c>
      <c r="P153">
        <v>0</v>
      </c>
      <c r="Q153">
        <v>1</v>
      </c>
      <c r="R153">
        <v>0</v>
      </c>
      <c r="S153">
        <v>65563</v>
      </c>
      <c r="X153">
        <v>9</v>
      </c>
      <c r="Y153" t="b">
        <v>0</v>
      </c>
      <c r="Z153" t="b">
        <v>1</v>
      </c>
    </row>
    <row r="154" spans="2:26" x14ac:dyDescent="0.25">
      <c r="B154" t="s">
        <v>15626</v>
      </c>
      <c r="C154" t="s">
        <v>1064</v>
      </c>
      <c r="D154" t="s">
        <v>15583</v>
      </c>
      <c r="E154">
        <v>143</v>
      </c>
      <c r="F154">
        <v>38</v>
      </c>
      <c r="G154">
        <v>0</v>
      </c>
      <c r="H154">
        <v>0</v>
      </c>
      <c r="I154">
        <v>19</v>
      </c>
      <c r="J154">
        <v>0</v>
      </c>
      <c r="K154">
        <v>0</v>
      </c>
      <c r="L154">
        <v>1</v>
      </c>
      <c r="M154">
        <v>2</v>
      </c>
      <c r="N154">
        <v>3120</v>
      </c>
      <c r="O154">
        <v>0</v>
      </c>
      <c r="P154">
        <v>0</v>
      </c>
      <c r="Q154">
        <v>1</v>
      </c>
      <c r="R154">
        <v>0</v>
      </c>
      <c r="S154">
        <v>65563</v>
      </c>
      <c r="X154">
        <v>6</v>
      </c>
      <c r="Y154" t="b">
        <v>0</v>
      </c>
      <c r="Z154" t="b">
        <v>1</v>
      </c>
    </row>
    <row r="155" spans="2:26" x14ac:dyDescent="0.25">
      <c r="B155" t="s">
        <v>15627</v>
      </c>
      <c r="C155" t="s">
        <v>1064</v>
      </c>
      <c r="D155" t="s">
        <v>15583</v>
      </c>
      <c r="E155">
        <v>147</v>
      </c>
      <c r="F155">
        <v>42</v>
      </c>
      <c r="G155">
        <v>0</v>
      </c>
      <c r="H155">
        <v>0</v>
      </c>
      <c r="I155">
        <v>19</v>
      </c>
      <c r="J155">
        <v>0</v>
      </c>
      <c r="K155">
        <v>0</v>
      </c>
      <c r="L155">
        <v>1</v>
      </c>
      <c r="M155">
        <v>2</v>
      </c>
      <c r="N155">
        <v>3120</v>
      </c>
      <c r="O155">
        <v>0</v>
      </c>
      <c r="P155">
        <v>0</v>
      </c>
      <c r="Q155">
        <v>1</v>
      </c>
      <c r="R155">
        <v>0</v>
      </c>
      <c r="S155">
        <v>65563</v>
      </c>
      <c r="X155">
        <v>6</v>
      </c>
      <c r="Y155" t="b">
        <v>0</v>
      </c>
      <c r="Z155" t="b">
        <v>1</v>
      </c>
    </row>
    <row r="156" spans="2:26" x14ac:dyDescent="0.25">
      <c r="B156" t="s">
        <v>15628</v>
      </c>
      <c r="C156" t="s">
        <v>1064</v>
      </c>
      <c r="D156" t="s">
        <v>15583</v>
      </c>
      <c r="E156">
        <v>172</v>
      </c>
      <c r="F156">
        <v>196</v>
      </c>
      <c r="G156">
        <v>0</v>
      </c>
      <c r="H156">
        <v>0</v>
      </c>
      <c r="I156">
        <v>17</v>
      </c>
      <c r="J156">
        <v>0</v>
      </c>
      <c r="K156">
        <v>0</v>
      </c>
      <c r="L156">
        <v>1</v>
      </c>
      <c r="M156">
        <v>2</v>
      </c>
      <c r="N156">
        <v>3120</v>
      </c>
      <c r="O156">
        <v>0</v>
      </c>
      <c r="P156">
        <v>0</v>
      </c>
      <c r="Q156">
        <v>1</v>
      </c>
      <c r="R156">
        <v>0</v>
      </c>
      <c r="S156">
        <v>65563</v>
      </c>
      <c r="X156">
        <v>9</v>
      </c>
      <c r="Y156" t="b">
        <v>0</v>
      </c>
      <c r="Z156" t="b">
        <v>1</v>
      </c>
    </row>
    <row r="157" spans="2:26" x14ac:dyDescent="0.25">
      <c r="B157" t="s">
        <v>15629</v>
      </c>
      <c r="C157" t="s">
        <v>1064</v>
      </c>
      <c r="D157" t="s">
        <v>15583</v>
      </c>
      <c r="E157">
        <v>174</v>
      </c>
      <c r="F157">
        <v>176</v>
      </c>
      <c r="G157">
        <v>0</v>
      </c>
      <c r="H157">
        <v>0</v>
      </c>
      <c r="I157">
        <v>17</v>
      </c>
      <c r="J157">
        <v>0</v>
      </c>
      <c r="K157">
        <v>0</v>
      </c>
      <c r="L157">
        <v>1</v>
      </c>
      <c r="M157">
        <v>2</v>
      </c>
      <c r="N157">
        <v>3120</v>
      </c>
      <c r="O157">
        <v>0</v>
      </c>
      <c r="P157">
        <v>0</v>
      </c>
      <c r="Q157">
        <v>1</v>
      </c>
      <c r="R157">
        <v>0</v>
      </c>
      <c r="S157">
        <v>65563</v>
      </c>
      <c r="X157">
        <v>9</v>
      </c>
      <c r="Y157" t="b">
        <v>0</v>
      </c>
      <c r="Z157" t="b">
        <v>1</v>
      </c>
    </row>
    <row r="158" spans="2:26" x14ac:dyDescent="0.25">
      <c r="B158" t="s">
        <v>15630</v>
      </c>
      <c r="C158" t="s">
        <v>1064</v>
      </c>
      <c r="D158" t="s">
        <v>15583</v>
      </c>
      <c r="E158">
        <v>178</v>
      </c>
      <c r="F158">
        <v>180</v>
      </c>
      <c r="G158">
        <v>0</v>
      </c>
      <c r="H158">
        <v>0</v>
      </c>
      <c r="I158">
        <v>17</v>
      </c>
      <c r="J158">
        <v>0</v>
      </c>
      <c r="K158">
        <v>0</v>
      </c>
      <c r="L158">
        <v>1</v>
      </c>
      <c r="M158">
        <v>2</v>
      </c>
      <c r="N158">
        <v>3120</v>
      </c>
      <c r="O158">
        <v>0</v>
      </c>
      <c r="P158">
        <v>0</v>
      </c>
      <c r="Q158">
        <v>1</v>
      </c>
      <c r="R158">
        <v>0</v>
      </c>
      <c r="S158">
        <v>65563</v>
      </c>
      <c r="X158">
        <v>9</v>
      </c>
      <c r="Y158" t="b">
        <v>0</v>
      </c>
      <c r="Z158" t="b">
        <v>1</v>
      </c>
    </row>
    <row r="159" spans="2:26" x14ac:dyDescent="0.25">
      <c r="B159" t="s">
        <v>15631</v>
      </c>
      <c r="C159" t="s">
        <v>1064</v>
      </c>
      <c r="D159" t="s">
        <v>15583</v>
      </c>
      <c r="E159">
        <v>180</v>
      </c>
      <c r="F159">
        <v>182</v>
      </c>
      <c r="G159">
        <v>0</v>
      </c>
      <c r="H159">
        <v>0</v>
      </c>
      <c r="I159">
        <v>17</v>
      </c>
      <c r="J159">
        <v>0</v>
      </c>
      <c r="K159">
        <v>0</v>
      </c>
      <c r="L159">
        <v>1</v>
      </c>
      <c r="M159">
        <v>2</v>
      </c>
      <c r="N159">
        <v>3120</v>
      </c>
      <c r="O159">
        <v>0</v>
      </c>
      <c r="P159">
        <v>0</v>
      </c>
      <c r="Q159">
        <v>1</v>
      </c>
      <c r="R159">
        <v>0</v>
      </c>
      <c r="S159">
        <v>65563</v>
      </c>
      <c r="X159">
        <v>9</v>
      </c>
      <c r="Y159" t="b">
        <v>0</v>
      </c>
      <c r="Z159" t="b">
        <v>1</v>
      </c>
    </row>
    <row r="160" spans="2:26" x14ac:dyDescent="0.25">
      <c r="B160" t="s">
        <v>15632</v>
      </c>
      <c r="C160" t="s">
        <v>1064</v>
      </c>
      <c r="D160" t="s">
        <v>15583</v>
      </c>
      <c r="E160">
        <v>173</v>
      </c>
      <c r="F160">
        <v>197</v>
      </c>
      <c r="G160">
        <v>0</v>
      </c>
      <c r="H160">
        <v>0</v>
      </c>
      <c r="I160">
        <v>17</v>
      </c>
      <c r="J160">
        <v>0</v>
      </c>
      <c r="K160">
        <v>0</v>
      </c>
      <c r="L160">
        <v>1</v>
      </c>
      <c r="M160">
        <v>2</v>
      </c>
      <c r="N160">
        <v>3120</v>
      </c>
      <c r="O160">
        <v>0</v>
      </c>
      <c r="P160">
        <v>0</v>
      </c>
      <c r="Q160">
        <v>1</v>
      </c>
      <c r="R160">
        <v>0</v>
      </c>
      <c r="S160">
        <v>65563</v>
      </c>
      <c r="X160">
        <v>9</v>
      </c>
      <c r="Y160" t="b">
        <v>0</v>
      </c>
      <c r="Z160" t="b">
        <v>1</v>
      </c>
    </row>
    <row r="161" spans="2:26" x14ac:dyDescent="0.25">
      <c r="B161" t="s">
        <v>15633</v>
      </c>
      <c r="C161" t="s">
        <v>1064</v>
      </c>
      <c r="D161" t="s">
        <v>15583</v>
      </c>
      <c r="E161">
        <v>175</v>
      </c>
      <c r="F161">
        <v>177</v>
      </c>
      <c r="G161">
        <v>0</v>
      </c>
      <c r="H161">
        <v>0</v>
      </c>
      <c r="I161">
        <v>17</v>
      </c>
      <c r="J161">
        <v>0</v>
      </c>
      <c r="K161">
        <v>0</v>
      </c>
      <c r="L161">
        <v>1</v>
      </c>
      <c r="M161">
        <v>2</v>
      </c>
      <c r="N161">
        <v>3120</v>
      </c>
      <c r="O161">
        <v>0</v>
      </c>
      <c r="P161">
        <v>0</v>
      </c>
      <c r="Q161">
        <v>1</v>
      </c>
      <c r="R161">
        <v>0</v>
      </c>
      <c r="S161">
        <v>65563</v>
      </c>
      <c r="X161">
        <v>9</v>
      </c>
      <c r="Y161" t="b">
        <v>0</v>
      </c>
      <c r="Z161" t="b">
        <v>1</v>
      </c>
    </row>
    <row r="162" spans="2:26" x14ac:dyDescent="0.25">
      <c r="B162" t="s">
        <v>15634</v>
      </c>
      <c r="C162" t="s">
        <v>1064</v>
      </c>
      <c r="D162" t="s">
        <v>15583</v>
      </c>
      <c r="E162">
        <v>179</v>
      </c>
      <c r="F162">
        <v>181</v>
      </c>
      <c r="G162">
        <v>0</v>
      </c>
      <c r="H162">
        <v>0</v>
      </c>
      <c r="I162">
        <v>17</v>
      </c>
      <c r="J162">
        <v>0</v>
      </c>
      <c r="K162">
        <v>0</v>
      </c>
      <c r="L162">
        <v>1</v>
      </c>
      <c r="M162">
        <v>2</v>
      </c>
      <c r="N162">
        <v>3120</v>
      </c>
      <c r="O162">
        <v>0</v>
      </c>
      <c r="P162">
        <v>0</v>
      </c>
      <c r="Q162">
        <v>1</v>
      </c>
      <c r="R162">
        <v>0</v>
      </c>
      <c r="S162">
        <v>65563</v>
      </c>
      <c r="X162">
        <v>9</v>
      </c>
      <c r="Y162" t="b">
        <v>0</v>
      </c>
      <c r="Z162" t="b">
        <v>1</v>
      </c>
    </row>
    <row r="163" spans="2:26" x14ac:dyDescent="0.25">
      <c r="B163" t="s">
        <v>15635</v>
      </c>
      <c r="C163" t="s">
        <v>1064</v>
      </c>
      <c r="D163" t="s">
        <v>15583</v>
      </c>
      <c r="E163">
        <v>181</v>
      </c>
      <c r="F163">
        <v>183</v>
      </c>
      <c r="G163">
        <v>0</v>
      </c>
      <c r="H163">
        <v>0</v>
      </c>
      <c r="I163">
        <v>17</v>
      </c>
      <c r="J163">
        <v>0</v>
      </c>
      <c r="K163">
        <v>0</v>
      </c>
      <c r="L163">
        <v>1</v>
      </c>
      <c r="M163">
        <v>2</v>
      </c>
      <c r="N163">
        <v>3120</v>
      </c>
      <c r="O163">
        <v>0</v>
      </c>
      <c r="P163">
        <v>0</v>
      </c>
      <c r="Q163">
        <v>1</v>
      </c>
      <c r="R163">
        <v>0</v>
      </c>
      <c r="S163">
        <v>65563</v>
      </c>
      <c r="X163">
        <v>9</v>
      </c>
      <c r="Y163" t="b">
        <v>0</v>
      </c>
      <c r="Z163" t="b">
        <v>1</v>
      </c>
    </row>
    <row r="164" spans="2:26" x14ac:dyDescent="0.25">
      <c r="B164" t="s">
        <v>15636</v>
      </c>
      <c r="C164" t="s">
        <v>1064</v>
      </c>
      <c r="D164" t="s">
        <v>15583</v>
      </c>
      <c r="E164">
        <v>196</v>
      </c>
      <c r="F164">
        <v>174</v>
      </c>
      <c r="G164">
        <v>0</v>
      </c>
      <c r="H164">
        <v>0</v>
      </c>
      <c r="I164">
        <v>17</v>
      </c>
      <c r="J164">
        <v>0</v>
      </c>
      <c r="K164">
        <v>0</v>
      </c>
      <c r="L164">
        <v>1</v>
      </c>
      <c r="M164">
        <v>2</v>
      </c>
      <c r="N164">
        <v>3120</v>
      </c>
      <c r="O164">
        <v>0</v>
      </c>
      <c r="P164">
        <v>0</v>
      </c>
      <c r="Q164">
        <v>1</v>
      </c>
      <c r="R164">
        <v>0</v>
      </c>
      <c r="S164">
        <v>65563</v>
      </c>
      <c r="X164">
        <v>6</v>
      </c>
      <c r="Y164" t="b">
        <v>0</v>
      </c>
      <c r="Z164" t="b">
        <v>1</v>
      </c>
    </row>
    <row r="165" spans="2:26" x14ac:dyDescent="0.25">
      <c r="B165" t="s">
        <v>15637</v>
      </c>
      <c r="C165" t="s">
        <v>1064</v>
      </c>
      <c r="D165" t="s">
        <v>15583</v>
      </c>
      <c r="E165">
        <v>197</v>
      </c>
      <c r="F165">
        <v>175</v>
      </c>
      <c r="G165">
        <v>0</v>
      </c>
      <c r="H165">
        <v>0</v>
      </c>
      <c r="I165">
        <v>17</v>
      </c>
      <c r="J165">
        <v>0</v>
      </c>
      <c r="K165">
        <v>0</v>
      </c>
      <c r="L165">
        <v>1</v>
      </c>
      <c r="M165">
        <v>2</v>
      </c>
      <c r="N165">
        <v>3120</v>
      </c>
      <c r="O165">
        <v>0</v>
      </c>
      <c r="P165">
        <v>0</v>
      </c>
      <c r="Q165">
        <v>1</v>
      </c>
      <c r="R165">
        <v>0</v>
      </c>
      <c r="S165">
        <v>65563</v>
      </c>
      <c r="X165">
        <v>6</v>
      </c>
      <c r="Y165" t="b">
        <v>0</v>
      </c>
      <c r="Z165" t="b">
        <v>1</v>
      </c>
    </row>
    <row r="166" spans="2:26" x14ac:dyDescent="0.25">
      <c r="B166" t="s">
        <v>15638</v>
      </c>
      <c r="C166" t="s">
        <v>1064</v>
      </c>
      <c r="D166" t="s">
        <v>15583</v>
      </c>
      <c r="E166">
        <v>21</v>
      </c>
      <c r="F166">
        <v>144</v>
      </c>
      <c r="G166">
        <v>0</v>
      </c>
      <c r="H166">
        <v>0</v>
      </c>
      <c r="I166">
        <v>24</v>
      </c>
      <c r="J166">
        <v>0</v>
      </c>
      <c r="K166">
        <v>0</v>
      </c>
      <c r="L166">
        <v>1</v>
      </c>
      <c r="M166">
        <v>2</v>
      </c>
      <c r="N166">
        <v>3120</v>
      </c>
      <c r="O166">
        <v>0</v>
      </c>
      <c r="P166">
        <v>0</v>
      </c>
      <c r="Q166">
        <v>1</v>
      </c>
      <c r="R166">
        <v>0</v>
      </c>
      <c r="S166">
        <v>65563</v>
      </c>
      <c r="X166">
        <v>9</v>
      </c>
      <c r="Y166" t="b">
        <v>0</v>
      </c>
      <c r="Z166" t="b">
        <v>1</v>
      </c>
    </row>
    <row r="167" spans="2:26" x14ac:dyDescent="0.25">
      <c r="B167" t="s">
        <v>15639</v>
      </c>
      <c r="C167" t="s">
        <v>1064</v>
      </c>
      <c r="D167" t="s">
        <v>15583</v>
      </c>
      <c r="E167">
        <v>39</v>
      </c>
      <c r="F167">
        <v>57</v>
      </c>
      <c r="G167">
        <v>0</v>
      </c>
      <c r="H167">
        <v>0</v>
      </c>
      <c r="I167">
        <v>24</v>
      </c>
      <c r="J167">
        <v>0</v>
      </c>
      <c r="K167">
        <v>0</v>
      </c>
      <c r="L167">
        <v>1</v>
      </c>
      <c r="M167">
        <v>2</v>
      </c>
      <c r="N167">
        <v>3120</v>
      </c>
      <c r="O167">
        <v>0</v>
      </c>
      <c r="P167">
        <v>0</v>
      </c>
      <c r="Q167">
        <v>1</v>
      </c>
      <c r="R167">
        <v>0</v>
      </c>
      <c r="S167">
        <v>65563</v>
      </c>
      <c r="X167">
        <v>9</v>
      </c>
      <c r="Y167" t="b">
        <v>0</v>
      </c>
      <c r="Z167" t="b">
        <v>1</v>
      </c>
    </row>
    <row r="168" spans="2:26" x14ac:dyDescent="0.25">
      <c r="B168" t="s">
        <v>15640</v>
      </c>
      <c r="C168" t="s">
        <v>1064</v>
      </c>
      <c r="D168" t="s">
        <v>15583</v>
      </c>
      <c r="E168">
        <v>79</v>
      </c>
      <c r="F168">
        <v>97</v>
      </c>
      <c r="G168">
        <v>0</v>
      </c>
      <c r="H168">
        <v>0</v>
      </c>
      <c r="I168">
        <v>24</v>
      </c>
      <c r="J168">
        <v>0</v>
      </c>
      <c r="K168">
        <v>0</v>
      </c>
      <c r="L168">
        <v>1</v>
      </c>
      <c r="M168">
        <v>2</v>
      </c>
      <c r="N168">
        <v>3120</v>
      </c>
      <c r="O168">
        <v>0</v>
      </c>
      <c r="P168">
        <v>0</v>
      </c>
      <c r="Q168">
        <v>1</v>
      </c>
      <c r="R168">
        <v>0</v>
      </c>
      <c r="S168">
        <v>65563</v>
      </c>
      <c r="X168">
        <v>9</v>
      </c>
      <c r="Y168" t="b">
        <v>0</v>
      </c>
      <c r="Z168" t="b">
        <v>1</v>
      </c>
    </row>
    <row r="169" spans="2:26" x14ac:dyDescent="0.25">
      <c r="B169" t="s">
        <v>15641</v>
      </c>
      <c r="C169" t="s">
        <v>1064</v>
      </c>
      <c r="D169" t="s">
        <v>15583</v>
      </c>
      <c r="E169">
        <v>97</v>
      </c>
      <c r="F169">
        <v>115</v>
      </c>
      <c r="G169">
        <v>0</v>
      </c>
      <c r="H169">
        <v>0</v>
      </c>
      <c r="I169">
        <v>24</v>
      </c>
      <c r="J169">
        <v>0</v>
      </c>
      <c r="K169">
        <v>0</v>
      </c>
      <c r="L169">
        <v>1</v>
      </c>
      <c r="M169">
        <v>2</v>
      </c>
      <c r="N169">
        <v>3120</v>
      </c>
      <c r="O169">
        <v>0</v>
      </c>
      <c r="P169">
        <v>0</v>
      </c>
      <c r="Q169">
        <v>1</v>
      </c>
      <c r="R169">
        <v>0</v>
      </c>
      <c r="S169">
        <v>65563</v>
      </c>
      <c r="X169">
        <v>9</v>
      </c>
      <c r="Y169" t="b">
        <v>0</v>
      </c>
      <c r="Z169" t="b">
        <v>1</v>
      </c>
    </row>
    <row r="170" spans="2:26" x14ac:dyDescent="0.25">
      <c r="B170" t="s">
        <v>15642</v>
      </c>
      <c r="C170" t="s">
        <v>1064</v>
      </c>
      <c r="D170" t="s">
        <v>15583</v>
      </c>
      <c r="E170">
        <v>144</v>
      </c>
      <c r="F170">
        <v>39</v>
      </c>
      <c r="G170">
        <v>0</v>
      </c>
      <c r="H170">
        <v>0</v>
      </c>
      <c r="I170">
        <v>24</v>
      </c>
      <c r="J170">
        <v>0</v>
      </c>
      <c r="K170">
        <v>0</v>
      </c>
      <c r="L170">
        <v>1</v>
      </c>
      <c r="M170">
        <v>2</v>
      </c>
      <c r="N170">
        <v>3120</v>
      </c>
      <c r="O170">
        <v>0</v>
      </c>
      <c r="P170">
        <v>0</v>
      </c>
      <c r="Q170">
        <v>1</v>
      </c>
      <c r="R170">
        <v>0</v>
      </c>
      <c r="S170">
        <v>65563</v>
      </c>
      <c r="X170">
        <v>6</v>
      </c>
      <c r="Y170" t="b">
        <v>0</v>
      </c>
      <c r="Z170" t="b">
        <v>1</v>
      </c>
    </row>
    <row r="171" spans="2:26" x14ac:dyDescent="0.25">
      <c r="B171" t="s">
        <v>15643</v>
      </c>
      <c r="C171" t="s">
        <v>1064</v>
      </c>
      <c r="D171" t="s">
        <v>15583</v>
      </c>
      <c r="E171">
        <v>113</v>
      </c>
      <c r="F171">
        <v>215</v>
      </c>
      <c r="G171">
        <v>0</v>
      </c>
      <c r="H171">
        <v>0</v>
      </c>
      <c r="I171">
        <v>27</v>
      </c>
      <c r="J171">
        <v>0</v>
      </c>
      <c r="K171">
        <v>0</v>
      </c>
      <c r="L171">
        <v>1</v>
      </c>
      <c r="M171">
        <v>2</v>
      </c>
      <c r="N171">
        <v>3120</v>
      </c>
      <c r="O171">
        <v>0</v>
      </c>
      <c r="P171">
        <v>0</v>
      </c>
      <c r="Q171">
        <v>1</v>
      </c>
      <c r="R171">
        <v>0</v>
      </c>
      <c r="S171">
        <v>65563</v>
      </c>
      <c r="X171">
        <v>2.2999999999999972</v>
      </c>
      <c r="Y171" t="b">
        <v>0</v>
      </c>
      <c r="Z171" t="b">
        <v>1</v>
      </c>
    </row>
    <row r="172" spans="2:26" x14ac:dyDescent="0.25">
      <c r="B172" t="s">
        <v>15644</v>
      </c>
      <c r="C172" t="s">
        <v>1064</v>
      </c>
      <c r="D172" t="s">
        <v>15583</v>
      </c>
      <c r="E172">
        <v>115</v>
      </c>
      <c r="F172">
        <v>129</v>
      </c>
      <c r="G172">
        <v>0</v>
      </c>
      <c r="H172">
        <v>0</v>
      </c>
      <c r="I172">
        <v>24</v>
      </c>
      <c r="J172">
        <v>0</v>
      </c>
      <c r="K172">
        <v>0</v>
      </c>
      <c r="L172">
        <v>1</v>
      </c>
      <c r="M172">
        <v>2</v>
      </c>
      <c r="N172">
        <v>3120</v>
      </c>
      <c r="O172">
        <v>0</v>
      </c>
      <c r="P172">
        <v>0</v>
      </c>
      <c r="Q172">
        <v>1</v>
      </c>
      <c r="R172">
        <v>0</v>
      </c>
      <c r="S172">
        <v>65563</v>
      </c>
      <c r="X172">
        <v>2.2999999999999972</v>
      </c>
      <c r="Y172" t="b">
        <v>0</v>
      </c>
      <c r="Z172" t="b">
        <v>1</v>
      </c>
    </row>
    <row r="173" spans="2:26" x14ac:dyDescent="0.25">
      <c r="B173" t="s">
        <v>15645</v>
      </c>
      <c r="C173" t="s">
        <v>1064</v>
      </c>
      <c r="D173" t="s">
        <v>15583</v>
      </c>
      <c r="E173">
        <v>119</v>
      </c>
      <c r="F173">
        <v>132</v>
      </c>
      <c r="G173">
        <v>0</v>
      </c>
      <c r="H173">
        <v>0</v>
      </c>
      <c r="I173">
        <v>24</v>
      </c>
      <c r="J173">
        <v>0</v>
      </c>
      <c r="K173">
        <v>0</v>
      </c>
      <c r="L173">
        <v>1</v>
      </c>
      <c r="M173">
        <v>2</v>
      </c>
      <c r="N173">
        <v>3120</v>
      </c>
      <c r="O173">
        <v>0</v>
      </c>
      <c r="P173">
        <v>0</v>
      </c>
      <c r="Q173">
        <v>1</v>
      </c>
      <c r="R173">
        <v>0</v>
      </c>
      <c r="S173">
        <v>65563</v>
      </c>
      <c r="X173">
        <v>2.2999999999999972</v>
      </c>
      <c r="Y173" t="b">
        <v>0</v>
      </c>
      <c r="Z173" t="b">
        <v>1</v>
      </c>
    </row>
    <row r="174" spans="2:26" x14ac:dyDescent="0.25">
      <c r="B174" t="s">
        <v>15646</v>
      </c>
      <c r="C174" t="s">
        <v>1064</v>
      </c>
      <c r="D174" t="s">
        <v>15583</v>
      </c>
      <c r="E174">
        <v>114</v>
      </c>
      <c r="F174">
        <v>128</v>
      </c>
      <c r="G174">
        <v>0</v>
      </c>
      <c r="H174">
        <v>0</v>
      </c>
      <c r="I174">
        <v>30</v>
      </c>
      <c r="J174">
        <v>0</v>
      </c>
      <c r="K174">
        <v>0</v>
      </c>
      <c r="L174">
        <v>1</v>
      </c>
      <c r="M174">
        <v>2</v>
      </c>
      <c r="N174">
        <v>3120</v>
      </c>
      <c r="O174">
        <v>0</v>
      </c>
      <c r="P174">
        <v>0</v>
      </c>
      <c r="Q174">
        <v>1</v>
      </c>
      <c r="R174">
        <v>0</v>
      </c>
      <c r="S174">
        <v>65563</v>
      </c>
      <c r="X174">
        <v>2.2999999999999972</v>
      </c>
      <c r="Y174" t="b">
        <v>0</v>
      </c>
      <c r="Z174" t="b">
        <v>1</v>
      </c>
    </row>
    <row r="175" spans="2:26" x14ac:dyDescent="0.25">
      <c r="B175" t="s">
        <v>15647</v>
      </c>
      <c r="C175" t="s">
        <v>1064</v>
      </c>
      <c r="D175" t="s">
        <v>15583</v>
      </c>
      <c r="E175">
        <v>118</v>
      </c>
      <c r="F175">
        <v>131</v>
      </c>
      <c r="G175">
        <v>0</v>
      </c>
      <c r="H175">
        <v>0</v>
      </c>
      <c r="I175">
        <v>30</v>
      </c>
      <c r="J175">
        <v>0</v>
      </c>
      <c r="K175">
        <v>0</v>
      </c>
      <c r="L175">
        <v>1</v>
      </c>
      <c r="M175">
        <v>2</v>
      </c>
      <c r="N175">
        <v>3120</v>
      </c>
      <c r="O175">
        <v>0</v>
      </c>
      <c r="P175">
        <v>0</v>
      </c>
      <c r="Q175">
        <v>1</v>
      </c>
      <c r="R175">
        <v>0</v>
      </c>
      <c r="S175">
        <v>65563</v>
      </c>
      <c r="X175">
        <v>2.2999999999999972</v>
      </c>
      <c r="Y175" t="b">
        <v>0</v>
      </c>
      <c r="Z175" t="b">
        <v>1</v>
      </c>
    </row>
    <row r="176" spans="2:26" x14ac:dyDescent="0.25">
      <c r="B176" t="s">
        <v>15648</v>
      </c>
      <c r="C176" t="s">
        <v>1064</v>
      </c>
      <c r="D176" t="s">
        <v>15583</v>
      </c>
      <c r="E176">
        <v>182</v>
      </c>
      <c r="F176">
        <v>186</v>
      </c>
      <c r="G176">
        <v>0</v>
      </c>
      <c r="H176">
        <v>0</v>
      </c>
      <c r="I176">
        <v>17</v>
      </c>
      <c r="J176">
        <v>0</v>
      </c>
      <c r="K176">
        <v>0</v>
      </c>
      <c r="L176">
        <v>1</v>
      </c>
      <c r="M176">
        <v>2</v>
      </c>
      <c r="N176">
        <v>3120</v>
      </c>
      <c r="O176">
        <v>0</v>
      </c>
      <c r="P176">
        <v>0</v>
      </c>
      <c r="Q176">
        <v>1</v>
      </c>
      <c r="R176">
        <v>0</v>
      </c>
      <c r="S176">
        <v>65563</v>
      </c>
      <c r="X176">
        <v>2.2999999999999972</v>
      </c>
      <c r="Y176" t="b">
        <v>0</v>
      </c>
      <c r="Z176" t="b">
        <v>1</v>
      </c>
    </row>
    <row r="177" spans="2:26" x14ac:dyDescent="0.25">
      <c r="B177" t="s">
        <v>15649</v>
      </c>
      <c r="C177" t="s">
        <v>1064</v>
      </c>
      <c r="D177" t="s">
        <v>15583</v>
      </c>
      <c r="E177">
        <v>183</v>
      </c>
      <c r="F177">
        <v>187</v>
      </c>
      <c r="G177">
        <v>0</v>
      </c>
      <c r="H177">
        <v>0</v>
      </c>
      <c r="I177">
        <v>17</v>
      </c>
      <c r="J177">
        <v>0</v>
      </c>
      <c r="K177">
        <v>0</v>
      </c>
      <c r="L177">
        <v>1</v>
      </c>
      <c r="M177">
        <v>2</v>
      </c>
      <c r="N177">
        <v>3120</v>
      </c>
      <c r="O177">
        <v>0</v>
      </c>
      <c r="P177">
        <v>0</v>
      </c>
      <c r="Q177">
        <v>1</v>
      </c>
      <c r="R177">
        <v>0</v>
      </c>
      <c r="S177">
        <v>65563</v>
      </c>
      <c r="X177">
        <v>2.2999999999999972</v>
      </c>
      <c r="Y177" t="b">
        <v>0</v>
      </c>
      <c r="Z177" t="b">
        <v>1</v>
      </c>
    </row>
    <row r="178" spans="2:26" x14ac:dyDescent="0.25">
      <c r="B178" t="s">
        <v>15650</v>
      </c>
      <c r="C178" t="s">
        <v>1064</v>
      </c>
      <c r="D178" t="s">
        <v>15583</v>
      </c>
      <c r="E178">
        <v>117</v>
      </c>
      <c r="F178">
        <v>130</v>
      </c>
      <c r="G178">
        <v>0</v>
      </c>
      <c r="H178">
        <v>0</v>
      </c>
      <c r="I178">
        <v>27</v>
      </c>
      <c r="J178">
        <v>0</v>
      </c>
      <c r="K178">
        <v>0</v>
      </c>
      <c r="L178">
        <v>1</v>
      </c>
      <c r="M178">
        <v>2</v>
      </c>
      <c r="N178">
        <v>3120</v>
      </c>
      <c r="O178">
        <v>0</v>
      </c>
      <c r="P178">
        <v>0</v>
      </c>
      <c r="Q178">
        <v>1</v>
      </c>
      <c r="R178">
        <v>0</v>
      </c>
      <c r="S178">
        <v>65563</v>
      </c>
      <c r="X178">
        <v>2.2999999999999972</v>
      </c>
      <c r="Y178" t="b">
        <v>0</v>
      </c>
      <c r="Z178" t="b">
        <v>1</v>
      </c>
    </row>
    <row r="179" spans="2:26" x14ac:dyDescent="0.25">
      <c r="B179" t="s">
        <v>15651</v>
      </c>
      <c r="C179" t="s">
        <v>1064</v>
      </c>
      <c r="D179" t="s">
        <v>15583</v>
      </c>
      <c r="E179">
        <v>6</v>
      </c>
      <c r="F179">
        <v>21</v>
      </c>
      <c r="G179">
        <v>0</v>
      </c>
      <c r="H179">
        <v>0</v>
      </c>
      <c r="I179">
        <v>24</v>
      </c>
      <c r="J179">
        <v>0</v>
      </c>
      <c r="K179">
        <v>0</v>
      </c>
      <c r="L179">
        <v>1</v>
      </c>
      <c r="M179">
        <v>2</v>
      </c>
      <c r="N179">
        <v>3120</v>
      </c>
      <c r="O179">
        <v>0</v>
      </c>
      <c r="P179">
        <v>0</v>
      </c>
      <c r="Q179">
        <v>1</v>
      </c>
      <c r="R179">
        <v>0</v>
      </c>
      <c r="S179">
        <v>65563</v>
      </c>
      <c r="X179">
        <v>3.55</v>
      </c>
      <c r="Y179" t="b">
        <v>0</v>
      </c>
      <c r="Z179" t="b">
        <v>1</v>
      </c>
    </row>
    <row r="180" spans="2:26" x14ac:dyDescent="0.25">
      <c r="B180" t="s">
        <v>15652</v>
      </c>
      <c r="C180" t="s">
        <v>1064</v>
      </c>
      <c r="D180" t="s">
        <v>15583</v>
      </c>
      <c r="E180">
        <v>4</v>
      </c>
      <c r="F180">
        <v>19</v>
      </c>
      <c r="G180">
        <v>0</v>
      </c>
      <c r="H180">
        <v>0</v>
      </c>
      <c r="I180">
        <v>27</v>
      </c>
      <c r="J180">
        <v>0</v>
      </c>
      <c r="K180">
        <v>0</v>
      </c>
      <c r="L180">
        <v>1</v>
      </c>
      <c r="M180">
        <v>2</v>
      </c>
      <c r="N180">
        <v>3120</v>
      </c>
      <c r="O180">
        <v>0</v>
      </c>
      <c r="P180">
        <v>0</v>
      </c>
      <c r="Q180">
        <v>1</v>
      </c>
      <c r="R180">
        <v>0</v>
      </c>
      <c r="S180">
        <v>65563</v>
      </c>
      <c r="X180">
        <v>3.55</v>
      </c>
      <c r="Y180" t="b">
        <v>0</v>
      </c>
      <c r="Z180" t="b">
        <v>1</v>
      </c>
    </row>
    <row r="181" spans="2:26" x14ac:dyDescent="0.25">
      <c r="B181" t="s">
        <v>15653</v>
      </c>
      <c r="C181" t="s">
        <v>1064</v>
      </c>
      <c r="D181" t="s">
        <v>15583</v>
      </c>
      <c r="E181">
        <v>9</v>
      </c>
      <c r="F181">
        <v>25</v>
      </c>
      <c r="G181">
        <v>0</v>
      </c>
      <c r="H181">
        <v>0</v>
      </c>
      <c r="I181">
        <v>24</v>
      </c>
      <c r="J181">
        <v>0</v>
      </c>
      <c r="K181">
        <v>0</v>
      </c>
      <c r="L181">
        <v>1</v>
      </c>
      <c r="M181">
        <v>2</v>
      </c>
      <c r="N181">
        <v>3120</v>
      </c>
      <c r="O181">
        <v>0</v>
      </c>
      <c r="P181">
        <v>0</v>
      </c>
      <c r="Q181">
        <v>1</v>
      </c>
      <c r="R181">
        <v>0</v>
      </c>
      <c r="S181">
        <v>65563</v>
      </c>
      <c r="X181">
        <v>3.55</v>
      </c>
      <c r="Y181" t="b">
        <v>0</v>
      </c>
      <c r="Z181" t="b">
        <v>1</v>
      </c>
    </row>
    <row r="182" spans="2:26" x14ac:dyDescent="0.25">
      <c r="B182" t="s">
        <v>15654</v>
      </c>
      <c r="C182" t="s">
        <v>1064</v>
      </c>
      <c r="D182" t="s">
        <v>15583</v>
      </c>
      <c r="E182">
        <v>5</v>
      </c>
      <c r="F182">
        <v>20</v>
      </c>
      <c r="G182">
        <v>0</v>
      </c>
      <c r="H182">
        <v>0</v>
      </c>
      <c r="I182">
        <v>30</v>
      </c>
      <c r="J182">
        <v>0</v>
      </c>
      <c r="K182">
        <v>0</v>
      </c>
      <c r="L182">
        <v>1</v>
      </c>
      <c r="M182">
        <v>2</v>
      </c>
      <c r="N182">
        <v>3120</v>
      </c>
      <c r="O182">
        <v>0</v>
      </c>
      <c r="P182">
        <v>0</v>
      </c>
      <c r="Q182">
        <v>1</v>
      </c>
      <c r="R182">
        <v>0</v>
      </c>
      <c r="S182">
        <v>65563</v>
      </c>
      <c r="X182">
        <v>3.55</v>
      </c>
      <c r="Y182" t="b">
        <v>0</v>
      </c>
      <c r="Z182" t="b">
        <v>1</v>
      </c>
    </row>
    <row r="183" spans="2:26" x14ac:dyDescent="0.25">
      <c r="B183" t="s">
        <v>15655</v>
      </c>
      <c r="C183" t="s">
        <v>1064</v>
      </c>
      <c r="D183" t="s">
        <v>15583</v>
      </c>
      <c r="E183">
        <v>8</v>
      </c>
      <c r="F183">
        <v>24</v>
      </c>
      <c r="G183">
        <v>0</v>
      </c>
      <c r="H183">
        <v>0</v>
      </c>
      <c r="I183">
        <v>30</v>
      </c>
      <c r="J183">
        <v>0</v>
      </c>
      <c r="K183">
        <v>0</v>
      </c>
      <c r="L183">
        <v>1</v>
      </c>
      <c r="M183">
        <v>2</v>
      </c>
      <c r="N183">
        <v>3120</v>
      </c>
      <c r="O183">
        <v>0</v>
      </c>
      <c r="P183">
        <v>0</v>
      </c>
      <c r="Q183">
        <v>1</v>
      </c>
      <c r="R183">
        <v>0</v>
      </c>
      <c r="S183">
        <v>65563</v>
      </c>
      <c r="X183">
        <v>3.55</v>
      </c>
      <c r="Y183" t="b">
        <v>0</v>
      </c>
      <c r="Z183" t="b">
        <v>1</v>
      </c>
    </row>
    <row r="184" spans="2:26" x14ac:dyDescent="0.25">
      <c r="B184" t="s">
        <v>15656</v>
      </c>
      <c r="C184" t="s">
        <v>1064</v>
      </c>
      <c r="D184" t="s">
        <v>15583</v>
      </c>
      <c r="E184">
        <v>184</v>
      </c>
      <c r="F184">
        <v>172</v>
      </c>
      <c r="G184">
        <v>0</v>
      </c>
      <c r="H184">
        <v>0</v>
      </c>
      <c r="I184">
        <v>17</v>
      </c>
      <c r="J184">
        <v>0</v>
      </c>
      <c r="K184">
        <v>0</v>
      </c>
      <c r="L184">
        <v>1</v>
      </c>
      <c r="M184">
        <v>2</v>
      </c>
      <c r="N184">
        <v>3120</v>
      </c>
      <c r="O184">
        <v>0</v>
      </c>
      <c r="P184">
        <v>0</v>
      </c>
      <c r="Q184">
        <v>1</v>
      </c>
      <c r="R184">
        <v>0</v>
      </c>
      <c r="S184">
        <v>65563</v>
      </c>
      <c r="X184">
        <v>3.55</v>
      </c>
      <c r="Y184" t="b">
        <v>0</v>
      </c>
      <c r="Z184" t="b">
        <v>1</v>
      </c>
    </row>
    <row r="185" spans="2:26" x14ac:dyDescent="0.25">
      <c r="B185" t="s">
        <v>15657</v>
      </c>
      <c r="C185" t="s">
        <v>1064</v>
      </c>
      <c r="D185" t="s">
        <v>15583</v>
      </c>
      <c r="E185">
        <v>185</v>
      </c>
      <c r="F185">
        <v>173</v>
      </c>
      <c r="G185">
        <v>0</v>
      </c>
      <c r="H185">
        <v>0</v>
      </c>
      <c r="I185">
        <v>17</v>
      </c>
      <c r="J185">
        <v>0</v>
      </c>
      <c r="K185">
        <v>0</v>
      </c>
      <c r="L185">
        <v>1</v>
      </c>
      <c r="M185">
        <v>2</v>
      </c>
      <c r="N185">
        <v>3120</v>
      </c>
      <c r="O185">
        <v>0</v>
      </c>
      <c r="P185">
        <v>0</v>
      </c>
      <c r="Q185">
        <v>1</v>
      </c>
      <c r="R185">
        <v>0</v>
      </c>
      <c r="S185">
        <v>65563</v>
      </c>
      <c r="X185">
        <v>3.55</v>
      </c>
      <c r="Y185" t="b">
        <v>0</v>
      </c>
      <c r="Z185" t="b">
        <v>1</v>
      </c>
    </row>
    <row r="186" spans="2:26" x14ac:dyDescent="0.25">
      <c r="B186" t="s">
        <v>15658</v>
      </c>
      <c r="C186" t="s">
        <v>1064</v>
      </c>
      <c r="D186" t="s">
        <v>15583</v>
      </c>
      <c r="E186">
        <v>7</v>
      </c>
      <c r="F186">
        <v>23</v>
      </c>
      <c r="G186">
        <v>0</v>
      </c>
      <c r="H186">
        <v>0</v>
      </c>
      <c r="I186">
        <v>27</v>
      </c>
      <c r="J186">
        <v>0</v>
      </c>
      <c r="K186">
        <v>0</v>
      </c>
      <c r="L186">
        <v>1</v>
      </c>
      <c r="M186">
        <v>2</v>
      </c>
      <c r="N186">
        <v>3120</v>
      </c>
      <c r="O186">
        <v>0</v>
      </c>
      <c r="P186">
        <v>0</v>
      </c>
      <c r="Q186">
        <v>1</v>
      </c>
      <c r="R186">
        <v>0</v>
      </c>
      <c r="S186">
        <v>65563</v>
      </c>
      <c r="X186">
        <v>3.55</v>
      </c>
      <c r="Y186" t="b">
        <v>0</v>
      </c>
      <c r="Z186" t="b">
        <v>1</v>
      </c>
    </row>
    <row r="187" spans="2:26" x14ac:dyDescent="0.25">
      <c r="B187" t="s">
        <v>15659</v>
      </c>
      <c r="C187" t="s">
        <v>1064</v>
      </c>
      <c r="D187" t="s">
        <v>15589</v>
      </c>
      <c r="E187">
        <v>109</v>
      </c>
      <c r="F187">
        <v>215</v>
      </c>
      <c r="G187">
        <v>0</v>
      </c>
      <c r="H187">
        <v>0</v>
      </c>
      <c r="I187">
        <v>44</v>
      </c>
      <c r="J187">
        <v>0</v>
      </c>
      <c r="K187">
        <v>0</v>
      </c>
      <c r="L187">
        <v>1</v>
      </c>
      <c r="M187">
        <v>2</v>
      </c>
      <c r="N187">
        <v>3120</v>
      </c>
      <c r="O187">
        <v>0</v>
      </c>
      <c r="P187">
        <v>0</v>
      </c>
      <c r="Q187">
        <v>1</v>
      </c>
      <c r="R187">
        <v>0</v>
      </c>
      <c r="S187">
        <v>65563</v>
      </c>
      <c r="X187">
        <v>6.4257295305669366</v>
      </c>
      <c r="Y187" t="b">
        <v>0</v>
      </c>
      <c r="Z187" t="b">
        <v>1</v>
      </c>
    </row>
    <row r="188" spans="2:26" x14ac:dyDescent="0.25">
      <c r="B188" t="s">
        <v>15660</v>
      </c>
      <c r="C188" t="s">
        <v>1064</v>
      </c>
      <c r="D188" t="s">
        <v>15583</v>
      </c>
      <c r="E188">
        <v>60</v>
      </c>
      <c r="F188">
        <v>82</v>
      </c>
      <c r="G188">
        <v>0</v>
      </c>
      <c r="H188">
        <v>0</v>
      </c>
      <c r="I188">
        <v>19</v>
      </c>
      <c r="J188">
        <v>0</v>
      </c>
      <c r="K188">
        <v>0</v>
      </c>
      <c r="L188">
        <v>1</v>
      </c>
      <c r="M188">
        <v>2</v>
      </c>
      <c r="N188">
        <v>3120</v>
      </c>
      <c r="O188">
        <v>0</v>
      </c>
      <c r="P188">
        <v>0</v>
      </c>
      <c r="Q188">
        <v>1</v>
      </c>
      <c r="R188">
        <v>0</v>
      </c>
      <c r="S188">
        <v>65563</v>
      </c>
      <c r="X188">
        <v>9</v>
      </c>
      <c r="Y188" t="b">
        <v>0</v>
      </c>
      <c r="Z188" t="b">
        <v>1</v>
      </c>
    </row>
    <row r="189" spans="2:26" x14ac:dyDescent="0.25">
      <c r="B189" t="s">
        <v>15661</v>
      </c>
      <c r="C189" t="s">
        <v>1064</v>
      </c>
      <c r="D189" t="s">
        <v>15583</v>
      </c>
      <c r="E189">
        <v>177</v>
      </c>
      <c r="F189">
        <v>179</v>
      </c>
      <c r="G189">
        <v>0</v>
      </c>
      <c r="H189">
        <v>0</v>
      </c>
      <c r="I189">
        <v>17</v>
      </c>
      <c r="J189">
        <v>0</v>
      </c>
      <c r="K189">
        <v>0</v>
      </c>
      <c r="L189">
        <v>1</v>
      </c>
      <c r="M189">
        <v>2</v>
      </c>
      <c r="N189">
        <v>3120</v>
      </c>
      <c r="O189">
        <v>0</v>
      </c>
      <c r="P189">
        <v>0</v>
      </c>
      <c r="Q189">
        <v>1</v>
      </c>
      <c r="R189">
        <v>0</v>
      </c>
      <c r="S189">
        <v>65563</v>
      </c>
      <c r="X189">
        <v>9</v>
      </c>
      <c r="Y189" t="b">
        <v>0</v>
      </c>
      <c r="Z189" t="b">
        <v>1</v>
      </c>
    </row>
    <row r="190" spans="2:26" x14ac:dyDescent="0.25">
      <c r="B190" t="s">
        <v>15662</v>
      </c>
      <c r="C190" t="s">
        <v>1064</v>
      </c>
      <c r="D190" t="s">
        <v>15583</v>
      </c>
      <c r="E190">
        <v>59</v>
      </c>
      <c r="F190">
        <v>81</v>
      </c>
      <c r="G190">
        <v>0</v>
      </c>
      <c r="H190">
        <v>0</v>
      </c>
      <c r="I190">
        <v>15</v>
      </c>
      <c r="J190">
        <v>0</v>
      </c>
      <c r="K190">
        <v>0</v>
      </c>
      <c r="L190">
        <v>1</v>
      </c>
      <c r="M190">
        <v>2</v>
      </c>
      <c r="N190">
        <v>3120</v>
      </c>
      <c r="O190">
        <v>0</v>
      </c>
      <c r="P190">
        <v>0</v>
      </c>
      <c r="Q190">
        <v>1</v>
      </c>
      <c r="R190">
        <v>0</v>
      </c>
      <c r="S190">
        <v>65563</v>
      </c>
      <c r="X190">
        <v>9</v>
      </c>
      <c r="Y190" t="b">
        <v>0</v>
      </c>
      <c r="Z190" t="b">
        <v>1</v>
      </c>
    </row>
    <row r="191" spans="2:26" x14ac:dyDescent="0.25">
      <c r="B191" t="s">
        <v>15663</v>
      </c>
      <c r="C191" t="s">
        <v>1064</v>
      </c>
      <c r="D191" t="s">
        <v>15583</v>
      </c>
      <c r="E191">
        <v>61</v>
      </c>
      <c r="F191">
        <v>83</v>
      </c>
      <c r="G191">
        <v>0</v>
      </c>
      <c r="H191">
        <v>0</v>
      </c>
      <c r="I191">
        <v>24</v>
      </c>
      <c r="J191">
        <v>0</v>
      </c>
      <c r="K191">
        <v>0</v>
      </c>
      <c r="L191">
        <v>1</v>
      </c>
      <c r="M191">
        <v>2</v>
      </c>
      <c r="N191">
        <v>3120</v>
      </c>
      <c r="O191">
        <v>0</v>
      </c>
      <c r="P191">
        <v>0</v>
      </c>
      <c r="Q191">
        <v>1</v>
      </c>
      <c r="R191">
        <v>0</v>
      </c>
      <c r="S191">
        <v>65563</v>
      </c>
      <c r="X191">
        <v>9</v>
      </c>
      <c r="Y191" t="b">
        <v>0</v>
      </c>
      <c r="Z191" t="b">
        <v>1</v>
      </c>
    </row>
    <row r="192" spans="2:26" x14ac:dyDescent="0.25">
      <c r="B192" t="s">
        <v>15664</v>
      </c>
      <c r="C192" t="s">
        <v>1064</v>
      </c>
      <c r="D192" t="s">
        <v>15589</v>
      </c>
      <c r="E192">
        <v>111</v>
      </c>
      <c r="F192">
        <v>129</v>
      </c>
      <c r="G192">
        <v>0</v>
      </c>
      <c r="H192">
        <v>0</v>
      </c>
      <c r="I192">
        <v>44</v>
      </c>
      <c r="J192">
        <v>0</v>
      </c>
      <c r="K192">
        <v>0</v>
      </c>
      <c r="L192">
        <v>1</v>
      </c>
      <c r="M192">
        <v>2</v>
      </c>
      <c r="N192">
        <v>3120</v>
      </c>
      <c r="O192">
        <v>0</v>
      </c>
      <c r="P192">
        <v>0</v>
      </c>
      <c r="Q192">
        <v>1</v>
      </c>
      <c r="R192">
        <v>0</v>
      </c>
      <c r="S192">
        <v>65563</v>
      </c>
      <c r="X192">
        <v>6.4257295305669366</v>
      </c>
      <c r="Y192" t="b">
        <v>0</v>
      </c>
      <c r="Z192" t="b">
        <v>1</v>
      </c>
    </row>
    <row r="193" spans="2:26" x14ac:dyDescent="0.25">
      <c r="B193" t="s">
        <v>15665</v>
      </c>
      <c r="C193" t="s">
        <v>1064</v>
      </c>
      <c r="D193" t="s">
        <v>15583</v>
      </c>
      <c r="E193">
        <v>56</v>
      </c>
      <c r="F193">
        <v>78</v>
      </c>
      <c r="G193">
        <v>0</v>
      </c>
      <c r="H193">
        <v>0</v>
      </c>
      <c r="I193">
        <v>19</v>
      </c>
      <c r="J193">
        <v>0</v>
      </c>
      <c r="K193">
        <v>0</v>
      </c>
      <c r="L193">
        <v>1</v>
      </c>
      <c r="M193">
        <v>2</v>
      </c>
      <c r="N193">
        <v>3120</v>
      </c>
      <c r="O193">
        <v>0</v>
      </c>
      <c r="P193">
        <v>0</v>
      </c>
      <c r="Q193">
        <v>1</v>
      </c>
      <c r="R193">
        <v>0</v>
      </c>
      <c r="S193">
        <v>65563</v>
      </c>
      <c r="X193">
        <v>9</v>
      </c>
      <c r="Y193" t="b">
        <v>0</v>
      </c>
      <c r="Z193" t="b">
        <v>1</v>
      </c>
    </row>
    <row r="194" spans="2:26" x14ac:dyDescent="0.25">
      <c r="B194" t="s">
        <v>15666</v>
      </c>
      <c r="C194" t="s">
        <v>1064</v>
      </c>
      <c r="D194" t="s">
        <v>15583</v>
      </c>
      <c r="E194">
        <v>176</v>
      </c>
      <c r="F194">
        <v>178</v>
      </c>
      <c r="G194">
        <v>0</v>
      </c>
      <c r="H194">
        <v>0</v>
      </c>
      <c r="I194">
        <v>17</v>
      </c>
      <c r="J194">
        <v>0</v>
      </c>
      <c r="K194">
        <v>0</v>
      </c>
      <c r="L194">
        <v>1</v>
      </c>
      <c r="M194">
        <v>2</v>
      </c>
      <c r="N194">
        <v>3120</v>
      </c>
      <c r="O194">
        <v>0</v>
      </c>
      <c r="P194">
        <v>0</v>
      </c>
      <c r="Q194">
        <v>1</v>
      </c>
      <c r="R194">
        <v>0</v>
      </c>
      <c r="S194">
        <v>65563</v>
      </c>
      <c r="X194">
        <v>9</v>
      </c>
      <c r="Y194" t="b">
        <v>0</v>
      </c>
      <c r="Z194" t="b">
        <v>1</v>
      </c>
    </row>
    <row r="195" spans="2:26" x14ac:dyDescent="0.25">
      <c r="B195" t="s">
        <v>15667</v>
      </c>
      <c r="C195" t="s">
        <v>1064</v>
      </c>
      <c r="D195" t="s">
        <v>15583</v>
      </c>
      <c r="E195">
        <v>55</v>
      </c>
      <c r="F195">
        <v>77</v>
      </c>
      <c r="G195">
        <v>0</v>
      </c>
      <c r="H195">
        <v>0</v>
      </c>
      <c r="I195">
        <v>15</v>
      </c>
      <c r="J195">
        <v>0</v>
      </c>
      <c r="K195">
        <v>0</v>
      </c>
      <c r="L195">
        <v>1</v>
      </c>
      <c r="M195">
        <v>2</v>
      </c>
      <c r="N195">
        <v>3120</v>
      </c>
      <c r="O195">
        <v>0</v>
      </c>
      <c r="P195">
        <v>0</v>
      </c>
      <c r="Q195">
        <v>1</v>
      </c>
      <c r="R195">
        <v>0</v>
      </c>
      <c r="S195">
        <v>65563</v>
      </c>
      <c r="X195">
        <v>9</v>
      </c>
      <c r="Y195" t="b">
        <v>0</v>
      </c>
      <c r="Z195" t="b">
        <v>1</v>
      </c>
    </row>
    <row r="196" spans="2:26" x14ac:dyDescent="0.25">
      <c r="B196" t="s">
        <v>15668</v>
      </c>
      <c r="C196" t="s">
        <v>1064</v>
      </c>
      <c r="D196" t="s">
        <v>15583</v>
      </c>
      <c r="E196">
        <v>57</v>
      </c>
      <c r="F196">
        <v>79</v>
      </c>
      <c r="G196">
        <v>0</v>
      </c>
      <c r="H196">
        <v>0</v>
      </c>
      <c r="I196">
        <v>24</v>
      </c>
      <c r="J196">
        <v>0</v>
      </c>
      <c r="K196">
        <v>0</v>
      </c>
      <c r="L196">
        <v>1</v>
      </c>
      <c r="M196">
        <v>2</v>
      </c>
      <c r="N196">
        <v>3120</v>
      </c>
      <c r="O196">
        <v>0</v>
      </c>
      <c r="P196">
        <v>0</v>
      </c>
      <c r="Q196">
        <v>1</v>
      </c>
      <c r="R196">
        <v>0</v>
      </c>
      <c r="S196">
        <v>65563</v>
      </c>
      <c r="X196">
        <v>9</v>
      </c>
      <c r="Y196" t="b">
        <v>0</v>
      </c>
      <c r="Z196" t="b">
        <v>1</v>
      </c>
    </row>
    <row r="197" spans="2:26" x14ac:dyDescent="0.25">
      <c r="B197" t="s">
        <v>15669</v>
      </c>
      <c r="C197" t="s">
        <v>1064</v>
      </c>
      <c r="D197" t="s">
        <v>15583</v>
      </c>
      <c r="E197">
        <v>281</v>
      </c>
      <c r="F197">
        <v>280</v>
      </c>
      <c r="G197">
        <v>0</v>
      </c>
      <c r="H197">
        <v>0</v>
      </c>
      <c r="I197">
        <v>14</v>
      </c>
      <c r="J197">
        <v>0</v>
      </c>
      <c r="K197">
        <v>0</v>
      </c>
      <c r="L197">
        <v>1</v>
      </c>
      <c r="M197">
        <v>2</v>
      </c>
      <c r="N197">
        <v>3120</v>
      </c>
      <c r="O197">
        <v>0</v>
      </c>
      <c r="P197">
        <v>0</v>
      </c>
      <c r="Q197">
        <v>1</v>
      </c>
      <c r="R197">
        <v>0</v>
      </c>
      <c r="S197">
        <v>65563</v>
      </c>
      <c r="X197">
        <v>9</v>
      </c>
      <c r="Y197" t="b">
        <v>0</v>
      </c>
      <c r="Z197" t="b">
        <v>1</v>
      </c>
    </row>
    <row r="198" spans="2:26" x14ac:dyDescent="0.25">
      <c r="B198" t="s">
        <v>15670</v>
      </c>
      <c r="C198" t="s">
        <v>1064</v>
      </c>
      <c r="D198" t="s">
        <v>15589</v>
      </c>
      <c r="E198">
        <v>53</v>
      </c>
      <c r="F198">
        <v>79</v>
      </c>
      <c r="G198">
        <v>0</v>
      </c>
      <c r="H198">
        <v>0</v>
      </c>
      <c r="I198">
        <v>44</v>
      </c>
      <c r="J198">
        <v>0</v>
      </c>
      <c r="K198">
        <v>0</v>
      </c>
      <c r="L198">
        <v>1</v>
      </c>
      <c r="M198">
        <v>2</v>
      </c>
      <c r="N198">
        <v>3120</v>
      </c>
      <c r="O198">
        <v>0</v>
      </c>
      <c r="P198">
        <v>0</v>
      </c>
      <c r="Q198">
        <v>1</v>
      </c>
      <c r="R198">
        <v>0</v>
      </c>
      <c r="S198">
        <v>65563</v>
      </c>
      <c r="X198">
        <v>10.816653826391969</v>
      </c>
      <c r="Y198" t="b">
        <v>0</v>
      </c>
      <c r="Z198" t="b">
        <v>1</v>
      </c>
    </row>
    <row r="199" spans="2:26" x14ac:dyDescent="0.25">
      <c r="B199" t="s">
        <v>15671</v>
      </c>
      <c r="C199" t="s">
        <v>1064</v>
      </c>
      <c r="D199" t="s">
        <v>15589</v>
      </c>
      <c r="E199">
        <v>61</v>
      </c>
      <c r="F199">
        <v>88</v>
      </c>
      <c r="G199">
        <v>0</v>
      </c>
      <c r="H199">
        <v>0</v>
      </c>
      <c r="I199">
        <v>44</v>
      </c>
      <c r="J199">
        <v>0</v>
      </c>
      <c r="K199">
        <v>0</v>
      </c>
      <c r="L199">
        <v>1</v>
      </c>
      <c r="M199">
        <v>2</v>
      </c>
      <c r="N199">
        <v>3120</v>
      </c>
      <c r="O199">
        <v>0</v>
      </c>
      <c r="P199">
        <v>0</v>
      </c>
      <c r="Q199">
        <v>1</v>
      </c>
      <c r="R199">
        <v>0</v>
      </c>
      <c r="S199">
        <v>65563</v>
      </c>
      <c r="X199">
        <v>10.816653826391969</v>
      </c>
      <c r="Y199" t="b">
        <v>0</v>
      </c>
      <c r="Z199" t="b">
        <v>1</v>
      </c>
    </row>
    <row r="200" spans="2:26" x14ac:dyDescent="0.25">
      <c r="B200" t="s">
        <v>15672</v>
      </c>
      <c r="C200" t="s">
        <v>1064</v>
      </c>
      <c r="D200" t="s">
        <v>15589</v>
      </c>
      <c r="E200">
        <v>137</v>
      </c>
      <c r="F200">
        <v>282</v>
      </c>
      <c r="G200">
        <v>0</v>
      </c>
      <c r="H200">
        <v>0</v>
      </c>
      <c r="I200">
        <v>40</v>
      </c>
      <c r="J200">
        <v>0</v>
      </c>
      <c r="K200">
        <v>0</v>
      </c>
      <c r="L200">
        <v>1</v>
      </c>
      <c r="M200">
        <v>2</v>
      </c>
      <c r="N200">
        <v>3120</v>
      </c>
      <c r="O200">
        <v>0</v>
      </c>
      <c r="P200">
        <v>0</v>
      </c>
      <c r="Q200">
        <v>1</v>
      </c>
      <c r="R200">
        <v>0</v>
      </c>
      <c r="S200">
        <v>65563</v>
      </c>
      <c r="X200">
        <v>9.6046863561492728</v>
      </c>
      <c r="Y200" t="b">
        <v>0</v>
      </c>
      <c r="Z200" t="b">
        <v>1</v>
      </c>
    </row>
    <row r="201" spans="2:26" x14ac:dyDescent="0.25">
      <c r="B201" t="s">
        <v>15673</v>
      </c>
      <c r="C201" t="s">
        <v>1064</v>
      </c>
      <c r="D201" t="s">
        <v>15589</v>
      </c>
      <c r="E201">
        <v>63</v>
      </c>
      <c r="F201">
        <v>280</v>
      </c>
      <c r="G201">
        <v>0</v>
      </c>
      <c r="H201">
        <v>0</v>
      </c>
      <c r="I201">
        <v>40</v>
      </c>
      <c r="J201">
        <v>0</v>
      </c>
      <c r="K201">
        <v>0</v>
      </c>
      <c r="L201">
        <v>1</v>
      </c>
      <c r="M201">
        <v>2</v>
      </c>
      <c r="N201">
        <v>3120</v>
      </c>
      <c r="O201">
        <v>0</v>
      </c>
      <c r="P201">
        <v>0</v>
      </c>
      <c r="Q201">
        <v>1</v>
      </c>
      <c r="R201">
        <v>0</v>
      </c>
      <c r="S201">
        <v>65563</v>
      </c>
      <c r="X201">
        <v>11.715374513859981</v>
      </c>
      <c r="Y201" t="b">
        <v>0</v>
      </c>
      <c r="Z201" t="b">
        <v>1</v>
      </c>
    </row>
    <row r="202" spans="2:26" x14ac:dyDescent="0.25">
      <c r="B202" t="s">
        <v>15674</v>
      </c>
      <c r="C202" t="s">
        <v>1064</v>
      </c>
      <c r="D202" t="s">
        <v>15589</v>
      </c>
      <c r="E202">
        <v>50</v>
      </c>
      <c r="F202">
        <v>280</v>
      </c>
      <c r="G202">
        <v>0</v>
      </c>
      <c r="H202">
        <v>0</v>
      </c>
      <c r="I202">
        <v>40</v>
      </c>
      <c r="J202">
        <v>0</v>
      </c>
      <c r="K202">
        <v>0</v>
      </c>
      <c r="L202">
        <v>1</v>
      </c>
      <c r="M202">
        <v>2</v>
      </c>
      <c r="N202">
        <v>3120</v>
      </c>
      <c r="O202">
        <v>0</v>
      </c>
      <c r="P202">
        <v>0</v>
      </c>
      <c r="Q202">
        <v>1</v>
      </c>
      <c r="R202">
        <v>0</v>
      </c>
      <c r="S202">
        <v>65563</v>
      </c>
      <c r="X202">
        <v>11.715374513859981</v>
      </c>
      <c r="Y202" t="b">
        <v>0</v>
      </c>
      <c r="Z202" t="b">
        <v>1</v>
      </c>
    </row>
    <row r="203" spans="2:26" x14ac:dyDescent="0.25">
      <c r="B203" t="s">
        <v>15675</v>
      </c>
      <c r="C203" t="s">
        <v>1064</v>
      </c>
      <c r="D203" t="s">
        <v>15589</v>
      </c>
      <c r="E203">
        <v>1</v>
      </c>
      <c r="F203">
        <v>19</v>
      </c>
      <c r="G203">
        <v>0</v>
      </c>
      <c r="H203">
        <v>0</v>
      </c>
      <c r="I203">
        <v>44</v>
      </c>
      <c r="J203">
        <v>0</v>
      </c>
      <c r="K203">
        <v>0</v>
      </c>
      <c r="L203">
        <v>1</v>
      </c>
      <c r="M203">
        <v>2</v>
      </c>
      <c r="N203">
        <v>3120</v>
      </c>
      <c r="O203">
        <v>0</v>
      </c>
      <c r="P203">
        <v>0</v>
      </c>
      <c r="Q203">
        <v>1</v>
      </c>
      <c r="R203">
        <v>0</v>
      </c>
      <c r="S203">
        <v>65563</v>
      </c>
      <c r="X203">
        <v>6.9715493256520817</v>
      </c>
      <c r="Y203" t="b">
        <v>0</v>
      </c>
      <c r="Z203" t="b">
        <v>1</v>
      </c>
    </row>
    <row r="204" spans="2:26" x14ac:dyDescent="0.25">
      <c r="B204" t="s">
        <v>15676</v>
      </c>
      <c r="C204" t="s">
        <v>1064</v>
      </c>
      <c r="D204" t="s">
        <v>15583</v>
      </c>
      <c r="E204">
        <v>305</v>
      </c>
      <c r="F204">
        <v>306</v>
      </c>
      <c r="G204">
        <v>0</v>
      </c>
      <c r="H204">
        <v>0</v>
      </c>
      <c r="I204">
        <v>24</v>
      </c>
      <c r="J204">
        <v>0</v>
      </c>
      <c r="K204">
        <v>0</v>
      </c>
      <c r="L204">
        <v>1</v>
      </c>
      <c r="M204">
        <v>2</v>
      </c>
      <c r="N204">
        <v>3120</v>
      </c>
      <c r="O204">
        <v>0</v>
      </c>
      <c r="P204">
        <v>0</v>
      </c>
      <c r="Q204">
        <v>1</v>
      </c>
      <c r="R204">
        <v>0</v>
      </c>
      <c r="S204">
        <v>65563</v>
      </c>
      <c r="X204">
        <v>9</v>
      </c>
      <c r="Y204" t="b">
        <v>0</v>
      </c>
      <c r="Z204" t="b">
        <v>1</v>
      </c>
    </row>
    <row r="205" spans="2:26" x14ac:dyDescent="0.25">
      <c r="B205" t="s">
        <v>15677</v>
      </c>
      <c r="C205" t="s">
        <v>1064</v>
      </c>
      <c r="D205" t="s">
        <v>15589</v>
      </c>
      <c r="E205">
        <v>140</v>
      </c>
      <c r="F205">
        <v>39</v>
      </c>
      <c r="G205">
        <v>0</v>
      </c>
      <c r="H205">
        <v>0</v>
      </c>
      <c r="I205">
        <v>44</v>
      </c>
      <c r="J205">
        <v>0</v>
      </c>
      <c r="K205">
        <v>0</v>
      </c>
      <c r="L205">
        <v>1</v>
      </c>
      <c r="M205">
        <v>2</v>
      </c>
      <c r="N205">
        <v>3120</v>
      </c>
      <c r="O205">
        <v>0</v>
      </c>
      <c r="P205">
        <v>0</v>
      </c>
      <c r="Q205">
        <v>1</v>
      </c>
      <c r="R205">
        <v>0</v>
      </c>
      <c r="S205">
        <v>65563</v>
      </c>
      <c r="X205">
        <v>8.4852813742385695</v>
      </c>
      <c r="Y205" t="b">
        <v>0</v>
      </c>
      <c r="Z205" t="b">
        <v>1</v>
      </c>
    </row>
    <row r="206" spans="2:26" x14ac:dyDescent="0.25">
      <c r="B206" t="s">
        <v>15678</v>
      </c>
      <c r="C206" t="s">
        <v>1064</v>
      </c>
      <c r="D206" t="s">
        <v>15589</v>
      </c>
      <c r="E206">
        <v>3</v>
      </c>
      <c r="F206">
        <v>21</v>
      </c>
      <c r="G206">
        <v>0</v>
      </c>
      <c r="H206">
        <v>0</v>
      </c>
      <c r="I206">
        <v>44</v>
      </c>
      <c r="J206">
        <v>0</v>
      </c>
      <c r="K206">
        <v>0</v>
      </c>
      <c r="L206">
        <v>1</v>
      </c>
      <c r="M206">
        <v>2</v>
      </c>
      <c r="N206">
        <v>3120</v>
      </c>
      <c r="O206">
        <v>0</v>
      </c>
      <c r="P206">
        <v>0</v>
      </c>
      <c r="Q206">
        <v>1</v>
      </c>
      <c r="R206">
        <v>0</v>
      </c>
      <c r="S206">
        <v>65563</v>
      </c>
      <c r="X206">
        <v>6.9715493256520817</v>
      </c>
      <c r="Y206" t="b">
        <v>0</v>
      </c>
      <c r="Z206" t="b">
        <v>1</v>
      </c>
    </row>
    <row r="207" spans="2:26" x14ac:dyDescent="0.25">
      <c r="B207" t="s">
        <v>15679</v>
      </c>
      <c r="C207" t="s">
        <v>1064</v>
      </c>
      <c r="D207" t="s">
        <v>15589</v>
      </c>
      <c r="E207">
        <v>93</v>
      </c>
      <c r="F207">
        <v>115</v>
      </c>
      <c r="G207">
        <v>0</v>
      </c>
      <c r="H207">
        <v>0</v>
      </c>
      <c r="I207">
        <v>44</v>
      </c>
      <c r="J207">
        <v>0</v>
      </c>
      <c r="K207">
        <v>0</v>
      </c>
      <c r="L207">
        <v>1</v>
      </c>
      <c r="M207">
        <v>2</v>
      </c>
      <c r="N207">
        <v>3120</v>
      </c>
      <c r="O207">
        <v>0</v>
      </c>
      <c r="P207">
        <v>0</v>
      </c>
      <c r="Q207">
        <v>1</v>
      </c>
      <c r="R207">
        <v>0</v>
      </c>
      <c r="S207">
        <v>65563</v>
      </c>
      <c r="X207">
        <v>10.816653826391969</v>
      </c>
      <c r="Y207" t="b">
        <v>0</v>
      </c>
      <c r="Z207" t="b">
        <v>1</v>
      </c>
    </row>
    <row r="208" spans="2:26" x14ac:dyDescent="0.25">
      <c r="B208" t="s">
        <v>15680</v>
      </c>
      <c r="C208" t="s">
        <v>1064</v>
      </c>
      <c r="D208" t="s">
        <v>15589</v>
      </c>
      <c r="E208">
        <v>75</v>
      </c>
      <c r="F208">
        <v>97</v>
      </c>
      <c r="G208">
        <v>0</v>
      </c>
      <c r="H208">
        <v>0</v>
      </c>
      <c r="I208">
        <v>44</v>
      </c>
      <c r="J208">
        <v>0</v>
      </c>
      <c r="K208">
        <v>0</v>
      </c>
      <c r="L208">
        <v>1</v>
      </c>
      <c r="M208">
        <v>2</v>
      </c>
      <c r="N208">
        <v>3120</v>
      </c>
      <c r="O208">
        <v>0</v>
      </c>
      <c r="P208">
        <v>0</v>
      </c>
      <c r="Q208">
        <v>1</v>
      </c>
      <c r="R208">
        <v>0</v>
      </c>
      <c r="S208">
        <v>65563</v>
      </c>
      <c r="X208">
        <v>10.816653826391969</v>
      </c>
      <c r="Y208" t="b">
        <v>0</v>
      </c>
      <c r="Z208" t="b">
        <v>1</v>
      </c>
    </row>
    <row r="209" spans="2:26" x14ac:dyDescent="0.25">
      <c r="B209" t="s">
        <v>15681</v>
      </c>
      <c r="C209" t="s">
        <v>1064</v>
      </c>
      <c r="D209" t="s">
        <v>15589</v>
      </c>
      <c r="E209">
        <v>17</v>
      </c>
      <c r="F209">
        <v>144</v>
      </c>
      <c r="G209">
        <v>0</v>
      </c>
      <c r="H209">
        <v>0</v>
      </c>
      <c r="I209">
        <v>44</v>
      </c>
      <c r="J209">
        <v>0</v>
      </c>
      <c r="K209">
        <v>0</v>
      </c>
      <c r="L209">
        <v>1</v>
      </c>
      <c r="M209">
        <v>2</v>
      </c>
      <c r="N209">
        <v>3120</v>
      </c>
      <c r="O209">
        <v>0</v>
      </c>
      <c r="P209">
        <v>0</v>
      </c>
      <c r="Q209">
        <v>1</v>
      </c>
      <c r="R209">
        <v>0</v>
      </c>
      <c r="S209">
        <v>65563</v>
      </c>
      <c r="X209">
        <v>10.816653826391969</v>
      </c>
      <c r="Y209" t="b">
        <v>0</v>
      </c>
      <c r="Z209" t="b">
        <v>1</v>
      </c>
    </row>
    <row r="210" spans="2:26" x14ac:dyDescent="0.25">
      <c r="B210" t="s">
        <v>15682</v>
      </c>
      <c r="C210" t="s">
        <v>1064</v>
      </c>
      <c r="D210" t="s">
        <v>15589</v>
      </c>
      <c r="E210">
        <v>35</v>
      </c>
      <c r="F210">
        <v>57</v>
      </c>
      <c r="G210">
        <v>0</v>
      </c>
      <c r="H210">
        <v>0</v>
      </c>
      <c r="I210">
        <v>44</v>
      </c>
      <c r="J210">
        <v>0</v>
      </c>
      <c r="K210">
        <v>0</v>
      </c>
      <c r="L210">
        <v>1</v>
      </c>
      <c r="M210">
        <v>2</v>
      </c>
      <c r="N210">
        <v>3120</v>
      </c>
      <c r="O210">
        <v>0</v>
      </c>
      <c r="P210">
        <v>0</v>
      </c>
      <c r="Q210">
        <v>1</v>
      </c>
      <c r="R210">
        <v>0</v>
      </c>
      <c r="S210">
        <v>65563</v>
      </c>
      <c r="X210">
        <v>10.816653826391969</v>
      </c>
      <c r="Y210" t="b">
        <v>0</v>
      </c>
      <c r="Z210" t="b">
        <v>1</v>
      </c>
    </row>
    <row r="211" spans="2:26" x14ac:dyDescent="0.25">
      <c r="B211" t="s">
        <v>15683</v>
      </c>
      <c r="C211" t="s">
        <v>1064</v>
      </c>
      <c r="D211" t="s">
        <v>15589</v>
      </c>
      <c r="E211">
        <v>384</v>
      </c>
      <c r="F211">
        <v>390</v>
      </c>
      <c r="G211">
        <v>0</v>
      </c>
      <c r="H211">
        <v>0</v>
      </c>
      <c r="I211">
        <v>42</v>
      </c>
      <c r="J211">
        <v>0</v>
      </c>
      <c r="K211">
        <v>0</v>
      </c>
      <c r="L211">
        <v>1</v>
      </c>
      <c r="M211">
        <v>2</v>
      </c>
      <c r="N211">
        <v>3120</v>
      </c>
      <c r="O211">
        <v>0</v>
      </c>
      <c r="P211">
        <v>0</v>
      </c>
      <c r="Q211">
        <v>1</v>
      </c>
      <c r="R211">
        <v>0</v>
      </c>
      <c r="S211">
        <v>65563</v>
      </c>
      <c r="X211">
        <v>2.4748737341529163</v>
      </c>
      <c r="Y211" t="b">
        <v>0</v>
      </c>
      <c r="Z211" t="b">
        <v>1</v>
      </c>
    </row>
    <row r="212" spans="2:26" x14ac:dyDescent="0.25">
      <c r="B212" t="s">
        <v>15684</v>
      </c>
      <c r="C212" t="s">
        <v>1064</v>
      </c>
      <c r="D212" t="s">
        <v>15359</v>
      </c>
      <c r="E212">
        <v>381</v>
      </c>
      <c r="F212">
        <v>387</v>
      </c>
      <c r="G212">
        <v>0</v>
      </c>
      <c r="H212">
        <v>0</v>
      </c>
      <c r="I212">
        <v>23</v>
      </c>
      <c r="J212">
        <v>0</v>
      </c>
      <c r="K212">
        <v>0</v>
      </c>
      <c r="L212">
        <v>1</v>
      </c>
      <c r="M212">
        <v>2</v>
      </c>
      <c r="N212">
        <v>3120</v>
      </c>
      <c r="O212">
        <v>0</v>
      </c>
      <c r="P212">
        <v>0</v>
      </c>
      <c r="Q212">
        <v>1</v>
      </c>
      <c r="R212">
        <v>0</v>
      </c>
      <c r="S212">
        <v>65563</v>
      </c>
      <c r="X212">
        <v>3.55</v>
      </c>
      <c r="Y212" t="b">
        <v>0</v>
      </c>
      <c r="Z212" t="b">
        <v>1</v>
      </c>
    </row>
    <row r="213" spans="2:26" x14ac:dyDescent="0.25">
      <c r="B213" t="s">
        <v>15685</v>
      </c>
      <c r="C213" t="s">
        <v>1064</v>
      </c>
      <c r="D213" t="s">
        <v>15359</v>
      </c>
      <c r="E213">
        <v>387</v>
      </c>
      <c r="F213">
        <v>382</v>
      </c>
      <c r="G213">
        <v>0</v>
      </c>
      <c r="H213">
        <v>0</v>
      </c>
      <c r="I213">
        <v>23</v>
      </c>
      <c r="J213">
        <v>0</v>
      </c>
      <c r="K213">
        <v>0</v>
      </c>
      <c r="L213">
        <v>1</v>
      </c>
      <c r="M213">
        <v>2</v>
      </c>
      <c r="N213">
        <v>3120</v>
      </c>
      <c r="O213">
        <v>0</v>
      </c>
      <c r="P213">
        <v>0</v>
      </c>
      <c r="Q213">
        <v>1</v>
      </c>
      <c r="R213">
        <v>0</v>
      </c>
      <c r="S213">
        <v>65563</v>
      </c>
      <c r="X213">
        <v>9</v>
      </c>
      <c r="Y213" t="b">
        <v>0</v>
      </c>
      <c r="Z213" t="b">
        <v>1</v>
      </c>
    </row>
    <row r="214" spans="2:26" x14ac:dyDescent="0.25">
      <c r="B214" t="s">
        <v>15686</v>
      </c>
      <c r="C214" t="s">
        <v>1064</v>
      </c>
      <c r="D214" t="s">
        <v>15687</v>
      </c>
      <c r="E214">
        <v>549</v>
      </c>
      <c r="F214">
        <v>67</v>
      </c>
      <c r="G214">
        <v>0</v>
      </c>
      <c r="H214">
        <v>0</v>
      </c>
      <c r="I214">
        <v>35</v>
      </c>
      <c r="J214">
        <v>0</v>
      </c>
      <c r="K214">
        <v>0</v>
      </c>
      <c r="L214">
        <v>1</v>
      </c>
      <c r="M214">
        <v>2</v>
      </c>
      <c r="N214">
        <v>3120</v>
      </c>
      <c r="O214">
        <v>0</v>
      </c>
      <c r="P214">
        <v>0</v>
      </c>
      <c r="Q214">
        <v>1</v>
      </c>
      <c r="R214">
        <v>0</v>
      </c>
      <c r="S214">
        <v>65563</v>
      </c>
      <c r="X214">
        <v>5.6400354608814327</v>
      </c>
      <c r="Y214" t="b">
        <v>0</v>
      </c>
      <c r="Z214" t="b">
        <v>1</v>
      </c>
    </row>
    <row r="215" spans="2:26" x14ac:dyDescent="0.25">
      <c r="B215" t="s">
        <v>15688</v>
      </c>
      <c r="C215" t="s">
        <v>1064</v>
      </c>
      <c r="D215" t="s">
        <v>15687</v>
      </c>
      <c r="E215">
        <v>551</v>
      </c>
      <c r="F215">
        <v>67</v>
      </c>
      <c r="G215">
        <v>0</v>
      </c>
      <c r="H215">
        <v>0</v>
      </c>
      <c r="I215">
        <v>35</v>
      </c>
      <c r="J215">
        <v>0</v>
      </c>
      <c r="K215">
        <v>0</v>
      </c>
      <c r="L215">
        <v>1</v>
      </c>
      <c r="M215">
        <v>2</v>
      </c>
      <c r="N215">
        <v>3120</v>
      </c>
      <c r="O215">
        <v>0</v>
      </c>
      <c r="P215">
        <v>0</v>
      </c>
      <c r="Q215">
        <v>1</v>
      </c>
      <c r="R215">
        <v>0</v>
      </c>
      <c r="S215">
        <v>65563</v>
      </c>
      <c r="X215">
        <v>5.6400354608814327</v>
      </c>
      <c r="Y215" t="b">
        <v>0</v>
      </c>
      <c r="Z215" t="b">
        <v>1</v>
      </c>
    </row>
    <row r="216" spans="2:26" x14ac:dyDescent="0.25">
      <c r="B216" t="s">
        <v>15689</v>
      </c>
      <c r="C216" t="s">
        <v>1064</v>
      </c>
      <c r="D216" t="s">
        <v>15687</v>
      </c>
      <c r="E216">
        <v>550</v>
      </c>
      <c r="F216">
        <v>69</v>
      </c>
      <c r="G216">
        <v>0</v>
      </c>
      <c r="H216">
        <v>0</v>
      </c>
      <c r="I216">
        <v>35</v>
      </c>
      <c r="J216">
        <v>0</v>
      </c>
      <c r="K216">
        <v>0</v>
      </c>
      <c r="L216">
        <v>1</v>
      </c>
      <c r="M216">
        <v>2</v>
      </c>
      <c r="N216">
        <v>3120</v>
      </c>
      <c r="O216">
        <v>0</v>
      </c>
      <c r="P216">
        <v>0</v>
      </c>
      <c r="Q216">
        <v>1</v>
      </c>
      <c r="R216">
        <v>0</v>
      </c>
      <c r="S216">
        <v>65563</v>
      </c>
      <c r="X216">
        <v>5.6400354608814327</v>
      </c>
      <c r="Y216" t="b">
        <v>0</v>
      </c>
      <c r="Z216" t="b">
        <v>1</v>
      </c>
    </row>
    <row r="217" spans="2:26" x14ac:dyDescent="0.25">
      <c r="B217" t="s">
        <v>15690</v>
      </c>
      <c r="C217" t="s">
        <v>1064</v>
      </c>
      <c r="D217" t="s">
        <v>15687</v>
      </c>
      <c r="E217">
        <v>552</v>
      </c>
      <c r="F217">
        <v>69</v>
      </c>
      <c r="G217">
        <v>0</v>
      </c>
      <c r="H217">
        <v>0</v>
      </c>
      <c r="I217">
        <v>35</v>
      </c>
      <c r="J217">
        <v>0</v>
      </c>
      <c r="K217">
        <v>0</v>
      </c>
      <c r="L217">
        <v>1</v>
      </c>
      <c r="M217">
        <v>2</v>
      </c>
      <c r="N217">
        <v>3120</v>
      </c>
      <c r="O217">
        <v>0</v>
      </c>
      <c r="P217">
        <v>0</v>
      </c>
      <c r="Q217">
        <v>1</v>
      </c>
      <c r="R217">
        <v>0</v>
      </c>
      <c r="S217">
        <v>65563</v>
      </c>
      <c r="X217">
        <v>5.6400354608814327</v>
      </c>
      <c r="Y217" t="b">
        <v>0</v>
      </c>
      <c r="Z217" t="b">
        <v>1</v>
      </c>
    </row>
    <row r="218" spans="2:26" x14ac:dyDescent="0.25">
      <c r="B218" t="s">
        <v>15691</v>
      </c>
      <c r="C218" t="s">
        <v>1064</v>
      </c>
      <c r="D218" t="s">
        <v>15687</v>
      </c>
      <c r="E218">
        <v>67</v>
      </c>
      <c r="F218">
        <v>51</v>
      </c>
      <c r="G218">
        <v>0</v>
      </c>
      <c r="H218">
        <v>0</v>
      </c>
      <c r="I218">
        <v>35</v>
      </c>
      <c r="J218">
        <v>0</v>
      </c>
      <c r="K218">
        <v>0</v>
      </c>
      <c r="L218">
        <v>1</v>
      </c>
      <c r="M218">
        <v>2</v>
      </c>
      <c r="N218">
        <v>3120</v>
      </c>
      <c r="O218">
        <v>0</v>
      </c>
      <c r="P218">
        <v>0</v>
      </c>
      <c r="Q218">
        <v>1</v>
      </c>
      <c r="R218">
        <v>0</v>
      </c>
      <c r="S218">
        <v>65563</v>
      </c>
      <c r="X218">
        <v>5.7008771254956896</v>
      </c>
      <c r="Y218" t="b">
        <v>0</v>
      </c>
      <c r="Z218" t="b">
        <v>1</v>
      </c>
    </row>
    <row r="219" spans="2:26" x14ac:dyDescent="0.25">
      <c r="B219" t="s">
        <v>15692</v>
      </c>
      <c r="C219" t="s">
        <v>1064</v>
      </c>
      <c r="D219" t="s">
        <v>15687</v>
      </c>
      <c r="E219">
        <v>67</v>
      </c>
      <c r="F219">
        <v>73</v>
      </c>
      <c r="G219">
        <v>0</v>
      </c>
      <c r="H219">
        <v>0</v>
      </c>
      <c r="I219">
        <v>35</v>
      </c>
      <c r="J219">
        <v>0</v>
      </c>
      <c r="K219">
        <v>0</v>
      </c>
      <c r="L219">
        <v>1</v>
      </c>
      <c r="M219">
        <v>2</v>
      </c>
      <c r="N219">
        <v>3120</v>
      </c>
      <c r="O219">
        <v>0</v>
      </c>
      <c r="P219">
        <v>0</v>
      </c>
      <c r="Q219">
        <v>1</v>
      </c>
      <c r="R219">
        <v>0</v>
      </c>
      <c r="S219">
        <v>65563</v>
      </c>
      <c r="X219">
        <v>5.7008771254956896</v>
      </c>
      <c r="Y219" t="b">
        <v>0</v>
      </c>
      <c r="Z219" t="b">
        <v>1</v>
      </c>
    </row>
    <row r="220" spans="2:26" x14ac:dyDescent="0.25">
      <c r="B220" t="s">
        <v>15693</v>
      </c>
      <c r="C220" t="s">
        <v>1064</v>
      </c>
      <c r="D220" t="s">
        <v>15687</v>
      </c>
      <c r="E220">
        <v>69</v>
      </c>
      <c r="F220">
        <v>64</v>
      </c>
      <c r="G220">
        <v>0</v>
      </c>
      <c r="H220">
        <v>0</v>
      </c>
      <c r="I220">
        <v>35</v>
      </c>
      <c r="J220">
        <v>0</v>
      </c>
      <c r="K220">
        <v>0</v>
      </c>
      <c r="L220">
        <v>1</v>
      </c>
      <c r="M220">
        <v>2</v>
      </c>
      <c r="N220">
        <v>3120</v>
      </c>
      <c r="O220">
        <v>0</v>
      </c>
      <c r="P220">
        <v>0</v>
      </c>
      <c r="Q220">
        <v>1</v>
      </c>
      <c r="R220">
        <v>0</v>
      </c>
      <c r="S220">
        <v>65563</v>
      </c>
      <c r="X220">
        <v>5.7008771254956896</v>
      </c>
      <c r="Y220" t="b">
        <v>0</v>
      </c>
      <c r="Z220" t="b">
        <v>1</v>
      </c>
    </row>
    <row r="221" spans="2:26" x14ac:dyDescent="0.25">
      <c r="B221" t="s">
        <v>15694</v>
      </c>
      <c r="C221" t="s">
        <v>1064</v>
      </c>
      <c r="D221" t="s">
        <v>15687</v>
      </c>
      <c r="E221">
        <v>69</v>
      </c>
      <c r="F221">
        <v>86</v>
      </c>
      <c r="G221">
        <v>0</v>
      </c>
      <c r="H221">
        <v>0</v>
      </c>
      <c r="I221">
        <v>35</v>
      </c>
      <c r="J221">
        <v>0</v>
      </c>
      <c r="K221">
        <v>0</v>
      </c>
      <c r="L221">
        <v>1</v>
      </c>
      <c r="M221">
        <v>2</v>
      </c>
      <c r="N221">
        <v>3120</v>
      </c>
      <c r="O221">
        <v>0</v>
      </c>
      <c r="P221">
        <v>0</v>
      </c>
      <c r="Q221">
        <v>1</v>
      </c>
      <c r="R221">
        <v>0</v>
      </c>
      <c r="S221">
        <v>65563</v>
      </c>
      <c r="X221">
        <v>5.7008771254956896</v>
      </c>
      <c r="Y221" t="b">
        <v>0</v>
      </c>
      <c r="Z221" t="b">
        <v>1</v>
      </c>
    </row>
    <row r="222" spans="2:26" x14ac:dyDescent="0.25">
      <c r="B222" t="s">
        <v>15695</v>
      </c>
      <c r="C222" t="s">
        <v>1064</v>
      </c>
      <c r="D222" t="s">
        <v>15589</v>
      </c>
      <c r="E222">
        <v>51</v>
      </c>
      <c r="F222">
        <v>68</v>
      </c>
      <c r="G222">
        <v>0</v>
      </c>
      <c r="H222">
        <v>0</v>
      </c>
      <c r="I222">
        <v>36</v>
      </c>
      <c r="J222">
        <v>0</v>
      </c>
      <c r="K222">
        <v>0</v>
      </c>
      <c r="L222">
        <v>1</v>
      </c>
      <c r="M222">
        <v>2</v>
      </c>
      <c r="N222">
        <v>3120</v>
      </c>
      <c r="O222">
        <v>0</v>
      </c>
      <c r="P222">
        <v>0</v>
      </c>
      <c r="Q222">
        <v>1</v>
      </c>
      <c r="R222">
        <v>0</v>
      </c>
      <c r="S222">
        <v>65563</v>
      </c>
      <c r="X222">
        <v>5.4083269131959844</v>
      </c>
      <c r="Y222" t="b">
        <v>0</v>
      </c>
      <c r="Z222" t="b">
        <v>1</v>
      </c>
    </row>
    <row r="223" spans="2:26" x14ac:dyDescent="0.25">
      <c r="B223" t="s">
        <v>15696</v>
      </c>
      <c r="C223" t="s">
        <v>1064</v>
      </c>
      <c r="D223" t="s">
        <v>15589</v>
      </c>
      <c r="E223">
        <v>73</v>
      </c>
      <c r="F223">
        <v>68</v>
      </c>
      <c r="G223">
        <v>0</v>
      </c>
      <c r="H223">
        <v>0</v>
      </c>
      <c r="I223">
        <v>36</v>
      </c>
      <c r="J223">
        <v>0</v>
      </c>
      <c r="K223">
        <v>0</v>
      </c>
      <c r="L223">
        <v>1</v>
      </c>
      <c r="M223">
        <v>2</v>
      </c>
      <c r="N223">
        <v>3120</v>
      </c>
      <c r="O223">
        <v>0</v>
      </c>
      <c r="P223">
        <v>0</v>
      </c>
      <c r="Q223">
        <v>1</v>
      </c>
      <c r="R223">
        <v>0</v>
      </c>
      <c r="S223">
        <v>65563</v>
      </c>
      <c r="X223">
        <v>5.4083269131959844</v>
      </c>
      <c r="Y223" t="b">
        <v>0</v>
      </c>
      <c r="Z223" t="b">
        <v>1</v>
      </c>
    </row>
    <row r="224" spans="2:26" x14ac:dyDescent="0.25">
      <c r="B224" t="s">
        <v>15697</v>
      </c>
      <c r="C224" t="s">
        <v>1064</v>
      </c>
      <c r="D224" t="s">
        <v>15589</v>
      </c>
      <c r="E224">
        <v>64</v>
      </c>
      <c r="F224">
        <v>70</v>
      </c>
      <c r="G224">
        <v>0</v>
      </c>
      <c r="H224">
        <v>0</v>
      </c>
      <c r="I224">
        <v>36</v>
      </c>
      <c r="J224">
        <v>0</v>
      </c>
      <c r="K224">
        <v>0</v>
      </c>
      <c r="L224">
        <v>1</v>
      </c>
      <c r="M224">
        <v>2</v>
      </c>
      <c r="N224">
        <v>3120</v>
      </c>
      <c r="O224">
        <v>0</v>
      </c>
      <c r="P224">
        <v>0</v>
      </c>
      <c r="Q224">
        <v>1</v>
      </c>
      <c r="R224">
        <v>0</v>
      </c>
      <c r="S224">
        <v>65563</v>
      </c>
      <c r="X224">
        <v>5.4083269131959844</v>
      </c>
      <c r="Y224" t="b">
        <v>0</v>
      </c>
      <c r="Z224" t="b">
        <v>1</v>
      </c>
    </row>
    <row r="225" spans="2:26" x14ac:dyDescent="0.25">
      <c r="B225" t="s">
        <v>15698</v>
      </c>
      <c r="C225" t="s">
        <v>1064</v>
      </c>
      <c r="D225" t="s">
        <v>15589</v>
      </c>
      <c r="E225">
        <v>86</v>
      </c>
      <c r="F225">
        <v>70</v>
      </c>
      <c r="G225">
        <v>0</v>
      </c>
      <c r="H225">
        <v>0</v>
      </c>
      <c r="I225">
        <v>36</v>
      </c>
      <c r="J225">
        <v>0</v>
      </c>
      <c r="K225">
        <v>0</v>
      </c>
      <c r="L225">
        <v>1</v>
      </c>
      <c r="M225">
        <v>2</v>
      </c>
      <c r="N225">
        <v>3120</v>
      </c>
      <c r="O225">
        <v>0</v>
      </c>
      <c r="P225">
        <v>0</v>
      </c>
      <c r="Q225">
        <v>1</v>
      </c>
      <c r="R225">
        <v>0</v>
      </c>
      <c r="S225">
        <v>65563</v>
      </c>
      <c r="X225">
        <v>5.4083269131959844</v>
      </c>
      <c r="Y225" t="b">
        <v>0</v>
      </c>
      <c r="Z225" t="b">
        <v>1</v>
      </c>
    </row>
    <row r="226" spans="2:26" x14ac:dyDescent="0.25">
      <c r="B226" t="s">
        <v>15699</v>
      </c>
      <c r="C226" t="s">
        <v>1064</v>
      </c>
      <c r="D226" t="s">
        <v>15589</v>
      </c>
      <c r="E226">
        <v>68</v>
      </c>
      <c r="F226">
        <v>52</v>
      </c>
      <c r="G226">
        <v>0</v>
      </c>
      <c r="H226">
        <v>0</v>
      </c>
      <c r="I226">
        <v>36</v>
      </c>
      <c r="J226">
        <v>0</v>
      </c>
      <c r="K226">
        <v>0</v>
      </c>
      <c r="L226">
        <v>1</v>
      </c>
      <c r="M226">
        <v>2</v>
      </c>
      <c r="N226">
        <v>3120</v>
      </c>
      <c r="O226">
        <v>0</v>
      </c>
      <c r="P226">
        <v>0</v>
      </c>
      <c r="Q226">
        <v>1</v>
      </c>
      <c r="R226">
        <v>0</v>
      </c>
      <c r="S226">
        <v>65563</v>
      </c>
      <c r="X226">
        <v>5.4083269131959844</v>
      </c>
      <c r="Y226" t="b">
        <v>0</v>
      </c>
      <c r="Z226" t="b">
        <v>1</v>
      </c>
    </row>
    <row r="227" spans="2:26" x14ac:dyDescent="0.25">
      <c r="B227" t="s">
        <v>15700</v>
      </c>
      <c r="C227" t="s">
        <v>1064</v>
      </c>
      <c r="D227" t="s">
        <v>15589</v>
      </c>
      <c r="E227">
        <v>68</v>
      </c>
      <c r="F227">
        <v>74</v>
      </c>
      <c r="G227">
        <v>0</v>
      </c>
      <c r="H227">
        <v>0</v>
      </c>
      <c r="I227">
        <v>36</v>
      </c>
      <c r="J227">
        <v>0</v>
      </c>
      <c r="K227">
        <v>0</v>
      </c>
      <c r="L227">
        <v>1</v>
      </c>
      <c r="M227">
        <v>2</v>
      </c>
      <c r="N227">
        <v>3120</v>
      </c>
      <c r="O227">
        <v>0</v>
      </c>
      <c r="P227">
        <v>0</v>
      </c>
      <c r="Q227">
        <v>1</v>
      </c>
      <c r="R227">
        <v>0</v>
      </c>
      <c r="S227">
        <v>65563</v>
      </c>
      <c r="X227">
        <v>5.4083269131959844</v>
      </c>
      <c r="Y227" t="b">
        <v>0</v>
      </c>
      <c r="Z227" t="b">
        <v>1</v>
      </c>
    </row>
    <row r="228" spans="2:26" x14ac:dyDescent="0.25">
      <c r="B228" t="s">
        <v>15701</v>
      </c>
      <c r="C228" t="s">
        <v>1064</v>
      </c>
      <c r="D228" t="s">
        <v>15589</v>
      </c>
      <c r="E228">
        <v>70</v>
      </c>
      <c r="F228">
        <v>65</v>
      </c>
      <c r="G228">
        <v>0</v>
      </c>
      <c r="H228">
        <v>0</v>
      </c>
      <c r="I228">
        <v>36</v>
      </c>
      <c r="J228">
        <v>0</v>
      </c>
      <c r="K228">
        <v>0</v>
      </c>
      <c r="L228">
        <v>1</v>
      </c>
      <c r="M228">
        <v>2</v>
      </c>
      <c r="N228">
        <v>3120</v>
      </c>
      <c r="O228">
        <v>0</v>
      </c>
      <c r="P228">
        <v>0</v>
      </c>
      <c r="Q228">
        <v>1</v>
      </c>
      <c r="R228">
        <v>0</v>
      </c>
      <c r="S228">
        <v>65563</v>
      </c>
      <c r="X228">
        <v>5.4083269131959844</v>
      </c>
      <c r="Y228" t="b">
        <v>0</v>
      </c>
      <c r="Z228" t="b">
        <v>1</v>
      </c>
    </row>
    <row r="229" spans="2:26" x14ac:dyDescent="0.25">
      <c r="B229" t="s">
        <v>15702</v>
      </c>
      <c r="C229" t="s">
        <v>1064</v>
      </c>
      <c r="D229" t="s">
        <v>15589</v>
      </c>
      <c r="E229">
        <v>70</v>
      </c>
      <c r="F229">
        <v>87</v>
      </c>
      <c r="G229">
        <v>0</v>
      </c>
      <c r="H229">
        <v>0</v>
      </c>
      <c r="I229">
        <v>36</v>
      </c>
      <c r="J229">
        <v>0</v>
      </c>
      <c r="K229">
        <v>0</v>
      </c>
      <c r="L229">
        <v>1</v>
      </c>
      <c r="M229">
        <v>2</v>
      </c>
      <c r="N229">
        <v>3120</v>
      </c>
      <c r="O229">
        <v>0</v>
      </c>
      <c r="P229">
        <v>0</v>
      </c>
      <c r="Q229">
        <v>1</v>
      </c>
      <c r="R229">
        <v>0</v>
      </c>
      <c r="S229">
        <v>65563</v>
      </c>
      <c r="X229">
        <v>5.4083269131959844</v>
      </c>
      <c r="Y229" t="b">
        <v>0</v>
      </c>
      <c r="Z229" t="b">
        <v>1</v>
      </c>
    </row>
    <row r="230" spans="2:26" x14ac:dyDescent="0.25">
      <c r="B230" t="s">
        <v>15703</v>
      </c>
      <c r="C230" t="s">
        <v>1064</v>
      </c>
      <c r="D230" t="s">
        <v>15589</v>
      </c>
      <c r="E230">
        <v>87</v>
      </c>
      <c r="F230">
        <v>287</v>
      </c>
      <c r="G230">
        <v>0</v>
      </c>
      <c r="H230">
        <v>0</v>
      </c>
      <c r="I230">
        <v>37</v>
      </c>
      <c r="J230">
        <v>0</v>
      </c>
      <c r="K230">
        <v>0</v>
      </c>
      <c r="L230">
        <v>1</v>
      </c>
      <c r="M230">
        <v>2</v>
      </c>
      <c r="N230">
        <v>3120</v>
      </c>
      <c r="O230">
        <v>0</v>
      </c>
      <c r="P230">
        <v>0</v>
      </c>
      <c r="Q230">
        <v>1</v>
      </c>
      <c r="R230">
        <v>0</v>
      </c>
      <c r="S230">
        <v>65563</v>
      </c>
      <c r="X230">
        <v>5.3535035257296721</v>
      </c>
      <c r="Y230" t="b">
        <v>0</v>
      </c>
      <c r="Z230" t="b">
        <v>1</v>
      </c>
    </row>
    <row r="231" spans="2:26" x14ac:dyDescent="0.25">
      <c r="B231" t="s">
        <v>15704</v>
      </c>
      <c r="C231" t="s">
        <v>1064</v>
      </c>
      <c r="D231" t="s">
        <v>15589</v>
      </c>
      <c r="E231">
        <v>65</v>
      </c>
      <c r="F231">
        <v>287</v>
      </c>
      <c r="G231">
        <v>0</v>
      </c>
      <c r="H231">
        <v>0</v>
      </c>
      <c r="I231">
        <v>37</v>
      </c>
      <c r="J231">
        <v>0</v>
      </c>
      <c r="K231">
        <v>0</v>
      </c>
      <c r="L231">
        <v>1</v>
      </c>
      <c r="M231">
        <v>2</v>
      </c>
      <c r="N231">
        <v>3120</v>
      </c>
      <c r="O231">
        <v>0</v>
      </c>
      <c r="P231">
        <v>0</v>
      </c>
      <c r="Q231">
        <v>1</v>
      </c>
      <c r="R231">
        <v>0</v>
      </c>
      <c r="S231">
        <v>65563</v>
      </c>
      <c r="X231">
        <v>5.3535035257296721</v>
      </c>
      <c r="Y231" t="b">
        <v>0</v>
      </c>
      <c r="Z231" t="b">
        <v>1</v>
      </c>
    </row>
    <row r="232" spans="2:26" x14ac:dyDescent="0.25">
      <c r="B232" t="s">
        <v>15705</v>
      </c>
      <c r="C232" t="s">
        <v>1064</v>
      </c>
      <c r="D232" t="s">
        <v>15589</v>
      </c>
      <c r="E232">
        <v>74</v>
      </c>
      <c r="F232">
        <v>288</v>
      </c>
      <c r="G232">
        <v>0</v>
      </c>
      <c r="H232">
        <v>0</v>
      </c>
      <c r="I232">
        <v>37</v>
      </c>
      <c r="J232">
        <v>0</v>
      </c>
      <c r="K232">
        <v>0</v>
      </c>
      <c r="L232">
        <v>1</v>
      </c>
      <c r="M232">
        <v>2</v>
      </c>
      <c r="N232">
        <v>3120</v>
      </c>
      <c r="O232">
        <v>0</v>
      </c>
      <c r="P232">
        <v>0</v>
      </c>
      <c r="Q232">
        <v>1</v>
      </c>
      <c r="R232">
        <v>0</v>
      </c>
      <c r="S232">
        <v>65563</v>
      </c>
      <c r="X232">
        <v>5.3535035257296721</v>
      </c>
      <c r="Y232" t="b">
        <v>0</v>
      </c>
      <c r="Z232" t="b">
        <v>1</v>
      </c>
    </row>
    <row r="233" spans="2:26" x14ac:dyDescent="0.25">
      <c r="B233" t="s">
        <v>15706</v>
      </c>
      <c r="C233" t="s">
        <v>1064</v>
      </c>
      <c r="D233" t="s">
        <v>15589</v>
      </c>
      <c r="E233">
        <v>52</v>
      </c>
      <c r="F233">
        <v>288</v>
      </c>
      <c r="G233">
        <v>0</v>
      </c>
      <c r="H233">
        <v>0</v>
      </c>
      <c r="I233">
        <v>37</v>
      </c>
      <c r="J233">
        <v>0</v>
      </c>
      <c r="K233">
        <v>0</v>
      </c>
      <c r="L233">
        <v>1</v>
      </c>
      <c r="M233">
        <v>2</v>
      </c>
      <c r="N233">
        <v>3120</v>
      </c>
      <c r="O233">
        <v>0</v>
      </c>
      <c r="P233">
        <v>0</v>
      </c>
      <c r="Q233">
        <v>1</v>
      </c>
      <c r="R233">
        <v>0</v>
      </c>
      <c r="S233">
        <v>65563</v>
      </c>
      <c r="X233">
        <v>5.3535035257296721</v>
      </c>
      <c r="Y233" t="b">
        <v>0</v>
      </c>
      <c r="Z233" t="b">
        <v>1</v>
      </c>
    </row>
    <row r="234" spans="2:26" x14ac:dyDescent="0.25">
      <c r="B234" t="s">
        <v>15707</v>
      </c>
      <c r="C234" t="s">
        <v>1064</v>
      </c>
      <c r="D234" t="s">
        <v>15708</v>
      </c>
      <c r="E234">
        <v>125</v>
      </c>
      <c r="F234">
        <v>166</v>
      </c>
      <c r="G234">
        <v>0</v>
      </c>
      <c r="H234">
        <v>0</v>
      </c>
      <c r="I234">
        <v>39</v>
      </c>
      <c r="J234">
        <v>0</v>
      </c>
      <c r="K234">
        <v>0</v>
      </c>
      <c r="L234">
        <v>1</v>
      </c>
      <c r="M234">
        <v>2</v>
      </c>
      <c r="N234">
        <v>3120</v>
      </c>
      <c r="O234">
        <v>0</v>
      </c>
      <c r="P234">
        <v>0</v>
      </c>
      <c r="Q234">
        <v>1</v>
      </c>
      <c r="R234">
        <v>0</v>
      </c>
      <c r="S234">
        <v>65563</v>
      </c>
      <c r="X234">
        <v>3.7802116342871579</v>
      </c>
      <c r="Y234" t="b">
        <v>0</v>
      </c>
      <c r="Z234" t="b">
        <v>1</v>
      </c>
    </row>
    <row r="235" spans="2:26" x14ac:dyDescent="0.25">
      <c r="B235" t="s">
        <v>15709</v>
      </c>
      <c r="C235" t="s">
        <v>1064</v>
      </c>
      <c r="D235" t="s">
        <v>15708</v>
      </c>
      <c r="E235">
        <v>133</v>
      </c>
      <c r="F235">
        <v>167</v>
      </c>
      <c r="G235">
        <v>0</v>
      </c>
      <c r="H235">
        <v>0</v>
      </c>
      <c r="I235">
        <v>39</v>
      </c>
      <c r="J235">
        <v>0</v>
      </c>
      <c r="K235">
        <v>0</v>
      </c>
      <c r="L235">
        <v>1</v>
      </c>
      <c r="M235">
        <v>2</v>
      </c>
      <c r="N235">
        <v>3120</v>
      </c>
      <c r="O235">
        <v>0</v>
      </c>
      <c r="P235">
        <v>0</v>
      </c>
      <c r="Q235">
        <v>1</v>
      </c>
      <c r="R235">
        <v>0</v>
      </c>
      <c r="S235">
        <v>65563</v>
      </c>
      <c r="X235">
        <v>3.7802116342871579</v>
      </c>
      <c r="Y235" t="b">
        <v>0</v>
      </c>
      <c r="Z235" t="b">
        <v>1</v>
      </c>
    </row>
    <row r="236" spans="2:26" x14ac:dyDescent="0.25">
      <c r="B236" t="s">
        <v>15710</v>
      </c>
      <c r="C236" t="s">
        <v>1064</v>
      </c>
      <c r="D236" t="s">
        <v>15708</v>
      </c>
      <c r="E236">
        <v>1</v>
      </c>
      <c r="F236">
        <v>156</v>
      </c>
      <c r="G236">
        <v>0</v>
      </c>
      <c r="H236">
        <v>0</v>
      </c>
      <c r="I236">
        <v>39</v>
      </c>
      <c r="J236">
        <v>0</v>
      </c>
      <c r="K236">
        <v>0</v>
      </c>
      <c r="L236">
        <v>1</v>
      </c>
      <c r="M236">
        <v>2</v>
      </c>
      <c r="N236">
        <v>3120</v>
      </c>
      <c r="O236">
        <v>0</v>
      </c>
      <c r="P236">
        <v>0</v>
      </c>
      <c r="Q236">
        <v>1</v>
      </c>
      <c r="R236">
        <v>0</v>
      </c>
      <c r="S236">
        <v>65563</v>
      </c>
      <c r="X236">
        <v>4.6478489648438446</v>
      </c>
      <c r="Y236" t="b">
        <v>0</v>
      </c>
      <c r="Z236" t="b">
        <v>1</v>
      </c>
    </row>
    <row r="237" spans="2:26" x14ac:dyDescent="0.25">
      <c r="B237" t="s">
        <v>15711</v>
      </c>
      <c r="C237" t="s">
        <v>1064</v>
      </c>
      <c r="D237" t="s">
        <v>15708</v>
      </c>
      <c r="E237">
        <v>10</v>
      </c>
      <c r="F237">
        <v>157</v>
      </c>
      <c r="G237">
        <v>0</v>
      </c>
      <c r="H237">
        <v>0</v>
      </c>
      <c r="I237">
        <v>39</v>
      </c>
      <c r="J237">
        <v>0</v>
      </c>
      <c r="K237">
        <v>0</v>
      </c>
      <c r="L237">
        <v>1</v>
      </c>
      <c r="M237">
        <v>2</v>
      </c>
      <c r="N237">
        <v>3120</v>
      </c>
      <c r="O237">
        <v>0</v>
      </c>
      <c r="P237">
        <v>0</v>
      </c>
      <c r="Q237">
        <v>1</v>
      </c>
      <c r="R237">
        <v>0</v>
      </c>
      <c r="S237">
        <v>65563</v>
      </c>
      <c r="X237">
        <v>4.6478489648438446</v>
      </c>
      <c r="Y237" t="b">
        <v>0</v>
      </c>
      <c r="Z237" t="b">
        <v>1</v>
      </c>
    </row>
    <row r="238" spans="2:26" x14ac:dyDescent="0.25">
      <c r="B238" t="s">
        <v>15712</v>
      </c>
      <c r="C238" t="s">
        <v>1064</v>
      </c>
      <c r="D238" t="s">
        <v>15708</v>
      </c>
      <c r="E238">
        <v>386</v>
      </c>
      <c r="F238">
        <v>382</v>
      </c>
      <c r="G238">
        <v>0</v>
      </c>
      <c r="H238">
        <v>0</v>
      </c>
      <c r="I238">
        <v>39</v>
      </c>
      <c r="J238">
        <v>0</v>
      </c>
      <c r="K238">
        <v>0</v>
      </c>
      <c r="L238">
        <v>1</v>
      </c>
      <c r="M238">
        <v>2</v>
      </c>
      <c r="N238">
        <v>3120</v>
      </c>
      <c r="O238">
        <v>0</v>
      </c>
      <c r="P238">
        <v>0</v>
      </c>
      <c r="Q238">
        <v>1</v>
      </c>
      <c r="R238">
        <v>0</v>
      </c>
      <c r="S238">
        <v>65563</v>
      </c>
      <c r="X238">
        <v>2.3048861143232218</v>
      </c>
      <c r="Y238" t="b">
        <v>0</v>
      </c>
      <c r="Z238" t="b">
        <v>1</v>
      </c>
    </row>
    <row r="239" spans="2:26" x14ac:dyDescent="0.25">
      <c r="B239" t="s">
        <v>15713</v>
      </c>
      <c r="C239" t="s">
        <v>1064</v>
      </c>
      <c r="D239" t="s">
        <v>15708</v>
      </c>
      <c r="E239">
        <v>385</v>
      </c>
      <c r="F239">
        <v>387</v>
      </c>
      <c r="G239">
        <v>0</v>
      </c>
      <c r="H239">
        <v>0</v>
      </c>
      <c r="I239">
        <v>39</v>
      </c>
      <c r="J239">
        <v>0</v>
      </c>
      <c r="K239">
        <v>0</v>
      </c>
      <c r="L239">
        <v>1</v>
      </c>
      <c r="M239">
        <v>2</v>
      </c>
      <c r="N239">
        <v>3120</v>
      </c>
      <c r="O239">
        <v>0</v>
      </c>
      <c r="P239">
        <v>0</v>
      </c>
      <c r="Q239">
        <v>1</v>
      </c>
      <c r="R239">
        <v>0</v>
      </c>
      <c r="S239">
        <v>65563</v>
      </c>
      <c r="X239">
        <v>2.3048861143232218</v>
      </c>
      <c r="Y239" t="b">
        <v>0</v>
      </c>
      <c r="Z239" t="b">
        <v>1</v>
      </c>
    </row>
    <row r="240" spans="2:26" x14ac:dyDescent="0.25">
      <c r="B240" t="s">
        <v>15714</v>
      </c>
      <c r="C240" t="s">
        <v>1064</v>
      </c>
      <c r="D240" t="s">
        <v>15708</v>
      </c>
      <c r="E240">
        <v>389</v>
      </c>
      <c r="F240">
        <v>381</v>
      </c>
      <c r="G240">
        <v>0</v>
      </c>
      <c r="H240">
        <v>0</v>
      </c>
      <c r="I240">
        <v>39</v>
      </c>
      <c r="J240">
        <v>0</v>
      </c>
      <c r="K240">
        <v>0</v>
      </c>
      <c r="L240">
        <v>1</v>
      </c>
      <c r="M240">
        <v>2</v>
      </c>
      <c r="N240">
        <v>3120</v>
      </c>
      <c r="O240">
        <v>0</v>
      </c>
      <c r="P240">
        <v>0</v>
      </c>
      <c r="Q240">
        <v>1</v>
      </c>
      <c r="R240">
        <v>0</v>
      </c>
      <c r="S240">
        <v>65563</v>
      </c>
      <c r="X240">
        <v>2.3048861143232218</v>
      </c>
      <c r="Y240" t="b">
        <v>0</v>
      </c>
      <c r="Z240" t="b">
        <v>1</v>
      </c>
    </row>
    <row r="241" spans="2:26" x14ac:dyDescent="0.25">
      <c r="B241" t="s">
        <v>15715</v>
      </c>
      <c r="C241" t="s">
        <v>1064</v>
      </c>
      <c r="D241" t="s">
        <v>15716</v>
      </c>
      <c r="E241">
        <v>120</v>
      </c>
      <c r="F241">
        <v>340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2</v>
      </c>
      <c r="N241">
        <v>0</v>
      </c>
      <c r="O241">
        <v>0</v>
      </c>
      <c r="P241">
        <v>0</v>
      </c>
      <c r="Q241">
        <v>1</v>
      </c>
      <c r="R241">
        <v>0</v>
      </c>
      <c r="S241">
        <v>19</v>
      </c>
      <c r="X241">
        <v>7.5999999999999943</v>
      </c>
      <c r="Y241" t="b">
        <v>1</v>
      </c>
      <c r="Z241" t="b">
        <v>1</v>
      </c>
    </row>
    <row r="242" spans="2:26" x14ac:dyDescent="0.25">
      <c r="B242" t="s">
        <v>15717</v>
      </c>
      <c r="C242" t="s">
        <v>1064</v>
      </c>
      <c r="D242" t="s">
        <v>15716</v>
      </c>
      <c r="E242">
        <v>102</v>
      </c>
      <c r="F242">
        <v>338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</v>
      </c>
      <c r="M242">
        <v>2</v>
      </c>
      <c r="N242">
        <v>0</v>
      </c>
      <c r="O242">
        <v>0</v>
      </c>
      <c r="P242">
        <v>0</v>
      </c>
      <c r="Q242">
        <v>1</v>
      </c>
      <c r="R242">
        <v>0</v>
      </c>
      <c r="S242">
        <v>19</v>
      </c>
      <c r="X242">
        <v>7.5999999999999943</v>
      </c>
      <c r="Y242" t="b">
        <v>1</v>
      </c>
      <c r="Z242" t="b">
        <v>1</v>
      </c>
    </row>
    <row r="243" spans="2:26" x14ac:dyDescent="0.25">
      <c r="B243" t="s">
        <v>15718</v>
      </c>
      <c r="C243" t="s">
        <v>1064</v>
      </c>
      <c r="D243" t="s">
        <v>15716</v>
      </c>
      <c r="E243">
        <v>84</v>
      </c>
      <c r="F243">
        <v>336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</v>
      </c>
      <c r="M243">
        <v>2</v>
      </c>
      <c r="N243">
        <v>0</v>
      </c>
      <c r="O243">
        <v>0</v>
      </c>
      <c r="P243">
        <v>0</v>
      </c>
      <c r="Q243">
        <v>1</v>
      </c>
      <c r="R243">
        <v>0</v>
      </c>
      <c r="S243">
        <v>19</v>
      </c>
      <c r="X243">
        <v>7.5999999999999943</v>
      </c>
      <c r="Y243" t="b">
        <v>1</v>
      </c>
      <c r="Z243" t="b">
        <v>1</v>
      </c>
    </row>
    <row r="244" spans="2:26" x14ac:dyDescent="0.25">
      <c r="B244" t="s">
        <v>15719</v>
      </c>
      <c r="C244" t="s">
        <v>1064</v>
      </c>
      <c r="D244" t="s">
        <v>15716</v>
      </c>
      <c r="E244">
        <v>62</v>
      </c>
      <c r="F244">
        <v>334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</v>
      </c>
      <c r="M244">
        <v>2</v>
      </c>
      <c r="N244">
        <v>0</v>
      </c>
      <c r="O244">
        <v>0</v>
      </c>
      <c r="P244">
        <v>0</v>
      </c>
      <c r="Q244">
        <v>1</v>
      </c>
      <c r="R244">
        <v>0</v>
      </c>
      <c r="S244">
        <v>19</v>
      </c>
      <c r="X244">
        <v>7.5999999999999943</v>
      </c>
      <c r="Y244" t="b">
        <v>1</v>
      </c>
      <c r="Z244" t="b">
        <v>1</v>
      </c>
    </row>
    <row r="245" spans="2:26" x14ac:dyDescent="0.25">
      <c r="B245" t="s">
        <v>15720</v>
      </c>
      <c r="C245" t="s">
        <v>1064</v>
      </c>
      <c r="D245" t="s">
        <v>15716</v>
      </c>
      <c r="E245">
        <v>44</v>
      </c>
      <c r="F245">
        <v>332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1</v>
      </c>
      <c r="M245">
        <v>2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19</v>
      </c>
      <c r="X245">
        <v>7.5999999999999943</v>
      </c>
      <c r="Y245" t="b">
        <v>1</v>
      </c>
      <c r="Z245" t="b">
        <v>1</v>
      </c>
    </row>
    <row r="246" spans="2:26" x14ac:dyDescent="0.25">
      <c r="B246" t="s">
        <v>15721</v>
      </c>
      <c r="C246" t="s">
        <v>1064</v>
      </c>
      <c r="D246" t="s">
        <v>15716</v>
      </c>
      <c r="E246">
        <v>149</v>
      </c>
      <c r="F246">
        <v>342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1</v>
      </c>
      <c r="M246">
        <v>2</v>
      </c>
      <c r="N246">
        <v>0</v>
      </c>
      <c r="O246">
        <v>0</v>
      </c>
      <c r="P246">
        <v>0</v>
      </c>
      <c r="Q246">
        <v>1</v>
      </c>
      <c r="R246">
        <v>0</v>
      </c>
      <c r="S246">
        <v>19</v>
      </c>
      <c r="X246">
        <v>7.5999999999999943</v>
      </c>
      <c r="Y246" t="b">
        <v>1</v>
      </c>
      <c r="Z246" t="b">
        <v>1</v>
      </c>
    </row>
    <row r="247" spans="2:26" x14ac:dyDescent="0.25">
      <c r="B247" t="s">
        <v>15722</v>
      </c>
      <c r="C247" t="s">
        <v>1064</v>
      </c>
      <c r="D247" t="s">
        <v>15716</v>
      </c>
      <c r="E247">
        <v>26</v>
      </c>
      <c r="F247">
        <v>330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1</v>
      </c>
      <c r="M247">
        <v>2</v>
      </c>
      <c r="N247">
        <v>0</v>
      </c>
      <c r="O247">
        <v>0</v>
      </c>
      <c r="P247">
        <v>0</v>
      </c>
      <c r="Q247">
        <v>1</v>
      </c>
      <c r="R247">
        <v>0</v>
      </c>
      <c r="S247">
        <v>19</v>
      </c>
      <c r="X247">
        <v>7.5999999999999943</v>
      </c>
      <c r="Y247" t="b">
        <v>1</v>
      </c>
      <c r="Z247" t="b">
        <v>1</v>
      </c>
    </row>
    <row r="248" spans="2:26" x14ac:dyDescent="0.25">
      <c r="B248" t="s">
        <v>15723</v>
      </c>
      <c r="C248" t="s">
        <v>1064</v>
      </c>
      <c r="D248" t="s">
        <v>15716</v>
      </c>
      <c r="E248">
        <v>107</v>
      </c>
      <c r="F248">
        <v>339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1</v>
      </c>
      <c r="M248">
        <v>2</v>
      </c>
      <c r="N248">
        <v>0</v>
      </c>
      <c r="O248">
        <v>0</v>
      </c>
      <c r="P248">
        <v>0</v>
      </c>
      <c r="Q248">
        <v>1</v>
      </c>
      <c r="R248">
        <v>0</v>
      </c>
      <c r="S248">
        <v>19</v>
      </c>
      <c r="X248">
        <v>7.5999999999999943</v>
      </c>
      <c r="Y248" t="b">
        <v>1</v>
      </c>
      <c r="Z248" t="b">
        <v>1</v>
      </c>
    </row>
    <row r="249" spans="2:26" x14ac:dyDescent="0.25">
      <c r="B249" t="s">
        <v>15724</v>
      </c>
      <c r="C249" t="s">
        <v>1064</v>
      </c>
      <c r="D249" t="s">
        <v>15716</v>
      </c>
      <c r="E249">
        <v>89</v>
      </c>
      <c r="F249">
        <v>337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1</v>
      </c>
      <c r="M249">
        <v>2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19</v>
      </c>
      <c r="X249">
        <v>7.5999999999999943</v>
      </c>
      <c r="Y249" t="b">
        <v>1</v>
      </c>
      <c r="Z249" t="b">
        <v>1</v>
      </c>
    </row>
    <row r="250" spans="2:26" x14ac:dyDescent="0.25">
      <c r="B250" t="s">
        <v>15725</v>
      </c>
      <c r="C250" t="s">
        <v>1064</v>
      </c>
      <c r="D250" t="s">
        <v>15716</v>
      </c>
      <c r="E250">
        <v>71</v>
      </c>
      <c r="F250">
        <v>335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1</v>
      </c>
      <c r="M250">
        <v>2</v>
      </c>
      <c r="N250">
        <v>0</v>
      </c>
      <c r="O250">
        <v>0</v>
      </c>
      <c r="P250">
        <v>0</v>
      </c>
      <c r="Q250">
        <v>1</v>
      </c>
      <c r="R250">
        <v>0</v>
      </c>
      <c r="S250">
        <v>19</v>
      </c>
      <c r="X250">
        <v>7.5999999999999943</v>
      </c>
      <c r="Y250" t="b">
        <v>1</v>
      </c>
      <c r="Z250" t="b">
        <v>1</v>
      </c>
    </row>
    <row r="251" spans="2:26" x14ac:dyDescent="0.25">
      <c r="B251" t="s">
        <v>15726</v>
      </c>
      <c r="C251" t="s">
        <v>1064</v>
      </c>
      <c r="D251" t="s">
        <v>15716</v>
      </c>
      <c r="E251">
        <v>49</v>
      </c>
      <c r="F251">
        <v>333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</v>
      </c>
      <c r="M251">
        <v>2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19</v>
      </c>
      <c r="X251">
        <v>7.5999999999999943</v>
      </c>
      <c r="Y251" t="b">
        <v>1</v>
      </c>
      <c r="Z251" t="b">
        <v>1</v>
      </c>
    </row>
    <row r="252" spans="2:26" x14ac:dyDescent="0.25">
      <c r="B252" t="s">
        <v>15727</v>
      </c>
      <c r="C252" t="s">
        <v>1064</v>
      </c>
      <c r="D252" t="s">
        <v>15716</v>
      </c>
      <c r="E252">
        <v>31</v>
      </c>
      <c r="F252">
        <v>331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1</v>
      </c>
      <c r="M252">
        <v>2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19</v>
      </c>
      <c r="X252">
        <v>7.5999999999999943</v>
      </c>
      <c r="Y252" t="b">
        <v>1</v>
      </c>
      <c r="Z252" t="b">
        <v>1</v>
      </c>
    </row>
    <row r="253" spans="2:26" x14ac:dyDescent="0.25">
      <c r="B253" t="s">
        <v>15728</v>
      </c>
      <c r="C253" t="s">
        <v>1064</v>
      </c>
      <c r="D253" t="s">
        <v>15716</v>
      </c>
      <c r="E253">
        <v>136</v>
      </c>
      <c r="F253">
        <v>341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2</v>
      </c>
      <c r="N253">
        <v>0</v>
      </c>
      <c r="O253">
        <v>0</v>
      </c>
      <c r="P253">
        <v>0</v>
      </c>
      <c r="Q253">
        <v>1</v>
      </c>
      <c r="R253">
        <v>0</v>
      </c>
      <c r="S253">
        <v>19</v>
      </c>
      <c r="X253">
        <v>7.5999999999999943</v>
      </c>
      <c r="Y253" t="b">
        <v>1</v>
      </c>
      <c r="Z253" t="b">
        <v>1</v>
      </c>
    </row>
    <row r="254" spans="2:26" x14ac:dyDescent="0.25">
      <c r="B254" t="s">
        <v>15729</v>
      </c>
      <c r="C254" t="s">
        <v>1064</v>
      </c>
      <c r="D254" t="s">
        <v>15716</v>
      </c>
      <c r="E254">
        <v>13</v>
      </c>
      <c r="F254">
        <v>329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1</v>
      </c>
      <c r="M254">
        <v>2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19</v>
      </c>
      <c r="X254">
        <v>7.5999999999999943</v>
      </c>
      <c r="Y254" t="b">
        <v>1</v>
      </c>
      <c r="Z254" t="b">
        <v>1</v>
      </c>
    </row>
    <row r="255" spans="2:26" x14ac:dyDescent="0.25">
      <c r="B255" t="s">
        <v>15730</v>
      </c>
      <c r="C255" t="s">
        <v>1064</v>
      </c>
      <c r="D255" t="s">
        <v>15731</v>
      </c>
      <c r="E255">
        <v>108</v>
      </c>
      <c r="F255">
        <v>121</v>
      </c>
      <c r="G255">
        <v>0</v>
      </c>
      <c r="H255">
        <v>0</v>
      </c>
      <c r="I255">
        <v>4</v>
      </c>
      <c r="J255">
        <v>0</v>
      </c>
      <c r="K255">
        <v>0</v>
      </c>
      <c r="L255">
        <v>1</v>
      </c>
      <c r="M255">
        <v>2</v>
      </c>
      <c r="N255">
        <v>0</v>
      </c>
      <c r="O255">
        <v>0</v>
      </c>
      <c r="P255">
        <v>0</v>
      </c>
      <c r="Q255">
        <v>1</v>
      </c>
      <c r="R255">
        <v>0</v>
      </c>
      <c r="S255">
        <v>65563</v>
      </c>
      <c r="X255">
        <v>15</v>
      </c>
      <c r="Y255" t="b">
        <v>0</v>
      </c>
      <c r="Z255" t="b">
        <v>1</v>
      </c>
    </row>
    <row r="256" spans="2:26" x14ac:dyDescent="0.25">
      <c r="B256" t="s">
        <v>15732</v>
      </c>
      <c r="C256" t="s">
        <v>1064</v>
      </c>
      <c r="D256" t="s">
        <v>15731</v>
      </c>
      <c r="E256">
        <v>90</v>
      </c>
      <c r="F256">
        <v>103</v>
      </c>
      <c r="G256">
        <v>0</v>
      </c>
      <c r="H256">
        <v>0</v>
      </c>
      <c r="I256">
        <v>4</v>
      </c>
      <c r="J256">
        <v>0</v>
      </c>
      <c r="K256">
        <v>0</v>
      </c>
      <c r="L256">
        <v>1</v>
      </c>
      <c r="M256">
        <v>2</v>
      </c>
      <c r="N256">
        <v>0</v>
      </c>
      <c r="O256">
        <v>0</v>
      </c>
      <c r="P256">
        <v>0</v>
      </c>
      <c r="Q256">
        <v>1</v>
      </c>
      <c r="R256">
        <v>0</v>
      </c>
      <c r="S256">
        <v>65563</v>
      </c>
      <c r="X256">
        <v>15</v>
      </c>
      <c r="Y256" t="b">
        <v>0</v>
      </c>
      <c r="Z256" t="b">
        <v>1</v>
      </c>
    </row>
    <row r="257" spans="2:26" x14ac:dyDescent="0.25">
      <c r="B257" t="s">
        <v>15733</v>
      </c>
      <c r="C257" t="s">
        <v>1064</v>
      </c>
      <c r="D257" t="s">
        <v>15731</v>
      </c>
      <c r="E257">
        <v>72</v>
      </c>
      <c r="F257">
        <v>85</v>
      </c>
      <c r="G257">
        <v>0</v>
      </c>
      <c r="H257">
        <v>0</v>
      </c>
      <c r="I257">
        <v>4</v>
      </c>
      <c r="J257">
        <v>0</v>
      </c>
      <c r="K257">
        <v>0</v>
      </c>
      <c r="L257">
        <v>1</v>
      </c>
      <c r="M257">
        <v>2</v>
      </c>
      <c r="N257">
        <v>0</v>
      </c>
      <c r="O257">
        <v>0</v>
      </c>
      <c r="P257">
        <v>0</v>
      </c>
      <c r="Q257">
        <v>1</v>
      </c>
      <c r="R257">
        <v>0</v>
      </c>
      <c r="S257">
        <v>65563</v>
      </c>
      <c r="X257">
        <v>15</v>
      </c>
      <c r="Y257" t="b">
        <v>0</v>
      </c>
      <c r="Z257" t="b">
        <v>1</v>
      </c>
    </row>
    <row r="258" spans="2:26" x14ac:dyDescent="0.25">
      <c r="B258" t="s">
        <v>15734</v>
      </c>
      <c r="C258" t="s">
        <v>1064</v>
      </c>
      <c r="D258" t="s">
        <v>15731</v>
      </c>
      <c r="E258">
        <v>50</v>
      </c>
      <c r="F258">
        <v>63</v>
      </c>
      <c r="G258">
        <v>0</v>
      </c>
      <c r="H258">
        <v>0</v>
      </c>
      <c r="I258">
        <v>4</v>
      </c>
      <c r="J258">
        <v>0</v>
      </c>
      <c r="K258">
        <v>0</v>
      </c>
      <c r="L258">
        <v>1</v>
      </c>
      <c r="M258">
        <v>2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65563</v>
      </c>
      <c r="X258">
        <v>15</v>
      </c>
      <c r="Y258" t="b">
        <v>0</v>
      </c>
      <c r="Z258" t="b">
        <v>1</v>
      </c>
    </row>
    <row r="259" spans="2:26" x14ac:dyDescent="0.25">
      <c r="B259" t="s">
        <v>15735</v>
      </c>
      <c r="C259" t="s">
        <v>1064</v>
      </c>
      <c r="D259" t="s">
        <v>15731</v>
      </c>
      <c r="E259">
        <v>32</v>
      </c>
      <c r="F259">
        <v>45</v>
      </c>
      <c r="G259">
        <v>0</v>
      </c>
      <c r="H259">
        <v>0</v>
      </c>
      <c r="I259">
        <v>4</v>
      </c>
      <c r="J259">
        <v>0</v>
      </c>
      <c r="K259">
        <v>0</v>
      </c>
      <c r="L259">
        <v>1</v>
      </c>
      <c r="M259">
        <v>2</v>
      </c>
      <c r="N259">
        <v>0</v>
      </c>
      <c r="O259">
        <v>0</v>
      </c>
      <c r="P259">
        <v>0</v>
      </c>
      <c r="Q259">
        <v>1</v>
      </c>
      <c r="R259">
        <v>0</v>
      </c>
      <c r="S259">
        <v>65563</v>
      </c>
      <c r="X259">
        <v>15</v>
      </c>
      <c r="Y259" t="b">
        <v>0</v>
      </c>
      <c r="Z259" t="b">
        <v>1</v>
      </c>
    </row>
    <row r="260" spans="2:26" x14ac:dyDescent="0.25">
      <c r="B260" t="s">
        <v>15736</v>
      </c>
      <c r="C260" t="s">
        <v>1064</v>
      </c>
      <c r="D260" t="s">
        <v>15731</v>
      </c>
      <c r="E260">
        <v>137</v>
      </c>
      <c r="F260">
        <v>150</v>
      </c>
      <c r="G260">
        <v>0</v>
      </c>
      <c r="H260">
        <v>0</v>
      </c>
      <c r="I260">
        <v>4</v>
      </c>
      <c r="J260">
        <v>0</v>
      </c>
      <c r="K260">
        <v>0</v>
      </c>
      <c r="L260">
        <v>1</v>
      </c>
      <c r="M260">
        <v>2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65563</v>
      </c>
      <c r="X260">
        <v>15</v>
      </c>
      <c r="Y260" t="b">
        <v>0</v>
      </c>
      <c r="Z260" t="b">
        <v>1</v>
      </c>
    </row>
    <row r="261" spans="2:26" x14ac:dyDescent="0.25">
      <c r="B261" t="s">
        <v>15737</v>
      </c>
      <c r="C261" t="s">
        <v>1064</v>
      </c>
      <c r="D261" t="s">
        <v>15731</v>
      </c>
      <c r="E261">
        <v>14</v>
      </c>
      <c r="F261">
        <v>27</v>
      </c>
      <c r="G261">
        <v>0</v>
      </c>
      <c r="H261">
        <v>0</v>
      </c>
      <c r="I261">
        <v>4</v>
      </c>
      <c r="J261">
        <v>0</v>
      </c>
      <c r="K261">
        <v>0</v>
      </c>
      <c r="L261">
        <v>1</v>
      </c>
      <c r="M261">
        <v>2</v>
      </c>
      <c r="N261">
        <v>0</v>
      </c>
      <c r="O261">
        <v>0</v>
      </c>
      <c r="P261">
        <v>0</v>
      </c>
      <c r="Q261">
        <v>1</v>
      </c>
      <c r="R261">
        <v>0</v>
      </c>
      <c r="S261">
        <v>65563</v>
      </c>
      <c r="X261">
        <v>15</v>
      </c>
      <c r="Y261" t="b">
        <v>0</v>
      </c>
      <c r="Z261" t="b">
        <v>1</v>
      </c>
    </row>
    <row r="262" spans="2:26" x14ac:dyDescent="0.25">
      <c r="B262" t="s">
        <v>15738</v>
      </c>
      <c r="C262" t="s">
        <v>1064</v>
      </c>
      <c r="D262" t="s">
        <v>15731</v>
      </c>
      <c r="E262">
        <v>109</v>
      </c>
      <c r="F262">
        <v>122</v>
      </c>
      <c r="G262">
        <v>0</v>
      </c>
      <c r="H262">
        <v>0</v>
      </c>
      <c r="I262">
        <v>5</v>
      </c>
      <c r="J262">
        <v>0</v>
      </c>
      <c r="K262">
        <v>0</v>
      </c>
      <c r="L262">
        <v>1</v>
      </c>
      <c r="M262">
        <v>2</v>
      </c>
      <c r="N262">
        <v>0</v>
      </c>
      <c r="O262">
        <v>0</v>
      </c>
      <c r="P262">
        <v>0</v>
      </c>
      <c r="Q262">
        <v>1</v>
      </c>
      <c r="R262">
        <v>0</v>
      </c>
      <c r="S262">
        <v>65563</v>
      </c>
      <c r="X262">
        <v>15</v>
      </c>
      <c r="Y262" t="b">
        <v>0</v>
      </c>
      <c r="Z262" t="b">
        <v>1</v>
      </c>
    </row>
    <row r="263" spans="2:26" x14ac:dyDescent="0.25">
      <c r="B263" t="s">
        <v>15739</v>
      </c>
      <c r="C263" t="s">
        <v>1064</v>
      </c>
      <c r="D263" t="s">
        <v>15731</v>
      </c>
      <c r="E263">
        <v>91</v>
      </c>
      <c r="F263">
        <v>104</v>
      </c>
      <c r="G263">
        <v>0</v>
      </c>
      <c r="H263">
        <v>0</v>
      </c>
      <c r="I263">
        <v>5</v>
      </c>
      <c r="J263">
        <v>0</v>
      </c>
      <c r="K263">
        <v>0</v>
      </c>
      <c r="L263">
        <v>1</v>
      </c>
      <c r="M263">
        <v>2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65563</v>
      </c>
      <c r="X263">
        <v>15</v>
      </c>
      <c r="Y263" t="b">
        <v>0</v>
      </c>
      <c r="Z263" t="b">
        <v>1</v>
      </c>
    </row>
    <row r="264" spans="2:26" x14ac:dyDescent="0.25">
      <c r="B264" t="s">
        <v>15740</v>
      </c>
      <c r="C264" t="s">
        <v>1064</v>
      </c>
      <c r="D264" t="s">
        <v>15731</v>
      </c>
      <c r="E264">
        <v>73</v>
      </c>
      <c r="F264">
        <v>86</v>
      </c>
      <c r="G264">
        <v>0</v>
      </c>
      <c r="H264">
        <v>0</v>
      </c>
      <c r="I264">
        <v>5</v>
      </c>
      <c r="J264">
        <v>0</v>
      </c>
      <c r="K264">
        <v>0</v>
      </c>
      <c r="L264">
        <v>1</v>
      </c>
      <c r="M264">
        <v>2</v>
      </c>
      <c r="N264">
        <v>0</v>
      </c>
      <c r="O264">
        <v>0</v>
      </c>
      <c r="P264">
        <v>0</v>
      </c>
      <c r="Q264">
        <v>1</v>
      </c>
      <c r="R264">
        <v>0</v>
      </c>
      <c r="S264">
        <v>65563</v>
      </c>
      <c r="X264">
        <v>15</v>
      </c>
      <c r="Y264" t="b">
        <v>0</v>
      </c>
      <c r="Z264" t="b">
        <v>1</v>
      </c>
    </row>
    <row r="265" spans="2:26" x14ac:dyDescent="0.25">
      <c r="B265" t="s">
        <v>15741</v>
      </c>
      <c r="C265" t="s">
        <v>1064</v>
      </c>
      <c r="D265" t="s">
        <v>15731</v>
      </c>
      <c r="E265">
        <v>51</v>
      </c>
      <c r="F265">
        <v>64</v>
      </c>
      <c r="G265">
        <v>0</v>
      </c>
      <c r="H265">
        <v>0</v>
      </c>
      <c r="I265">
        <v>5</v>
      </c>
      <c r="J265">
        <v>0</v>
      </c>
      <c r="K265">
        <v>0</v>
      </c>
      <c r="L265">
        <v>1</v>
      </c>
      <c r="M265">
        <v>2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65563</v>
      </c>
      <c r="X265">
        <v>15</v>
      </c>
      <c r="Y265" t="b">
        <v>0</v>
      </c>
      <c r="Z265" t="b">
        <v>1</v>
      </c>
    </row>
    <row r="266" spans="2:26" x14ac:dyDescent="0.25">
      <c r="B266" t="s">
        <v>15742</v>
      </c>
      <c r="C266" t="s">
        <v>1064</v>
      </c>
      <c r="D266" t="s">
        <v>15731</v>
      </c>
      <c r="E266">
        <v>33</v>
      </c>
      <c r="F266">
        <v>46</v>
      </c>
      <c r="G266">
        <v>0</v>
      </c>
      <c r="H266">
        <v>0</v>
      </c>
      <c r="I266">
        <v>5</v>
      </c>
      <c r="J266">
        <v>0</v>
      </c>
      <c r="K266">
        <v>0</v>
      </c>
      <c r="L266">
        <v>1</v>
      </c>
      <c r="M266">
        <v>2</v>
      </c>
      <c r="N266">
        <v>0</v>
      </c>
      <c r="O266">
        <v>0</v>
      </c>
      <c r="P266">
        <v>0</v>
      </c>
      <c r="Q266">
        <v>1</v>
      </c>
      <c r="R266">
        <v>0</v>
      </c>
      <c r="S266">
        <v>65563</v>
      </c>
      <c r="X266">
        <v>15</v>
      </c>
      <c r="Y266" t="b">
        <v>0</v>
      </c>
      <c r="Z266" t="b">
        <v>1</v>
      </c>
    </row>
    <row r="267" spans="2:26" x14ac:dyDescent="0.25">
      <c r="B267" t="s">
        <v>15743</v>
      </c>
      <c r="C267" t="s">
        <v>1064</v>
      </c>
      <c r="D267" t="s">
        <v>15731</v>
      </c>
      <c r="E267">
        <v>138</v>
      </c>
      <c r="F267">
        <v>151</v>
      </c>
      <c r="G267">
        <v>0</v>
      </c>
      <c r="H267">
        <v>0</v>
      </c>
      <c r="I267">
        <v>5</v>
      </c>
      <c r="J267">
        <v>0</v>
      </c>
      <c r="K267">
        <v>0</v>
      </c>
      <c r="L267">
        <v>1</v>
      </c>
      <c r="M267">
        <v>2</v>
      </c>
      <c r="N267">
        <v>0</v>
      </c>
      <c r="O267">
        <v>0</v>
      </c>
      <c r="P267">
        <v>0</v>
      </c>
      <c r="Q267">
        <v>1</v>
      </c>
      <c r="R267">
        <v>0</v>
      </c>
      <c r="S267">
        <v>65563</v>
      </c>
      <c r="X267">
        <v>15</v>
      </c>
      <c r="Y267" t="b">
        <v>0</v>
      </c>
      <c r="Z267" t="b">
        <v>1</v>
      </c>
    </row>
    <row r="268" spans="2:26" x14ac:dyDescent="0.25">
      <c r="B268" t="s">
        <v>15744</v>
      </c>
      <c r="C268" t="s">
        <v>1064</v>
      </c>
      <c r="D268" t="s">
        <v>15731</v>
      </c>
      <c r="E268">
        <v>15</v>
      </c>
      <c r="F268">
        <v>28</v>
      </c>
      <c r="G268">
        <v>0</v>
      </c>
      <c r="H268">
        <v>0</v>
      </c>
      <c r="I268">
        <v>5</v>
      </c>
      <c r="J268">
        <v>0</v>
      </c>
      <c r="K268">
        <v>0</v>
      </c>
      <c r="L268">
        <v>1</v>
      </c>
      <c r="M268">
        <v>2</v>
      </c>
      <c r="N268">
        <v>0</v>
      </c>
      <c r="O268">
        <v>0</v>
      </c>
      <c r="P268">
        <v>0</v>
      </c>
      <c r="Q268">
        <v>1</v>
      </c>
      <c r="R268">
        <v>0</v>
      </c>
      <c r="S268">
        <v>65563</v>
      </c>
      <c r="X268">
        <v>15</v>
      </c>
      <c r="Y268" t="b">
        <v>0</v>
      </c>
      <c r="Z268" t="b">
        <v>1</v>
      </c>
    </row>
    <row r="269" spans="2:26" x14ac:dyDescent="0.25">
      <c r="B269" t="s">
        <v>15745</v>
      </c>
      <c r="C269" t="s">
        <v>1064</v>
      </c>
      <c r="D269" t="s">
        <v>15746</v>
      </c>
      <c r="E269">
        <v>110</v>
      </c>
      <c r="F269">
        <v>123</v>
      </c>
      <c r="G269">
        <v>0</v>
      </c>
      <c r="H269">
        <v>0</v>
      </c>
      <c r="I269">
        <v>7</v>
      </c>
      <c r="J269">
        <v>0</v>
      </c>
      <c r="K269">
        <v>0</v>
      </c>
      <c r="L269">
        <v>1</v>
      </c>
      <c r="M269">
        <v>2</v>
      </c>
      <c r="N269">
        <v>0</v>
      </c>
      <c r="O269">
        <v>0</v>
      </c>
      <c r="P269">
        <v>0</v>
      </c>
      <c r="Q269">
        <v>1</v>
      </c>
      <c r="R269">
        <v>0</v>
      </c>
      <c r="S269">
        <v>65563</v>
      </c>
      <c r="X269">
        <v>15</v>
      </c>
      <c r="Y269" t="b">
        <v>0</v>
      </c>
      <c r="Z269" t="b">
        <v>1</v>
      </c>
    </row>
    <row r="270" spans="2:26" x14ac:dyDescent="0.25">
      <c r="B270" t="s">
        <v>15747</v>
      </c>
      <c r="C270" t="s">
        <v>1064</v>
      </c>
      <c r="D270" t="s">
        <v>15746</v>
      </c>
      <c r="E270">
        <v>92</v>
      </c>
      <c r="F270">
        <v>105</v>
      </c>
      <c r="G270">
        <v>0</v>
      </c>
      <c r="H270">
        <v>0</v>
      </c>
      <c r="I270">
        <v>7</v>
      </c>
      <c r="J270">
        <v>0</v>
      </c>
      <c r="K270">
        <v>0</v>
      </c>
      <c r="L270">
        <v>1</v>
      </c>
      <c r="M270">
        <v>2</v>
      </c>
      <c r="N270">
        <v>0</v>
      </c>
      <c r="O270">
        <v>0</v>
      </c>
      <c r="P270">
        <v>0</v>
      </c>
      <c r="Q270">
        <v>1</v>
      </c>
      <c r="R270">
        <v>0</v>
      </c>
      <c r="S270">
        <v>65563</v>
      </c>
      <c r="X270">
        <v>15</v>
      </c>
      <c r="Y270" t="b">
        <v>0</v>
      </c>
      <c r="Z270" t="b">
        <v>1</v>
      </c>
    </row>
    <row r="271" spans="2:26" x14ac:dyDescent="0.25">
      <c r="B271" t="s">
        <v>15748</v>
      </c>
      <c r="C271" t="s">
        <v>1064</v>
      </c>
      <c r="D271" t="s">
        <v>15746</v>
      </c>
      <c r="E271">
        <v>74</v>
      </c>
      <c r="F271">
        <v>87</v>
      </c>
      <c r="G271">
        <v>0</v>
      </c>
      <c r="H271">
        <v>0</v>
      </c>
      <c r="I271">
        <v>7</v>
      </c>
      <c r="J271">
        <v>0</v>
      </c>
      <c r="K271">
        <v>0</v>
      </c>
      <c r="L271">
        <v>1</v>
      </c>
      <c r="M271">
        <v>2</v>
      </c>
      <c r="N271">
        <v>0</v>
      </c>
      <c r="O271">
        <v>0</v>
      </c>
      <c r="P271">
        <v>0</v>
      </c>
      <c r="Q271">
        <v>1</v>
      </c>
      <c r="R271">
        <v>0</v>
      </c>
      <c r="S271">
        <v>65563</v>
      </c>
      <c r="X271">
        <v>15</v>
      </c>
      <c r="Y271" t="b">
        <v>0</v>
      </c>
      <c r="Z271" t="b">
        <v>1</v>
      </c>
    </row>
    <row r="272" spans="2:26" x14ac:dyDescent="0.25">
      <c r="B272" t="s">
        <v>15749</v>
      </c>
      <c r="C272" t="s">
        <v>1064</v>
      </c>
      <c r="D272" t="s">
        <v>15746</v>
      </c>
      <c r="E272">
        <v>52</v>
      </c>
      <c r="F272">
        <v>65</v>
      </c>
      <c r="G272">
        <v>0</v>
      </c>
      <c r="H272">
        <v>0</v>
      </c>
      <c r="I272">
        <v>7</v>
      </c>
      <c r="J272">
        <v>0</v>
      </c>
      <c r="K272">
        <v>0</v>
      </c>
      <c r="L272">
        <v>1</v>
      </c>
      <c r="M272">
        <v>2</v>
      </c>
      <c r="N272">
        <v>0</v>
      </c>
      <c r="O272">
        <v>0</v>
      </c>
      <c r="P272">
        <v>0</v>
      </c>
      <c r="Q272">
        <v>1</v>
      </c>
      <c r="R272">
        <v>0</v>
      </c>
      <c r="S272">
        <v>65563</v>
      </c>
      <c r="X272">
        <v>15</v>
      </c>
      <c r="Y272" t="b">
        <v>0</v>
      </c>
      <c r="Z272" t="b">
        <v>1</v>
      </c>
    </row>
    <row r="273" spans="2:26" x14ac:dyDescent="0.25">
      <c r="B273" t="s">
        <v>15750</v>
      </c>
      <c r="C273" t="s">
        <v>1064</v>
      </c>
      <c r="D273" t="s">
        <v>15746</v>
      </c>
      <c r="E273">
        <v>34</v>
      </c>
      <c r="F273">
        <v>47</v>
      </c>
      <c r="G273">
        <v>0</v>
      </c>
      <c r="H273">
        <v>0</v>
      </c>
      <c r="I273">
        <v>7</v>
      </c>
      <c r="J273">
        <v>0</v>
      </c>
      <c r="K273">
        <v>0</v>
      </c>
      <c r="L273">
        <v>1</v>
      </c>
      <c r="M273">
        <v>2</v>
      </c>
      <c r="N273">
        <v>0</v>
      </c>
      <c r="O273">
        <v>0</v>
      </c>
      <c r="P273">
        <v>0</v>
      </c>
      <c r="Q273">
        <v>1</v>
      </c>
      <c r="R273">
        <v>0</v>
      </c>
      <c r="S273">
        <v>65563</v>
      </c>
      <c r="X273">
        <v>15</v>
      </c>
      <c r="Y273" t="b">
        <v>0</v>
      </c>
      <c r="Z273" t="b">
        <v>1</v>
      </c>
    </row>
    <row r="274" spans="2:26" x14ac:dyDescent="0.25">
      <c r="B274" t="s">
        <v>15751</v>
      </c>
      <c r="C274" t="s">
        <v>1064</v>
      </c>
      <c r="D274" t="s">
        <v>15746</v>
      </c>
      <c r="E274">
        <v>139</v>
      </c>
      <c r="F274">
        <v>152</v>
      </c>
      <c r="G274">
        <v>0</v>
      </c>
      <c r="H274">
        <v>0</v>
      </c>
      <c r="I274">
        <v>7</v>
      </c>
      <c r="J274">
        <v>0</v>
      </c>
      <c r="K274">
        <v>0</v>
      </c>
      <c r="L274">
        <v>1</v>
      </c>
      <c r="M274">
        <v>2</v>
      </c>
      <c r="N274">
        <v>0</v>
      </c>
      <c r="O274">
        <v>0</v>
      </c>
      <c r="P274">
        <v>0</v>
      </c>
      <c r="Q274">
        <v>1</v>
      </c>
      <c r="R274">
        <v>0</v>
      </c>
      <c r="S274">
        <v>65563</v>
      </c>
      <c r="X274">
        <v>15</v>
      </c>
      <c r="Y274" t="b">
        <v>0</v>
      </c>
      <c r="Z274" t="b">
        <v>1</v>
      </c>
    </row>
    <row r="275" spans="2:26" x14ac:dyDescent="0.25">
      <c r="B275" t="s">
        <v>15752</v>
      </c>
      <c r="C275" t="s">
        <v>1064</v>
      </c>
      <c r="D275" t="s">
        <v>15746</v>
      </c>
      <c r="E275">
        <v>16</v>
      </c>
      <c r="F275">
        <v>29</v>
      </c>
      <c r="G275">
        <v>0</v>
      </c>
      <c r="H275">
        <v>0</v>
      </c>
      <c r="I275">
        <v>7</v>
      </c>
      <c r="J275">
        <v>0</v>
      </c>
      <c r="K275">
        <v>0</v>
      </c>
      <c r="L275">
        <v>1</v>
      </c>
      <c r="M275">
        <v>2</v>
      </c>
      <c r="N275">
        <v>0</v>
      </c>
      <c r="O275">
        <v>0</v>
      </c>
      <c r="P275">
        <v>0</v>
      </c>
      <c r="Q275">
        <v>1</v>
      </c>
      <c r="R275">
        <v>0</v>
      </c>
      <c r="S275">
        <v>65563</v>
      </c>
      <c r="X275">
        <v>15</v>
      </c>
      <c r="Y275" t="b">
        <v>0</v>
      </c>
      <c r="Z275" t="b">
        <v>1</v>
      </c>
    </row>
    <row r="276" spans="2:26" x14ac:dyDescent="0.25">
      <c r="B276" t="s">
        <v>15753</v>
      </c>
      <c r="C276" t="s">
        <v>1064</v>
      </c>
      <c r="D276" t="s">
        <v>15746</v>
      </c>
      <c r="E276">
        <v>166</v>
      </c>
      <c r="F276">
        <v>167</v>
      </c>
      <c r="G276">
        <v>0</v>
      </c>
      <c r="H276">
        <v>0</v>
      </c>
      <c r="I276">
        <v>6</v>
      </c>
      <c r="J276">
        <v>0</v>
      </c>
      <c r="K276">
        <v>0</v>
      </c>
      <c r="L276">
        <v>1</v>
      </c>
      <c r="M276">
        <v>2</v>
      </c>
      <c r="N276">
        <v>0</v>
      </c>
      <c r="O276">
        <v>0</v>
      </c>
      <c r="P276">
        <v>0</v>
      </c>
      <c r="Q276">
        <v>1</v>
      </c>
      <c r="R276">
        <v>0</v>
      </c>
      <c r="S276">
        <v>65563</v>
      </c>
      <c r="X276">
        <v>15</v>
      </c>
      <c r="Y276" t="b">
        <v>0</v>
      </c>
      <c r="Z276" t="b">
        <v>1</v>
      </c>
    </row>
    <row r="277" spans="2:26" x14ac:dyDescent="0.25">
      <c r="B277" t="s">
        <v>15754</v>
      </c>
      <c r="C277" t="s">
        <v>1064</v>
      </c>
      <c r="D277" t="s">
        <v>15746</v>
      </c>
      <c r="E277">
        <v>164</v>
      </c>
      <c r="F277">
        <v>165</v>
      </c>
      <c r="G277">
        <v>0</v>
      </c>
      <c r="H277">
        <v>0</v>
      </c>
      <c r="I277">
        <v>6</v>
      </c>
      <c r="J277">
        <v>0</v>
      </c>
      <c r="K277">
        <v>0</v>
      </c>
      <c r="L277">
        <v>1</v>
      </c>
      <c r="M277">
        <v>2</v>
      </c>
      <c r="N277">
        <v>0</v>
      </c>
      <c r="O277">
        <v>0</v>
      </c>
      <c r="P277">
        <v>0</v>
      </c>
      <c r="Q277">
        <v>1</v>
      </c>
      <c r="R277">
        <v>0</v>
      </c>
      <c r="S277">
        <v>65563</v>
      </c>
      <c r="X277">
        <v>15</v>
      </c>
      <c r="Y277" t="b">
        <v>0</v>
      </c>
      <c r="Z277" t="b">
        <v>1</v>
      </c>
    </row>
    <row r="278" spans="2:26" x14ac:dyDescent="0.25">
      <c r="B278" t="s">
        <v>15755</v>
      </c>
      <c r="C278" t="s">
        <v>1064</v>
      </c>
      <c r="D278" t="s">
        <v>15746</v>
      </c>
      <c r="E278">
        <v>162</v>
      </c>
      <c r="F278">
        <v>163</v>
      </c>
      <c r="G278">
        <v>0</v>
      </c>
      <c r="H278">
        <v>0</v>
      </c>
      <c r="I278">
        <v>6</v>
      </c>
      <c r="J278">
        <v>0</v>
      </c>
      <c r="K278">
        <v>0</v>
      </c>
      <c r="L278">
        <v>1</v>
      </c>
      <c r="M278">
        <v>2</v>
      </c>
      <c r="N278">
        <v>0</v>
      </c>
      <c r="O278">
        <v>0</v>
      </c>
      <c r="P278">
        <v>0</v>
      </c>
      <c r="Q278">
        <v>1</v>
      </c>
      <c r="R278">
        <v>0</v>
      </c>
      <c r="S278">
        <v>65563</v>
      </c>
      <c r="X278">
        <v>15</v>
      </c>
      <c r="Y278" t="b">
        <v>0</v>
      </c>
      <c r="Z278" t="b">
        <v>1</v>
      </c>
    </row>
    <row r="279" spans="2:26" x14ac:dyDescent="0.25">
      <c r="B279" t="s">
        <v>15756</v>
      </c>
      <c r="C279" t="s">
        <v>1064</v>
      </c>
      <c r="D279" t="s">
        <v>15746</v>
      </c>
      <c r="E279">
        <v>160</v>
      </c>
      <c r="F279">
        <v>161</v>
      </c>
      <c r="G279">
        <v>0</v>
      </c>
      <c r="H279">
        <v>0</v>
      </c>
      <c r="I279">
        <v>6</v>
      </c>
      <c r="J279">
        <v>0</v>
      </c>
      <c r="K279">
        <v>0</v>
      </c>
      <c r="L279">
        <v>1</v>
      </c>
      <c r="M279">
        <v>2</v>
      </c>
      <c r="N279">
        <v>0</v>
      </c>
      <c r="O279">
        <v>0</v>
      </c>
      <c r="P279">
        <v>0</v>
      </c>
      <c r="Q279">
        <v>1</v>
      </c>
      <c r="R279">
        <v>0</v>
      </c>
      <c r="S279">
        <v>65563</v>
      </c>
      <c r="X279">
        <v>15</v>
      </c>
      <c r="Y279" t="b">
        <v>0</v>
      </c>
      <c r="Z279" t="b">
        <v>1</v>
      </c>
    </row>
    <row r="280" spans="2:26" x14ac:dyDescent="0.25">
      <c r="B280" t="s">
        <v>15757</v>
      </c>
      <c r="C280" t="s">
        <v>1064</v>
      </c>
      <c r="D280" t="s">
        <v>15746</v>
      </c>
      <c r="E280">
        <v>158</v>
      </c>
      <c r="F280">
        <v>159</v>
      </c>
      <c r="G280">
        <v>0</v>
      </c>
      <c r="H280">
        <v>0</v>
      </c>
      <c r="I280">
        <v>6</v>
      </c>
      <c r="J280">
        <v>0</v>
      </c>
      <c r="K280">
        <v>0</v>
      </c>
      <c r="L280">
        <v>1</v>
      </c>
      <c r="M280">
        <v>2</v>
      </c>
      <c r="N280">
        <v>0</v>
      </c>
      <c r="O280">
        <v>0</v>
      </c>
      <c r="P280">
        <v>0</v>
      </c>
      <c r="Q280">
        <v>1</v>
      </c>
      <c r="R280">
        <v>0</v>
      </c>
      <c r="S280">
        <v>65563</v>
      </c>
      <c r="X280">
        <v>15</v>
      </c>
      <c r="Y280" t="b">
        <v>0</v>
      </c>
      <c r="Z280" t="b">
        <v>1</v>
      </c>
    </row>
    <row r="281" spans="2:26" x14ac:dyDescent="0.25">
      <c r="B281" t="s">
        <v>15758</v>
      </c>
      <c r="C281" t="s">
        <v>1064</v>
      </c>
      <c r="D281" t="s">
        <v>15746</v>
      </c>
      <c r="E281">
        <v>170</v>
      </c>
      <c r="F281">
        <v>171</v>
      </c>
      <c r="G281">
        <v>0</v>
      </c>
      <c r="H281">
        <v>0</v>
      </c>
      <c r="I281">
        <v>6</v>
      </c>
      <c r="J281">
        <v>0</v>
      </c>
      <c r="K281">
        <v>0</v>
      </c>
      <c r="L281">
        <v>1</v>
      </c>
      <c r="M281">
        <v>2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65563</v>
      </c>
      <c r="X281">
        <v>15</v>
      </c>
      <c r="Y281" t="b">
        <v>0</v>
      </c>
      <c r="Z281" t="b">
        <v>1</v>
      </c>
    </row>
    <row r="282" spans="2:26" x14ac:dyDescent="0.25">
      <c r="B282" t="s">
        <v>15759</v>
      </c>
      <c r="C282" t="s">
        <v>1064</v>
      </c>
      <c r="D282" t="s">
        <v>15746</v>
      </c>
      <c r="E282">
        <v>156</v>
      </c>
      <c r="F282">
        <v>157</v>
      </c>
      <c r="G282">
        <v>0</v>
      </c>
      <c r="H282">
        <v>0</v>
      </c>
      <c r="I282">
        <v>6</v>
      </c>
      <c r="J282">
        <v>0</v>
      </c>
      <c r="K282">
        <v>0</v>
      </c>
      <c r="L282">
        <v>1</v>
      </c>
      <c r="M282">
        <v>2</v>
      </c>
      <c r="N282">
        <v>0</v>
      </c>
      <c r="O282">
        <v>0</v>
      </c>
      <c r="P282">
        <v>0</v>
      </c>
      <c r="Q282">
        <v>1</v>
      </c>
      <c r="R282">
        <v>0</v>
      </c>
      <c r="S282">
        <v>65563</v>
      </c>
      <c r="X282">
        <v>15</v>
      </c>
      <c r="Y282" t="b">
        <v>0</v>
      </c>
      <c r="Z282" t="b">
        <v>1</v>
      </c>
    </row>
    <row r="283" spans="2:26" x14ac:dyDescent="0.25">
      <c r="B283" t="s">
        <v>15760</v>
      </c>
      <c r="C283" t="s">
        <v>1064</v>
      </c>
      <c r="D283" t="s">
        <v>15746</v>
      </c>
      <c r="E283">
        <v>111</v>
      </c>
      <c r="F283">
        <v>124</v>
      </c>
      <c r="G283">
        <v>0</v>
      </c>
      <c r="H283">
        <v>0</v>
      </c>
      <c r="I283">
        <v>8</v>
      </c>
      <c r="J283">
        <v>0</v>
      </c>
      <c r="K283">
        <v>0</v>
      </c>
      <c r="L283">
        <v>1</v>
      </c>
      <c r="M283">
        <v>2</v>
      </c>
      <c r="N283">
        <v>0</v>
      </c>
      <c r="O283">
        <v>0</v>
      </c>
      <c r="P283">
        <v>0</v>
      </c>
      <c r="Q283">
        <v>1</v>
      </c>
      <c r="R283">
        <v>0</v>
      </c>
      <c r="S283">
        <v>65563</v>
      </c>
      <c r="X283">
        <v>15</v>
      </c>
      <c r="Y283" t="b">
        <v>0</v>
      </c>
      <c r="Z283" t="b">
        <v>1</v>
      </c>
    </row>
    <row r="284" spans="2:26" x14ac:dyDescent="0.25">
      <c r="B284" t="s">
        <v>15761</v>
      </c>
      <c r="C284" t="s">
        <v>1064</v>
      </c>
      <c r="D284" t="s">
        <v>15746</v>
      </c>
      <c r="E284">
        <v>93</v>
      </c>
      <c r="F284">
        <v>106</v>
      </c>
      <c r="G284">
        <v>0</v>
      </c>
      <c r="H284">
        <v>0</v>
      </c>
      <c r="I284">
        <v>8</v>
      </c>
      <c r="J284">
        <v>0</v>
      </c>
      <c r="K284">
        <v>0</v>
      </c>
      <c r="L284">
        <v>1</v>
      </c>
      <c r="M284">
        <v>2</v>
      </c>
      <c r="N284">
        <v>0</v>
      </c>
      <c r="O284">
        <v>0</v>
      </c>
      <c r="P284">
        <v>0</v>
      </c>
      <c r="Q284">
        <v>1</v>
      </c>
      <c r="R284">
        <v>0</v>
      </c>
      <c r="S284">
        <v>65563</v>
      </c>
      <c r="X284">
        <v>15</v>
      </c>
      <c r="Y284" t="b">
        <v>0</v>
      </c>
      <c r="Z284" t="b">
        <v>1</v>
      </c>
    </row>
    <row r="285" spans="2:26" x14ac:dyDescent="0.25">
      <c r="B285" t="s">
        <v>15762</v>
      </c>
      <c r="C285" t="s">
        <v>1064</v>
      </c>
      <c r="D285" t="s">
        <v>15746</v>
      </c>
      <c r="E285">
        <v>75</v>
      </c>
      <c r="F285">
        <v>88</v>
      </c>
      <c r="G285">
        <v>0</v>
      </c>
      <c r="H285">
        <v>0</v>
      </c>
      <c r="I285">
        <v>8</v>
      </c>
      <c r="J285">
        <v>0</v>
      </c>
      <c r="K285">
        <v>0</v>
      </c>
      <c r="L285">
        <v>1</v>
      </c>
      <c r="M285">
        <v>2</v>
      </c>
      <c r="N285">
        <v>0</v>
      </c>
      <c r="O285">
        <v>0</v>
      </c>
      <c r="P285">
        <v>0</v>
      </c>
      <c r="Q285">
        <v>1</v>
      </c>
      <c r="R285">
        <v>0</v>
      </c>
      <c r="S285">
        <v>65563</v>
      </c>
      <c r="X285">
        <v>15</v>
      </c>
      <c r="Y285" t="b">
        <v>0</v>
      </c>
      <c r="Z285" t="b">
        <v>1</v>
      </c>
    </row>
    <row r="286" spans="2:26" x14ac:dyDescent="0.25">
      <c r="B286" t="s">
        <v>15763</v>
      </c>
      <c r="C286" t="s">
        <v>1064</v>
      </c>
      <c r="D286" t="s">
        <v>15746</v>
      </c>
      <c r="E286">
        <v>53</v>
      </c>
      <c r="F286">
        <v>66</v>
      </c>
      <c r="G286">
        <v>0</v>
      </c>
      <c r="H286">
        <v>0</v>
      </c>
      <c r="I286">
        <v>8</v>
      </c>
      <c r="J286">
        <v>0</v>
      </c>
      <c r="K286">
        <v>0</v>
      </c>
      <c r="L286">
        <v>1</v>
      </c>
      <c r="M286">
        <v>2</v>
      </c>
      <c r="N286">
        <v>0</v>
      </c>
      <c r="O286">
        <v>0</v>
      </c>
      <c r="P286">
        <v>0</v>
      </c>
      <c r="Q286">
        <v>1</v>
      </c>
      <c r="R286">
        <v>0</v>
      </c>
      <c r="S286">
        <v>65563</v>
      </c>
      <c r="X286">
        <v>15</v>
      </c>
      <c r="Y286" t="b">
        <v>0</v>
      </c>
      <c r="Z286" t="b">
        <v>1</v>
      </c>
    </row>
    <row r="287" spans="2:26" x14ac:dyDescent="0.25">
      <c r="B287" t="s">
        <v>15764</v>
      </c>
      <c r="C287" t="s">
        <v>1064</v>
      </c>
      <c r="D287" t="s">
        <v>15746</v>
      </c>
      <c r="E287">
        <v>35</v>
      </c>
      <c r="F287">
        <v>48</v>
      </c>
      <c r="G287">
        <v>0</v>
      </c>
      <c r="H287">
        <v>0</v>
      </c>
      <c r="I287">
        <v>8</v>
      </c>
      <c r="J287">
        <v>0</v>
      </c>
      <c r="K287">
        <v>0</v>
      </c>
      <c r="L287">
        <v>1</v>
      </c>
      <c r="M287">
        <v>2</v>
      </c>
      <c r="N287">
        <v>0</v>
      </c>
      <c r="O287">
        <v>0</v>
      </c>
      <c r="P287">
        <v>0</v>
      </c>
      <c r="Q287">
        <v>1</v>
      </c>
      <c r="R287">
        <v>0</v>
      </c>
      <c r="S287">
        <v>65563</v>
      </c>
      <c r="X287">
        <v>15</v>
      </c>
      <c r="Y287" t="b">
        <v>0</v>
      </c>
      <c r="Z287" t="b">
        <v>1</v>
      </c>
    </row>
    <row r="288" spans="2:26" x14ac:dyDescent="0.25">
      <c r="B288" t="s">
        <v>15765</v>
      </c>
      <c r="C288" t="s">
        <v>1064</v>
      </c>
      <c r="D288" t="s">
        <v>15746</v>
      </c>
      <c r="E288">
        <v>140</v>
      </c>
      <c r="F288">
        <v>153</v>
      </c>
      <c r="G288">
        <v>0</v>
      </c>
      <c r="H288">
        <v>0</v>
      </c>
      <c r="I288">
        <v>8</v>
      </c>
      <c r="J288">
        <v>0</v>
      </c>
      <c r="K288">
        <v>0</v>
      </c>
      <c r="L288">
        <v>1</v>
      </c>
      <c r="M288">
        <v>2</v>
      </c>
      <c r="N288">
        <v>0</v>
      </c>
      <c r="O288">
        <v>0</v>
      </c>
      <c r="P288">
        <v>0</v>
      </c>
      <c r="Q288">
        <v>1</v>
      </c>
      <c r="R288">
        <v>0</v>
      </c>
      <c r="S288">
        <v>65563</v>
      </c>
      <c r="X288">
        <v>15</v>
      </c>
      <c r="Y288" t="b">
        <v>0</v>
      </c>
      <c r="Z288" t="b">
        <v>1</v>
      </c>
    </row>
    <row r="289" spans="2:26" x14ac:dyDescent="0.25">
      <c r="B289" t="s">
        <v>15766</v>
      </c>
      <c r="C289" t="s">
        <v>1064</v>
      </c>
      <c r="D289" t="s">
        <v>15746</v>
      </c>
      <c r="E289">
        <v>17</v>
      </c>
      <c r="F289">
        <v>30</v>
      </c>
      <c r="G289">
        <v>0</v>
      </c>
      <c r="H289">
        <v>0</v>
      </c>
      <c r="I289">
        <v>8</v>
      </c>
      <c r="J289">
        <v>0</v>
      </c>
      <c r="K289">
        <v>0</v>
      </c>
      <c r="L289">
        <v>1</v>
      </c>
      <c r="M289">
        <v>2</v>
      </c>
      <c r="N289">
        <v>0</v>
      </c>
      <c r="O289">
        <v>0</v>
      </c>
      <c r="P289">
        <v>0</v>
      </c>
      <c r="Q289">
        <v>1</v>
      </c>
      <c r="R289">
        <v>0</v>
      </c>
      <c r="S289">
        <v>65563</v>
      </c>
      <c r="X289">
        <v>15</v>
      </c>
      <c r="Y289" t="b">
        <v>0</v>
      </c>
      <c r="Z289" t="b">
        <v>1</v>
      </c>
    </row>
    <row r="290" spans="2:26" x14ac:dyDescent="0.25">
      <c r="B290" t="s">
        <v>15767</v>
      </c>
      <c r="C290" t="s">
        <v>1064</v>
      </c>
      <c r="D290" t="s">
        <v>15583</v>
      </c>
      <c r="E290">
        <v>316</v>
      </c>
      <c r="F290">
        <v>317</v>
      </c>
      <c r="G290">
        <v>0</v>
      </c>
      <c r="H290">
        <v>0</v>
      </c>
      <c r="I290">
        <v>18</v>
      </c>
      <c r="J290">
        <v>0</v>
      </c>
      <c r="K290">
        <v>0</v>
      </c>
      <c r="L290">
        <v>1</v>
      </c>
      <c r="M290">
        <v>2</v>
      </c>
      <c r="N290">
        <v>0</v>
      </c>
      <c r="O290">
        <v>0</v>
      </c>
      <c r="P290">
        <v>0</v>
      </c>
      <c r="Q290">
        <v>1</v>
      </c>
      <c r="R290">
        <v>0</v>
      </c>
      <c r="S290">
        <v>65563</v>
      </c>
      <c r="X290">
        <v>9</v>
      </c>
      <c r="Y290" t="b">
        <v>0</v>
      </c>
      <c r="Z290" t="b">
        <v>1</v>
      </c>
    </row>
    <row r="291" spans="2:26" x14ac:dyDescent="0.25">
      <c r="B291" t="s">
        <v>15768</v>
      </c>
      <c r="C291" t="s">
        <v>1064</v>
      </c>
      <c r="D291" t="s">
        <v>15769</v>
      </c>
      <c r="E291">
        <v>168</v>
      </c>
      <c r="F291">
        <v>169</v>
      </c>
      <c r="G291">
        <v>0</v>
      </c>
      <c r="H291">
        <v>0</v>
      </c>
      <c r="I291">
        <v>13</v>
      </c>
      <c r="J291">
        <v>0</v>
      </c>
      <c r="K291">
        <v>0</v>
      </c>
      <c r="L291">
        <v>1</v>
      </c>
      <c r="M291">
        <v>2</v>
      </c>
      <c r="N291">
        <v>0</v>
      </c>
      <c r="O291">
        <v>0</v>
      </c>
      <c r="P291">
        <v>0</v>
      </c>
      <c r="Q291">
        <v>1</v>
      </c>
      <c r="R291">
        <v>0</v>
      </c>
      <c r="S291">
        <v>65563</v>
      </c>
      <c r="X291">
        <v>15</v>
      </c>
      <c r="Y291" t="b">
        <v>0</v>
      </c>
      <c r="Z291" t="b">
        <v>1</v>
      </c>
    </row>
    <row r="292" spans="2:26" x14ac:dyDescent="0.25">
      <c r="B292" t="s">
        <v>15770</v>
      </c>
      <c r="C292" t="s">
        <v>1064</v>
      </c>
      <c r="D292" t="s">
        <v>15771</v>
      </c>
      <c r="E292">
        <v>154</v>
      </c>
      <c r="F292">
        <v>155</v>
      </c>
      <c r="G292">
        <v>0</v>
      </c>
      <c r="H292">
        <v>0</v>
      </c>
      <c r="I292">
        <v>10</v>
      </c>
      <c r="J292">
        <v>0</v>
      </c>
      <c r="K292">
        <v>0</v>
      </c>
      <c r="L292">
        <v>1</v>
      </c>
      <c r="M292">
        <v>2</v>
      </c>
      <c r="N292">
        <v>0</v>
      </c>
      <c r="O292">
        <v>0</v>
      </c>
      <c r="P292">
        <v>0</v>
      </c>
      <c r="Q292">
        <v>1</v>
      </c>
      <c r="R292">
        <v>0</v>
      </c>
      <c r="S292">
        <v>65563</v>
      </c>
      <c r="X292">
        <v>15</v>
      </c>
      <c r="Y292" t="b">
        <v>0</v>
      </c>
      <c r="Z292" t="b">
        <v>1</v>
      </c>
    </row>
    <row r="293" spans="2:26" x14ac:dyDescent="0.25">
      <c r="B293" t="s">
        <v>15772</v>
      </c>
      <c r="C293" t="s">
        <v>1064</v>
      </c>
      <c r="D293" t="s">
        <v>15769</v>
      </c>
      <c r="E293">
        <v>125</v>
      </c>
      <c r="F293">
        <v>133</v>
      </c>
      <c r="G293">
        <v>0</v>
      </c>
      <c r="H293">
        <v>0</v>
      </c>
      <c r="I293">
        <v>13</v>
      </c>
      <c r="J293">
        <v>0</v>
      </c>
      <c r="K293">
        <v>0</v>
      </c>
      <c r="L293">
        <v>1</v>
      </c>
      <c r="M293">
        <v>2</v>
      </c>
      <c r="N293">
        <v>0</v>
      </c>
      <c r="O293">
        <v>0</v>
      </c>
      <c r="P293">
        <v>0</v>
      </c>
      <c r="Q293">
        <v>1</v>
      </c>
      <c r="R293">
        <v>0</v>
      </c>
      <c r="S293">
        <v>65563</v>
      </c>
      <c r="X293">
        <v>15</v>
      </c>
      <c r="Y293" t="b">
        <v>0</v>
      </c>
      <c r="Z293" t="b">
        <v>1</v>
      </c>
    </row>
    <row r="294" spans="2:26" x14ac:dyDescent="0.25">
      <c r="B294" t="s">
        <v>15773</v>
      </c>
      <c r="C294" t="s">
        <v>1064</v>
      </c>
      <c r="D294" t="s">
        <v>15771</v>
      </c>
      <c r="E294">
        <v>1</v>
      </c>
      <c r="F294">
        <v>10</v>
      </c>
      <c r="G294">
        <v>0</v>
      </c>
      <c r="H294">
        <v>0</v>
      </c>
      <c r="I294">
        <v>9</v>
      </c>
      <c r="J294">
        <v>0</v>
      </c>
      <c r="K294">
        <v>0</v>
      </c>
      <c r="L294">
        <v>1</v>
      </c>
      <c r="M294">
        <v>2</v>
      </c>
      <c r="N294">
        <v>0</v>
      </c>
      <c r="O294">
        <v>0</v>
      </c>
      <c r="P294">
        <v>0</v>
      </c>
      <c r="Q294">
        <v>1</v>
      </c>
      <c r="R294">
        <v>0</v>
      </c>
      <c r="S294">
        <v>65563</v>
      </c>
      <c r="X294">
        <v>15</v>
      </c>
      <c r="Y294" t="b">
        <v>0</v>
      </c>
      <c r="Z294" t="b">
        <v>1</v>
      </c>
    </row>
    <row r="295" spans="2:26" x14ac:dyDescent="0.25">
      <c r="B295" t="s">
        <v>15774</v>
      </c>
      <c r="C295" t="s">
        <v>1064</v>
      </c>
      <c r="D295" t="s">
        <v>15359</v>
      </c>
      <c r="E295">
        <v>309</v>
      </c>
      <c r="F295">
        <v>310</v>
      </c>
      <c r="G295">
        <v>0</v>
      </c>
      <c r="H295">
        <v>0</v>
      </c>
      <c r="I295">
        <v>23</v>
      </c>
      <c r="J295">
        <v>0</v>
      </c>
      <c r="K295">
        <v>0</v>
      </c>
      <c r="L295">
        <v>1</v>
      </c>
      <c r="M295">
        <v>2</v>
      </c>
      <c r="N295">
        <v>0</v>
      </c>
      <c r="O295">
        <v>0</v>
      </c>
      <c r="P295">
        <v>0</v>
      </c>
      <c r="Q295">
        <v>1</v>
      </c>
      <c r="R295">
        <v>0</v>
      </c>
      <c r="S295">
        <v>65563</v>
      </c>
      <c r="X295">
        <v>9</v>
      </c>
      <c r="Y295" t="b">
        <v>0</v>
      </c>
      <c r="Z295" t="b">
        <v>1</v>
      </c>
    </row>
    <row r="296" spans="2:26" x14ac:dyDescent="0.25">
      <c r="B296" t="s">
        <v>15775</v>
      </c>
      <c r="C296" t="s">
        <v>1064</v>
      </c>
      <c r="D296" t="s">
        <v>15769</v>
      </c>
      <c r="E296">
        <v>127</v>
      </c>
      <c r="F296">
        <v>135</v>
      </c>
      <c r="G296">
        <v>0</v>
      </c>
      <c r="H296">
        <v>0</v>
      </c>
      <c r="I296">
        <v>13</v>
      </c>
      <c r="J296">
        <v>0</v>
      </c>
      <c r="K296">
        <v>0</v>
      </c>
      <c r="L296">
        <v>1</v>
      </c>
      <c r="M296">
        <v>2</v>
      </c>
      <c r="N296">
        <v>0</v>
      </c>
      <c r="O296">
        <v>0</v>
      </c>
      <c r="P296">
        <v>0</v>
      </c>
      <c r="Q296">
        <v>1</v>
      </c>
      <c r="R296">
        <v>0</v>
      </c>
      <c r="S296">
        <v>65563</v>
      </c>
      <c r="X296">
        <v>15</v>
      </c>
      <c r="Y296" t="b">
        <v>0</v>
      </c>
      <c r="Z296" t="b">
        <v>1</v>
      </c>
    </row>
    <row r="297" spans="2:26" x14ac:dyDescent="0.25">
      <c r="B297" t="s">
        <v>15776</v>
      </c>
      <c r="C297" t="s">
        <v>1064</v>
      </c>
      <c r="D297" t="s">
        <v>15771</v>
      </c>
      <c r="E297">
        <v>3</v>
      </c>
      <c r="F297">
        <v>12</v>
      </c>
      <c r="G297">
        <v>0</v>
      </c>
      <c r="H297">
        <v>0</v>
      </c>
      <c r="I297">
        <v>12</v>
      </c>
      <c r="J297">
        <v>0</v>
      </c>
      <c r="K297">
        <v>0</v>
      </c>
      <c r="L297">
        <v>1</v>
      </c>
      <c r="M297">
        <v>2</v>
      </c>
      <c r="N297">
        <v>0</v>
      </c>
      <c r="O297">
        <v>0</v>
      </c>
      <c r="P297">
        <v>0</v>
      </c>
      <c r="Q297">
        <v>1</v>
      </c>
      <c r="R297">
        <v>0</v>
      </c>
      <c r="S297">
        <v>65563</v>
      </c>
      <c r="X297">
        <v>15</v>
      </c>
      <c r="Y297" t="b">
        <v>0</v>
      </c>
      <c r="Z297" t="b">
        <v>1</v>
      </c>
    </row>
    <row r="298" spans="2:26" x14ac:dyDescent="0.25">
      <c r="B298" t="s">
        <v>15777</v>
      </c>
      <c r="C298" t="s">
        <v>1064</v>
      </c>
      <c r="D298" t="s">
        <v>15769</v>
      </c>
      <c r="E298">
        <v>126</v>
      </c>
      <c r="F298">
        <v>134</v>
      </c>
      <c r="G298">
        <v>0</v>
      </c>
      <c r="H298">
        <v>0</v>
      </c>
      <c r="I298">
        <v>13</v>
      </c>
      <c r="J298">
        <v>0</v>
      </c>
      <c r="K298">
        <v>0</v>
      </c>
      <c r="L298">
        <v>1</v>
      </c>
      <c r="M298">
        <v>2</v>
      </c>
      <c r="N298">
        <v>0</v>
      </c>
      <c r="O298">
        <v>0</v>
      </c>
      <c r="P298">
        <v>0</v>
      </c>
      <c r="Q298">
        <v>1</v>
      </c>
      <c r="R298">
        <v>0</v>
      </c>
      <c r="S298">
        <v>65563</v>
      </c>
      <c r="X298">
        <v>15</v>
      </c>
      <c r="Y298" t="b">
        <v>0</v>
      </c>
      <c r="Z298" t="b">
        <v>1</v>
      </c>
    </row>
    <row r="299" spans="2:26" x14ac:dyDescent="0.25">
      <c r="B299" t="s">
        <v>15778</v>
      </c>
      <c r="C299" t="s">
        <v>1064</v>
      </c>
      <c r="D299" t="s">
        <v>15771</v>
      </c>
      <c r="E299">
        <v>2</v>
      </c>
      <c r="F299">
        <v>11</v>
      </c>
      <c r="G299">
        <v>0</v>
      </c>
      <c r="H299">
        <v>0</v>
      </c>
      <c r="I299">
        <v>11</v>
      </c>
      <c r="J299">
        <v>0</v>
      </c>
      <c r="K299">
        <v>0</v>
      </c>
      <c r="L299">
        <v>1</v>
      </c>
      <c r="M299">
        <v>2</v>
      </c>
      <c r="N299">
        <v>0</v>
      </c>
      <c r="O299">
        <v>0</v>
      </c>
      <c r="P299">
        <v>0</v>
      </c>
      <c r="Q299">
        <v>1</v>
      </c>
      <c r="R299">
        <v>0</v>
      </c>
      <c r="S299">
        <v>65563</v>
      </c>
      <c r="X299">
        <v>15</v>
      </c>
      <c r="Y299" t="b">
        <v>0</v>
      </c>
      <c r="Z299" t="b">
        <v>1</v>
      </c>
    </row>
    <row r="300" spans="2:26" x14ac:dyDescent="0.25">
      <c r="B300" t="s">
        <v>15779</v>
      </c>
      <c r="C300" t="s">
        <v>1064</v>
      </c>
      <c r="D300" t="s">
        <v>15780</v>
      </c>
      <c r="E300">
        <v>350</v>
      </c>
      <c r="F300">
        <v>356</v>
      </c>
      <c r="G300">
        <v>0</v>
      </c>
      <c r="H300">
        <v>0</v>
      </c>
      <c r="I300">
        <v>48</v>
      </c>
      <c r="J300">
        <v>0</v>
      </c>
      <c r="K300">
        <v>0</v>
      </c>
      <c r="L300">
        <v>1</v>
      </c>
      <c r="M300">
        <v>3</v>
      </c>
      <c r="N300">
        <v>1024</v>
      </c>
      <c r="O300">
        <v>0</v>
      </c>
      <c r="P300">
        <v>0</v>
      </c>
      <c r="Q300">
        <v>1</v>
      </c>
      <c r="R300">
        <v>0</v>
      </c>
      <c r="S300">
        <v>65563</v>
      </c>
      <c r="X300">
        <v>0.5</v>
      </c>
      <c r="Y300" t="b">
        <v>0</v>
      </c>
      <c r="Z300" t="b">
        <v>1</v>
      </c>
    </row>
    <row r="301" spans="2:26" x14ac:dyDescent="0.25">
      <c r="B301" t="s">
        <v>15781</v>
      </c>
      <c r="C301" t="s">
        <v>1064</v>
      </c>
      <c r="D301" t="s">
        <v>15780</v>
      </c>
      <c r="E301">
        <v>349</v>
      </c>
      <c r="F301">
        <v>355</v>
      </c>
      <c r="G301">
        <v>0</v>
      </c>
      <c r="H301">
        <v>0</v>
      </c>
      <c r="I301">
        <v>48</v>
      </c>
      <c r="J301">
        <v>0</v>
      </c>
      <c r="K301">
        <v>0</v>
      </c>
      <c r="L301">
        <v>1</v>
      </c>
      <c r="M301">
        <v>3</v>
      </c>
      <c r="N301">
        <v>1024</v>
      </c>
      <c r="O301">
        <v>0</v>
      </c>
      <c r="P301">
        <v>0</v>
      </c>
      <c r="Q301">
        <v>1</v>
      </c>
      <c r="R301">
        <v>0</v>
      </c>
      <c r="S301">
        <v>65563</v>
      </c>
      <c r="X301">
        <v>0.5</v>
      </c>
      <c r="Y301" t="b">
        <v>0</v>
      </c>
      <c r="Z301" t="b">
        <v>1</v>
      </c>
    </row>
    <row r="302" spans="2:26" x14ac:dyDescent="0.25">
      <c r="B302" t="s">
        <v>15782</v>
      </c>
      <c r="C302" t="s">
        <v>1064</v>
      </c>
      <c r="D302" t="s">
        <v>15780</v>
      </c>
      <c r="E302">
        <v>347</v>
      </c>
      <c r="F302">
        <v>353</v>
      </c>
      <c r="G302">
        <v>0</v>
      </c>
      <c r="H302">
        <v>0</v>
      </c>
      <c r="I302">
        <v>48</v>
      </c>
      <c r="J302">
        <v>0</v>
      </c>
      <c r="K302">
        <v>0</v>
      </c>
      <c r="L302">
        <v>1</v>
      </c>
      <c r="M302">
        <v>3</v>
      </c>
      <c r="N302">
        <v>1024</v>
      </c>
      <c r="O302">
        <v>0</v>
      </c>
      <c r="P302">
        <v>0</v>
      </c>
      <c r="Q302">
        <v>1</v>
      </c>
      <c r="R302">
        <v>0</v>
      </c>
      <c r="S302">
        <v>65563</v>
      </c>
      <c r="X302">
        <v>0.5</v>
      </c>
      <c r="Y302" t="b">
        <v>0</v>
      </c>
      <c r="Z302" t="b">
        <v>1</v>
      </c>
    </row>
    <row r="303" spans="2:26" x14ac:dyDescent="0.25">
      <c r="B303" t="s">
        <v>15783</v>
      </c>
      <c r="C303" t="s">
        <v>1064</v>
      </c>
      <c r="D303" t="s">
        <v>15780</v>
      </c>
      <c r="E303">
        <v>345</v>
      </c>
      <c r="F303">
        <v>351</v>
      </c>
      <c r="G303">
        <v>0</v>
      </c>
      <c r="H303">
        <v>0</v>
      </c>
      <c r="I303">
        <v>48</v>
      </c>
      <c r="J303">
        <v>0</v>
      </c>
      <c r="K303">
        <v>0</v>
      </c>
      <c r="L303">
        <v>1</v>
      </c>
      <c r="M303">
        <v>3</v>
      </c>
      <c r="N303">
        <v>1024</v>
      </c>
      <c r="O303">
        <v>0</v>
      </c>
      <c r="P303">
        <v>0</v>
      </c>
      <c r="Q303">
        <v>1</v>
      </c>
      <c r="R303">
        <v>0</v>
      </c>
      <c r="S303">
        <v>65563</v>
      </c>
      <c r="X303">
        <v>0.5</v>
      </c>
      <c r="Y303" t="b">
        <v>0</v>
      </c>
      <c r="Z303" t="b">
        <v>1</v>
      </c>
    </row>
    <row r="304" spans="2:26" x14ac:dyDescent="0.25">
      <c r="B304" t="s">
        <v>15784</v>
      </c>
      <c r="C304" t="s">
        <v>1064</v>
      </c>
      <c r="D304" t="s">
        <v>15780</v>
      </c>
      <c r="E304">
        <v>348</v>
      </c>
      <c r="F304">
        <v>354</v>
      </c>
      <c r="G304">
        <v>0</v>
      </c>
      <c r="H304">
        <v>0</v>
      </c>
      <c r="I304">
        <v>48</v>
      </c>
      <c r="J304">
        <v>0</v>
      </c>
      <c r="K304">
        <v>0</v>
      </c>
      <c r="L304">
        <v>1</v>
      </c>
      <c r="M304">
        <v>3</v>
      </c>
      <c r="N304">
        <v>1024</v>
      </c>
      <c r="O304">
        <v>0</v>
      </c>
      <c r="P304">
        <v>0</v>
      </c>
      <c r="Q304">
        <v>1</v>
      </c>
      <c r="R304">
        <v>0</v>
      </c>
      <c r="S304">
        <v>65563</v>
      </c>
      <c r="X304">
        <v>0.5</v>
      </c>
      <c r="Y304" t="b">
        <v>0</v>
      </c>
      <c r="Z304" t="b">
        <v>1</v>
      </c>
    </row>
    <row r="305" spans="2:26" x14ac:dyDescent="0.25">
      <c r="B305" t="s">
        <v>15785</v>
      </c>
      <c r="C305" t="s">
        <v>1064</v>
      </c>
      <c r="D305" t="s">
        <v>15780</v>
      </c>
      <c r="E305">
        <v>346</v>
      </c>
      <c r="F305">
        <v>352</v>
      </c>
      <c r="G305">
        <v>0</v>
      </c>
      <c r="H305">
        <v>0</v>
      </c>
      <c r="I305">
        <v>48</v>
      </c>
      <c r="J305">
        <v>0</v>
      </c>
      <c r="K305">
        <v>0</v>
      </c>
      <c r="L305">
        <v>1</v>
      </c>
      <c r="M305">
        <v>3</v>
      </c>
      <c r="N305">
        <v>1024</v>
      </c>
      <c r="O305">
        <v>0</v>
      </c>
      <c r="P305">
        <v>0</v>
      </c>
      <c r="Q305">
        <v>1</v>
      </c>
      <c r="R305">
        <v>0</v>
      </c>
      <c r="S305">
        <v>65563</v>
      </c>
      <c r="X305">
        <v>0.5</v>
      </c>
      <c r="Y305" t="b">
        <v>0</v>
      </c>
      <c r="Z305" t="b">
        <v>1</v>
      </c>
    </row>
    <row r="306" spans="2:26" x14ac:dyDescent="0.25">
      <c r="B306" t="s">
        <v>15786</v>
      </c>
      <c r="C306" t="s">
        <v>1064</v>
      </c>
      <c r="D306" t="s">
        <v>15780</v>
      </c>
      <c r="E306">
        <v>368</v>
      </c>
      <c r="F306">
        <v>374</v>
      </c>
      <c r="G306">
        <v>0</v>
      </c>
      <c r="H306">
        <v>0</v>
      </c>
      <c r="I306">
        <v>48</v>
      </c>
      <c r="J306">
        <v>0</v>
      </c>
      <c r="K306">
        <v>0</v>
      </c>
      <c r="L306">
        <v>1</v>
      </c>
      <c r="M306">
        <v>3</v>
      </c>
      <c r="N306">
        <v>1024</v>
      </c>
      <c r="O306">
        <v>0</v>
      </c>
      <c r="P306">
        <v>0</v>
      </c>
      <c r="Q306">
        <v>1</v>
      </c>
      <c r="R306">
        <v>0</v>
      </c>
      <c r="S306">
        <v>65563</v>
      </c>
      <c r="X306">
        <v>0.5</v>
      </c>
      <c r="Y306" t="b">
        <v>0</v>
      </c>
      <c r="Z306" t="b">
        <v>1</v>
      </c>
    </row>
    <row r="307" spans="2:26" x14ac:dyDescent="0.25">
      <c r="B307" t="s">
        <v>15787</v>
      </c>
      <c r="C307" t="s">
        <v>1064</v>
      </c>
      <c r="D307" t="s">
        <v>15780</v>
      </c>
      <c r="E307">
        <v>367</v>
      </c>
      <c r="F307">
        <v>373</v>
      </c>
      <c r="G307">
        <v>0</v>
      </c>
      <c r="H307">
        <v>0</v>
      </c>
      <c r="I307">
        <v>48</v>
      </c>
      <c r="J307">
        <v>0</v>
      </c>
      <c r="K307">
        <v>0</v>
      </c>
      <c r="L307">
        <v>1</v>
      </c>
      <c r="M307">
        <v>3</v>
      </c>
      <c r="N307">
        <v>1024</v>
      </c>
      <c r="O307">
        <v>0</v>
      </c>
      <c r="P307">
        <v>0</v>
      </c>
      <c r="Q307">
        <v>1</v>
      </c>
      <c r="R307">
        <v>0</v>
      </c>
      <c r="S307">
        <v>65563</v>
      </c>
      <c r="X307">
        <v>0.5</v>
      </c>
      <c r="Y307" t="b">
        <v>0</v>
      </c>
      <c r="Z307" t="b">
        <v>1</v>
      </c>
    </row>
    <row r="308" spans="2:26" x14ac:dyDescent="0.25">
      <c r="B308" t="s">
        <v>15788</v>
      </c>
      <c r="C308" t="s">
        <v>1064</v>
      </c>
      <c r="D308" t="s">
        <v>15780</v>
      </c>
      <c r="E308">
        <v>365</v>
      </c>
      <c r="F308">
        <v>371</v>
      </c>
      <c r="G308">
        <v>0</v>
      </c>
      <c r="H308">
        <v>0</v>
      </c>
      <c r="I308">
        <v>48</v>
      </c>
      <c r="J308">
        <v>0</v>
      </c>
      <c r="K308">
        <v>0</v>
      </c>
      <c r="L308">
        <v>1</v>
      </c>
      <c r="M308">
        <v>3</v>
      </c>
      <c r="N308">
        <v>1024</v>
      </c>
      <c r="O308">
        <v>0</v>
      </c>
      <c r="P308">
        <v>0</v>
      </c>
      <c r="Q308">
        <v>1</v>
      </c>
      <c r="R308">
        <v>0</v>
      </c>
      <c r="S308">
        <v>65563</v>
      </c>
      <c r="X308">
        <v>0.5</v>
      </c>
      <c r="Y308" t="b">
        <v>0</v>
      </c>
      <c r="Z308" t="b">
        <v>1</v>
      </c>
    </row>
    <row r="309" spans="2:26" x14ac:dyDescent="0.25">
      <c r="B309" t="s">
        <v>15789</v>
      </c>
      <c r="C309" t="s">
        <v>1064</v>
      </c>
      <c r="D309" t="s">
        <v>15780</v>
      </c>
      <c r="E309">
        <v>363</v>
      </c>
      <c r="F309">
        <v>369</v>
      </c>
      <c r="G309">
        <v>0</v>
      </c>
      <c r="H309">
        <v>0</v>
      </c>
      <c r="I309">
        <v>48</v>
      </c>
      <c r="J309">
        <v>0</v>
      </c>
      <c r="K309">
        <v>0</v>
      </c>
      <c r="L309">
        <v>1</v>
      </c>
      <c r="M309">
        <v>3</v>
      </c>
      <c r="N309">
        <v>1024</v>
      </c>
      <c r="O309">
        <v>0</v>
      </c>
      <c r="P309">
        <v>0</v>
      </c>
      <c r="Q309">
        <v>1</v>
      </c>
      <c r="R309">
        <v>0</v>
      </c>
      <c r="S309">
        <v>65563</v>
      </c>
      <c r="X309">
        <v>0.5</v>
      </c>
      <c r="Y309" t="b">
        <v>0</v>
      </c>
      <c r="Z309" t="b">
        <v>1</v>
      </c>
    </row>
    <row r="310" spans="2:26" x14ac:dyDescent="0.25">
      <c r="B310" t="s">
        <v>15790</v>
      </c>
      <c r="C310" t="s">
        <v>1064</v>
      </c>
      <c r="D310" t="s">
        <v>15780</v>
      </c>
      <c r="E310">
        <v>366</v>
      </c>
      <c r="F310">
        <v>372</v>
      </c>
      <c r="G310">
        <v>0</v>
      </c>
      <c r="H310">
        <v>0</v>
      </c>
      <c r="I310">
        <v>48</v>
      </c>
      <c r="J310">
        <v>0</v>
      </c>
      <c r="K310">
        <v>0</v>
      </c>
      <c r="L310">
        <v>1</v>
      </c>
      <c r="M310">
        <v>3</v>
      </c>
      <c r="N310">
        <v>1024</v>
      </c>
      <c r="O310">
        <v>0</v>
      </c>
      <c r="P310">
        <v>0</v>
      </c>
      <c r="Q310">
        <v>1</v>
      </c>
      <c r="R310">
        <v>0</v>
      </c>
      <c r="S310">
        <v>65563</v>
      </c>
      <c r="X310">
        <v>0.5</v>
      </c>
      <c r="Y310" t="b">
        <v>0</v>
      </c>
      <c r="Z310" t="b">
        <v>1</v>
      </c>
    </row>
    <row r="311" spans="2:26" x14ac:dyDescent="0.25">
      <c r="B311" t="s">
        <v>15791</v>
      </c>
      <c r="C311" t="s">
        <v>1064</v>
      </c>
      <c r="D311" t="s">
        <v>15780</v>
      </c>
      <c r="E311">
        <v>364</v>
      </c>
      <c r="F311">
        <v>370</v>
      </c>
      <c r="G311">
        <v>0</v>
      </c>
      <c r="H311">
        <v>0</v>
      </c>
      <c r="I311">
        <v>48</v>
      </c>
      <c r="J311">
        <v>0</v>
      </c>
      <c r="K311">
        <v>0</v>
      </c>
      <c r="L311">
        <v>1</v>
      </c>
      <c r="M311">
        <v>3</v>
      </c>
      <c r="N311">
        <v>1024</v>
      </c>
      <c r="O311">
        <v>0</v>
      </c>
      <c r="P311">
        <v>0</v>
      </c>
      <c r="Q311">
        <v>1</v>
      </c>
      <c r="R311">
        <v>0</v>
      </c>
      <c r="S311">
        <v>65563</v>
      </c>
      <c r="X311">
        <v>0.5</v>
      </c>
      <c r="Y311" t="b">
        <v>0</v>
      </c>
      <c r="Z311" t="b">
        <v>1</v>
      </c>
    </row>
    <row r="312" spans="2:26" x14ac:dyDescent="0.25">
      <c r="B312" t="s">
        <v>15792</v>
      </c>
      <c r="C312" t="s">
        <v>1064</v>
      </c>
      <c r="D312" t="s">
        <v>15511</v>
      </c>
      <c r="E312">
        <v>125</v>
      </c>
      <c r="F312">
        <v>127</v>
      </c>
      <c r="G312">
        <v>0</v>
      </c>
      <c r="H312">
        <v>0</v>
      </c>
      <c r="I312">
        <v>2</v>
      </c>
      <c r="J312">
        <v>0</v>
      </c>
      <c r="K312">
        <v>0</v>
      </c>
      <c r="L312">
        <v>1</v>
      </c>
      <c r="M312">
        <v>2</v>
      </c>
      <c r="N312">
        <v>0</v>
      </c>
      <c r="O312">
        <v>0</v>
      </c>
      <c r="P312">
        <v>0</v>
      </c>
      <c r="Q312">
        <v>1</v>
      </c>
      <c r="R312">
        <v>0</v>
      </c>
      <c r="S312">
        <v>19</v>
      </c>
      <c r="X312">
        <v>8.9000000000000057</v>
      </c>
      <c r="Y312" t="b">
        <v>1</v>
      </c>
      <c r="Z312" t="b">
        <v>1</v>
      </c>
    </row>
    <row r="313" spans="2:26" x14ac:dyDescent="0.25">
      <c r="B313" t="s">
        <v>15793</v>
      </c>
      <c r="C313" t="s">
        <v>1064</v>
      </c>
      <c r="D313" t="s">
        <v>15580</v>
      </c>
      <c r="E313">
        <v>1</v>
      </c>
      <c r="F313">
        <v>3</v>
      </c>
      <c r="G313">
        <v>0</v>
      </c>
      <c r="H313">
        <v>0</v>
      </c>
      <c r="I313">
        <v>3</v>
      </c>
      <c r="J313">
        <v>0</v>
      </c>
      <c r="K313">
        <v>0</v>
      </c>
      <c r="L313">
        <v>1</v>
      </c>
      <c r="M313">
        <v>2</v>
      </c>
      <c r="N313">
        <v>0</v>
      </c>
      <c r="O313">
        <v>0</v>
      </c>
      <c r="P313">
        <v>0</v>
      </c>
      <c r="Q313">
        <v>1</v>
      </c>
      <c r="R313">
        <v>0</v>
      </c>
      <c r="S313">
        <v>19</v>
      </c>
      <c r="X313">
        <v>8.9000000000000057</v>
      </c>
      <c r="Y313" t="b">
        <v>1</v>
      </c>
      <c r="Z313" t="b">
        <v>1</v>
      </c>
    </row>
    <row r="314" spans="2:26" x14ac:dyDescent="0.25">
      <c r="B314" t="s">
        <v>15794</v>
      </c>
      <c r="C314" t="s">
        <v>1064</v>
      </c>
      <c r="D314" t="s">
        <v>15511</v>
      </c>
      <c r="E314">
        <v>133</v>
      </c>
      <c r="F314">
        <v>135</v>
      </c>
      <c r="G314">
        <v>0</v>
      </c>
      <c r="H314">
        <v>0</v>
      </c>
      <c r="I314">
        <v>2</v>
      </c>
      <c r="J314">
        <v>0</v>
      </c>
      <c r="K314">
        <v>0</v>
      </c>
      <c r="L314">
        <v>1</v>
      </c>
      <c r="M314">
        <v>2</v>
      </c>
      <c r="N314">
        <v>0</v>
      </c>
      <c r="O314">
        <v>0</v>
      </c>
      <c r="P314">
        <v>0</v>
      </c>
      <c r="Q314">
        <v>1</v>
      </c>
      <c r="R314">
        <v>0</v>
      </c>
      <c r="S314">
        <v>19</v>
      </c>
      <c r="X314">
        <v>8.9000000000000057</v>
      </c>
      <c r="Y314" t="b">
        <v>1</v>
      </c>
      <c r="Z314" t="b">
        <v>1</v>
      </c>
    </row>
    <row r="315" spans="2:26" x14ac:dyDescent="0.25">
      <c r="B315" t="s">
        <v>15795</v>
      </c>
      <c r="C315" t="s">
        <v>1064</v>
      </c>
      <c r="D315" t="s">
        <v>15580</v>
      </c>
      <c r="E315">
        <v>10</v>
      </c>
      <c r="F315">
        <v>12</v>
      </c>
      <c r="G315">
        <v>0</v>
      </c>
      <c r="H315">
        <v>0</v>
      </c>
      <c r="I315">
        <v>3</v>
      </c>
      <c r="J315">
        <v>0</v>
      </c>
      <c r="K315">
        <v>0</v>
      </c>
      <c r="L315">
        <v>1</v>
      </c>
      <c r="M315">
        <v>2</v>
      </c>
      <c r="N315">
        <v>0</v>
      </c>
      <c r="O315">
        <v>0</v>
      </c>
      <c r="P315">
        <v>0</v>
      </c>
      <c r="Q315">
        <v>1</v>
      </c>
      <c r="R315">
        <v>0</v>
      </c>
      <c r="S315">
        <v>19</v>
      </c>
      <c r="X315">
        <v>8.9000000000000057</v>
      </c>
      <c r="Y315" t="b">
        <v>1</v>
      </c>
      <c r="Z315" t="b">
        <v>1</v>
      </c>
    </row>
    <row r="316" spans="2:26" x14ac:dyDescent="0.25">
      <c r="B316" t="s">
        <v>15796</v>
      </c>
      <c r="C316" t="s">
        <v>1064</v>
      </c>
      <c r="D316" t="s">
        <v>15780</v>
      </c>
      <c r="E316">
        <v>359</v>
      </c>
      <c r="F316">
        <v>362</v>
      </c>
      <c r="G316">
        <v>0</v>
      </c>
      <c r="H316">
        <v>0</v>
      </c>
      <c r="I316">
        <v>48</v>
      </c>
      <c r="J316">
        <v>0</v>
      </c>
      <c r="K316">
        <v>0</v>
      </c>
      <c r="L316">
        <v>1</v>
      </c>
      <c r="M316">
        <v>3</v>
      </c>
      <c r="N316">
        <v>0</v>
      </c>
      <c r="O316">
        <v>0</v>
      </c>
      <c r="P316">
        <v>0</v>
      </c>
      <c r="Q316">
        <v>1</v>
      </c>
      <c r="R316">
        <v>0</v>
      </c>
      <c r="S316">
        <v>65563</v>
      </c>
      <c r="X316">
        <v>17.600000000000001</v>
      </c>
      <c r="Y316" t="b">
        <v>0</v>
      </c>
      <c r="Z316" t="b">
        <v>1</v>
      </c>
    </row>
    <row r="317" spans="2:26" x14ac:dyDescent="0.25">
      <c r="B317" t="s">
        <v>15797</v>
      </c>
      <c r="C317" t="s">
        <v>1064</v>
      </c>
      <c r="D317" t="s">
        <v>15780</v>
      </c>
      <c r="E317">
        <v>357</v>
      </c>
      <c r="F317">
        <v>360</v>
      </c>
      <c r="G317">
        <v>0</v>
      </c>
      <c r="H317">
        <v>0</v>
      </c>
      <c r="I317">
        <v>48</v>
      </c>
      <c r="J317">
        <v>0</v>
      </c>
      <c r="K317">
        <v>0</v>
      </c>
      <c r="L317">
        <v>1</v>
      </c>
      <c r="M317">
        <v>3</v>
      </c>
      <c r="N317">
        <v>0</v>
      </c>
      <c r="O317">
        <v>0</v>
      </c>
      <c r="P317">
        <v>0</v>
      </c>
      <c r="Q317">
        <v>1</v>
      </c>
      <c r="R317">
        <v>0</v>
      </c>
      <c r="S317">
        <v>65563</v>
      </c>
      <c r="X317">
        <v>17.600000000000001</v>
      </c>
      <c r="Y317" t="b">
        <v>0</v>
      </c>
      <c r="Z317" t="b">
        <v>1</v>
      </c>
    </row>
    <row r="318" spans="2:26" x14ac:dyDescent="0.25">
      <c r="B318" t="s">
        <v>15798</v>
      </c>
      <c r="C318" t="s">
        <v>1064</v>
      </c>
      <c r="D318" t="s">
        <v>15780</v>
      </c>
      <c r="E318">
        <v>358</v>
      </c>
      <c r="F318">
        <v>361</v>
      </c>
      <c r="G318">
        <v>0</v>
      </c>
      <c r="H318">
        <v>0</v>
      </c>
      <c r="I318">
        <v>48</v>
      </c>
      <c r="J318">
        <v>0</v>
      </c>
      <c r="K318">
        <v>0</v>
      </c>
      <c r="L318">
        <v>1</v>
      </c>
      <c r="M318">
        <v>3</v>
      </c>
      <c r="N318">
        <v>0</v>
      </c>
      <c r="O318">
        <v>0</v>
      </c>
      <c r="P318">
        <v>0</v>
      </c>
      <c r="Q318">
        <v>1</v>
      </c>
      <c r="R318">
        <v>0</v>
      </c>
      <c r="S318">
        <v>65563</v>
      </c>
      <c r="X318">
        <v>17.600000000000001</v>
      </c>
      <c r="Y318" t="b">
        <v>0</v>
      </c>
      <c r="Z318" t="b">
        <v>1</v>
      </c>
    </row>
    <row r="319" spans="2:26" x14ac:dyDescent="0.25">
      <c r="B319" t="s">
        <v>15799</v>
      </c>
      <c r="C319" t="s">
        <v>1064</v>
      </c>
      <c r="D319" t="s">
        <v>15780</v>
      </c>
      <c r="E319">
        <v>377</v>
      </c>
      <c r="F319">
        <v>380</v>
      </c>
      <c r="G319">
        <v>0</v>
      </c>
      <c r="H319">
        <v>0</v>
      </c>
      <c r="I319">
        <v>48</v>
      </c>
      <c r="J319">
        <v>0</v>
      </c>
      <c r="K319">
        <v>0</v>
      </c>
      <c r="L319">
        <v>1</v>
      </c>
      <c r="M319">
        <v>3</v>
      </c>
      <c r="N319">
        <v>0</v>
      </c>
      <c r="O319">
        <v>0</v>
      </c>
      <c r="P319">
        <v>0</v>
      </c>
      <c r="Q319">
        <v>1</v>
      </c>
      <c r="R319">
        <v>0</v>
      </c>
      <c r="S319">
        <v>65563</v>
      </c>
      <c r="X319">
        <v>17.600000000000001</v>
      </c>
      <c r="Y319" t="b">
        <v>0</v>
      </c>
      <c r="Z319" t="b">
        <v>1</v>
      </c>
    </row>
    <row r="320" spans="2:26" x14ac:dyDescent="0.25">
      <c r="B320" t="s">
        <v>15800</v>
      </c>
      <c r="C320" t="s">
        <v>1064</v>
      </c>
      <c r="D320" t="s">
        <v>15780</v>
      </c>
      <c r="E320">
        <v>375</v>
      </c>
      <c r="F320">
        <v>378</v>
      </c>
      <c r="G320">
        <v>0</v>
      </c>
      <c r="H320">
        <v>0</v>
      </c>
      <c r="I320">
        <v>48</v>
      </c>
      <c r="J320">
        <v>0</v>
      </c>
      <c r="K320">
        <v>0</v>
      </c>
      <c r="L320">
        <v>1</v>
      </c>
      <c r="M320">
        <v>3</v>
      </c>
      <c r="N320">
        <v>0</v>
      </c>
      <c r="O320">
        <v>0</v>
      </c>
      <c r="P320">
        <v>0</v>
      </c>
      <c r="Q320">
        <v>1</v>
      </c>
      <c r="R320">
        <v>0</v>
      </c>
      <c r="S320">
        <v>65563</v>
      </c>
      <c r="X320">
        <v>17.600000000000001</v>
      </c>
      <c r="Y320" t="b">
        <v>0</v>
      </c>
      <c r="Z320" t="b">
        <v>1</v>
      </c>
    </row>
    <row r="321" spans="2:26" x14ac:dyDescent="0.25">
      <c r="B321" t="s">
        <v>15801</v>
      </c>
      <c r="C321" t="s">
        <v>1064</v>
      </c>
      <c r="D321" t="s">
        <v>15780</v>
      </c>
      <c r="E321">
        <v>376</v>
      </c>
      <c r="F321">
        <v>379</v>
      </c>
      <c r="G321">
        <v>0</v>
      </c>
      <c r="H321">
        <v>0</v>
      </c>
      <c r="I321">
        <v>48</v>
      </c>
      <c r="J321">
        <v>0</v>
      </c>
      <c r="K321">
        <v>0</v>
      </c>
      <c r="L321">
        <v>1</v>
      </c>
      <c r="M321">
        <v>3</v>
      </c>
      <c r="N321">
        <v>0</v>
      </c>
      <c r="O321">
        <v>0</v>
      </c>
      <c r="P321">
        <v>0</v>
      </c>
      <c r="Q321">
        <v>1</v>
      </c>
      <c r="R321">
        <v>0</v>
      </c>
      <c r="S321">
        <v>65563</v>
      </c>
      <c r="X321">
        <v>17.600000000000001</v>
      </c>
      <c r="Y321" t="b">
        <v>0</v>
      </c>
      <c r="Z321" t="b">
        <v>1</v>
      </c>
    </row>
    <row r="322" spans="2:26" x14ac:dyDescent="0.25">
      <c r="B322" t="s">
        <v>15802</v>
      </c>
      <c r="C322" t="s">
        <v>1064</v>
      </c>
      <c r="D322" t="s">
        <v>15803</v>
      </c>
      <c r="E322">
        <v>340</v>
      </c>
      <c r="F322">
        <v>124</v>
      </c>
      <c r="G322">
        <v>0</v>
      </c>
      <c r="H322">
        <v>0</v>
      </c>
      <c r="I322">
        <v>1</v>
      </c>
      <c r="J322">
        <v>0</v>
      </c>
      <c r="K322">
        <v>0</v>
      </c>
      <c r="L322">
        <v>1</v>
      </c>
      <c r="M322">
        <v>2</v>
      </c>
      <c r="N322">
        <v>0</v>
      </c>
      <c r="O322">
        <v>0</v>
      </c>
      <c r="P322">
        <v>0</v>
      </c>
      <c r="Q322">
        <v>1</v>
      </c>
      <c r="R322">
        <v>0</v>
      </c>
      <c r="S322">
        <v>19</v>
      </c>
      <c r="X322">
        <v>8.3000000000000114</v>
      </c>
      <c r="Y322" t="b">
        <v>1</v>
      </c>
      <c r="Z322" t="b">
        <v>1</v>
      </c>
    </row>
    <row r="323" spans="2:26" x14ac:dyDescent="0.25">
      <c r="B323" t="s">
        <v>15804</v>
      </c>
      <c r="C323" t="s">
        <v>1064</v>
      </c>
      <c r="D323" t="s">
        <v>15803</v>
      </c>
      <c r="E323">
        <v>338</v>
      </c>
      <c r="F323">
        <v>106</v>
      </c>
      <c r="G323">
        <v>0</v>
      </c>
      <c r="H323">
        <v>0</v>
      </c>
      <c r="I323">
        <v>1</v>
      </c>
      <c r="J323">
        <v>0</v>
      </c>
      <c r="K323">
        <v>0</v>
      </c>
      <c r="L323">
        <v>1</v>
      </c>
      <c r="M323">
        <v>2</v>
      </c>
      <c r="N323">
        <v>0</v>
      </c>
      <c r="O323">
        <v>0</v>
      </c>
      <c r="P323">
        <v>0</v>
      </c>
      <c r="Q323">
        <v>1</v>
      </c>
      <c r="R323">
        <v>0</v>
      </c>
      <c r="S323">
        <v>19</v>
      </c>
      <c r="X323">
        <v>8.3000000000000114</v>
      </c>
      <c r="Y323" t="b">
        <v>1</v>
      </c>
      <c r="Z323" t="b">
        <v>1</v>
      </c>
    </row>
    <row r="324" spans="2:26" x14ac:dyDescent="0.25">
      <c r="B324" t="s">
        <v>15805</v>
      </c>
      <c r="C324" t="s">
        <v>1064</v>
      </c>
      <c r="D324" t="s">
        <v>15803</v>
      </c>
      <c r="E324">
        <v>336</v>
      </c>
      <c r="F324">
        <v>88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1</v>
      </c>
      <c r="M324">
        <v>2</v>
      </c>
      <c r="N324">
        <v>0</v>
      </c>
      <c r="O324">
        <v>0</v>
      </c>
      <c r="P324">
        <v>0</v>
      </c>
      <c r="Q324">
        <v>1</v>
      </c>
      <c r="R324">
        <v>0</v>
      </c>
      <c r="S324">
        <v>19</v>
      </c>
      <c r="X324">
        <v>8.3000000000000114</v>
      </c>
      <c r="Y324" t="b">
        <v>1</v>
      </c>
      <c r="Z324" t="b">
        <v>1</v>
      </c>
    </row>
    <row r="325" spans="2:26" x14ac:dyDescent="0.25">
      <c r="B325" t="s">
        <v>15806</v>
      </c>
      <c r="C325" t="s">
        <v>1064</v>
      </c>
      <c r="D325" t="s">
        <v>15803</v>
      </c>
      <c r="E325">
        <v>334</v>
      </c>
      <c r="F325">
        <v>66</v>
      </c>
      <c r="G325">
        <v>0</v>
      </c>
      <c r="H325">
        <v>0</v>
      </c>
      <c r="I325">
        <v>1</v>
      </c>
      <c r="J325">
        <v>0</v>
      </c>
      <c r="K325">
        <v>0</v>
      </c>
      <c r="L325">
        <v>1</v>
      </c>
      <c r="M325">
        <v>2</v>
      </c>
      <c r="N325">
        <v>0</v>
      </c>
      <c r="O325">
        <v>0</v>
      </c>
      <c r="P325">
        <v>0</v>
      </c>
      <c r="Q325">
        <v>1</v>
      </c>
      <c r="R325">
        <v>0</v>
      </c>
      <c r="S325">
        <v>19</v>
      </c>
      <c r="X325">
        <v>8.3000000000000114</v>
      </c>
      <c r="Y325" t="b">
        <v>1</v>
      </c>
      <c r="Z325" t="b">
        <v>1</v>
      </c>
    </row>
    <row r="326" spans="2:26" x14ac:dyDescent="0.25">
      <c r="B326" t="s">
        <v>15807</v>
      </c>
      <c r="C326" t="s">
        <v>1064</v>
      </c>
      <c r="D326" t="s">
        <v>15803</v>
      </c>
      <c r="E326">
        <v>332</v>
      </c>
      <c r="F326">
        <v>48</v>
      </c>
      <c r="G326">
        <v>0</v>
      </c>
      <c r="H326">
        <v>0</v>
      </c>
      <c r="I326">
        <v>1</v>
      </c>
      <c r="J326">
        <v>0</v>
      </c>
      <c r="K326">
        <v>0</v>
      </c>
      <c r="L326">
        <v>1</v>
      </c>
      <c r="M326">
        <v>2</v>
      </c>
      <c r="N326">
        <v>0</v>
      </c>
      <c r="O326">
        <v>0</v>
      </c>
      <c r="P326">
        <v>0</v>
      </c>
      <c r="Q326">
        <v>1</v>
      </c>
      <c r="R326">
        <v>0</v>
      </c>
      <c r="S326">
        <v>19</v>
      </c>
      <c r="X326">
        <v>8.3000000000000114</v>
      </c>
      <c r="Y326" t="b">
        <v>1</v>
      </c>
      <c r="Z326" t="b">
        <v>1</v>
      </c>
    </row>
    <row r="327" spans="2:26" x14ac:dyDescent="0.25">
      <c r="B327" t="s">
        <v>15808</v>
      </c>
      <c r="C327" t="s">
        <v>1064</v>
      </c>
      <c r="D327" t="s">
        <v>15803</v>
      </c>
      <c r="E327">
        <v>342</v>
      </c>
      <c r="F327">
        <v>153</v>
      </c>
      <c r="G327">
        <v>0</v>
      </c>
      <c r="H327">
        <v>0</v>
      </c>
      <c r="I327">
        <v>1</v>
      </c>
      <c r="J327">
        <v>0</v>
      </c>
      <c r="K327">
        <v>0</v>
      </c>
      <c r="L327">
        <v>1</v>
      </c>
      <c r="M327">
        <v>2</v>
      </c>
      <c r="N327">
        <v>0</v>
      </c>
      <c r="O327">
        <v>0</v>
      </c>
      <c r="P327">
        <v>0</v>
      </c>
      <c r="Q327">
        <v>1</v>
      </c>
      <c r="R327">
        <v>0</v>
      </c>
      <c r="S327">
        <v>19</v>
      </c>
      <c r="X327">
        <v>8.3000000000000114</v>
      </c>
      <c r="Y327" t="b">
        <v>1</v>
      </c>
      <c r="Z327" t="b">
        <v>1</v>
      </c>
    </row>
    <row r="328" spans="2:26" x14ac:dyDescent="0.25">
      <c r="B328" t="s">
        <v>15809</v>
      </c>
      <c r="C328" t="s">
        <v>1064</v>
      </c>
      <c r="D328" t="s">
        <v>15803</v>
      </c>
      <c r="E328">
        <v>330</v>
      </c>
      <c r="F328">
        <v>30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1</v>
      </c>
      <c r="M328">
        <v>2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19</v>
      </c>
      <c r="X328">
        <v>8.3000000000000114</v>
      </c>
      <c r="Y328" t="b">
        <v>1</v>
      </c>
      <c r="Z328" t="b">
        <v>1</v>
      </c>
    </row>
    <row r="329" spans="2:26" x14ac:dyDescent="0.25">
      <c r="B329" t="s">
        <v>15810</v>
      </c>
      <c r="C329" t="s">
        <v>1064</v>
      </c>
      <c r="D329" t="s">
        <v>15803</v>
      </c>
      <c r="E329">
        <v>339</v>
      </c>
      <c r="F329">
        <v>111</v>
      </c>
      <c r="G329">
        <v>0</v>
      </c>
      <c r="H329">
        <v>0</v>
      </c>
      <c r="I329">
        <v>1</v>
      </c>
      <c r="J329">
        <v>0</v>
      </c>
      <c r="K329">
        <v>0</v>
      </c>
      <c r="L329">
        <v>1</v>
      </c>
      <c r="M329">
        <v>2</v>
      </c>
      <c r="N329">
        <v>0</v>
      </c>
      <c r="O329">
        <v>0</v>
      </c>
      <c r="P329">
        <v>0</v>
      </c>
      <c r="Q329">
        <v>1</v>
      </c>
      <c r="R329">
        <v>0</v>
      </c>
      <c r="S329">
        <v>19</v>
      </c>
      <c r="X329">
        <v>8.3000000000000114</v>
      </c>
      <c r="Y329" t="b">
        <v>1</v>
      </c>
      <c r="Z329" t="b">
        <v>1</v>
      </c>
    </row>
    <row r="330" spans="2:26" x14ac:dyDescent="0.25">
      <c r="B330" t="s">
        <v>15811</v>
      </c>
      <c r="C330" t="s">
        <v>1064</v>
      </c>
      <c r="D330" t="s">
        <v>15803</v>
      </c>
      <c r="E330">
        <v>337</v>
      </c>
      <c r="F330">
        <v>93</v>
      </c>
      <c r="G330">
        <v>0</v>
      </c>
      <c r="H330">
        <v>0</v>
      </c>
      <c r="I330">
        <v>1</v>
      </c>
      <c r="J330">
        <v>0</v>
      </c>
      <c r="K330">
        <v>0</v>
      </c>
      <c r="L330">
        <v>1</v>
      </c>
      <c r="M330">
        <v>2</v>
      </c>
      <c r="N330">
        <v>0</v>
      </c>
      <c r="O330">
        <v>0</v>
      </c>
      <c r="P330">
        <v>0</v>
      </c>
      <c r="Q330">
        <v>1</v>
      </c>
      <c r="R330">
        <v>0</v>
      </c>
      <c r="S330">
        <v>19</v>
      </c>
      <c r="X330">
        <v>8.3000000000000114</v>
      </c>
      <c r="Y330" t="b">
        <v>1</v>
      </c>
      <c r="Z330" t="b">
        <v>1</v>
      </c>
    </row>
    <row r="331" spans="2:26" x14ac:dyDescent="0.25">
      <c r="B331" t="s">
        <v>15812</v>
      </c>
      <c r="C331" t="s">
        <v>1064</v>
      </c>
      <c r="D331" t="s">
        <v>15803</v>
      </c>
      <c r="E331">
        <v>335</v>
      </c>
      <c r="F331">
        <v>75</v>
      </c>
      <c r="G331">
        <v>0</v>
      </c>
      <c r="H331">
        <v>0</v>
      </c>
      <c r="I331">
        <v>1</v>
      </c>
      <c r="J331">
        <v>0</v>
      </c>
      <c r="K331">
        <v>0</v>
      </c>
      <c r="L331">
        <v>1</v>
      </c>
      <c r="M331">
        <v>2</v>
      </c>
      <c r="N331">
        <v>0</v>
      </c>
      <c r="O331">
        <v>0</v>
      </c>
      <c r="P331">
        <v>0</v>
      </c>
      <c r="Q331">
        <v>1</v>
      </c>
      <c r="R331">
        <v>0</v>
      </c>
      <c r="S331">
        <v>19</v>
      </c>
      <c r="X331">
        <v>8.3000000000000114</v>
      </c>
      <c r="Y331" t="b">
        <v>1</v>
      </c>
      <c r="Z331" t="b">
        <v>1</v>
      </c>
    </row>
    <row r="332" spans="2:26" x14ac:dyDescent="0.25">
      <c r="B332" t="s">
        <v>15813</v>
      </c>
      <c r="C332" t="s">
        <v>1064</v>
      </c>
      <c r="D332" t="s">
        <v>15803</v>
      </c>
      <c r="E332">
        <v>333</v>
      </c>
      <c r="F332">
        <v>53</v>
      </c>
      <c r="G332">
        <v>0</v>
      </c>
      <c r="H332">
        <v>0</v>
      </c>
      <c r="I332">
        <v>1</v>
      </c>
      <c r="J332">
        <v>0</v>
      </c>
      <c r="K332">
        <v>0</v>
      </c>
      <c r="L332">
        <v>1</v>
      </c>
      <c r="M332">
        <v>2</v>
      </c>
      <c r="N332">
        <v>0</v>
      </c>
      <c r="O332">
        <v>0</v>
      </c>
      <c r="P332">
        <v>0</v>
      </c>
      <c r="Q332">
        <v>1</v>
      </c>
      <c r="R332">
        <v>0</v>
      </c>
      <c r="S332">
        <v>19</v>
      </c>
      <c r="X332">
        <v>8.3000000000000114</v>
      </c>
      <c r="Y332" t="b">
        <v>1</v>
      </c>
      <c r="Z332" t="b">
        <v>1</v>
      </c>
    </row>
    <row r="333" spans="2:26" x14ac:dyDescent="0.25">
      <c r="B333" t="s">
        <v>15814</v>
      </c>
      <c r="C333" t="s">
        <v>1064</v>
      </c>
      <c r="D333" t="s">
        <v>15803</v>
      </c>
      <c r="E333">
        <v>331</v>
      </c>
      <c r="F333">
        <v>35</v>
      </c>
      <c r="G333">
        <v>0</v>
      </c>
      <c r="H333">
        <v>0</v>
      </c>
      <c r="I333">
        <v>1</v>
      </c>
      <c r="J333">
        <v>0</v>
      </c>
      <c r="K333">
        <v>0</v>
      </c>
      <c r="L333">
        <v>1</v>
      </c>
      <c r="M333">
        <v>2</v>
      </c>
      <c r="N333">
        <v>0</v>
      </c>
      <c r="O333">
        <v>0</v>
      </c>
      <c r="P333">
        <v>0</v>
      </c>
      <c r="Q333">
        <v>1</v>
      </c>
      <c r="R333">
        <v>0</v>
      </c>
      <c r="S333">
        <v>19</v>
      </c>
      <c r="X333">
        <v>8.3000000000000114</v>
      </c>
      <c r="Y333" t="b">
        <v>1</v>
      </c>
      <c r="Z333" t="b">
        <v>1</v>
      </c>
    </row>
    <row r="334" spans="2:26" x14ac:dyDescent="0.25">
      <c r="B334" t="s">
        <v>15815</v>
      </c>
      <c r="C334" t="s">
        <v>1064</v>
      </c>
      <c r="D334" t="s">
        <v>15803</v>
      </c>
      <c r="E334">
        <v>341</v>
      </c>
      <c r="F334">
        <v>140</v>
      </c>
      <c r="G334">
        <v>0</v>
      </c>
      <c r="H334">
        <v>0</v>
      </c>
      <c r="I334">
        <v>1</v>
      </c>
      <c r="J334">
        <v>0</v>
      </c>
      <c r="K334">
        <v>0</v>
      </c>
      <c r="L334">
        <v>1</v>
      </c>
      <c r="M334">
        <v>2</v>
      </c>
      <c r="N334">
        <v>0</v>
      </c>
      <c r="O334">
        <v>0</v>
      </c>
      <c r="P334">
        <v>0</v>
      </c>
      <c r="Q334">
        <v>1</v>
      </c>
      <c r="R334">
        <v>0</v>
      </c>
      <c r="S334">
        <v>19</v>
      </c>
      <c r="X334">
        <v>8.3000000000000114</v>
      </c>
      <c r="Y334" t="b">
        <v>1</v>
      </c>
      <c r="Z334" t="b">
        <v>1</v>
      </c>
    </row>
    <row r="335" spans="2:26" x14ac:dyDescent="0.25">
      <c r="B335" t="s">
        <v>15816</v>
      </c>
      <c r="C335" t="s">
        <v>1064</v>
      </c>
      <c r="D335" t="s">
        <v>15803</v>
      </c>
      <c r="E335">
        <v>329</v>
      </c>
      <c r="F335">
        <v>17</v>
      </c>
      <c r="G335">
        <v>0</v>
      </c>
      <c r="H335">
        <v>0</v>
      </c>
      <c r="I335">
        <v>1</v>
      </c>
      <c r="J335">
        <v>0</v>
      </c>
      <c r="K335">
        <v>0</v>
      </c>
      <c r="L335">
        <v>1</v>
      </c>
      <c r="M335">
        <v>2</v>
      </c>
      <c r="N335">
        <v>0</v>
      </c>
      <c r="O335">
        <v>0</v>
      </c>
      <c r="P335">
        <v>0</v>
      </c>
      <c r="Q335">
        <v>1</v>
      </c>
      <c r="R335">
        <v>0</v>
      </c>
      <c r="S335">
        <v>19</v>
      </c>
      <c r="X335">
        <v>8.3000000000000114</v>
      </c>
      <c r="Y335" t="b">
        <v>1</v>
      </c>
      <c r="Z335" t="b">
        <v>1</v>
      </c>
    </row>
    <row r="336" spans="2:26" x14ac:dyDescent="0.25">
      <c r="B336" t="s">
        <v>15817</v>
      </c>
      <c r="C336" t="s">
        <v>1064</v>
      </c>
      <c r="D336" t="s">
        <v>15583</v>
      </c>
      <c r="E336">
        <v>15</v>
      </c>
      <c r="F336">
        <v>138</v>
      </c>
      <c r="G336">
        <v>0</v>
      </c>
      <c r="H336">
        <v>0</v>
      </c>
      <c r="I336">
        <v>16</v>
      </c>
      <c r="J336">
        <v>0</v>
      </c>
      <c r="K336">
        <v>0</v>
      </c>
      <c r="L336">
        <v>1</v>
      </c>
      <c r="M336">
        <v>2</v>
      </c>
      <c r="N336">
        <v>3120</v>
      </c>
      <c r="O336">
        <v>0</v>
      </c>
      <c r="P336">
        <v>0</v>
      </c>
      <c r="Q336">
        <v>1</v>
      </c>
      <c r="R336">
        <v>0</v>
      </c>
      <c r="S336">
        <v>65563</v>
      </c>
      <c r="X336">
        <v>9</v>
      </c>
      <c r="Y336" t="b">
        <v>0</v>
      </c>
      <c r="Z336" t="b">
        <v>1</v>
      </c>
    </row>
    <row r="337" spans="2:26" x14ac:dyDescent="0.25">
      <c r="B337" t="s">
        <v>15818</v>
      </c>
      <c r="C337" t="s">
        <v>1064</v>
      </c>
      <c r="D337" t="s">
        <v>15583</v>
      </c>
      <c r="E337">
        <v>91</v>
      </c>
      <c r="F337">
        <v>109</v>
      </c>
      <c r="G337">
        <v>0</v>
      </c>
      <c r="H337">
        <v>0</v>
      </c>
      <c r="I337">
        <v>16</v>
      </c>
      <c r="J337">
        <v>0</v>
      </c>
      <c r="K337">
        <v>0</v>
      </c>
      <c r="L337">
        <v>1</v>
      </c>
      <c r="M337">
        <v>2</v>
      </c>
      <c r="N337">
        <v>3120</v>
      </c>
      <c r="O337">
        <v>0</v>
      </c>
      <c r="P337">
        <v>0</v>
      </c>
      <c r="Q337">
        <v>1</v>
      </c>
      <c r="R337">
        <v>0</v>
      </c>
      <c r="S337">
        <v>65563</v>
      </c>
      <c r="X337">
        <v>9</v>
      </c>
      <c r="Y337" t="b">
        <v>0</v>
      </c>
      <c r="Z337" t="b">
        <v>1</v>
      </c>
    </row>
    <row r="338" spans="2:26" x14ac:dyDescent="0.25">
      <c r="B338" t="s">
        <v>15819</v>
      </c>
      <c r="C338" t="s">
        <v>1064</v>
      </c>
      <c r="D338" t="s">
        <v>15583</v>
      </c>
      <c r="E338">
        <v>28</v>
      </c>
      <c r="F338">
        <v>151</v>
      </c>
      <c r="G338">
        <v>0</v>
      </c>
      <c r="H338">
        <v>0</v>
      </c>
      <c r="I338">
        <v>16</v>
      </c>
      <c r="J338">
        <v>0</v>
      </c>
      <c r="K338">
        <v>0</v>
      </c>
      <c r="L338">
        <v>1</v>
      </c>
      <c r="M338">
        <v>2</v>
      </c>
      <c r="N338">
        <v>3120</v>
      </c>
      <c r="O338">
        <v>0</v>
      </c>
      <c r="P338">
        <v>0</v>
      </c>
      <c r="Q338">
        <v>1</v>
      </c>
      <c r="R338">
        <v>0</v>
      </c>
      <c r="S338">
        <v>65563</v>
      </c>
      <c r="X338">
        <v>9</v>
      </c>
      <c r="Y338" t="b">
        <v>0</v>
      </c>
      <c r="Z338" t="b">
        <v>1</v>
      </c>
    </row>
    <row r="339" spans="2:26" x14ac:dyDescent="0.25">
      <c r="B339" t="s">
        <v>15820</v>
      </c>
      <c r="C339" t="s">
        <v>1064</v>
      </c>
      <c r="D339" t="s">
        <v>15583</v>
      </c>
      <c r="E339">
        <v>104</v>
      </c>
      <c r="F339">
        <v>122</v>
      </c>
      <c r="G339">
        <v>0</v>
      </c>
      <c r="H339">
        <v>0</v>
      </c>
      <c r="I339">
        <v>16</v>
      </c>
      <c r="J339">
        <v>0</v>
      </c>
      <c r="K339">
        <v>0</v>
      </c>
      <c r="L339">
        <v>1</v>
      </c>
      <c r="M339">
        <v>2</v>
      </c>
      <c r="N339">
        <v>3120</v>
      </c>
      <c r="O339">
        <v>0</v>
      </c>
      <c r="P339">
        <v>0</v>
      </c>
      <c r="Q339">
        <v>1</v>
      </c>
      <c r="R339">
        <v>0</v>
      </c>
      <c r="S339">
        <v>65563</v>
      </c>
      <c r="X339">
        <v>9</v>
      </c>
      <c r="Y339" t="b">
        <v>0</v>
      </c>
      <c r="Z339" t="b">
        <v>1</v>
      </c>
    </row>
    <row r="340" spans="2:26" x14ac:dyDescent="0.25">
      <c r="B340" t="s">
        <v>15821</v>
      </c>
      <c r="C340" t="s">
        <v>1064</v>
      </c>
      <c r="D340" t="s">
        <v>15583</v>
      </c>
      <c r="E340">
        <v>138</v>
      </c>
      <c r="F340">
        <v>33</v>
      </c>
      <c r="G340">
        <v>0</v>
      </c>
      <c r="H340">
        <v>0</v>
      </c>
      <c r="I340">
        <v>16</v>
      </c>
      <c r="J340">
        <v>0</v>
      </c>
      <c r="K340">
        <v>0</v>
      </c>
      <c r="L340">
        <v>1</v>
      </c>
      <c r="M340">
        <v>2</v>
      </c>
      <c r="N340">
        <v>3120</v>
      </c>
      <c r="O340">
        <v>0</v>
      </c>
      <c r="P340">
        <v>0</v>
      </c>
      <c r="Q340">
        <v>1</v>
      </c>
      <c r="R340">
        <v>0</v>
      </c>
      <c r="S340">
        <v>65563</v>
      </c>
      <c r="X340">
        <v>6</v>
      </c>
      <c r="Y340" t="b">
        <v>0</v>
      </c>
      <c r="Z340" t="b">
        <v>1</v>
      </c>
    </row>
    <row r="341" spans="2:26" x14ac:dyDescent="0.25">
      <c r="B341" t="s">
        <v>15822</v>
      </c>
      <c r="C341" t="s">
        <v>1064</v>
      </c>
      <c r="D341" t="s">
        <v>15583</v>
      </c>
      <c r="E341">
        <v>151</v>
      </c>
      <c r="F341">
        <v>46</v>
      </c>
      <c r="G341">
        <v>0</v>
      </c>
      <c r="H341">
        <v>0</v>
      </c>
      <c r="I341">
        <v>16</v>
      </c>
      <c r="J341">
        <v>0</v>
      </c>
      <c r="K341">
        <v>0</v>
      </c>
      <c r="L341">
        <v>1</v>
      </c>
      <c r="M341">
        <v>2</v>
      </c>
      <c r="N341">
        <v>3120</v>
      </c>
      <c r="O341">
        <v>0</v>
      </c>
      <c r="P341">
        <v>0</v>
      </c>
      <c r="Q341">
        <v>1</v>
      </c>
      <c r="R341">
        <v>0</v>
      </c>
      <c r="S341">
        <v>65563</v>
      </c>
      <c r="X341">
        <v>6</v>
      </c>
      <c r="Y341" t="b">
        <v>0</v>
      </c>
      <c r="Z341" t="b">
        <v>1</v>
      </c>
    </row>
    <row r="342" spans="2:26" x14ac:dyDescent="0.25">
      <c r="B342" t="s">
        <v>15823</v>
      </c>
      <c r="C342" t="s">
        <v>1064</v>
      </c>
      <c r="D342" t="s">
        <v>15583</v>
      </c>
      <c r="E342">
        <v>14</v>
      </c>
      <c r="F342">
        <v>137</v>
      </c>
      <c r="G342">
        <v>0</v>
      </c>
      <c r="H342">
        <v>0</v>
      </c>
      <c r="I342">
        <v>14</v>
      </c>
      <c r="J342">
        <v>0</v>
      </c>
      <c r="K342">
        <v>0</v>
      </c>
      <c r="L342">
        <v>1</v>
      </c>
      <c r="M342">
        <v>2</v>
      </c>
      <c r="N342">
        <v>3120</v>
      </c>
      <c r="O342">
        <v>0</v>
      </c>
      <c r="P342">
        <v>0</v>
      </c>
      <c r="Q342">
        <v>1</v>
      </c>
      <c r="R342">
        <v>0</v>
      </c>
      <c r="S342">
        <v>65563</v>
      </c>
      <c r="X342">
        <v>9</v>
      </c>
      <c r="Y342" t="b">
        <v>0</v>
      </c>
      <c r="Z342" t="b">
        <v>1</v>
      </c>
    </row>
    <row r="343" spans="2:26" x14ac:dyDescent="0.25">
      <c r="B343" t="s">
        <v>15824</v>
      </c>
      <c r="C343" t="s">
        <v>1064</v>
      </c>
      <c r="D343" t="s">
        <v>15583</v>
      </c>
      <c r="E343">
        <v>90</v>
      </c>
      <c r="F343">
        <v>108</v>
      </c>
      <c r="G343">
        <v>0</v>
      </c>
      <c r="H343">
        <v>0</v>
      </c>
      <c r="I343">
        <v>14</v>
      </c>
      <c r="J343">
        <v>0</v>
      </c>
      <c r="K343">
        <v>0</v>
      </c>
      <c r="L343">
        <v>1</v>
      </c>
      <c r="M343">
        <v>2</v>
      </c>
      <c r="N343">
        <v>3120</v>
      </c>
      <c r="O343">
        <v>0</v>
      </c>
      <c r="P343">
        <v>0</v>
      </c>
      <c r="Q343">
        <v>1</v>
      </c>
      <c r="R343">
        <v>0</v>
      </c>
      <c r="S343">
        <v>65563</v>
      </c>
      <c r="X343">
        <v>9</v>
      </c>
      <c r="Y343" t="b">
        <v>0</v>
      </c>
      <c r="Z343" t="b">
        <v>1</v>
      </c>
    </row>
    <row r="344" spans="2:26" x14ac:dyDescent="0.25">
      <c r="B344" t="s">
        <v>15825</v>
      </c>
      <c r="C344" t="s">
        <v>1064</v>
      </c>
      <c r="D344" t="s">
        <v>15583</v>
      </c>
      <c r="E344">
        <v>27</v>
      </c>
      <c r="F344">
        <v>150</v>
      </c>
      <c r="G344">
        <v>0</v>
      </c>
      <c r="H344">
        <v>0</v>
      </c>
      <c r="I344">
        <v>14</v>
      </c>
      <c r="J344">
        <v>0</v>
      </c>
      <c r="K344">
        <v>0</v>
      </c>
      <c r="L344">
        <v>1</v>
      </c>
      <c r="M344">
        <v>2</v>
      </c>
      <c r="N344">
        <v>3120</v>
      </c>
      <c r="O344">
        <v>0</v>
      </c>
      <c r="P344">
        <v>0</v>
      </c>
      <c r="Q344">
        <v>1</v>
      </c>
      <c r="R344">
        <v>0</v>
      </c>
      <c r="S344">
        <v>65563</v>
      </c>
      <c r="X344">
        <v>9</v>
      </c>
      <c r="Y344" t="b">
        <v>0</v>
      </c>
      <c r="Z344" t="b">
        <v>1</v>
      </c>
    </row>
    <row r="345" spans="2:26" x14ac:dyDescent="0.25">
      <c r="B345" t="s">
        <v>15826</v>
      </c>
      <c r="C345" t="s">
        <v>1064</v>
      </c>
      <c r="D345" t="s">
        <v>15583</v>
      </c>
      <c r="E345">
        <v>103</v>
      </c>
      <c r="F345">
        <v>121</v>
      </c>
      <c r="G345">
        <v>0</v>
      </c>
      <c r="H345">
        <v>0</v>
      </c>
      <c r="I345">
        <v>14</v>
      </c>
      <c r="J345">
        <v>0</v>
      </c>
      <c r="K345">
        <v>0</v>
      </c>
      <c r="L345">
        <v>1</v>
      </c>
      <c r="M345">
        <v>2</v>
      </c>
      <c r="N345">
        <v>3120</v>
      </c>
      <c r="O345">
        <v>0</v>
      </c>
      <c r="P345">
        <v>0</v>
      </c>
      <c r="Q345">
        <v>1</v>
      </c>
      <c r="R345">
        <v>0</v>
      </c>
      <c r="S345">
        <v>65563</v>
      </c>
      <c r="X345">
        <v>9</v>
      </c>
      <c r="Y345" t="b">
        <v>0</v>
      </c>
      <c r="Z345" t="b">
        <v>1</v>
      </c>
    </row>
    <row r="346" spans="2:26" x14ac:dyDescent="0.25">
      <c r="B346" t="s">
        <v>15827</v>
      </c>
      <c r="C346" t="s">
        <v>1064</v>
      </c>
      <c r="D346" t="s">
        <v>15583</v>
      </c>
      <c r="E346">
        <v>137</v>
      </c>
      <c r="F346">
        <v>32</v>
      </c>
      <c r="G346">
        <v>0</v>
      </c>
      <c r="H346">
        <v>0</v>
      </c>
      <c r="I346">
        <v>14</v>
      </c>
      <c r="J346">
        <v>0</v>
      </c>
      <c r="K346">
        <v>0</v>
      </c>
      <c r="L346">
        <v>1</v>
      </c>
      <c r="M346">
        <v>2</v>
      </c>
      <c r="N346">
        <v>3120</v>
      </c>
      <c r="O346">
        <v>0</v>
      </c>
      <c r="P346">
        <v>0</v>
      </c>
      <c r="Q346">
        <v>1</v>
      </c>
      <c r="R346">
        <v>0</v>
      </c>
      <c r="S346">
        <v>65563</v>
      </c>
      <c r="X346">
        <v>6</v>
      </c>
      <c r="Y346" t="b">
        <v>0</v>
      </c>
      <c r="Z346" t="b">
        <v>1</v>
      </c>
    </row>
    <row r="347" spans="2:26" x14ac:dyDescent="0.25">
      <c r="B347" t="s">
        <v>15828</v>
      </c>
      <c r="C347" t="s">
        <v>1064</v>
      </c>
      <c r="D347" t="s">
        <v>15583</v>
      </c>
      <c r="E347">
        <v>150</v>
      </c>
      <c r="F347">
        <v>45</v>
      </c>
      <c r="G347">
        <v>0</v>
      </c>
      <c r="H347">
        <v>0</v>
      </c>
      <c r="I347">
        <v>14</v>
      </c>
      <c r="J347">
        <v>0</v>
      </c>
      <c r="K347">
        <v>0</v>
      </c>
      <c r="L347">
        <v>1</v>
      </c>
      <c r="M347">
        <v>2</v>
      </c>
      <c r="N347">
        <v>3120</v>
      </c>
      <c r="O347">
        <v>0</v>
      </c>
      <c r="P347">
        <v>0</v>
      </c>
      <c r="Q347">
        <v>1</v>
      </c>
      <c r="R347">
        <v>0</v>
      </c>
      <c r="S347">
        <v>65563</v>
      </c>
      <c r="X347">
        <v>6</v>
      </c>
      <c r="Y347" t="b">
        <v>0</v>
      </c>
      <c r="Z347" t="b">
        <v>1</v>
      </c>
    </row>
    <row r="348" spans="2:26" x14ac:dyDescent="0.25">
      <c r="B348" t="s">
        <v>15829</v>
      </c>
      <c r="C348" t="s">
        <v>1064</v>
      </c>
      <c r="D348" t="s">
        <v>15583</v>
      </c>
      <c r="E348">
        <v>17</v>
      </c>
      <c r="F348">
        <v>140</v>
      </c>
      <c r="G348">
        <v>0</v>
      </c>
      <c r="H348">
        <v>0</v>
      </c>
      <c r="I348">
        <v>21</v>
      </c>
      <c r="J348">
        <v>0</v>
      </c>
      <c r="K348">
        <v>0</v>
      </c>
      <c r="L348">
        <v>1</v>
      </c>
      <c r="M348">
        <v>2</v>
      </c>
      <c r="N348">
        <v>3120</v>
      </c>
      <c r="O348">
        <v>0</v>
      </c>
      <c r="P348">
        <v>0</v>
      </c>
      <c r="Q348">
        <v>1</v>
      </c>
      <c r="R348">
        <v>0</v>
      </c>
      <c r="S348">
        <v>65563</v>
      </c>
      <c r="X348">
        <v>9</v>
      </c>
      <c r="Y348" t="b">
        <v>0</v>
      </c>
      <c r="Z348" t="b">
        <v>1</v>
      </c>
    </row>
    <row r="349" spans="2:26" x14ac:dyDescent="0.25">
      <c r="B349" t="s">
        <v>15830</v>
      </c>
      <c r="C349" t="s">
        <v>1064</v>
      </c>
      <c r="D349" t="s">
        <v>15583</v>
      </c>
      <c r="E349">
        <v>35</v>
      </c>
      <c r="F349">
        <v>53</v>
      </c>
      <c r="G349">
        <v>0</v>
      </c>
      <c r="H349">
        <v>0</v>
      </c>
      <c r="I349">
        <v>21</v>
      </c>
      <c r="J349">
        <v>0</v>
      </c>
      <c r="K349">
        <v>0</v>
      </c>
      <c r="L349">
        <v>1</v>
      </c>
      <c r="M349">
        <v>2</v>
      </c>
      <c r="N349">
        <v>3120</v>
      </c>
      <c r="O349">
        <v>0</v>
      </c>
      <c r="P349">
        <v>0</v>
      </c>
      <c r="Q349">
        <v>1</v>
      </c>
      <c r="R349">
        <v>0</v>
      </c>
      <c r="S349">
        <v>65563</v>
      </c>
      <c r="X349">
        <v>9</v>
      </c>
      <c r="Y349" t="b">
        <v>0</v>
      </c>
      <c r="Z349" t="b">
        <v>1</v>
      </c>
    </row>
    <row r="350" spans="2:26" x14ac:dyDescent="0.25">
      <c r="B350" t="s">
        <v>15831</v>
      </c>
      <c r="C350" t="s">
        <v>1064</v>
      </c>
      <c r="D350" t="s">
        <v>15583</v>
      </c>
      <c r="E350">
        <v>75</v>
      </c>
      <c r="F350">
        <v>93</v>
      </c>
      <c r="G350">
        <v>0</v>
      </c>
      <c r="H350">
        <v>0</v>
      </c>
      <c r="I350">
        <v>21</v>
      </c>
      <c r="J350">
        <v>0</v>
      </c>
      <c r="K350">
        <v>0</v>
      </c>
      <c r="L350">
        <v>1</v>
      </c>
      <c r="M350">
        <v>2</v>
      </c>
      <c r="N350">
        <v>3120</v>
      </c>
      <c r="O350">
        <v>0</v>
      </c>
      <c r="P350">
        <v>0</v>
      </c>
      <c r="Q350">
        <v>1</v>
      </c>
      <c r="R350">
        <v>0</v>
      </c>
      <c r="S350">
        <v>65563</v>
      </c>
      <c r="X350">
        <v>9</v>
      </c>
      <c r="Y350" t="b">
        <v>0</v>
      </c>
      <c r="Z350" t="b">
        <v>1</v>
      </c>
    </row>
    <row r="351" spans="2:26" x14ac:dyDescent="0.25">
      <c r="B351" t="s">
        <v>15832</v>
      </c>
      <c r="C351" t="s">
        <v>1064</v>
      </c>
      <c r="D351" t="s">
        <v>15583</v>
      </c>
      <c r="E351">
        <v>93</v>
      </c>
      <c r="F351">
        <v>111</v>
      </c>
      <c r="G351">
        <v>0</v>
      </c>
      <c r="H351">
        <v>0</v>
      </c>
      <c r="I351">
        <v>21</v>
      </c>
      <c r="J351">
        <v>0</v>
      </c>
      <c r="K351">
        <v>0</v>
      </c>
      <c r="L351">
        <v>1</v>
      </c>
      <c r="M351">
        <v>2</v>
      </c>
      <c r="N351">
        <v>3120</v>
      </c>
      <c r="O351">
        <v>0</v>
      </c>
      <c r="P351">
        <v>0</v>
      </c>
      <c r="Q351">
        <v>1</v>
      </c>
      <c r="R351">
        <v>0</v>
      </c>
      <c r="S351">
        <v>65563</v>
      </c>
      <c r="X351">
        <v>9</v>
      </c>
      <c r="Y351" t="b">
        <v>0</v>
      </c>
      <c r="Z351" t="b">
        <v>1</v>
      </c>
    </row>
    <row r="352" spans="2:26" x14ac:dyDescent="0.25">
      <c r="B352" t="s">
        <v>15833</v>
      </c>
      <c r="C352" t="s">
        <v>1064</v>
      </c>
      <c r="D352" t="s">
        <v>15583</v>
      </c>
      <c r="E352">
        <v>30</v>
      </c>
      <c r="F352">
        <v>153</v>
      </c>
      <c r="G352">
        <v>0</v>
      </c>
      <c r="H352">
        <v>0</v>
      </c>
      <c r="I352">
        <v>21</v>
      </c>
      <c r="J352">
        <v>0</v>
      </c>
      <c r="K352">
        <v>0</v>
      </c>
      <c r="L352">
        <v>1</v>
      </c>
      <c r="M352">
        <v>2</v>
      </c>
      <c r="N352">
        <v>3120</v>
      </c>
      <c r="O352">
        <v>0</v>
      </c>
      <c r="P352">
        <v>0</v>
      </c>
      <c r="Q352">
        <v>1</v>
      </c>
      <c r="R352">
        <v>0</v>
      </c>
      <c r="S352">
        <v>65563</v>
      </c>
      <c r="X352">
        <v>9</v>
      </c>
      <c r="Y352" t="b">
        <v>0</v>
      </c>
      <c r="Z352" t="b">
        <v>1</v>
      </c>
    </row>
    <row r="353" spans="2:26" x14ac:dyDescent="0.25">
      <c r="B353" t="s">
        <v>15834</v>
      </c>
      <c r="C353" t="s">
        <v>1064</v>
      </c>
      <c r="D353" t="s">
        <v>15583</v>
      </c>
      <c r="E353">
        <v>48</v>
      </c>
      <c r="F353">
        <v>66</v>
      </c>
      <c r="G353">
        <v>0</v>
      </c>
      <c r="H353">
        <v>0</v>
      </c>
      <c r="I353">
        <v>21</v>
      </c>
      <c r="J353">
        <v>0</v>
      </c>
      <c r="K353">
        <v>0</v>
      </c>
      <c r="L353">
        <v>1</v>
      </c>
      <c r="M353">
        <v>2</v>
      </c>
      <c r="N353">
        <v>3120</v>
      </c>
      <c r="O353">
        <v>0</v>
      </c>
      <c r="P353">
        <v>0</v>
      </c>
      <c r="Q353">
        <v>1</v>
      </c>
      <c r="R353">
        <v>0</v>
      </c>
      <c r="S353">
        <v>65563</v>
      </c>
      <c r="X353">
        <v>9</v>
      </c>
      <c r="Y353" t="b">
        <v>0</v>
      </c>
      <c r="Z353" t="b">
        <v>1</v>
      </c>
    </row>
    <row r="354" spans="2:26" x14ac:dyDescent="0.25">
      <c r="B354" t="s">
        <v>15835</v>
      </c>
      <c r="C354" t="s">
        <v>1064</v>
      </c>
      <c r="D354" t="s">
        <v>15583</v>
      </c>
      <c r="E354">
        <v>88</v>
      </c>
      <c r="F354">
        <v>106</v>
      </c>
      <c r="G354">
        <v>0</v>
      </c>
      <c r="H354">
        <v>0</v>
      </c>
      <c r="I354">
        <v>21</v>
      </c>
      <c r="J354">
        <v>0</v>
      </c>
      <c r="K354">
        <v>0</v>
      </c>
      <c r="L354">
        <v>1</v>
      </c>
      <c r="M354">
        <v>2</v>
      </c>
      <c r="N354">
        <v>3120</v>
      </c>
      <c r="O354">
        <v>0</v>
      </c>
      <c r="P354">
        <v>0</v>
      </c>
      <c r="Q354">
        <v>1</v>
      </c>
      <c r="R354">
        <v>0</v>
      </c>
      <c r="S354">
        <v>65563</v>
      </c>
      <c r="X354">
        <v>9</v>
      </c>
      <c r="Y354" t="b">
        <v>0</v>
      </c>
      <c r="Z354" t="b">
        <v>1</v>
      </c>
    </row>
    <row r="355" spans="2:26" x14ac:dyDescent="0.25">
      <c r="B355" t="s">
        <v>15836</v>
      </c>
      <c r="C355" t="s">
        <v>1064</v>
      </c>
      <c r="D355" t="s">
        <v>15583</v>
      </c>
      <c r="E355">
        <v>106</v>
      </c>
      <c r="F355">
        <v>124</v>
      </c>
      <c r="G355">
        <v>0</v>
      </c>
      <c r="H355">
        <v>0</v>
      </c>
      <c r="I355">
        <v>21</v>
      </c>
      <c r="J355">
        <v>0</v>
      </c>
      <c r="K355">
        <v>0</v>
      </c>
      <c r="L355">
        <v>1</v>
      </c>
      <c r="M355">
        <v>2</v>
      </c>
      <c r="N355">
        <v>3120</v>
      </c>
      <c r="O355">
        <v>0</v>
      </c>
      <c r="P355">
        <v>0</v>
      </c>
      <c r="Q355">
        <v>1</v>
      </c>
      <c r="R355">
        <v>0</v>
      </c>
      <c r="S355">
        <v>65563</v>
      </c>
      <c r="X355">
        <v>9</v>
      </c>
      <c r="Y355" t="b">
        <v>0</v>
      </c>
      <c r="Z355" t="b">
        <v>1</v>
      </c>
    </row>
    <row r="356" spans="2:26" x14ac:dyDescent="0.25">
      <c r="B356" t="s">
        <v>15837</v>
      </c>
      <c r="C356" t="s">
        <v>1064</v>
      </c>
      <c r="D356" t="s">
        <v>15583</v>
      </c>
      <c r="E356">
        <v>140</v>
      </c>
      <c r="F356">
        <v>35</v>
      </c>
      <c r="G356">
        <v>0</v>
      </c>
      <c r="H356">
        <v>0</v>
      </c>
      <c r="I356">
        <v>21</v>
      </c>
      <c r="J356">
        <v>0</v>
      </c>
      <c r="K356">
        <v>0</v>
      </c>
      <c r="L356">
        <v>1</v>
      </c>
      <c r="M356">
        <v>2</v>
      </c>
      <c r="N356">
        <v>3120</v>
      </c>
      <c r="O356">
        <v>0</v>
      </c>
      <c r="P356">
        <v>0</v>
      </c>
      <c r="Q356">
        <v>1</v>
      </c>
      <c r="R356">
        <v>0</v>
      </c>
      <c r="S356">
        <v>65563</v>
      </c>
      <c r="X356">
        <v>6</v>
      </c>
      <c r="Y356" t="b">
        <v>0</v>
      </c>
      <c r="Z356" t="b">
        <v>1</v>
      </c>
    </row>
    <row r="357" spans="2:26" x14ac:dyDescent="0.25">
      <c r="B357" t="s">
        <v>15838</v>
      </c>
      <c r="C357" t="s">
        <v>1064</v>
      </c>
      <c r="D357" t="s">
        <v>15583</v>
      </c>
      <c r="E357">
        <v>153</v>
      </c>
      <c r="F357">
        <v>48</v>
      </c>
      <c r="G357">
        <v>0</v>
      </c>
      <c r="H357">
        <v>0</v>
      </c>
      <c r="I357">
        <v>21</v>
      </c>
      <c r="J357">
        <v>0</v>
      </c>
      <c r="K357">
        <v>0</v>
      </c>
      <c r="L357">
        <v>1</v>
      </c>
      <c r="M357">
        <v>2</v>
      </c>
      <c r="N357">
        <v>3120</v>
      </c>
      <c r="O357">
        <v>0</v>
      </c>
      <c r="P357">
        <v>0</v>
      </c>
      <c r="Q357">
        <v>1</v>
      </c>
      <c r="R357">
        <v>0</v>
      </c>
      <c r="S357">
        <v>65563</v>
      </c>
      <c r="X357">
        <v>6</v>
      </c>
      <c r="Y357" t="b">
        <v>0</v>
      </c>
      <c r="Z357" t="b">
        <v>1</v>
      </c>
    </row>
    <row r="358" spans="2:26" x14ac:dyDescent="0.25">
      <c r="B358" t="s">
        <v>15839</v>
      </c>
      <c r="C358" t="s">
        <v>1064</v>
      </c>
      <c r="D358" t="s">
        <v>15583</v>
      </c>
      <c r="E358">
        <v>16</v>
      </c>
      <c r="F358">
        <v>139</v>
      </c>
      <c r="G358">
        <v>0</v>
      </c>
      <c r="H358">
        <v>0</v>
      </c>
      <c r="I358">
        <v>20</v>
      </c>
      <c r="J358">
        <v>0</v>
      </c>
      <c r="K358">
        <v>0</v>
      </c>
      <c r="L358">
        <v>1</v>
      </c>
      <c r="M358">
        <v>2</v>
      </c>
      <c r="N358">
        <v>3120</v>
      </c>
      <c r="O358">
        <v>0</v>
      </c>
      <c r="P358">
        <v>0</v>
      </c>
      <c r="Q358">
        <v>1</v>
      </c>
      <c r="R358">
        <v>0</v>
      </c>
      <c r="S358">
        <v>65563</v>
      </c>
      <c r="X358">
        <v>9</v>
      </c>
      <c r="Y358" t="b">
        <v>0</v>
      </c>
      <c r="Z358" t="b">
        <v>1</v>
      </c>
    </row>
    <row r="359" spans="2:26" x14ac:dyDescent="0.25">
      <c r="B359" t="s">
        <v>15840</v>
      </c>
      <c r="C359" t="s">
        <v>1064</v>
      </c>
      <c r="D359" t="s">
        <v>15583</v>
      </c>
      <c r="E359">
        <v>74</v>
      </c>
      <c r="F359">
        <v>92</v>
      </c>
      <c r="G359">
        <v>0</v>
      </c>
      <c r="H359">
        <v>0</v>
      </c>
      <c r="I359">
        <v>20</v>
      </c>
      <c r="J359">
        <v>0</v>
      </c>
      <c r="K359">
        <v>0</v>
      </c>
      <c r="L359">
        <v>1</v>
      </c>
      <c r="M359">
        <v>2</v>
      </c>
      <c r="N359">
        <v>3120</v>
      </c>
      <c r="O359">
        <v>0</v>
      </c>
      <c r="P359">
        <v>0</v>
      </c>
      <c r="Q359">
        <v>1</v>
      </c>
      <c r="R359">
        <v>0</v>
      </c>
      <c r="S359">
        <v>65563</v>
      </c>
      <c r="X359">
        <v>9</v>
      </c>
      <c r="Y359" t="b">
        <v>0</v>
      </c>
      <c r="Z359" t="b">
        <v>1</v>
      </c>
    </row>
    <row r="360" spans="2:26" x14ac:dyDescent="0.25">
      <c r="B360" t="s">
        <v>15841</v>
      </c>
      <c r="C360" t="s">
        <v>1064</v>
      </c>
      <c r="D360" t="s">
        <v>15583</v>
      </c>
      <c r="E360">
        <v>92</v>
      </c>
      <c r="F360">
        <v>110</v>
      </c>
      <c r="G360">
        <v>0</v>
      </c>
      <c r="H360">
        <v>0</v>
      </c>
      <c r="I360">
        <v>20</v>
      </c>
      <c r="J360">
        <v>0</v>
      </c>
      <c r="K360">
        <v>0</v>
      </c>
      <c r="L360">
        <v>1</v>
      </c>
      <c r="M360">
        <v>2</v>
      </c>
      <c r="N360">
        <v>3120</v>
      </c>
      <c r="O360">
        <v>0</v>
      </c>
      <c r="P360">
        <v>0</v>
      </c>
      <c r="Q360">
        <v>1</v>
      </c>
      <c r="R360">
        <v>0</v>
      </c>
      <c r="S360">
        <v>65563</v>
      </c>
      <c r="X360">
        <v>9</v>
      </c>
      <c r="Y360" t="b">
        <v>0</v>
      </c>
      <c r="Z360" t="b">
        <v>1</v>
      </c>
    </row>
    <row r="361" spans="2:26" x14ac:dyDescent="0.25">
      <c r="B361" t="s">
        <v>15842</v>
      </c>
      <c r="C361" t="s">
        <v>1064</v>
      </c>
      <c r="D361" t="s">
        <v>15583</v>
      </c>
      <c r="E361">
        <v>29</v>
      </c>
      <c r="F361">
        <v>152</v>
      </c>
      <c r="G361">
        <v>0</v>
      </c>
      <c r="H361">
        <v>0</v>
      </c>
      <c r="I361">
        <v>20</v>
      </c>
      <c r="J361">
        <v>0</v>
      </c>
      <c r="K361">
        <v>0</v>
      </c>
      <c r="L361">
        <v>1</v>
      </c>
      <c r="M361">
        <v>2</v>
      </c>
      <c r="N361">
        <v>3120</v>
      </c>
      <c r="O361">
        <v>0</v>
      </c>
      <c r="P361">
        <v>0</v>
      </c>
      <c r="Q361">
        <v>1</v>
      </c>
      <c r="R361">
        <v>0</v>
      </c>
      <c r="S361">
        <v>65563</v>
      </c>
      <c r="X361">
        <v>9</v>
      </c>
      <c r="Y361" t="b">
        <v>0</v>
      </c>
      <c r="Z361" t="b">
        <v>1</v>
      </c>
    </row>
    <row r="362" spans="2:26" x14ac:dyDescent="0.25">
      <c r="B362" t="s">
        <v>15843</v>
      </c>
      <c r="C362" t="s">
        <v>1064</v>
      </c>
      <c r="D362" t="s">
        <v>15583</v>
      </c>
      <c r="E362">
        <v>87</v>
      </c>
      <c r="F362">
        <v>105</v>
      </c>
      <c r="G362">
        <v>0</v>
      </c>
      <c r="H362">
        <v>0</v>
      </c>
      <c r="I362">
        <v>20</v>
      </c>
      <c r="J362">
        <v>0</v>
      </c>
      <c r="K362">
        <v>0</v>
      </c>
      <c r="L362">
        <v>1</v>
      </c>
      <c r="M362">
        <v>2</v>
      </c>
      <c r="N362">
        <v>3120</v>
      </c>
      <c r="O362">
        <v>0</v>
      </c>
      <c r="P362">
        <v>0</v>
      </c>
      <c r="Q362">
        <v>1</v>
      </c>
      <c r="R362">
        <v>0</v>
      </c>
      <c r="S362">
        <v>65563</v>
      </c>
      <c r="X362">
        <v>9</v>
      </c>
      <c r="Y362" t="b">
        <v>0</v>
      </c>
      <c r="Z362" t="b">
        <v>1</v>
      </c>
    </row>
    <row r="363" spans="2:26" x14ac:dyDescent="0.25">
      <c r="B363" t="s">
        <v>15844</v>
      </c>
      <c r="C363" t="s">
        <v>1064</v>
      </c>
      <c r="D363" t="s">
        <v>15583</v>
      </c>
      <c r="E363">
        <v>105</v>
      </c>
      <c r="F363">
        <v>123</v>
      </c>
      <c r="G363">
        <v>0</v>
      </c>
      <c r="H363">
        <v>0</v>
      </c>
      <c r="I363">
        <v>20</v>
      </c>
      <c r="J363">
        <v>0</v>
      </c>
      <c r="K363">
        <v>0</v>
      </c>
      <c r="L363">
        <v>1</v>
      </c>
      <c r="M363">
        <v>2</v>
      </c>
      <c r="N363">
        <v>3120</v>
      </c>
      <c r="O363">
        <v>0</v>
      </c>
      <c r="P363">
        <v>0</v>
      </c>
      <c r="Q363">
        <v>1</v>
      </c>
      <c r="R363">
        <v>0</v>
      </c>
      <c r="S363">
        <v>65563</v>
      </c>
      <c r="X363">
        <v>9</v>
      </c>
      <c r="Y363" t="b">
        <v>0</v>
      </c>
      <c r="Z363" t="b">
        <v>1</v>
      </c>
    </row>
    <row r="364" spans="2:26" x14ac:dyDescent="0.25">
      <c r="B364" t="s">
        <v>15845</v>
      </c>
      <c r="C364" t="s">
        <v>1064</v>
      </c>
      <c r="D364" t="s">
        <v>15583</v>
      </c>
      <c r="E364">
        <v>47</v>
      </c>
      <c r="F364">
        <v>65</v>
      </c>
      <c r="G364">
        <v>0</v>
      </c>
      <c r="H364">
        <v>0</v>
      </c>
      <c r="I364">
        <v>20</v>
      </c>
      <c r="J364">
        <v>0</v>
      </c>
      <c r="K364">
        <v>0</v>
      </c>
      <c r="L364">
        <v>1</v>
      </c>
      <c r="M364">
        <v>2</v>
      </c>
      <c r="N364">
        <v>3120</v>
      </c>
      <c r="O364">
        <v>0</v>
      </c>
      <c r="P364">
        <v>0</v>
      </c>
      <c r="Q364">
        <v>1</v>
      </c>
      <c r="R364">
        <v>0</v>
      </c>
      <c r="S364">
        <v>65563</v>
      </c>
      <c r="X364">
        <v>9</v>
      </c>
      <c r="Y364" t="b">
        <v>0</v>
      </c>
      <c r="Z364" t="b">
        <v>1</v>
      </c>
    </row>
    <row r="365" spans="2:26" x14ac:dyDescent="0.25">
      <c r="B365" t="s">
        <v>15846</v>
      </c>
      <c r="C365" t="s">
        <v>1064</v>
      </c>
      <c r="D365" t="s">
        <v>15583</v>
      </c>
      <c r="E365">
        <v>34</v>
      </c>
      <c r="F365">
        <v>52</v>
      </c>
      <c r="G365">
        <v>0</v>
      </c>
      <c r="H365">
        <v>0</v>
      </c>
      <c r="I365">
        <v>20</v>
      </c>
      <c r="J365">
        <v>0</v>
      </c>
      <c r="K365">
        <v>0</v>
      </c>
      <c r="L365">
        <v>1</v>
      </c>
      <c r="M365">
        <v>2</v>
      </c>
      <c r="N365">
        <v>3120</v>
      </c>
      <c r="O365">
        <v>0</v>
      </c>
      <c r="P365">
        <v>0</v>
      </c>
      <c r="Q365">
        <v>1</v>
      </c>
      <c r="R365">
        <v>0</v>
      </c>
      <c r="S365">
        <v>65563</v>
      </c>
      <c r="X365">
        <v>9</v>
      </c>
      <c r="Y365" t="b">
        <v>0</v>
      </c>
      <c r="Z365" t="b">
        <v>1</v>
      </c>
    </row>
    <row r="366" spans="2:26" x14ac:dyDescent="0.25">
      <c r="B366" t="s">
        <v>15847</v>
      </c>
      <c r="C366" t="s">
        <v>1064</v>
      </c>
      <c r="D366" t="s">
        <v>15583</v>
      </c>
      <c r="E366">
        <v>139</v>
      </c>
      <c r="F366">
        <v>34</v>
      </c>
      <c r="G366">
        <v>0</v>
      </c>
      <c r="H366">
        <v>0</v>
      </c>
      <c r="I366">
        <v>20</v>
      </c>
      <c r="J366">
        <v>0</v>
      </c>
      <c r="K366">
        <v>0</v>
      </c>
      <c r="L366">
        <v>1</v>
      </c>
      <c r="M366">
        <v>2</v>
      </c>
      <c r="N366">
        <v>3120</v>
      </c>
      <c r="O366">
        <v>0</v>
      </c>
      <c r="P366">
        <v>0</v>
      </c>
      <c r="Q366">
        <v>1</v>
      </c>
      <c r="R366">
        <v>0</v>
      </c>
      <c r="S366">
        <v>65563</v>
      </c>
      <c r="X366">
        <v>6</v>
      </c>
      <c r="Y366" t="b">
        <v>0</v>
      </c>
      <c r="Z366" t="b">
        <v>1</v>
      </c>
    </row>
    <row r="367" spans="2:26" x14ac:dyDescent="0.25">
      <c r="B367" t="s">
        <v>15848</v>
      </c>
      <c r="C367" t="s">
        <v>1064</v>
      </c>
      <c r="D367" t="s">
        <v>15583</v>
      </c>
      <c r="E367">
        <v>152</v>
      </c>
      <c r="F367">
        <v>47</v>
      </c>
      <c r="G367">
        <v>0</v>
      </c>
      <c r="H367">
        <v>0</v>
      </c>
      <c r="I367">
        <v>20</v>
      </c>
      <c r="J367">
        <v>0</v>
      </c>
      <c r="K367">
        <v>0</v>
      </c>
      <c r="L367">
        <v>1</v>
      </c>
      <c r="M367">
        <v>2</v>
      </c>
      <c r="N367">
        <v>3120</v>
      </c>
      <c r="O367">
        <v>0</v>
      </c>
      <c r="P367">
        <v>0</v>
      </c>
      <c r="Q367">
        <v>1</v>
      </c>
      <c r="R367">
        <v>0</v>
      </c>
      <c r="S367">
        <v>65563</v>
      </c>
      <c r="X367">
        <v>6</v>
      </c>
      <c r="Y367" t="b">
        <v>0</v>
      </c>
      <c r="Z367" t="b">
        <v>1</v>
      </c>
    </row>
    <row r="368" spans="2:26" x14ac:dyDescent="0.25">
      <c r="B368" t="s">
        <v>15849</v>
      </c>
      <c r="C368" t="s">
        <v>1064</v>
      </c>
      <c r="D368" t="s">
        <v>15583</v>
      </c>
      <c r="E368">
        <v>156</v>
      </c>
      <c r="F368">
        <v>170</v>
      </c>
      <c r="G368">
        <v>0</v>
      </c>
      <c r="H368">
        <v>0</v>
      </c>
      <c r="I368">
        <v>18</v>
      </c>
      <c r="J368">
        <v>0</v>
      </c>
      <c r="K368">
        <v>0</v>
      </c>
      <c r="L368">
        <v>1</v>
      </c>
      <c r="M368">
        <v>2</v>
      </c>
      <c r="N368">
        <v>3120</v>
      </c>
      <c r="O368">
        <v>0</v>
      </c>
      <c r="P368">
        <v>0</v>
      </c>
      <c r="Q368">
        <v>1</v>
      </c>
      <c r="R368">
        <v>0</v>
      </c>
      <c r="S368">
        <v>65563</v>
      </c>
      <c r="X368">
        <v>9</v>
      </c>
      <c r="Y368" t="b">
        <v>0</v>
      </c>
      <c r="Z368" t="b">
        <v>1</v>
      </c>
    </row>
    <row r="369" spans="2:26" x14ac:dyDescent="0.25">
      <c r="B369" t="s">
        <v>15850</v>
      </c>
      <c r="C369" t="s">
        <v>1064</v>
      </c>
      <c r="D369" t="s">
        <v>15583</v>
      </c>
      <c r="E369">
        <v>162</v>
      </c>
      <c r="F369">
        <v>164</v>
      </c>
      <c r="G369">
        <v>0</v>
      </c>
      <c r="H369">
        <v>0</v>
      </c>
      <c r="I369">
        <v>18</v>
      </c>
      <c r="J369">
        <v>0</v>
      </c>
      <c r="K369">
        <v>0</v>
      </c>
      <c r="L369">
        <v>1</v>
      </c>
      <c r="M369">
        <v>2</v>
      </c>
      <c r="N369">
        <v>3120</v>
      </c>
      <c r="O369">
        <v>0</v>
      </c>
      <c r="P369">
        <v>0</v>
      </c>
      <c r="Q369">
        <v>1</v>
      </c>
      <c r="R369">
        <v>0</v>
      </c>
      <c r="S369">
        <v>65563</v>
      </c>
      <c r="X369">
        <v>9</v>
      </c>
      <c r="Y369" t="b">
        <v>0</v>
      </c>
      <c r="Z369" t="b">
        <v>1</v>
      </c>
    </row>
    <row r="370" spans="2:26" x14ac:dyDescent="0.25">
      <c r="B370" t="s">
        <v>15851</v>
      </c>
      <c r="C370" t="s">
        <v>1064</v>
      </c>
      <c r="D370" t="s">
        <v>15583</v>
      </c>
      <c r="E370">
        <v>164</v>
      </c>
      <c r="F370">
        <v>166</v>
      </c>
      <c r="G370">
        <v>0</v>
      </c>
      <c r="H370">
        <v>0</v>
      </c>
      <c r="I370">
        <v>18</v>
      </c>
      <c r="J370">
        <v>0</v>
      </c>
      <c r="K370">
        <v>0</v>
      </c>
      <c r="L370">
        <v>1</v>
      </c>
      <c r="M370">
        <v>2</v>
      </c>
      <c r="N370">
        <v>3120</v>
      </c>
      <c r="O370">
        <v>0</v>
      </c>
      <c r="P370">
        <v>0</v>
      </c>
      <c r="Q370">
        <v>1</v>
      </c>
      <c r="R370">
        <v>0</v>
      </c>
      <c r="S370">
        <v>65563</v>
      </c>
      <c r="X370">
        <v>9</v>
      </c>
      <c r="Y370" t="b">
        <v>0</v>
      </c>
      <c r="Z370" t="b">
        <v>1</v>
      </c>
    </row>
    <row r="371" spans="2:26" x14ac:dyDescent="0.25">
      <c r="B371" t="s">
        <v>15852</v>
      </c>
      <c r="C371" t="s">
        <v>1064</v>
      </c>
      <c r="D371" t="s">
        <v>15583</v>
      </c>
      <c r="E371">
        <v>157</v>
      </c>
      <c r="F371">
        <v>171</v>
      </c>
      <c r="G371">
        <v>0</v>
      </c>
      <c r="H371">
        <v>0</v>
      </c>
      <c r="I371">
        <v>18</v>
      </c>
      <c r="J371">
        <v>0</v>
      </c>
      <c r="K371">
        <v>0</v>
      </c>
      <c r="L371">
        <v>1</v>
      </c>
      <c r="M371">
        <v>2</v>
      </c>
      <c r="N371">
        <v>3120</v>
      </c>
      <c r="O371">
        <v>0</v>
      </c>
      <c r="P371">
        <v>0</v>
      </c>
      <c r="Q371">
        <v>1</v>
      </c>
      <c r="R371">
        <v>0</v>
      </c>
      <c r="S371">
        <v>65563</v>
      </c>
      <c r="X371">
        <v>9</v>
      </c>
      <c r="Y371" t="b">
        <v>0</v>
      </c>
      <c r="Z371" t="b">
        <v>1</v>
      </c>
    </row>
    <row r="372" spans="2:26" x14ac:dyDescent="0.25">
      <c r="B372" t="s">
        <v>15853</v>
      </c>
      <c r="C372" t="s">
        <v>1064</v>
      </c>
      <c r="D372" t="s">
        <v>15583</v>
      </c>
      <c r="E372">
        <v>163</v>
      </c>
      <c r="F372">
        <v>165</v>
      </c>
      <c r="G372">
        <v>0</v>
      </c>
      <c r="H372">
        <v>0</v>
      </c>
      <c r="I372">
        <v>18</v>
      </c>
      <c r="J372">
        <v>0</v>
      </c>
      <c r="K372">
        <v>0</v>
      </c>
      <c r="L372">
        <v>1</v>
      </c>
      <c r="M372">
        <v>2</v>
      </c>
      <c r="N372">
        <v>3120</v>
      </c>
      <c r="O372">
        <v>0</v>
      </c>
      <c r="P372">
        <v>0</v>
      </c>
      <c r="Q372">
        <v>1</v>
      </c>
      <c r="R372">
        <v>0</v>
      </c>
      <c r="S372">
        <v>65563</v>
      </c>
      <c r="X372">
        <v>9</v>
      </c>
      <c r="Y372" t="b">
        <v>0</v>
      </c>
      <c r="Z372" t="b">
        <v>1</v>
      </c>
    </row>
    <row r="373" spans="2:26" x14ac:dyDescent="0.25">
      <c r="B373" t="s">
        <v>15854</v>
      </c>
      <c r="C373" t="s">
        <v>1064</v>
      </c>
      <c r="D373" t="s">
        <v>15583</v>
      </c>
      <c r="E373">
        <v>165</v>
      </c>
      <c r="F373">
        <v>167</v>
      </c>
      <c r="G373">
        <v>0</v>
      </c>
      <c r="H373">
        <v>0</v>
      </c>
      <c r="I373">
        <v>18</v>
      </c>
      <c r="J373">
        <v>0</v>
      </c>
      <c r="K373">
        <v>0</v>
      </c>
      <c r="L373">
        <v>1</v>
      </c>
      <c r="M373">
        <v>2</v>
      </c>
      <c r="N373">
        <v>3120</v>
      </c>
      <c r="O373">
        <v>0</v>
      </c>
      <c r="P373">
        <v>0</v>
      </c>
      <c r="Q373">
        <v>1</v>
      </c>
      <c r="R373">
        <v>0</v>
      </c>
      <c r="S373">
        <v>65563</v>
      </c>
      <c r="X373">
        <v>9</v>
      </c>
      <c r="Y373" t="b">
        <v>0</v>
      </c>
      <c r="Z373" t="b">
        <v>1</v>
      </c>
    </row>
    <row r="374" spans="2:26" x14ac:dyDescent="0.25">
      <c r="B374" t="s">
        <v>15855</v>
      </c>
      <c r="C374" t="s">
        <v>1064</v>
      </c>
      <c r="D374" t="s">
        <v>15583</v>
      </c>
      <c r="E374">
        <v>159</v>
      </c>
      <c r="F374">
        <v>161</v>
      </c>
      <c r="G374">
        <v>0</v>
      </c>
      <c r="H374">
        <v>0</v>
      </c>
      <c r="I374">
        <v>18</v>
      </c>
      <c r="J374">
        <v>0</v>
      </c>
      <c r="K374">
        <v>0</v>
      </c>
      <c r="L374">
        <v>1</v>
      </c>
      <c r="M374">
        <v>2</v>
      </c>
      <c r="N374">
        <v>3120</v>
      </c>
      <c r="O374">
        <v>0</v>
      </c>
      <c r="P374">
        <v>0</v>
      </c>
      <c r="Q374">
        <v>1</v>
      </c>
      <c r="R374">
        <v>0</v>
      </c>
      <c r="S374">
        <v>65563</v>
      </c>
      <c r="X374">
        <v>9</v>
      </c>
      <c r="Y374" t="b">
        <v>0</v>
      </c>
      <c r="Z374" t="b">
        <v>1</v>
      </c>
    </row>
    <row r="375" spans="2:26" x14ac:dyDescent="0.25">
      <c r="B375" t="s">
        <v>15856</v>
      </c>
      <c r="C375" t="s">
        <v>1064</v>
      </c>
      <c r="D375" t="s">
        <v>15583</v>
      </c>
      <c r="E375">
        <v>158</v>
      </c>
      <c r="F375">
        <v>160</v>
      </c>
      <c r="G375">
        <v>0</v>
      </c>
      <c r="H375">
        <v>0</v>
      </c>
      <c r="I375">
        <v>18</v>
      </c>
      <c r="J375">
        <v>0</v>
      </c>
      <c r="K375">
        <v>0</v>
      </c>
      <c r="L375">
        <v>1</v>
      </c>
      <c r="M375">
        <v>2</v>
      </c>
      <c r="N375">
        <v>3120</v>
      </c>
      <c r="O375">
        <v>0</v>
      </c>
      <c r="P375">
        <v>0</v>
      </c>
      <c r="Q375">
        <v>1</v>
      </c>
      <c r="R375">
        <v>0</v>
      </c>
      <c r="S375">
        <v>65563</v>
      </c>
      <c r="X375">
        <v>9</v>
      </c>
      <c r="Y375" t="b">
        <v>0</v>
      </c>
      <c r="Z375" t="b">
        <v>1</v>
      </c>
    </row>
    <row r="376" spans="2:26" x14ac:dyDescent="0.25">
      <c r="B376" t="s">
        <v>15857</v>
      </c>
      <c r="C376" t="s">
        <v>1064</v>
      </c>
      <c r="D376" t="s">
        <v>15583</v>
      </c>
      <c r="E376">
        <v>170</v>
      </c>
      <c r="F376">
        <v>158</v>
      </c>
      <c r="G376">
        <v>0</v>
      </c>
      <c r="H376">
        <v>0</v>
      </c>
      <c r="I376">
        <v>18</v>
      </c>
      <c r="J376">
        <v>0</v>
      </c>
      <c r="K376">
        <v>0</v>
      </c>
      <c r="L376">
        <v>1</v>
      </c>
      <c r="M376">
        <v>2</v>
      </c>
      <c r="N376">
        <v>3120</v>
      </c>
      <c r="O376">
        <v>0</v>
      </c>
      <c r="P376">
        <v>0</v>
      </c>
      <c r="Q376">
        <v>1</v>
      </c>
      <c r="R376">
        <v>0</v>
      </c>
      <c r="S376">
        <v>65563</v>
      </c>
      <c r="X376">
        <v>6</v>
      </c>
      <c r="Y376" t="b">
        <v>0</v>
      </c>
      <c r="Z376" t="b">
        <v>1</v>
      </c>
    </row>
    <row r="377" spans="2:26" x14ac:dyDescent="0.25">
      <c r="B377" t="s">
        <v>15858</v>
      </c>
      <c r="C377" t="s">
        <v>1064</v>
      </c>
      <c r="D377" t="s">
        <v>15583</v>
      </c>
      <c r="E377">
        <v>171</v>
      </c>
      <c r="F377">
        <v>159</v>
      </c>
      <c r="G377">
        <v>0</v>
      </c>
      <c r="H377">
        <v>0</v>
      </c>
      <c r="I377">
        <v>18</v>
      </c>
      <c r="J377">
        <v>0</v>
      </c>
      <c r="K377">
        <v>0</v>
      </c>
      <c r="L377">
        <v>1</v>
      </c>
      <c r="M377">
        <v>2</v>
      </c>
      <c r="N377">
        <v>3120</v>
      </c>
      <c r="O377">
        <v>0</v>
      </c>
      <c r="P377">
        <v>0</v>
      </c>
      <c r="Q377">
        <v>1</v>
      </c>
      <c r="R377">
        <v>0</v>
      </c>
      <c r="S377">
        <v>65563</v>
      </c>
      <c r="X377">
        <v>6</v>
      </c>
      <c r="Y377" t="b">
        <v>0</v>
      </c>
      <c r="Z377" t="b">
        <v>1</v>
      </c>
    </row>
    <row r="378" spans="2:26" x14ac:dyDescent="0.25">
      <c r="B378" t="s">
        <v>15859</v>
      </c>
      <c r="C378" t="s">
        <v>1064</v>
      </c>
      <c r="D378" t="s">
        <v>15583</v>
      </c>
      <c r="E378">
        <v>33</v>
      </c>
      <c r="F378">
        <v>51</v>
      </c>
      <c r="G378">
        <v>0</v>
      </c>
      <c r="H378">
        <v>0</v>
      </c>
      <c r="I378">
        <v>16</v>
      </c>
      <c r="J378">
        <v>0</v>
      </c>
      <c r="K378">
        <v>0</v>
      </c>
      <c r="L378">
        <v>1</v>
      </c>
      <c r="M378">
        <v>2</v>
      </c>
      <c r="N378">
        <v>3120</v>
      </c>
      <c r="O378">
        <v>0</v>
      </c>
      <c r="P378">
        <v>0</v>
      </c>
      <c r="Q378">
        <v>1</v>
      </c>
      <c r="R378">
        <v>0</v>
      </c>
      <c r="S378">
        <v>65563</v>
      </c>
      <c r="X378">
        <v>9</v>
      </c>
      <c r="Y378" t="b">
        <v>0</v>
      </c>
      <c r="Z378" t="b">
        <v>1</v>
      </c>
    </row>
    <row r="379" spans="2:26" x14ac:dyDescent="0.25">
      <c r="B379" t="s">
        <v>15860</v>
      </c>
      <c r="C379" t="s">
        <v>1064</v>
      </c>
      <c r="D379" t="s">
        <v>15583</v>
      </c>
      <c r="E379">
        <v>73</v>
      </c>
      <c r="F379">
        <v>91</v>
      </c>
      <c r="G379">
        <v>0</v>
      </c>
      <c r="H379">
        <v>0</v>
      </c>
      <c r="I379">
        <v>16</v>
      </c>
      <c r="J379">
        <v>0</v>
      </c>
      <c r="K379">
        <v>0</v>
      </c>
      <c r="L379">
        <v>1</v>
      </c>
      <c r="M379">
        <v>2</v>
      </c>
      <c r="N379">
        <v>3120</v>
      </c>
      <c r="O379">
        <v>0</v>
      </c>
      <c r="P379">
        <v>0</v>
      </c>
      <c r="Q379">
        <v>1</v>
      </c>
      <c r="R379">
        <v>0</v>
      </c>
      <c r="S379">
        <v>65563</v>
      </c>
      <c r="X379">
        <v>9</v>
      </c>
      <c r="Y379" t="b">
        <v>0</v>
      </c>
      <c r="Z379" t="b">
        <v>1</v>
      </c>
    </row>
    <row r="380" spans="2:26" x14ac:dyDescent="0.25">
      <c r="B380" t="s">
        <v>15861</v>
      </c>
      <c r="C380" t="s">
        <v>1064</v>
      </c>
      <c r="D380" t="s">
        <v>15583</v>
      </c>
      <c r="E380">
        <v>46</v>
      </c>
      <c r="F380">
        <v>64</v>
      </c>
      <c r="G380">
        <v>0</v>
      </c>
      <c r="H380">
        <v>0</v>
      </c>
      <c r="I380">
        <v>16</v>
      </c>
      <c r="J380">
        <v>0</v>
      </c>
      <c r="K380">
        <v>0</v>
      </c>
      <c r="L380">
        <v>1</v>
      </c>
      <c r="M380">
        <v>2</v>
      </c>
      <c r="N380">
        <v>3120</v>
      </c>
      <c r="O380">
        <v>0</v>
      </c>
      <c r="P380">
        <v>0</v>
      </c>
      <c r="Q380">
        <v>1</v>
      </c>
      <c r="R380">
        <v>0</v>
      </c>
      <c r="S380">
        <v>65563</v>
      </c>
      <c r="X380">
        <v>9</v>
      </c>
      <c r="Y380" t="b">
        <v>0</v>
      </c>
      <c r="Z380" t="b">
        <v>1</v>
      </c>
    </row>
    <row r="381" spans="2:26" x14ac:dyDescent="0.25">
      <c r="B381" t="s">
        <v>15862</v>
      </c>
      <c r="C381" t="s">
        <v>1064</v>
      </c>
      <c r="D381" t="s">
        <v>15583</v>
      </c>
      <c r="E381">
        <v>86</v>
      </c>
      <c r="F381">
        <v>104</v>
      </c>
      <c r="G381">
        <v>0</v>
      </c>
      <c r="H381">
        <v>0</v>
      </c>
      <c r="I381">
        <v>16</v>
      </c>
      <c r="J381">
        <v>0</v>
      </c>
      <c r="K381">
        <v>0</v>
      </c>
      <c r="L381">
        <v>1</v>
      </c>
      <c r="M381">
        <v>2</v>
      </c>
      <c r="N381">
        <v>3120</v>
      </c>
      <c r="O381">
        <v>0</v>
      </c>
      <c r="P381">
        <v>0</v>
      </c>
      <c r="Q381">
        <v>1</v>
      </c>
      <c r="R381">
        <v>0</v>
      </c>
      <c r="S381">
        <v>65563</v>
      </c>
      <c r="X381">
        <v>9</v>
      </c>
      <c r="Y381" t="b">
        <v>0</v>
      </c>
      <c r="Z381" t="b">
        <v>1</v>
      </c>
    </row>
    <row r="382" spans="2:26" x14ac:dyDescent="0.25">
      <c r="B382" t="s">
        <v>15863</v>
      </c>
      <c r="C382" t="s">
        <v>1064</v>
      </c>
      <c r="D382" t="s">
        <v>15583</v>
      </c>
      <c r="E382">
        <v>72</v>
      </c>
      <c r="F382">
        <v>90</v>
      </c>
      <c r="G382">
        <v>0</v>
      </c>
      <c r="H382">
        <v>0</v>
      </c>
      <c r="I382">
        <v>14</v>
      </c>
      <c r="J382">
        <v>0</v>
      </c>
      <c r="K382">
        <v>0</v>
      </c>
      <c r="L382">
        <v>1</v>
      </c>
      <c r="M382">
        <v>2</v>
      </c>
      <c r="N382">
        <v>3120</v>
      </c>
      <c r="O382">
        <v>0</v>
      </c>
      <c r="P382">
        <v>0</v>
      </c>
      <c r="Q382">
        <v>1</v>
      </c>
      <c r="R382">
        <v>0</v>
      </c>
      <c r="S382">
        <v>65563</v>
      </c>
      <c r="X382">
        <v>9</v>
      </c>
      <c r="Y382" t="b">
        <v>0</v>
      </c>
      <c r="Z382" t="b">
        <v>1</v>
      </c>
    </row>
    <row r="383" spans="2:26" x14ac:dyDescent="0.25">
      <c r="B383" t="s">
        <v>15864</v>
      </c>
      <c r="C383" t="s">
        <v>1064</v>
      </c>
      <c r="D383" t="s">
        <v>15583</v>
      </c>
      <c r="E383">
        <v>85</v>
      </c>
      <c r="F383">
        <v>103</v>
      </c>
      <c r="G383">
        <v>0</v>
      </c>
      <c r="H383">
        <v>0</v>
      </c>
      <c r="I383">
        <v>14</v>
      </c>
      <c r="J383">
        <v>0</v>
      </c>
      <c r="K383">
        <v>0</v>
      </c>
      <c r="L383">
        <v>1</v>
      </c>
      <c r="M383">
        <v>2</v>
      </c>
      <c r="N383">
        <v>3120</v>
      </c>
      <c r="O383">
        <v>0</v>
      </c>
      <c r="P383">
        <v>0</v>
      </c>
      <c r="Q383">
        <v>1</v>
      </c>
      <c r="R383">
        <v>0</v>
      </c>
      <c r="S383">
        <v>65563</v>
      </c>
      <c r="X383">
        <v>9</v>
      </c>
      <c r="Y383" t="b">
        <v>0</v>
      </c>
      <c r="Z383" t="b">
        <v>1</v>
      </c>
    </row>
    <row r="384" spans="2:26" x14ac:dyDescent="0.25">
      <c r="B384" t="s">
        <v>15865</v>
      </c>
      <c r="C384" t="s">
        <v>1064</v>
      </c>
      <c r="D384" t="s">
        <v>15583</v>
      </c>
      <c r="E384">
        <v>45</v>
      </c>
      <c r="F384">
        <v>63</v>
      </c>
      <c r="G384">
        <v>0</v>
      </c>
      <c r="H384">
        <v>0</v>
      </c>
      <c r="I384">
        <v>14</v>
      </c>
      <c r="J384">
        <v>0</v>
      </c>
      <c r="K384">
        <v>0</v>
      </c>
      <c r="L384">
        <v>1</v>
      </c>
      <c r="M384">
        <v>2</v>
      </c>
      <c r="N384">
        <v>3120</v>
      </c>
      <c r="O384">
        <v>0</v>
      </c>
      <c r="P384">
        <v>0</v>
      </c>
      <c r="Q384">
        <v>1</v>
      </c>
      <c r="R384">
        <v>0</v>
      </c>
      <c r="S384">
        <v>65563</v>
      </c>
      <c r="X384">
        <v>9</v>
      </c>
      <c r="Y384" t="b">
        <v>0</v>
      </c>
      <c r="Z384" t="b">
        <v>1</v>
      </c>
    </row>
    <row r="385" spans="2:26" x14ac:dyDescent="0.25">
      <c r="B385" t="s">
        <v>15866</v>
      </c>
      <c r="C385" t="s">
        <v>1064</v>
      </c>
      <c r="D385" t="s">
        <v>15583</v>
      </c>
      <c r="E385">
        <v>32</v>
      </c>
      <c r="F385">
        <v>50</v>
      </c>
      <c r="G385">
        <v>0</v>
      </c>
      <c r="H385">
        <v>0</v>
      </c>
      <c r="I385">
        <v>14</v>
      </c>
      <c r="J385">
        <v>0</v>
      </c>
      <c r="K385">
        <v>0</v>
      </c>
      <c r="L385">
        <v>1</v>
      </c>
      <c r="M385">
        <v>2</v>
      </c>
      <c r="N385">
        <v>3120</v>
      </c>
      <c r="O385">
        <v>0</v>
      </c>
      <c r="P385">
        <v>0</v>
      </c>
      <c r="Q385">
        <v>1</v>
      </c>
      <c r="R385">
        <v>0</v>
      </c>
      <c r="S385">
        <v>65563</v>
      </c>
      <c r="X385">
        <v>9</v>
      </c>
      <c r="Y385" t="b">
        <v>0</v>
      </c>
      <c r="Z385" t="b">
        <v>1</v>
      </c>
    </row>
    <row r="386" spans="2:26" x14ac:dyDescent="0.25">
      <c r="B386" t="s">
        <v>15867</v>
      </c>
      <c r="C386" t="s">
        <v>1064</v>
      </c>
      <c r="D386" t="s">
        <v>15583</v>
      </c>
      <c r="E386">
        <v>65</v>
      </c>
      <c r="F386">
        <v>87</v>
      </c>
      <c r="G386">
        <v>0</v>
      </c>
      <c r="H386">
        <v>0</v>
      </c>
      <c r="I386">
        <v>20</v>
      </c>
      <c r="J386">
        <v>0</v>
      </c>
      <c r="K386">
        <v>0</v>
      </c>
      <c r="L386">
        <v>1</v>
      </c>
      <c r="M386">
        <v>2</v>
      </c>
      <c r="N386">
        <v>3120</v>
      </c>
      <c r="O386">
        <v>0</v>
      </c>
      <c r="P386">
        <v>0</v>
      </c>
      <c r="Q386">
        <v>1</v>
      </c>
      <c r="R386">
        <v>0</v>
      </c>
      <c r="S386">
        <v>65563</v>
      </c>
      <c r="X386">
        <v>9</v>
      </c>
      <c r="Y386" t="b">
        <v>0</v>
      </c>
      <c r="Z386" t="b">
        <v>1</v>
      </c>
    </row>
    <row r="387" spans="2:26" x14ac:dyDescent="0.25">
      <c r="B387" t="s">
        <v>15868</v>
      </c>
      <c r="C387" t="s">
        <v>1064</v>
      </c>
      <c r="D387" t="s">
        <v>15583</v>
      </c>
      <c r="E387">
        <v>52</v>
      </c>
      <c r="F387">
        <v>74</v>
      </c>
      <c r="G387">
        <v>0</v>
      </c>
      <c r="H387">
        <v>0</v>
      </c>
      <c r="I387">
        <v>20</v>
      </c>
      <c r="J387">
        <v>0</v>
      </c>
      <c r="K387">
        <v>0</v>
      </c>
      <c r="L387">
        <v>1</v>
      </c>
      <c r="M387">
        <v>2</v>
      </c>
      <c r="N387">
        <v>3120</v>
      </c>
      <c r="O387">
        <v>0</v>
      </c>
      <c r="P387">
        <v>0</v>
      </c>
      <c r="Q387">
        <v>1</v>
      </c>
      <c r="R387">
        <v>0</v>
      </c>
      <c r="S387">
        <v>65563</v>
      </c>
      <c r="X387">
        <v>9</v>
      </c>
      <c r="Y387" t="b">
        <v>0</v>
      </c>
      <c r="Z387" t="b">
        <v>1</v>
      </c>
    </row>
    <row r="388" spans="2:26" x14ac:dyDescent="0.25">
      <c r="B388" t="s">
        <v>15869</v>
      </c>
      <c r="C388" t="s">
        <v>1064</v>
      </c>
      <c r="D388" t="s">
        <v>15583</v>
      </c>
      <c r="E388">
        <v>53</v>
      </c>
      <c r="F388">
        <v>75</v>
      </c>
      <c r="G388">
        <v>0</v>
      </c>
      <c r="H388">
        <v>0</v>
      </c>
      <c r="I388">
        <v>21</v>
      </c>
      <c r="J388">
        <v>0</v>
      </c>
      <c r="K388">
        <v>0</v>
      </c>
      <c r="L388">
        <v>1</v>
      </c>
      <c r="M388">
        <v>2</v>
      </c>
      <c r="N388">
        <v>3120</v>
      </c>
      <c r="O388">
        <v>0</v>
      </c>
      <c r="P388">
        <v>0</v>
      </c>
      <c r="Q388">
        <v>1</v>
      </c>
      <c r="R388">
        <v>0</v>
      </c>
      <c r="S388">
        <v>65563</v>
      </c>
      <c r="X388">
        <v>9</v>
      </c>
      <c r="Y388" t="b">
        <v>0</v>
      </c>
      <c r="Z388" t="b">
        <v>1</v>
      </c>
    </row>
    <row r="389" spans="2:26" x14ac:dyDescent="0.25">
      <c r="B389" t="s">
        <v>15870</v>
      </c>
      <c r="C389" t="s">
        <v>1064</v>
      </c>
      <c r="D389" t="s">
        <v>15583</v>
      </c>
      <c r="E389">
        <v>66</v>
      </c>
      <c r="F389">
        <v>88</v>
      </c>
      <c r="G389">
        <v>0</v>
      </c>
      <c r="H389">
        <v>0</v>
      </c>
      <c r="I389">
        <v>21</v>
      </c>
      <c r="J389">
        <v>0</v>
      </c>
      <c r="K389">
        <v>0</v>
      </c>
      <c r="L389">
        <v>1</v>
      </c>
      <c r="M389">
        <v>2</v>
      </c>
      <c r="N389">
        <v>3120</v>
      </c>
      <c r="O389">
        <v>0</v>
      </c>
      <c r="P389">
        <v>0</v>
      </c>
      <c r="Q389">
        <v>1</v>
      </c>
      <c r="R389">
        <v>0</v>
      </c>
      <c r="S389">
        <v>65563</v>
      </c>
      <c r="X389">
        <v>9</v>
      </c>
      <c r="Y389" t="b">
        <v>0</v>
      </c>
      <c r="Z389" t="b">
        <v>1</v>
      </c>
    </row>
    <row r="390" spans="2:26" x14ac:dyDescent="0.25">
      <c r="B390" t="s">
        <v>15871</v>
      </c>
      <c r="C390" t="s">
        <v>1064</v>
      </c>
      <c r="D390" t="s">
        <v>15583</v>
      </c>
      <c r="E390">
        <v>63</v>
      </c>
      <c r="F390">
        <v>85</v>
      </c>
      <c r="G390">
        <v>0</v>
      </c>
      <c r="H390">
        <v>0</v>
      </c>
      <c r="I390">
        <v>14</v>
      </c>
      <c r="J390">
        <v>0</v>
      </c>
      <c r="K390">
        <v>0</v>
      </c>
      <c r="L390">
        <v>1</v>
      </c>
      <c r="M390">
        <v>2</v>
      </c>
      <c r="N390">
        <v>3120</v>
      </c>
      <c r="O390">
        <v>0</v>
      </c>
      <c r="P390">
        <v>0</v>
      </c>
      <c r="Q390">
        <v>1</v>
      </c>
      <c r="R390">
        <v>0</v>
      </c>
      <c r="S390">
        <v>65563</v>
      </c>
      <c r="X390">
        <v>9</v>
      </c>
      <c r="Y390" t="b">
        <v>0</v>
      </c>
      <c r="Z390" t="b">
        <v>1</v>
      </c>
    </row>
    <row r="391" spans="2:26" x14ac:dyDescent="0.25">
      <c r="B391" t="s">
        <v>15872</v>
      </c>
      <c r="C391" t="s">
        <v>1064</v>
      </c>
      <c r="D391" t="s">
        <v>15583</v>
      </c>
      <c r="E391">
        <v>50</v>
      </c>
      <c r="F391">
        <v>72</v>
      </c>
      <c r="G391">
        <v>0</v>
      </c>
      <c r="H391">
        <v>0</v>
      </c>
      <c r="I391">
        <v>14</v>
      </c>
      <c r="J391">
        <v>0</v>
      </c>
      <c r="K391">
        <v>0</v>
      </c>
      <c r="L391">
        <v>1</v>
      </c>
      <c r="M391">
        <v>2</v>
      </c>
      <c r="N391">
        <v>3120</v>
      </c>
      <c r="O391">
        <v>0</v>
      </c>
      <c r="P391">
        <v>0</v>
      </c>
      <c r="Q391">
        <v>1</v>
      </c>
      <c r="R391">
        <v>0</v>
      </c>
      <c r="S391">
        <v>65563</v>
      </c>
      <c r="X391">
        <v>9</v>
      </c>
      <c r="Y391" t="b">
        <v>0</v>
      </c>
      <c r="Z391" t="b">
        <v>1</v>
      </c>
    </row>
    <row r="392" spans="2:26" x14ac:dyDescent="0.25">
      <c r="B392" t="s">
        <v>15873</v>
      </c>
      <c r="C392" t="s">
        <v>1064</v>
      </c>
      <c r="D392" t="s">
        <v>15583</v>
      </c>
      <c r="E392">
        <v>51</v>
      </c>
      <c r="F392">
        <v>73</v>
      </c>
      <c r="G392">
        <v>0</v>
      </c>
      <c r="H392">
        <v>0</v>
      </c>
      <c r="I392">
        <v>16</v>
      </c>
      <c r="J392">
        <v>0</v>
      </c>
      <c r="K392">
        <v>0</v>
      </c>
      <c r="L392">
        <v>1</v>
      </c>
      <c r="M392">
        <v>2</v>
      </c>
      <c r="N392">
        <v>3120</v>
      </c>
      <c r="O392">
        <v>0</v>
      </c>
      <c r="P392">
        <v>0</v>
      </c>
      <c r="Q392">
        <v>1</v>
      </c>
      <c r="R392">
        <v>0</v>
      </c>
      <c r="S392">
        <v>65563</v>
      </c>
      <c r="X392">
        <v>9</v>
      </c>
      <c r="Y392" t="b">
        <v>0</v>
      </c>
      <c r="Z392" t="b">
        <v>1</v>
      </c>
    </row>
    <row r="393" spans="2:26" x14ac:dyDescent="0.25">
      <c r="B393" t="s">
        <v>15874</v>
      </c>
      <c r="C393" t="s">
        <v>1064</v>
      </c>
      <c r="D393" t="s">
        <v>15583</v>
      </c>
      <c r="E393">
        <v>64</v>
      </c>
      <c r="F393">
        <v>86</v>
      </c>
      <c r="G393">
        <v>0</v>
      </c>
      <c r="H393">
        <v>0</v>
      </c>
      <c r="I393">
        <v>16</v>
      </c>
      <c r="J393">
        <v>0</v>
      </c>
      <c r="K393">
        <v>0</v>
      </c>
      <c r="L393">
        <v>1</v>
      </c>
      <c r="M393">
        <v>2</v>
      </c>
      <c r="N393">
        <v>3120</v>
      </c>
      <c r="O393">
        <v>0</v>
      </c>
      <c r="P393">
        <v>0</v>
      </c>
      <c r="Q393">
        <v>1</v>
      </c>
      <c r="R393">
        <v>0</v>
      </c>
      <c r="S393">
        <v>65563</v>
      </c>
      <c r="X393">
        <v>9</v>
      </c>
      <c r="Y393" t="b">
        <v>0</v>
      </c>
      <c r="Z393" t="b">
        <v>1</v>
      </c>
    </row>
    <row r="394" spans="2:26" x14ac:dyDescent="0.25">
      <c r="B394" t="s">
        <v>15875</v>
      </c>
      <c r="C394" t="s">
        <v>1064</v>
      </c>
      <c r="D394" t="s">
        <v>15583</v>
      </c>
      <c r="E394">
        <v>161</v>
      </c>
      <c r="F394">
        <v>163</v>
      </c>
      <c r="G394">
        <v>0</v>
      </c>
      <c r="H394">
        <v>0</v>
      </c>
      <c r="I394">
        <v>18</v>
      </c>
      <c r="J394">
        <v>0</v>
      </c>
      <c r="K394">
        <v>0</v>
      </c>
      <c r="L394">
        <v>1</v>
      </c>
      <c r="M394">
        <v>2</v>
      </c>
      <c r="N394">
        <v>3120</v>
      </c>
      <c r="O394">
        <v>0</v>
      </c>
      <c r="P394">
        <v>0</v>
      </c>
      <c r="Q394">
        <v>1</v>
      </c>
      <c r="R394">
        <v>0</v>
      </c>
      <c r="S394">
        <v>65563</v>
      </c>
      <c r="X394">
        <v>9</v>
      </c>
      <c r="Y394" t="b">
        <v>0</v>
      </c>
      <c r="Z394" t="b">
        <v>1</v>
      </c>
    </row>
    <row r="395" spans="2:26" x14ac:dyDescent="0.25">
      <c r="B395" t="s">
        <v>15876</v>
      </c>
      <c r="C395" t="s">
        <v>1064</v>
      </c>
      <c r="D395" t="s">
        <v>15583</v>
      </c>
      <c r="E395">
        <v>160</v>
      </c>
      <c r="F395">
        <v>162</v>
      </c>
      <c r="G395">
        <v>0</v>
      </c>
      <c r="H395">
        <v>0</v>
      </c>
      <c r="I395">
        <v>18</v>
      </c>
      <c r="J395">
        <v>0</v>
      </c>
      <c r="K395">
        <v>0</v>
      </c>
      <c r="L395">
        <v>1</v>
      </c>
      <c r="M395">
        <v>2</v>
      </c>
      <c r="N395">
        <v>3120</v>
      </c>
      <c r="O395">
        <v>0</v>
      </c>
      <c r="P395">
        <v>0</v>
      </c>
      <c r="Q395">
        <v>1</v>
      </c>
      <c r="R395">
        <v>0</v>
      </c>
      <c r="S395">
        <v>65563</v>
      </c>
      <c r="X395">
        <v>9</v>
      </c>
      <c r="Y395" t="b">
        <v>0</v>
      </c>
      <c r="Z395" t="b">
        <v>1</v>
      </c>
    </row>
    <row r="396" spans="2:26" x14ac:dyDescent="0.25">
      <c r="B396" t="s">
        <v>15877</v>
      </c>
      <c r="C396" t="s">
        <v>1064</v>
      </c>
      <c r="D396" t="s">
        <v>15583</v>
      </c>
      <c r="E396">
        <v>109</v>
      </c>
      <c r="F396">
        <v>125</v>
      </c>
      <c r="G396">
        <v>0</v>
      </c>
      <c r="H396">
        <v>0</v>
      </c>
      <c r="I396">
        <v>26</v>
      </c>
      <c r="J396">
        <v>0</v>
      </c>
      <c r="K396">
        <v>0</v>
      </c>
      <c r="L396">
        <v>1</v>
      </c>
      <c r="M396">
        <v>2</v>
      </c>
      <c r="N396">
        <v>3120</v>
      </c>
      <c r="O396">
        <v>0</v>
      </c>
      <c r="P396">
        <v>0</v>
      </c>
      <c r="Q396">
        <v>1</v>
      </c>
      <c r="R396">
        <v>0</v>
      </c>
      <c r="S396">
        <v>65563</v>
      </c>
      <c r="X396">
        <v>2.2999999999999972</v>
      </c>
      <c r="Y396" t="b">
        <v>0</v>
      </c>
      <c r="Z396" t="b">
        <v>1</v>
      </c>
    </row>
    <row r="397" spans="2:26" x14ac:dyDescent="0.25">
      <c r="B397" t="s">
        <v>15878</v>
      </c>
      <c r="C397" t="s">
        <v>1064</v>
      </c>
      <c r="D397" t="s">
        <v>15583</v>
      </c>
      <c r="E397">
        <v>122</v>
      </c>
      <c r="F397">
        <v>133</v>
      </c>
      <c r="G397">
        <v>0</v>
      </c>
      <c r="H397">
        <v>0</v>
      </c>
      <c r="I397">
        <v>26</v>
      </c>
      <c r="J397">
        <v>0</v>
      </c>
      <c r="K397">
        <v>0</v>
      </c>
      <c r="L397">
        <v>1</v>
      </c>
      <c r="M397">
        <v>2</v>
      </c>
      <c r="N397">
        <v>3120</v>
      </c>
      <c r="O397">
        <v>0</v>
      </c>
      <c r="P397">
        <v>0</v>
      </c>
      <c r="Q397">
        <v>1</v>
      </c>
      <c r="R397">
        <v>0</v>
      </c>
      <c r="S397">
        <v>65563</v>
      </c>
      <c r="X397">
        <v>2.2999999999999972</v>
      </c>
      <c r="Y397" t="b">
        <v>0</v>
      </c>
      <c r="Z397" t="b">
        <v>1</v>
      </c>
    </row>
    <row r="398" spans="2:26" x14ac:dyDescent="0.25">
      <c r="B398" t="s">
        <v>15879</v>
      </c>
      <c r="C398" t="s">
        <v>1064</v>
      </c>
      <c r="D398" t="s">
        <v>15583</v>
      </c>
      <c r="E398">
        <v>1</v>
      </c>
      <c r="F398">
        <v>15</v>
      </c>
      <c r="G398">
        <v>0</v>
      </c>
      <c r="H398">
        <v>0</v>
      </c>
      <c r="I398">
        <v>26</v>
      </c>
      <c r="J398">
        <v>0</v>
      </c>
      <c r="K398">
        <v>0</v>
      </c>
      <c r="L398">
        <v>1</v>
      </c>
      <c r="M398">
        <v>2</v>
      </c>
      <c r="N398">
        <v>3120</v>
      </c>
      <c r="O398">
        <v>0</v>
      </c>
      <c r="P398">
        <v>0</v>
      </c>
      <c r="Q398">
        <v>1</v>
      </c>
      <c r="R398">
        <v>0</v>
      </c>
      <c r="S398">
        <v>65563</v>
      </c>
      <c r="X398">
        <v>3.55</v>
      </c>
      <c r="Y398" t="b">
        <v>0</v>
      </c>
      <c r="Z398" t="b">
        <v>1</v>
      </c>
    </row>
    <row r="399" spans="2:26" x14ac:dyDescent="0.25">
      <c r="B399" t="s">
        <v>15880</v>
      </c>
      <c r="C399" t="s">
        <v>1064</v>
      </c>
      <c r="D399" t="s">
        <v>15583</v>
      </c>
      <c r="E399">
        <v>10</v>
      </c>
      <c r="F399">
        <v>28</v>
      </c>
      <c r="G399">
        <v>0</v>
      </c>
      <c r="H399">
        <v>0</v>
      </c>
      <c r="I399">
        <v>26</v>
      </c>
      <c r="J399">
        <v>0</v>
      </c>
      <c r="K399">
        <v>0</v>
      </c>
      <c r="L399">
        <v>1</v>
      </c>
      <c r="M399">
        <v>2</v>
      </c>
      <c r="N399">
        <v>3120</v>
      </c>
      <c r="O399">
        <v>0</v>
      </c>
      <c r="P399">
        <v>0</v>
      </c>
      <c r="Q399">
        <v>1</v>
      </c>
      <c r="R399">
        <v>0</v>
      </c>
      <c r="S399">
        <v>65563</v>
      </c>
      <c r="X399">
        <v>3.55</v>
      </c>
      <c r="Y399" t="b">
        <v>0</v>
      </c>
      <c r="Z399" t="b">
        <v>1</v>
      </c>
    </row>
    <row r="400" spans="2:26" x14ac:dyDescent="0.25">
      <c r="B400" t="s">
        <v>15881</v>
      </c>
      <c r="C400" t="s">
        <v>1064</v>
      </c>
      <c r="D400" t="s">
        <v>15583</v>
      </c>
      <c r="E400">
        <v>166</v>
      </c>
      <c r="F400">
        <v>168</v>
      </c>
      <c r="G400">
        <v>0</v>
      </c>
      <c r="H400">
        <v>0</v>
      </c>
      <c r="I400">
        <v>29</v>
      </c>
      <c r="J400">
        <v>0</v>
      </c>
      <c r="K400">
        <v>0</v>
      </c>
      <c r="L400">
        <v>1</v>
      </c>
      <c r="M400">
        <v>2</v>
      </c>
      <c r="N400">
        <v>3120</v>
      </c>
      <c r="O400">
        <v>0</v>
      </c>
      <c r="P400">
        <v>0</v>
      </c>
      <c r="Q400">
        <v>1</v>
      </c>
      <c r="R400">
        <v>0</v>
      </c>
      <c r="S400">
        <v>65563</v>
      </c>
      <c r="X400">
        <v>2.2999999999999972</v>
      </c>
      <c r="Y400" t="b">
        <v>0</v>
      </c>
      <c r="Z400" t="b">
        <v>1</v>
      </c>
    </row>
    <row r="401" spans="2:26" x14ac:dyDescent="0.25">
      <c r="B401" t="s">
        <v>15882</v>
      </c>
      <c r="C401" t="s">
        <v>1064</v>
      </c>
      <c r="D401" t="s">
        <v>15583</v>
      </c>
      <c r="E401">
        <v>167</v>
      </c>
      <c r="F401">
        <v>169</v>
      </c>
      <c r="G401">
        <v>0</v>
      </c>
      <c r="H401">
        <v>0</v>
      </c>
      <c r="I401">
        <v>29</v>
      </c>
      <c r="J401">
        <v>0</v>
      </c>
      <c r="K401">
        <v>0</v>
      </c>
      <c r="L401">
        <v>1</v>
      </c>
      <c r="M401">
        <v>2</v>
      </c>
      <c r="N401">
        <v>3120</v>
      </c>
      <c r="O401">
        <v>0</v>
      </c>
      <c r="P401">
        <v>0</v>
      </c>
      <c r="Q401">
        <v>1</v>
      </c>
      <c r="R401">
        <v>0</v>
      </c>
      <c r="S401">
        <v>65563</v>
      </c>
      <c r="X401">
        <v>2.2999999999999972</v>
      </c>
      <c r="Y401" t="b">
        <v>0</v>
      </c>
      <c r="Z401" t="b">
        <v>1</v>
      </c>
    </row>
    <row r="402" spans="2:26" x14ac:dyDescent="0.25">
      <c r="B402" t="s">
        <v>15883</v>
      </c>
      <c r="C402" t="s">
        <v>1064</v>
      </c>
      <c r="D402" t="s">
        <v>15583</v>
      </c>
      <c r="E402">
        <v>154</v>
      </c>
      <c r="F402">
        <v>156</v>
      </c>
      <c r="G402">
        <v>0</v>
      </c>
      <c r="H402">
        <v>0</v>
      </c>
      <c r="I402">
        <v>29</v>
      </c>
      <c r="J402">
        <v>0</v>
      </c>
      <c r="K402">
        <v>0</v>
      </c>
      <c r="L402">
        <v>1</v>
      </c>
      <c r="M402">
        <v>2</v>
      </c>
      <c r="N402">
        <v>3120</v>
      </c>
      <c r="O402">
        <v>0</v>
      </c>
      <c r="P402">
        <v>0</v>
      </c>
      <c r="Q402">
        <v>1</v>
      </c>
      <c r="R402">
        <v>0</v>
      </c>
      <c r="S402">
        <v>65563</v>
      </c>
      <c r="X402">
        <v>3.55</v>
      </c>
      <c r="Y402" t="b">
        <v>0</v>
      </c>
      <c r="Z402" t="b">
        <v>1</v>
      </c>
    </row>
    <row r="403" spans="2:26" x14ac:dyDescent="0.25">
      <c r="B403" t="s">
        <v>15884</v>
      </c>
      <c r="C403" t="s">
        <v>1064</v>
      </c>
      <c r="D403" t="s">
        <v>15583</v>
      </c>
      <c r="E403">
        <v>155</v>
      </c>
      <c r="F403">
        <v>157</v>
      </c>
      <c r="G403">
        <v>0</v>
      </c>
      <c r="H403">
        <v>0</v>
      </c>
      <c r="I403">
        <v>29</v>
      </c>
      <c r="J403">
        <v>0</v>
      </c>
      <c r="K403">
        <v>0</v>
      </c>
      <c r="L403">
        <v>1</v>
      </c>
      <c r="M403">
        <v>2</v>
      </c>
      <c r="N403">
        <v>3120</v>
      </c>
      <c r="O403">
        <v>0</v>
      </c>
      <c r="P403">
        <v>0</v>
      </c>
      <c r="Q403">
        <v>1</v>
      </c>
      <c r="R403">
        <v>0</v>
      </c>
      <c r="S403">
        <v>65563</v>
      </c>
      <c r="X403">
        <v>3.55</v>
      </c>
      <c r="Y403" t="b">
        <v>0</v>
      </c>
      <c r="Z403" t="b">
        <v>1</v>
      </c>
    </row>
    <row r="404" spans="2:26" x14ac:dyDescent="0.25">
      <c r="B404" t="s">
        <v>15885</v>
      </c>
      <c r="C404" t="s">
        <v>1064</v>
      </c>
      <c r="D404" t="s">
        <v>15583</v>
      </c>
      <c r="E404">
        <v>3</v>
      </c>
      <c r="F404">
        <v>17</v>
      </c>
      <c r="G404">
        <v>0</v>
      </c>
      <c r="H404">
        <v>0</v>
      </c>
      <c r="I404">
        <v>31</v>
      </c>
      <c r="J404">
        <v>0</v>
      </c>
      <c r="K404">
        <v>0</v>
      </c>
      <c r="L404">
        <v>1</v>
      </c>
      <c r="M404">
        <v>2</v>
      </c>
      <c r="N404">
        <v>3120</v>
      </c>
      <c r="O404">
        <v>0</v>
      </c>
      <c r="P404">
        <v>0</v>
      </c>
      <c r="Q404">
        <v>1</v>
      </c>
      <c r="R404">
        <v>0</v>
      </c>
      <c r="S404">
        <v>65563</v>
      </c>
      <c r="X404">
        <v>3.55</v>
      </c>
      <c r="Y404" t="b">
        <v>0</v>
      </c>
      <c r="Z404" t="b">
        <v>1</v>
      </c>
    </row>
    <row r="405" spans="2:26" x14ac:dyDescent="0.25">
      <c r="B405" t="s">
        <v>15886</v>
      </c>
      <c r="C405" t="s">
        <v>1064</v>
      </c>
      <c r="D405" t="s">
        <v>15583</v>
      </c>
      <c r="E405">
        <v>12</v>
      </c>
      <c r="F405">
        <v>30</v>
      </c>
      <c r="G405">
        <v>0</v>
      </c>
      <c r="H405">
        <v>0</v>
      </c>
      <c r="I405">
        <v>31</v>
      </c>
      <c r="J405">
        <v>0</v>
      </c>
      <c r="K405">
        <v>0</v>
      </c>
      <c r="L405">
        <v>1</v>
      </c>
      <c r="M405">
        <v>2</v>
      </c>
      <c r="N405">
        <v>3120</v>
      </c>
      <c r="O405">
        <v>0</v>
      </c>
      <c r="P405">
        <v>0</v>
      </c>
      <c r="Q405">
        <v>1</v>
      </c>
      <c r="R405">
        <v>0</v>
      </c>
      <c r="S405">
        <v>65563</v>
      </c>
      <c r="X405">
        <v>3.55</v>
      </c>
      <c r="Y405" t="b">
        <v>0</v>
      </c>
      <c r="Z405" t="b">
        <v>1</v>
      </c>
    </row>
    <row r="406" spans="2:26" x14ac:dyDescent="0.25">
      <c r="B406" t="s">
        <v>15887</v>
      </c>
      <c r="C406" t="s">
        <v>1064</v>
      </c>
      <c r="D406" t="s">
        <v>15583</v>
      </c>
      <c r="E406">
        <v>2</v>
      </c>
      <c r="F406">
        <v>16</v>
      </c>
      <c r="G406">
        <v>0</v>
      </c>
      <c r="H406">
        <v>0</v>
      </c>
      <c r="I406">
        <v>31</v>
      </c>
      <c r="J406">
        <v>0</v>
      </c>
      <c r="K406">
        <v>0</v>
      </c>
      <c r="L406">
        <v>1</v>
      </c>
      <c r="M406">
        <v>2</v>
      </c>
      <c r="N406">
        <v>3120</v>
      </c>
      <c r="O406">
        <v>0</v>
      </c>
      <c r="P406">
        <v>0</v>
      </c>
      <c r="Q406">
        <v>1</v>
      </c>
      <c r="R406">
        <v>0</v>
      </c>
      <c r="S406">
        <v>65563</v>
      </c>
      <c r="X406">
        <v>3.55</v>
      </c>
      <c r="Y406" t="b">
        <v>0</v>
      </c>
      <c r="Z406" t="b">
        <v>1</v>
      </c>
    </row>
    <row r="407" spans="2:26" x14ac:dyDescent="0.25">
      <c r="B407" t="s">
        <v>15888</v>
      </c>
      <c r="C407" t="s">
        <v>1064</v>
      </c>
      <c r="D407" t="s">
        <v>15583</v>
      </c>
      <c r="E407">
        <v>11</v>
      </c>
      <c r="F407">
        <v>29</v>
      </c>
      <c r="G407">
        <v>0</v>
      </c>
      <c r="H407">
        <v>0</v>
      </c>
      <c r="I407">
        <v>31</v>
      </c>
      <c r="J407">
        <v>0</v>
      </c>
      <c r="K407">
        <v>0</v>
      </c>
      <c r="L407">
        <v>1</v>
      </c>
      <c r="M407">
        <v>2</v>
      </c>
      <c r="N407">
        <v>3120</v>
      </c>
      <c r="O407">
        <v>0</v>
      </c>
      <c r="P407">
        <v>0</v>
      </c>
      <c r="Q407">
        <v>1</v>
      </c>
      <c r="R407">
        <v>0</v>
      </c>
      <c r="S407">
        <v>65563</v>
      </c>
      <c r="X407">
        <v>3.55</v>
      </c>
      <c r="Y407" t="b">
        <v>0</v>
      </c>
      <c r="Z407" t="b">
        <v>1</v>
      </c>
    </row>
    <row r="408" spans="2:26" x14ac:dyDescent="0.25">
      <c r="B408" t="s">
        <v>15889</v>
      </c>
      <c r="C408" t="s">
        <v>1064</v>
      </c>
      <c r="D408" t="s">
        <v>15583</v>
      </c>
      <c r="E408">
        <v>111</v>
      </c>
      <c r="F408">
        <v>127</v>
      </c>
      <c r="G408">
        <v>0</v>
      </c>
      <c r="H408">
        <v>0</v>
      </c>
      <c r="I408">
        <v>31</v>
      </c>
      <c r="J408">
        <v>0</v>
      </c>
      <c r="K408">
        <v>0</v>
      </c>
      <c r="L408">
        <v>1</v>
      </c>
      <c r="M408">
        <v>2</v>
      </c>
      <c r="N408">
        <v>3120</v>
      </c>
      <c r="O408">
        <v>0</v>
      </c>
      <c r="P408">
        <v>0</v>
      </c>
      <c r="Q408">
        <v>1</v>
      </c>
      <c r="R408">
        <v>0</v>
      </c>
      <c r="S408">
        <v>65563</v>
      </c>
      <c r="X408">
        <v>2.2999999999999972</v>
      </c>
      <c r="Y408" t="b">
        <v>0</v>
      </c>
      <c r="Z408" t="b">
        <v>1</v>
      </c>
    </row>
    <row r="409" spans="2:26" x14ac:dyDescent="0.25">
      <c r="B409" t="s">
        <v>15890</v>
      </c>
      <c r="C409" t="s">
        <v>1064</v>
      </c>
      <c r="D409" t="s">
        <v>15583</v>
      </c>
      <c r="E409">
        <v>124</v>
      </c>
      <c r="F409">
        <v>135</v>
      </c>
      <c r="G409">
        <v>0</v>
      </c>
      <c r="H409">
        <v>0</v>
      </c>
      <c r="I409">
        <v>31</v>
      </c>
      <c r="J409">
        <v>0</v>
      </c>
      <c r="K409">
        <v>0</v>
      </c>
      <c r="L409">
        <v>1</v>
      </c>
      <c r="M409">
        <v>2</v>
      </c>
      <c r="N409">
        <v>3120</v>
      </c>
      <c r="O409">
        <v>0</v>
      </c>
      <c r="P409">
        <v>0</v>
      </c>
      <c r="Q409">
        <v>1</v>
      </c>
      <c r="R409">
        <v>0</v>
      </c>
      <c r="S409">
        <v>65563</v>
      </c>
      <c r="X409">
        <v>2.2999999999999972</v>
      </c>
      <c r="Y409" t="b">
        <v>0</v>
      </c>
      <c r="Z409" t="b">
        <v>1</v>
      </c>
    </row>
    <row r="410" spans="2:26" x14ac:dyDescent="0.25">
      <c r="B410" t="s">
        <v>15891</v>
      </c>
      <c r="C410" t="s">
        <v>1064</v>
      </c>
      <c r="D410" t="s">
        <v>15583</v>
      </c>
      <c r="E410">
        <v>110</v>
      </c>
      <c r="F410">
        <v>126</v>
      </c>
      <c r="G410">
        <v>0</v>
      </c>
      <c r="H410">
        <v>0</v>
      </c>
      <c r="I410">
        <v>31</v>
      </c>
      <c r="J410">
        <v>0</v>
      </c>
      <c r="K410">
        <v>0</v>
      </c>
      <c r="L410">
        <v>1</v>
      </c>
      <c r="M410">
        <v>2</v>
      </c>
      <c r="N410">
        <v>3120</v>
      </c>
      <c r="O410">
        <v>0</v>
      </c>
      <c r="P410">
        <v>0</v>
      </c>
      <c r="Q410">
        <v>1</v>
      </c>
      <c r="R410">
        <v>0</v>
      </c>
      <c r="S410">
        <v>65563</v>
      </c>
      <c r="X410">
        <v>2.2999999999999972</v>
      </c>
      <c r="Y410" t="b">
        <v>0</v>
      </c>
      <c r="Z410" t="b">
        <v>1</v>
      </c>
    </row>
    <row r="411" spans="2:26" x14ac:dyDescent="0.25">
      <c r="B411" t="s">
        <v>15892</v>
      </c>
      <c r="C411" t="s">
        <v>1064</v>
      </c>
      <c r="D411" t="s">
        <v>15583</v>
      </c>
      <c r="E411">
        <v>123</v>
      </c>
      <c r="F411">
        <v>134</v>
      </c>
      <c r="G411">
        <v>0</v>
      </c>
      <c r="H411">
        <v>0</v>
      </c>
      <c r="I411">
        <v>31</v>
      </c>
      <c r="J411">
        <v>0</v>
      </c>
      <c r="K411">
        <v>0</v>
      </c>
      <c r="L411">
        <v>1</v>
      </c>
      <c r="M411">
        <v>2</v>
      </c>
      <c r="N411">
        <v>3120</v>
      </c>
      <c r="O411">
        <v>0</v>
      </c>
      <c r="P411">
        <v>0</v>
      </c>
      <c r="Q411">
        <v>1</v>
      </c>
      <c r="R411">
        <v>0</v>
      </c>
      <c r="S411">
        <v>65563</v>
      </c>
      <c r="X411">
        <v>2.2999999999999972</v>
      </c>
      <c r="Y411" t="b">
        <v>0</v>
      </c>
      <c r="Z411" t="b">
        <v>1</v>
      </c>
    </row>
    <row r="412" spans="2:26" x14ac:dyDescent="0.25">
      <c r="B412" t="s">
        <v>15893</v>
      </c>
      <c r="C412" t="s">
        <v>1064</v>
      </c>
      <c r="D412" t="s">
        <v>15583</v>
      </c>
      <c r="E412">
        <v>384</v>
      </c>
      <c r="F412">
        <v>382</v>
      </c>
      <c r="G412">
        <v>0</v>
      </c>
      <c r="H412">
        <v>0</v>
      </c>
      <c r="I412">
        <v>29</v>
      </c>
      <c r="J412">
        <v>0</v>
      </c>
      <c r="K412">
        <v>0</v>
      </c>
      <c r="L412">
        <v>1</v>
      </c>
      <c r="M412">
        <v>2</v>
      </c>
      <c r="N412">
        <v>3120</v>
      </c>
      <c r="O412">
        <v>0</v>
      </c>
      <c r="P412">
        <v>0</v>
      </c>
      <c r="Q412">
        <v>1</v>
      </c>
      <c r="R412">
        <v>0</v>
      </c>
      <c r="S412">
        <v>65563</v>
      </c>
      <c r="X412">
        <v>1.75</v>
      </c>
      <c r="Y412" t="b">
        <v>0</v>
      </c>
      <c r="Z412" t="b">
        <v>1</v>
      </c>
    </row>
    <row r="413" spans="2:26" x14ac:dyDescent="0.25">
      <c r="B413" t="s">
        <v>15894</v>
      </c>
      <c r="C413" t="s">
        <v>1064</v>
      </c>
      <c r="D413" t="s">
        <v>15583</v>
      </c>
      <c r="E413">
        <v>383</v>
      </c>
      <c r="F413">
        <v>387</v>
      </c>
      <c r="G413">
        <v>0</v>
      </c>
      <c r="H413">
        <v>0</v>
      </c>
      <c r="I413">
        <v>29</v>
      </c>
      <c r="J413">
        <v>0</v>
      </c>
      <c r="K413">
        <v>0</v>
      </c>
      <c r="L413">
        <v>1</v>
      </c>
      <c r="M413">
        <v>2</v>
      </c>
      <c r="N413">
        <v>3120</v>
      </c>
      <c r="O413">
        <v>0</v>
      </c>
      <c r="P413">
        <v>0</v>
      </c>
      <c r="Q413">
        <v>1</v>
      </c>
      <c r="R413">
        <v>0</v>
      </c>
      <c r="S413">
        <v>65563</v>
      </c>
      <c r="X413">
        <v>1.75</v>
      </c>
      <c r="Y413" t="b">
        <v>0</v>
      </c>
      <c r="Z413" t="b">
        <v>1</v>
      </c>
    </row>
    <row r="414" spans="2:26" x14ac:dyDescent="0.25">
      <c r="B414" t="s">
        <v>15895</v>
      </c>
      <c r="C414" t="s">
        <v>1064</v>
      </c>
      <c r="D414" t="s">
        <v>15583</v>
      </c>
      <c r="E414">
        <v>388</v>
      </c>
      <c r="F414">
        <v>381</v>
      </c>
      <c r="G414">
        <v>0</v>
      </c>
      <c r="H414">
        <v>0</v>
      </c>
      <c r="I414">
        <v>29</v>
      </c>
      <c r="J414">
        <v>0</v>
      </c>
      <c r="K414">
        <v>0</v>
      </c>
      <c r="L414">
        <v>1</v>
      </c>
      <c r="M414">
        <v>2</v>
      </c>
      <c r="N414">
        <v>3120</v>
      </c>
      <c r="O414">
        <v>0</v>
      </c>
      <c r="P414">
        <v>0</v>
      </c>
      <c r="Q414">
        <v>1</v>
      </c>
      <c r="R414">
        <v>0</v>
      </c>
      <c r="S414">
        <v>65563</v>
      </c>
      <c r="X414">
        <v>1.75</v>
      </c>
      <c r="Y414" t="b">
        <v>0</v>
      </c>
      <c r="Z414" t="b">
        <v>1</v>
      </c>
    </row>
    <row r="415" spans="2:26" x14ac:dyDescent="0.25">
      <c r="B415" t="s">
        <v>15896</v>
      </c>
      <c r="C415" t="s">
        <v>1064</v>
      </c>
      <c r="D415" t="s">
        <v>15780</v>
      </c>
      <c r="E415">
        <v>407</v>
      </c>
      <c r="F415">
        <v>413</v>
      </c>
      <c r="G415">
        <v>0</v>
      </c>
      <c r="H415">
        <v>0</v>
      </c>
      <c r="I415">
        <v>48</v>
      </c>
      <c r="J415">
        <v>0</v>
      </c>
      <c r="K415">
        <v>0</v>
      </c>
      <c r="L415">
        <v>1</v>
      </c>
      <c r="M415">
        <v>3</v>
      </c>
      <c r="N415">
        <v>1024</v>
      </c>
      <c r="O415">
        <v>0</v>
      </c>
      <c r="P415">
        <v>0</v>
      </c>
      <c r="Q415">
        <v>1</v>
      </c>
      <c r="R415">
        <v>0</v>
      </c>
      <c r="S415">
        <v>65563</v>
      </c>
      <c r="X415">
        <v>0.5</v>
      </c>
      <c r="Y415" t="b">
        <v>0</v>
      </c>
      <c r="Z415" t="b">
        <v>1</v>
      </c>
    </row>
    <row r="416" spans="2:26" x14ac:dyDescent="0.25">
      <c r="B416" t="s">
        <v>15897</v>
      </c>
      <c r="C416" t="s">
        <v>1064</v>
      </c>
      <c r="D416" t="s">
        <v>15780</v>
      </c>
      <c r="E416">
        <v>406</v>
      </c>
      <c r="F416">
        <v>412</v>
      </c>
      <c r="G416">
        <v>0</v>
      </c>
      <c r="H416">
        <v>0</v>
      </c>
      <c r="I416">
        <v>48</v>
      </c>
      <c r="J416">
        <v>0</v>
      </c>
      <c r="K416">
        <v>0</v>
      </c>
      <c r="L416">
        <v>1</v>
      </c>
      <c r="M416">
        <v>3</v>
      </c>
      <c r="N416">
        <v>1024</v>
      </c>
      <c r="O416">
        <v>0</v>
      </c>
      <c r="P416">
        <v>0</v>
      </c>
      <c r="Q416">
        <v>1</v>
      </c>
      <c r="R416">
        <v>0</v>
      </c>
      <c r="S416">
        <v>65563</v>
      </c>
      <c r="X416">
        <v>0.5</v>
      </c>
      <c r="Y416" t="b">
        <v>0</v>
      </c>
      <c r="Z416" t="b">
        <v>1</v>
      </c>
    </row>
    <row r="417" spans="2:26" x14ac:dyDescent="0.25">
      <c r="B417" t="s">
        <v>15898</v>
      </c>
      <c r="C417" t="s">
        <v>1064</v>
      </c>
      <c r="D417" t="s">
        <v>15780</v>
      </c>
      <c r="E417">
        <v>404</v>
      </c>
      <c r="F417">
        <v>410</v>
      </c>
      <c r="G417">
        <v>0</v>
      </c>
      <c r="H417">
        <v>0</v>
      </c>
      <c r="I417">
        <v>48</v>
      </c>
      <c r="J417">
        <v>0</v>
      </c>
      <c r="K417">
        <v>0</v>
      </c>
      <c r="L417">
        <v>1</v>
      </c>
      <c r="M417">
        <v>3</v>
      </c>
      <c r="N417">
        <v>1024</v>
      </c>
      <c r="O417">
        <v>0</v>
      </c>
      <c r="P417">
        <v>0</v>
      </c>
      <c r="Q417">
        <v>1</v>
      </c>
      <c r="R417">
        <v>0</v>
      </c>
      <c r="S417">
        <v>65563</v>
      </c>
      <c r="X417">
        <v>0.5</v>
      </c>
      <c r="Y417" t="b">
        <v>0</v>
      </c>
      <c r="Z417" t="b">
        <v>1</v>
      </c>
    </row>
    <row r="418" spans="2:26" x14ac:dyDescent="0.25">
      <c r="B418" t="s">
        <v>15899</v>
      </c>
      <c r="C418" t="s">
        <v>1064</v>
      </c>
      <c r="D418" t="s">
        <v>15780</v>
      </c>
      <c r="E418">
        <v>402</v>
      </c>
      <c r="F418">
        <v>408</v>
      </c>
      <c r="G418">
        <v>0</v>
      </c>
      <c r="H418">
        <v>0</v>
      </c>
      <c r="I418">
        <v>48</v>
      </c>
      <c r="J418">
        <v>0</v>
      </c>
      <c r="K418">
        <v>0</v>
      </c>
      <c r="L418">
        <v>1</v>
      </c>
      <c r="M418">
        <v>3</v>
      </c>
      <c r="N418">
        <v>1024</v>
      </c>
      <c r="O418">
        <v>0</v>
      </c>
      <c r="P418">
        <v>0</v>
      </c>
      <c r="Q418">
        <v>1</v>
      </c>
      <c r="R418">
        <v>0</v>
      </c>
      <c r="S418">
        <v>65563</v>
      </c>
      <c r="X418">
        <v>0.5</v>
      </c>
      <c r="Y418" t="b">
        <v>0</v>
      </c>
      <c r="Z418" t="b">
        <v>1</v>
      </c>
    </row>
    <row r="419" spans="2:26" x14ac:dyDescent="0.25">
      <c r="B419" t="s">
        <v>15900</v>
      </c>
      <c r="C419" t="s">
        <v>1064</v>
      </c>
      <c r="D419" t="s">
        <v>15780</v>
      </c>
      <c r="E419">
        <v>405</v>
      </c>
      <c r="F419">
        <v>411</v>
      </c>
      <c r="G419">
        <v>0</v>
      </c>
      <c r="H419">
        <v>0</v>
      </c>
      <c r="I419">
        <v>48</v>
      </c>
      <c r="J419">
        <v>0</v>
      </c>
      <c r="K419">
        <v>0</v>
      </c>
      <c r="L419">
        <v>1</v>
      </c>
      <c r="M419">
        <v>3</v>
      </c>
      <c r="N419">
        <v>1024</v>
      </c>
      <c r="O419">
        <v>0</v>
      </c>
      <c r="P419">
        <v>0</v>
      </c>
      <c r="Q419">
        <v>1</v>
      </c>
      <c r="R419">
        <v>0</v>
      </c>
      <c r="S419">
        <v>65563</v>
      </c>
      <c r="X419">
        <v>0.5</v>
      </c>
      <c r="Y419" t="b">
        <v>0</v>
      </c>
      <c r="Z419" t="b">
        <v>1</v>
      </c>
    </row>
    <row r="420" spans="2:26" x14ac:dyDescent="0.25">
      <c r="B420" t="s">
        <v>15901</v>
      </c>
      <c r="C420" t="s">
        <v>1064</v>
      </c>
      <c r="D420" t="s">
        <v>15780</v>
      </c>
      <c r="E420">
        <v>403</v>
      </c>
      <c r="F420">
        <v>409</v>
      </c>
      <c r="G420">
        <v>0</v>
      </c>
      <c r="H420">
        <v>0</v>
      </c>
      <c r="I420">
        <v>48</v>
      </c>
      <c r="J420">
        <v>0</v>
      </c>
      <c r="K420">
        <v>0</v>
      </c>
      <c r="L420">
        <v>1</v>
      </c>
      <c r="M420">
        <v>3</v>
      </c>
      <c r="N420">
        <v>1024</v>
      </c>
      <c r="O420">
        <v>0</v>
      </c>
      <c r="P420">
        <v>0</v>
      </c>
      <c r="Q420">
        <v>1</v>
      </c>
      <c r="R420">
        <v>0</v>
      </c>
      <c r="S420">
        <v>65563</v>
      </c>
      <c r="X420">
        <v>0.5</v>
      </c>
      <c r="Y420" t="b">
        <v>0</v>
      </c>
      <c r="Z420" t="b">
        <v>1</v>
      </c>
    </row>
    <row r="421" spans="2:26" x14ac:dyDescent="0.25">
      <c r="B421" t="s">
        <v>15902</v>
      </c>
      <c r="C421" t="s">
        <v>1064</v>
      </c>
      <c r="D421" t="s">
        <v>15780</v>
      </c>
      <c r="E421">
        <v>416</v>
      </c>
      <c r="F421">
        <v>419</v>
      </c>
      <c r="G421">
        <v>0</v>
      </c>
      <c r="H421">
        <v>0</v>
      </c>
      <c r="I421">
        <v>48</v>
      </c>
      <c r="J421">
        <v>0</v>
      </c>
      <c r="K421">
        <v>0</v>
      </c>
      <c r="L421">
        <v>1</v>
      </c>
      <c r="M421">
        <v>3</v>
      </c>
      <c r="N421">
        <v>0</v>
      </c>
      <c r="O421">
        <v>0</v>
      </c>
      <c r="P421">
        <v>0</v>
      </c>
      <c r="Q421">
        <v>1</v>
      </c>
      <c r="R421">
        <v>0</v>
      </c>
      <c r="S421">
        <v>65563</v>
      </c>
      <c r="X421">
        <v>17.600000000000001</v>
      </c>
      <c r="Y421" t="b">
        <v>0</v>
      </c>
      <c r="Z421" t="b">
        <v>1</v>
      </c>
    </row>
    <row r="422" spans="2:26" x14ac:dyDescent="0.25">
      <c r="B422" t="s">
        <v>15903</v>
      </c>
      <c r="C422" t="s">
        <v>1064</v>
      </c>
      <c r="D422" t="s">
        <v>15780</v>
      </c>
      <c r="E422">
        <v>414</v>
      </c>
      <c r="F422">
        <v>417</v>
      </c>
      <c r="G422">
        <v>0</v>
      </c>
      <c r="H422">
        <v>0</v>
      </c>
      <c r="I422">
        <v>48</v>
      </c>
      <c r="J422">
        <v>0</v>
      </c>
      <c r="K422">
        <v>0</v>
      </c>
      <c r="L422">
        <v>1</v>
      </c>
      <c r="M422">
        <v>3</v>
      </c>
      <c r="N422">
        <v>0</v>
      </c>
      <c r="O422">
        <v>0</v>
      </c>
      <c r="P422">
        <v>0</v>
      </c>
      <c r="Q422">
        <v>1</v>
      </c>
      <c r="R422">
        <v>0</v>
      </c>
      <c r="S422">
        <v>65563</v>
      </c>
      <c r="X422">
        <v>17.600000000000001</v>
      </c>
      <c r="Y422" t="b">
        <v>0</v>
      </c>
      <c r="Z422" t="b">
        <v>1</v>
      </c>
    </row>
    <row r="423" spans="2:26" x14ac:dyDescent="0.25">
      <c r="B423" t="s">
        <v>15904</v>
      </c>
      <c r="C423" t="s">
        <v>1064</v>
      </c>
      <c r="D423" t="s">
        <v>15780</v>
      </c>
      <c r="E423">
        <v>415</v>
      </c>
      <c r="F423">
        <v>418</v>
      </c>
      <c r="G423">
        <v>0</v>
      </c>
      <c r="H423">
        <v>0</v>
      </c>
      <c r="I423">
        <v>48</v>
      </c>
      <c r="J423">
        <v>0</v>
      </c>
      <c r="K423">
        <v>0</v>
      </c>
      <c r="L423">
        <v>1</v>
      </c>
      <c r="M423">
        <v>3</v>
      </c>
      <c r="N423">
        <v>0</v>
      </c>
      <c r="O423">
        <v>0</v>
      </c>
      <c r="P423">
        <v>0</v>
      </c>
      <c r="Q423">
        <v>1</v>
      </c>
      <c r="R423">
        <v>0</v>
      </c>
      <c r="S423">
        <v>65563</v>
      </c>
      <c r="X423">
        <v>17.600000000000001</v>
      </c>
      <c r="Y423" t="b">
        <v>0</v>
      </c>
      <c r="Z423" t="b">
        <v>1</v>
      </c>
    </row>
    <row r="424" spans="2:26" x14ac:dyDescent="0.25">
      <c r="B424" t="s">
        <v>15905</v>
      </c>
      <c r="C424" t="s">
        <v>1064</v>
      </c>
      <c r="D424" t="s">
        <v>15780</v>
      </c>
      <c r="E424">
        <v>422</v>
      </c>
      <c r="F424">
        <v>425</v>
      </c>
      <c r="G424">
        <v>0</v>
      </c>
      <c r="H424">
        <v>0</v>
      </c>
      <c r="I424">
        <v>48</v>
      </c>
      <c r="J424">
        <v>0</v>
      </c>
      <c r="K424">
        <v>0</v>
      </c>
      <c r="L424">
        <v>1</v>
      </c>
      <c r="M424">
        <v>3</v>
      </c>
      <c r="N424">
        <v>1024</v>
      </c>
      <c r="O424">
        <v>0</v>
      </c>
      <c r="P424">
        <v>0</v>
      </c>
      <c r="Q424">
        <v>1</v>
      </c>
      <c r="R424">
        <v>0</v>
      </c>
      <c r="S424">
        <v>65563</v>
      </c>
      <c r="X424">
        <v>0.5</v>
      </c>
      <c r="Y424" t="b">
        <v>0</v>
      </c>
      <c r="Z424" t="b">
        <v>1</v>
      </c>
    </row>
    <row r="425" spans="2:26" x14ac:dyDescent="0.25">
      <c r="B425" t="s">
        <v>15906</v>
      </c>
      <c r="C425" t="s">
        <v>1064</v>
      </c>
      <c r="D425" t="s">
        <v>15780</v>
      </c>
      <c r="E425">
        <v>420</v>
      </c>
      <c r="F425">
        <v>423</v>
      </c>
      <c r="G425">
        <v>0</v>
      </c>
      <c r="H425">
        <v>0</v>
      </c>
      <c r="I425">
        <v>48</v>
      </c>
      <c r="J425">
        <v>0</v>
      </c>
      <c r="K425">
        <v>0</v>
      </c>
      <c r="L425">
        <v>1</v>
      </c>
      <c r="M425">
        <v>3</v>
      </c>
      <c r="N425">
        <v>1024</v>
      </c>
      <c r="O425">
        <v>0</v>
      </c>
      <c r="P425">
        <v>0</v>
      </c>
      <c r="Q425">
        <v>1</v>
      </c>
      <c r="R425">
        <v>0</v>
      </c>
      <c r="S425">
        <v>65563</v>
      </c>
      <c r="X425">
        <v>0.5</v>
      </c>
      <c r="Y425" t="b">
        <v>0</v>
      </c>
      <c r="Z425" t="b">
        <v>1</v>
      </c>
    </row>
    <row r="426" spans="2:26" x14ac:dyDescent="0.25">
      <c r="B426" t="s">
        <v>15907</v>
      </c>
      <c r="C426" t="s">
        <v>1064</v>
      </c>
      <c r="D426" t="s">
        <v>15780</v>
      </c>
      <c r="E426">
        <v>421</v>
      </c>
      <c r="F426">
        <v>424</v>
      </c>
      <c r="G426">
        <v>0</v>
      </c>
      <c r="H426">
        <v>0</v>
      </c>
      <c r="I426">
        <v>48</v>
      </c>
      <c r="J426">
        <v>0</v>
      </c>
      <c r="K426">
        <v>0</v>
      </c>
      <c r="L426">
        <v>1</v>
      </c>
      <c r="M426">
        <v>3</v>
      </c>
      <c r="N426">
        <v>1024</v>
      </c>
      <c r="O426">
        <v>0</v>
      </c>
      <c r="P426">
        <v>0</v>
      </c>
      <c r="Q426">
        <v>1</v>
      </c>
      <c r="R426">
        <v>0</v>
      </c>
      <c r="S426">
        <v>65563</v>
      </c>
      <c r="X426">
        <v>0.5</v>
      </c>
      <c r="Y426" t="b">
        <v>0</v>
      </c>
      <c r="Z426" t="b">
        <v>1</v>
      </c>
    </row>
    <row r="427" spans="2:26" x14ac:dyDescent="0.25">
      <c r="B427" t="s">
        <v>15908</v>
      </c>
      <c r="C427" t="s">
        <v>1064</v>
      </c>
      <c r="D427" t="s">
        <v>15780</v>
      </c>
      <c r="E427">
        <v>428</v>
      </c>
      <c r="F427">
        <v>431</v>
      </c>
      <c r="G427">
        <v>0</v>
      </c>
      <c r="H427">
        <v>0</v>
      </c>
      <c r="I427">
        <v>48</v>
      </c>
      <c r="J427">
        <v>0</v>
      </c>
      <c r="K427">
        <v>0</v>
      </c>
      <c r="L427">
        <v>1</v>
      </c>
      <c r="M427">
        <v>3</v>
      </c>
      <c r="N427">
        <v>1024</v>
      </c>
      <c r="O427">
        <v>0</v>
      </c>
      <c r="P427">
        <v>0</v>
      </c>
      <c r="Q427">
        <v>1</v>
      </c>
      <c r="R427">
        <v>0</v>
      </c>
      <c r="S427">
        <v>65563</v>
      </c>
      <c r="X427">
        <v>0.5</v>
      </c>
      <c r="Y427" t="b">
        <v>0</v>
      </c>
      <c r="Z427" t="b">
        <v>1</v>
      </c>
    </row>
    <row r="428" spans="2:26" x14ac:dyDescent="0.25">
      <c r="B428" t="s">
        <v>15909</v>
      </c>
      <c r="C428" t="s">
        <v>1064</v>
      </c>
      <c r="D428" t="s">
        <v>15780</v>
      </c>
      <c r="E428">
        <v>426</v>
      </c>
      <c r="F428">
        <v>429</v>
      </c>
      <c r="G428">
        <v>0</v>
      </c>
      <c r="H428">
        <v>0</v>
      </c>
      <c r="I428">
        <v>48</v>
      </c>
      <c r="J428">
        <v>0</v>
      </c>
      <c r="K428">
        <v>0</v>
      </c>
      <c r="L428">
        <v>1</v>
      </c>
      <c r="M428">
        <v>3</v>
      </c>
      <c r="N428">
        <v>1024</v>
      </c>
      <c r="O428">
        <v>0</v>
      </c>
      <c r="P428">
        <v>0</v>
      </c>
      <c r="Q428">
        <v>1</v>
      </c>
      <c r="R428">
        <v>0</v>
      </c>
      <c r="S428">
        <v>65563</v>
      </c>
      <c r="X428">
        <v>0.5</v>
      </c>
      <c r="Y428" t="b">
        <v>0</v>
      </c>
      <c r="Z428" t="b">
        <v>1</v>
      </c>
    </row>
    <row r="429" spans="2:26" x14ac:dyDescent="0.25">
      <c r="B429" t="s">
        <v>15910</v>
      </c>
      <c r="C429" t="s">
        <v>1064</v>
      </c>
      <c r="D429" t="s">
        <v>15780</v>
      </c>
      <c r="E429">
        <v>427</v>
      </c>
      <c r="F429">
        <v>430</v>
      </c>
      <c r="G429">
        <v>0</v>
      </c>
      <c r="H429">
        <v>0</v>
      </c>
      <c r="I429">
        <v>48</v>
      </c>
      <c r="J429">
        <v>0</v>
      </c>
      <c r="K429">
        <v>0</v>
      </c>
      <c r="L429">
        <v>1</v>
      </c>
      <c r="M429">
        <v>3</v>
      </c>
      <c r="N429">
        <v>1024</v>
      </c>
      <c r="O429">
        <v>0</v>
      </c>
      <c r="P429">
        <v>0</v>
      </c>
      <c r="Q429">
        <v>1</v>
      </c>
      <c r="R429">
        <v>0</v>
      </c>
      <c r="S429">
        <v>65563</v>
      </c>
      <c r="X429">
        <v>0.5</v>
      </c>
      <c r="Y429" t="b">
        <v>0</v>
      </c>
      <c r="Z429" t="b">
        <v>1</v>
      </c>
    </row>
    <row r="430" spans="2:26" x14ac:dyDescent="0.25">
      <c r="B430" t="s">
        <v>15911</v>
      </c>
      <c r="C430" t="s">
        <v>1064</v>
      </c>
      <c r="D430" t="s">
        <v>15780</v>
      </c>
      <c r="E430">
        <v>434</v>
      </c>
      <c r="F430">
        <v>437</v>
      </c>
      <c r="G430">
        <v>0</v>
      </c>
      <c r="H430">
        <v>0</v>
      </c>
      <c r="I430">
        <v>48</v>
      </c>
      <c r="J430">
        <v>0</v>
      </c>
      <c r="K430">
        <v>0</v>
      </c>
      <c r="L430">
        <v>1</v>
      </c>
      <c r="M430">
        <v>3</v>
      </c>
      <c r="N430">
        <v>1024</v>
      </c>
      <c r="O430">
        <v>0</v>
      </c>
      <c r="P430">
        <v>0</v>
      </c>
      <c r="Q430">
        <v>1</v>
      </c>
      <c r="R430">
        <v>0</v>
      </c>
      <c r="S430">
        <v>65563</v>
      </c>
      <c r="X430">
        <v>0.5</v>
      </c>
      <c r="Y430" t="b">
        <v>0</v>
      </c>
      <c r="Z430" t="b">
        <v>1</v>
      </c>
    </row>
    <row r="431" spans="2:26" x14ac:dyDescent="0.25">
      <c r="B431" t="s">
        <v>15912</v>
      </c>
      <c r="C431" t="s">
        <v>1064</v>
      </c>
      <c r="D431" t="s">
        <v>15780</v>
      </c>
      <c r="E431">
        <v>432</v>
      </c>
      <c r="F431">
        <v>435</v>
      </c>
      <c r="G431">
        <v>0</v>
      </c>
      <c r="H431">
        <v>0</v>
      </c>
      <c r="I431">
        <v>48</v>
      </c>
      <c r="J431">
        <v>0</v>
      </c>
      <c r="K431">
        <v>0</v>
      </c>
      <c r="L431">
        <v>1</v>
      </c>
      <c r="M431">
        <v>3</v>
      </c>
      <c r="N431">
        <v>1024</v>
      </c>
      <c r="O431">
        <v>0</v>
      </c>
      <c r="P431">
        <v>0</v>
      </c>
      <c r="Q431">
        <v>1</v>
      </c>
      <c r="R431">
        <v>0</v>
      </c>
      <c r="S431">
        <v>65563</v>
      </c>
      <c r="X431">
        <v>0.5</v>
      </c>
      <c r="Y431" t="b">
        <v>0</v>
      </c>
      <c r="Z431" t="b">
        <v>1</v>
      </c>
    </row>
    <row r="432" spans="2:26" x14ac:dyDescent="0.25">
      <c r="B432" t="s">
        <v>15913</v>
      </c>
      <c r="C432" t="s">
        <v>1064</v>
      </c>
      <c r="D432" t="s">
        <v>15780</v>
      </c>
      <c r="E432">
        <v>433</v>
      </c>
      <c r="F432">
        <v>436</v>
      </c>
      <c r="G432">
        <v>0</v>
      </c>
      <c r="H432">
        <v>0</v>
      </c>
      <c r="I432">
        <v>48</v>
      </c>
      <c r="J432">
        <v>0</v>
      </c>
      <c r="K432">
        <v>0</v>
      </c>
      <c r="L432">
        <v>1</v>
      </c>
      <c r="M432">
        <v>3</v>
      </c>
      <c r="N432">
        <v>1024</v>
      </c>
      <c r="O432">
        <v>0</v>
      </c>
      <c r="P432">
        <v>0</v>
      </c>
      <c r="Q432">
        <v>1</v>
      </c>
      <c r="R432">
        <v>0</v>
      </c>
      <c r="S432">
        <v>65563</v>
      </c>
      <c r="X432">
        <v>0.5</v>
      </c>
      <c r="Y432" t="b">
        <v>0</v>
      </c>
      <c r="Z432" t="b">
        <v>1</v>
      </c>
    </row>
    <row r="433" spans="2:26" x14ac:dyDescent="0.25">
      <c r="B433" t="s">
        <v>15914</v>
      </c>
      <c r="C433" t="s">
        <v>1064</v>
      </c>
      <c r="D433" t="s">
        <v>15780</v>
      </c>
      <c r="E433">
        <v>440</v>
      </c>
      <c r="F433">
        <v>443</v>
      </c>
      <c r="G433">
        <v>0</v>
      </c>
      <c r="H433">
        <v>0</v>
      </c>
      <c r="I433">
        <v>48</v>
      </c>
      <c r="J433">
        <v>0</v>
      </c>
      <c r="K433">
        <v>0</v>
      </c>
      <c r="L433">
        <v>1</v>
      </c>
      <c r="M433">
        <v>3</v>
      </c>
      <c r="N433">
        <v>1024</v>
      </c>
      <c r="O433">
        <v>0</v>
      </c>
      <c r="P433">
        <v>0</v>
      </c>
      <c r="Q433">
        <v>1</v>
      </c>
      <c r="R433">
        <v>0</v>
      </c>
      <c r="S433">
        <v>65563</v>
      </c>
      <c r="X433">
        <v>0.5</v>
      </c>
      <c r="Y433" t="b">
        <v>0</v>
      </c>
      <c r="Z433" t="b">
        <v>1</v>
      </c>
    </row>
    <row r="434" spans="2:26" x14ac:dyDescent="0.25">
      <c r="B434" t="s">
        <v>15915</v>
      </c>
      <c r="C434" t="s">
        <v>1064</v>
      </c>
      <c r="D434" t="s">
        <v>15780</v>
      </c>
      <c r="E434">
        <v>438</v>
      </c>
      <c r="F434">
        <v>441</v>
      </c>
      <c r="G434">
        <v>0</v>
      </c>
      <c r="H434">
        <v>0</v>
      </c>
      <c r="I434">
        <v>48</v>
      </c>
      <c r="J434">
        <v>0</v>
      </c>
      <c r="K434">
        <v>0</v>
      </c>
      <c r="L434">
        <v>1</v>
      </c>
      <c r="M434">
        <v>3</v>
      </c>
      <c r="N434">
        <v>1024</v>
      </c>
      <c r="O434">
        <v>0</v>
      </c>
      <c r="P434">
        <v>0</v>
      </c>
      <c r="Q434">
        <v>1</v>
      </c>
      <c r="R434">
        <v>0</v>
      </c>
      <c r="S434">
        <v>65563</v>
      </c>
      <c r="X434">
        <v>0.5</v>
      </c>
      <c r="Y434" t="b">
        <v>0</v>
      </c>
      <c r="Z434" t="b">
        <v>1</v>
      </c>
    </row>
    <row r="435" spans="2:26" x14ac:dyDescent="0.25">
      <c r="B435" t="s">
        <v>15916</v>
      </c>
      <c r="C435" t="s">
        <v>1064</v>
      </c>
      <c r="D435" t="s">
        <v>15780</v>
      </c>
      <c r="E435">
        <v>439</v>
      </c>
      <c r="F435">
        <v>442</v>
      </c>
      <c r="G435">
        <v>0</v>
      </c>
      <c r="H435">
        <v>0</v>
      </c>
      <c r="I435">
        <v>48</v>
      </c>
      <c r="J435">
        <v>0</v>
      </c>
      <c r="K435">
        <v>0</v>
      </c>
      <c r="L435">
        <v>1</v>
      </c>
      <c r="M435">
        <v>3</v>
      </c>
      <c r="N435">
        <v>1024</v>
      </c>
      <c r="O435">
        <v>0</v>
      </c>
      <c r="P435">
        <v>0</v>
      </c>
      <c r="Q435">
        <v>1</v>
      </c>
      <c r="R435">
        <v>0</v>
      </c>
      <c r="S435">
        <v>65563</v>
      </c>
      <c r="X435">
        <v>0.5</v>
      </c>
      <c r="Y435" t="b">
        <v>0</v>
      </c>
      <c r="Z435" t="b">
        <v>1</v>
      </c>
    </row>
    <row r="436" spans="2:26" x14ac:dyDescent="0.25">
      <c r="B436" t="s">
        <v>15917</v>
      </c>
      <c r="C436" t="s">
        <v>1064</v>
      </c>
      <c r="D436" t="s">
        <v>15780</v>
      </c>
      <c r="E436">
        <v>446</v>
      </c>
      <c r="F436">
        <v>449</v>
      </c>
      <c r="G436">
        <v>0</v>
      </c>
      <c r="H436">
        <v>0</v>
      </c>
      <c r="I436">
        <v>48</v>
      </c>
      <c r="J436">
        <v>0</v>
      </c>
      <c r="K436">
        <v>0</v>
      </c>
      <c r="L436">
        <v>1</v>
      </c>
      <c r="M436">
        <v>3</v>
      </c>
      <c r="N436">
        <v>1024</v>
      </c>
      <c r="O436">
        <v>0</v>
      </c>
      <c r="P436">
        <v>0</v>
      </c>
      <c r="Q436">
        <v>1</v>
      </c>
      <c r="R436">
        <v>0</v>
      </c>
      <c r="S436">
        <v>65563</v>
      </c>
      <c r="X436">
        <v>0.5</v>
      </c>
      <c r="Y436" t="b">
        <v>0</v>
      </c>
      <c r="Z436" t="b">
        <v>1</v>
      </c>
    </row>
    <row r="437" spans="2:26" x14ac:dyDescent="0.25">
      <c r="B437" t="s">
        <v>15918</v>
      </c>
      <c r="C437" t="s">
        <v>1064</v>
      </c>
      <c r="D437" t="s">
        <v>15780</v>
      </c>
      <c r="E437">
        <v>444</v>
      </c>
      <c r="F437">
        <v>447</v>
      </c>
      <c r="G437">
        <v>0</v>
      </c>
      <c r="H437">
        <v>0</v>
      </c>
      <c r="I437">
        <v>48</v>
      </c>
      <c r="J437">
        <v>0</v>
      </c>
      <c r="K437">
        <v>0</v>
      </c>
      <c r="L437">
        <v>1</v>
      </c>
      <c r="M437">
        <v>3</v>
      </c>
      <c r="N437">
        <v>1024</v>
      </c>
      <c r="O437">
        <v>0</v>
      </c>
      <c r="P437">
        <v>0</v>
      </c>
      <c r="Q437">
        <v>1</v>
      </c>
      <c r="R437">
        <v>0</v>
      </c>
      <c r="S437">
        <v>65563</v>
      </c>
      <c r="X437">
        <v>0.5</v>
      </c>
      <c r="Y437" t="b">
        <v>0</v>
      </c>
      <c r="Z437" t="b">
        <v>1</v>
      </c>
    </row>
    <row r="438" spans="2:26" x14ac:dyDescent="0.25">
      <c r="B438" t="s">
        <v>15919</v>
      </c>
      <c r="C438" t="s">
        <v>1064</v>
      </c>
      <c r="D438" t="s">
        <v>15780</v>
      </c>
      <c r="E438">
        <v>445</v>
      </c>
      <c r="F438">
        <v>448</v>
      </c>
      <c r="G438">
        <v>0</v>
      </c>
      <c r="H438">
        <v>0</v>
      </c>
      <c r="I438">
        <v>48</v>
      </c>
      <c r="J438">
        <v>0</v>
      </c>
      <c r="K438">
        <v>0</v>
      </c>
      <c r="L438">
        <v>1</v>
      </c>
      <c r="M438">
        <v>3</v>
      </c>
      <c r="N438">
        <v>1024</v>
      </c>
      <c r="O438">
        <v>0</v>
      </c>
      <c r="P438">
        <v>0</v>
      </c>
      <c r="Q438">
        <v>1</v>
      </c>
      <c r="R438">
        <v>0</v>
      </c>
      <c r="S438">
        <v>65563</v>
      </c>
      <c r="X438">
        <v>0.5</v>
      </c>
      <c r="Y438" t="b">
        <v>0</v>
      </c>
      <c r="Z438" t="b">
        <v>1</v>
      </c>
    </row>
    <row r="439" spans="2:26" x14ac:dyDescent="0.25">
      <c r="B439" t="s">
        <v>15920</v>
      </c>
      <c r="C439" t="s">
        <v>1064</v>
      </c>
      <c r="D439" t="s">
        <v>15780</v>
      </c>
      <c r="E439">
        <v>452</v>
      </c>
      <c r="F439">
        <v>455</v>
      </c>
      <c r="G439">
        <v>0</v>
      </c>
      <c r="H439">
        <v>0</v>
      </c>
      <c r="I439">
        <v>48</v>
      </c>
      <c r="J439">
        <v>0</v>
      </c>
      <c r="K439">
        <v>0</v>
      </c>
      <c r="L439">
        <v>1</v>
      </c>
      <c r="M439">
        <v>3</v>
      </c>
      <c r="N439">
        <v>1024</v>
      </c>
      <c r="O439">
        <v>0</v>
      </c>
      <c r="P439">
        <v>0</v>
      </c>
      <c r="Q439">
        <v>1</v>
      </c>
      <c r="R439">
        <v>0</v>
      </c>
      <c r="S439">
        <v>65563</v>
      </c>
      <c r="X439">
        <v>0.5</v>
      </c>
      <c r="Y439" t="b">
        <v>0</v>
      </c>
      <c r="Z439" t="b">
        <v>1</v>
      </c>
    </row>
    <row r="440" spans="2:26" x14ac:dyDescent="0.25">
      <c r="B440" t="s">
        <v>15921</v>
      </c>
      <c r="C440" t="s">
        <v>1064</v>
      </c>
      <c r="D440" t="s">
        <v>15780</v>
      </c>
      <c r="E440">
        <v>450</v>
      </c>
      <c r="F440">
        <v>453</v>
      </c>
      <c r="G440">
        <v>0</v>
      </c>
      <c r="H440">
        <v>0</v>
      </c>
      <c r="I440">
        <v>48</v>
      </c>
      <c r="J440">
        <v>0</v>
      </c>
      <c r="K440">
        <v>0</v>
      </c>
      <c r="L440">
        <v>1</v>
      </c>
      <c r="M440">
        <v>3</v>
      </c>
      <c r="N440">
        <v>1024</v>
      </c>
      <c r="O440">
        <v>0</v>
      </c>
      <c r="P440">
        <v>0</v>
      </c>
      <c r="Q440">
        <v>1</v>
      </c>
      <c r="R440">
        <v>0</v>
      </c>
      <c r="S440">
        <v>65563</v>
      </c>
      <c r="X440">
        <v>0.5</v>
      </c>
      <c r="Y440" t="b">
        <v>0</v>
      </c>
      <c r="Z440" t="b">
        <v>1</v>
      </c>
    </row>
    <row r="441" spans="2:26" x14ac:dyDescent="0.25">
      <c r="B441" t="s">
        <v>15922</v>
      </c>
      <c r="C441" t="s">
        <v>1064</v>
      </c>
      <c r="D441" t="s">
        <v>15780</v>
      </c>
      <c r="E441">
        <v>451</v>
      </c>
      <c r="F441">
        <v>454</v>
      </c>
      <c r="G441">
        <v>0</v>
      </c>
      <c r="H441">
        <v>0</v>
      </c>
      <c r="I441">
        <v>48</v>
      </c>
      <c r="J441">
        <v>0</v>
      </c>
      <c r="K441">
        <v>0</v>
      </c>
      <c r="L441">
        <v>1</v>
      </c>
      <c r="M441">
        <v>3</v>
      </c>
      <c r="N441">
        <v>1024</v>
      </c>
      <c r="O441">
        <v>0</v>
      </c>
      <c r="P441">
        <v>0</v>
      </c>
      <c r="Q441">
        <v>1</v>
      </c>
      <c r="R441">
        <v>0</v>
      </c>
      <c r="S441">
        <v>65563</v>
      </c>
      <c r="X441">
        <v>0.5</v>
      </c>
      <c r="Y441" t="b">
        <v>0</v>
      </c>
      <c r="Z441" t="b">
        <v>1</v>
      </c>
    </row>
    <row r="442" spans="2:26" x14ac:dyDescent="0.25">
      <c r="B442" t="s">
        <v>15923</v>
      </c>
      <c r="C442" t="s">
        <v>1064</v>
      </c>
      <c r="D442" t="s">
        <v>15583</v>
      </c>
      <c r="E442">
        <v>456</v>
      </c>
      <c r="F442">
        <v>457</v>
      </c>
      <c r="G442">
        <v>0</v>
      </c>
      <c r="H442">
        <v>0</v>
      </c>
      <c r="I442">
        <v>16</v>
      </c>
      <c r="J442">
        <v>0</v>
      </c>
      <c r="K442">
        <v>0</v>
      </c>
      <c r="L442">
        <v>1</v>
      </c>
      <c r="M442">
        <v>2</v>
      </c>
      <c r="N442">
        <v>3120</v>
      </c>
      <c r="O442">
        <v>0</v>
      </c>
      <c r="P442">
        <v>0</v>
      </c>
      <c r="Q442">
        <v>1</v>
      </c>
      <c r="R442">
        <v>0</v>
      </c>
      <c r="S442">
        <v>65563</v>
      </c>
      <c r="X442">
        <v>6</v>
      </c>
      <c r="Y442" t="b">
        <v>0</v>
      </c>
      <c r="Z442" t="b">
        <v>1</v>
      </c>
    </row>
    <row r="443" spans="2:26" x14ac:dyDescent="0.25">
      <c r="B443" t="s">
        <v>15924</v>
      </c>
      <c r="C443" t="s">
        <v>1064</v>
      </c>
      <c r="D443" t="s">
        <v>15583</v>
      </c>
      <c r="E443">
        <v>458</v>
      </c>
      <c r="F443">
        <v>459</v>
      </c>
      <c r="G443">
        <v>0</v>
      </c>
      <c r="H443">
        <v>0</v>
      </c>
      <c r="I443">
        <v>16</v>
      </c>
      <c r="J443">
        <v>0</v>
      </c>
      <c r="K443">
        <v>0</v>
      </c>
      <c r="L443">
        <v>1</v>
      </c>
      <c r="M443">
        <v>2</v>
      </c>
      <c r="N443">
        <v>3120</v>
      </c>
      <c r="O443">
        <v>0</v>
      </c>
      <c r="P443">
        <v>0</v>
      </c>
      <c r="Q443">
        <v>1</v>
      </c>
      <c r="R443">
        <v>0</v>
      </c>
      <c r="S443">
        <v>65563</v>
      </c>
      <c r="X443">
        <v>6</v>
      </c>
      <c r="Y443" t="b">
        <v>0</v>
      </c>
      <c r="Z443" t="b">
        <v>1</v>
      </c>
    </row>
    <row r="444" spans="2:26" x14ac:dyDescent="0.25">
      <c r="B444" t="s">
        <v>15925</v>
      </c>
      <c r="C444" t="s">
        <v>1064</v>
      </c>
      <c r="D444" t="s">
        <v>15708</v>
      </c>
      <c r="E444">
        <v>155</v>
      </c>
      <c r="F444">
        <v>29</v>
      </c>
      <c r="G444">
        <v>0</v>
      </c>
      <c r="H444">
        <v>0</v>
      </c>
      <c r="I444">
        <v>39</v>
      </c>
      <c r="J444">
        <v>0</v>
      </c>
      <c r="K444">
        <v>0</v>
      </c>
      <c r="L444">
        <v>1</v>
      </c>
      <c r="M444">
        <v>2</v>
      </c>
      <c r="N444">
        <v>3120</v>
      </c>
      <c r="O444">
        <v>0</v>
      </c>
      <c r="P444">
        <v>0</v>
      </c>
      <c r="Q444">
        <v>1</v>
      </c>
      <c r="R444">
        <v>0</v>
      </c>
      <c r="S444">
        <v>65563</v>
      </c>
      <c r="X444">
        <v>4.6478489648438446</v>
      </c>
      <c r="Y444" t="b">
        <v>0</v>
      </c>
      <c r="Z444" t="b">
        <v>1</v>
      </c>
    </row>
    <row r="445" spans="2:26" x14ac:dyDescent="0.25">
      <c r="B445" t="s">
        <v>15926</v>
      </c>
      <c r="C445" t="s">
        <v>1064</v>
      </c>
      <c r="D445" t="s">
        <v>15708</v>
      </c>
      <c r="E445">
        <v>154</v>
      </c>
      <c r="F445">
        <v>16</v>
      </c>
      <c r="G445">
        <v>0</v>
      </c>
      <c r="H445">
        <v>0</v>
      </c>
      <c r="I445">
        <v>39</v>
      </c>
      <c r="J445">
        <v>0</v>
      </c>
      <c r="K445">
        <v>0</v>
      </c>
      <c r="L445">
        <v>1</v>
      </c>
      <c r="M445">
        <v>2</v>
      </c>
      <c r="N445">
        <v>3120</v>
      </c>
      <c r="O445">
        <v>0</v>
      </c>
      <c r="P445">
        <v>0</v>
      </c>
      <c r="Q445">
        <v>1</v>
      </c>
      <c r="R445">
        <v>0</v>
      </c>
      <c r="S445">
        <v>65563</v>
      </c>
      <c r="X445">
        <v>4.6478489648438446</v>
      </c>
      <c r="Y445" t="b">
        <v>0</v>
      </c>
      <c r="Z445" t="b">
        <v>1</v>
      </c>
    </row>
    <row r="446" spans="2:26" x14ac:dyDescent="0.25">
      <c r="B446" t="s">
        <v>15927</v>
      </c>
      <c r="C446" t="s">
        <v>1064</v>
      </c>
      <c r="D446" t="s">
        <v>15583</v>
      </c>
      <c r="E446">
        <v>541</v>
      </c>
      <c r="F446">
        <v>538</v>
      </c>
      <c r="G446">
        <v>0</v>
      </c>
      <c r="H446">
        <v>0</v>
      </c>
      <c r="I446">
        <v>14</v>
      </c>
      <c r="J446">
        <v>0</v>
      </c>
      <c r="K446">
        <v>0</v>
      </c>
      <c r="L446">
        <v>1</v>
      </c>
      <c r="M446">
        <v>2</v>
      </c>
      <c r="N446">
        <v>0</v>
      </c>
      <c r="O446">
        <v>0</v>
      </c>
      <c r="P446">
        <v>0</v>
      </c>
      <c r="Q446">
        <v>1</v>
      </c>
      <c r="R446">
        <v>0</v>
      </c>
      <c r="S446">
        <v>65563</v>
      </c>
      <c r="X446">
        <v>9</v>
      </c>
      <c r="Y446" t="b">
        <v>0</v>
      </c>
      <c r="Z446" t="b">
        <v>1</v>
      </c>
    </row>
    <row r="447" spans="2:26" x14ac:dyDescent="0.25">
      <c r="B447" t="s">
        <v>15928</v>
      </c>
      <c r="C447" t="s">
        <v>1064</v>
      </c>
      <c r="D447" t="s">
        <v>15583</v>
      </c>
      <c r="E447">
        <v>540</v>
      </c>
      <c r="F447">
        <v>538</v>
      </c>
      <c r="G447">
        <v>0</v>
      </c>
      <c r="H447">
        <v>0</v>
      </c>
      <c r="I447">
        <v>29</v>
      </c>
      <c r="J447">
        <v>0</v>
      </c>
      <c r="K447">
        <v>0</v>
      </c>
      <c r="L447">
        <v>1</v>
      </c>
      <c r="M447">
        <v>2</v>
      </c>
      <c r="N447">
        <v>0</v>
      </c>
      <c r="O447">
        <v>0</v>
      </c>
      <c r="P447">
        <v>0</v>
      </c>
      <c r="Q447">
        <v>1</v>
      </c>
      <c r="R447">
        <v>0</v>
      </c>
      <c r="S447">
        <v>65563</v>
      </c>
      <c r="X447">
        <v>0.75</v>
      </c>
      <c r="Y447" t="b">
        <v>0</v>
      </c>
      <c r="Z447" t="b">
        <v>1</v>
      </c>
    </row>
    <row r="448" spans="2:26" x14ac:dyDescent="0.25">
      <c r="B448" t="s">
        <v>15929</v>
      </c>
      <c r="C448" t="s">
        <v>1064</v>
      </c>
      <c r="D448" t="s">
        <v>15583</v>
      </c>
      <c r="E448">
        <v>539</v>
      </c>
      <c r="F448">
        <v>541</v>
      </c>
      <c r="G448">
        <v>0</v>
      </c>
      <c r="H448">
        <v>0</v>
      </c>
      <c r="I448">
        <v>29</v>
      </c>
      <c r="J448">
        <v>0</v>
      </c>
      <c r="K448">
        <v>0</v>
      </c>
      <c r="L448">
        <v>1</v>
      </c>
      <c r="M448">
        <v>2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65563</v>
      </c>
      <c r="X448">
        <v>0.75</v>
      </c>
      <c r="Y448" t="b">
        <v>0</v>
      </c>
      <c r="Z448" t="b">
        <v>1</v>
      </c>
    </row>
    <row r="449" spans="2:26" x14ac:dyDescent="0.25">
      <c r="B449" t="s">
        <v>15930</v>
      </c>
      <c r="C449" t="s">
        <v>1064</v>
      </c>
      <c r="D449" t="s">
        <v>15390</v>
      </c>
      <c r="E449">
        <v>547</v>
      </c>
      <c r="F449">
        <v>108</v>
      </c>
      <c r="G449">
        <v>0</v>
      </c>
      <c r="H449">
        <v>0</v>
      </c>
      <c r="I449">
        <v>47</v>
      </c>
      <c r="J449">
        <v>0</v>
      </c>
      <c r="K449">
        <v>0</v>
      </c>
      <c r="L449">
        <v>1</v>
      </c>
      <c r="M449">
        <v>3</v>
      </c>
      <c r="N449">
        <v>3128</v>
      </c>
      <c r="O449">
        <v>0</v>
      </c>
      <c r="P449">
        <v>0</v>
      </c>
      <c r="Q449">
        <v>1</v>
      </c>
      <c r="R449">
        <v>0</v>
      </c>
      <c r="S449">
        <v>65563</v>
      </c>
      <c r="X449">
        <v>8.2764726786234242</v>
      </c>
      <c r="Y449" t="b">
        <v>0</v>
      </c>
      <c r="Z449" t="b">
        <v>1</v>
      </c>
    </row>
    <row r="450" spans="2:26" x14ac:dyDescent="0.25">
      <c r="B450" t="s">
        <v>15931</v>
      </c>
      <c r="C450" t="s">
        <v>1064</v>
      </c>
      <c r="D450" t="s">
        <v>15390</v>
      </c>
      <c r="E450">
        <v>547</v>
      </c>
      <c r="F450">
        <v>121</v>
      </c>
      <c r="G450">
        <v>0</v>
      </c>
      <c r="H450">
        <v>0</v>
      </c>
      <c r="I450">
        <v>47</v>
      </c>
      <c r="J450">
        <v>0</v>
      </c>
      <c r="K450">
        <v>0</v>
      </c>
      <c r="L450">
        <v>1</v>
      </c>
      <c r="M450">
        <v>3</v>
      </c>
      <c r="N450">
        <v>3128</v>
      </c>
      <c r="O450">
        <v>0</v>
      </c>
      <c r="P450">
        <v>0</v>
      </c>
      <c r="Q450">
        <v>1</v>
      </c>
      <c r="R450">
        <v>0</v>
      </c>
      <c r="S450">
        <v>65563</v>
      </c>
      <c r="X450">
        <v>8.2764726786234242</v>
      </c>
      <c r="Y450" t="b">
        <v>0</v>
      </c>
      <c r="Z450" t="b">
        <v>1</v>
      </c>
    </row>
    <row r="451" spans="2:26" x14ac:dyDescent="0.25">
      <c r="B451" t="s">
        <v>15932</v>
      </c>
      <c r="C451" t="s">
        <v>1064</v>
      </c>
      <c r="D451" t="s">
        <v>15390</v>
      </c>
      <c r="E451">
        <v>546</v>
      </c>
      <c r="F451">
        <v>90</v>
      </c>
      <c r="G451">
        <v>0</v>
      </c>
      <c r="H451">
        <v>0</v>
      </c>
      <c r="I451">
        <v>47</v>
      </c>
      <c r="J451">
        <v>0</v>
      </c>
      <c r="K451">
        <v>0</v>
      </c>
      <c r="L451">
        <v>1</v>
      </c>
      <c r="M451">
        <v>3</v>
      </c>
      <c r="N451">
        <v>3128</v>
      </c>
      <c r="O451">
        <v>0</v>
      </c>
      <c r="P451">
        <v>0</v>
      </c>
      <c r="Q451">
        <v>1</v>
      </c>
      <c r="R451">
        <v>0</v>
      </c>
      <c r="S451">
        <v>65563</v>
      </c>
      <c r="X451">
        <v>8.2764726786234242</v>
      </c>
      <c r="Y451" t="b">
        <v>0</v>
      </c>
      <c r="Z451" t="b">
        <v>1</v>
      </c>
    </row>
    <row r="452" spans="2:26" x14ac:dyDescent="0.25">
      <c r="B452" t="s">
        <v>15933</v>
      </c>
      <c r="C452" t="s">
        <v>1064</v>
      </c>
      <c r="D452" t="s">
        <v>15390</v>
      </c>
      <c r="E452">
        <v>546</v>
      </c>
      <c r="F452">
        <v>103</v>
      </c>
      <c r="G452">
        <v>0</v>
      </c>
      <c r="H452">
        <v>0</v>
      </c>
      <c r="I452">
        <v>47</v>
      </c>
      <c r="J452">
        <v>0</v>
      </c>
      <c r="K452">
        <v>0</v>
      </c>
      <c r="L452">
        <v>1</v>
      </c>
      <c r="M452">
        <v>3</v>
      </c>
      <c r="N452">
        <v>3128</v>
      </c>
      <c r="O452">
        <v>0</v>
      </c>
      <c r="P452">
        <v>0</v>
      </c>
      <c r="Q452">
        <v>1</v>
      </c>
      <c r="R452">
        <v>0</v>
      </c>
      <c r="S452">
        <v>65563</v>
      </c>
      <c r="X452">
        <v>8.2764726786234242</v>
      </c>
      <c r="Y452" t="b">
        <v>0</v>
      </c>
      <c r="Z452" t="b">
        <v>1</v>
      </c>
    </row>
    <row r="453" spans="2:26" x14ac:dyDescent="0.25">
      <c r="B453" t="s">
        <v>15934</v>
      </c>
      <c r="C453" t="s">
        <v>1064</v>
      </c>
      <c r="D453" t="s">
        <v>15390</v>
      </c>
      <c r="E453">
        <v>545</v>
      </c>
      <c r="F453">
        <v>72</v>
      </c>
      <c r="G453">
        <v>0</v>
      </c>
      <c r="H453">
        <v>0</v>
      </c>
      <c r="I453">
        <v>47</v>
      </c>
      <c r="J453">
        <v>0</v>
      </c>
      <c r="K453">
        <v>0</v>
      </c>
      <c r="L453">
        <v>1</v>
      </c>
      <c r="M453">
        <v>3</v>
      </c>
      <c r="N453">
        <v>3128</v>
      </c>
      <c r="O453">
        <v>0</v>
      </c>
      <c r="P453">
        <v>0</v>
      </c>
      <c r="Q453">
        <v>1</v>
      </c>
      <c r="R453">
        <v>0</v>
      </c>
      <c r="S453">
        <v>65563</v>
      </c>
      <c r="X453">
        <v>8.2764726786234242</v>
      </c>
      <c r="Y453" t="b">
        <v>0</v>
      </c>
      <c r="Z453" t="b">
        <v>1</v>
      </c>
    </row>
    <row r="454" spans="2:26" x14ac:dyDescent="0.25">
      <c r="B454" t="s">
        <v>15935</v>
      </c>
      <c r="C454" t="s">
        <v>1064</v>
      </c>
      <c r="D454" t="s">
        <v>15390</v>
      </c>
      <c r="E454">
        <v>545</v>
      </c>
      <c r="F454">
        <v>85</v>
      </c>
      <c r="G454">
        <v>0</v>
      </c>
      <c r="H454">
        <v>0</v>
      </c>
      <c r="I454">
        <v>47</v>
      </c>
      <c r="J454">
        <v>0</v>
      </c>
      <c r="K454">
        <v>0</v>
      </c>
      <c r="L454">
        <v>1</v>
      </c>
      <c r="M454">
        <v>3</v>
      </c>
      <c r="N454">
        <v>3128</v>
      </c>
      <c r="O454">
        <v>0</v>
      </c>
      <c r="P454">
        <v>0</v>
      </c>
      <c r="Q454">
        <v>1</v>
      </c>
      <c r="R454">
        <v>0</v>
      </c>
      <c r="S454">
        <v>65563</v>
      </c>
      <c r="X454">
        <v>8.2764726786234242</v>
      </c>
      <c r="Y454" t="b">
        <v>0</v>
      </c>
      <c r="Z454" t="b">
        <v>1</v>
      </c>
    </row>
    <row r="455" spans="2:26" x14ac:dyDescent="0.25">
      <c r="B455" t="s">
        <v>15936</v>
      </c>
      <c r="C455" t="s">
        <v>1064</v>
      </c>
      <c r="D455" t="s">
        <v>15390</v>
      </c>
      <c r="E455">
        <v>544</v>
      </c>
      <c r="F455">
        <v>50</v>
      </c>
      <c r="G455">
        <v>0</v>
      </c>
      <c r="H455">
        <v>0</v>
      </c>
      <c r="I455">
        <v>47</v>
      </c>
      <c r="J455">
        <v>0</v>
      </c>
      <c r="K455">
        <v>0</v>
      </c>
      <c r="L455">
        <v>1</v>
      </c>
      <c r="M455">
        <v>3</v>
      </c>
      <c r="N455">
        <v>3128</v>
      </c>
      <c r="O455">
        <v>0</v>
      </c>
      <c r="P455">
        <v>0</v>
      </c>
      <c r="Q455">
        <v>1</v>
      </c>
      <c r="R455">
        <v>0</v>
      </c>
      <c r="S455">
        <v>65563</v>
      </c>
      <c r="X455">
        <v>8.2764726786234242</v>
      </c>
      <c r="Y455" t="b">
        <v>0</v>
      </c>
      <c r="Z455" t="b">
        <v>1</v>
      </c>
    </row>
    <row r="456" spans="2:26" x14ac:dyDescent="0.25">
      <c r="B456" t="s">
        <v>15937</v>
      </c>
      <c r="C456" t="s">
        <v>1064</v>
      </c>
      <c r="D456" t="s">
        <v>15390</v>
      </c>
      <c r="E456">
        <v>544</v>
      </c>
      <c r="F456">
        <v>63</v>
      </c>
      <c r="G456">
        <v>0</v>
      </c>
      <c r="H456">
        <v>0</v>
      </c>
      <c r="I456">
        <v>47</v>
      </c>
      <c r="J456">
        <v>0</v>
      </c>
      <c r="K456">
        <v>0</v>
      </c>
      <c r="L456">
        <v>1</v>
      </c>
      <c r="M456">
        <v>3</v>
      </c>
      <c r="N456">
        <v>3128</v>
      </c>
      <c r="O456">
        <v>0</v>
      </c>
      <c r="P456">
        <v>0</v>
      </c>
      <c r="Q456">
        <v>1</v>
      </c>
      <c r="R456">
        <v>0</v>
      </c>
      <c r="S456">
        <v>65563</v>
      </c>
      <c r="X456">
        <v>8.2764726786234242</v>
      </c>
      <c r="Y456" t="b">
        <v>0</v>
      </c>
      <c r="Z456" t="b">
        <v>1</v>
      </c>
    </row>
    <row r="457" spans="2:26" x14ac:dyDescent="0.25">
      <c r="B457" t="s">
        <v>15938</v>
      </c>
      <c r="C457" t="s">
        <v>1064</v>
      </c>
      <c r="D457" t="s">
        <v>15390</v>
      </c>
      <c r="E457">
        <v>543</v>
      </c>
      <c r="F457">
        <v>32</v>
      </c>
      <c r="G457">
        <v>0</v>
      </c>
      <c r="H457">
        <v>0</v>
      </c>
      <c r="I457">
        <v>47</v>
      </c>
      <c r="J457">
        <v>0</v>
      </c>
      <c r="K457">
        <v>0</v>
      </c>
      <c r="L457">
        <v>1</v>
      </c>
      <c r="M457">
        <v>3</v>
      </c>
      <c r="N457">
        <v>3128</v>
      </c>
      <c r="O457">
        <v>0</v>
      </c>
      <c r="P457">
        <v>0</v>
      </c>
      <c r="Q457">
        <v>1</v>
      </c>
      <c r="R457">
        <v>0</v>
      </c>
      <c r="S457">
        <v>65563</v>
      </c>
      <c r="X457">
        <v>8.2764726786234242</v>
      </c>
      <c r="Y457" t="b">
        <v>0</v>
      </c>
      <c r="Z457" t="b">
        <v>1</v>
      </c>
    </row>
    <row r="458" spans="2:26" x14ac:dyDescent="0.25">
      <c r="B458" t="s">
        <v>15939</v>
      </c>
      <c r="C458" t="s">
        <v>1064</v>
      </c>
      <c r="D458" t="s">
        <v>15390</v>
      </c>
      <c r="E458">
        <v>543</v>
      </c>
      <c r="F458">
        <v>45</v>
      </c>
      <c r="G458">
        <v>0</v>
      </c>
      <c r="H458">
        <v>0</v>
      </c>
      <c r="I458">
        <v>47</v>
      </c>
      <c r="J458">
        <v>0</v>
      </c>
      <c r="K458">
        <v>0</v>
      </c>
      <c r="L458">
        <v>1</v>
      </c>
      <c r="M458">
        <v>3</v>
      </c>
      <c r="N458">
        <v>3128</v>
      </c>
      <c r="O458">
        <v>0</v>
      </c>
      <c r="P458">
        <v>0</v>
      </c>
      <c r="Q458">
        <v>1</v>
      </c>
      <c r="R458">
        <v>0</v>
      </c>
      <c r="S458">
        <v>65563</v>
      </c>
      <c r="X458">
        <v>8.2764726786234242</v>
      </c>
      <c r="Y458" t="b">
        <v>0</v>
      </c>
      <c r="Z458" t="b">
        <v>1</v>
      </c>
    </row>
    <row r="459" spans="2:26" x14ac:dyDescent="0.25">
      <c r="B459" t="s">
        <v>15940</v>
      </c>
      <c r="C459" t="s">
        <v>1064</v>
      </c>
      <c r="D459" t="s">
        <v>15390</v>
      </c>
      <c r="E459">
        <v>548</v>
      </c>
      <c r="F459">
        <v>137</v>
      </c>
      <c r="G459">
        <v>0</v>
      </c>
      <c r="H459">
        <v>0</v>
      </c>
      <c r="I459">
        <v>47</v>
      </c>
      <c r="J459">
        <v>0</v>
      </c>
      <c r="K459">
        <v>0</v>
      </c>
      <c r="L459">
        <v>1</v>
      </c>
      <c r="M459">
        <v>3</v>
      </c>
      <c r="N459">
        <v>3128</v>
      </c>
      <c r="O459">
        <v>0</v>
      </c>
      <c r="P459">
        <v>0</v>
      </c>
      <c r="Q459">
        <v>1</v>
      </c>
      <c r="R459">
        <v>0</v>
      </c>
      <c r="S459">
        <v>65563</v>
      </c>
      <c r="X459">
        <v>8.2764726786234242</v>
      </c>
      <c r="Y459" t="b">
        <v>0</v>
      </c>
      <c r="Z459" t="b">
        <v>1</v>
      </c>
    </row>
    <row r="460" spans="2:26" x14ac:dyDescent="0.25">
      <c r="B460" t="s">
        <v>15941</v>
      </c>
      <c r="C460" t="s">
        <v>1064</v>
      </c>
      <c r="D460" t="s">
        <v>15390</v>
      </c>
      <c r="E460">
        <v>548</v>
      </c>
      <c r="F460">
        <v>150</v>
      </c>
      <c r="G460">
        <v>0</v>
      </c>
      <c r="H460">
        <v>0</v>
      </c>
      <c r="I460">
        <v>47</v>
      </c>
      <c r="J460">
        <v>0</v>
      </c>
      <c r="K460">
        <v>0</v>
      </c>
      <c r="L460">
        <v>1</v>
      </c>
      <c r="M460">
        <v>3</v>
      </c>
      <c r="N460">
        <v>3128</v>
      </c>
      <c r="O460">
        <v>0</v>
      </c>
      <c r="P460">
        <v>0</v>
      </c>
      <c r="Q460">
        <v>1</v>
      </c>
      <c r="R460">
        <v>0</v>
      </c>
      <c r="S460">
        <v>65563</v>
      </c>
      <c r="X460">
        <v>8.2764726786234242</v>
      </c>
      <c r="Y460" t="b">
        <v>0</v>
      </c>
      <c r="Z460" t="b">
        <v>1</v>
      </c>
    </row>
    <row r="461" spans="2:26" x14ac:dyDescent="0.25">
      <c r="B461" t="s">
        <v>15942</v>
      </c>
      <c r="C461" t="s">
        <v>1064</v>
      </c>
      <c r="D461" t="s">
        <v>15390</v>
      </c>
      <c r="E461">
        <v>542</v>
      </c>
      <c r="F461">
        <v>14</v>
      </c>
      <c r="G461">
        <v>0</v>
      </c>
      <c r="H461">
        <v>0</v>
      </c>
      <c r="I461">
        <v>47</v>
      </c>
      <c r="J461">
        <v>0</v>
      </c>
      <c r="K461">
        <v>0</v>
      </c>
      <c r="L461">
        <v>1</v>
      </c>
      <c r="M461">
        <v>3</v>
      </c>
      <c r="N461">
        <v>3128</v>
      </c>
      <c r="O461">
        <v>0</v>
      </c>
      <c r="P461">
        <v>0</v>
      </c>
      <c r="Q461">
        <v>1</v>
      </c>
      <c r="R461">
        <v>0</v>
      </c>
      <c r="S461">
        <v>65563</v>
      </c>
      <c r="X461">
        <v>8.2764726786234242</v>
      </c>
      <c r="Y461" t="b">
        <v>0</v>
      </c>
      <c r="Z461" t="b">
        <v>1</v>
      </c>
    </row>
    <row r="462" spans="2:26" x14ac:dyDescent="0.25">
      <c r="B462" t="s">
        <v>15943</v>
      </c>
      <c r="C462" t="s">
        <v>1064</v>
      </c>
      <c r="D462" t="s">
        <v>15390</v>
      </c>
      <c r="E462">
        <v>542</v>
      </c>
      <c r="F462">
        <v>27</v>
      </c>
      <c r="G462">
        <v>0</v>
      </c>
      <c r="H462">
        <v>0</v>
      </c>
      <c r="I462">
        <v>47</v>
      </c>
      <c r="J462">
        <v>0</v>
      </c>
      <c r="K462">
        <v>0</v>
      </c>
      <c r="L462">
        <v>1</v>
      </c>
      <c r="M462">
        <v>3</v>
      </c>
      <c r="N462">
        <v>3128</v>
      </c>
      <c r="O462">
        <v>0</v>
      </c>
      <c r="P462">
        <v>0</v>
      </c>
      <c r="Q462">
        <v>1</v>
      </c>
      <c r="R462">
        <v>0</v>
      </c>
      <c r="S462">
        <v>65563</v>
      </c>
      <c r="X462">
        <v>8.2764726786234242</v>
      </c>
      <c r="Y462" t="b">
        <v>0</v>
      </c>
      <c r="Z462" t="b">
        <v>1</v>
      </c>
    </row>
    <row r="930" spans="4:4" x14ac:dyDescent="0.25">
      <c r="D930" s="23"/>
    </row>
    <row r="938" spans="4:4" x14ac:dyDescent="0.25">
      <c r="D938" s="23"/>
    </row>
    <row r="946" spans="4:4" x14ac:dyDescent="0.25">
      <c r="D946" s="23"/>
    </row>
    <row r="954" spans="4:4" x14ac:dyDescent="0.25">
      <c r="D954" s="23"/>
    </row>
    <row r="958" spans="4:4" x14ac:dyDescent="0.25">
      <c r="D958" s="23"/>
    </row>
    <row r="962" spans="4:4" x14ac:dyDescent="0.25">
      <c r="D962" s="23"/>
    </row>
    <row r="966" spans="4:4" x14ac:dyDescent="0.25">
      <c r="D966" s="23"/>
    </row>
    <row r="1055" spans="4:4" x14ac:dyDescent="0.25">
      <c r="D1055" s="23"/>
    </row>
    <row r="1064" spans="4:4" x14ac:dyDescent="0.25">
      <c r="D1064" s="23"/>
    </row>
    <row r="1203" spans="4:4" x14ac:dyDescent="0.25">
      <c r="D1203" s="23"/>
    </row>
    <row r="1212" spans="4:4" x14ac:dyDescent="0.25">
      <c r="D1212" s="23"/>
    </row>
    <row r="1874" spans="4:4" x14ac:dyDescent="0.25">
      <c r="D1874" s="23"/>
    </row>
    <row r="1883" spans="4:4" x14ac:dyDescent="0.25">
      <c r="D1883" s="23"/>
    </row>
  </sheetData>
  <phoneticPr fontId="3" type="noConversion"/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B2:T361"/>
  <sheetViews>
    <sheetView workbookViewId="0">
      <pane ySplit="14" topLeftCell="A195" activePane="bottomLeft" state="frozen"/>
      <selection pane="bottomLeft"/>
    </sheetView>
  </sheetViews>
  <sheetFormatPr defaultRowHeight="15" x14ac:dyDescent="0.25"/>
  <cols>
    <col min="1" max="1" width="6" customWidth="1"/>
    <col min="2" max="2" width="11.7109375" customWidth="1"/>
    <col min="3" max="3" width="29.42578125" customWidth="1"/>
    <col min="4" max="4" width="13.85546875" customWidth="1"/>
    <col min="5" max="5" width="12.28515625" customWidth="1"/>
    <col min="7" max="7" width="14.85546875" customWidth="1"/>
    <col min="8" max="8" width="12.5703125" customWidth="1"/>
    <col min="10" max="10" width="15.85546875" customWidth="1"/>
    <col min="16" max="16" width="9.140625" customWidth="1"/>
    <col min="18" max="19" width="9.140625" style="2"/>
  </cols>
  <sheetData>
    <row r="2" spans="2:19" x14ac:dyDescent="0.25">
      <c r="B2" s="32" t="str">
        <f>Input!B2</f>
        <v>WA-OCEAN (9Nov2023)</v>
      </c>
      <c r="D2" s="11"/>
    </row>
    <row r="3" spans="2:19" x14ac:dyDescent="0.25">
      <c r="B3" s="85" t="s">
        <v>518</v>
      </c>
      <c r="D3" s="11"/>
    </row>
    <row r="4" spans="2:19" x14ac:dyDescent="0.25">
      <c r="B4" s="85"/>
      <c r="D4" s="11"/>
    </row>
    <row r="5" spans="2:19" x14ac:dyDescent="0.25">
      <c r="B5" s="85"/>
      <c r="D5" s="11"/>
    </row>
    <row r="6" spans="2:19" x14ac:dyDescent="0.25">
      <c r="B6" s="85" t="s">
        <v>186</v>
      </c>
      <c r="C6">
        <v>347</v>
      </c>
      <c r="D6" s="11"/>
      <c r="G6" t="s">
        <v>604</v>
      </c>
      <c r="H6">
        <v>7</v>
      </c>
    </row>
    <row r="7" spans="2:19" x14ac:dyDescent="0.25">
      <c r="B7" s="85" t="s">
        <v>522</v>
      </c>
      <c r="C7">
        <v>4272</v>
      </c>
      <c r="D7" s="11"/>
      <c r="G7" t="s">
        <v>522</v>
      </c>
      <c r="H7">
        <v>12945</v>
      </c>
    </row>
    <row r="8" spans="2:19" x14ac:dyDescent="0.25">
      <c r="B8" s="85"/>
      <c r="D8" s="11"/>
    </row>
    <row r="9" spans="2:19" hidden="1" x14ac:dyDescent="0.25">
      <c r="B9" s="85"/>
      <c r="C9" s="24" t="s">
        <v>772</v>
      </c>
      <c r="D9" s="11"/>
      <c r="G9" s="24" t="s">
        <v>882</v>
      </c>
    </row>
    <row r="10" spans="2:19" hidden="1" x14ac:dyDescent="0.25">
      <c r="B10" s="85"/>
      <c r="C10" t="s">
        <v>770</v>
      </c>
      <c r="D10" s="11"/>
      <c r="G10" t="s">
        <v>883</v>
      </c>
    </row>
    <row r="11" spans="2:19" hidden="1" x14ac:dyDescent="0.25">
      <c r="B11" s="85"/>
      <c r="C11" t="s">
        <v>771</v>
      </c>
      <c r="D11" s="11"/>
      <c r="G11" t="s">
        <v>890</v>
      </c>
    </row>
    <row r="12" spans="2:19" hidden="1" x14ac:dyDescent="0.25">
      <c r="B12" s="85"/>
      <c r="D12" s="11"/>
    </row>
    <row r="13" spans="2:19" hidden="1" x14ac:dyDescent="0.25">
      <c r="B13" s="34" t="s">
        <v>871</v>
      </c>
      <c r="C13" s="2" t="s">
        <v>884</v>
      </c>
      <c r="D13" s="2" t="s">
        <v>885</v>
      </c>
      <c r="E13" s="2" t="s">
        <v>867</v>
      </c>
      <c r="F13" s="2" t="s">
        <v>868</v>
      </c>
      <c r="G13" s="2" t="s">
        <v>869</v>
      </c>
      <c r="H13" s="2" t="s">
        <v>878</v>
      </c>
      <c r="I13" s="2" t="s">
        <v>875</v>
      </c>
      <c r="J13" s="2" t="s">
        <v>886</v>
      </c>
      <c r="K13" s="2" t="s">
        <v>880</v>
      </c>
      <c r="L13" s="2" t="s">
        <v>887</v>
      </c>
      <c r="M13" s="2" t="s">
        <v>888</v>
      </c>
      <c r="N13" s="2" t="s">
        <v>889</v>
      </c>
      <c r="O13" s="2" t="s">
        <v>891</v>
      </c>
    </row>
    <row r="14" spans="2:19" ht="30" x14ac:dyDescent="0.25">
      <c r="B14" s="16" t="s">
        <v>282</v>
      </c>
      <c r="C14" s="17" t="s">
        <v>283</v>
      </c>
      <c r="D14" s="16" t="s">
        <v>289</v>
      </c>
      <c r="E14" s="16" t="s">
        <v>284</v>
      </c>
      <c r="F14" s="15" t="s">
        <v>152</v>
      </c>
      <c r="G14" s="16" t="s">
        <v>285</v>
      </c>
      <c r="H14" s="18" t="s">
        <v>603</v>
      </c>
      <c r="I14" s="15" t="s">
        <v>152</v>
      </c>
      <c r="J14" s="16" t="s">
        <v>769</v>
      </c>
      <c r="K14" s="16" t="s">
        <v>286</v>
      </c>
      <c r="L14" s="16" t="s">
        <v>287</v>
      </c>
      <c r="M14" s="16" t="s">
        <v>288</v>
      </c>
      <c r="N14" s="15" t="s">
        <v>152</v>
      </c>
      <c r="O14" s="234" t="s">
        <v>1069</v>
      </c>
    </row>
    <row r="15" spans="2:19" x14ac:dyDescent="0.25">
      <c r="B15">
        <v>1</v>
      </c>
      <c r="C15" t="s">
        <v>15944</v>
      </c>
      <c r="D15">
        <v>2</v>
      </c>
      <c r="E15">
        <v>0</v>
      </c>
      <c r="F15">
        <v>0</v>
      </c>
      <c r="G15">
        <v>10</v>
      </c>
      <c r="H15">
        <v>0</v>
      </c>
      <c r="I15">
        <v>0</v>
      </c>
      <c r="J15">
        <v>0</v>
      </c>
      <c r="K15">
        <v>0</v>
      </c>
      <c r="L15">
        <v>-1.1499999999999999</v>
      </c>
      <c r="M15">
        <v>0</v>
      </c>
      <c r="N15">
        <v>-1</v>
      </c>
      <c r="O15">
        <v>1</v>
      </c>
      <c r="P15" s="8"/>
      <c r="R15" s="2" t="s">
        <v>366</v>
      </c>
      <c r="S15" s="2" t="s">
        <v>367</v>
      </c>
    </row>
    <row r="16" spans="2:19" x14ac:dyDescent="0.25">
      <c r="B16">
        <v>2</v>
      </c>
      <c r="C16" t="s">
        <v>15945</v>
      </c>
      <c r="D16">
        <v>175</v>
      </c>
      <c r="E16">
        <v>0</v>
      </c>
      <c r="F16">
        <v>0</v>
      </c>
      <c r="G16">
        <v>32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-1</v>
      </c>
      <c r="O16">
        <v>1</v>
      </c>
    </row>
    <row r="17" spans="2:20" x14ac:dyDescent="0.25">
      <c r="B17">
        <v>3</v>
      </c>
      <c r="C17" t="s">
        <v>15946</v>
      </c>
      <c r="D17">
        <v>21</v>
      </c>
      <c r="E17">
        <v>0</v>
      </c>
      <c r="F17">
        <v>0</v>
      </c>
      <c r="G17">
        <v>31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-1</v>
      </c>
      <c r="O17">
        <v>1</v>
      </c>
      <c r="R17" s="2">
        <v>0</v>
      </c>
      <c r="S17" s="2" t="s">
        <v>433</v>
      </c>
    </row>
    <row r="18" spans="2:20" x14ac:dyDescent="0.25">
      <c r="B18">
        <v>4</v>
      </c>
      <c r="C18" t="s">
        <v>15947</v>
      </c>
      <c r="D18">
        <v>5</v>
      </c>
      <c r="E18">
        <v>0</v>
      </c>
      <c r="F18">
        <v>0</v>
      </c>
      <c r="G18">
        <v>27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-1</v>
      </c>
      <c r="O18">
        <v>1</v>
      </c>
      <c r="R18" s="2">
        <v>1</v>
      </c>
      <c r="S18" s="2" t="s">
        <v>368</v>
      </c>
      <c r="T18">
        <f>R18</f>
        <v>1</v>
      </c>
    </row>
    <row r="19" spans="2:20" x14ac:dyDescent="0.25">
      <c r="B19">
        <v>5</v>
      </c>
      <c r="C19" t="s">
        <v>15948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-1</v>
      </c>
      <c r="O19">
        <v>1</v>
      </c>
      <c r="R19" s="2">
        <v>2</v>
      </c>
      <c r="S19" s="2" t="s">
        <v>369</v>
      </c>
      <c r="T19">
        <f t="shared" ref="T19:T82" si="0">R19</f>
        <v>2</v>
      </c>
    </row>
    <row r="20" spans="2:20" x14ac:dyDescent="0.25">
      <c r="B20">
        <v>6</v>
      </c>
      <c r="C20" t="s">
        <v>15949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-1</v>
      </c>
      <c r="O20">
        <v>1</v>
      </c>
      <c r="R20" s="2">
        <v>3</v>
      </c>
      <c r="S20" s="2" t="s">
        <v>370</v>
      </c>
      <c r="T20">
        <f t="shared" si="0"/>
        <v>3</v>
      </c>
    </row>
    <row r="21" spans="2:20" x14ac:dyDescent="0.25">
      <c r="B21">
        <v>7</v>
      </c>
      <c r="C21" t="s">
        <v>15950</v>
      </c>
      <c r="D21">
        <v>167</v>
      </c>
      <c r="E21">
        <v>7</v>
      </c>
      <c r="F21">
        <v>0</v>
      </c>
      <c r="G21">
        <v>29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-1</v>
      </c>
      <c r="O21">
        <v>1</v>
      </c>
      <c r="R21" s="2">
        <v>4</v>
      </c>
      <c r="S21" s="2" t="s">
        <v>371</v>
      </c>
      <c r="T21">
        <f t="shared" si="0"/>
        <v>4</v>
      </c>
    </row>
    <row r="22" spans="2:20" x14ac:dyDescent="0.25">
      <c r="B22">
        <v>8</v>
      </c>
      <c r="C22" t="s">
        <v>15951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-1</v>
      </c>
      <c r="O22">
        <v>1</v>
      </c>
      <c r="R22" s="2">
        <v>5</v>
      </c>
      <c r="S22" s="2" t="s">
        <v>372</v>
      </c>
      <c r="T22">
        <f t="shared" si="0"/>
        <v>5</v>
      </c>
    </row>
    <row r="23" spans="2:20" x14ac:dyDescent="0.25">
      <c r="B23">
        <v>9</v>
      </c>
      <c r="C23" t="s">
        <v>15952</v>
      </c>
      <c r="D23">
        <v>7</v>
      </c>
      <c r="E23">
        <v>0</v>
      </c>
      <c r="F23">
        <v>0</v>
      </c>
      <c r="G23">
        <v>21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-1</v>
      </c>
      <c r="O23">
        <v>1</v>
      </c>
      <c r="R23" s="2">
        <v>6</v>
      </c>
      <c r="S23" s="2" t="s">
        <v>373</v>
      </c>
      <c r="T23">
        <f t="shared" si="0"/>
        <v>6</v>
      </c>
    </row>
    <row r="24" spans="2:20" x14ac:dyDescent="0.25">
      <c r="B24">
        <v>10</v>
      </c>
      <c r="C24" t="s">
        <v>15953</v>
      </c>
      <c r="D24">
        <v>5</v>
      </c>
      <c r="E24">
        <v>0</v>
      </c>
      <c r="F24">
        <v>0</v>
      </c>
      <c r="G24">
        <v>42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-1</v>
      </c>
      <c r="O24">
        <v>1</v>
      </c>
      <c r="R24" s="2">
        <v>7</v>
      </c>
      <c r="S24" s="2" t="s">
        <v>374</v>
      </c>
      <c r="T24">
        <f t="shared" si="0"/>
        <v>7</v>
      </c>
    </row>
    <row r="25" spans="2:20" x14ac:dyDescent="0.25">
      <c r="B25">
        <v>11</v>
      </c>
      <c r="C25" t="s">
        <v>15954</v>
      </c>
      <c r="D25">
        <v>26</v>
      </c>
      <c r="E25">
        <v>14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-1</v>
      </c>
      <c r="O25">
        <v>1</v>
      </c>
      <c r="R25" s="2">
        <v>8</v>
      </c>
      <c r="S25" s="2" t="s">
        <v>375</v>
      </c>
      <c r="T25">
        <f t="shared" si="0"/>
        <v>8</v>
      </c>
    </row>
    <row r="26" spans="2:20" x14ac:dyDescent="0.25">
      <c r="B26">
        <v>12</v>
      </c>
      <c r="C26" t="s">
        <v>15955</v>
      </c>
      <c r="D26">
        <v>26</v>
      </c>
      <c r="E26">
        <v>14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-1</v>
      </c>
      <c r="O26">
        <v>1</v>
      </c>
      <c r="R26" s="2">
        <v>9</v>
      </c>
      <c r="S26" s="2" t="s">
        <v>376</v>
      </c>
      <c r="T26">
        <f t="shared" si="0"/>
        <v>9</v>
      </c>
    </row>
    <row r="27" spans="2:20" x14ac:dyDescent="0.25">
      <c r="B27">
        <v>13</v>
      </c>
      <c r="C27" t="s">
        <v>15956</v>
      </c>
      <c r="D27">
        <v>87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-1</v>
      </c>
      <c r="O27">
        <v>1</v>
      </c>
      <c r="R27" s="2">
        <v>10</v>
      </c>
      <c r="S27" s="2" t="s">
        <v>377</v>
      </c>
      <c r="T27">
        <f t="shared" si="0"/>
        <v>10</v>
      </c>
    </row>
    <row r="28" spans="2:20" x14ac:dyDescent="0.25">
      <c r="B28">
        <v>14</v>
      </c>
      <c r="C28" t="s">
        <v>15957</v>
      </c>
      <c r="D28">
        <v>173</v>
      </c>
      <c r="E28">
        <v>0</v>
      </c>
      <c r="F28">
        <v>0</v>
      </c>
      <c r="G28">
        <v>30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-1</v>
      </c>
      <c r="O28">
        <v>1</v>
      </c>
      <c r="R28" s="2">
        <v>11</v>
      </c>
      <c r="S28" s="2" t="s">
        <v>432</v>
      </c>
      <c r="T28">
        <f t="shared" si="0"/>
        <v>11</v>
      </c>
    </row>
    <row r="29" spans="2:20" x14ac:dyDescent="0.25">
      <c r="B29">
        <v>15</v>
      </c>
      <c r="C29" t="s">
        <v>15958</v>
      </c>
      <c r="D29">
        <v>62</v>
      </c>
      <c r="E29">
        <v>0</v>
      </c>
      <c r="F29">
        <v>0</v>
      </c>
      <c r="G29">
        <v>0</v>
      </c>
      <c r="H29">
        <v>3</v>
      </c>
      <c r="I29">
        <v>0</v>
      </c>
      <c r="J29">
        <v>0</v>
      </c>
      <c r="K29">
        <v>0</v>
      </c>
      <c r="L29">
        <v>0</v>
      </c>
      <c r="M29">
        <v>0</v>
      </c>
      <c r="N29">
        <v>-1</v>
      </c>
      <c r="O29">
        <v>1</v>
      </c>
      <c r="R29" s="2">
        <v>12</v>
      </c>
      <c r="S29" s="2" t="s">
        <v>378</v>
      </c>
      <c r="T29">
        <f t="shared" si="0"/>
        <v>12</v>
      </c>
    </row>
    <row r="30" spans="2:20" x14ac:dyDescent="0.25">
      <c r="B30">
        <v>16</v>
      </c>
      <c r="C30" t="s">
        <v>15959</v>
      </c>
      <c r="D30">
        <v>31</v>
      </c>
      <c r="E30">
        <v>0</v>
      </c>
      <c r="F30">
        <v>0</v>
      </c>
      <c r="G30">
        <v>0</v>
      </c>
      <c r="H30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-1</v>
      </c>
      <c r="O30">
        <v>1</v>
      </c>
      <c r="R30" s="2">
        <v>13</v>
      </c>
      <c r="S30" s="2" t="s">
        <v>379</v>
      </c>
      <c r="T30">
        <f t="shared" si="0"/>
        <v>13</v>
      </c>
    </row>
    <row r="31" spans="2:20" x14ac:dyDescent="0.25">
      <c r="B31">
        <v>17</v>
      </c>
      <c r="C31" t="s">
        <v>15960</v>
      </c>
      <c r="D31">
        <v>111</v>
      </c>
      <c r="E31">
        <v>0</v>
      </c>
      <c r="F31">
        <v>0</v>
      </c>
      <c r="G31">
        <v>97</v>
      </c>
      <c r="H31">
        <v>0</v>
      </c>
      <c r="I31">
        <v>0</v>
      </c>
      <c r="J31">
        <v>0</v>
      </c>
      <c r="K31">
        <v>0.153</v>
      </c>
      <c r="L31">
        <v>0</v>
      </c>
      <c r="M31">
        <v>0</v>
      </c>
      <c r="N31">
        <v>-1</v>
      </c>
      <c r="O31">
        <v>1</v>
      </c>
      <c r="R31" s="2">
        <v>14</v>
      </c>
      <c r="S31" s="2" t="s">
        <v>380</v>
      </c>
      <c r="T31">
        <f t="shared" si="0"/>
        <v>14</v>
      </c>
    </row>
    <row r="32" spans="2:20" x14ac:dyDescent="0.25">
      <c r="B32">
        <v>18</v>
      </c>
      <c r="C32" t="s">
        <v>15961</v>
      </c>
      <c r="D32">
        <v>106</v>
      </c>
      <c r="E32">
        <v>0</v>
      </c>
      <c r="F32">
        <v>0</v>
      </c>
      <c r="G32">
        <v>27</v>
      </c>
      <c r="H32">
        <v>0</v>
      </c>
      <c r="I32">
        <v>0</v>
      </c>
      <c r="J32">
        <v>0</v>
      </c>
      <c r="K32">
        <v>0.153</v>
      </c>
      <c r="L32">
        <v>0</v>
      </c>
      <c r="M32">
        <v>0</v>
      </c>
      <c r="N32">
        <v>-1</v>
      </c>
      <c r="O32">
        <v>1</v>
      </c>
      <c r="R32" s="2">
        <v>15</v>
      </c>
      <c r="S32" s="2" t="s">
        <v>381</v>
      </c>
      <c r="T32">
        <f t="shared" si="0"/>
        <v>15</v>
      </c>
    </row>
    <row r="33" spans="2:20" x14ac:dyDescent="0.25">
      <c r="B33">
        <v>19</v>
      </c>
      <c r="C33" t="s">
        <v>15962</v>
      </c>
      <c r="D33">
        <v>111</v>
      </c>
      <c r="E33">
        <v>0</v>
      </c>
      <c r="F33">
        <v>0</v>
      </c>
      <c r="G33">
        <v>97</v>
      </c>
      <c r="H33">
        <v>0</v>
      </c>
      <c r="I33">
        <v>0</v>
      </c>
      <c r="J33">
        <v>0</v>
      </c>
      <c r="K33">
        <v>0</v>
      </c>
      <c r="L33">
        <v>0</v>
      </c>
      <c r="M33">
        <v>0.153</v>
      </c>
      <c r="N33">
        <v>-1</v>
      </c>
      <c r="O33">
        <v>1</v>
      </c>
      <c r="R33" s="2">
        <v>16</v>
      </c>
      <c r="S33" s="2" t="s">
        <v>382</v>
      </c>
      <c r="T33">
        <f t="shared" si="0"/>
        <v>16</v>
      </c>
    </row>
    <row r="34" spans="2:20" x14ac:dyDescent="0.25">
      <c r="B34">
        <v>20</v>
      </c>
      <c r="C34" t="s">
        <v>15963</v>
      </c>
      <c r="D34">
        <v>106</v>
      </c>
      <c r="E34">
        <v>0</v>
      </c>
      <c r="F34">
        <v>0</v>
      </c>
      <c r="G34">
        <v>27</v>
      </c>
      <c r="H34">
        <v>0</v>
      </c>
      <c r="I34">
        <v>0</v>
      </c>
      <c r="J34">
        <v>0</v>
      </c>
      <c r="K34">
        <v>0</v>
      </c>
      <c r="L34">
        <v>0</v>
      </c>
      <c r="M34">
        <v>0.153</v>
      </c>
      <c r="N34">
        <v>-1</v>
      </c>
      <c r="O34">
        <v>1</v>
      </c>
      <c r="R34" s="2">
        <v>17</v>
      </c>
      <c r="S34" s="2" t="s">
        <v>383</v>
      </c>
      <c r="T34">
        <f t="shared" si="0"/>
        <v>17</v>
      </c>
    </row>
    <row r="35" spans="2:20" x14ac:dyDescent="0.25">
      <c r="B35">
        <v>21</v>
      </c>
      <c r="C35" t="s">
        <v>15964</v>
      </c>
      <c r="D35">
        <v>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-1</v>
      </c>
      <c r="O35">
        <v>1</v>
      </c>
      <c r="R35" s="2">
        <v>18</v>
      </c>
      <c r="S35" s="2" t="s">
        <v>384</v>
      </c>
      <c r="T35">
        <f t="shared" si="0"/>
        <v>18</v>
      </c>
    </row>
    <row r="36" spans="2:20" x14ac:dyDescent="0.25">
      <c r="B36">
        <v>22</v>
      </c>
      <c r="C36" t="s">
        <v>15965</v>
      </c>
      <c r="D36">
        <v>68</v>
      </c>
      <c r="E36">
        <v>14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-1</v>
      </c>
      <c r="O36">
        <v>1</v>
      </c>
      <c r="R36" s="2">
        <v>19</v>
      </c>
      <c r="S36" s="2" t="s">
        <v>385</v>
      </c>
      <c r="T36">
        <f t="shared" si="0"/>
        <v>19</v>
      </c>
    </row>
    <row r="37" spans="2:20" x14ac:dyDescent="0.25">
      <c r="B37">
        <v>23</v>
      </c>
      <c r="C37" t="s">
        <v>15966</v>
      </c>
      <c r="D37">
        <v>5</v>
      </c>
      <c r="E37">
        <v>0</v>
      </c>
      <c r="F37">
        <v>0</v>
      </c>
      <c r="G37">
        <v>345</v>
      </c>
      <c r="H37">
        <v>0</v>
      </c>
      <c r="I37">
        <v>0</v>
      </c>
      <c r="J37">
        <v>0</v>
      </c>
      <c r="K37">
        <v>0</v>
      </c>
      <c r="L37">
        <v>-0.3</v>
      </c>
      <c r="M37">
        <v>0</v>
      </c>
      <c r="N37">
        <v>-1</v>
      </c>
      <c r="O37">
        <v>1</v>
      </c>
      <c r="R37" s="2">
        <v>20</v>
      </c>
      <c r="S37" s="2" t="s">
        <v>386</v>
      </c>
      <c r="T37">
        <f t="shared" si="0"/>
        <v>20</v>
      </c>
    </row>
    <row r="38" spans="2:20" x14ac:dyDescent="0.25">
      <c r="B38">
        <v>24</v>
      </c>
      <c r="C38" t="s">
        <v>15967</v>
      </c>
      <c r="D38">
        <v>0</v>
      </c>
      <c r="E38">
        <v>0</v>
      </c>
      <c r="F38">
        <v>0</v>
      </c>
      <c r="G38">
        <v>407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-1</v>
      </c>
      <c r="O38">
        <v>1</v>
      </c>
      <c r="R38" s="2">
        <v>21</v>
      </c>
      <c r="S38" s="2" t="s">
        <v>387</v>
      </c>
      <c r="T38">
        <f t="shared" si="0"/>
        <v>21</v>
      </c>
    </row>
    <row r="39" spans="2:20" x14ac:dyDescent="0.25">
      <c r="B39">
        <v>25</v>
      </c>
      <c r="C39" t="s">
        <v>15968</v>
      </c>
      <c r="D39">
        <v>0</v>
      </c>
      <c r="E39">
        <v>0</v>
      </c>
      <c r="F39">
        <v>0</v>
      </c>
      <c r="G39">
        <v>407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-1</v>
      </c>
      <c r="O39">
        <v>1</v>
      </c>
      <c r="R39" s="2">
        <v>22</v>
      </c>
      <c r="S39" s="2" t="s">
        <v>388</v>
      </c>
      <c r="T39">
        <f t="shared" si="0"/>
        <v>22</v>
      </c>
    </row>
    <row r="40" spans="2:20" x14ac:dyDescent="0.25">
      <c r="B40">
        <v>26</v>
      </c>
      <c r="C40" t="s">
        <v>15969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-1</v>
      </c>
      <c r="O40">
        <v>1</v>
      </c>
      <c r="R40" s="2">
        <v>23</v>
      </c>
      <c r="S40" s="2" t="s">
        <v>389</v>
      </c>
      <c r="T40">
        <f t="shared" si="0"/>
        <v>23</v>
      </c>
    </row>
    <row r="41" spans="2:20" x14ac:dyDescent="0.25">
      <c r="B41">
        <v>27</v>
      </c>
      <c r="C41" t="s">
        <v>15970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1.1499999999999999</v>
      </c>
      <c r="N41">
        <v>-1</v>
      </c>
      <c r="O41">
        <v>1</v>
      </c>
      <c r="R41" s="2">
        <v>24</v>
      </c>
      <c r="S41" s="2" t="s">
        <v>390</v>
      </c>
      <c r="T41">
        <f t="shared" si="0"/>
        <v>24</v>
      </c>
    </row>
    <row r="42" spans="2:20" x14ac:dyDescent="0.25">
      <c r="B42">
        <v>28</v>
      </c>
      <c r="C42" t="s">
        <v>15971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1.1499999999999999</v>
      </c>
      <c r="L42">
        <v>0</v>
      </c>
      <c r="M42">
        <v>0</v>
      </c>
      <c r="N42">
        <v>-1</v>
      </c>
      <c r="O42">
        <v>1</v>
      </c>
      <c r="R42" s="2">
        <v>25</v>
      </c>
      <c r="S42" s="2" t="s">
        <v>391</v>
      </c>
      <c r="T42">
        <f t="shared" si="0"/>
        <v>25</v>
      </c>
    </row>
    <row r="43" spans="2:20" x14ac:dyDescent="0.25">
      <c r="B43">
        <v>29</v>
      </c>
      <c r="C43" t="s">
        <v>15972</v>
      </c>
      <c r="D43">
        <v>106</v>
      </c>
      <c r="E43">
        <v>0</v>
      </c>
      <c r="F43">
        <v>0</v>
      </c>
      <c r="G43">
        <v>27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-1</v>
      </c>
      <c r="O43">
        <v>1</v>
      </c>
      <c r="R43" s="2">
        <v>26</v>
      </c>
      <c r="S43" s="2" t="s">
        <v>392</v>
      </c>
      <c r="T43">
        <f t="shared" si="0"/>
        <v>26</v>
      </c>
    </row>
    <row r="44" spans="2:20" x14ac:dyDescent="0.25">
      <c r="B44">
        <v>30</v>
      </c>
      <c r="C44" t="s">
        <v>15973</v>
      </c>
      <c r="D44">
        <v>106</v>
      </c>
      <c r="E44">
        <v>0</v>
      </c>
      <c r="F44">
        <v>0</v>
      </c>
      <c r="G44">
        <v>27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-1</v>
      </c>
      <c r="O44">
        <v>1</v>
      </c>
      <c r="R44" s="2">
        <v>27</v>
      </c>
      <c r="S44" s="2" t="s">
        <v>393</v>
      </c>
      <c r="T44">
        <f t="shared" si="0"/>
        <v>27</v>
      </c>
    </row>
    <row r="45" spans="2:20" x14ac:dyDescent="0.25">
      <c r="B45">
        <v>31</v>
      </c>
      <c r="C45" t="s">
        <v>15974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-1</v>
      </c>
      <c r="O45">
        <v>1</v>
      </c>
      <c r="R45" s="2">
        <v>28</v>
      </c>
      <c r="S45" s="2" t="s">
        <v>394</v>
      </c>
      <c r="T45">
        <f t="shared" si="0"/>
        <v>28</v>
      </c>
    </row>
    <row r="46" spans="2:20" x14ac:dyDescent="0.25">
      <c r="B46">
        <v>32</v>
      </c>
      <c r="C46" t="s">
        <v>15975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-1</v>
      </c>
      <c r="O46">
        <v>1</v>
      </c>
      <c r="R46" s="2">
        <v>29</v>
      </c>
      <c r="S46" s="2" t="s">
        <v>395</v>
      </c>
      <c r="T46">
        <f t="shared" si="0"/>
        <v>29</v>
      </c>
    </row>
    <row r="47" spans="2:20" x14ac:dyDescent="0.25">
      <c r="B47">
        <v>33</v>
      </c>
      <c r="C47" t="s">
        <v>15976</v>
      </c>
      <c r="D47">
        <v>0</v>
      </c>
      <c r="E47">
        <v>0</v>
      </c>
      <c r="F47">
        <v>0</v>
      </c>
      <c r="G47">
        <v>27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-1</v>
      </c>
      <c r="O47">
        <v>1</v>
      </c>
      <c r="R47" s="2">
        <v>30</v>
      </c>
      <c r="S47" s="2" t="s">
        <v>396</v>
      </c>
      <c r="T47">
        <f t="shared" si="0"/>
        <v>30</v>
      </c>
    </row>
    <row r="48" spans="2:20" x14ac:dyDescent="0.25">
      <c r="B48">
        <v>34</v>
      </c>
      <c r="C48" t="s">
        <v>15977</v>
      </c>
      <c r="D48">
        <v>0</v>
      </c>
      <c r="E48">
        <v>0</v>
      </c>
      <c r="F48">
        <v>0</v>
      </c>
      <c r="G48">
        <v>27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-1</v>
      </c>
      <c r="O48">
        <v>1</v>
      </c>
      <c r="R48" s="2">
        <v>31</v>
      </c>
      <c r="S48" s="2" t="s">
        <v>397</v>
      </c>
      <c r="T48">
        <f t="shared" si="0"/>
        <v>31</v>
      </c>
    </row>
    <row r="49" spans="2:20" x14ac:dyDescent="0.25">
      <c r="B49">
        <v>35</v>
      </c>
      <c r="C49" t="s">
        <v>15978</v>
      </c>
      <c r="D49">
        <v>0</v>
      </c>
      <c r="E49">
        <v>0</v>
      </c>
      <c r="F49">
        <v>0</v>
      </c>
      <c r="G49">
        <v>42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-1</v>
      </c>
      <c r="O49">
        <v>1</v>
      </c>
      <c r="R49" s="2">
        <v>32</v>
      </c>
      <c r="S49" s="2" t="s">
        <v>398</v>
      </c>
      <c r="T49">
        <f t="shared" si="0"/>
        <v>32</v>
      </c>
    </row>
    <row r="50" spans="2:20" x14ac:dyDescent="0.25">
      <c r="B50">
        <v>36</v>
      </c>
      <c r="C50" t="s">
        <v>15979</v>
      </c>
      <c r="D50">
        <v>0</v>
      </c>
      <c r="E50">
        <v>0</v>
      </c>
      <c r="F50">
        <v>0</v>
      </c>
      <c r="G50">
        <v>42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-1</v>
      </c>
      <c r="O50">
        <v>1</v>
      </c>
      <c r="R50" s="2">
        <v>33</v>
      </c>
      <c r="S50" s="2" t="s">
        <v>399</v>
      </c>
      <c r="T50">
        <f t="shared" si="0"/>
        <v>33</v>
      </c>
    </row>
    <row r="51" spans="2:20" x14ac:dyDescent="0.25">
      <c r="B51">
        <v>37</v>
      </c>
      <c r="C51" t="s">
        <v>15980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-1</v>
      </c>
      <c r="O51">
        <v>1</v>
      </c>
      <c r="R51" s="2">
        <v>34</v>
      </c>
      <c r="S51" s="2" t="s">
        <v>400</v>
      </c>
      <c r="T51">
        <f t="shared" si="0"/>
        <v>34</v>
      </c>
    </row>
    <row r="52" spans="2:20" x14ac:dyDescent="0.25">
      <c r="B52">
        <v>38</v>
      </c>
      <c r="C52" t="s">
        <v>15981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-1</v>
      </c>
      <c r="O52">
        <v>1</v>
      </c>
      <c r="R52" s="2">
        <v>35</v>
      </c>
      <c r="S52" s="2" t="s">
        <v>401</v>
      </c>
      <c r="T52">
        <f t="shared" si="0"/>
        <v>35</v>
      </c>
    </row>
    <row r="53" spans="2:20" x14ac:dyDescent="0.25">
      <c r="B53">
        <v>39</v>
      </c>
      <c r="C53" t="s">
        <v>15982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-1</v>
      </c>
      <c r="O53">
        <v>1</v>
      </c>
      <c r="R53" s="2">
        <v>36</v>
      </c>
      <c r="S53" s="2" t="s">
        <v>402</v>
      </c>
      <c r="T53">
        <f t="shared" si="0"/>
        <v>36</v>
      </c>
    </row>
    <row r="54" spans="2:20" x14ac:dyDescent="0.25">
      <c r="B54">
        <v>40</v>
      </c>
      <c r="C54" t="s">
        <v>15983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-1</v>
      </c>
      <c r="O54">
        <v>1</v>
      </c>
      <c r="R54" s="2">
        <v>37</v>
      </c>
      <c r="S54" s="2" t="s">
        <v>403</v>
      </c>
      <c r="T54">
        <f t="shared" si="0"/>
        <v>37</v>
      </c>
    </row>
    <row r="55" spans="2:20" x14ac:dyDescent="0.25">
      <c r="B55">
        <v>41</v>
      </c>
      <c r="C55" t="s">
        <v>15984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-1</v>
      </c>
      <c r="O55">
        <v>1</v>
      </c>
      <c r="R55" s="2">
        <v>38</v>
      </c>
      <c r="S55" s="2" t="s">
        <v>404</v>
      </c>
      <c r="T55">
        <f t="shared" si="0"/>
        <v>38</v>
      </c>
    </row>
    <row r="56" spans="2:20" x14ac:dyDescent="0.25">
      <c r="B56">
        <v>42</v>
      </c>
      <c r="C56" t="s">
        <v>15985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-1</v>
      </c>
      <c r="O56">
        <v>1</v>
      </c>
      <c r="R56" s="2">
        <v>39</v>
      </c>
      <c r="S56" s="2" t="s">
        <v>405</v>
      </c>
      <c r="T56">
        <f t="shared" si="0"/>
        <v>39</v>
      </c>
    </row>
    <row r="57" spans="2:20" x14ac:dyDescent="0.25">
      <c r="B57">
        <v>43</v>
      </c>
      <c r="C57" t="s">
        <v>15986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-1</v>
      </c>
      <c r="O57">
        <v>1</v>
      </c>
      <c r="R57" s="2">
        <v>40</v>
      </c>
      <c r="S57" s="2" t="s">
        <v>408</v>
      </c>
      <c r="T57">
        <f t="shared" si="0"/>
        <v>40</v>
      </c>
    </row>
    <row r="58" spans="2:20" x14ac:dyDescent="0.25">
      <c r="B58">
        <v>44</v>
      </c>
      <c r="C58" t="s">
        <v>15987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-1</v>
      </c>
      <c r="O58">
        <v>1</v>
      </c>
      <c r="R58" s="2">
        <v>41</v>
      </c>
      <c r="S58" s="2" t="s">
        <v>409</v>
      </c>
      <c r="T58">
        <f t="shared" si="0"/>
        <v>41</v>
      </c>
    </row>
    <row r="59" spans="2:20" x14ac:dyDescent="0.25">
      <c r="B59">
        <v>45</v>
      </c>
      <c r="C59" t="s">
        <v>15988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-1</v>
      </c>
      <c r="O59">
        <v>1</v>
      </c>
      <c r="R59" s="2">
        <v>42</v>
      </c>
      <c r="S59" s="2" t="s">
        <v>420</v>
      </c>
      <c r="T59">
        <f t="shared" si="0"/>
        <v>42</v>
      </c>
    </row>
    <row r="60" spans="2:20" x14ac:dyDescent="0.25">
      <c r="B60">
        <v>46</v>
      </c>
      <c r="C60" t="s">
        <v>15989</v>
      </c>
      <c r="D60">
        <v>152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-1</v>
      </c>
      <c r="O60">
        <v>1</v>
      </c>
      <c r="R60" s="2">
        <v>43</v>
      </c>
      <c r="S60" s="2" t="s">
        <v>421</v>
      </c>
      <c r="T60">
        <f t="shared" si="0"/>
        <v>43</v>
      </c>
    </row>
    <row r="61" spans="2:20" x14ac:dyDescent="0.25">
      <c r="B61">
        <v>47</v>
      </c>
      <c r="C61" t="s">
        <v>15990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-1</v>
      </c>
      <c r="O61">
        <v>1</v>
      </c>
      <c r="R61" s="2">
        <v>44</v>
      </c>
      <c r="S61" s="2" t="s">
        <v>418</v>
      </c>
      <c r="T61">
        <f t="shared" si="0"/>
        <v>44</v>
      </c>
    </row>
    <row r="62" spans="2:20" x14ac:dyDescent="0.25">
      <c r="B62">
        <v>48</v>
      </c>
      <c r="C62" t="s">
        <v>15991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-1</v>
      </c>
      <c r="O62">
        <v>1</v>
      </c>
      <c r="R62" s="2">
        <v>45</v>
      </c>
      <c r="S62" s="2" t="s">
        <v>419</v>
      </c>
      <c r="T62">
        <f t="shared" si="0"/>
        <v>45</v>
      </c>
    </row>
    <row r="63" spans="2:20" x14ac:dyDescent="0.25">
      <c r="B63">
        <v>49</v>
      </c>
      <c r="C63" t="s">
        <v>15992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-1</v>
      </c>
      <c r="O63">
        <v>1</v>
      </c>
      <c r="R63" s="2">
        <v>46</v>
      </c>
      <c r="S63" s="2" t="s">
        <v>406</v>
      </c>
      <c r="T63">
        <f t="shared" si="0"/>
        <v>46</v>
      </c>
    </row>
    <row r="64" spans="2:20" x14ac:dyDescent="0.25">
      <c r="B64">
        <v>50</v>
      </c>
      <c r="C64" t="s">
        <v>15993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-1</v>
      </c>
      <c r="O64">
        <v>1</v>
      </c>
      <c r="R64" s="2">
        <v>47</v>
      </c>
      <c r="S64" s="2" t="s">
        <v>407</v>
      </c>
      <c r="T64">
        <f t="shared" si="0"/>
        <v>47</v>
      </c>
    </row>
    <row r="65" spans="2:20" x14ac:dyDescent="0.25">
      <c r="B65">
        <v>51</v>
      </c>
      <c r="C65" t="s">
        <v>15994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-1</v>
      </c>
      <c r="O65">
        <v>1</v>
      </c>
      <c r="R65" s="2">
        <v>48</v>
      </c>
      <c r="S65" s="2" t="s">
        <v>410</v>
      </c>
      <c r="T65">
        <f t="shared" si="0"/>
        <v>48</v>
      </c>
    </row>
    <row r="66" spans="2:20" x14ac:dyDescent="0.25">
      <c r="B66">
        <v>52</v>
      </c>
      <c r="C66" t="s">
        <v>15995</v>
      </c>
      <c r="D66">
        <v>22</v>
      </c>
      <c r="E66">
        <v>0</v>
      </c>
      <c r="F66">
        <v>0</v>
      </c>
      <c r="G66">
        <v>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-1</v>
      </c>
      <c r="O66">
        <v>1</v>
      </c>
      <c r="R66" s="2">
        <v>49</v>
      </c>
      <c r="S66" s="2" t="s">
        <v>411</v>
      </c>
      <c r="T66">
        <f t="shared" si="0"/>
        <v>49</v>
      </c>
    </row>
    <row r="67" spans="2:20" x14ac:dyDescent="0.25">
      <c r="B67">
        <v>53</v>
      </c>
      <c r="C67" t="s">
        <v>15996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-1</v>
      </c>
      <c r="O67">
        <v>1</v>
      </c>
      <c r="R67" s="2">
        <v>50</v>
      </c>
      <c r="S67" s="2" t="s">
        <v>412</v>
      </c>
      <c r="T67">
        <f t="shared" si="0"/>
        <v>50</v>
      </c>
    </row>
    <row r="68" spans="2:20" x14ac:dyDescent="0.25">
      <c r="B68">
        <v>54</v>
      </c>
      <c r="C68" t="s">
        <v>15997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-1</v>
      </c>
      <c r="O68">
        <v>1</v>
      </c>
      <c r="R68" s="2">
        <v>51</v>
      </c>
      <c r="S68" s="2" t="s">
        <v>413</v>
      </c>
      <c r="T68">
        <f t="shared" si="0"/>
        <v>51</v>
      </c>
    </row>
    <row r="69" spans="2:20" x14ac:dyDescent="0.25">
      <c r="B69">
        <v>55</v>
      </c>
      <c r="C69" t="s">
        <v>15998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-1</v>
      </c>
      <c r="O69">
        <v>1</v>
      </c>
      <c r="R69" s="2">
        <v>52</v>
      </c>
      <c r="S69" s="2" t="s">
        <v>414</v>
      </c>
      <c r="T69">
        <f t="shared" si="0"/>
        <v>52</v>
      </c>
    </row>
    <row r="70" spans="2:20" x14ac:dyDescent="0.25">
      <c r="B70">
        <v>56</v>
      </c>
      <c r="C70" t="s">
        <v>15999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-1</v>
      </c>
      <c r="O70">
        <v>1</v>
      </c>
      <c r="R70" s="2">
        <v>53</v>
      </c>
      <c r="S70" s="2" t="s">
        <v>415</v>
      </c>
      <c r="T70">
        <f t="shared" si="0"/>
        <v>53</v>
      </c>
    </row>
    <row r="71" spans="2:20" x14ac:dyDescent="0.25">
      <c r="B71">
        <v>57</v>
      </c>
      <c r="C71" t="s">
        <v>16000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-1</v>
      </c>
      <c r="O71">
        <v>1</v>
      </c>
      <c r="R71" s="2">
        <v>54</v>
      </c>
      <c r="S71" s="2" t="s">
        <v>416</v>
      </c>
      <c r="T71">
        <f t="shared" si="0"/>
        <v>54</v>
      </c>
    </row>
    <row r="72" spans="2:20" x14ac:dyDescent="0.25">
      <c r="B72">
        <v>58</v>
      </c>
      <c r="C72" t="s">
        <v>16001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-1</v>
      </c>
      <c r="O72">
        <v>1</v>
      </c>
      <c r="R72" s="2">
        <v>55</v>
      </c>
      <c r="S72" s="2" t="s">
        <v>417</v>
      </c>
      <c r="T72">
        <f t="shared" si="0"/>
        <v>55</v>
      </c>
    </row>
    <row r="73" spans="2:20" x14ac:dyDescent="0.25">
      <c r="B73">
        <v>59</v>
      </c>
      <c r="C73" t="s">
        <v>16002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-1</v>
      </c>
      <c r="O73">
        <v>1</v>
      </c>
      <c r="R73" s="2">
        <v>56</v>
      </c>
      <c r="S73" s="2" t="s">
        <v>423</v>
      </c>
      <c r="T73">
        <f t="shared" si="0"/>
        <v>56</v>
      </c>
    </row>
    <row r="74" spans="2:20" x14ac:dyDescent="0.25">
      <c r="B74">
        <v>60</v>
      </c>
      <c r="C74" t="s">
        <v>16003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-1</v>
      </c>
      <c r="O74">
        <v>1</v>
      </c>
      <c r="R74" s="2">
        <v>57</v>
      </c>
      <c r="S74" s="2" t="s">
        <v>424</v>
      </c>
      <c r="T74">
        <f t="shared" si="0"/>
        <v>57</v>
      </c>
    </row>
    <row r="75" spans="2:20" x14ac:dyDescent="0.25">
      <c r="B75">
        <v>61</v>
      </c>
      <c r="C75" t="s">
        <v>16004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-1</v>
      </c>
      <c r="O75">
        <v>1</v>
      </c>
      <c r="R75" s="2">
        <v>58</v>
      </c>
      <c r="S75" s="2" t="s">
        <v>425</v>
      </c>
      <c r="T75">
        <f t="shared" si="0"/>
        <v>58</v>
      </c>
    </row>
    <row r="76" spans="2:20" x14ac:dyDescent="0.25">
      <c r="B76">
        <v>62</v>
      </c>
      <c r="C76" t="s">
        <v>16005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-1</v>
      </c>
      <c r="O76">
        <v>1</v>
      </c>
      <c r="R76" s="2">
        <v>59</v>
      </c>
      <c r="S76" s="2" t="s">
        <v>422</v>
      </c>
      <c r="T76">
        <f t="shared" si="0"/>
        <v>59</v>
      </c>
    </row>
    <row r="77" spans="2:20" x14ac:dyDescent="0.25">
      <c r="B77">
        <v>63</v>
      </c>
      <c r="C77" t="s">
        <v>16006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-1</v>
      </c>
      <c r="O77">
        <v>1</v>
      </c>
      <c r="R77" s="2">
        <v>60</v>
      </c>
      <c r="S77" s="2" t="s">
        <v>426</v>
      </c>
      <c r="T77">
        <f t="shared" si="0"/>
        <v>60</v>
      </c>
    </row>
    <row r="78" spans="2:20" x14ac:dyDescent="0.25">
      <c r="B78">
        <v>64</v>
      </c>
      <c r="C78" t="s">
        <v>16007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-1</v>
      </c>
      <c r="O78">
        <v>1</v>
      </c>
      <c r="R78" s="2">
        <v>61</v>
      </c>
      <c r="S78" s="2" t="s">
        <v>427</v>
      </c>
      <c r="T78">
        <f t="shared" si="0"/>
        <v>61</v>
      </c>
    </row>
    <row r="79" spans="2:20" x14ac:dyDescent="0.25">
      <c r="B79">
        <v>65</v>
      </c>
      <c r="C79" t="s">
        <v>16008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-1</v>
      </c>
      <c r="O79">
        <v>1</v>
      </c>
      <c r="R79" s="2">
        <v>62</v>
      </c>
      <c r="S79" s="2" t="s">
        <v>428</v>
      </c>
      <c r="T79">
        <f t="shared" si="0"/>
        <v>62</v>
      </c>
    </row>
    <row r="80" spans="2:20" x14ac:dyDescent="0.25">
      <c r="B80">
        <v>66</v>
      </c>
      <c r="C80" t="s">
        <v>16009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-1</v>
      </c>
      <c r="O80">
        <v>1</v>
      </c>
      <c r="R80" s="2">
        <v>63</v>
      </c>
      <c r="S80" s="2" t="s">
        <v>429</v>
      </c>
      <c r="T80">
        <f t="shared" si="0"/>
        <v>63</v>
      </c>
    </row>
    <row r="81" spans="2:20" x14ac:dyDescent="0.25">
      <c r="B81">
        <v>67</v>
      </c>
      <c r="C81" t="s">
        <v>16010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-1</v>
      </c>
      <c r="O81">
        <v>1</v>
      </c>
      <c r="R81" s="2">
        <v>64</v>
      </c>
      <c r="S81" s="2" t="s">
        <v>430</v>
      </c>
      <c r="T81">
        <f t="shared" si="0"/>
        <v>64</v>
      </c>
    </row>
    <row r="82" spans="2:20" x14ac:dyDescent="0.25">
      <c r="B82">
        <v>68</v>
      </c>
      <c r="C82" t="s">
        <v>16011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-1</v>
      </c>
      <c r="O82">
        <v>1</v>
      </c>
      <c r="R82" s="2">
        <v>65</v>
      </c>
      <c r="S82" s="2" t="s">
        <v>431</v>
      </c>
      <c r="T82">
        <f t="shared" si="0"/>
        <v>65</v>
      </c>
    </row>
    <row r="83" spans="2:20" x14ac:dyDescent="0.25">
      <c r="B83">
        <v>69</v>
      </c>
      <c r="C83" t="s">
        <v>16012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-1</v>
      </c>
      <c r="O83">
        <v>1</v>
      </c>
    </row>
    <row r="84" spans="2:20" x14ac:dyDescent="0.25">
      <c r="B84">
        <v>70</v>
      </c>
      <c r="C84" t="s">
        <v>16013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-1</v>
      </c>
      <c r="O84">
        <v>1</v>
      </c>
    </row>
    <row r="85" spans="2:20" x14ac:dyDescent="0.25">
      <c r="B85">
        <v>71</v>
      </c>
      <c r="C85" t="s">
        <v>16014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-1</v>
      </c>
      <c r="O85">
        <v>1</v>
      </c>
    </row>
    <row r="86" spans="2:20" x14ac:dyDescent="0.25">
      <c r="B86">
        <v>72</v>
      </c>
      <c r="C86" t="s">
        <v>16015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-1</v>
      </c>
      <c r="O86">
        <v>1</v>
      </c>
    </row>
    <row r="87" spans="2:20" x14ac:dyDescent="0.25">
      <c r="B87">
        <v>73</v>
      </c>
      <c r="C87" t="s">
        <v>16016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-1</v>
      </c>
      <c r="O87">
        <v>1</v>
      </c>
    </row>
    <row r="88" spans="2:20" x14ac:dyDescent="0.25">
      <c r="B88">
        <v>74</v>
      </c>
      <c r="C88" t="s">
        <v>16017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-1</v>
      </c>
      <c r="O88">
        <v>1</v>
      </c>
    </row>
    <row r="89" spans="2:20" x14ac:dyDescent="0.25">
      <c r="B89">
        <v>75</v>
      </c>
      <c r="C89" t="s">
        <v>16018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-1</v>
      </c>
      <c r="O89">
        <v>1</v>
      </c>
    </row>
    <row r="90" spans="2:20" x14ac:dyDescent="0.25">
      <c r="B90">
        <v>76</v>
      </c>
      <c r="C90" t="s">
        <v>16019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-1</v>
      </c>
      <c r="O90">
        <v>1</v>
      </c>
    </row>
    <row r="91" spans="2:20" x14ac:dyDescent="0.25">
      <c r="B91">
        <v>77</v>
      </c>
      <c r="C91" t="s">
        <v>16020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-1</v>
      </c>
      <c r="O91">
        <v>1</v>
      </c>
    </row>
    <row r="92" spans="2:20" x14ac:dyDescent="0.25">
      <c r="B92">
        <v>78</v>
      </c>
      <c r="C92" t="s">
        <v>16021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-1</v>
      </c>
      <c r="O92">
        <v>1</v>
      </c>
    </row>
    <row r="93" spans="2:20" x14ac:dyDescent="0.25">
      <c r="B93">
        <v>79</v>
      </c>
      <c r="C93" t="s">
        <v>16022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-1</v>
      </c>
      <c r="O93">
        <v>1</v>
      </c>
    </row>
    <row r="94" spans="2:20" x14ac:dyDescent="0.25">
      <c r="B94">
        <v>80</v>
      </c>
      <c r="C94" t="s">
        <v>16023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-1</v>
      </c>
      <c r="O94">
        <v>1</v>
      </c>
    </row>
    <row r="95" spans="2:20" x14ac:dyDescent="0.25">
      <c r="B95">
        <v>81</v>
      </c>
      <c r="C95" t="s">
        <v>16024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-1</v>
      </c>
      <c r="O95">
        <v>1</v>
      </c>
    </row>
    <row r="96" spans="2:20" x14ac:dyDescent="0.25">
      <c r="B96">
        <v>82</v>
      </c>
      <c r="C96" t="s">
        <v>16025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-1</v>
      </c>
      <c r="O96">
        <v>1</v>
      </c>
    </row>
    <row r="97" spans="2:15" x14ac:dyDescent="0.25">
      <c r="B97">
        <v>83</v>
      </c>
      <c r="C97" t="s">
        <v>16026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-1</v>
      </c>
      <c r="O97">
        <v>1</v>
      </c>
    </row>
    <row r="98" spans="2:15" x14ac:dyDescent="0.25">
      <c r="B98">
        <v>84</v>
      </c>
      <c r="C98" t="s">
        <v>16027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-1</v>
      </c>
      <c r="O98">
        <v>1</v>
      </c>
    </row>
    <row r="99" spans="2:15" x14ac:dyDescent="0.25">
      <c r="B99">
        <v>85</v>
      </c>
      <c r="C99" t="s">
        <v>16028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-1</v>
      </c>
      <c r="O99">
        <v>1</v>
      </c>
    </row>
    <row r="100" spans="2:15" x14ac:dyDescent="0.25">
      <c r="B100">
        <v>86</v>
      </c>
      <c r="C100" t="s">
        <v>16029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-1</v>
      </c>
      <c r="O100">
        <v>1</v>
      </c>
    </row>
    <row r="101" spans="2:15" x14ac:dyDescent="0.25">
      <c r="B101">
        <v>87</v>
      </c>
      <c r="C101" t="s">
        <v>16030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-1</v>
      </c>
      <c r="O101">
        <v>1</v>
      </c>
    </row>
    <row r="102" spans="2:15" x14ac:dyDescent="0.25">
      <c r="B102">
        <v>88</v>
      </c>
      <c r="C102" t="s">
        <v>16031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-1</v>
      </c>
      <c r="O102">
        <v>1</v>
      </c>
    </row>
    <row r="103" spans="2:15" x14ac:dyDescent="0.25">
      <c r="B103">
        <v>89</v>
      </c>
      <c r="C103" t="s">
        <v>16032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-1</v>
      </c>
      <c r="O103">
        <v>1</v>
      </c>
    </row>
    <row r="104" spans="2:15" x14ac:dyDescent="0.25">
      <c r="B104">
        <v>90</v>
      </c>
      <c r="C104" t="s">
        <v>16033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-1</v>
      </c>
      <c r="O104">
        <v>1</v>
      </c>
    </row>
    <row r="105" spans="2:15" x14ac:dyDescent="0.25">
      <c r="B105">
        <v>91</v>
      </c>
      <c r="C105" t="s">
        <v>16034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-1</v>
      </c>
      <c r="O105">
        <v>1</v>
      </c>
    </row>
    <row r="106" spans="2:15" x14ac:dyDescent="0.25">
      <c r="B106">
        <v>92</v>
      </c>
      <c r="C106" t="s">
        <v>16035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-1</v>
      </c>
      <c r="O106">
        <v>1</v>
      </c>
    </row>
    <row r="107" spans="2:15" x14ac:dyDescent="0.25">
      <c r="B107">
        <v>93</v>
      </c>
      <c r="C107" t="s">
        <v>16036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-1</v>
      </c>
      <c r="O107">
        <v>1</v>
      </c>
    </row>
    <row r="108" spans="2:15" x14ac:dyDescent="0.25">
      <c r="B108">
        <v>94</v>
      </c>
      <c r="C108" t="s">
        <v>16037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-1</v>
      </c>
      <c r="O108">
        <v>1</v>
      </c>
    </row>
    <row r="109" spans="2:15" x14ac:dyDescent="0.25">
      <c r="B109">
        <v>95</v>
      </c>
      <c r="C109" t="s">
        <v>16038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-1</v>
      </c>
      <c r="O109">
        <v>1</v>
      </c>
    </row>
    <row r="110" spans="2:15" x14ac:dyDescent="0.25">
      <c r="B110">
        <v>96</v>
      </c>
      <c r="C110" t="s">
        <v>16039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-1</v>
      </c>
      <c r="O110">
        <v>1</v>
      </c>
    </row>
    <row r="111" spans="2:15" x14ac:dyDescent="0.25">
      <c r="B111">
        <v>97</v>
      </c>
      <c r="C111" t="s">
        <v>16040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-1</v>
      </c>
      <c r="O111">
        <v>1</v>
      </c>
    </row>
    <row r="112" spans="2:15" x14ac:dyDescent="0.25">
      <c r="B112">
        <v>98</v>
      </c>
      <c r="C112" t="s">
        <v>16041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-1</v>
      </c>
      <c r="O112">
        <v>1</v>
      </c>
    </row>
    <row r="113" spans="2:15" x14ac:dyDescent="0.25">
      <c r="B113">
        <v>99</v>
      </c>
      <c r="C113" t="s">
        <v>16042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-1</v>
      </c>
      <c r="O113">
        <v>1</v>
      </c>
    </row>
    <row r="114" spans="2:15" x14ac:dyDescent="0.25">
      <c r="B114">
        <v>100</v>
      </c>
      <c r="C114" t="s">
        <v>16043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-1</v>
      </c>
      <c r="O114">
        <v>1</v>
      </c>
    </row>
    <row r="115" spans="2:15" x14ac:dyDescent="0.25">
      <c r="B115">
        <v>101</v>
      </c>
      <c r="C115" t="s">
        <v>16044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-1</v>
      </c>
      <c r="O115">
        <v>1</v>
      </c>
    </row>
    <row r="116" spans="2:15" x14ac:dyDescent="0.25">
      <c r="B116">
        <v>102</v>
      </c>
      <c r="C116" t="s">
        <v>16045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-1</v>
      </c>
      <c r="O116">
        <v>1</v>
      </c>
    </row>
    <row r="117" spans="2:15" x14ac:dyDescent="0.25">
      <c r="B117">
        <v>103</v>
      </c>
      <c r="C117" t="s">
        <v>16046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-1</v>
      </c>
      <c r="O117">
        <v>1</v>
      </c>
    </row>
    <row r="118" spans="2:15" x14ac:dyDescent="0.25">
      <c r="B118">
        <v>104</v>
      </c>
      <c r="C118" t="s">
        <v>16047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-1</v>
      </c>
      <c r="O118">
        <v>1</v>
      </c>
    </row>
    <row r="119" spans="2:15" x14ac:dyDescent="0.25">
      <c r="B119">
        <v>105</v>
      </c>
      <c r="C119" t="s">
        <v>16048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-1</v>
      </c>
      <c r="O119">
        <v>1</v>
      </c>
    </row>
    <row r="120" spans="2:15" x14ac:dyDescent="0.25">
      <c r="B120">
        <v>106</v>
      </c>
      <c r="C120" t="s">
        <v>16049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-1</v>
      </c>
      <c r="O120">
        <v>1</v>
      </c>
    </row>
    <row r="121" spans="2:15" x14ac:dyDescent="0.25">
      <c r="B121">
        <v>107</v>
      </c>
      <c r="C121" t="s">
        <v>16050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-1</v>
      </c>
      <c r="O121">
        <v>1</v>
      </c>
    </row>
    <row r="122" spans="2:15" x14ac:dyDescent="0.25">
      <c r="B122">
        <v>108</v>
      </c>
      <c r="C122" t="s">
        <v>16051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-1</v>
      </c>
      <c r="O122">
        <v>1</v>
      </c>
    </row>
    <row r="123" spans="2:15" x14ac:dyDescent="0.25">
      <c r="B123">
        <v>109</v>
      </c>
      <c r="C123" t="s">
        <v>16052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-1</v>
      </c>
      <c r="O123">
        <v>1</v>
      </c>
    </row>
    <row r="124" spans="2:15" x14ac:dyDescent="0.25">
      <c r="B124">
        <v>110</v>
      </c>
      <c r="C124" t="s">
        <v>16053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-1</v>
      </c>
      <c r="O124">
        <v>1</v>
      </c>
    </row>
    <row r="125" spans="2:15" x14ac:dyDescent="0.25">
      <c r="B125">
        <v>111</v>
      </c>
      <c r="C125" t="s">
        <v>16054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-1</v>
      </c>
      <c r="O125">
        <v>1</v>
      </c>
    </row>
    <row r="126" spans="2:15" x14ac:dyDescent="0.25">
      <c r="B126">
        <v>112</v>
      </c>
      <c r="C126" t="s">
        <v>16055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-1</v>
      </c>
      <c r="O126">
        <v>1</v>
      </c>
    </row>
    <row r="127" spans="2:15" x14ac:dyDescent="0.25">
      <c r="B127">
        <v>113</v>
      </c>
      <c r="C127" t="s">
        <v>16056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-1</v>
      </c>
      <c r="O127">
        <v>1</v>
      </c>
    </row>
    <row r="128" spans="2:15" x14ac:dyDescent="0.25">
      <c r="B128">
        <v>114</v>
      </c>
      <c r="C128" t="s">
        <v>16057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-1</v>
      </c>
      <c r="O128">
        <v>1</v>
      </c>
    </row>
    <row r="129" spans="2:15" x14ac:dyDescent="0.25">
      <c r="B129">
        <v>115</v>
      </c>
      <c r="C129" t="s">
        <v>16058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-1</v>
      </c>
      <c r="O129">
        <v>1</v>
      </c>
    </row>
    <row r="130" spans="2:15" x14ac:dyDescent="0.25">
      <c r="B130">
        <v>116</v>
      </c>
      <c r="C130" t="s">
        <v>16059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-1</v>
      </c>
      <c r="O130">
        <v>1</v>
      </c>
    </row>
    <row r="131" spans="2:15" x14ac:dyDescent="0.25">
      <c r="B131">
        <v>117</v>
      </c>
      <c r="C131" t="s">
        <v>16060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-1</v>
      </c>
      <c r="O131">
        <v>1</v>
      </c>
    </row>
    <row r="132" spans="2:15" x14ac:dyDescent="0.25">
      <c r="B132">
        <v>118</v>
      </c>
      <c r="C132" t="s">
        <v>16061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-1</v>
      </c>
      <c r="O132">
        <v>1</v>
      </c>
    </row>
    <row r="133" spans="2:15" x14ac:dyDescent="0.25">
      <c r="B133">
        <v>119</v>
      </c>
      <c r="C133" t="s">
        <v>16062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-1</v>
      </c>
      <c r="O133">
        <v>1</v>
      </c>
    </row>
    <row r="134" spans="2:15" x14ac:dyDescent="0.25">
      <c r="B134">
        <v>120</v>
      </c>
      <c r="C134" t="s">
        <v>16063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-1</v>
      </c>
      <c r="O134">
        <v>1</v>
      </c>
    </row>
    <row r="135" spans="2:15" x14ac:dyDescent="0.25">
      <c r="B135">
        <v>121</v>
      </c>
      <c r="C135" t="s">
        <v>16064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-1</v>
      </c>
      <c r="O135">
        <v>1</v>
      </c>
    </row>
    <row r="136" spans="2:15" x14ac:dyDescent="0.25">
      <c r="B136">
        <v>122</v>
      </c>
      <c r="C136" t="s">
        <v>16065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-1</v>
      </c>
      <c r="O136">
        <v>1</v>
      </c>
    </row>
    <row r="137" spans="2:15" x14ac:dyDescent="0.25">
      <c r="B137">
        <v>123</v>
      </c>
      <c r="C137" t="s">
        <v>16066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-1</v>
      </c>
      <c r="O137">
        <v>1</v>
      </c>
    </row>
    <row r="138" spans="2:15" x14ac:dyDescent="0.25">
      <c r="B138">
        <v>124</v>
      </c>
      <c r="C138" t="s">
        <v>16067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-1</v>
      </c>
      <c r="O138">
        <v>1</v>
      </c>
    </row>
    <row r="139" spans="2:15" x14ac:dyDescent="0.25">
      <c r="B139">
        <v>125</v>
      </c>
      <c r="C139" t="s">
        <v>16068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-1</v>
      </c>
      <c r="O139">
        <v>1</v>
      </c>
    </row>
    <row r="140" spans="2:15" x14ac:dyDescent="0.25">
      <c r="B140">
        <v>126</v>
      </c>
      <c r="C140" t="s">
        <v>16069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-1</v>
      </c>
      <c r="O140">
        <v>1</v>
      </c>
    </row>
    <row r="141" spans="2:15" x14ac:dyDescent="0.25">
      <c r="B141">
        <v>127</v>
      </c>
      <c r="C141" t="s">
        <v>16070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-1</v>
      </c>
      <c r="O141">
        <v>1</v>
      </c>
    </row>
    <row r="142" spans="2:15" x14ac:dyDescent="0.25">
      <c r="B142">
        <v>128</v>
      </c>
      <c r="C142" t="s">
        <v>16071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-1</v>
      </c>
      <c r="O142">
        <v>1</v>
      </c>
    </row>
    <row r="143" spans="2:15" x14ac:dyDescent="0.25">
      <c r="B143">
        <v>129</v>
      </c>
      <c r="C143" t="s">
        <v>16072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-1</v>
      </c>
      <c r="O143">
        <v>1</v>
      </c>
    </row>
    <row r="144" spans="2:15" x14ac:dyDescent="0.25">
      <c r="B144">
        <v>130</v>
      </c>
      <c r="C144" t="s">
        <v>16073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-1</v>
      </c>
      <c r="O144">
        <v>1</v>
      </c>
    </row>
    <row r="145" spans="2:15" x14ac:dyDescent="0.25">
      <c r="B145">
        <v>131</v>
      </c>
      <c r="C145" t="s">
        <v>16074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-1</v>
      </c>
      <c r="O145">
        <v>1</v>
      </c>
    </row>
    <row r="146" spans="2:15" x14ac:dyDescent="0.25">
      <c r="B146">
        <v>132</v>
      </c>
      <c r="C146" t="s">
        <v>16075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-1</v>
      </c>
      <c r="O146">
        <v>1</v>
      </c>
    </row>
    <row r="147" spans="2:15" x14ac:dyDescent="0.25">
      <c r="B147">
        <v>133</v>
      </c>
      <c r="C147" t="s">
        <v>16076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-1</v>
      </c>
      <c r="O147">
        <v>1</v>
      </c>
    </row>
    <row r="148" spans="2:15" x14ac:dyDescent="0.25">
      <c r="B148">
        <v>134</v>
      </c>
      <c r="C148" t="s">
        <v>16077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-1</v>
      </c>
      <c r="O148">
        <v>1</v>
      </c>
    </row>
    <row r="149" spans="2:15" x14ac:dyDescent="0.25">
      <c r="B149">
        <v>135</v>
      </c>
      <c r="C149" t="s">
        <v>16078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-1</v>
      </c>
      <c r="O149">
        <v>1</v>
      </c>
    </row>
    <row r="150" spans="2:15" x14ac:dyDescent="0.25">
      <c r="B150">
        <v>136</v>
      </c>
      <c r="C150" t="s">
        <v>16079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-1</v>
      </c>
      <c r="O150">
        <v>1</v>
      </c>
    </row>
    <row r="151" spans="2:15" x14ac:dyDescent="0.25">
      <c r="B151">
        <v>137</v>
      </c>
      <c r="C151" t="s">
        <v>16080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-1</v>
      </c>
      <c r="O151">
        <v>1</v>
      </c>
    </row>
    <row r="152" spans="2:15" x14ac:dyDescent="0.25">
      <c r="B152">
        <v>138</v>
      </c>
      <c r="C152" t="s">
        <v>16081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-1</v>
      </c>
      <c r="O152">
        <v>1</v>
      </c>
    </row>
    <row r="153" spans="2:15" x14ac:dyDescent="0.25">
      <c r="B153">
        <v>139</v>
      </c>
      <c r="C153" t="s">
        <v>16082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-1</v>
      </c>
      <c r="O153">
        <v>1</v>
      </c>
    </row>
    <row r="154" spans="2:15" x14ac:dyDescent="0.25">
      <c r="B154">
        <v>140</v>
      </c>
      <c r="C154" t="s">
        <v>16083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-1</v>
      </c>
      <c r="O154">
        <v>1</v>
      </c>
    </row>
    <row r="155" spans="2:15" x14ac:dyDescent="0.25">
      <c r="B155">
        <v>141</v>
      </c>
      <c r="C155" t="s">
        <v>16084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-1</v>
      </c>
      <c r="O155">
        <v>1</v>
      </c>
    </row>
    <row r="156" spans="2:15" x14ac:dyDescent="0.25">
      <c r="B156">
        <v>142</v>
      </c>
      <c r="C156" t="s">
        <v>16085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-1</v>
      </c>
      <c r="O156">
        <v>1</v>
      </c>
    </row>
    <row r="157" spans="2:15" x14ac:dyDescent="0.25">
      <c r="B157">
        <v>143</v>
      </c>
      <c r="C157" t="s">
        <v>16086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-1</v>
      </c>
      <c r="O157">
        <v>1</v>
      </c>
    </row>
    <row r="158" spans="2:15" x14ac:dyDescent="0.25">
      <c r="B158">
        <v>144</v>
      </c>
      <c r="C158" t="s">
        <v>16087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-1</v>
      </c>
      <c r="O158">
        <v>1</v>
      </c>
    </row>
    <row r="159" spans="2:15" x14ac:dyDescent="0.25">
      <c r="B159">
        <v>145</v>
      </c>
      <c r="C159" t="s">
        <v>16088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-1</v>
      </c>
      <c r="O159">
        <v>1</v>
      </c>
    </row>
    <row r="160" spans="2:15" x14ac:dyDescent="0.25">
      <c r="B160">
        <v>146</v>
      </c>
      <c r="C160" t="s">
        <v>16089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-1</v>
      </c>
      <c r="O160">
        <v>1</v>
      </c>
    </row>
    <row r="161" spans="2:15" x14ac:dyDescent="0.25">
      <c r="B161">
        <v>147</v>
      </c>
      <c r="C161" t="s">
        <v>16090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-1</v>
      </c>
      <c r="O161">
        <v>1</v>
      </c>
    </row>
    <row r="162" spans="2:15" x14ac:dyDescent="0.25">
      <c r="B162">
        <v>148</v>
      </c>
      <c r="C162" t="s">
        <v>16091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-1</v>
      </c>
      <c r="O162">
        <v>1</v>
      </c>
    </row>
    <row r="163" spans="2:15" x14ac:dyDescent="0.25">
      <c r="B163">
        <v>149</v>
      </c>
      <c r="C163" t="s">
        <v>16092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-1</v>
      </c>
      <c r="O163">
        <v>1</v>
      </c>
    </row>
    <row r="164" spans="2:15" x14ac:dyDescent="0.25">
      <c r="B164">
        <v>150</v>
      </c>
      <c r="C164" t="s">
        <v>16093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-1</v>
      </c>
      <c r="O164">
        <v>1</v>
      </c>
    </row>
    <row r="165" spans="2:15" x14ac:dyDescent="0.25">
      <c r="B165">
        <v>151</v>
      </c>
      <c r="C165" t="s">
        <v>16094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-1</v>
      </c>
      <c r="O165">
        <v>1</v>
      </c>
    </row>
    <row r="166" spans="2:15" x14ac:dyDescent="0.25">
      <c r="B166">
        <v>152</v>
      </c>
      <c r="C166" t="s">
        <v>16095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-1</v>
      </c>
      <c r="O166">
        <v>1</v>
      </c>
    </row>
    <row r="167" spans="2:15" x14ac:dyDescent="0.25">
      <c r="B167">
        <v>153</v>
      </c>
      <c r="C167" t="s">
        <v>16096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-1</v>
      </c>
      <c r="O167">
        <v>1</v>
      </c>
    </row>
    <row r="168" spans="2:15" x14ac:dyDescent="0.25">
      <c r="B168">
        <v>154</v>
      </c>
      <c r="C168" t="s">
        <v>16097</v>
      </c>
      <c r="D168">
        <v>34</v>
      </c>
      <c r="E168">
        <v>0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-1</v>
      </c>
      <c r="O168">
        <v>1</v>
      </c>
    </row>
    <row r="169" spans="2:15" x14ac:dyDescent="0.25">
      <c r="B169">
        <v>155</v>
      </c>
      <c r="C169" t="s">
        <v>16098</v>
      </c>
      <c r="D169">
        <v>77</v>
      </c>
      <c r="E169">
        <v>0</v>
      </c>
      <c r="F169">
        <v>0</v>
      </c>
      <c r="G169">
        <v>0</v>
      </c>
      <c r="H169">
        <v>2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-1</v>
      </c>
      <c r="O169">
        <v>1</v>
      </c>
    </row>
    <row r="170" spans="2:15" x14ac:dyDescent="0.25">
      <c r="B170">
        <v>156</v>
      </c>
      <c r="C170" t="s">
        <v>16099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-1</v>
      </c>
      <c r="O170">
        <v>1</v>
      </c>
    </row>
    <row r="171" spans="2:15" x14ac:dyDescent="0.25">
      <c r="B171">
        <v>157</v>
      </c>
      <c r="C171" t="s">
        <v>16100</v>
      </c>
      <c r="D171">
        <v>18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-1</v>
      </c>
      <c r="O171">
        <v>1</v>
      </c>
    </row>
    <row r="172" spans="2:15" x14ac:dyDescent="0.25">
      <c r="B172">
        <v>158</v>
      </c>
      <c r="C172" t="s">
        <v>16101</v>
      </c>
      <c r="D172">
        <v>18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-1</v>
      </c>
      <c r="O172">
        <v>1</v>
      </c>
    </row>
    <row r="173" spans="2:15" x14ac:dyDescent="0.25">
      <c r="B173">
        <v>160</v>
      </c>
      <c r="C173" t="s">
        <v>16102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-1</v>
      </c>
      <c r="O173">
        <v>1</v>
      </c>
    </row>
    <row r="174" spans="2:15" x14ac:dyDescent="0.25">
      <c r="B174">
        <v>161</v>
      </c>
      <c r="C174" t="s">
        <v>16103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-1</v>
      </c>
      <c r="O174">
        <v>1</v>
      </c>
    </row>
    <row r="175" spans="2:15" x14ac:dyDescent="0.25">
      <c r="B175">
        <v>162</v>
      </c>
      <c r="C175" t="s">
        <v>16104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-1</v>
      </c>
      <c r="O175">
        <v>1</v>
      </c>
    </row>
    <row r="176" spans="2:15" x14ac:dyDescent="0.25">
      <c r="B176">
        <v>163</v>
      </c>
      <c r="C176" t="s">
        <v>16105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-1</v>
      </c>
      <c r="O176">
        <v>1</v>
      </c>
    </row>
    <row r="177" spans="2:15" x14ac:dyDescent="0.25">
      <c r="B177">
        <v>164</v>
      </c>
      <c r="C177" t="s">
        <v>16106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-1</v>
      </c>
      <c r="O177">
        <v>1</v>
      </c>
    </row>
    <row r="178" spans="2:15" x14ac:dyDescent="0.25">
      <c r="B178">
        <v>165</v>
      </c>
      <c r="C178" t="s">
        <v>16107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-1</v>
      </c>
      <c r="O178">
        <v>1</v>
      </c>
    </row>
    <row r="179" spans="2:15" x14ac:dyDescent="0.25">
      <c r="B179">
        <v>166</v>
      </c>
      <c r="C179" t="s">
        <v>16108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-1</v>
      </c>
      <c r="O179">
        <v>1</v>
      </c>
    </row>
    <row r="180" spans="2:15" x14ac:dyDescent="0.25">
      <c r="B180">
        <v>167</v>
      </c>
      <c r="C180" t="s">
        <v>16109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-1</v>
      </c>
      <c r="O180">
        <v>1</v>
      </c>
    </row>
    <row r="181" spans="2:15" x14ac:dyDescent="0.25">
      <c r="B181">
        <v>168</v>
      </c>
      <c r="C181" t="s">
        <v>16110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-1</v>
      </c>
      <c r="O181">
        <v>1</v>
      </c>
    </row>
    <row r="182" spans="2:15" x14ac:dyDescent="0.25">
      <c r="B182">
        <v>170</v>
      </c>
      <c r="C182" t="s">
        <v>16111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-1</v>
      </c>
      <c r="O182">
        <v>1</v>
      </c>
    </row>
    <row r="183" spans="2:15" x14ac:dyDescent="0.25">
      <c r="B183">
        <v>171</v>
      </c>
      <c r="C183" t="s">
        <v>16112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-1</v>
      </c>
      <c r="O183">
        <v>1</v>
      </c>
    </row>
    <row r="184" spans="2:15" x14ac:dyDescent="0.25">
      <c r="B184">
        <v>172</v>
      </c>
      <c r="C184" t="s">
        <v>16113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-1</v>
      </c>
      <c r="O184">
        <v>1</v>
      </c>
    </row>
    <row r="185" spans="2:15" x14ac:dyDescent="0.25">
      <c r="B185">
        <v>173</v>
      </c>
      <c r="C185" t="s">
        <v>16114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-1</v>
      </c>
      <c r="O185">
        <v>1</v>
      </c>
    </row>
    <row r="186" spans="2:15" x14ac:dyDescent="0.25">
      <c r="B186">
        <v>174</v>
      </c>
      <c r="C186" t="s">
        <v>16115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-1</v>
      </c>
      <c r="O186">
        <v>1</v>
      </c>
    </row>
    <row r="187" spans="2:15" x14ac:dyDescent="0.25">
      <c r="B187">
        <v>175</v>
      </c>
      <c r="C187" t="s">
        <v>16116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-1</v>
      </c>
      <c r="O187">
        <v>1</v>
      </c>
    </row>
    <row r="188" spans="2:15" x14ac:dyDescent="0.25">
      <c r="B188">
        <v>176</v>
      </c>
      <c r="C188" t="s">
        <v>16117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-1</v>
      </c>
      <c r="O188">
        <v>1</v>
      </c>
    </row>
    <row r="189" spans="2:15" x14ac:dyDescent="0.25">
      <c r="B189">
        <v>177</v>
      </c>
      <c r="C189" t="s">
        <v>16118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-1</v>
      </c>
      <c r="O189">
        <v>1</v>
      </c>
    </row>
    <row r="190" spans="2:15" x14ac:dyDescent="0.25">
      <c r="B190">
        <v>178</v>
      </c>
      <c r="C190" t="s">
        <v>16119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-1</v>
      </c>
      <c r="O190">
        <v>1</v>
      </c>
    </row>
    <row r="191" spans="2:15" x14ac:dyDescent="0.25">
      <c r="B191">
        <v>179</v>
      </c>
      <c r="C191" t="s">
        <v>16120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-1</v>
      </c>
      <c r="O191">
        <v>1</v>
      </c>
    </row>
    <row r="192" spans="2:15" x14ac:dyDescent="0.25">
      <c r="B192">
        <v>180</v>
      </c>
      <c r="C192" t="s">
        <v>16121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-1</v>
      </c>
      <c r="O192">
        <v>1</v>
      </c>
    </row>
    <row r="193" spans="2:15" x14ac:dyDescent="0.25">
      <c r="B193">
        <v>181</v>
      </c>
      <c r="C193" t="s">
        <v>16122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-1</v>
      </c>
      <c r="O193">
        <v>1</v>
      </c>
    </row>
    <row r="194" spans="2:15" x14ac:dyDescent="0.25">
      <c r="B194">
        <v>182</v>
      </c>
      <c r="C194" t="s">
        <v>16123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-1</v>
      </c>
      <c r="O194">
        <v>1</v>
      </c>
    </row>
    <row r="195" spans="2:15" x14ac:dyDescent="0.25">
      <c r="B195">
        <v>183</v>
      </c>
      <c r="C195" t="s">
        <v>16124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-1</v>
      </c>
      <c r="O195">
        <v>1</v>
      </c>
    </row>
    <row r="196" spans="2:15" x14ac:dyDescent="0.25">
      <c r="B196">
        <v>184</v>
      </c>
      <c r="C196" t="s">
        <v>16125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-1</v>
      </c>
      <c r="O196">
        <v>1</v>
      </c>
    </row>
    <row r="197" spans="2:15" x14ac:dyDescent="0.25">
      <c r="B197">
        <v>185</v>
      </c>
      <c r="C197" t="s">
        <v>16126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-1</v>
      </c>
      <c r="O197">
        <v>1</v>
      </c>
    </row>
    <row r="198" spans="2:15" x14ac:dyDescent="0.25">
      <c r="B198">
        <v>186</v>
      </c>
      <c r="C198" t="s">
        <v>16127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-1</v>
      </c>
      <c r="O198">
        <v>1</v>
      </c>
    </row>
    <row r="199" spans="2:15" x14ac:dyDescent="0.25">
      <c r="B199">
        <v>187</v>
      </c>
      <c r="C199" t="s">
        <v>16128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-1</v>
      </c>
      <c r="O199">
        <v>1</v>
      </c>
    </row>
    <row r="200" spans="2:15" x14ac:dyDescent="0.25">
      <c r="B200">
        <v>188</v>
      </c>
      <c r="C200" t="s">
        <v>16129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-1</v>
      </c>
      <c r="O200">
        <v>1</v>
      </c>
    </row>
    <row r="201" spans="2:15" x14ac:dyDescent="0.25">
      <c r="B201">
        <v>189</v>
      </c>
      <c r="C201" t="s">
        <v>16130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-1</v>
      </c>
      <c r="O201">
        <v>1</v>
      </c>
    </row>
    <row r="202" spans="2:15" x14ac:dyDescent="0.25">
      <c r="B202">
        <v>190</v>
      </c>
      <c r="C202" t="s">
        <v>16131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-1</v>
      </c>
      <c r="O202">
        <v>1</v>
      </c>
    </row>
    <row r="203" spans="2:15" x14ac:dyDescent="0.25">
      <c r="B203">
        <v>191</v>
      </c>
      <c r="C203" t="s">
        <v>16132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-1</v>
      </c>
      <c r="O203">
        <v>1</v>
      </c>
    </row>
    <row r="204" spans="2:15" x14ac:dyDescent="0.25">
      <c r="B204">
        <v>192</v>
      </c>
      <c r="C204" t="s">
        <v>16133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-1</v>
      </c>
      <c r="O204">
        <v>1</v>
      </c>
    </row>
    <row r="205" spans="2:15" x14ac:dyDescent="0.25">
      <c r="B205">
        <v>193</v>
      </c>
      <c r="C205" t="s">
        <v>16134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-1</v>
      </c>
      <c r="O205">
        <v>1</v>
      </c>
    </row>
    <row r="206" spans="2:15" x14ac:dyDescent="0.25">
      <c r="B206">
        <v>194</v>
      </c>
      <c r="C206" t="s">
        <v>16135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-1</v>
      </c>
      <c r="O206">
        <v>1</v>
      </c>
    </row>
    <row r="207" spans="2:15" x14ac:dyDescent="0.25">
      <c r="B207">
        <v>195</v>
      </c>
      <c r="C207" t="s">
        <v>16136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-1</v>
      </c>
      <c r="O207">
        <v>1</v>
      </c>
    </row>
    <row r="208" spans="2:15" x14ac:dyDescent="0.25">
      <c r="B208">
        <v>196</v>
      </c>
      <c r="C208" t="s">
        <v>16137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-1</v>
      </c>
      <c r="O208">
        <v>1</v>
      </c>
    </row>
    <row r="209" spans="2:15" x14ac:dyDescent="0.25">
      <c r="B209">
        <v>197</v>
      </c>
      <c r="C209" t="s">
        <v>16138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-1</v>
      </c>
      <c r="O209">
        <v>1</v>
      </c>
    </row>
    <row r="210" spans="2:15" x14ac:dyDescent="0.25">
      <c r="B210">
        <v>198</v>
      </c>
      <c r="C210" t="s">
        <v>16139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-1</v>
      </c>
      <c r="O210">
        <v>1</v>
      </c>
    </row>
    <row r="211" spans="2:15" x14ac:dyDescent="0.25">
      <c r="B211">
        <v>199</v>
      </c>
      <c r="C211" t="s">
        <v>16140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-1</v>
      </c>
      <c r="O211">
        <v>1</v>
      </c>
    </row>
    <row r="212" spans="2:15" x14ac:dyDescent="0.25">
      <c r="B212">
        <v>200</v>
      </c>
      <c r="C212" t="s">
        <v>16141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-1</v>
      </c>
      <c r="O212">
        <v>1</v>
      </c>
    </row>
    <row r="213" spans="2:15" x14ac:dyDescent="0.25">
      <c r="B213">
        <v>201</v>
      </c>
      <c r="C213" t="s">
        <v>16142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-1</v>
      </c>
      <c r="O213">
        <v>1</v>
      </c>
    </row>
    <row r="214" spans="2:15" x14ac:dyDescent="0.25">
      <c r="B214">
        <v>202</v>
      </c>
      <c r="C214" t="s">
        <v>16143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-1</v>
      </c>
      <c r="O214">
        <v>1</v>
      </c>
    </row>
    <row r="215" spans="2:15" x14ac:dyDescent="0.25">
      <c r="B215">
        <v>203</v>
      </c>
      <c r="C215" t="s">
        <v>16144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-1</v>
      </c>
      <c r="O215">
        <v>1</v>
      </c>
    </row>
    <row r="216" spans="2:15" x14ac:dyDescent="0.25">
      <c r="B216">
        <v>204</v>
      </c>
      <c r="C216" t="s">
        <v>16145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-1</v>
      </c>
      <c r="O216">
        <v>1</v>
      </c>
    </row>
    <row r="217" spans="2:15" x14ac:dyDescent="0.25">
      <c r="B217">
        <v>205</v>
      </c>
      <c r="C217" t="s">
        <v>16146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-1</v>
      </c>
      <c r="O217">
        <v>1</v>
      </c>
    </row>
    <row r="218" spans="2:15" x14ac:dyDescent="0.25">
      <c r="B218">
        <v>206</v>
      </c>
      <c r="C218" t="s">
        <v>16147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-1</v>
      </c>
      <c r="O218">
        <v>1</v>
      </c>
    </row>
    <row r="219" spans="2:15" x14ac:dyDescent="0.25">
      <c r="B219">
        <v>207</v>
      </c>
      <c r="C219" t="s">
        <v>16148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-1</v>
      </c>
      <c r="O219">
        <v>1</v>
      </c>
    </row>
    <row r="220" spans="2:15" x14ac:dyDescent="0.25">
      <c r="B220">
        <v>208</v>
      </c>
      <c r="C220" t="s">
        <v>16149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-1</v>
      </c>
      <c r="O220">
        <v>1</v>
      </c>
    </row>
    <row r="221" spans="2:15" x14ac:dyDescent="0.25">
      <c r="B221">
        <v>209</v>
      </c>
      <c r="C221" t="s">
        <v>16150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-1</v>
      </c>
      <c r="O221">
        <v>1</v>
      </c>
    </row>
    <row r="222" spans="2:15" x14ac:dyDescent="0.25">
      <c r="B222">
        <v>210</v>
      </c>
      <c r="C222" t="s">
        <v>16151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-1</v>
      </c>
      <c r="O222">
        <v>1</v>
      </c>
    </row>
    <row r="223" spans="2:15" x14ac:dyDescent="0.25">
      <c r="B223">
        <v>211</v>
      </c>
      <c r="C223" t="s">
        <v>16152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-1</v>
      </c>
      <c r="O223">
        <v>1</v>
      </c>
    </row>
    <row r="224" spans="2:15" x14ac:dyDescent="0.25">
      <c r="B224">
        <v>212</v>
      </c>
      <c r="C224" t="s">
        <v>16153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-1</v>
      </c>
      <c r="O224">
        <v>1</v>
      </c>
    </row>
    <row r="225" spans="2:15" x14ac:dyDescent="0.25">
      <c r="B225">
        <v>213</v>
      </c>
      <c r="C225" t="s">
        <v>16154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-1</v>
      </c>
      <c r="O225">
        <v>1</v>
      </c>
    </row>
    <row r="226" spans="2:15" x14ac:dyDescent="0.25">
      <c r="B226">
        <v>214</v>
      </c>
      <c r="C226" t="s">
        <v>16155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-1</v>
      </c>
      <c r="O226">
        <v>1</v>
      </c>
    </row>
    <row r="227" spans="2:15" x14ac:dyDescent="0.25">
      <c r="B227">
        <v>215</v>
      </c>
      <c r="C227" t="s">
        <v>16156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-1</v>
      </c>
      <c r="O227">
        <v>1</v>
      </c>
    </row>
    <row r="228" spans="2:15" x14ac:dyDescent="0.25">
      <c r="B228">
        <v>216</v>
      </c>
      <c r="C228" t="s">
        <v>16157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-1</v>
      </c>
      <c r="O228">
        <v>1</v>
      </c>
    </row>
    <row r="229" spans="2:15" x14ac:dyDescent="0.25">
      <c r="B229">
        <v>217</v>
      </c>
      <c r="C229" t="s">
        <v>16158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-1</v>
      </c>
      <c r="O229">
        <v>1</v>
      </c>
    </row>
    <row r="230" spans="2:15" x14ac:dyDescent="0.25">
      <c r="B230">
        <v>218</v>
      </c>
      <c r="C230" t="s">
        <v>16159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-1</v>
      </c>
      <c r="O230">
        <v>1</v>
      </c>
    </row>
    <row r="231" spans="2:15" x14ac:dyDescent="0.25">
      <c r="B231">
        <v>219</v>
      </c>
      <c r="C231" t="s">
        <v>16160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-1</v>
      </c>
      <c r="O231">
        <v>1</v>
      </c>
    </row>
    <row r="232" spans="2:15" x14ac:dyDescent="0.25">
      <c r="B232">
        <v>220</v>
      </c>
      <c r="C232" t="s">
        <v>16161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-1</v>
      </c>
      <c r="O232">
        <v>1</v>
      </c>
    </row>
    <row r="233" spans="2:15" x14ac:dyDescent="0.25">
      <c r="B233">
        <v>221</v>
      </c>
      <c r="C233" t="s">
        <v>16162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-1</v>
      </c>
      <c r="O233">
        <v>1</v>
      </c>
    </row>
    <row r="234" spans="2:15" x14ac:dyDescent="0.25">
      <c r="B234">
        <v>222</v>
      </c>
      <c r="C234" t="s">
        <v>16163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-1</v>
      </c>
      <c r="O234">
        <v>1</v>
      </c>
    </row>
    <row r="235" spans="2:15" x14ac:dyDescent="0.25">
      <c r="B235">
        <v>223</v>
      </c>
      <c r="C235" t="s">
        <v>16164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-1</v>
      </c>
      <c r="O235">
        <v>1</v>
      </c>
    </row>
    <row r="236" spans="2:15" x14ac:dyDescent="0.25">
      <c r="B236">
        <v>224</v>
      </c>
      <c r="C236" t="s">
        <v>16165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-1</v>
      </c>
      <c r="O236">
        <v>1</v>
      </c>
    </row>
    <row r="237" spans="2:15" x14ac:dyDescent="0.25">
      <c r="B237">
        <v>225</v>
      </c>
      <c r="C237" t="s">
        <v>16166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-1</v>
      </c>
      <c r="O237">
        <v>1</v>
      </c>
    </row>
    <row r="238" spans="2:15" x14ac:dyDescent="0.25">
      <c r="B238">
        <v>226</v>
      </c>
      <c r="C238" t="s">
        <v>16167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-1</v>
      </c>
      <c r="O238">
        <v>1</v>
      </c>
    </row>
    <row r="239" spans="2:15" x14ac:dyDescent="0.25">
      <c r="B239">
        <v>227</v>
      </c>
      <c r="C239" t="s">
        <v>16168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-1</v>
      </c>
      <c r="O239">
        <v>1</v>
      </c>
    </row>
    <row r="240" spans="2:15" x14ac:dyDescent="0.25">
      <c r="B240">
        <v>228</v>
      </c>
      <c r="C240" t="s">
        <v>16169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-1</v>
      </c>
      <c r="O240">
        <v>1</v>
      </c>
    </row>
    <row r="241" spans="2:15" x14ac:dyDescent="0.25">
      <c r="B241">
        <v>229</v>
      </c>
      <c r="C241" t="s">
        <v>16170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-1</v>
      </c>
      <c r="O241">
        <v>1</v>
      </c>
    </row>
    <row r="242" spans="2:15" x14ac:dyDescent="0.25">
      <c r="B242">
        <v>230</v>
      </c>
      <c r="C242" t="s">
        <v>16171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-1</v>
      </c>
      <c r="O242">
        <v>1</v>
      </c>
    </row>
    <row r="243" spans="2:15" x14ac:dyDescent="0.25">
      <c r="B243">
        <v>231</v>
      </c>
      <c r="C243" t="s">
        <v>16172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-1</v>
      </c>
      <c r="O243">
        <v>1</v>
      </c>
    </row>
    <row r="244" spans="2:15" x14ac:dyDescent="0.25">
      <c r="B244">
        <v>232</v>
      </c>
      <c r="C244" t="s">
        <v>16173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-1</v>
      </c>
      <c r="O244">
        <v>1</v>
      </c>
    </row>
    <row r="245" spans="2:15" x14ac:dyDescent="0.25">
      <c r="B245">
        <v>233</v>
      </c>
      <c r="C245" t="s">
        <v>16174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-1</v>
      </c>
      <c r="O245">
        <v>1</v>
      </c>
    </row>
    <row r="246" spans="2:15" x14ac:dyDescent="0.25">
      <c r="B246">
        <v>234</v>
      </c>
      <c r="C246" t="s">
        <v>16175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-1</v>
      </c>
      <c r="O246">
        <v>1</v>
      </c>
    </row>
    <row r="247" spans="2:15" x14ac:dyDescent="0.25">
      <c r="B247">
        <v>235</v>
      </c>
      <c r="C247" t="s">
        <v>16176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-1</v>
      </c>
      <c r="O247">
        <v>1</v>
      </c>
    </row>
    <row r="248" spans="2:15" x14ac:dyDescent="0.25">
      <c r="B248">
        <v>237</v>
      </c>
      <c r="C248" t="s">
        <v>16177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-1</v>
      </c>
      <c r="O248">
        <v>1</v>
      </c>
    </row>
    <row r="249" spans="2:15" x14ac:dyDescent="0.25">
      <c r="B249">
        <v>238</v>
      </c>
      <c r="C249" t="s">
        <v>16178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-1</v>
      </c>
      <c r="O249">
        <v>1</v>
      </c>
    </row>
    <row r="250" spans="2:15" x14ac:dyDescent="0.25">
      <c r="B250">
        <v>239</v>
      </c>
      <c r="C250" t="s">
        <v>16179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-1</v>
      </c>
      <c r="O250">
        <v>1</v>
      </c>
    </row>
    <row r="251" spans="2:15" x14ac:dyDescent="0.25">
      <c r="B251">
        <v>240</v>
      </c>
      <c r="C251" t="s">
        <v>16180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-1</v>
      </c>
      <c r="O251">
        <v>1</v>
      </c>
    </row>
    <row r="252" spans="2:15" x14ac:dyDescent="0.25">
      <c r="B252">
        <v>241</v>
      </c>
      <c r="C252" t="s">
        <v>16181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-1</v>
      </c>
      <c r="O252">
        <v>1</v>
      </c>
    </row>
    <row r="253" spans="2:15" x14ac:dyDescent="0.25">
      <c r="B253">
        <v>242</v>
      </c>
      <c r="C253" t="s">
        <v>16182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-1</v>
      </c>
      <c r="O253">
        <v>1</v>
      </c>
    </row>
    <row r="254" spans="2:15" x14ac:dyDescent="0.25">
      <c r="B254">
        <v>243</v>
      </c>
      <c r="C254" t="s">
        <v>16183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-1</v>
      </c>
      <c r="O254">
        <v>1</v>
      </c>
    </row>
    <row r="255" spans="2:15" x14ac:dyDescent="0.25">
      <c r="B255">
        <v>244</v>
      </c>
      <c r="C255" t="s">
        <v>16184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-1</v>
      </c>
      <c r="O255">
        <v>1</v>
      </c>
    </row>
    <row r="256" spans="2:15" x14ac:dyDescent="0.25">
      <c r="B256">
        <v>245</v>
      </c>
      <c r="C256" t="s">
        <v>16185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-1</v>
      </c>
      <c r="O256">
        <v>1</v>
      </c>
    </row>
    <row r="257" spans="2:15" x14ac:dyDescent="0.25">
      <c r="B257">
        <v>246</v>
      </c>
      <c r="C257" t="s">
        <v>16186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-1</v>
      </c>
      <c r="O257">
        <v>1</v>
      </c>
    </row>
    <row r="258" spans="2:15" x14ac:dyDescent="0.25">
      <c r="B258">
        <v>247</v>
      </c>
      <c r="C258" t="s">
        <v>16187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-1</v>
      </c>
      <c r="O258">
        <v>1</v>
      </c>
    </row>
    <row r="259" spans="2:15" x14ac:dyDescent="0.25">
      <c r="B259">
        <v>248</v>
      </c>
      <c r="C259" t="s">
        <v>16188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-1</v>
      </c>
      <c r="O259">
        <v>1</v>
      </c>
    </row>
    <row r="260" spans="2:15" x14ac:dyDescent="0.25">
      <c r="B260">
        <v>249</v>
      </c>
      <c r="C260" t="s">
        <v>16189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-1</v>
      </c>
      <c r="O260">
        <v>1</v>
      </c>
    </row>
    <row r="261" spans="2:15" x14ac:dyDescent="0.25">
      <c r="B261">
        <v>250</v>
      </c>
      <c r="C261" t="s">
        <v>16190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-1</v>
      </c>
      <c r="O261">
        <v>1</v>
      </c>
    </row>
    <row r="262" spans="2:15" x14ac:dyDescent="0.25">
      <c r="B262">
        <v>251</v>
      </c>
      <c r="C262" t="s">
        <v>16191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-1</v>
      </c>
      <c r="O262">
        <v>1</v>
      </c>
    </row>
    <row r="263" spans="2:15" x14ac:dyDescent="0.25">
      <c r="B263">
        <v>252</v>
      </c>
      <c r="C263" t="s">
        <v>16192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-1</v>
      </c>
      <c r="O263">
        <v>1</v>
      </c>
    </row>
    <row r="264" spans="2:15" x14ac:dyDescent="0.25">
      <c r="B264">
        <v>253</v>
      </c>
      <c r="C264" t="s">
        <v>16193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-1</v>
      </c>
      <c r="O264">
        <v>1</v>
      </c>
    </row>
    <row r="265" spans="2:15" x14ac:dyDescent="0.25">
      <c r="B265">
        <v>254</v>
      </c>
      <c r="C265" t="s">
        <v>16194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-1</v>
      </c>
      <c r="O265">
        <v>1</v>
      </c>
    </row>
    <row r="266" spans="2:15" x14ac:dyDescent="0.25">
      <c r="B266">
        <v>255</v>
      </c>
      <c r="C266" t="s">
        <v>16195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-1</v>
      </c>
      <c r="O266">
        <v>1</v>
      </c>
    </row>
    <row r="267" spans="2:15" x14ac:dyDescent="0.25">
      <c r="B267">
        <v>256</v>
      </c>
      <c r="C267" t="s">
        <v>16196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-1</v>
      </c>
      <c r="O267">
        <v>1</v>
      </c>
    </row>
    <row r="268" spans="2:15" x14ac:dyDescent="0.25">
      <c r="B268">
        <v>257</v>
      </c>
      <c r="C268" t="s">
        <v>16197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-1</v>
      </c>
      <c r="O268">
        <v>1</v>
      </c>
    </row>
    <row r="269" spans="2:15" x14ac:dyDescent="0.25">
      <c r="B269">
        <v>258</v>
      </c>
      <c r="C269" t="s">
        <v>16198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-1</v>
      </c>
      <c r="O269">
        <v>1</v>
      </c>
    </row>
    <row r="270" spans="2:15" x14ac:dyDescent="0.25">
      <c r="B270">
        <v>259</v>
      </c>
      <c r="C270" t="s">
        <v>16199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-1</v>
      </c>
      <c r="O270">
        <v>1</v>
      </c>
    </row>
    <row r="271" spans="2:15" x14ac:dyDescent="0.25">
      <c r="B271">
        <v>260</v>
      </c>
      <c r="C271" t="s">
        <v>16200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-1</v>
      </c>
      <c r="O271">
        <v>1</v>
      </c>
    </row>
    <row r="272" spans="2:15" x14ac:dyDescent="0.25">
      <c r="B272">
        <v>261</v>
      </c>
      <c r="C272" t="s">
        <v>16201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-1</v>
      </c>
      <c r="O272">
        <v>1</v>
      </c>
    </row>
    <row r="273" spans="2:15" x14ac:dyDescent="0.25">
      <c r="B273">
        <v>262</v>
      </c>
      <c r="C273" t="s">
        <v>16202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-1</v>
      </c>
      <c r="O273">
        <v>1</v>
      </c>
    </row>
    <row r="274" spans="2:15" x14ac:dyDescent="0.25">
      <c r="B274">
        <v>263</v>
      </c>
      <c r="C274" t="s">
        <v>16203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-1</v>
      </c>
      <c r="O274">
        <v>1</v>
      </c>
    </row>
    <row r="275" spans="2:15" x14ac:dyDescent="0.25">
      <c r="B275">
        <v>264</v>
      </c>
      <c r="C275" t="s">
        <v>16204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-1</v>
      </c>
      <c r="O275">
        <v>1</v>
      </c>
    </row>
    <row r="276" spans="2:15" x14ac:dyDescent="0.25">
      <c r="B276">
        <v>265</v>
      </c>
      <c r="C276" t="s">
        <v>16205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-1</v>
      </c>
      <c r="O276">
        <v>1</v>
      </c>
    </row>
    <row r="277" spans="2:15" x14ac:dyDescent="0.25">
      <c r="B277">
        <v>266</v>
      </c>
      <c r="C277" t="s">
        <v>16206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-1</v>
      </c>
      <c r="O277">
        <v>1</v>
      </c>
    </row>
    <row r="278" spans="2:15" x14ac:dyDescent="0.25">
      <c r="B278">
        <v>267</v>
      </c>
      <c r="C278" t="s">
        <v>16207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-1</v>
      </c>
      <c r="O278">
        <v>1</v>
      </c>
    </row>
    <row r="279" spans="2:15" x14ac:dyDescent="0.25">
      <c r="B279">
        <v>268</v>
      </c>
      <c r="C279" t="s">
        <v>16208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-1</v>
      </c>
      <c r="O279">
        <v>1</v>
      </c>
    </row>
    <row r="280" spans="2:15" x14ac:dyDescent="0.25">
      <c r="B280">
        <v>269</v>
      </c>
      <c r="C280" t="s">
        <v>16209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-1</v>
      </c>
      <c r="O280">
        <v>1</v>
      </c>
    </row>
    <row r="281" spans="2:15" x14ac:dyDescent="0.25">
      <c r="B281">
        <v>270</v>
      </c>
      <c r="C281" t="s">
        <v>16210</v>
      </c>
      <c r="D281">
        <v>548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-1</v>
      </c>
      <c r="O281">
        <v>1</v>
      </c>
    </row>
    <row r="282" spans="2:15" x14ac:dyDescent="0.25">
      <c r="B282">
        <v>271</v>
      </c>
      <c r="C282" t="s">
        <v>16211</v>
      </c>
      <c r="D282">
        <v>545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-1</v>
      </c>
      <c r="O282">
        <v>1</v>
      </c>
    </row>
    <row r="283" spans="2:15" x14ac:dyDescent="0.25">
      <c r="B283">
        <v>272</v>
      </c>
      <c r="C283" t="s">
        <v>16212</v>
      </c>
      <c r="D283">
        <v>525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-1</v>
      </c>
      <c r="O283">
        <v>1</v>
      </c>
    </row>
    <row r="284" spans="2:15" x14ac:dyDescent="0.25">
      <c r="B284">
        <v>273</v>
      </c>
      <c r="C284" t="s">
        <v>16213</v>
      </c>
      <c r="D284">
        <v>988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-1</v>
      </c>
      <c r="O284">
        <v>1</v>
      </c>
    </row>
    <row r="285" spans="2:15" x14ac:dyDescent="0.25">
      <c r="B285">
        <v>274</v>
      </c>
      <c r="C285" t="s">
        <v>16214</v>
      </c>
      <c r="D285">
        <v>753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-1</v>
      </c>
      <c r="O285">
        <v>1</v>
      </c>
    </row>
    <row r="286" spans="2:15" x14ac:dyDescent="0.25">
      <c r="B286">
        <v>275</v>
      </c>
      <c r="C286" t="s">
        <v>16215</v>
      </c>
      <c r="D286">
        <v>1010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-1</v>
      </c>
      <c r="O286">
        <v>1</v>
      </c>
    </row>
    <row r="287" spans="2:15" x14ac:dyDescent="0.25">
      <c r="B287">
        <v>276</v>
      </c>
      <c r="C287" t="s">
        <v>16216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-1</v>
      </c>
      <c r="O287">
        <v>1</v>
      </c>
    </row>
    <row r="288" spans="2:15" x14ac:dyDescent="0.25">
      <c r="B288">
        <v>277</v>
      </c>
      <c r="C288" t="s">
        <v>16217</v>
      </c>
      <c r="D288">
        <v>53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-1</v>
      </c>
      <c r="O288">
        <v>1</v>
      </c>
    </row>
    <row r="289" spans="2:15" x14ac:dyDescent="0.25">
      <c r="B289">
        <v>278</v>
      </c>
      <c r="C289" t="s">
        <v>16218</v>
      </c>
      <c r="D289">
        <v>108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-1</v>
      </c>
      <c r="O289">
        <v>1</v>
      </c>
    </row>
    <row r="290" spans="2:15" x14ac:dyDescent="0.25">
      <c r="B290">
        <v>280</v>
      </c>
      <c r="C290" t="s">
        <v>16219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-1</v>
      </c>
      <c r="O290">
        <v>1</v>
      </c>
    </row>
    <row r="291" spans="2:15" x14ac:dyDescent="0.25">
      <c r="B291">
        <v>281</v>
      </c>
      <c r="C291" t="s">
        <v>16220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-1</v>
      </c>
      <c r="O291">
        <v>1</v>
      </c>
    </row>
    <row r="292" spans="2:15" x14ac:dyDescent="0.25">
      <c r="B292">
        <v>282</v>
      </c>
      <c r="C292" t="s">
        <v>16221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-1</v>
      </c>
      <c r="O292">
        <v>1</v>
      </c>
    </row>
    <row r="293" spans="2:15" x14ac:dyDescent="0.25">
      <c r="B293">
        <v>283</v>
      </c>
      <c r="C293" t="s">
        <v>16222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-1</v>
      </c>
      <c r="O293">
        <v>1</v>
      </c>
    </row>
    <row r="294" spans="2:15" x14ac:dyDescent="0.25">
      <c r="B294">
        <v>290</v>
      </c>
      <c r="C294" t="s">
        <v>16223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-1</v>
      </c>
      <c r="O294">
        <v>1</v>
      </c>
    </row>
    <row r="295" spans="2:15" x14ac:dyDescent="0.25">
      <c r="B295">
        <v>291</v>
      </c>
      <c r="C295" t="s">
        <v>1759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-1</v>
      </c>
      <c r="O295">
        <v>1</v>
      </c>
    </row>
    <row r="296" spans="2:15" x14ac:dyDescent="0.25">
      <c r="B296">
        <v>292</v>
      </c>
      <c r="C296" t="s">
        <v>1760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-1</v>
      </c>
      <c r="O296">
        <v>1</v>
      </c>
    </row>
    <row r="297" spans="2:15" x14ac:dyDescent="0.25">
      <c r="B297">
        <v>293</v>
      </c>
      <c r="C297" t="s">
        <v>1761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-1</v>
      </c>
      <c r="O297">
        <v>1</v>
      </c>
    </row>
    <row r="298" spans="2:15" x14ac:dyDescent="0.25">
      <c r="B298">
        <v>294</v>
      </c>
      <c r="C298" t="s">
        <v>1762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-1</v>
      </c>
      <c r="O298">
        <v>1</v>
      </c>
    </row>
    <row r="299" spans="2:15" x14ac:dyDescent="0.25">
      <c r="B299">
        <v>295</v>
      </c>
      <c r="C299" t="s">
        <v>16224</v>
      </c>
      <c r="D299">
        <v>68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-1</v>
      </c>
      <c r="O299">
        <v>1</v>
      </c>
    </row>
    <row r="300" spans="2:15" x14ac:dyDescent="0.25">
      <c r="B300">
        <v>296</v>
      </c>
      <c r="C300" t="s">
        <v>1763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-1</v>
      </c>
      <c r="O300">
        <v>1</v>
      </c>
    </row>
    <row r="301" spans="2:15" x14ac:dyDescent="0.25">
      <c r="B301">
        <v>297</v>
      </c>
      <c r="C301" t="s">
        <v>1764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-1</v>
      </c>
      <c r="O301">
        <v>1</v>
      </c>
    </row>
    <row r="302" spans="2:15" x14ac:dyDescent="0.25">
      <c r="B302">
        <v>298</v>
      </c>
      <c r="C302" t="s">
        <v>1856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-1</v>
      </c>
      <c r="O302">
        <v>1</v>
      </c>
    </row>
    <row r="303" spans="2:15" x14ac:dyDescent="0.25">
      <c r="B303">
        <v>299</v>
      </c>
      <c r="C303" t="s">
        <v>1857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-1</v>
      </c>
      <c r="O303">
        <v>1</v>
      </c>
    </row>
    <row r="304" spans="2:15" x14ac:dyDescent="0.25">
      <c r="B304">
        <v>300</v>
      </c>
      <c r="C304" t="s">
        <v>1858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-1</v>
      </c>
      <c r="O304">
        <v>1</v>
      </c>
    </row>
    <row r="305" spans="2:15" x14ac:dyDescent="0.25">
      <c r="B305">
        <v>301</v>
      </c>
      <c r="C305" t="s">
        <v>1859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-1</v>
      </c>
      <c r="O305">
        <v>1</v>
      </c>
    </row>
    <row r="306" spans="2:15" x14ac:dyDescent="0.25">
      <c r="B306">
        <v>302</v>
      </c>
      <c r="C306" t="s">
        <v>1860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-1</v>
      </c>
      <c r="O306">
        <v>1</v>
      </c>
    </row>
    <row r="307" spans="2:15" x14ac:dyDescent="0.25">
      <c r="B307">
        <v>303</v>
      </c>
      <c r="C307" t="s">
        <v>1763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-1</v>
      </c>
      <c r="O307">
        <v>1</v>
      </c>
    </row>
    <row r="308" spans="2:15" x14ac:dyDescent="0.25">
      <c r="B308">
        <v>304</v>
      </c>
      <c r="C308" t="s">
        <v>1861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-1</v>
      </c>
      <c r="O308">
        <v>1</v>
      </c>
    </row>
    <row r="309" spans="2:15" x14ac:dyDescent="0.25">
      <c r="B309">
        <v>305</v>
      </c>
      <c r="C309" t="s">
        <v>1765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-1</v>
      </c>
      <c r="O309">
        <v>1</v>
      </c>
    </row>
    <row r="310" spans="2:15" x14ac:dyDescent="0.25">
      <c r="B310">
        <v>306</v>
      </c>
      <c r="C310" t="s">
        <v>1766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-1</v>
      </c>
      <c r="O310">
        <v>1</v>
      </c>
    </row>
    <row r="311" spans="2:15" x14ac:dyDescent="0.25">
      <c r="B311">
        <v>307</v>
      </c>
      <c r="C311" t="s">
        <v>1763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-1</v>
      </c>
      <c r="O311">
        <v>1</v>
      </c>
    </row>
    <row r="312" spans="2:15" x14ac:dyDescent="0.25">
      <c r="B312">
        <v>308</v>
      </c>
      <c r="C312" t="s">
        <v>1862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-1</v>
      </c>
      <c r="O312">
        <v>1</v>
      </c>
    </row>
    <row r="313" spans="2:15" x14ac:dyDescent="0.25">
      <c r="B313">
        <v>309</v>
      </c>
      <c r="C313" t="s">
        <v>1863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-1</v>
      </c>
      <c r="O313">
        <v>1</v>
      </c>
    </row>
    <row r="314" spans="2:15" x14ac:dyDescent="0.25">
      <c r="B314">
        <v>310</v>
      </c>
      <c r="C314" t="s">
        <v>1872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-1</v>
      </c>
      <c r="O314">
        <v>1</v>
      </c>
    </row>
    <row r="315" spans="2:15" x14ac:dyDescent="0.25">
      <c r="B315">
        <v>311</v>
      </c>
      <c r="C315" t="s">
        <v>1864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-1</v>
      </c>
      <c r="O315">
        <v>1</v>
      </c>
    </row>
    <row r="316" spans="2:15" x14ac:dyDescent="0.25">
      <c r="B316">
        <v>312</v>
      </c>
      <c r="C316" t="s">
        <v>1865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-1</v>
      </c>
      <c r="O316">
        <v>1</v>
      </c>
    </row>
    <row r="317" spans="2:15" x14ac:dyDescent="0.25">
      <c r="B317">
        <v>313</v>
      </c>
      <c r="C317" t="s">
        <v>1763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-1</v>
      </c>
      <c r="O317">
        <v>1</v>
      </c>
    </row>
    <row r="318" spans="2:15" x14ac:dyDescent="0.25">
      <c r="B318">
        <v>314</v>
      </c>
      <c r="C318" t="s">
        <v>1866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-1</v>
      </c>
      <c r="O318">
        <v>1</v>
      </c>
    </row>
    <row r="319" spans="2:15" x14ac:dyDescent="0.25">
      <c r="B319">
        <v>315</v>
      </c>
      <c r="C319" t="s">
        <v>1867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-1</v>
      </c>
      <c r="O319">
        <v>1</v>
      </c>
    </row>
    <row r="320" spans="2:15" x14ac:dyDescent="0.25">
      <c r="B320">
        <v>316</v>
      </c>
      <c r="C320" t="s">
        <v>1767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-1</v>
      </c>
      <c r="O320">
        <v>1</v>
      </c>
    </row>
    <row r="321" spans="2:15" x14ac:dyDescent="0.25">
      <c r="B321">
        <v>317</v>
      </c>
      <c r="C321" t="s">
        <v>1768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-1</v>
      </c>
      <c r="O321">
        <v>1</v>
      </c>
    </row>
    <row r="322" spans="2:15" x14ac:dyDescent="0.25">
      <c r="B322">
        <v>318</v>
      </c>
      <c r="C322" t="s">
        <v>1769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-1</v>
      </c>
      <c r="O322">
        <v>1</v>
      </c>
    </row>
    <row r="323" spans="2:15" x14ac:dyDescent="0.25">
      <c r="B323">
        <v>319</v>
      </c>
      <c r="C323" t="s">
        <v>1763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-1</v>
      </c>
      <c r="O323">
        <v>1</v>
      </c>
    </row>
    <row r="324" spans="2:15" x14ac:dyDescent="0.25">
      <c r="B324">
        <v>320</v>
      </c>
      <c r="C324" t="s">
        <v>1868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-1</v>
      </c>
      <c r="O324">
        <v>1</v>
      </c>
    </row>
    <row r="325" spans="2:15" x14ac:dyDescent="0.25">
      <c r="B325">
        <v>321</v>
      </c>
      <c r="C325" t="s">
        <v>1770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-1</v>
      </c>
      <c r="O325">
        <v>1</v>
      </c>
    </row>
    <row r="326" spans="2:15" x14ac:dyDescent="0.25">
      <c r="B326">
        <v>322</v>
      </c>
      <c r="C326" t="s">
        <v>1771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-1</v>
      </c>
      <c r="O326">
        <v>1</v>
      </c>
    </row>
    <row r="327" spans="2:15" x14ac:dyDescent="0.25">
      <c r="B327">
        <v>323</v>
      </c>
      <c r="C327" t="s">
        <v>1772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-1</v>
      </c>
      <c r="O327">
        <v>1</v>
      </c>
    </row>
    <row r="328" spans="2:15" x14ac:dyDescent="0.25">
      <c r="B328">
        <v>324</v>
      </c>
      <c r="C328" t="s">
        <v>1763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-1</v>
      </c>
      <c r="O328">
        <v>1</v>
      </c>
    </row>
    <row r="329" spans="2:15" x14ac:dyDescent="0.25">
      <c r="B329">
        <v>325</v>
      </c>
      <c r="C329" t="s">
        <v>1869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-1</v>
      </c>
      <c r="O329">
        <v>1</v>
      </c>
    </row>
    <row r="330" spans="2:15" x14ac:dyDescent="0.25">
      <c r="B330">
        <v>326</v>
      </c>
      <c r="C330" t="s">
        <v>1867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-1</v>
      </c>
      <c r="O330">
        <v>1</v>
      </c>
    </row>
    <row r="331" spans="2:15" x14ac:dyDescent="0.25">
      <c r="B331">
        <v>327</v>
      </c>
      <c r="C331" t="s">
        <v>1773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-1</v>
      </c>
      <c r="O331">
        <v>1</v>
      </c>
    </row>
    <row r="332" spans="2:15" x14ac:dyDescent="0.25">
      <c r="B332">
        <v>328</v>
      </c>
      <c r="C332" t="s">
        <v>1774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-1</v>
      </c>
      <c r="O332">
        <v>1</v>
      </c>
    </row>
    <row r="333" spans="2:15" x14ac:dyDescent="0.25">
      <c r="B333">
        <v>329</v>
      </c>
      <c r="C333" t="s">
        <v>1775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-1</v>
      </c>
      <c r="O333">
        <v>1</v>
      </c>
    </row>
    <row r="334" spans="2:15" x14ac:dyDescent="0.25">
      <c r="B334">
        <v>330</v>
      </c>
      <c r="C334" t="s">
        <v>1763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-1</v>
      </c>
      <c r="O334">
        <v>1</v>
      </c>
    </row>
    <row r="335" spans="2:15" x14ac:dyDescent="0.25">
      <c r="B335">
        <v>331</v>
      </c>
      <c r="C335" t="s">
        <v>1868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-1</v>
      </c>
      <c r="O335">
        <v>1</v>
      </c>
    </row>
    <row r="336" spans="2:15" x14ac:dyDescent="0.25">
      <c r="B336">
        <v>332</v>
      </c>
      <c r="C336" t="s">
        <v>1776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-1</v>
      </c>
      <c r="O336">
        <v>1</v>
      </c>
    </row>
    <row r="337" spans="2:15" x14ac:dyDescent="0.25">
      <c r="B337">
        <v>333</v>
      </c>
      <c r="C337" t="s">
        <v>1777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-1</v>
      </c>
      <c r="O337">
        <v>1</v>
      </c>
    </row>
    <row r="338" spans="2:15" x14ac:dyDescent="0.25">
      <c r="B338">
        <v>334</v>
      </c>
      <c r="C338" t="s">
        <v>1778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-1</v>
      </c>
      <c r="O338">
        <v>1</v>
      </c>
    </row>
    <row r="339" spans="2:15" x14ac:dyDescent="0.25">
      <c r="B339">
        <v>335</v>
      </c>
      <c r="C339" t="s">
        <v>1763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-1</v>
      </c>
      <c r="O339">
        <v>1</v>
      </c>
    </row>
    <row r="340" spans="2:15" x14ac:dyDescent="0.25">
      <c r="B340">
        <v>336</v>
      </c>
      <c r="C340" t="s">
        <v>1870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-1</v>
      </c>
      <c r="O340">
        <v>1</v>
      </c>
    </row>
    <row r="341" spans="2:15" x14ac:dyDescent="0.25">
      <c r="B341">
        <v>337</v>
      </c>
      <c r="C341" t="s">
        <v>1867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-1</v>
      </c>
      <c r="O341">
        <v>1</v>
      </c>
    </row>
    <row r="342" spans="2:15" x14ac:dyDescent="0.25">
      <c r="B342">
        <v>338</v>
      </c>
      <c r="C342" t="s">
        <v>1779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-1</v>
      </c>
      <c r="O342">
        <v>1</v>
      </c>
    </row>
    <row r="343" spans="2:15" x14ac:dyDescent="0.25">
      <c r="B343">
        <v>339</v>
      </c>
      <c r="C343" t="s">
        <v>1780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-1</v>
      </c>
      <c r="O343">
        <v>1</v>
      </c>
    </row>
    <row r="344" spans="2:15" x14ac:dyDescent="0.25">
      <c r="B344">
        <v>340</v>
      </c>
      <c r="C344" t="s">
        <v>1781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-1</v>
      </c>
      <c r="O344">
        <v>1</v>
      </c>
    </row>
    <row r="345" spans="2:15" x14ac:dyDescent="0.25">
      <c r="B345">
        <v>341</v>
      </c>
      <c r="C345" t="s">
        <v>1763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-1</v>
      </c>
      <c r="O345">
        <v>1</v>
      </c>
    </row>
    <row r="346" spans="2:15" x14ac:dyDescent="0.25">
      <c r="B346">
        <v>342</v>
      </c>
      <c r="C346" t="s">
        <v>1868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-1</v>
      </c>
      <c r="O346">
        <v>1</v>
      </c>
    </row>
    <row r="347" spans="2:15" x14ac:dyDescent="0.25">
      <c r="B347">
        <v>343</v>
      </c>
      <c r="C347" t="s">
        <v>1782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-1</v>
      </c>
      <c r="O347">
        <v>1</v>
      </c>
    </row>
    <row r="348" spans="2:15" x14ac:dyDescent="0.25">
      <c r="B348">
        <v>344</v>
      </c>
      <c r="C348" t="s">
        <v>1783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-1</v>
      </c>
      <c r="O348">
        <v>1</v>
      </c>
    </row>
    <row r="349" spans="2:15" x14ac:dyDescent="0.25">
      <c r="B349">
        <v>345</v>
      </c>
      <c r="C349" t="s">
        <v>1784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-1</v>
      </c>
      <c r="O349">
        <v>1</v>
      </c>
    </row>
    <row r="350" spans="2:15" x14ac:dyDescent="0.25">
      <c r="B350">
        <v>346</v>
      </c>
      <c r="C350" t="s">
        <v>1763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-1</v>
      </c>
      <c r="O350">
        <v>1</v>
      </c>
    </row>
    <row r="351" spans="2:15" x14ac:dyDescent="0.25">
      <c r="B351">
        <v>347</v>
      </c>
      <c r="C351" t="s">
        <v>1871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-1</v>
      </c>
      <c r="O351">
        <v>1</v>
      </c>
    </row>
    <row r="352" spans="2:15" x14ac:dyDescent="0.25">
      <c r="B352">
        <v>348</v>
      </c>
      <c r="C352" t="s">
        <v>1867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-1</v>
      </c>
      <c r="O352">
        <v>1</v>
      </c>
    </row>
    <row r="353" spans="2:15" x14ac:dyDescent="0.25">
      <c r="B353">
        <v>349</v>
      </c>
      <c r="C353" t="s">
        <v>1785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-1</v>
      </c>
      <c r="O353">
        <v>1</v>
      </c>
    </row>
    <row r="354" spans="2:15" x14ac:dyDescent="0.25">
      <c r="B354">
        <v>350</v>
      </c>
      <c r="C354" t="s">
        <v>1786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-1</v>
      </c>
      <c r="O354">
        <v>1</v>
      </c>
    </row>
    <row r="355" spans="2:15" x14ac:dyDescent="0.25">
      <c r="B355">
        <v>351</v>
      </c>
      <c r="C355" t="s">
        <v>1787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-1</v>
      </c>
      <c r="O355">
        <v>1</v>
      </c>
    </row>
    <row r="356" spans="2:15" x14ac:dyDescent="0.25">
      <c r="B356">
        <v>352</v>
      </c>
      <c r="C356" t="s">
        <v>1763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-1</v>
      </c>
      <c r="O356">
        <v>1</v>
      </c>
    </row>
    <row r="357" spans="2:15" x14ac:dyDescent="0.25">
      <c r="B357">
        <v>353</v>
      </c>
      <c r="C357" t="s">
        <v>1868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-1</v>
      </c>
      <c r="O357">
        <v>1</v>
      </c>
    </row>
    <row r="358" spans="2:15" x14ac:dyDescent="0.25">
      <c r="B358">
        <v>354</v>
      </c>
      <c r="C358" t="s">
        <v>1788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-1</v>
      </c>
      <c r="O358">
        <v>1</v>
      </c>
    </row>
    <row r="359" spans="2:15" x14ac:dyDescent="0.25">
      <c r="B359">
        <v>355</v>
      </c>
      <c r="C359" t="s">
        <v>1789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-1</v>
      </c>
      <c r="O359">
        <v>1</v>
      </c>
    </row>
    <row r="360" spans="2:15" x14ac:dyDescent="0.25">
      <c r="B360">
        <v>356</v>
      </c>
      <c r="C360" t="s">
        <v>1790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-1</v>
      </c>
      <c r="O360">
        <v>1</v>
      </c>
    </row>
    <row r="361" spans="2:15" x14ac:dyDescent="0.25">
      <c r="B361">
        <v>357</v>
      </c>
      <c r="C361" t="s">
        <v>1763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-1</v>
      </c>
      <c r="O361">
        <v>1</v>
      </c>
    </row>
  </sheetData>
  <sortState xmlns:xlrd2="http://schemas.microsoft.com/office/spreadsheetml/2017/richdata2" ref="R12:S77">
    <sortCondition ref="R12:R77"/>
  </sortState>
  <phoneticPr fontId="3" type="noConversion"/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8"/>
  <dimension ref="B2:M6450"/>
  <sheetViews>
    <sheetView workbookViewId="0"/>
  </sheetViews>
  <sheetFormatPr defaultRowHeight="15" x14ac:dyDescent="0.25"/>
  <cols>
    <col min="1" max="1" width="6.28515625" customWidth="1"/>
    <col min="2" max="2" width="16.7109375" customWidth="1"/>
    <col min="3" max="3" width="22.7109375" customWidth="1"/>
    <col min="4" max="4" width="13.5703125" customWidth="1"/>
  </cols>
  <sheetData>
    <row r="2" spans="2:9" x14ac:dyDescent="0.25">
      <c r="B2" s="32" t="str">
        <f>Input!B2</f>
        <v>WA-OCEAN (9Nov2023)</v>
      </c>
    </row>
    <row r="3" spans="2:9" x14ac:dyDescent="0.25">
      <c r="B3" t="s">
        <v>519</v>
      </c>
      <c r="D3" s="11"/>
    </row>
    <row r="4" spans="2:9" x14ac:dyDescent="0.25">
      <c r="D4" s="11"/>
    </row>
    <row r="5" spans="2:9" x14ac:dyDescent="0.25">
      <c r="D5" s="11"/>
    </row>
    <row r="6" spans="2:9" x14ac:dyDescent="0.25">
      <c r="B6" s="14" t="s">
        <v>186</v>
      </c>
      <c r="C6">
        <v>6430</v>
      </c>
    </row>
    <row r="7" spans="2:9" x14ac:dyDescent="0.25">
      <c r="B7" s="14" t="s">
        <v>522</v>
      </c>
      <c r="C7">
        <v>4623</v>
      </c>
    </row>
    <row r="9" spans="2:9" hidden="1" x14ac:dyDescent="0.25">
      <c r="B9" s="4" t="s">
        <v>155</v>
      </c>
      <c r="F9" s="4" t="s">
        <v>156</v>
      </c>
      <c r="I9" s="24" t="s">
        <v>863</v>
      </c>
    </row>
    <row r="10" spans="2:9" hidden="1" x14ac:dyDescent="0.25">
      <c r="B10" s="2">
        <v>88</v>
      </c>
      <c r="C10" t="s">
        <v>339</v>
      </c>
      <c r="F10" s="2">
        <v>76</v>
      </c>
      <c r="G10" t="s">
        <v>337</v>
      </c>
      <c r="I10" t="s">
        <v>870</v>
      </c>
    </row>
    <row r="11" spans="2:9" hidden="1" x14ac:dyDescent="0.25">
      <c r="B11" s="2">
        <v>89</v>
      </c>
      <c r="C11" t="s">
        <v>340</v>
      </c>
      <c r="F11" s="2">
        <v>68</v>
      </c>
      <c r="G11" t="s">
        <v>338</v>
      </c>
      <c r="I11" t="s">
        <v>859</v>
      </c>
    </row>
    <row r="12" spans="2:9" hidden="1" x14ac:dyDescent="0.25">
      <c r="B12" s="2">
        <v>90</v>
      </c>
      <c r="C12" t="s">
        <v>341</v>
      </c>
      <c r="F12" s="2">
        <v>77</v>
      </c>
      <c r="G12" t="s">
        <v>267</v>
      </c>
    </row>
    <row r="13" spans="2:9" hidden="1" x14ac:dyDescent="0.25">
      <c r="B13" s="2">
        <v>120</v>
      </c>
      <c r="C13" t="s">
        <v>342</v>
      </c>
    </row>
    <row r="14" spans="2:9" hidden="1" x14ac:dyDescent="0.25">
      <c r="B14" s="2">
        <v>121</v>
      </c>
      <c r="C14" t="s">
        <v>343</v>
      </c>
      <c r="F14" s="24" t="s">
        <v>858</v>
      </c>
    </row>
    <row r="15" spans="2:9" hidden="1" x14ac:dyDescent="0.25">
      <c r="B15" s="2">
        <v>122</v>
      </c>
      <c r="C15" t="s">
        <v>344</v>
      </c>
      <c r="F15" s="2">
        <v>0</v>
      </c>
      <c r="G15" t="s">
        <v>102</v>
      </c>
    </row>
    <row r="16" spans="2:9" hidden="1" x14ac:dyDescent="0.25">
      <c r="F16" s="2">
        <v>1</v>
      </c>
      <c r="G16" t="s">
        <v>100</v>
      </c>
    </row>
    <row r="17" spans="2:13" hidden="1" x14ac:dyDescent="0.25">
      <c r="B17" t="s">
        <v>345</v>
      </c>
    </row>
    <row r="18" spans="2:13" hidden="1" x14ac:dyDescent="0.25"/>
    <row r="19" spans="2:13" hidden="1" x14ac:dyDescent="0.25">
      <c r="B19" s="2" t="s">
        <v>871</v>
      </c>
      <c r="C19" s="2" t="s">
        <v>872</v>
      </c>
      <c r="D19" s="2" t="s">
        <v>866</v>
      </c>
      <c r="E19" s="2" t="s">
        <v>867</v>
      </c>
      <c r="F19" s="2" t="s">
        <v>868</v>
      </c>
      <c r="G19" s="2" t="s">
        <v>869</v>
      </c>
      <c r="H19" s="2" t="s">
        <v>878</v>
      </c>
      <c r="I19" s="2">
        <v>8</v>
      </c>
    </row>
    <row r="20" spans="2:13" ht="30" x14ac:dyDescent="0.25">
      <c r="B20" s="18" t="s">
        <v>203</v>
      </c>
      <c r="C20" s="18" t="s">
        <v>204</v>
      </c>
      <c r="D20" s="15" t="s">
        <v>205</v>
      </c>
      <c r="E20" s="18" t="s">
        <v>206</v>
      </c>
      <c r="F20" s="15"/>
      <c r="G20" s="15"/>
      <c r="H20" s="235" t="s">
        <v>100</v>
      </c>
      <c r="I20" s="20" t="s">
        <v>236</v>
      </c>
    </row>
    <row r="21" spans="2:13" x14ac:dyDescent="0.25">
      <c r="B21">
        <v>308</v>
      </c>
      <c r="C21">
        <v>89</v>
      </c>
      <c r="D21">
        <v>-5.15</v>
      </c>
      <c r="E21">
        <v>76</v>
      </c>
      <c r="F21">
        <v>0</v>
      </c>
      <c r="G21">
        <v>-1</v>
      </c>
      <c r="H21">
        <v>1</v>
      </c>
      <c r="I21">
        <v>1</v>
      </c>
      <c r="J21" s="12"/>
      <c r="M21" s="8"/>
    </row>
    <row r="22" spans="2:13" x14ac:dyDescent="0.25">
      <c r="B22">
        <v>307</v>
      </c>
      <c r="C22">
        <v>89</v>
      </c>
      <c r="D22">
        <v>-5.15</v>
      </c>
      <c r="E22">
        <v>76</v>
      </c>
      <c r="F22">
        <v>0</v>
      </c>
      <c r="G22">
        <v>-1</v>
      </c>
      <c r="H22">
        <v>1</v>
      </c>
      <c r="I22">
        <v>1</v>
      </c>
    </row>
    <row r="23" spans="2:13" x14ac:dyDescent="0.25">
      <c r="B23">
        <v>227</v>
      </c>
      <c r="C23">
        <v>89</v>
      </c>
      <c r="D23">
        <v>-115</v>
      </c>
      <c r="E23">
        <v>76</v>
      </c>
      <c r="F23">
        <v>0</v>
      </c>
      <c r="G23">
        <v>-1</v>
      </c>
      <c r="H23">
        <v>1</v>
      </c>
      <c r="I23">
        <v>2</v>
      </c>
    </row>
    <row r="24" spans="2:13" x14ac:dyDescent="0.25">
      <c r="B24">
        <v>228</v>
      </c>
      <c r="C24">
        <v>89</v>
      </c>
      <c r="D24">
        <v>-115</v>
      </c>
      <c r="E24">
        <v>76</v>
      </c>
      <c r="F24">
        <v>0</v>
      </c>
      <c r="G24">
        <v>-1</v>
      </c>
      <c r="H24">
        <v>1</v>
      </c>
      <c r="I24">
        <v>2</v>
      </c>
    </row>
    <row r="25" spans="2:13" x14ac:dyDescent="0.25">
      <c r="B25">
        <v>229</v>
      </c>
      <c r="C25">
        <v>89</v>
      </c>
      <c r="D25">
        <v>-115</v>
      </c>
      <c r="E25">
        <v>76</v>
      </c>
      <c r="F25">
        <v>0</v>
      </c>
      <c r="G25">
        <v>-1</v>
      </c>
      <c r="H25">
        <v>1</v>
      </c>
      <c r="I25">
        <v>2</v>
      </c>
    </row>
    <row r="26" spans="2:13" x14ac:dyDescent="0.25">
      <c r="B26">
        <v>230</v>
      </c>
      <c r="C26">
        <v>89</v>
      </c>
      <c r="D26">
        <v>-115</v>
      </c>
      <c r="E26">
        <v>76</v>
      </c>
      <c r="F26">
        <v>0</v>
      </c>
      <c r="G26">
        <v>-1</v>
      </c>
      <c r="H26">
        <v>1</v>
      </c>
      <c r="I26">
        <v>2</v>
      </c>
    </row>
    <row r="27" spans="2:13" x14ac:dyDescent="0.25">
      <c r="B27">
        <v>231</v>
      </c>
      <c r="C27">
        <v>89</v>
      </c>
      <c r="D27">
        <v>-115</v>
      </c>
      <c r="E27">
        <v>76</v>
      </c>
      <c r="F27">
        <v>0</v>
      </c>
      <c r="G27">
        <v>-1</v>
      </c>
      <c r="H27">
        <v>1</v>
      </c>
      <c r="I27">
        <v>2</v>
      </c>
    </row>
    <row r="28" spans="2:13" x14ac:dyDescent="0.25">
      <c r="B28">
        <v>232</v>
      </c>
      <c r="C28">
        <v>89</v>
      </c>
      <c r="D28">
        <v>-115</v>
      </c>
      <c r="E28">
        <v>76</v>
      </c>
      <c r="F28">
        <v>0</v>
      </c>
      <c r="G28">
        <v>-1</v>
      </c>
      <c r="H28">
        <v>1</v>
      </c>
      <c r="I28">
        <v>2</v>
      </c>
    </row>
    <row r="29" spans="2:13" x14ac:dyDescent="0.25">
      <c r="B29">
        <v>233</v>
      </c>
      <c r="C29">
        <v>89</v>
      </c>
      <c r="D29">
        <v>-115</v>
      </c>
      <c r="E29">
        <v>76</v>
      </c>
      <c r="F29">
        <v>0</v>
      </c>
      <c r="G29">
        <v>-1</v>
      </c>
      <c r="H29">
        <v>1</v>
      </c>
      <c r="I29">
        <v>2</v>
      </c>
    </row>
    <row r="30" spans="2:13" x14ac:dyDescent="0.25">
      <c r="B30">
        <v>220</v>
      </c>
      <c r="C30">
        <v>89</v>
      </c>
      <c r="D30">
        <v>-115</v>
      </c>
      <c r="E30">
        <v>76</v>
      </c>
      <c r="F30">
        <v>0</v>
      </c>
      <c r="G30">
        <v>-1</v>
      </c>
      <c r="H30">
        <v>1</v>
      </c>
      <c r="I30">
        <v>2</v>
      </c>
    </row>
    <row r="31" spans="2:13" x14ac:dyDescent="0.25">
      <c r="B31">
        <v>221</v>
      </c>
      <c r="C31">
        <v>89</v>
      </c>
      <c r="D31">
        <v>-115</v>
      </c>
      <c r="E31">
        <v>76</v>
      </c>
      <c r="F31">
        <v>0</v>
      </c>
      <c r="G31">
        <v>-1</v>
      </c>
      <c r="H31">
        <v>1</v>
      </c>
      <c r="I31">
        <v>2</v>
      </c>
    </row>
    <row r="32" spans="2:13" x14ac:dyDescent="0.25">
      <c r="B32">
        <v>222</v>
      </c>
      <c r="C32">
        <v>89</v>
      </c>
      <c r="D32">
        <v>-115</v>
      </c>
      <c r="E32">
        <v>76</v>
      </c>
      <c r="F32">
        <v>0</v>
      </c>
      <c r="G32">
        <v>-1</v>
      </c>
      <c r="H32">
        <v>1</v>
      </c>
      <c r="I32">
        <v>2</v>
      </c>
    </row>
    <row r="33" spans="2:9" x14ac:dyDescent="0.25">
      <c r="B33">
        <v>223</v>
      </c>
      <c r="C33">
        <v>89</v>
      </c>
      <c r="D33">
        <v>-115</v>
      </c>
      <c r="E33">
        <v>76</v>
      </c>
      <c r="F33">
        <v>0</v>
      </c>
      <c r="G33">
        <v>-1</v>
      </c>
      <c r="H33">
        <v>1</v>
      </c>
      <c r="I33">
        <v>2</v>
      </c>
    </row>
    <row r="34" spans="2:9" x14ac:dyDescent="0.25">
      <c r="B34">
        <v>224</v>
      </c>
      <c r="C34">
        <v>89</v>
      </c>
      <c r="D34">
        <v>-115</v>
      </c>
      <c r="E34">
        <v>76</v>
      </c>
      <c r="F34">
        <v>0</v>
      </c>
      <c r="G34">
        <v>-1</v>
      </c>
      <c r="H34">
        <v>1</v>
      </c>
      <c r="I34">
        <v>2</v>
      </c>
    </row>
    <row r="35" spans="2:9" x14ac:dyDescent="0.25">
      <c r="B35">
        <v>225</v>
      </c>
      <c r="C35">
        <v>89</v>
      </c>
      <c r="D35">
        <v>-115</v>
      </c>
      <c r="E35">
        <v>76</v>
      </c>
      <c r="F35">
        <v>0</v>
      </c>
      <c r="G35">
        <v>-1</v>
      </c>
      <c r="H35">
        <v>1</v>
      </c>
      <c r="I35">
        <v>2</v>
      </c>
    </row>
    <row r="36" spans="2:9" x14ac:dyDescent="0.25">
      <c r="B36">
        <v>226</v>
      </c>
      <c r="C36">
        <v>89</v>
      </c>
      <c r="D36">
        <v>-115</v>
      </c>
      <c r="E36">
        <v>76</v>
      </c>
      <c r="F36">
        <v>0</v>
      </c>
      <c r="G36">
        <v>-1</v>
      </c>
      <c r="H36">
        <v>1</v>
      </c>
      <c r="I36">
        <v>2</v>
      </c>
    </row>
    <row r="37" spans="2:9" x14ac:dyDescent="0.25">
      <c r="B37">
        <v>271</v>
      </c>
      <c r="C37">
        <v>89</v>
      </c>
      <c r="D37">
        <v>-4</v>
      </c>
      <c r="E37">
        <v>76</v>
      </c>
      <c r="F37">
        <v>0</v>
      </c>
      <c r="G37">
        <v>-1</v>
      </c>
      <c r="H37">
        <v>1</v>
      </c>
      <c r="I37">
        <v>2</v>
      </c>
    </row>
    <row r="38" spans="2:9" x14ac:dyDescent="0.25">
      <c r="B38">
        <v>272</v>
      </c>
      <c r="C38">
        <v>89</v>
      </c>
      <c r="D38">
        <v>-5</v>
      </c>
      <c r="E38">
        <v>76</v>
      </c>
      <c r="F38">
        <v>0</v>
      </c>
      <c r="G38">
        <v>-1</v>
      </c>
      <c r="H38">
        <v>1</v>
      </c>
      <c r="I38">
        <v>2</v>
      </c>
    </row>
    <row r="39" spans="2:9" x14ac:dyDescent="0.25">
      <c r="B39">
        <v>273</v>
      </c>
      <c r="C39">
        <v>89</v>
      </c>
      <c r="D39">
        <v>-5</v>
      </c>
      <c r="E39">
        <v>76</v>
      </c>
      <c r="F39">
        <v>0</v>
      </c>
      <c r="G39">
        <v>-1</v>
      </c>
      <c r="H39">
        <v>1</v>
      </c>
      <c r="I39">
        <v>2</v>
      </c>
    </row>
    <row r="40" spans="2:9" x14ac:dyDescent="0.25">
      <c r="B40">
        <v>274</v>
      </c>
      <c r="C40">
        <v>89</v>
      </c>
      <c r="D40">
        <v>-5</v>
      </c>
      <c r="E40">
        <v>76</v>
      </c>
      <c r="F40">
        <v>0</v>
      </c>
      <c r="G40">
        <v>-1</v>
      </c>
      <c r="H40">
        <v>1</v>
      </c>
      <c r="I40">
        <v>2</v>
      </c>
    </row>
    <row r="41" spans="2:9" x14ac:dyDescent="0.25">
      <c r="B41">
        <v>275</v>
      </c>
      <c r="C41">
        <v>89</v>
      </c>
      <c r="D41">
        <v>-4</v>
      </c>
      <c r="E41">
        <v>76</v>
      </c>
      <c r="F41">
        <v>0</v>
      </c>
      <c r="G41">
        <v>-1</v>
      </c>
      <c r="H41">
        <v>1</v>
      </c>
      <c r="I41">
        <v>2</v>
      </c>
    </row>
    <row r="42" spans="2:9" x14ac:dyDescent="0.25">
      <c r="B42">
        <v>276</v>
      </c>
      <c r="C42">
        <v>89</v>
      </c>
      <c r="D42">
        <v>-4</v>
      </c>
      <c r="E42">
        <v>76</v>
      </c>
      <c r="F42">
        <v>0</v>
      </c>
      <c r="G42">
        <v>-1</v>
      </c>
      <c r="H42">
        <v>1</v>
      </c>
      <c r="I42">
        <v>2</v>
      </c>
    </row>
    <row r="43" spans="2:9" x14ac:dyDescent="0.25">
      <c r="B43">
        <v>277</v>
      </c>
      <c r="C43">
        <v>89</v>
      </c>
      <c r="D43">
        <v>-5</v>
      </c>
      <c r="E43">
        <v>76</v>
      </c>
      <c r="F43">
        <v>0</v>
      </c>
      <c r="G43">
        <v>-1</v>
      </c>
      <c r="H43">
        <v>1</v>
      </c>
      <c r="I43">
        <v>2</v>
      </c>
    </row>
    <row r="44" spans="2:9" x14ac:dyDescent="0.25">
      <c r="B44">
        <v>242</v>
      </c>
      <c r="C44">
        <v>89</v>
      </c>
      <c r="D44">
        <v>-83</v>
      </c>
      <c r="E44">
        <v>76</v>
      </c>
      <c r="F44">
        <v>0</v>
      </c>
      <c r="G44">
        <v>-1</v>
      </c>
      <c r="H44">
        <v>1</v>
      </c>
      <c r="I44">
        <v>2</v>
      </c>
    </row>
    <row r="45" spans="2:9" x14ac:dyDescent="0.25">
      <c r="B45">
        <v>302</v>
      </c>
      <c r="C45">
        <v>89</v>
      </c>
      <c r="D45">
        <v>-64</v>
      </c>
      <c r="E45">
        <v>76</v>
      </c>
      <c r="F45">
        <v>0</v>
      </c>
      <c r="G45">
        <v>-1</v>
      </c>
      <c r="H45">
        <v>1</v>
      </c>
      <c r="I45">
        <v>2</v>
      </c>
    </row>
    <row r="46" spans="2:9" x14ac:dyDescent="0.25">
      <c r="B46">
        <v>243</v>
      </c>
      <c r="C46">
        <v>89</v>
      </c>
      <c r="D46">
        <v>-101</v>
      </c>
      <c r="E46">
        <v>76</v>
      </c>
      <c r="F46">
        <v>0</v>
      </c>
      <c r="G46">
        <v>-1</v>
      </c>
      <c r="H46">
        <v>1</v>
      </c>
      <c r="I46">
        <v>2</v>
      </c>
    </row>
    <row r="47" spans="2:9" x14ac:dyDescent="0.25">
      <c r="B47">
        <v>241</v>
      </c>
      <c r="C47">
        <v>89</v>
      </c>
      <c r="D47">
        <v>-50</v>
      </c>
      <c r="E47">
        <v>76</v>
      </c>
      <c r="F47">
        <v>0</v>
      </c>
      <c r="G47">
        <v>-1</v>
      </c>
      <c r="H47">
        <v>1</v>
      </c>
      <c r="I47">
        <v>2</v>
      </c>
    </row>
    <row r="48" spans="2:9" x14ac:dyDescent="0.25">
      <c r="B48">
        <v>300</v>
      </c>
      <c r="C48">
        <v>89</v>
      </c>
      <c r="D48">
        <v>-20</v>
      </c>
      <c r="E48">
        <v>76</v>
      </c>
      <c r="F48">
        <v>0</v>
      </c>
      <c r="G48">
        <v>-1</v>
      </c>
      <c r="H48">
        <v>1</v>
      </c>
      <c r="I48">
        <v>2</v>
      </c>
    </row>
    <row r="49" spans="2:9" x14ac:dyDescent="0.25">
      <c r="B49">
        <v>258</v>
      </c>
      <c r="C49">
        <v>89</v>
      </c>
      <c r="D49">
        <v>-27</v>
      </c>
      <c r="E49">
        <v>76</v>
      </c>
      <c r="F49">
        <v>0</v>
      </c>
      <c r="G49">
        <v>-1</v>
      </c>
      <c r="H49">
        <v>1</v>
      </c>
      <c r="I49">
        <v>2</v>
      </c>
    </row>
    <row r="50" spans="2:9" x14ac:dyDescent="0.25">
      <c r="B50">
        <v>262</v>
      </c>
      <c r="C50">
        <v>89</v>
      </c>
      <c r="D50">
        <v>-27</v>
      </c>
      <c r="E50">
        <v>76</v>
      </c>
      <c r="F50">
        <v>0</v>
      </c>
      <c r="G50">
        <v>-1</v>
      </c>
      <c r="H50">
        <v>1</v>
      </c>
      <c r="I50">
        <v>2</v>
      </c>
    </row>
    <row r="51" spans="2:9" x14ac:dyDescent="0.25">
      <c r="B51">
        <v>259</v>
      </c>
      <c r="C51">
        <v>89</v>
      </c>
      <c r="D51">
        <v>-35</v>
      </c>
      <c r="E51">
        <v>76</v>
      </c>
      <c r="F51">
        <v>0</v>
      </c>
      <c r="G51">
        <v>-1</v>
      </c>
      <c r="H51">
        <v>1</v>
      </c>
      <c r="I51">
        <v>2</v>
      </c>
    </row>
    <row r="52" spans="2:9" x14ac:dyDescent="0.25">
      <c r="B52">
        <v>261</v>
      </c>
      <c r="C52">
        <v>89</v>
      </c>
      <c r="D52">
        <v>-35</v>
      </c>
      <c r="E52">
        <v>76</v>
      </c>
      <c r="F52">
        <v>0</v>
      </c>
      <c r="G52">
        <v>-1</v>
      </c>
      <c r="H52">
        <v>1</v>
      </c>
      <c r="I52">
        <v>2</v>
      </c>
    </row>
    <row r="53" spans="2:9" x14ac:dyDescent="0.25">
      <c r="B53">
        <v>260</v>
      </c>
      <c r="C53">
        <v>89</v>
      </c>
      <c r="D53">
        <v>-33</v>
      </c>
      <c r="E53">
        <v>76</v>
      </c>
      <c r="F53">
        <v>0</v>
      </c>
      <c r="G53">
        <v>-1</v>
      </c>
      <c r="H53">
        <v>1</v>
      </c>
      <c r="I53">
        <v>2</v>
      </c>
    </row>
    <row r="54" spans="2:9" x14ac:dyDescent="0.25">
      <c r="B54">
        <v>263</v>
      </c>
      <c r="C54">
        <v>89</v>
      </c>
      <c r="D54">
        <v>-28</v>
      </c>
      <c r="E54">
        <v>76</v>
      </c>
      <c r="F54">
        <v>0</v>
      </c>
      <c r="G54">
        <v>-1</v>
      </c>
      <c r="H54">
        <v>1</v>
      </c>
      <c r="I54">
        <v>2</v>
      </c>
    </row>
    <row r="55" spans="2:9" x14ac:dyDescent="0.25">
      <c r="B55">
        <v>264</v>
      </c>
      <c r="C55">
        <v>89</v>
      </c>
      <c r="D55">
        <v>-31</v>
      </c>
      <c r="E55">
        <v>76</v>
      </c>
      <c r="F55">
        <v>0</v>
      </c>
      <c r="G55">
        <v>-1</v>
      </c>
      <c r="H55">
        <v>1</v>
      </c>
      <c r="I55">
        <v>2</v>
      </c>
    </row>
    <row r="56" spans="2:9" x14ac:dyDescent="0.25">
      <c r="B56">
        <v>304</v>
      </c>
      <c r="C56">
        <v>89</v>
      </c>
      <c r="D56">
        <v>-3</v>
      </c>
      <c r="E56">
        <v>76</v>
      </c>
      <c r="F56">
        <v>0</v>
      </c>
      <c r="G56">
        <v>-1</v>
      </c>
      <c r="H56">
        <v>1</v>
      </c>
      <c r="I56">
        <v>2</v>
      </c>
    </row>
    <row r="57" spans="2:9" x14ac:dyDescent="0.25">
      <c r="B57">
        <v>303</v>
      </c>
      <c r="C57">
        <v>89</v>
      </c>
      <c r="D57">
        <v>-3</v>
      </c>
      <c r="E57">
        <v>76</v>
      </c>
      <c r="F57">
        <v>0</v>
      </c>
      <c r="G57">
        <v>-1</v>
      </c>
      <c r="H57">
        <v>1</v>
      </c>
      <c r="I57">
        <v>2</v>
      </c>
    </row>
    <row r="58" spans="2:9" x14ac:dyDescent="0.25">
      <c r="B58">
        <v>234</v>
      </c>
      <c r="C58">
        <v>89</v>
      </c>
      <c r="D58">
        <v>-126</v>
      </c>
      <c r="E58">
        <v>76</v>
      </c>
      <c r="F58">
        <v>0</v>
      </c>
      <c r="G58">
        <v>-1</v>
      </c>
      <c r="H58">
        <v>1</v>
      </c>
      <c r="I58">
        <v>2</v>
      </c>
    </row>
    <row r="59" spans="2:9" x14ac:dyDescent="0.25">
      <c r="B59">
        <v>238</v>
      </c>
      <c r="C59">
        <v>89</v>
      </c>
      <c r="D59">
        <v>-126</v>
      </c>
      <c r="E59">
        <v>76</v>
      </c>
      <c r="F59">
        <v>0</v>
      </c>
      <c r="G59">
        <v>-1</v>
      </c>
      <c r="H59">
        <v>1</v>
      </c>
      <c r="I59">
        <v>2</v>
      </c>
    </row>
    <row r="60" spans="2:9" x14ac:dyDescent="0.25">
      <c r="B60">
        <v>235</v>
      </c>
      <c r="C60">
        <v>89</v>
      </c>
      <c r="D60">
        <v>-164</v>
      </c>
      <c r="E60">
        <v>76</v>
      </c>
      <c r="F60">
        <v>0</v>
      </c>
      <c r="G60">
        <v>-1</v>
      </c>
      <c r="H60">
        <v>1</v>
      </c>
      <c r="I60">
        <v>2</v>
      </c>
    </row>
    <row r="61" spans="2:9" x14ac:dyDescent="0.25">
      <c r="B61">
        <v>236</v>
      </c>
      <c r="C61">
        <v>89</v>
      </c>
      <c r="D61">
        <v>-154</v>
      </c>
      <c r="E61">
        <v>76</v>
      </c>
      <c r="F61">
        <v>0</v>
      </c>
      <c r="G61">
        <v>-1</v>
      </c>
      <c r="H61">
        <v>1</v>
      </c>
      <c r="I61">
        <v>2</v>
      </c>
    </row>
    <row r="62" spans="2:9" x14ac:dyDescent="0.25">
      <c r="B62">
        <v>237</v>
      </c>
      <c r="C62">
        <v>89</v>
      </c>
      <c r="D62">
        <v>-162</v>
      </c>
      <c r="E62">
        <v>76</v>
      </c>
      <c r="F62">
        <v>0</v>
      </c>
      <c r="G62">
        <v>-1</v>
      </c>
      <c r="H62">
        <v>1</v>
      </c>
      <c r="I62">
        <v>2</v>
      </c>
    </row>
    <row r="63" spans="2:9" x14ac:dyDescent="0.25">
      <c r="B63">
        <v>239</v>
      </c>
      <c r="C63">
        <v>89</v>
      </c>
      <c r="D63">
        <v>-132</v>
      </c>
      <c r="E63">
        <v>76</v>
      </c>
      <c r="F63">
        <v>0</v>
      </c>
      <c r="G63">
        <v>-1</v>
      </c>
      <c r="H63">
        <v>1</v>
      </c>
      <c r="I63">
        <v>2</v>
      </c>
    </row>
    <row r="64" spans="2:9" x14ac:dyDescent="0.25">
      <c r="B64">
        <v>240</v>
      </c>
      <c r="C64">
        <v>89</v>
      </c>
      <c r="D64">
        <v>-146</v>
      </c>
      <c r="E64">
        <v>76</v>
      </c>
      <c r="F64">
        <v>0</v>
      </c>
      <c r="G64">
        <v>-1</v>
      </c>
      <c r="H64">
        <v>1</v>
      </c>
      <c r="I64">
        <v>2</v>
      </c>
    </row>
    <row r="65" spans="2:9" x14ac:dyDescent="0.25">
      <c r="B65">
        <v>257</v>
      </c>
      <c r="C65">
        <v>89</v>
      </c>
      <c r="D65">
        <v>-32</v>
      </c>
      <c r="E65">
        <v>76</v>
      </c>
      <c r="F65">
        <v>0</v>
      </c>
      <c r="G65">
        <v>-1</v>
      </c>
      <c r="H65">
        <v>1</v>
      </c>
      <c r="I65">
        <v>2</v>
      </c>
    </row>
    <row r="66" spans="2:9" x14ac:dyDescent="0.25">
      <c r="B66">
        <v>256</v>
      </c>
      <c r="C66">
        <v>89</v>
      </c>
      <c r="D66">
        <v>-29</v>
      </c>
      <c r="E66">
        <v>76</v>
      </c>
      <c r="F66">
        <v>0</v>
      </c>
      <c r="G66">
        <v>-1</v>
      </c>
      <c r="H66">
        <v>1</v>
      </c>
      <c r="I66">
        <v>2</v>
      </c>
    </row>
    <row r="67" spans="2:9" x14ac:dyDescent="0.25">
      <c r="B67">
        <v>255</v>
      </c>
      <c r="C67">
        <v>89</v>
      </c>
      <c r="D67">
        <v>-27</v>
      </c>
      <c r="E67">
        <v>76</v>
      </c>
      <c r="F67">
        <v>0</v>
      </c>
      <c r="G67">
        <v>-1</v>
      </c>
      <c r="H67">
        <v>1</v>
      </c>
      <c r="I67">
        <v>2</v>
      </c>
    </row>
    <row r="68" spans="2:9" x14ac:dyDescent="0.25">
      <c r="B68">
        <v>254</v>
      </c>
      <c r="C68">
        <v>89</v>
      </c>
      <c r="D68">
        <v>-36</v>
      </c>
      <c r="E68">
        <v>76</v>
      </c>
      <c r="F68">
        <v>0</v>
      </c>
      <c r="G68">
        <v>-1</v>
      </c>
      <c r="H68">
        <v>1</v>
      </c>
      <c r="I68">
        <v>2</v>
      </c>
    </row>
    <row r="69" spans="2:9" x14ac:dyDescent="0.25">
      <c r="B69">
        <v>253</v>
      </c>
      <c r="C69">
        <v>89</v>
      </c>
      <c r="D69">
        <v>-34</v>
      </c>
      <c r="E69">
        <v>76</v>
      </c>
      <c r="F69">
        <v>0</v>
      </c>
      <c r="G69">
        <v>-1</v>
      </c>
      <c r="H69">
        <v>1</v>
      </c>
      <c r="I69">
        <v>2</v>
      </c>
    </row>
    <row r="70" spans="2:9" x14ac:dyDescent="0.25">
      <c r="B70">
        <v>252</v>
      </c>
      <c r="C70">
        <v>89</v>
      </c>
      <c r="D70">
        <v>-37</v>
      </c>
      <c r="E70">
        <v>76</v>
      </c>
      <c r="F70">
        <v>0</v>
      </c>
      <c r="G70">
        <v>-1</v>
      </c>
      <c r="H70">
        <v>1</v>
      </c>
      <c r="I70">
        <v>2</v>
      </c>
    </row>
    <row r="71" spans="2:9" x14ac:dyDescent="0.25">
      <c r="B71">
        <v>251</v>
      </c>
      <c r="C71">
        <v>89</v>
      </c>
      <c r="D71">
        <v>-25</v>
      </c>
      <c r="E71">
        <v>76</v>
      </c>
      <c r="F71">
        <v>0</v>
      </c>
      <c r="G71">
        <v>-1</v>
      </c>
      <c r="H71">
        <v>1</v>
      </c>
      <c r="I71">
        <v>2</v>
      </c>
    </row>
    <row r="72" spans="2:9" x14ac:dyDescent="0.25">
      <c r="B72">
        <v>315</v>
      </c>
      <c r="C72">
        <v>89</v>
      </c>
      <c r="D72">
        <v>-4</v>
      </c>
      <c r="E72">
        <v>76</v>
      </c>
      <c r="F72">
        <v>0</v>
      </c>
      <c r="G72">
        <v>-1</v>
      </c>
      <c r="H72">
        <v>1</v>
      </c>
      <c r="I72">
        <v>2</v>
      </c>
    </row>
    <row r="73" spans="2:9" x14ac:dyDescent="0.25">
      <c r="B73">
        <v>321</v>
      </c>
      <c r="C73">
        <v>89</v>
      </c>
      <c r="D73">
        <v>-33</v>
      </c>
      <c r="E73">
        <v>76</v>
      </c>
      <c r="F73">
        <v>0</v>
      </c>
      <c r="G73">
        <v>-1</v>
      </c>
      <c r="H73">
        <v>1</v>
      </c>
      <c r="I73">
        <v>2</v>
      </c>
    </row>
    <row r="74" spans="2:9" x14ac:dyDescent="0.25">
      <c r="B74">
        <v>318</v>
      </c>
      <c r="C74">
        <v>89</v>
      </c>
      <c r="D74">
        <v>-54</v>
      </c>
      <c r="E74">
        <v>76</v>
      </c>
      <c r="F74">
        <v>0</v>
      </c>
      <c r="G74">
        <v>-1</v>
      </c>
      <c r="H74">
        <v>1</v>
      </c>
      <c r="I74">
        <v>2</v>
      </c>
    </row>
    <row r="75" spans="2:9" x14ac:dyDescent="0.25">
      <c r="B75">
        <v>311</v>
      </c>
      <c r="C75">
        <v>89</v>
      </c>
      <c r="D75">
        <v>-26</v>
      </c>
      <c r="E75">
        <v>76</v>
      </c>
      <c r="F75">
        <v>0</v>
      </c>
      <c r="G75">
        <v>-1</v>
      </c>
      <c r="H75">
        <v>1</v>
      </c>
      <c r="I75">
        <v>2</v>
      </c>
    </row>
    <row r="76" spans="2:9" x14ac:dyDescent="0.25">
      <c r="B76">
        <v>313</v>
      </c>
      <c r="C76">
        <v>89</v>
      </c>
      <c r="D76">
        <v>-25</v>
      </c>
      <c r="E76">
        <v>76</v>
      </c>
      <c r="F76">
        <v>0</v>
      </c>
      <c r="G76">
        <v>-1</v>
      </c>
      <c r="H76">
        <v>1</v>
      </c>
      <c r="I76">
        <v>2</v>
      </c>
    </row>
    <row r="77" spans="2:9" x14ac:dyDescent="0.25">
      <c r="B77">
        <v>320</v>
      </c>
      <c r="C77">
        <v>89</v>
      </c>
      <c r="D77">
        <v>-48</v>
      </c>
      <c r="E77">
        <v>76</v>
      </c>
      <c r="F77">
        <v>0</v>
      </c>
      <c r="G77">
        <v>-1</v>
      </c>
      <c r="H77">
        <v>1</v>
      </c>
      <c r="I77">
        <v>2</v>
      </c>
    </row>
    <row r="78" spans="2:9" x14ac:dyDescent="0.25">
      <c r="B78">
        <v>270</v>
      </c>
      <c r="C78">
        <v>89</v>
      </c>
      <c r="D78">
        <v>-37</v>
      </c>
      <c r="E78">
        <v>76</v>
      </c>
      <c r="F78">
        <v>0</v>
      </c>
      <c r="G78">
        <v>-1</v>
      </c>
      <c r="H78">
        <v>1</v>
      </c>
      <c r="I78">
        <v>2</v>
      </c>
    </row>
    <row r="79" spans="2:9" x14ac:dyDescent="0.25">
      <c r="B79">
        <v>269</v>
      </c>
      <c r="C79">
        <v>89</v>
      </c>
      <c r="D79">
        <v>-30</v>
      </c>
      <c r="E79">
        <v>76</v>
      </c>
      <c r="F79">
        <v>0</v>
      </c>
      <c r="G79">
        <v>-1</v>
      </c>
      <c r="H79">
        <v>1</v>
      </c>
      <c r="I79">
        <v>2</v>
      </c>
    </row>
    <row r="80" spans="2:9" x14ac:dyDescent="0.25">
      <c r="B80">
        <v>268</v>
      </c>
      <c r="C80">
        <v>89</v>
      </c>
      <c r="D80">
        <v>-37</v>
      </c>
      <c r="E80">
        <v>76</v>
      </c>
      <c r="F80">
        <v>0</v>
      </c>
      <c r="G80">
        <v>-1</v>
      </c>
      <c r="H80">
        <v>1</v>
      </c>
      <c r="I80">
        <v>2</v>
      </c>
    </row>
    <row r="81" spans="2:9" x14ac:dyDescent="0.25">
      <c r="B81">
        <v>267</v>
      </c>
      <c r="C81">
        <v>89</v>
      </c>
      <c r="D81">
        <v>-35</v>
      </c>
      <c r="E81">
        <v>76</v>
      </c>
      <c r="F81">
        <v>0</v>
      </c>
      <c r="G81">
        <v>-1</v>
      </c>
      <c r="H81">
        <v>1</v>
      </c>
      <c r="I81">
        <v>2</v>
      </c>
    </row>
    <row r="82" spans="2:9" x14ac:dyDescent="0.25">
      <c r="B82">
        <v>266</v>
      </c>
      <c r="C82">
        <v>89</v>
      </c>
      <c r="D82">
        <v>-36</v>
      </c>
      <c r="E82">
        <v>76</v>
      </c>
      <c r="F82">
        <v>0</v>
      </c>
      <c r="G82">
        <v>-1</v>
      </c>
      <c r="H82">
        <v>1</v>
      </c>
      <c r="I82">
        <v>2</v>
      </c>
    </row>
    <row r="83" spans="2:9" x14ac:dyDescent="0.25">
      <c r="B83">
        <v>265</v>
      </c>
      <c r="C83">
        <v>89</v>
      </c>
      <c r="D83">
        <v>-31</v>
      </c>
      <c r="E83">
        <v>76</v>
      </c>
      <c r="F83">
        <v>0</v>
      </c>
      <c r="G83">
        <v>-1</v>
      </c>
      <c r="H83">
        <v>1</v>
      </c>
      <c r="I83">
        <v>2</v>
      </c>
    </row>
    <row r="84" spans="2:9" x14ac:dyDescent="0.25">
      <c r="B84">
        <v>322</v>
      </c>
      <c r="C84">
        <v>89</v>
      </c>
      <c r="D84">
        <v>-2</v>
      </c>
      <c r="E84">
        <v>76</v>
      </c>
      <c r="F84">
        <v>0</v>
      </c>
      <c r="G84">
        <v>-1</v>
      </c>
      <c r="H84">
        <v>1</v>
      </c>
      <c r="I84">
        <v>2</v>
      </c>
    </row>
    <row r="85" spans="2:9" x14ac:dyDescent="0.25">
      <c r="B85">
        <v>323</v>
      </c>
      <c r="C85">
        <v>89</v>
      </c>
      <c r="D85">
        <v>-2</v>
      </c>
      <c r="E85">
        <v>76</v>
      </c>
      <c r="F85">
        <v>0</v>
      </c>
      <c r="G85">
        <v>-1</v>
      </c>
      <c r="H85">
        <v>1</v>
      </c>
      <c r="I85">
        <v>2</v>
      </c>
    </row>
    <row r="86" spans="2:9" x14ac:dyDescent="0.25">
      <c r="B86">
        <v>250</v>
      </c>
      <c r="C86">
        <v>89</v>
      </c>
      <c r="D86">
        <v>-15</v>
      </c>
      <c r="E86">
        <v>76</v>
      </c>
      <c r="F86">
        <v>0</v>
      </c>
      <c r="G86">
        <v>-1</v>
      </c>
      <c r="H86">
        <v>1</v>
      </c>
      <c r="I86">
        <v>2</v>
      </c>
    </row>
    <row r="87" spans="2:9" x14ac:dyDescent="0.25">
      <c r="B87">
        <v>249</v>
      </c>
      <c r="C87">
        <v>89</v>
      </c>
      <c r="D87">
        <v>-14</v>
      </c>
      <c r="E87">
        <v>76</v>
      </c>
      <c r="F87">
        <v>0</v>
      </c>
      <c r="G87">
        <v>-1</v>
      </c>
      <c r="H87">
        <v>1</v>
      </c>
      <c r="I87">
        <v>2</v>
      </c>
    </row>
    <row r="88" spans="2:9" x14ac:dyDescent="0.25">
      <c r="B88">
        <v>248</v>
      </c>
      <c r="C88">
        <v>89</v>
      </c>
      <c r="D88">
        <v>-13</v>
      </c>
      <c r="E88">
        <v>76</v>
      </c>
      <c r="F88">
        <v>0</v>
      </c>
      <c r="G88">
        <v>-1</v>
      </c>
      <c r="H88">
        <v>1</v>
      </c>
      <c r="I88">
        <v>2</v>
      </c>
    </row>
    <row r="89" spans="2:9" x14ac:dyDescent="0.25">
      <c r="B89">
        <v>247</v>
      </c>
      <c r="C89">
        <v>89</v>
      </c>
      <c r="D89">
        <v>-17</v>
      </c>
      <c r="E89">
        <v>76</v>
      </c>
      <c r="F89">
        <v>0</v>
      </c>
      <c r="G89">
        <v>-1</v>
      </c>
      <c r="H89">
        <v>1</v>
      </c>
      <c r="I89">
        <v>2</v>
      </c>
    </row>
    <row r="90" spans="2:9" x14ac:dyDescent="0.25">
      <c r="B90">
        <v>246</v>
      </c>
      <c r="C90">
        <v>89</v>
      </c>
      <c r="D90">
        <v>-16</v>
      </c>
      <c r="E90">
        <v>76</v>
      </c>
      <c r="F90">
        <v>0</v>
      </c>
      <c r="G90">
        <v>-1</v>
      </c>
      <c r="H90">
        <v>1</v>
      </c>
      <c r="I90">
        <v>2</v>
      </c>
    </row>
    <row r="91" spans="2:9" x14ac:dyDescent="0.25">
      <c r="B91">
        <v>245</v>
      </c>
      <c r="C91">
        <v>89</v>
      </c>
      <c r="D91">
        <v>-17</v>
      </c>
      <c r="E91">
        <v>76</v>
      </c>
      <c r="F91">
        <v>0</v>
      </c>
      <c r="G91">
        <v>-1</v>
      </c>
      <c r="H91">
        <v>1</v>
      </c>
      <c r="I91">
        <v>2</v>
      </c>
    </row>
    <row r="92" spans="2:9" x14ac:dyDescent="0.25">
      <c r="B92">
        <v>244</v>
      </c>
      <c r="C92">
        <v>89</v>
      </c>
      <c r="D92">
        <v>-14</v>
      </c>
      <c r="E92">
        <v>76</v>
      </c>
      <c r="F92">
        <v>0</v>
      </c>
      <c r="G92">
        <v>-1</v>
      </c>
      <c r="H92">
        <v>1</v>
      </c>
      <c r="I92">
        <v>2</v>
      </c>
    </row>
    <row r="93" spans="2:9" x14ac:dyDescent="0.25">
      <c r="B93">
        <v>324</v>
      </c>
      <c r="C93">
        <v>89</v>
      </c>
      <c r="D93">
        <v>-2</v>
      </c>
      <c r="E93">
        <v>76</v>
      </c>
      <c r="F93">
        <v>0</v>
      </c>
      <c r="G93">
        <v>-1</v>
      </c>
      <c r="H93">
        <v>1</v>
      </c>
      <c r="I93">
        <v>2</v>
      </c>
    </row>
    <row r="94" spans="2:9" x14ac:dyDescent="0.25">
      <c r="B94">
        <v>325</v>
      </c>
      <c r="C94">
        <v>89</v>
      </c>
      <c r="D94">
        <v>-5</v>
      </c>
      <c r="E94">
        <v>76</v>
      </c>
      <c r="F94">
        <v>0</v>
      </c>
      <c r="G94">
        <v>-1</v>
      </c>
      <c r="H94">
        <v>1</v>
      </c>
      <c r="I94">
        <v>2</v>
      </c>
    </row>
    <row r="95" spans="2:9" x14ac:dyDescent="0.25">
      <c r="B95">
        <v>326</v>
      </c>
      <c r="C95">
        <v>89</v>
      </c>
      <c r="D95">
        <v>-17</v>
      </c>
      <c r="E95">
        <v>76</v>
      </c>
      <c r="F95">
        <v>0</v>
      </c>
      <c r="G95">
        <v>-1</v>
      </c>
      <c r="H95">
        <v>1</v>
      </c>
      <c r="I95">
        <v>2</v>
      </c>
    </row>
    <row r="96" spans="2:9" x14ac:dyDescent="0.25">
      <c r="B96">
        <v>319</v>
      </c>
      <c r="C96">
        <v>89</v>
      </c>
      <c r="D96">
        <v>-24</v>
      </c>
      <c r="E96">
        <v>76</v>
      </c>
      <c r="F96">
        <v>0</v>
      </c>
      <c r="G96">
        <v>-1</v>
      </c>
      <c r="H96">
        <v>1</v>
      </c>
      <c r="I96">
        <v>2</v>
      </c>
    </row>
    <row r="97" spans="2:9" x14ac:dyDescent="0.25">
      <c r="B97">
        <v>312</v>
      </c>
      <c r="C97">
        <v>89</v>
      </c>
      <c r="D97">
        <v>-16</v>
      </c>
      <c r="E97">
        <v>76</v>
      </c>
      <c r="F97">
        <v>0</v>
      </c>
      <c r="G97">
        <v>-1</v>
      </c>
      <c r="H97">
        <v>1</v>
      </c>
      <c r="I97">
        <v>2</v>
      </c>
    </row>
    <row r="98" spans="2:9" x14ac:dyDescent="0.25">
      <c r="B98">
        <v>327</v>
      </c>
      <c r="C98">
        <v>89</v>
      </c>
      <c r="D98">
        <v>-26</v>
      </c>
      <c r="E98">
        <v>76</v>
      </c>
      <c r="F98">
        <v>0</v>
      </c>
      <c r="G98">
        <v>-1</v>
      </c>
      <c r="H98">
        <v>1</v>
      </c>
      <c r="I98">
        <v>2</v>
      </c>
    </row>
    <row r="99" spans="2:9" x14ac:dyDescent="0.25">
      <c r="B99">
        <v>392</v>
      </c>
      <c r="C99">
        <v>90</v>
      </c>
      <c r="D99">
        <v>0.5</v>
      </c>
      <c r="E99">
        <v>76</v>
      </c>
      <c r="F99">
        <v>0</v>
      </c>
      <c r="G99">
        <v>-1</v>
      </c>
      <c r="H99">
        <v>1</v>
      </c>
      <c r="I99">
        <v>2</v>
      </c>
    </row>
    <row r="100" spans="2:9" x14ac:dyDescent="0.25">
      <c r="B100">
        <v>391</v>
      </c>
      <c r="C100">
        <v>89</v>
      </c>
      <c r="D100">
        <v>-68</v>
      </c>
      <c r="E100">
        <v>76</v>
      </c>
      <c r="F100">
        <v>0</v>
      </c>
      <c r="G100">
        <v>-1</v>
      </c>
      <c r="H100">
        <v>1</v>
      </c>
      <c r="I100">
        <v>2</v>
      </c>
    </row>
    <row r="101" spans="2:9" x14ac:dyDescent="0.25">
      <c r="B101">
        <v>392</v>
      </c>
      <c r="C101">
        <v>89</v>
      </c>
      <c r="D101">
        <v>-42</v>
      </c>
      <c r="E101">
        <v>76</v>
      </c>
      <c r="F101">
        <v>0</v>
      </c>
      <c r="G101">
        <v>-1</v>
      </c>
      <c r="H101">
        <v>1</v>
      </c>
      <c r="I101">
        <v>2</v>
      </c>
    </row>
    <row r="102" spans="2:9" x14ac:dyDescent="0.25">
      <c r="B102">
        <v>391</v>
      </c>
      <c r="C102">
        <v>88</v>
      </c>
      <c r="D102">
        <v>0.5</v>
      </c>
      <c r="E102">
        <v>76</v>
      </c>
      <c r="F102">
        <v>0</v>
      </c>
      <c r="G102">
        <v>-1</v>
      </c>
      <c r="H102">
        <v>1</v>
      </c>
      <c r="I102">
        <v>2</v>
      </c>
    </row>
    <row r="103" spans="2:9" x14ac:dyDescent="0.25">
      <c r="B103">
        <v>392</v>
      </c>
      <c r="C103">
        <v>88</v>
      </c>
      <c r="D103">
        <v>0.5</v>
      </c>
      <c r="E103">
        <v>76</v>
      </c>
      <c r="F103">
        <v>0</v>
      </c>
      <c r="G103">
        <v>-1</v>
      </c>
      <c r="H103">
        <v>1</v>
      </c>
      <c r="I103">
        <v>2</v>
      </c>
    </row>
    <row r="104" spans="2:9" x14ac:dyDescent="0.25">
      <c r="B104">
        <v>394</v>
      </c>
      <c r="C104">
        <v>89</v>
      </c>
      <c r="D104">
        <v>-14</v>
      </c>
      <c r="E104">
        <v>76</v>
      </c>
      <c r="F104">
        <v>0</v>
      </c>
      <c r="G104">
        <v>-1</v>
      </c>
      <c r="H104">
        <v>1</v>
      </c>
      <c r="I104">
        <v>2</v>
      </c>
    </row>
    <row r="105" spans="2:9" x14ac:dyDescent="0.25">
      <c r="B105">
        <v>395</v>
      </c>
      <c r="C105">
        <v>89</v>
      </c>
      <c r="D105">
        <v>-12</v>
      </c>
      <c r="E105">
        <v>76</v>
      </c>
      <c r="F105">
        <v>0</v>
      </c>
      <c r="G105">
        <v>-1</v>
      </c>
      <c r="H105">
        <v>1</v>
      </c>
      <c r="I105">
        <v>2</v>
      </c>
    </row>
    <row r="106" spans="2:9" x14ac:dyDescent="0.25">
      <c r="B106">
        <v>396</v>
      </c>
      <c r="C106">
        <v>89</v>
      </c>
      <c r="D106">
        <v>-16</v>
      </c>
      <c r="E106">
        <v>76</v>
      </c>
      <c r="F106">
        <v>0</v>
      </c>
      <c r="G106">
        <v>-1</v>
      </c>
      <c r="H106">
        <v>1</v>
      </c>
      <c r="I106">
        <v>2</v>
      </c>
    </row>
    <row r="107" spans="2:9" x14ac:dyDescent="0.25">
      <c r="B107">
        <v>397</v>
      </c>
      <c r="C107">
        <v>89</v>
      </c>
      <c r="D107">
        <v>-15</v>
      </c>
      <c r="E107">
        <v>76</v>
      </c>
      <c r="F107">
        <v>0</v>
      </c>
      <c r="G107">
        <v>-1</v>
      </c>
      <c r="H107">
        <v>1</v>
      </c>
      <c r="I107">
        <v>2</v>
      </c>
    </row>
    <row r="108" spans="2:9" x14ac:dyDescent="0.25">
      <c r="B108">
        <v>398</v>
      </c>
      <c r="C108">
        <v>89</v>
      </c>
      <c r="D108">
        <v>-16</v>
      </c>
      <c r="E108">
        <v>76</v>
      </c>
      <c r="F108">
        <v>0</v>
      </c>
      <c r="G108">
        <v>-1</v>
      </c>
      <c r="H108">
        <v>1</v>
      </c>
      <c r="I108">
        <v>2</v>
      </c>
    </row>
    <row r="109" spans="2:9" x14ac:dyDescent="0.25">
      <c r="B109">
        <v>399</v>
      </c>
      <c r="C109">
        <v>89</v>
      </c>
      <c r="D109">
        <v>-11</v>
      </c>
      <c r="E109">
        <v>76</v>
      </c>
      <c r="F109">
        <v>0</v>
      </c>
      <c r="G109">
        <v>-1</v>
      </c>
      <c r="H109">
        <v>1</v>
      </c>
      <c r="I109">
        <v>2</v>
      </c>
    </row>
    <row r="110" spans="2:9" x14ac:dyDescent="0.25">
      <c r="B110">
        <v>401</v>
      </c>
      <c r="C110">
        <v>89</v>
      </c>
      <c r="D110">
        <v>-13</v>
      </c>
      <c r="E110">
        <v>76</v>
      </c>
      <c r="F110">
        <v>0</v>
      </c>
      <c r="G110">
        <v>-1</v>
      </c>
      <c r="H110">
        <v>1</v>
      </c>
      <c r="I110">
        <v>2</v>
      </c>
    </row>
    <row r="111" spans="2:9" x14ac:dyDescent="0.25">
      <c r="B111">
        <v>466</v>
      </c>
      <c r="C111">
        <v>89</v>
      </c>
      <c r="D111">
        <v>-89</v>
      </c>
      <c r="E111">
        <v>76</v>
      </c>
      <c r="F111">
        <v>0</v>
      </c>
      <c r="G111">
        <v>-1</v>
      </c>
      <c r="H111">
        <v>1</v>
      </c>
      <c r="I111">
        <v>2</v>
      </c>
    </row>
    <row r="112" spans="2:9" x14ac:dyDescent="0.25">
      <c r="B112">
        <v>465</v>
      </c>
      <c r="C112">
        <v>89</v>
      </c>
      <c r="D112">
        <v>-94</v>
      </c>
      <c r="E112">
        <v>76</v>
      </c>
      <c r="F112">
        <v>0</v>
      </c>
      <c r="G112">
        <v>-1</v>
      </c>
      <c r="H112">
        <v>1</v>
      </c>
      <c r="I112">
        <v>2</v>
      </c>
    </row>
    <row r="113" spans="2:9" x14ac:dyDescent="0.25">
      <c r="B113">
        <v>464</v>
      </c>
      <c r="C113">
        <v>89</v>
      </c>
      <c r="D113">
        <v>-137</v>
      </c>
      <c r="E113">
        <v>76</v>
      </c>
      <c r="F113">
        <v>0</v>
      </c>
      <c r="G113">
        <v>-1</v>
      </c>
      <c r="H113">
        <v>1</v>
      </c>
      <c r="I113">
        <v>2</v>
      </c>
    </row>
    <row r="114" spans="2:9" x14ac:dyDescent="0.25">
      <c r="B114">
        <v>463</v>
      </c>
      <c r="C114">
        <v>89</v>
      </c>
      <c r="D114">
        <v>-103</v>
      </c>
      <c r="E114">
        <v>76</v>
      </c>
      <c r="F114">
        <v>0</v>
      </c>
      <c r="G114">
        <v>-1</v>
      </c>
      <c r="H114">
        <v>1</v>
      </c>
      <c r="I114">
        <v>2</v>
      </c>
    </row>
    <row r="115" spans="2:9" x14ac:dyDescent="0.25">
      <c r="B115">
        <v>462</v>
      </c>
      <c r="C115">
        <v>89</v>
      </c>
      <c r="D115">
        <v>-117</v>
      </c>
      <c r="E115">
        <v>76</v>
      </c>
      <c r="F115">
        <v>0</v>
      </c>
      <c r="G115">
        <v>-1</v>
      </c>
      <c r="H115">
        <v>1</v>
      </c>
      <c r="I115">
        <v>2</v>
      </c>
    </row>
    <row r="116" spans="2:9" x14ac:dyDescent="0.25">
      <c r="B116">
        <v>461</v>
      </c>
      <c r="C116">
        <v>89</v>
      </c>
      <c r="D116">
        <v>-98</v>
      </c>
      <c r="E116">
        <v>76</v>
      </c>
      <c r="F116">
        <v>0</v>
      </c>
      <c r="G116">
        <v>-1</v>
      </c>
      <c r="H116">
        <v>1</v>
      </c>
      <c r="I116">
        <v>2</v>
      </c>
    </row>
    <row r="117" spans="2:9" x14ac:dyDescent="0.25">
      <c r="B117">
        <v>460</v>
      </c>
      <c r="C117">
        <v>89</v>
      </c>
      <c r="D117">
        <v>-68</v>
      </c>
      <c r="E117">
        <v>76</v>
      </c>
      <c r="F117">
        <v>0</v>
      </c>
      <c r="G117">
        <v>-1</v>
      </c>
      <c r="H117">
        <v>1</v>
      </c>
      <c r="I117">
        <v>2</v>
      </c>
    </row>
    <row r="118" spans="2:9" x14ac:dyDescent="0.25">
      <c r="B118">
        <v>492</v>
      </c>
      <c r="C118">
        <v>89</v>
      </c>
      <c r="D118">
        <v>-15</v>
      </c>
      <c r="E118">
        <v>76</v>
      </c>
      <c r="F118">
        <v>0</v>
      </c>
      <c r="G118">
        <v>-1</v>
      </c>
      <c r="H118">
        <v>1</v>
      </c>
      <c r="I118">
        <v>2</v>
      </c>
    </row>
    <row r="119" spans="2:9" x14ac:dyDescent="0.25">
      <c r="B119">
        <v>498</v>
      </c>
      <c r="C119">
        <v>89</v>
      </c>
      <c r="D119">
        <v>-15</v>
      </c>
      <c r="E119">
        <v>76</v>
      </c>
      <c r="F119">
        <v>0</v>
      </c>
      <c r="G119">
        <v>-1</v>
      </c>
      <c r="H119">
        <v>1</v>
      </c>
      <c r="I119">
        <v>2</v>
      </c>
    </row>
    <row r="120" spans="2:9" x14ac:dyDescent="0.25">
      <c r="B120">
        <v>493</v>
      </c>
      <c r="C120">
        <v>89</v>
      </c>
      <c r="D120">
        <v>-14</v>
      </c>
      <c r="E120">
        <v>76</v>
      </c>
      <c r="F120">
        <v>0</v>
      </c>
      <c r="G120">
        <v>-1</v>
      </c>
      <c r="H120">
        <v>1</v>
      </c>
      <c r="I120">
        <v>2</v>
      </c>
    </row>
    <row r="121" spans="2:9" x14ac:dyDescent="0.25">
      <c r="B121">
        <v>494</v>
      </c>
      <c r="C121">
        <v>89</v>
      </c>
      <c r="D121">
        <v>-14</v>
      </c>
      <c r="E121">
        <v>76</v>
      </c>
      <c r="F121">
        <v>0</v>
      </c>
      <c r="G121">
        <v>-1</v>
      </c>
      <c r="H121">
        <v>1</v>
      </c>
      <c r="I121">
        <v>2</v>
      </c>
    </row>
    <row r="122" spans="2:9" x14ac:dyDescent="0.25">
      <c r="B122">
        <v>495</v>
      </c>
      <c r="C122">
        <v>89</v>
      </c>
      <c r="D122">
        <v>-14</v>
      </c>
      <c r="E122">
        <v>76</v>
      </c>
      <c r="F122">
        <v>0</v>
      </c>
      <c r="G122">
        <v>-1</v>
      </c>
      <c r="H122">
        <v>1</v>
      </c>
      <c r="I122">
        <v>2</v>
      </c>
    </row>
    <row r="123" spans="2:9" x14ac:dyDescent="0.25">
      <c r="B123">
        <v>496</v>
      </c>
      <c r="C123">
        <v>89</v>
      </c>
      <c r="D123">
        <v>-15</v>
      </c>
      <c r="E123">
        <v>76</v>
      </c>
      <c r="F123">
        <v>0</v>
      </c>
      <c r="G123">
        <v>-1</v>
      </c>
      <c r="H123">
        <v>1</v>
      </c>
      <c r="I123">
        <v>2</v>
      </c>
    </row>
    <row r="124" spans="2:9" x14ac:dyDescent="0.25">
      <c r="B124">
        <v>497</v>
      </c>
      <c r="C124">
        <v>89</v>
      </c>
      <c r="D124">
        <v>-14</v>
      </c>
      <c r="E124">
        <v>76</v>
      </c>
      <c r="F124">
        <v>0</v>
      </c>
      <c r="G124">
        <v>-1</v>
      </c>
      <c r="H124">
        <v>1</v>
      </c>
      <c r="I124">
        <v>2</v>
      </c>
    </row>
    <row r="125" spans="2:9" x14ac:dyDescent="0.25">
      <c r="B125">
        <v>485</v>
      </c>
      <c r="C125">
        <v>89</v>
      </c>
      <c r="D125">
        <v>-14</v>
      </c>
      <c r="E125">
        <v>76</v>
      </c>
      <c r="F125">
        <v>0</v>
      </c>
      <c r="G125">
        <v>-1</v>
      </c>
      <c r="H125">
        <v>1</v>
      </c>
      <c r="I125">
        <v>2</v>
      </c>
    </row>
    <row r="126" spans="2:9" x14ac:dyDescent="0.25">
      <c r="B126">
        <v>486</v>
      </c>
      <c r="C126">
        <v>89</v>
      </c>
      <c r="D126">
        <v>-14</v>
      </c>
      <c r="E126">
        <v>76</v>
      </c>
      <c r="F126">
        <v>0</v>
      </c>
      <c r="G126">
        <v>-1</v>
      </c>
      <c r="H126">
        <v>1</v>
      </c>
      <c r="I126">
        <v>2</v>
      </c>
    </row>
    <row r="127" spans="2:9" x14ac:dyDescent="0.25">
      <c r="B127">
        <v>487</v>
      </c>
      <c r="C127">
        <v>89</v>
      </c>
      <c r="D127">
        <v>-14</v>
      </c>
      <c r="E127">
        <v>76</v>
      </c>
      <c r="F127">
        <v>0</v>
      </c>
      <c r="G127">
        <v>-1</v>
      </c>
      <c r="H127">
        <v>1</v>
      </c>
      <c r="I127">
        <v>2</v>
      </c>
    </row>
    <row r="128" spans="2:9" x14ac:dyDescent="0.25">
      <c r="B128">
        <v>488</v>
      </c>
      <c r="C128">
        <v>89</v>
      </c>
      <c r="D128">
        <v>-14</v>
      </c>
      <c r="E128">
        <v>76</v>
      </c>
      <c r="F128">
        <v>0</v>
      </c>
      <c r="G128">
        <v>-1</v>
      </c>
      <c r="H128">
        <v>1</v>
      </c>
      <c r="I128">
        <v>2</v>
      </c>
    </row>
    <row r="129" spans="2:9" x14ac:dyDescent="0.25">
      <c r="B129">
        <v>489</v>
      </c>
      <c r="C129">
        <v>89</v>
      </c>
      <c r="D129">
        <v>-14</v>
      </c>
      <c r="E129">
        <v>76</v>
      </c>
      <c r="F129">
        <v>0</v>
      </c>
      <c r="G129">
        <v>-1</v>
      </c>
      <c r="H129">
        <v>1</v>
      </c>
      <c r="I129">
        <v>2</v>
      </c>
    </row>
    <row r="130" spans="2:9" x14ac:dyDescent="0.25">
      <c r="B130">
        <v>490</v>
      </c>
      <c r="C130">
        <v>89</v>
      </c>
      <c r="D130">
        <v>-14</v>
      </c>
      <c r="E130">
        <v>76</v>
      </c>
      <c r="F130">
        <v>0</v>
      </c>
      <c r="G130">
        <v>-1</v>
      </c>
      <c r="H130">
        <v>1</v>
      </c>
      <c r="I130">
        <v>2</v>
      </c>
    </row>
    <row r="131" spans="2:9" x14ac:dyDescent="0.25">
      <c r="B131">
        <v>491</v>
      </c>
      <c r="C131">
        <v>89</v>
      </c>
      <c r="D131">
        <v>-14</v>
      </c>
      <c r="E131">
        <v>76</v>
      </c>
      <c r="F131">
        <v>0</v>
      </c>
      <c r="G131">
        <v>-1</v>
      </c>
      <c r="H131">
        <v>1</v>
      </c>
      <c r="I131">
        <v>2</v>
      </c>
    </row>
    <row r="132" spans="2:9" x14ac:dyDescent="0.25">
      <c r="B132">
        <v>477</v>
      </c>
      <c r="C132">
        <v>89</v>
      </c>
      <c r="D132">
        <v>-10</v>
      </c>
      <c r="E132">
        <v>76</v>
      </c>
      <c r="F132">
        <v>0</v>
      </c>
      <c r="G132">
        <v>-1</v>
      </c>
      <c r="H132">
        <v>1</v>
      </c>
      <c r="I132">
        <v>2</v>
      </c>
    </row>
    <row r="133" spans="2:9" x14ac:dyDescent="0.25">
      <c r="B133">
        <v>478</v>
      </c>
      <c r="C133">
        <v>89</v>
      </c>
      <c r="D133">
        <v>-7</v>
      </c>
      <c r="E133">
        <v>76</v>
      </c>
      <c r="F133">
        <v>0</v>
      </c>
      <c r="G133">
        <v>-1</v>
      </c>
      <c r="H133">
        <v>1</v>
      </c>
      <c r="I133">
        <v>2</v>
      </c>
    </row>
    <row r="134" spans="2:9" x14ac:dyDescent="0.25">
      <c r="B134">
        <v>484</v>
      </c>
      <c r="C134">
        <v>89</v>
      </c>
      <c r="D134">
        <v>-7</v>
      </c>
      <c r="E134">
        <v>76</v>
      </c>
      <c r="F134">
        <v>0</v>
      </c>
      <c r="G134">
        <v>-1</v>
      </c>
      <c r="H134">
        <v>1</v>
      </c>
      <c r="I134">
        <v>2</v>
      </c>
    </row>
    <row r="135" spans="2:9" x14ac:dyDescent="0.25">
      <c r="B135">
        <v>479</v>
      </c>
      <c r="C135">
        <v>89</v>
      </c>
      <c r="D135">
        <v>-9</v>
      </c>
      <c r="E135">
        <v>76</v>
      </c>
      <c r="F135">
        <v>0</v>
      </c>
      <c r="G135">
        <v>-1</v>
      </c>
      <c r="H135">
        <v>1</v>
      </c>
      <c r="I135">
        <v>2</v>
      </c>
    </row>
    <row r="136" spans="2:9" x14ac:dyDescent="0.25">
      <c r="B136">
        <v>480</v>
      </c>
      <c r="C136">
        <v>89</v>
      </c>
      <c r="D136">
        <v>-9</v>
      </c>
      <c r="E136">
        <v>76</v>
      </c>
      <c r="F136">
        <v>0</v>
      </c>
      <c r="G136">
        <v>-1</v>
      </c>
      <c r="H136">
        <v>1</v>
      </c>
      <c r="I136">
        <v>2</v>
      </c>
    </row>
    <row r="137" spans="2:9" x14ac:dyDescent="0.25">
      <c r="B137">
        <v>481</v>
      </c>
      <c r="C137">
        <v>89</v>
      </c>
      <c r="D137">
        <v>-9</v>
      </c>
      <c r="E137">
        <v>76</v>
      </c>
      <c r="F137">
        <v>0</v>
      </c>
      <c r="G137">
        <v>-1</v>
      </c>
      <c r="H137">
        <v>1</v>
      </c>
      <c r="I137">
        <v>2</v>
      </c>
    </row>
    <row r="138" spans="2:9" x14ac:dyDescent="0.25">
      <c r="B138">
        <v>482</v>
      </c>
      <c r="C138">
        <v>89</v>
      </c>
      <c r="D138">
        <v>-9</v>
      </c>
      <c r="E138">
        <v>76</v>
      </c>
      <c r="F138">
        <v>0</v>
      </c>
      <c r="G138">
        <v>-1</v>
      </c>
      <c r="H138">
        <v>1</v>
      </c>
      <c r="I138">
        <v>2</v>
      </c>
    </row>
    <row r="139" spans="2:9" x14ac:dyDescent="0.25">
      <c r="B139">
        <v>467</v>
      </c>
      <c r="C139">
        <v>89</v>
      </c>
      <c r="D139">
        <v>-1</v>
      </c>
      <c r="E139">
        <v>76</v>
      </c>
      <c r="F139">
        <v>0</v>
      </c>
      <c r="G139">
        <v>-1</v>
      </c>
      <c r="H139">
        <v>1</v>
      </c>
      <c r="I139">
        <v>2</v>
      </c>
    </row>
    <row r="140" spans="2:9" x14ac:dyDescent="0.25">
      <c r="B140">
        <v>474</v>
      </c>
      <c r="C140">
        <v>89</v>
      </c>
      <c r="D140">
        <v>-1</v>
      </c>
      <c r="E140">
        <v>76</v>
      </c>
      <c r="F140">
        <v>0</v>
      </c>
      <c r="G140">
        <v>-1</v>
      </c>
      <c r="H140">
        <v>1</v>
      </c>
      <c r="I140">
        <v>2</v>
      </c>
    </row>
    <row r="141" spans="2:9" x14ac:dyDescent="0.25">
      <c r="B141">
        <v>468</v>
      </c>
      <c r="C141">
        <v>89</v>
      </c>
      <c r="D141">
        <v>-13</v>
      </c>
      <c r="E141">
        <v>76</v>
      </c>
      <c r="F141">
        <v>0</v>
      </c>
      <c r="G141">
        <v>-1</v>
      </c>
      <c r="H141">
        <v>1</v>
      </c>
      <c r="I141">
        <v>2</v>
      </c>
    </row>
    <row r="142" spans="2:9" x14ac:dyDescent="0.25">
      <c r="B142">
        <v>475</v>
      </c>
      <c r="C142">
        <v>89</v>
      </c>
      <c r="D142">
        <v>-12</v>
      </c>
      <c r="E142">
        <v>76</v>
      </c>
      <c r="F142">
        <v>0</v>
      </c>
      <c r="G142">
        <v>-1</v>
      </c>
      <c r="H142">
        <v>1</v>
      </c>
      <c r="I142">
        <v>2</v>
      </c>
    </row>
    <row r="143" spans="2:9" x14ac:dyDescent="0.25">
      <c r="B143">
        <v>473</v>
      </c>
      <c r="C143">
        <v>89</v>
      </c>
      <c r="D143">
        <v>-12</v>
      </c>
      <c r="E143">
        <v>76</v>
      </c>
      <c r="F143">
        <v>0</v>
      </c>
      <c r="G143">
        <v>-1</v>
      </c>
      <c r="H143">
        <v>1</v>
      </c>
      <c r="I143">
        <v>2</v>
      </c>
    </row>
    <row r="144" spans="2:9" x14ac:dyDescent="0.25">
      <c r="B144">
        <v>469</v>
      </c>
      <c r="C144">
        <v>89</v>
      </c>
      <c r="D144">
        <v>-11</v>
      </c>
      <c r="E144">
        <v>76</v>
      </c>
      <c r="F144">
        <v>0</v>
      </c>
      <c r="G144">
        <v>-1</v>
      </c>
      <c r="H144">
        <v>1</v>
      </c>
      <c r="I144">
        <v>2</v>
      </c>
    </row>
    <row r="145" spans="2:9" x14ac:dyDescent="0.25">
      <c r="B145">
        <v>470</v>
      </c>
      <c r="C145">
        <v>89</v>
      </c>
      <c r="D145">
        <v>-15</v>
      </c>
      <c r="E145">
        <v>76</v>
      </c>
      <c r="F145">
        <v>0</v>
      </c>
      <c r="G145">
        <v>-1</v>
      </c>
      <c r="H145">
        <v>1</v>
      </c>
      <c r="I145">
        <v>2</v>
      </c>
    </row>
    <row r="146" spans="2:9" x14ac:dyDescent="0.25">
      <c r="B146">
        <v>472</v>
      </c>
      <c r="C146">
        <v>89</v>
      </c>
      <c r="D146">
        <v>-15</v>
      </c>
      <c r="E146">
        <v>76</v>
      </c>
      <c r="F146">
        <v>0</v>
      </c>
      <c r="G146">
        <v>-1</v>
      </c>
      <c r="H146">
        <v>1</v>
      </c>
      <c r="I146">
        <v>2</v>
      </c>
    </row>
    <row r="147" spans="2:9" x14ac:dyDescent="0.25">
      <c r="B147">
        <v>471</v>
      </c>
      <c r="C147">
        <v>89</v>
      </c>
      <c r="D147">
        <v>-14</v>
      </c>
      <c r="E147">
        <v>76</v>
      </c>
      <c r="F147">
        <v>0</v>
      </c>
      <c r="G147">
        <v>-1</v>
      </c>
      <c r="H147">
        <v>1</v>
      </c>
      <c r="I147">
        <v>2</v>
      </c>
    </row>
    <row r="148" spans="2:9" x14ac:dyDescent="0.25">
      <c r="B148">
        <v>511</v>
      </c>
      <c r="C148">
        <v>89</v>
      </c>
      <c r="D148">
        <v>-7</v>
      </c>
      <c r="E148">
        <v>76</v>
      </c>
      <c r="F148">
        <v>0</v>
      </c>
      <c r="G148">
        <v>-1</v>
      </c>
      <c r="H148">
        <v>1</v>
      </c>
      <c r="I148">
        <v>2</v>
      </c>
    </row>
    <row r="149" spans="2:9" x14ac:dyDescent="0.25">
      <c r="B149">
        <v>512</v>
      </c>
      <c r="C149">
        <v>89</v>
      </c>
      <c r="D149">
        <v>-6</v>
      </c>
      <c r="E149">
        <v>76</v>
      </c>
      <c r="F149">
        <v>0</v>
      </c>
      <c r="G149">
        <v>-1</v>
      </c>
      <c r="H149">
        <v>1</v>
      </c>
      <c r="I149">
        <v>2</v>
      </c>
    </row>
    <row r="150" spans="2:9" x14ac:dyDescent="0.25">
      <c r="B150">
        <v>513</v>
      </c>
      <c r="C150">
        <v>89</v>
      </c>
      <c r="D150">
        <v>-8</v>
      </c>
      <c r="E150">
        <v>76</v>
      </c>
      <c r="F150">
        <v>0</v>
      </c>
      <c r="G150">
        <v>-1</v>
      </c>
      <c r="H150">
        <v>1</v>
      </c>
      <c r="I150">
        <v>2</v>
      </c>
    </row>
    <row r="151" spans="2:9" x14ac:dyDescent="0.25">
      <c r="B151">
        <v>514</v>
      </c>
      <c r="C151">
        <v>89</v>
      </c>
      <c r="D151">
        <v>-7</v>
      </c>
      <c r="E151">
        <v>76</v>
      </c>
      <c r="F151">
        <v>0</v>
      </c>
      <c r="G151">
        <v>-1</v>
      </c>
      <c r="H151">
        <v>1</v>
      </c>
      <c r="I151">
        <v>2</v>
      </c>
    </row>
    <row r="152" spans="2:9" x14ac:dyDescent="0.25">
      <c r="B152">
        <v>515</v>
      </c>
      <c r="C152">
        <v>89</v>
      </c>
      <c r="D152">
        <v>-8</v>
      </c>
      <c r="E152">
        <v>76</v>
      </c>
      <c r="F152">
        <v>0</v>
      </c>
      <c r="G152">
        <v>-1</v>
      </c>
      <c r="H152">
        <v>1</v>
      </c>
      <c r="I152">
        <v>2</v>
      </c>
    </row>
    <row r="153" spans="2:9" x14ac:dyDescent="0.25">
      <c r="B153">
        <v>516</v>
      </c>
      <c r="C153">
        <v>89</v>
      </c>
      <c r="D153">
        <v>-6</v>
      </c>
      <c r="E153">
        <v>76</v>
      </c>
      <c r="F153">
        <v>0</v>
      </c>
      <c r="G153">
        <v>-1</v>
      </c>
      <c r="H153">
        <v>1</v>
      </c>
      <c r="I153">
        <v>2</v>
      </c>
    </row>
    <row r="154" spans="2:9" x14ac:dyDescent="0.25">
      <c r="B154">
        <v>518</v>
      </c>
      <c r="C154">
        <v>89</v>
      </c>
      <c r="D154">
        <v>-6</v>
      </c>
      <c r="E154">
        <v>76</v>
      </c>
      <c r="F154">
        <v>0</v>
      </c>
      <c r="G154">
        <v>-1</v>
      </c>
      <c r="H154">
        <v>1</v>
      </c>
      <c r="I154">
        <v>2</v>
      </c>
    </row>
    <row r="155" spans="2:9" x14ac:dyDescent="0.25">
      <c r="B155">
        <v>520</v>
      </c>
      <c r="C155">
        <v>89</v>
      </c>
      <c r="D155">
        <v>-14</v>
      </c>
      <c r="E155">
        <v>76</v>
      </c>
      <c r="F155">
        <v>0</v>
      </c>
      <c r="G155">
        <v>-1</v>
      </c>
      <c r="H155">
        <v>1</v>
      </c>
      <c r="I155">
        <v>2</v>
      </c>
    </row>
    <row r="156" spans="2:9" x14ac:dyDescent="0.25">
      <c r="B156">
        <v>521</v>
      </c>
      <c r="C156">
        <v>89</v>
      </c>
      <c r="D156">
        <v>-12</v>
      </c>
      <c r="E156">
        <v>76</v>
      </c>
      <c r="F156">
        <v>0</v>
      </c>
      <c r="G156">
        <v>-1</v>
      </c>
      <c r="H156">
        <v>1</v>
      </c>
      <c r="I156">
        <v>2</v>
      </c>
    </row>
    <row r="157" spans="2:9" x14ac:dyDescent="0.25">
      <c r="B157">
        <v>522</v>
      </c>
      <c r="C157">
        <v>89</v>
      </c>
      <c r="D157">
        <v>-16</v>
      </c>
      <c r="E157">
        <v>76</v>
      </c>
      <c r="F157">
        <v>0</v>
      </c>
      <c r="G157">
        <v>-1</v>
      </c>
      <c r="H157">
        <v>1</v>
      </c>
      <c r="I157">
        <v>2</v>
      </c>
    </row>
    <row r="158" spans="2:9" x14ac:dyDescent="0.25">
      <c r="B158">
        <v>523</v>
      </c>
      <c r="C158">
        <v>89</v>
      </c>
      <c r="D158">
        <v>-15</v>
      </c>
      <c r="E158">
        <v>76</v>
      </c>
      <c r="F158">
        <v>0</v>
      </c>
      <c r="G158">
        <v>-1</v>
      </c>
      <c r="H158">
        <v>1</v>
      </c>
      <c r="I158">
        <v>2</v>
      </c>
    </row>
    <row r="159" spans="2:9" x14ac:dyDescent="0.25">
      <c r="B159">
        <v>524</v>
      </c>
      <c r="C159">
        <v>89</v>
      </c>
      <c r="D159">
        <v>-16</v>
      </c>
      <c r="E159">
        <v>76</v>
      </c>
      <c r="F159">
        <v>0</v>
      </c>
      <c r="G159">
        <v>-1</v>
      </c>
      <c r="H159">
        <v>1</v>
      </c>
      <c r="I159">
        <v>2</v>
      </c>
    </row>
    <row r="160" spans="2:9" x14ac:dyDescent="0.25">
      <c r="B160">
        <v>525</v>
      </c>
      <c r="C160">
        <v>89</v>
      </c>
      <c r="D160">
        <v>-11</v>
      </c>
      <c r="E160">
        <v>76</v>
      </c>
      <c r="F160">
        <v>0</v>
      </c>
      <c r="G160">
        <v>-1</v>
      </c>
      <c r="H160">
        <v>1</v>
      </c>
      <c r="I160">
        <v>2</v>
      </c>
    </row>
    <row r="161" spans="2:9" x14ac:dyDescent="0.25">
      <c r="B161">
        <v>527</v>
      </c>
      <c r="C161">
        <v>89</v>
      </c>
      <c r="D161">
        <v>-13</v>
      </c>
      <c r="E161">
        <v>76</v>
      </c>
      <c r="F161">
        <v>0</v>
      </c>
      <c r="G161">
        <v>-1</v>
      </c>
      <c r="H161">
        <v>1</v>
      </c>
      <c r="I161">
        <v>2</v>
      </c>
    </row>
    <row r="162" spans="2:9" x14ac:dyDescent="0.25">
      <c r="B162">
        <v>504</v>
      </c>
      <c r="C162">
        <v>89</v>
      </c>
      <c r="D162">
        <v>-5</v>
      </c>
      <c r="E162">
        <v>76</v>
      </c>
      <c r="F162">
        <v>0</v>
      </c>
      <c r="G162">
        <v>-1</v>
      </c>
      <c r="H162">
        <v>1</v>
      </c>
      <c r="I162">
        <v>2</v>
      </c>
    </row>
    <row r="163" spans="2:9" x14ac:dyDescent="0.25">
      <c r="B163">
        <v>528</v>
      </c>
      <c r="C163">
        <v>89</v>
      </c>
      <c r="D163">
        <v>-5</v>
      </c>
      <c r="E163">
        <v>76</v>
      </c>
      <c r="F163">
        <v>0</v>
      </c>
      <c r="G163">
        <v>-1</v>
      </c>
      <c r="H163">
        <v>1</v>
      </c>
      <c r="I163">
        <v>2</v>
      </c>
    </row>
    <row r="164" spans="2:9" x14ac:dyDescent="0.25">
      <c r="B164">
        <v>501</v>
      </c>
      <c r="C164">
        <v>89</v>
      </c>
      <c r="D164">
        <v>-4</v>
      </c>
      <c r="E164">
        <v>76</v>
      </c>
      <c r="F164">
        <v>0</v>
      </c>
      <c r="G164">
        <v>-1</v>
      </c>
      <c r="H164">
        <v>1</v>
      </c>
      <c r="I164">
        <v>2</v>
      </c>
    </row>
    <row r="165" spans="2:9" x14ac:dyDescent="0.25">
      <c r="B165">
        <v>509</v>
      </c>
      <c r="C165">
        <v>89</v>
      </c>
      <c r="D165">
        <v>-6</v>
      </c>
      <c r="E165">
        <v>76</v>
      </c>
      <c r="F165">
        <v>0</v>
      </c>
      <c r="G165">
        <v>-1</v>
      </c>
      <c r="H165">
        <v>1</v>
      </c>
      <c r="I165">
        <v>2</v>
      </c>
    </row>
    <row r="166" spans="2:9" x14ac:dyDescent="0.25">
      <c r="B166">
        <v>500</v>
      </c>
      <c r="C166">
        <v>89</v>
      </c>
      <c r="D166">
        <v>-5</v>
      </c>
      <c r="E166">
        <v>76</v>
      </c>
      <c r="F166">
        <v>0</v>
      </c>
      <c r="G166">
        <v>-1</v>
      </c>
      <c r="H166">
        <v>1</v>
      </c>
      <c r="I166">
        <v>2</v>
      </c>
    </row>
    <row r="167" spans="2:9" x14ac:dyDescent="0.25">
      <c r="B167">
        <v>499</v>
      </c>
      <c r="C167">
        <v>89</v>
      </c>
      <c r="D167">
        <v>-6</v>
      </c>
      <c r="E167">
        <v>76</v>
      </c>
      <c r="F167">
        <v>0</v>
      </c>
      <c r="G167">
        <v>-1</v>
      </c>
      <c r="H167">
        <v>1</v>
      </c>
      <c r="I167">
        <v>2</v>
      </c>
    </row>
    <row r="168" spans="2:9" x14ac:dyDescent="0.25">
      <c r="B168">
        <v>529</v>
      </c>
      <c r="C168">
        <v>89</v>
      </c>
      <c r="D168">
        <v>-5</v>
      </c>
      <c r="E168">
        <v>76</v>
      </c>
      <c r="F168">
        <v>0</v>
      </c>
      <c r="G168">
        <v>-1</v>
      </c>
      <c r="H168">
        <v>1</v>
      </c>
      <c r="I168">
        <v>2</v>
      </c>
    </row>
    <row r="169" spans="2:9" x14ac:dyDescent="0.25">
      <c r="B169">
        <v>505</v>
      </c>
      <c r="C169">
        <v>89</v>
      </c>
      <c r="D169">
        <v>-26</v>
      </c>
      <c r="E169">
        <v>76</v>
      </c>
      <c r="F169">
        <v>0</v>
      </c>
      <c r="G169">
        <v>-1</v>
      </c>
      <c r="H169">
        <v>1</v>
      </c>
      <c r="I169">
        <v>2</v>
      </c>
    </row>
    <row r="170" spans="2:9" x14ac:dyDescent="0.25">
      <c r="B170">
        <v>328</v>
      </c>
      <c r="C170">
        <v>89</v>
      </c>
      <c r="D170">
        <v>-17</v>
      </c>
      <c r="E170">
        <v>76</v>
      </c>
      <c r="F170">
        <v>0</v>
      </c>
      <c r="G170">
        <v>-1</v>
      </c>
      <c r="H170">
        <v>1</v>
      </c>
      <c r="I170">
        <v>2</v>
      </c>
    </row>
    <row r="171" spans="2:9" x14ac:dyDescent="0.25">
      <c r="B171">
        <v>507</v>
      </c>
      <c r="C171">
        <v>89</v>
      </c>
      <c r="D171">
        <v>-17</v>
      </c>
      <c r="E171">
        <v>76</v>
      </c>
      <c r="F171">
        <v>0</v>
      </c>
      <c r="G171">
        <v>-1</v>
      </c>
      <c r="H171">
        <v>1</v>
      </c>
      <c r="I171">
        <v>2</v>
      </c>
    </row>
    <row r="172" spans="2:9" x14ac:dyDescent="0.25">
      <c r="B172">
        <v>530</v>
      </c>
      <c r="C172">
        <v>89</v>
      </c>
      <c r="D172">
        <v>-2</v>
      </c>
      <c r="E172">
        <v>76</v>
      </c>
      <c r="F172">
        <v>0</v>
      </c>
      <c r="G172">
        <v>-1</v>
      </c>
      <c r="H172">
        <v>1</v>
      </c>
      <c r="I172">
        <v>2</v>
      </c>
    </row>
    <row r="173" spans="2:9" x14ac:dyDescent="0.25">
      <c r="B173">
        <v>531</v>
      </c>
      <c r="C173">
        <v>89</v>
      </c>
      <c r="D173">
        <v>-2</v>
      </c>
      <c r="E173">
        <v>76</v>
      </c>
      <c r="F173">
        <v>0</v>
      </c>
      <c r="G173">
        <v>-1</v>
      </c>
      <c r="H173">
        <v>1</v>
      </c>
      <c r="I173">
        <v>2</v>
      </c>
    </row>
    <row r="174" spans="2:9" x14ac:dyDescent="0.25">
      <c r="B174">
        <v>532</v>
      </c>
      <c r="C174">
        <v>89</v>
      </c>
      <c r="D174">
        <v>-2</v>
      </c>
      <c r="E174">
        <v>76</v>
      </c>
      <c r="F174">
        <v>0</v>
      </c>
      <c r="G174">
        <v>-1</v>
      </c>
      <c r="H174">
        <v>1</v>
      </c>
      <c r="I174">
        <v>2</v>
      </c>
    </row>
    <row r="175" spans="2:9" x14ac:dyDescent="0.25">
      <c r="B175">
        <v>533</v>
      </c>
      <c r="C175">
        <v>89</v>
      </c>
      <c r="D175">
        <v>-2</v>
      </c>
      <c r="E175">
        <v>76</v>
      </c>
      <c r="F175">
        <v>0</v>
      </c>
      <c r="G175">
        <v>-1</v>
      </c>
      <c r="H175">
        <v>1</v>
      </c>
      <c r="I175">
        <v>2</v>
      </c>
    </row>
    <row r="176" spans="2:9" x14ac:dyDescent="0.25">
      <c r="B176">
        <v>534</v>
      </c>
      <c r="C176">
        <v>89</v>
      </c>
      <c r="D176">
        <v>-2</v>
      </c>
      <c r="E176">
        <v>76</v>
      </c>
      <c r="F176">
        <v>0</v>
      </c>
      <c r="G176">
        <v>-1</v>
      </c>
      <c r="H176">
        <v>1</v>
      </c>
      <c r="I176">
        <v>2</v>
      </c>
    </row>
    <row r="177" spans="2:9" x14ac:dyDescent="0.25">
      <c r="B177">
        <v>535</v>
      </c>
      <c r="C177">
        <v>89</v>
      </c>
      <c r="D177">
        <v>-2</v>
      </c>
      <c r="E177">
        <v>76</v>
      </c>
      <c r="F177">
        <v>0</v>
      </c>
      <c r="G177">
        <v>-1</v>
      </c>
      <c r="H177">
        <v>1</v>
      </c>
      <c r="I177">
        <v>2</v>
      </c>
    </row>
    <row r="178" spans="2:9" x14ac:dyDescent="0.25">
      <c r="B178">
        <v>536</v>
      </c>
      <c r="C178">
        <v>89</v>
      </c>
      <c r="D178">
        <v>-2</v>
      </c>
      <c r="E178">
        <v>76</v>
      </c>
      <c r="F178">
        <v>0</v>
      </c>
      <c r="G178">
        <v>-1</v>
      </c>
      <c r="H178">
        <v>1</v>
      </c>
      <c r="I178">
        <v>2</v>
      </c>
    </row>
    <row r="179" spans="2:9" x14ac:dyDescent="0.25">
      <c r="B179">
        <v>537</v>
      </c>
      <c r="C179">
        <v>89</v>
      </c>
      <c r="D179">
        <v>-2</v>
      </c>
      <c r="E179">
        <v>76</v>
      </c>
      <c r="F179">
        <v>0</v>
      </c>
      <c r="G179">
        <v>-1</v>
      </c>
      <c r="H179">
        <v>1</v>
      </c>
      <c r="I179">
        <v>2</v>
      </c>
    </row>
    <row r="180" spans="2:9" x14ac:dyDescent="0.25">
      <c r="B180">
        <v>188</v>
      </c>
      <c r="C180">
        <v>89</v>
      </c>
      <c r="D180">
        <v>-4</v>
      </c>
      <c r="E180">
        <v>76</v>
      </c>
      <c r="F180">
        <v>0</v>
      </c>
      <c r="G180">
        <v>-1</v>
      </c>
      <c r="H180">
        <v>1</v>
      </c>
      <c r="I180">
        <v>2</v>
      </c>
    </row>
    <row r="181" spans="2:9" x14ac:dyDescent="0.25">
      <c r="B181">
        <v>190</v>
      </c>
      <c r="C181">
        <v>89</v>
      </c>
      <c r="D181">
        <v>-4</v>
      </c>
      <c r="E181">
        <v>76</v>
      </c>
      <c r="F181">
        <v>0</v>
      </c>
      <c r="G181">
        <v>-1</v>
      </c>
      <c r="H181">
        <v>1</v>
      </c>
      <c r="I181">
        <v>2</v>
      </c>
    </row>
    <row r="182" spans="2:9" x14ac:dyDescent="0.25">
      <c r="B182">
        <v>191</v>
      </c>
      <c r="C182">
        <v>89</v>
      </c>
      <c r="D182">
        <v>-4</v>
      </c>
      <c r="E182">
        <v>76</v>
      </c>
      <c r="F182">
        <v>0</v>
      </c>
      <c r="G182">
        <v>-1</v>
      </c>
      <c r="H182">
        <v>1</v>
      </c>
      <c r="I182">
        <v>2</v>
      </c>
    </row>
    <row r="183" spans="2:9" x14ac:dyDescent="0.25">
      <c r="B183">
        <v>192</v>
      </c>
      <c r="C183">
        <v>89</v>
      </c>
      <c r="D183">
        <v>-4</v>
      </c>
      <c r="E183">
        <v>76</v>
      </c>
      <c r="F183">
        <v>0</v>
      </c>
      <c r="G183">
        <v>-1</v>
      </c>
      <c r="H183">
        <v>1</v>
      </c>
      <c r="I183">
        <v>2</v>
      </c>
    </row>
    <row r="184" spans="2:9" x14ac:dyDescent="0.25">
      <c r="B184">
        <v>193</v>
      </c>
      <c r="C184">
        <v>89</v>
      </c>
      <c r="D184">
        <v>-4</v>
      </c>
      <c r="E184">
        <v>76</v>
      </c>
      <c r="F184">
        <v>0</v>
      </c>
      <c r="G184">
        <v>-1</v>
      </c>
      <c r="H184">
        <v>1</v>
      </c>
      <c r="I184">
        <v>2</v>
      </c>
    </row>
    <row r="185" spans="2:9" x14ac:dyDescent="0.25">
      <c r="B185">
        <v>189</v>
      </c>
      <c r="C185">
        <v>89</v>
      </c>
      <c r="D185">
        <v>-3</v>
      </c>
      <c r="E185">
        <v>76</v>
      </c>
      <c r="F185">
        <v>0</v>
      </c>
      <c r="G185">
        <v>-1</v>
      </c>
      <c r="H185">
        <v>1</v>
      </c>
      <c r="I185">
        <v>2</v>
      </c>
    </row>
    <row r="186" spans="2:9" x14ac:dyDescent="0.25">
      <c r="B186">
        <v>198</v>
      </c>
      <c r="C186">
        <v>89</v>
      </c>
      <c r="D186">
        <v>-3</v>
      </c>
      <c r="E186">
        <v>76</v>
      </c>
      <c r="F186">
        <v>0</v>
      </c>
      <c r="G186">
        <v>-1</v>
      </c>
      <c r="H186">
        <v>1</v>
      </c>
      <c r="I186">
        <v>2</v>
      </c>
    </row>
    <row r="187" spans="2:9" x14ac:dyDescent="0.25">
      <c r="B187">
        <v>194</v>
      </c>
      <c r="C187">
        <v>89</v>
      </c>
      <c r="D187">
        <v>-2</v>
      </c>
      <c r="E187">
        <v>76</v>
      </c>
      <c r="F187">
        <v>0</v>
      </c>
      <c r="G187">
        <v>-1</v>
      </c>
      <c r="H187">
        <v>1</v>
      </c>
      <c r="I187">
        <v>2</v>
      </c>
    </row>
    <row r="188" spans="2:9" x14ac:dyDescent="0.25">
      <c r="B188">
        <v>195</v>
      </c>
      <c r="C188">
        <v>89</v>
      </c>
      <c r="D188">
        <v>-2</v>
      </c>
      <c r="E188">
        <v>76</v>
      </c>
      <c r="F188">
        <v>0</v>
      </c>
      <c r="G188">
        <v>-1</v>
      </c>
      <c r="H188">
        <v>1</v>
      </c>
      <c r="I188">
        <v>2</v>
      </c>
    </row>
    <row r="189" spans="2:9" x14ac:dyDescent="0.25">
      <c r="B189">
        <v>292</v>
      </c>
      <c r="C189">
        <v>89</v>
      </c>
      <c r="D189">
        <v>-10</v>
      </c>
      <c r="E189">
        <v>76</v>
      </c>
      <c r="F189">
        <v>0</v>
      </c>
      <c r="G189">
        <v>-1</v>
      </c>
      <c r="H189">
        <v>1</v>
      </c>
      <c r="I189">
        <v>2</v>
      </c>
    </row>
    <row r="190" spans="2:9" x14ac:dyDescent="0.25">
      <c r="B190">
        <v>295</v>
      </c>
      <c r="C190">
        <v>89</v>
      </c>
      <c r="D190">
        <v>-10</v>
      </c>
      <c r="E190">
        <v>76</v>
      </c>
      <c r="F190">
        <v>0</v>
      </c>
      <c r="G190">
        <v>-1</v>
      </c>
      <c r="H190">
        <v>1</v>
      </c>
      <c r="I190">
        <v>2</v>
      </c>
    </row>
    <row r="191" spans="2:9" x14ac:dyDescent="0.25">
      <c r="B191">
        <v>299</v>
      </c>
      <c r="C191">
        <v>89</v>
      </c>
      <c r="D191">
        <v>-9</v>
      </c>
      <c r="E191">
        <v>76</v>
      </c>
      <c r="F191">
        <v>0</v>
      </c>
      <c r="G191">
        <v>-1</v>
      </c>
      <c r="H191">
        <v>1</v>
      </c>
      <c r="I191">
        <v>2</v>
      </c>
    </row>
    <row r="192" spans="2:9" x14ac:dyDescent="0.25">
      <c r="B192">
        <v>293</v>
      </c>
      <c r="C192">
        <v>89</v>
      </c>
      <c r="D192">
        <v>-9</v>
      </c>
      <c r="E192">
        <v>76</v>
      </c>
      <c r="F192">
        <v>0</v>
      </c>
      <c r="G192">
        <v>-1</v>
      </c>
      <c r="H192">
        <v>1</v>
      </c>
      <c r="I192">
        <v>2</v>
      </c>
    </row>
    <row r="193" spans="2:9" x14ac:dyDescent="0.25">
      <c r="B193">
        <v>294</v>
      </c>
      <c r="C193">
        <v>89</v>
      </c>
      <c r="D193">
        <v>-11</v>
      </c>
      <c r="E193">
        <v>76</v>
      </c>
      <c r="F193">
        <v>0</v>
      </c>
      <c r="G193">
        <v>-1</v>
      </c>
      <c r="H193">
        <v>1</v>
      </c>
      <c r="I193">
        <v>2</v>
      </c>
    </row>
    <row r="194" spans="2:9" x14ac:dyDescent="0.25">
      <c r="B194">
        <v>296</v>
      </c>
      <c r="C194">
        <v>89</v>
      </c>
      <c r="D194">
        <v>-12</v>
      </c>
      <c r="E194">
        <v>76</v>
      </c>
      <c r="F194">
        <v>0</v>
      </c>
      <c r="G194">
        <v>-1</v>
      </c>
      <c r="H194">
        <v>1</v>
      </c>
      <c r="I194">
        <v>2</v>
      </c>
    </row>
    <row r="195" spans="2:9" x14ac:dyDescent="0.25">
      <c r="B195">
        <v>297</v>
      </c>
      <c r="C195">
        <v>89</v>
      </c>
      <c r="D195">
        <v>-7</v>
      </c>
      <c r="E195">
        <v>76</v>
      </c>
      <c r="F195">
        <v>0</v>
      </c>
      <c r="G195">
        <v>-1</v>
      </c>
      <c r="H195">
        <v>1</v>
      </c>
      <c r="I195">
        <v>2</v>
      </c>
    </row>
    <row r="196" spans="2:9" x14ac:dyDescent="0.25">
      <c r="B196">
        <v>393</v>
      </c>
      <c r="C196">
        <v>89</v>
      </c>
      <c r="D196">
        <v>-2</v>
      </c>
      <c r="E196">
        <v>76</v>
      </c>
      <c r="F196">
        <v>0</v>
      </c>
      <c r="G196">
        <v>-1</v>
      </c>
      <c r="H196">
        <v>1</v>
      </c>
      <c r="I196">
        <v>2</v>
      </c>
    </row>
    <row r="197" spans="2:9" x14ac:dyDescent="0.25">
      <c r="B197">
        <v>400</v>
      </c>
      <c r="C197">
        <v>89</v>
      </c>
      <c r="D197">
        <v>-2</v>
      </c>
      <c r="E197">
        <v>76</v>
      </c>
      <c r="F197">
        <v>0</v>
      </c>
      <c r="G197">
        <v>-1</v>
      </c>
      <c r="H197">
        <v>1</v>
      </c>
      <c r="I197">
        <v>2</v>
      </c>
    </row>
    <row r="198" spans="2:9" x14ac:dyDescent="0.25">
      <c r="B198">
        <v>505</v>
      </c>
      <c r="C198">
        <v>89</v>
      </c>
      <c r="D198">
        <v>-26</v>
      </c>
      <c r="E198">
        <v>76</v>
      </c>
      <c r="F198">
        <v>0</v>
      </c>
      <c r="G198">
        <v>-1</v>
      </c>
      <c r="H198">
        <v>1</v>
      </c>
      <c r="I198">
        <v>3</v>
      </c>
    </row>
    <row r="199" spans="2:9" x14ac:dyDescent="0.25">
      <c r="B199">
        <v>327</v>
      </c>
      <c r="C199">
        <v>89</v>
      </c>
      <c r="D199">
        <v>-26</v>
      </c>
      <c r="E199">
        <v>76</v>
      </c>
      <c r="F199">
        <v>0</v>
      </c>
      <c r="G199">
        <v>-1</v>
      </c>
      <c r="H199">
        <v>1</v>
      </c>
      <c r="I199">
        <v>3</v>
      </c>
    </row>
    <row r="200" spans="2:9" x14ac:dyDescent="0.25">
      <c r="B200">
        <v>507</v>
      </c>
      <c r="C200">
        <v>89</v>
      </c>
      <c r="D200">
        <v>-8</v>
      </c>
      <c r="E200">
        <v>76</v>
      </c>
      <c r="F200">
        <v>0</v>
      </c>
      <c r="G200">
        <v>-1</v>
      </c>
      <c r="H200">
        <v>1</v>
      </c>
      <c r="I200">
        <v>3</v>
      </c>
    </row>
    <row r="201" spans="2:9" x14ac:dyDescent="0.25">
      <c r="B201">
        <v>328</v>
      </c>
      <c r="C201">
        <v>89</v>
      </c>
      <c r="D201">
        <v>-8</v>
      </c>
      <c r="E201">
        <v>76</v>
      </c>
      <c r="F201">
        <v>0</v>
      </c>
      <c r="G201">
        <v>-1</v>
      </c>
      <c r="H201">
        <v>1</v>
      </c>
      <c r="I201">
        <v>3</v>
      </c>
    </row>
    <row r="202" spans="2:9" x14ac:dyDescent="0.25">
      <c r="B202">
        <v>530</v>
      </c>
      <c r="C202">
        <v>89</v>
      </c>
      <c r="D202">
        <v>-2</v>
      </c>
      <c r="E202">
        <v>76</v>
      </c>
      <c r="F202">
        <v>0</v>
      </c>
      <c r="G202">
        <v>-1</v>
      </c>
      <c r="H202">
        <v>1</v>
      </c>
      <c r="I202">
        <v>3</v>
      </c>
    </row>
    <row r="203" spans="2:9" x14ac:dyDescent="0.25">
      <c r="B203">
        <v>531</v>
      </c>
      <c r="C203">
        <v>89</v>
      </c>
      <c r="D203">
        <v>-2</v>
      </c>
      <c r="E203">
        <v>76</v>
      </c>
      <c r="F203">
        <v>0</v>
      </c>
      <c r="G203">
        <v>-1</v>
      </c>
      <c r="H203">
        <v>1</v>
      </c>
      <c r="I203">
        <v>3</v>
      </c>
    </row>
    <row r="204" spans="2:9" x14ac:dyDescent="0.25">
      <c r="B204">
        <v>532</v>
      </c>
      <c r="C204">
        <v>89</v>
      </c>
      <c r="D204">
        <v>-2</v>
      </c>
      <c r="E204">
        <v>76</v>
      </c>
      <c r="F204">
        <v>0</v>
      </c>
      <c r="G204">
        <v>-1</v>
      </c>
      <c r="H204">
        <v>1</v>
      </c>
      <c r="I204">
        <v>3</v>
      </c>
    </row>
    <row r="205" spans="2:9" x14ac:dyDescent="0.25">
      <c r="B205">
        <v>533</v>
      </c>
      <c r="C205">
        <v>89</v>
      </c>
      <c r="D205">
        <v>-2</v>
      </c>
      <c r="E205">
        <v>76</v>
      </c>
      <c r="F205">
        <v>0</v>
      </c>
      <c r="G205">
        <v>-1</v>
      </c>
      <c r="H205">
        <v>1</v>
      </c>
      <c r="I205">
        <v>3</v>
      </c>
    </row>
    <row r="206" spans="2:9" x14ac:dyDescent="0.25">
      <c r="B206">
        <v>534</v>
      </c>
      <c r="C206">
        <v>89</v>
      </c>
      <c r="D206">
        <v>-2</v>
      </c>
      <c r="E206">
        <v>76</v>
      </c>
      <c r="F206">
        <v>0</v>
      </c>
      <c r="G206">
        <v>-1</v>
      </c>
      <c r="H206">
        <v>1</v>
      </c>
      <c r="I206">
        <v>3</v>
      </c>
    </row>
    <row r="207" spans="2:9" x14ac:dyDescent="0.25">
      <c r="B207">
        <v>535</v>
      </c>
      <c r="C207">
        <v>89</v>
      </c>
      <c r="D207">
        <v>-2</v>
      </c>
      <c r="E207">
        <v>76</v>
      </c>
      <c r="F207">
        <v>0</v>
      </c>
      <c r="G207">
        <v>-1</v>
      </c>
      <c r="H207">
        <v>1</v>
      </c>
      <c r="I207">
        <v>3</v>
      </c>
    </row>
    <row r="208" spans="2:9" x14ac:dyDescent="0.25">
      <c r="B208">
        <v>536</v>
      </c>
      <c r="C208">
        <v>89</v>
      </c>
      <c r="D208">
        <v>-2</v>
      </c>
      <c r="E208">
        <v>76</v>
      </c>
      <c r="F208">
        <v>0</v>
      </c>
      <c r="G208">
        <v>-1</v>
      </c>
      <c r="H208">
        <v>1</v>
      </c>
      <c r="I208">
        <v>3</v>
      </c>
    </row>
    <row r="209" spans="2:9" x14ac:dyDescent="0.25">
      <c r="B209">
        <v>537</v>
      </c>
      <c r="C209">
        <v>89</v>
      </c>
      <c r="D209">
        <v>-2</v>
      </c>
      <c r="E209">
        <v>76</v>
      </c>
      <c r="F209">
        <v>0</v>
      </c>
      <c r="G209">
        <v>-1</v>
      </c>
      <c r="H209">
        <v>1</v>
      </c>
      <c r="I209">
        <v>3</v>
      </c>
    </row>
    <row r="210" spans="2:9" x14ac:dyDescent="0.25">
      <c r="B210">
        <v>194</v>
      </c>
      <c r="C210">
        <v>89</v>
      </c>
      <c r="D210">
        <v>-2</v>
      </c>
      <c r="E210">
        <v>76</v>
      </c>
      <c r="F210">
        <v>0</v>
      </c>
      <c r="G210">
        <v>-1</v>
      </c>
      <c r="H210">
        <v>1</v>
      </c>
      <c r="I210">
        <v>3</v>
      </c>
    </row>
    <row r="211" spans="2:9" x14ac:dyDescent="0.25">
      <c r="B211">
        <v>195</v>
      </c>
      <c r="C211">
        <v>89</v>
      </c>
      <c r="D211">
        <v>-2</v>
      </c>
      <c r="E211">
        <v>76</v>
      </c>
      <c r="F211">
        <v>0</v>
      </c>
      <c r="G211">
        <v>-1</v>
      </c>
      <c r="H211">
        <v>1</v>
      </c>
      <c r="I211">
        <v>3</v>
      </c>
    </row>
    <row r="212" spans="2:9" x14ac:dyDescent="0.25">
      <c r="B212">
        <v>189</v>
      </c>
      <c r="C212">
        <v>89</v>
      </c>
      <c r="D212">
        <v>-2</v>
      </c>
      <c r="E212">
        <v>76</v>
      </c>
      <c r="F212">
        <v>0</v>
      </c>
      <c r="G212">
        <v>-1</v>
      </c>
      <c r="H212">
        <v>1</v>
      </c>
      <c r="I212">
        <v>3</v>
      </c>
    </row>
    <row r="213" spans="2:9" x14ac:dyDescent="0.25">
      <c r="B213">
        <v>198</v>
      </c>
      <c r="C213">
        <v>89</v>
      </c>
      <c r="D213">
        <v>-2</v>
      </c>
      <c r="E213">
        <v>76</v>
      </c>
      <c r="F213">
        <v>0</v>
      </c>
      <c r="G213">
        <v>-1</v>
      </c>
      <c r="H213">
        <v>1</v>
      </c>
      <c r="I213">
        <v>3</v>
      </c>
    </row>
    <row r="214" spans="2:9" x14ac:dyDescent="0.25">
      <c r="B214">
        <v>188</v>
      </c>
      <c r="C214">
        <v>89</v>
      </c>
      <c r="D214">
        <v>-4</v>
      </c>
      <c r="E214">
        <v>76</v>
      </c>
      <c r="F214">
        <v>0</v>
      </c>
      <c r="G214">
        <v>-1</v>
      </c>
      <c r="H214">
        <v>1</v>
      </c>
      <c r="I214">
        <v>3</v>
      </c>
    </row>
    <row r="215" spans="2:9" x14ac:dyDescent="0.25">
      <c r="B215">
        <v>190</v>
      </c>
      <c r="C215">
        <v>89</v>
      </c>
      <c r="D215">
        <v>-4</v>
      </c>
      <c r="E215">
        <v>76</v>
      </c>
      <c r="F215">
        <v>0</v>
      </c>
      <c r="G215">
        <v>-1</v>
      </c>
      <c r="H215">
        <v>1</v>
      </c>
      <c r="I215">
        <v>3</v>
      </c>
    </row>
    <row r="216" spans="2:9" x14ac:dyDescent="0.25">
      <c r="B216">
        <v>191</v>
      </c>
      <c r="C216">
        <v>89</v>
      </c>
      <c r="D216">
        <v>-4</v>
      </c>
      <c r="E216">
        <v>76</v>
      </c>
      <c r="F216">
        <v>0</v>
      </c>
      <c r="G216">
        <v>-1</v>
      </c>
      <c r="H216">
        <v>1</v>
      </c>
      <c r="I216">
        <v>3</v>
      </c>
    </row>
    <row r="217" spans="2:9" x14ac:dyDescent="0.25">
      <c r="B217">
        <v>192</v>
      </c>
      <c r="C217">
        <v>89</v>
      </c>
      <c r="D217">
        <v>-4</v>
      </c>
      <c r="E217">
        <v>76</v>
      </c>
      <c r="F217">
        <v>0</v>
      </c>
      <c r="G217">
        <v>-1</v>
      </c>
      <c r="H217">
        <v>1</v>
      </c>
      <c r="I217">
        <v>3</v>
      </c>
    </row>
    <row r="218" spans="2:9" x14ac:dyDescent="0.25">
      <c r="B218">
        <v>193</v>
      </c>
      <c r="C218">
        <v>89</v>
      </c>
      <c r="D218">
        <v>-4</v>
      </c>
      <c r="E218">
        <v>76</v>
      </c>
      <c r="F218">
        <v>0</v>
      </c>
      <c r="G218">
        <v>-1</v>
      </c>
      <c r="H218">
        <v>1</v>
      </c>
      <c r="I218">
        <v>3</v>
      </c>
    </row>
    <row r="219" spans="2:9" x14ac:dyDescent="0.25">
      <c r="B219">
        <v>391</v>
      </c>
      <c r="C219">
        <v>90</v>
      </c>
      <c r="D219">
        <v>3</v>
      </c>
      <c r="E219">
        <v>76</v>
      </c>
      <c r="F219">
        <v>0</v>
      </c>
      <c r="G219">
        <v>-1</v>
      </c>
      <c r="H219">
        <v>1</v>
      </c>
      <c r="I219">
        <v>4</v>
      </c>
    </row>
    <row r="220" spans="2:9" x14ac:dyDescent="0.25">
      <c r="B220">
        <v>391</v>
      </c>
      <c r="C220">
        <v>89</v>
      </c>
      <c r="D220">
        <v>-2</v>
      </c>
      <c r="E220">
        <v>76</v>
      </c>
      <c r="F220">
        <v>0</v>
      </c>
      <c r="G220">
        <v>-1</v>
      </c>
      <c r="H220">
        <v>1</v>
      </c>
      <c r="I220">
        <v>4</v>
      </c>
    </row>
    <row r="221" spans="2:9" x14ac:dyDescent="0.25">
      <c r="B221">
        <v>392</v>
      </c>
      <c r="C221">
        <v>89</v>
      </c>
      <c r="D221">
        <v>-22</v>
      </c>
      <c r="E221">
        <v>76</v>
      </c>
      <c r="F221">
        <v>0</v>
      </c>
      <c r="G221">
        <v>-1</v>
      </c>
      <c r="H221">
        <v>1</v>
      </c>
      <c r="I221">
        <v>4</v>
      </c>
    </row>
    <row r="222" spans="2:9" x14ac:dyDescent="0.25">
      <c r="B222">
        <v>391</v>
      </c>
      <c r="C222">
        <v>88</v>
      </c>
      <c r="D222">
        <v>-5</v>
      </c>
      <c r="E222">
        <v>76</v>
      </c>
      <c r="F222">
        <v>0</v>
      </c>
      <c r="G222">
        <v>-1</v>
      </c>
      <c r="H222">
        <v>1</v>
      </c>
      <c r="I222">
        <v>4</v>
      </c>
    </row>
    <row r="223" spans="2:9" x14ac:dyDescent="0.25">
      <c r="B223">
        <v>392</v>
      </c>
      <c r="C223">
        <v>88</v>
      </c>
      <c r="D223">
        <v>5</v>
      </c>
      <c r="E223">
        <v>76</v>
      </c>
      <c r="F223">
        <v>0</v>
      </c>
      <c r="G223">
        <v>-1</v>
      </c>
      <c r="H223">
        <v>1</v>
      </c>
      <c r="I223">
        <v>4</v>
      </c>
    </row>
    <row r="224" spans="2:9" x14ac:dyDescent="0.25">
      <c r="B224">
        <v>227</v>
      </c>
      <c r="C224">
        <v>89</v>
      </c>
      <c r="D224">
        <v>-325</v>
      </c>
      <c r="E224">
        <v>76</v>
      </c>
      <c r="F224">
        <v>0</v>
      </c>
      <c r="G224">
        <v>-1</v>
      </c>
      <c r="H224">
        <v>1</v>
      </c>
      <c r="I224">
        <v>7</v>
      </c>
    </row>
    <row r="225" spans="2:9" x14ac:dyDescent="0.25">
      <c r="B225">
        <v>228</v>
      </c>
      <c r="C225">
        <v>89</v>
      </c>
      <c r="D225">
        <v>-325</v>
      </c>
      <c r="E225">
        <v>76</v>
      </c>
      <c r="F225">
        <v>0</v>
      </c>
      <c r="G225">
        <v>-1</v>
      </c>
      <c r="H225">
        <v>1</v>
      </c>
      <c r="I225">
        <v>7</v>
      </c>
    </row>
    <row r="226" spans="2:9" x14ac:dyDescent="0.25">
      <c r="B226">
        <v>229</v>
      </c>
      <c r="C226">
        <v>89</v>
      </c>
      <c r="D226">
        <v>-325</v>
      </c>
      <c r="E226">
        <v>76</v>
      </c>
      <c r="F226">
        <v>0</v>
      </c>
      <c r="G226">
        <v>-1</v>
      </c>
      <c r="H226">
        <v>1</v>
      </c>
      <c r="I226">
        <v>7</v>
      </c>
    </row>
    <row r="227" spans="2:9" x14ac:dyDescent="0.25">
      <c r="B227">
        <v>230</v>
      </c>
      <c r="C227">
        <v>89</v>
      </c>
      <c r="D227">
        <v>-325</v>
      </c>
      <c r="E227">
        <v>76</v>
      </c>
      <c r="F227">
        <v>0</v>
      </c>
      <c r="G227">
        <v>-1</v>
      </c>
      <c r="H227">
        <v>1</v>
      </c>
      <c r="I227">
        <v>7</v>
      </c>
    </row>
    <row r="228" spans="2:9" x14ac:dyDescent="0.25">
      <c r="B228">
        <v>231</v>
      </c>
      <c r="C228">
        <v>89</v>
      </c>
      <c r="D228">
        <v>-325</v>
      </c>
      <c r="E228">
        <v>76</v>
      </c>
      <c r="F228">
        <v>0</v>
      </c>
      <c r="G228">
        <v>-1</v>
      </c>
      <c r="H228">
        <v>1</v>
      </c>
      <c r="I228">
        <v>7</v>
      </c>
    </row>
    <row r="229" spans="2:9" x14ac:dyDescent="0.25">
      <c r="B229">
        <v>232</v>
      </c>
      <c r="C229">
        <v>89</v>
      </c>
      <c r="D229">
        <v>-325</v>
      </c>
      <c r="E229">
        <v>76</v>
      </c>
      <c r="F229">
        <v>0</v>
      </c>
      <c r="G229">
        <v>-1</v>
      </c>
      <c r="H229">
        <v>1</v>
      </c>
      <c r="I229">
        <v>7</v>
      </c>
    </row>
    <row r="230" spans="2:9" x14ac:dyDescent="0.25">
      <c r="B230">
        <v>233</v>
      </c>
      <c r="C230">
        <v>89</v>
      </c>
      <c r="D230">
        <v>-325</v>
      </c>
      <c r="E230">
        <v>76</v>
      </c>
      <c r="F230">
        <v>0</v>
      </c>
      <c r="G230">
        <v>-1</v>
      </c>
      <c r="H230">
        <v>1</v>
      </c>
      <c r="I230">
        <v>7</v>
      </c>
    </row>
    <row r="231" spans="2:9" x14ac:dyDescent="0.25">
      <c r="B231">
        <v>220</v>
      </c>
      <c r="C231">
        <v>89</v>
      </c>
      <c r="D231">
        <v>-325</v>
      </c>
      <c r="E231">
        <v>76</v>
      </c>
      <c r="F231">
        <v>0</v>
      </c>
      <c r="G231">
        <v>-1</v>
      </c>
      <c r="H231">
        <v>1</v>
      </c>
      <c r="I231">
        <v>7</v>
      </c>
    </row>
    <row r="232" spans="2:9" x14ac:dyDescent="0.25">
      <c r="B232">
        <v>221</v>
      </c>
      <c r="C232">
        <v>89</v>
      </c>
      <c r="D232">
        <v>-325</v>
      </c>
      <c r="E232">
        <v>76</v>
      </c>
      <c r="F232">
        <v>0</v>
      </c>
      <c r="G232">
        <v>-1</v>
      </c>
      <c r="H232">
        <v>1</v>
      </c>
      <c r="I232">
        <v>7</v>
      </c>
    </row>
    <row r="233" spans="2:9" x14ac:dyDescent="0.25">
      <c r="B233">
        <v>222</v>
      </c>
      <c r="C233">
        <v>89</v>
      </c>
      <c r="D233">
        <v>-325</v>
      </c>
      <c r="E233">
        <v>76</v>
      </c>
      <c r="F233">
        <v>0</v>
      </c>
      <c r="G233">
        <v>-1</v>
      </c>
      <c r="H233">
        <v>1</v>
      </c>
      <c r="I233">
        <v>7</v>
      </c>
    </row>
    <row r="234" spans="2:9" x14ac:dyDescent="0.25">
      <c r="B234">
        <v>223</v>
      </c>
      <c r="C234">
        <v>89</v>
      </c>
      <c r="D234">
        <v>-325</v>
      </c>
      <c r="E234">
        <v>76</v>
      </c>
      <c r="F234">
        <v>0</v>
      </c>
      <c r="G234">
        <v>-1</v>
      </c>
      <c r="H234">
        <v>1</v>
      </c>
      <c r="I234">
        <v>7</v>
      </c>
    </row>
    <row r="235" spans="2:9" x14ac:dyDescent="0.25">
      <c r="B235">
        <v>224</v>
      </c>
      <c r="C235">
        <v>89</v>
      </c>
      <c r="D235">
        <v>-325</v>
      </c>
      <c r="E235">
        <v>76</v>
      </c>
      <c r="F235">
        <v>0</v>
      </c>
      <c r="G235">
        <v>-1</v>
      </c>
      <c r="H235">
        <v>1</v>
      </c>
      <c r="I235">
        <v>7</v>
      </c>
    </row>
    <row r="236" spans="2:9" x14ac:dyDescent="0.25">
      <c r="B236">
        <v>225</v>
      </c>
      <c r="C236">
        <v>89</v>
      </c>
      <c r="D236">
        <v>-325</v>
      </c>
      <c r="E236">
        <v>76</v>
      </c>
      <c r="F236">
        <v>0</v>
      </c>
      <c r="G236">
        <v>-1</v>
      </c>
      <c r="H236">
        <v>1</v>
      </c>
      <c r="I236">
        <v>7</v>
      </c>
    </row>
    <row r="237" spans="2:9" x14ac:dyDescent="0.25">
      <c r="B237">
        <v>226</v>
      </c>
      <c r="C237">
        <v>89</v>
      </c>
      <c r="D237">
        <v>-325</v>
      </c>
      <c r="E237">
        <v>76</v>
      </c>
      <c r="F237">
        <v>0</v>
      </c>
      <c r="G237">
        <v>-1</v>
      </c>
      <c r="H237">
        <v>1</v>
      </c>
      <c r="I237">
        <v>7</v>
      </c>
    </row>
    <row r="238" spans="2:9" x14ac:dyDescent="0.25">
      <c r="B238">
        <v>302</v>
      </c>
      <c r="C238">
        <v>89</v>
      </c>
      <c r="D238">
        <v>-89</v>
      </c>
      <c r="E238">
        <v>76</v>
      </c>
      <c r="F238">
        <v>0</v>
      </c>
      <c r="G238">
        <v>-1</v>
      </c>
      <c r="H238">
        <v>1</v>
      </c>
      <c r="I238">
        <v>7</v>
      </c>
    </row>
    <row r="239" spans="2:9" x14ac:dyDescent="0.25">
      <c r="B239">
        <v>243</v>
      </c>
      <c r="C239">
        <v>89</v>
      </c>
      <c r="D239">
        <v>-142</v>
      </c>
      <c r="E239">
        <v>76</v>
      </c>
      <c r="F239">
        <v>0</v>
      </c>
      <c r="G239">
        <v>-1</v>
      </c>
      <c r="H239">
        <v>1</v>
      </c>
      <c r="I239">
        <v>7</v>
      </c>
    </row>
    <row r="240" spans="2:9" x14ac:dyDescent="0.25">
      <c r="B240">
        <v>242</v>
      </c>
      <c r="C240">
        <v>89</v>
      </c>
      <c r="D240">
        <v>-116</v>
      </c>
      <c r="E240">
        <v>76</v>
      </c>
      <c r="F240">
        <v>0</v>
      </c>
      <c r="G240">
        <v>-1</v>
      </c>
      <c r="H240">
        <v>1</v>
      </c>
      <c r="I240">
        <v>7</v>
      </c>
    </row>
    <row r="241" spans="2:9" x14ac:dyDescent="0.25">
      <c r="B241">
        <v>241</v>
      </c>
      <c r="C241">
        <v>89</v>
      </c>
      <c r="D241">
        <v>-69</v>
      </c>
      <c r="E241">
        <v>76</v>
      </c>
      <c r="F241">
        <v>0</v>
      </c>
      <c r="G241">
        <v>-1</v>
      </c>
      <c r="H241">
        <v>1</v>
      </c>
      <c r="I241">
        <v>7</v>
      </c>
    </row>
    <row r="242" spans="2:9" x14ac:dyDescent="0.25">
      <c r="B242">
        <v>300</v>
      </c>
      <c r="C242">
        <v>89</v>
      </c>
      <c r="D242">
        <v>-28</v>
      </c>
      <c r="E242">
        <v>76</v>
      </c>
      <c r="F242">
        <v>0</v>
      </c>
      <c r="G242">
        <v>-1</v>
      </c>
      <c r="H242">
        <v>1</v>
      </c>
      <c r="I242">
        <v>7</v>
      </c>
    </row>
    <row r="243" spans="2:9" x14ac:dyDescent="0.25">
      <c r="B243">
        <v>304</v>
      </c>
      <c r="C243">
        <v>89</v>
      </c>
      <c r="D243">
        <v>-2</v>
      </c>
      <c r="E243">
        <v>76</v>
      </c>
      <c r="F243">
        <v>0</v>
      </c>
      <c r="G243">
        <v>-1</v>
      </c>
      <c r="H243">
        <v>1</v>
      </c>
      <c r="I243">
        <v>7</v>
      </c>
    </row>
    <row r="244" spans="2:9" x14ac:dyDescent="0.25">
      <c r="B244">
        <v>258</v>
      </c>
      <c r="C244">
        <v>89</v>
      </c>
      <c r="D244">
        <v>-40</v>
      </c>
      <c r="E244">
        <v>76</v>
      </c>
      <c r="F244">
        <v>0</v>
      </c>
      <c r="G244">
        <v>-1</v>
      </c>
      <c r="H244">
        <v>1</v>
      </c>
      <c r="I244">
        <v>7</v>
      </c>
    </row>
    <row r="245" spans="2:9" x14ac:dyDescent="0.25">
      <c r="B245">
        <v>259</v>
      </c>
      <c r="C245">
        <v>89</v>
      </c>
      <c r="D245">
        <v>-52</v>
      </c>
      <c r="E245">
        <v>76</v>
      </c>
      <c r="F245">
        <v>0</v>
      </c>
      <c r="G245">
        <v>-1</v>
      </c>
      <c r="H245">
        <v>1</v>
      </c>
      <c r="I245">
        <v>7</v>
      </c>
    </row>
    <row r="246" spans="2:9" x14ac:dyDescent="0.25">
      <c r="B246">
        <v>260</v>
      </c>
      <c r="C246">
        <v>89</v>
      </c>
      <c r="D246">
        <v>-49</v>
      </c>
      <c r="E246">
        <v>76</v>
      </c>
      <c r="F246">
        <v>0</v>
      </c>
      <c r="G246">
        <v>-1</v>
      </c>
      <c r="H246">
        <v>1</v>
      </c>
      <c r="I246">
        <v>7</v>
      </c>
    </row>
    <row r="247" spans="2:9" x14ac:dyDescent="0.25">
      <c r="B247">
        <v>261</v>
      </c>
      <c r="C247">
        <v>89</v>
      </c>
      <c r="D247">
        <v>-52</v>
      </c>
      <c r="E247">
        <v>76</v>
      </c>
      <c r="F247">
        <v>0</v>
      </c>
      <c r="G247">
        <v>-1</v>
      </c>
      <c r="H247">
        <v>1</v>
      </c>
      <c r="I247">
        <v>7</v>
      </c>
    </row>
    <row r="248" spans="2:9" x14ac:dyDescent="0.25">
      <c r="B248">
        <v>262</v>
      </c>
      <c r="C248">
        <v>89</v>
      </c>
      <c r="D248">
        <v>-40</v>
      </c>
      <c r="E248">
        <v>76</v>
      </c>
      <c r="F248">
        <v>0</v>
      </c>
      <c r="G248">
        <v>-1</v>
      </c>
      <c r="H248">
        <v>1</v>
      </c>
      <c r="I248">
        <v>7</v>
      </c>
    </row>
    <row r="249" spans="2:9" x14ac:dyDescent="0.25">
      <c r="B249">
        <v>263</v>
      </c>
      <c r="C249">
        <v>89</v>
      </c>
      <c r="D249">
        <v>-45</v>
      </c>
      <c r="E249">
        <v>76</v>
      </c>
      <c r="F249">
        <v>0</v>
      </c>
      <c r="G249">
        <v>-1</v>
      </c>
      <c r="H249">
        <v>1</v>
      </c>
      <c r="I249">
        <v>7</v>
      </c>
    </row>
    <row r="250" spans="2:9" x14ac:dyDescent="0.25">
      <c r="B250">
        <v>264</v>
      </c>
      <c r="C250">
        <v>89</v>
      </c>
      <c r="D250">
        <v>-45</v>
      </c>
      <c r="E250">
        <v>76</v>
      </c>
      <c r="F250">
        <v>0</v>
      </c>
      <c r="G250">
        <v>-1</v>
      </c>
      <c r="H250">
        <v>1</v>
      </c>
      <c r="I250">
        <v>7</v>
      </c>
    </row>
    <row r="251" spans="2:9" x14ac:dyDescent="0.25">
      <c r="B251">
        <v>303</v>
      </c>
      <c r="C251">
        <v>89</v>
      </c>
      <c r="D251">
        <v>-5</v>
      </c>
      <c r="E251">
        <v>76</v>
      </c>
      <c r="F251">
        <v>0</v>
      </c>
      <c r="G251">
        <v>-1</v>
      </c>
      <c r="H251">
        <v>1</v>
      </c>
      <c r="I251">
        <v>7</v>
      </c>
    </row>
    <row r="252" spans="2:9" x14ac:dyDescent="0.25">
      <c r="B252">
        <v>234</v>
      </c>
      <c r="C252">
        <v>89</v>
      </c>
      <c r="D252">
        <v>-98</v>
      </c>
      <c r="E252">
        <v>76</v>
      </c>
      <c r="F252">
        <v>0</v>
      </c>
      <c r="G252">
        <v>-1</v>
      </c>
      <c r="H252">
        <v>1</v>
      </c>
      <c r="I252">
        <v>7</v>
      </c>
    </row>
    <row r="253" spans="2:9" x14ac:dyDescent="0.25">
      <c r="B253">
        <v>235</v>
      </c>
      <c r="C253">
        <v>89</v>
      </c>
      <c r="D253">
        <v>-128</v>
      </c>
      <c r="E253">
        <v>76</v>
      </c>
      <c r="F253">
        <v>0</v>
      </c>
      <c r="G253">
        <v>-1</v>
      </c>
      <c r="H253">
        <v>1</v>
      </c>
      <c r="I253">
        <v>7</v>
      </c>
    </row>
    <row r="254" spans="2:9" x14ac:dyDescent="0.25">
      <c r="B254">
        <v>237</v>
      </c>
      <c r="C254">
        <v>89</v>
      </c>
      <c r="D254">
        <v>-128</v>
      </c>
      <c r="E254">
        <v>76</v>
      </c>
      <c r="F254">
        <v>0</v>
      </c>
      <c r="G254">
        <v>-1</v>
      </c>
      <c r="H254">
        <v>1</v>
      </c>
      <c r="I254">
        <v>7</v>
      </c>
    </row>
    <row r="255" spans="2:9" x14ac:dyDescent="0.25">
      <c r="B255">
        <v>236</v>
      </c>
      <c r="C255">
        <v>89</v>
      </c>
      <c r="D255">
        <v>-120</v>
      </c>
      <c r="E255">
        <v>76</v>
      </c>
      <c r="F255">
        <v>0</v>
      </c>
      <c r="G255">
        <v>-1</v>
      </c>
      <c r="H255">
        <v>1</v>
      </c>
      <c r="I255">
        <v>7</v>
      </c>
    </row>
    <row r="256" spans="2:9" x14ac:dyDescent="0.25">
      <c r="B256">
        <v>238</v>
      </c>
      <c r="C256">
        <v>89</v>
      </c>
      <c r="D256">
        <v>-98</v>
      </c>
      <c r="E256">
        <v>76</v>
      </c>
      <c r="F256">
        <v>0</v>
      </c>
      <c r="G256">
        <v>-1</v>
      </c>
      <c r="H256">
        <v>1</v>
      </c>
      <c r="I256">
        <v>7</v>
      </c>
    </row>
    <row r="257" spans="2:9" x14ac:dyDescent="0.25">
      <c r="B257">
        <v>239</v>
      </c>
      <c r="C257">
        <v>89</v>
      </c>
      <c r="D257">
        <v>-105</v>
      </c>
      <c r="E257">
        <v>76</v>
      </c>
      <c r="F257">
        <v>0</v>
      </c>
      <c r="G257">
        <v>-1</v>
      </c>
      <c r="H257">
        <v>1</v>
      </c>
      <c r="I257">
        <v>7</v>
      </c>
    </row>
    <row r="258" spans="2:9" x14ac:dyDescent="0.25">
      <c r="B258">
        <v>240</v>
      </c>
      <c r="C258">
        <v>89</v>
      </c>
      <c r="D258">
        <v>-118</v>
      </c>
      <c r="E258">
        <v>76</v>
      </c>
      <c r="F258">
        <v>0</v>
      </c>
      <c r="G258">
        <v>-1</v>
      </c>
      <c r="H258">
        <v>1</v>
      </c>
      <c r="I258">
        <v>7</v>
      </c>
    </row>
    <row r="259" spans="2:9" x14ac:dyDescent="0.25">
      <c r="B259">
        <v>315</v>
      </c>
      <c r="C259">
        <v>89</v>
      </c>
      <c r="D259">
        <v>-6</v>
      </c>
      <c r="E259">
        <v>76</v>
      </c>
      <c r="F259">
        <v>0</v>
      </c>
      <c r="G259">
        <v>-1</v>
      </c>
      <c r="H259">
        <v>1</v>
      </c>
      <c r="I259">
        <v>7</v>
      </c>
    </row>
    <row r="260" spans="2:9" x14ac:dyDescent="0.25">
      <c r="B260">
        <v>257</v>
      </c>
      <c r="C260">
        <v>89</v>
      </c>
      <c r="D260">
        <v>-46</v>
      </c>
      <c r="E260">
        <v>76</v>
      </c>
      <c r="F260">
        <v>0</v>
      </c>
      <c r="G260">
        <v>-1</v>
      </c>
      <c r="H260">
        <v>1</v>
      </c>
      <c r="I260">
        <v>7</v>
      </c>
    </row>
    <row r="261" spans="2:9" x14ac:dyDescent="0.25">
      <c r="B261">
        <v>256</v>
      </c>
      <c r="C261">
        <v>89</v>
      </c>
      <c r="D261">
        <v>-42</v>
      </c>
      <c r="E261">
        <v>76</v>
      </c>
      <c r="F261">
        <v>0</v>
      </c>
      <c r="G261">
        <v>-1</v>
      </c>
      <c r="H261">
        <v>1</v>
      </c>
      <c r="I261">
        <v>7</v>
      </c>
    </row>
    <row r="262" spans="2:9" x14ac:dyDescent="0.25">
      <c r="B262">
        <v>255</v>
      </c>
      <c r="C262">
        <v>89</v>
      </c>
      <c r="D262">
        <v>-40</v>
      </c>
      <c r="E262">
        <v>76</v>
      </c>
      <c r="F262">
        <v>0</v>
      </c>
      <c r="G262">
        <v>-1</v>
      </c>
      <c r="H262">
        <v>1</v>
      </c>
      <c r="I262">
        <v>7</v>
      </c>
    </row>
    <row r="263" spans="2:9" x14ac:dyDescent="0.25">
      <c r="B263">
        <v>254</v>
      </c>
      <c r="C263">
        <v>89</v>
      </c>
      <c r="D263">
        <v>-52</v>
      </c>
      <c r="E263">
        <v>76</v>
      </c>
      <c r="F263">
        <v>0</v>
      </c>
      <c r="G263">
        <v>-1</v>
      </c>
      <c r="H263">
        <v>1</v>
      </c>
      <c r="I263">
        <v>7</v>
      </c>
    </row>
    <row r="264" spans="2:9" x14ac:dyDescent="0.25">
      <c r="B264">
        <v>253</v>
      </c>
      <c r="C264">
        <v>89</v>
      </c>
      <c r="D264">
        <v>-49</v>
      </c>
      <c r="E264">
        <v>76</v>
      </c>
      <c r="F264">
        <v>0</v>
      </c>
      <c r="G264">
        <v>-1</v>
      </c>
      <c r="H264">
        <v>1</v>
      </c>
      <c r="I264">
        <v>7</v>
      </c>
    </row>
    <row r="265" spans="2:9" x14ac:dyDescent="0.25">
      <c r="B265">
        <v>252</v>
      </c>
      <c r="C265">
        <v>89</v>
      </c>
      <c r="D265">
        <v>-53</v>
      </c>
      <c r="E265">
        <v>76</v>
      </c>
      <c r="F265">
        <v>0</v>
      </c>
      <c r="G265">
        <v>-1</v>
      </c>
      <c r="H265">
        <v>1</v>
      </c>
      <c r="I265">
        <v>7</v>
      </c>
    </row>
    <row r="266" spans="2:9" x14ac:dyDescent="0.25">
      <c r="B266">
        <v>251</v>
      </c>
      <c r="C266">
        <v>89</v>
      </c>
      <c r="D266">
        <v>-35</v>
      </c>
      <c r="E266">
        <v>76</v>
      </c>
      <c r="F266">
        <v>0</v>
      </c>
      <c r="G266">
        <v>-1</v>
      </c>
      <c r="H266">
        <v>1</v>
      </c>
      <c r="I266">
        <v>7</v>
      </c>
    </row>
    <row r="267" spans="2:9" x14ac:dyDescent="0.25">
      <c r="B267">
        <v>321</v>
      </c>
      <c r="C267">
        <v>89</v>
      </c>
      <c r="D267">
        <v>-27</v>
      </c>
      <c r="E267">
        <v>76</v>
      </c>
      <c r="F267">
        <v>0</v>
      </c>
      <c r="G267">
        <v>-1</v>
      </c>
      <c r="H267">
        <v>1</v>
      </c>
      <c r="I267">
        <v>7</v>
      </c>
    </row>
    <row r="268" spans="2:9" x14ac:dyDescent="0.25">
      <c r="B268">
        <v>318</v>
      </c>
      <c r="C268">
        <v>89</v>
      </c>
      <c r="D268">
        <v>-48</v>
      </c>
      <c r="E268">
        <v>76</v>
      </c>
      <c r="F268">
        <v>0</v>
      </c>
      <c r="G268">
        <v>-1</v>
      </c>
      <c r="H268">
        <v>1</v>
      </c>
      <c r="I268">
        <v>7</v>
      </c>
    </row>
    <row r="269" spans="2:9" x14ac:dyDescent="0.25">
      <c r="B269">
        <v>311</v>
      </c>
      <c r="C269">
        <v>89</v>
      </c>
      <c r="D269">
        <v>-24</v>
      </c>
      <c r="E269">
        <v>76</v>
      </c>
      <c r="F269">
        <v>0</v>
      </c>
      <c r="G269">
        <v>-1</v>
      </c>
      <c r="H269">
        <v>1</v>
      </c>
      <c r="I269">
        <v>7</v>
      </c>
    </row>
    <row r="270" spans="2:9" x14ac:dyDescent="0.25">
      <c r="B270">
        <v>313</v>
      </c>
      <c r="C270">
        <v>89</v>
      </c>
      <c r="D270">
        <v>-24</v>
      </c>
      <c r="E270">
        <v>76</v>
      </c>
      <c r="F270">
        <v>0</v>
      </c>
      <c r="G270">
        <v>-1</v>
      </c>
      <c r="H270">
        <v>1</v>
      </c>
      <c r="I270">
        <v>7</v>
      </c>
    </row>
    <row r="271" spans="2:9" x14ac:dyDescent="0.25">
      <c r="B271">
        <v>320</v>
      </c>
      <c r="C271">
        <v>89</v>
      </c>
      <c r="D271">
        <v>-39</v>
      </c>
      <c r="E271">
        <v>76</v>
      </c>
      <c r="F271">
        <v>0</v>
      </c>
      <c r="G271">
        <v>-1</v>
      </c>
      <c r="H271">
        <v>1</v>
      </c>
      <c r="I271">
        <v>7</v>
      </c>
    </row>
    <row r="272" spans="2:9" x14ac:dyDescent="0.25">
      <c r="B272">
        <v>270</v>
      </c>
      <c r="C272">
        <v>89</v>
      </c>
      <c r="D272">
        <v>-28</v>
      </c>
      <c r="E272">
        <v>76</v>
      </c>
      <c r="F272">
        <v>0</v>
      </c>
      <c r="G272">
        <v>-1</v>
      </c>
      <c r="H272">
        <v>1</v>
      </c>
      <c r="I272">
        <v>7</v>
      </c>
    </row>
    <row r="273" spans="2:9" x14ac:dyDescent="0.25">
      <c r="B273">
        <v>269</v>
      </c>
      <c r="C273">
        <v>89</v>
      </c>
      <c r="D273">
        <v>-26</v>
      </c>
      <c r="E273">
        <v>76</v>
      </c>
      <c r="F273">
        <v>0</v>
      </c>
      <c r="G273">
        <v>-1</v>
      </c>
      <c r="H273">
        <v>1</v>
      </c>
      <c r="I273">
        <v>7</v>
      </c>
    </row>
    <row r="274" spans="2:9" x14ac:dyDescent="0.25">
      <c r="B274">
        <v>268</v>
      </c>
      <c r="C274">
        <v>89</v>
      </c>
      <c r="D274">
        <v>-36</v>
      </c>
      <c r="E274">
        <v>76</v>
      </c>
      <c r="F274">
        <v>0</v>
      </c>
      <c r="G274">
        <v>-1</v>
      </c>
      <c r="H274">
        <v>1</v>
      </c>
      <c r="I274">
        <v>7</v>
      </c>
    </row>
    <row r="275" spans="2:9" x14ac:dyDescent="0.25">
      <c r="B275">
        <v>267</v>
      </c>
      <c r="C275">
        <v>89</v>
      </c>
      <c r="D275">
        <v>-34</v>
      </c>
      <c r="E275">
        <v>76</v>
      </c>
      <c r="F275">
        <v>0</v>
      </c>
      <c r="G275">
        <v>-1</v>
      </c>
      <c r="H275">
        <v>1</v>
      </c>
      <c r="I275">
        <v>7</v>
      </c>
    </row>
    <row r="276" spans="2:9" x14ac:dyDescent="0.25">
      <c r="B276">
        <v>266</v>
      </c>
      <c r="C276">
        <v>89</v>
      </c>
      <c r="D276">
        <v>-36</v>
      </c>
      <c r="E276">
        <v>76</v>
      </c>
      <c r="F276">
        <v>0</v>
      </c>
      <c r="G276">
        <v>-1</v>
      </c>
      <c r="H276">
        <v>1</v>
      </c>
      <c r="I276">
        <v>7</v>
      </c>
    </row>
    <row r="277" spans="2:9" x14ac:dyDescent="0.25">
      <c r="B277">
        <v>265</v>
      </c>
      <c r="C277">
        <v>89</v>
      </c>
      <c r="D277">
        <v>-30</v>
      </c>
      <c r="E277">
        <v>76</v>
      </c>
      <c r="F277">
        <v>0</v>
      </c>
      <c r="G277">
        <v>-1</v>
      </c>
      <c r="H277">
        <v>1</v>
      </c>
      <c r="I277">
        <v>7</v>
      </c>
    </row>
    <row r="278" spans="2:9" x14ac:dyDescent="0.25">
      <c r="B278">
        <v>322</v>
      </c>
      <c r="C278">
        <v>89</v>
      </c>
      <c r="D278">
        <v>-1</v>
      </c>
      <c r="E278">
        <v>76</v>
      </c>
      <c r="F278">
        <v>0</v>
      </c>
      <c r="G278">
        <v>-1</v>
      </c>
      <c r="H278">
        <v>1</v>
      </c>
      <c r="I278">
        <v>7</v>
      </c>
    </row>
    <row r="279" spans="2:9" x14ac:dyDescent="0.25">
      <c r="B279">
        <v>323</v>
      </c>
      <c r="C279">
        <v>89</v>
      </c>
      <c r="D279">
        <v>-2</v>
      </c>
      <c r="E279">
        <v>76</v>
      </c>
      <c r="F279">
        <v>0</v>
      </c>
      <c r="G279">
        <v>-1</v>
      </c>
      <c r="H279">
        <v>1</v>
      </c>
      <c r="I279">
        <v>7</v>
      </c>
    </row>
    <row r="280" spans="2:9" x14ac:dyDescent="0.25">
      <c r="B280">
        <v>250</v>
      </c>
      <c r="C280">
        <v>89</v>
      </c>
      <c r="D280">
        <v>-23</v>
      </c>
      <c r="E280">
        <v>76</v>
      </c>
      <c r="F280">
        <v>0</v>
      </c>
      <c r="G280">
        <v>-1</v>
      </c>
      <c r="H280">
        <v>1</v>
      </c>
      <c r="I280">
        <v>7</v>
      </c>
    </row>
    <row r="281" spans="2:9" x14ac:dyDescent="0.25">
      <c r="B281">
        <v>249</v>
      </c>
      <c r="C281">
        <v>89</v>
      </c>
      <c r="D281">
        <v>-21</v>
      </c>
      <c r="E281">
        <v>76</v>
      </c>
      <c r="F281">
        <v>0</v>
      </c>
      <c r="G281">
        <v>-1</v>
      </c>
      <c r="H281">
        <v>1</v>
      </c>
      <c r="I281">
        <v>7</v>
      </c>
    </row>
    <row r="282" spans="2:9" x14ac:dyDescent="0.25">
      <c r="B282">
        <v>248</v>
      </c>
      <c r="C282">
        <v>89</v>
      </c>
      <c r="D282">
        <v>-20</v>
      </c>
      <c r="E282">
        <v>76</v>
      </c>
      <c r="F282">
        <v>0</v>
      </c>
      <c r="G282">
        <v>-1</v>
      </c>
      <c r="H282">
        <v>1</v>
      </c>
      <c r="I282">
        <v>7</v>
      </c>
    </row>
    <row r="283" spans="2:9" x14ac:dyDescent="0.25">
      <c r="B283">
        <v>247</v>
      </c>
      <c r="C283">
        <v>89</v>
      </c>
      <c r="D283">
        <v>-26</v>
      </c>
      <c r="E283">
        <v>76</v>
      </c>
      <c r="F283">
        <v>0</v>
      </c>
      <c r="G283">
        <v>-1</v>
      </c>
      <c r="H283">
        <v>1</v>
      </c>
      <c r="I283">
        <v>7</v>
      </c>
    </row>
    <row r="284" spans="2:9" x14ac:dyDescent="0.25">
      <c r="B284">
        <v>246</v>
      </c>
      <c r="C284">
        <v>89</v>
      </c>
      <c r="D284">
        <v>-25</v>
      </c>
      <c r="E284">
        <v>76</v>
      </c>
      <c r="F284">
        <v>0</v>
      </c>
      <c r="G284">
        <v>-1</v>
      </c>
      <c r="H284">
        <v>1</v>
      </c>
      <c r="I284">
        <v>7</v>
      </c>
    </row>
    <row r="285" spans="2:9" x14ac:dyDescent="0.25">
      <c r="B285">
        <v>245</v>
      </c>
      <c r="C285">
        <v>89</v>
      </c>
      <c r="D285">
        <v>-26</v>
      </c>
      <c r="E285">
        <v>76</v>
      </c>
      <c r="F285">
        <v>0</v>
      </c>
      <c r="G285">
        <v>-1</v>
      </c>
      <c r="H285">
        <v>1</v>
      </c>
      <c r="I285">
        <v>7</v>
      </c>
    </row>
    <row r="286" spans="2:9" x14ac:dyDescent="0.25">
      <c r="B286">
        <v>244</v>
      </c>
      <c r="C286">
        <v>89</v>
      </c>
      <c r="D286">
        <v>-22</v>
      </c>
      <c r="E286">
        <v>76</v>
      </c>
      <c r="F286">
        <v>0</v>
      </c>
      <c r="G286">
        <v>-1</v>
      </c>
      <c r="H286">
        <v>1</v>
      </c>
      <c r="I286">
        <v>7</v>
      </c>
    </row>
    <row r="287" spans="2:9" x14ac:dyDescent="0.25">
      <c r="B287">
        <v>324</v>
      </c>
      <c r="C287">
        <v>89</v>
      </c>
      <c r="D287">
        <v>-2</v>
      </c>
      <c r="E287">
        <v>76</v>
      </c>
      <c r="F287">
        <v>0</v>
      </c>
      <c r="G287">
        <v>-1</v>
      </c>
      <c r="H287">
        <v>1</v>
      </c>
      <c r="I287">
        <v>7</v>
      </c>
    </row>
    <row r="288" spans="2:9" x14ac:dyDescent="0.25">
      <c r="B288">
        <v>325</v>
      </c>
      <c r="C288">
        <v>89</v>
      </c>
      <c r="D288">
        <v>-4</v>
      </c>
      <c r="E288">
        <v>76</v>
      </c>
      <c r="F288">
        <v>0</v>
      </c>
      <c r="G288">
        <v>-1</v>
      </c>
      <c r="H288">
        <v>1</v>
      </c>
      <c r="I288">
        <v>7</v>
      </c>
    </row>
    <row r="289" spans="2:9" x14ac:dyDescent="0.25">
      <c r="B289">
        <v>326</v>
      </c>
      <c r="C289">
        <v>89</v>
      </c>
      <c r="D289">
        <v>-13</v>
      </c>
      <c r="E289">
        <v>76</v>
      </c>
      <c r="F289">
        <v>0</v>
      </c>
      <c r="G289">
        <v>-1</v>
      </c>
      <c r="H289">
        <v>1</v>
      </c>
      <c r="I289">
        <v>7</v>
      </c>
    </row>
    <row r="290" spans="2:9" x14ac:dyDescent="0.25">
      <c r="B290">
        <v>319</v>
      </c>
      <c r="C290">
        <v>89</v>
      </c>
      <c r="D290">
        <v>-17</v>
      </c>
      <c r="E290">
        <v>76</v>
      </c>
      <c r="F290">
        <v>0</v>
      </c>
      <c r="G290">
        <v>-1</v>
      </c>
      <c r="H290">
        <v>1</v>
      </c>
      <c r="I290">
        <v>7</v>
      </c>
    </row>
    <row r="291" spans="2:9" x14ac:dyDescent="0.25">
      <c r="B291">
        <v>312</v>
      </c>
      <c r="C291">
        <v>89</v>
      </c>
      <c r="D291">
        <v>-15</v>
      </c>
      <c r="E291">
        <v>76</v>
      </c>
      <c r="F291">
        <v>0</v>
      </c>
      <c r="G291">
        <v>-1</v>
      </c>
      <c r="H291">
        <v>1</v>
      </c>
      <c r="I291">
        <v>7</v>
      </c>
    </row>
    <row r="292" spans="2:9" x14ac:dyDescent="0.25">
      <c r="B292">
        <v>392</v>
      </c>
      <c r="C292">
        <v>88</v>
      </c>
      <c r="D292">
        <v>0.5</v>
      </c>
      <c r="E292">
        <v>76</v>
      </c>
      <c r="F292">
        <v>0</v>
      </c>
      <c r="G292">
        <v>-1</v>
      </c>
      <c r="H292">
        <v>1</v>
      </c>
      <c r="I292">
        <v>7</v>
      </c>
    </row>
    <row r="293" spans="2:9" x14ac:dyDescent="0.25">
      <c r="B293">
        <v>391</v>
      </c>
      <c r="C293">
        <v>88</v>
      </c>
      <c r="D293">
        <v>0.5</v>
      </c>
      <c r="E293">
        <v>76</v>
      </c>
      <c r="F293">
        <v>0</v>
      </c>
      <c r="G293">
        <v>-1</v>
      </c>
      <c r="H293">
        <v>1</v>
      </c>
      <c r="I293">
        <v>7</v>
      </c>
    </row>
    <row r="294" spans="2:9" x14ac:dyDescent="0.25">
      <c r="B294">
        <v>391</v>
      </c>
      <c r="C294">
        <v>89</v>
      </c>
      <c r="D294">
        <v>-39</v>
      </c>
      <c r="E294">
        <v>76</v>
      </c>
      <c r="F294">
        <v>0</v>
      </c>
      <c r="G294">
        <v>-1</v>
      </c>
      <c r="H294">
        <v>1</v>
      </c>
      <c r="I294">
        <v>7</v>
      </c>
    </row>
    <row r="295" spans="2:9" x14ac:dyDescent="0.25">
      <c r="B295">
        <v>392</v>
      </c>
      <c r="C295">
        <v>89</v>
      </c>
      <c r="D295">
        <v>-23</v>
      </c>
      <c r="E295">
        <v>76</v>
      </c>
      <c r="F295">
        <v>0</v>
      </c>
      <c r="G295">
        <v>-1</v>
      </c>
      <c r="H295">
        <v>1</v>
      </c>
      <c r="I295">
        <v>7</v>
      </c>
    </row>
    <row r="296" spans="2:9" x14ac:dyDescent="0.25">
      <c r="B296">
        <v>391</v>
      </c>
      <c r="C296">
        <v>90</v>
      </c>
      <c r="D296">
        <v>0.5</v>
      </c>
      <c r="E296">
        <v>76</v>
      </c>
      <c r="F296">
        <v>0</v>
      </c>
      <c r="G296">
        <v>-1</v>
      </c>
      <c r="H296">
        <v>1</v>
      </c>
      <c r="I296">
        <v>7</v>
      </c>
    </row>
    <row r="297" spans="2:9" x14ac:dyDescent="0.25">
      <c r="B297">
        <v>394</v>
      </c>
      <c r="C297">
        <v>89</v>
      </c>
      <c r="D297">
        <v>-13</v>
      </c>
      <c r="E297">
        <v>76</v>
      </c>
      <c r="F297">
        <v>0</v>
      </c>
      <c r="G297">
        <v>-1</v>
      </c>
      <c r="H297">
        <v>1</v>
      </c>
      <c r="I297">
        <v>7</v>
      </c>
    </row>
    <row r="298" spans="2:9" x14ac:dyDescent="0.25">
      <c r="B298">
        <v>395</v>
      </c>
      <c r="C298">
        <v>89</v>
      </c>
      <c r="D298">
        <v>-12</v>
      </c>
      <c r="E298">
        <v>76</v>
      </c>
      <c r="F298">
        <v>0</v>
      </c>
      <c r="G298">
        <v>-1</v>
      </c>
      <c r="H298">
        <v>1</v>
      </c>
      <c r="I298">
        <v>7</v>
      </c>
    </row>
    <row r="299" spans="2:9" x14ac:dyDescent="0.25">
      <c r="B299">
        <v>396</v>
      </c>
      <c r="C299">
        <v>89</v>
      </c>
      <c r="D299">
        <v>-15</v>
      </c>
      <c r="E299">
        <v>76</v>
      </c>
      <c r="F299">
        <v>0</v>
      </c>
      <c r="G299">
        <v>-1</v>
      </c>
      <c r="H299">
        <v>1</v>
      </c>
      <c r="I299">
        <v>7</v>
      </c>
    </row>
    <row r="300" spans="2:9" x14ac:dyDescent="0.25">
      <c r="B300">
        <v>397</v>
      </c>
      <c r="C300">
        <v>89</v>
      </c>
      <c r="D300">
        <v>-14</v>
      </c>
      <c r="E300">
        <v>76</v>
      </c>
      <c r="F300">
        <v>0</v>
      </c>
      <c r="G300">
        <v>-1</v>
      </c>
      <c r="H300">
        <v>1</v>
      </c>
      <c r="I300">
        <v>7</v>
      </c>
    </row>
    <row r="301" spans="2:9" x14ac:dyDescent="0.25">
      <c r="B301">
        <v>398</v>
      </c>
      <c r="C301">
        <v>89</v>
      </c>
      <c r="D301">
        <v>-16</v>
      </c>
      <c r="E301">
        <v>76</v>
      </c>
      <c r="F301">
        <v>0</v>
      </c>
      <c r="G301">
        <v>-1</v>
      </c>
      <c r="H301">
        <v>1</v>
      </c>
      <c r="I301">
        <v>7</v>
      </c>
    </row>
    <row r="302" spans="2:9" x14ac:dyDescent="0.25">
      <c r="B302">
        <v>399</v>
      </c>
      <c r="C302">
        <v>89</v>
      </c>
      <c r="D302">
        <v>-11</v>
      </c>
      <c r="E302">
        <v>76</v>
      </c>
      <c r="F302">
        <v>0</v>
      </c>
      <c r="G302">
        <v>-1</v>
      </c>
      <c r="H302">
        <v>1</v>
      </c>
      <c r="I302">
        <v>7</v>
      </c>
    </row>
    <row r="303" spans="2:9" x14ac:dyDescent="0.25">
      <c r="B303">
        <v>401</v>
      </c>
      <c r="C303">
        <v>89</v>
      </c>
      <c r="D303">
        <v>-12</v>
      </c>
      <c r="E303">
        <v>76</v>
      </c>
      <c r="F303">
        <v>0</v>
      </c>
      <c r="G303">
        <v>-1</v>
      </c>
      <c r="H303">
        <v>1</v>
      </c>
      <c r="I303">
        <v>7</v>
      </c>
    </row>
    <row r="304" spans="2:9" x14ac:dyDescent="0.25">
      <c r="B304">
        <v>277</v>
      </c>
      <c r="C304">
        <v>89</v>
      </c>
      <c r="D304">
        <v>-16</v>
      </c>
      <c r="E304">
        <v>76</v>
      </c>
      <c r="F304">
        <v>0</v>
      </c>
      <c r="G304">
        <v>-1</v>
      </c>
      <c r="H304">
        <v>1</v>
      </c>
      <c r="I304">
        <v>7</v>
      </c>
    </row>
    <row r="305" spans="2:9" x14ac:dyDescent="0.25">
      <c r="B305">
        <v>276</v>
      </c>
      <c r="C305">
        <v>89</v>
      </c>
      <c r="D305">
        <v>-15</v>
      </c>
      <c r="E305">
        <v>76</v>
      </c>
      <c r="F305">
        <v>0</v>
      </c>
      <c r="G305">
        <v>-1</v>
      </c>
      <c r="H305">
        <v>1</v>
      </c>
      <c r="I305">
        <v>7</v>
      </c>
    </row>
    <row r="306" spans="2:9" x14ac:dyDescent="0.25">
      <c r="B306">
        <v>275</v>
      </c>
      <c r="C306">
        <v>89</v>
      </c>
      <c r="D306">
        <v>-14</v>
      </c>
      <c r="E306">
        <v>76</v>
      </c>
      <c r="F306">
        <v>0</v>
      </c>
      <c r="G306">
        <v>-1</v>
      </c>
      <c r="H306">
        <v>1</v>
      </c>
      <c r="I306">
        <v>7</v>
      </c>
    </row>
    <row r="307" spans="2:9" x14ac:dyDescent="0.25">
      <c r="B307">
        <v>274</v>
      </c>
      <c r="C307">
        <v>89</v>
      </c>
      <c r="D307">
        <v>-19</v>
      </c>
      <c r="E307">
        <v>76</v>
      </c>
      <c r="F307">
        <v>0</v>
      </c>
      <c r="G307">
        <v>-1</v>
      </c>
      <c r="H307">
        <v>1</v>
      </c>
      <c r="I307">
        <v>7</v>
      </c>
    </row>
    <row r="308" spans="2:9" x14ac:dyDescent="0.25">
      <c r="B308">
        <v>273</v>
      </c>
      <c r="C308">
        <v>89</v>
      </c>
      <c r="D308">
        <v>-18</v>
      </c>
      <c r="E308">
        <v>76</v>
      </c>
      <c r="F308">
        <v>0</v>
      </c>
      <c r="G308">
        <v>-1</v>
      </c>
      <c r="H308">
        <v>1</v>
      </c>
      <c r="I308">
        <v>7</v>
      </c>
    </row>
    <row r="309" spans="2:9" x14ac:dyDescent="0.25">
      <c r="B309">
        <v>272</v>
      </c>
      <c r="C309">
        <v>89</v>
      </c>
      <c r="D309">
        <v>-19</v>
      </c>
      <c r="E309">
        <v>76</v>
      </c>
      <c r="F309">
        <v>0</v>
      </c>
      <c r="G309">
        <v>-1</v>
      </c>
      <c r="H309">
        <v>1</v>
      </c>
      <c r="I309">
        <v>7</v>
      </c>
    </row>
    <row r="310" spans="2:9" x14ac:dyDescent="0.25">
      <c r="B310">
        <v>271</v>
      </c>
      <c r="C310">
        <v>89</v>
      </c>
      <c r="D310">
        <v>-16</v>
      </c>
      <c r="E310">
        <v>76</v>
      </c>
      <c r="F310">
        <v>0</v>
      </c>
      <c r="G310">
        <v>-1</v>
      </c>
      <c r="H310">
        <v>1</v>
      </c>
      <c r="I310">
        <v>7</v>
      </c>
    </row>
    <row r="311" spans="2:9" x14ac:dyDescent="0.25">
      <c r="B311">
        <v>466</v>
      </c>
      <c r="C311">
        <v>89</v>
      </c>
      <c r="D311">
        <v>-90</v>
      </c>
      <c r="E311">
        <v>76</v>
      </c>
      <c r="F311">
        <v>0</v>
      </c>
      <c r="G311">
        <v>-1</v>
      </c>
      <c r="H311">
        <v>1</v>
      </c>
      <c r="I311">
        <v>7</v>
      </c>
    </row>
    <row r="312" spans="2:9" x14ac:dyDescent="0.25">
      <c r="B312">
        <v>465</v>
      </c>
      <c r="C312">
        <v>89</v>
      </c>
      <c r="D312">
        <v>-80</v>
      </c>
      <c r="E312">
        <v>76</v>
      </c>
      <c r="F312">
        <v>0</v>
      </c>
      <c r="G312">
        <v>-1</v>
      </c>
      <c r="H312">
        <v>1</v>
      </c>
      <c r="I312">
        <v>7</v>
      </c>
    </row>
    <row r="313" spans="2:9" x14ac:dyDescent="0.25">
      <c r="B313">
        <v>464</v>
      </c>
      <c r="C313">
        <v>89</v>
      </c>
      <c r="D313">
        <v>-143</v>
      </c>
      <c r="E313">
        <v>76</v>
      </c>
      <c r="F313">
        <v>0</v>
      </c>
      <c r="G313">
        <v>-1</v>
      </c>
      <c r="H313">
        <v>1</v>
      </c>
      <c r="I313">
        <v>7</v>
      </c>
    </row>
    <row r="314" spans="2:9" x14ac:dyDescent="0.25">
      <c r="B314">
        <v>463</v>
      </c>
      <c r="C314">
        <v>89</v>
      </c>
      <c r="D314">
        <v>-110</v>
      </c>
      <c r="E314">
        <v>76</v>
      </c>
      <c r="F314">
        <v>0</v>
      </c>
      <c r="G314">
        <v>-1</v>
      </c>
      <c r="H314">
        <v>1</v>
      </c>
      <c r="I314">
        <v>7</v>
      </c>
    </row>
    <row r="315" spans="2:9" x14ac:dyDescent="0.25">
      <c r="B315">
        <v>462</v>
      </c>
      <c r="C315">
        <v>89</v>
      </c>
      <c r="D315">
        <v>-168</v>
      </c>
      <c r="E315">
        <v>76</v>
      </c>
      <c r="F315">
        <v>0</v>
      </c>
      <c r="G315">
        <v>-1</v>
      </c>
      <c r="H315">
        <v>1</v>
      </c>
      <c r="I315">
        <v>7</v>
      </c>
    </row>
    <row r="316" spans="2:9" x14ac:dyDescent="0.25">
      <c r="B316">
        <v>461</v>
      </c>
      <c r="C316">
        <v>89</v>
      </c>
      <c r="D316">
        <v>-90</v>
      </c>
      <c r="E316">
        <v>76</v>
      </c>
      <c r="F316">
        <v>0</v>
      </c>
      <c r="G316">
        <v>-1</v>
      </c>
      <c r="H316">
        <v>1</v>
      </c>
      <c r="I316">
        <v>7</v>
      </c>
    </row>
    <row r="317" spans="2:9" x14ac:dyDescent="0.25">
      <c r="B317">
        <v>460</v>
      </c>
      <c r="C317">
        <v>89</v>
      </c>
      <c r="D317">
        <v>-70</v>
      </c>
      <c r="E317">
        <v>76</v>
      </c>
      <c r="F317">
        <v>0</v>
      </c>
      <c r="G317">
        <v>-1</v>
      </c>
      <c r="H317">
        <v>1</v>
      </c>
      <c r="I317">
        <v>7</v>
      </c>
    </row>
    <row r="318" spans="2:9" x14ac:dyDescent="0.25">
      <c r="B318">
        <v>493</v>
      </c>
      <c r="C318">
        <v>89</v>
      </c>
      <c r="D318">
        <v>-15</v>
      </c>
      <c r="E318">
        <v>76</v>
      </c>
      <c r="F318">
        <v>0</v>
      </c>
      <c r="G318">
        <v>-1</v>
      </c>
      <c r="H318">
        <v>1</v>
      </c>
      <c r="I318">
        <v>7</v>
      </c>
    </row>
    <row r="319" spans="2:9" x14ac:dyDescent="0.25">
      <c r="B319">
        <v>494</v>
      </c>
      <c r="C319">
        <v>89</v>
      </c>
      <c r="D319">
        <v>-15</v>
      </c>
      <c r="E319">
        <v>76</v>
      </c>
      <c r="F319">
        <v>0</v>
      </c>
      <c r="G319">
        <v>-1</v>
      </c>
      <c r="H319">
        <v>1</v>
      </c>
      <c r="I319">
        <v>7</v>
      </c>
    </row>
    <row r="320" spans="2:9" x14ac:dyDescent="0.25">
      <c r="B320">
        <v>495</v>
      </c>
      <c r="C320">
        <v>89</v>
      </c>
      <c r="D320">
        <v>-15</v>
      </c>
      <c r="E320">
        <v>76</v>
      </c>
      <c r="F320">
        <v>0</v>
      </c>
      <c r="G320">
        <v>-1</v>
      </c>
      <c r="H320">
        <v>1</v>
      </c>
      <c r="I320">
        <v>7</v>
      </c>
    </row>
    <row r="321" spans="2:9" x14ac:dyDescent="0.25">
      <c r="B321">
        <v>497</v>
      </c>
      <c r="C321">
        <v>89</v>
      </c>
      <c r="D321">
        <v>-15</v>
      </c>
      <c r="E321">
        <v>76</v>
      </c>
      <c r="F321">
        <v>0</v>
      </c>
      <c r="G321">
        <v>-1</v>
      </c>
      <c r="H321">
        <v>1</v>
      </c>
      <c r="I321">
        <v>7</v>
      </c>
    </row>
    <row r="322" spans="2:9" x14ac:dyDescent="0.25">
      <c r="B322">
        <v>498</v>
      </c>
      <c r="C322">
        <v>89</v>
      </c>
      <c r="D322">
        <v>-17</v>
      </c>
      <c r="E322">
        <v>76</v>
      </c>
      <c r="F322">
        <v>0</v>
      </c>
      <c r="G322">
        <v>-1</v>
      </c>
      <c r="H322">
        <v>1</v>
      </c>
      <c r="I322">
        <v>7</v>
      </c>
    </row>
    <row r="323" spans="2:9" x14ac:dyDescent="0.25">
      <c r="B323">
        <v>496</v>
      </c>
      <c r="C323">
        <v>89</v>
      </c>
      <c r="D323">
        <v>-17</v>
      </c>
      <c r="E323">
        <v>76</v>
      </c>
      <c r="F323">
        <v>0</v>
      </c>
      <c r="G323">
        <v>-1</v>
      </c>
      <c r="H323">
        <v>1</v>
      </c>
      <c r="I323">
        <v>7</v>
      </c>
    </row>
    <row r="324" spans="2:9" x14ac:dyDescent="0.25">
      <c r="B324">
        <v>492</v>
      </c>
      <c r="C324">
        <v>89</v>
      </c>
      <c r="D324">
        <v>-17</v>
      </c>
      <c r="E324">
        <v>76</v>
      </c>
      <c r="F324">
        <v>0</v>
      </c>
      <c r="G324">
        <v>-1</v>
      </c>
      <c r="H324">
        <v>1</v>
      </c>
      <c r="I324">
        <v>7</v>
      </c>
    </row>
    <row r="325" spans="2:9" x14ac:dyDescent="0.25">
      <c r="B325">
        <v>485</v>
      </c>
      <c r="C325">
        <v>89</v>
      </c>
      <c r="D325">
        <v>-16</v>
      </c>
      <c r="E325">
        <v>76</v>
      </c>
      <c r="F325">
        <v>0</v>
      </c>
      <c r="G325">
        <v>-1</v>
      </c>
      <c r="H325">
        <v>1</v>
      </c>
      <c r="I325">
        <v>7</v>
      </c>
    </row>
    <row r="326" spans="2:9" x14ac:dyDescent="0.25">
      <c r="B326">
        <v>491</v>
      </c>
      <c r="C326">
        <v>89</v>
      </c>
      <c r="D326">
        <v>-17</v>
      </c>
      <c r="E326">
        <v>76</v>
      </c>
      <c r="F326">
        <v>0</v>
      </c>
      <c r="G326">
        <v>-1</v>
      </c>
      <c r="H326">
        <v>1</v>
      </c>
      <c r="I326">
        <v>7</v>
      </c>
    </row>
    <row r="327" spans="2:9" x14ac:dyDescent="0.25">
      <c r="B327">
        <v>486</v>
      </c>
      <c r="C327">
        <v>89</v>
      </c>
      <c r="D327">
        <v>-17</v>
      </c>
      <c r="E327">
        <v>76</v>
      </c>
      <c r="F327">
        <v>0</v>
      </c>
      <c r="G327">
        <v>-1</v>
      </c>
      <c r="H327">
        <v>1</v>
      </c>
      <c r="I327">
        <v>7</v>
      </c>
    </row>
    <row r="328" spans="2:9" x14ac:dyDescent="0.25">
      <c r="B328">
        <v>489</v>
      </c>
      <c r="C328">
        <v>89</v>
      </c>
      <c r="D328">
        <v>-17</v>
      </c>
      <c r="E328">
        <v>76</v>
      </c>
      <c r="F328">
        <v>0</v>
      </c>
      <c r="G328">
        <v>-1</v>
      </c>
      <c r="H328">
        <v>1</v>
      </c>
      <c r="I328">
        <v>7</v>
      </c>
    </row>
    <row r="329" spans="2:9" x14ac:dyDescent="0.25">
      <c r="B329">
        <v>490</v>
      </c>
      <c r="C329">
        <v>89</v>
      </c>
      <c r="D329">
        <v>-17</v>
      </c>
      <c r="E329">
        <v>76</v>
      </c>
      <c r="F329">
        <v>0</v>
      </c>
      <c r="G329">
        <v>-1</v>
      </c>
      <c r="H329">
        <v>1</v>
      </c>
      <c r="I329">
        <v>7</v>
      </c>
    </row>
    <row r="330" spans="2:9" x14ac:dyDescent="0.25">
      <c r="B330">
        <v>487</v>
      </c>
      <c r="C330">
        <v>89</v>
      </c>
      <c r="D330">
        <v>-14</v>
      </c>
      <c r="E330">
        <v>76</v>
      </c>
      <c r="F330">
        <v>0</v>
      </c>
      <c r="G330">
        <v>-1</v>
      </c>
      <c r="H330">
        <v>1</v>
      </c>
      <c r="I330">
        <v>7</v>
      </c>
    </row>
    <row r="331" spans="2:9" x14ac:dyDescent="0.25">
      <c r="B331">
        <v>488</v>
      </c>
      <c r="C331">
        <v>89</v>
      </c>
      <c r="D331">
        <v>-14</v>
      </c>
      <c r="E331">
        <v>76</v>
      </c>
      <c r="F331">
        <v>0</v>
      </c>
      <c r="G331">
        <v>-1</v>
      </c>
      <c r="H331">
        <v>1</v>
      </c>
      <c r="I331">
        <v>7</v>
      </c>
    </row>
    <row r="332" spans="2:9" x14ac:dyDescent="0.25">
      <c r="B332">
        <v>477</v>
      </c>
      <c r="C332">
        <v>89</v>
      </c>
      <c r="D332">
        <v>-14</v>
      </c>
      <c r="E332">
        <v>76</v>
      </c>
      <c r="F332">
        <v>0</v>
      </c>
      <c r="G332">
        <v>-1</v>
      </c>
      <c r="H332">
        <v>1</v>
      </c>
      <c r="I332">
        <v>7</v>
      </c>
    </row>
    <row r="333" spans="2:9" x14ac:dyDescent="0.25">
      <c r="B333">
        <v>478</v>
      </c>
      <c r="C333">
        <v>89</v>
      </c>
      <c r="D333">
        <v>-10</v>
      </c>
      <c r="E333">
        <v>76</v>
      </c>
      <c r="F333">
        <v>0</v>
      </c>
      <c r="G333">
        <v>-1</v>
      </c>
      <c r="H333">
        <v>1</v>
      </c>
      <c r="I333">
        <v>7</v>
      </c>
    </row>
    <row r="334" spans="2:9" x14ac:dyDescent="0.25">
      <c r="B334">
        <v>484</v>
      </c>
      <c r="C334">
        <v>89</v>
      </c>
      <c r="D334">
        <v>-10</v>
      </c>
      <c r="E334">
        <v>76</v>
      </c>
      <c r="F334">
        <v>0</v>
      </c>
      <c r="G334">
        <v>-1</v>
      </c>
      <c r="H334">
        <v>1</v>
      </c>
      <c r="I334">
        <v>7</v>
      </c>
    </row>
    <row r="335" spans="2:9" x14ac:dyDescent="0.25">
      <c r="B335">
        <v>479</v>
      </c>
      <c r="C335">
        <v>89</v>
      </c>
      <c r="D335">
        <v>-13</v>
      </c>
      <c r="E335">
        <v>76</v>
      </c>
      <c r="F335">
        <v>0</v>
      </c>
      <c r="G335">
        <v>-1</v>
      </c>
      <c r="H335">
        <v>1</v>
      </c>
      <c r="I335">
        <v>7</v>
      </c>
    </row>
    <row r="336" spans="2:9" x14ac:dyDescent="0.25">
      <c r="B336">
        <v>480</v>
      </c>
      <c r="C336">
        <v>89</v>
      </c>
      <c r="D336">
        <v>-13</v>
      </c>
      <c r="E336">
        <v>76</v>
      </c>
      <c r="F336">
        <v>0</v>
      </c>
      <c r="G336">
        <v>-1</v>
      </c>
      <c r="H336">
        <v>1</v>
      </c>
      <c r="I336">
        <v>7</v>
      </c>
    </row>
    <row r="337" spans="2:9" x14ac:dyDescent="0.25">
      <c r="B337">
        <v>481</v>
      </c>
      <c r="C337">
        <v>89</v>
      </c>
      <c r="D337">
        <v>-13</v>
      </c>
      <c r="E337">
        <v>76</v>
      </c>
      <c r="F337">
        <v>0</v>
      </c>
      <c r="G337">
        <v>-1</v>
      </c>
      <c r="H337">
        <v>1</v>
      </c>
      <c r="I337">
        <v>7</v>
      </c>
    </row>
    <row r="338" spans="2:9" x14ac:dyDescent="0.25">
      <c r="B338">
        <v>482</v>
      </c>
      <c r="C338">
        <v>89</v>
      </c>
      <c r="D338">
        <v>-12</v>
      </c>
      <c r="E338">
        <v>76</v>
      </c>
      <c r="F338">
        <v>0</v>
      </c>
      <c r="G338">
        <v>-1</v>
      </c>
      <c r="H338">
        <v>1</v>
      </c>
      <c r="I338">
        <v>7</v>
      </c>
    </row>
    <row r="339" spans="2:9" x14ac:dyDescent="0.25">
      <c r="B339">
        <v>467</v>
      </c>
      <c r="C339">
        <v>89</v>
      </c>
      <c r="D339">
        <v>-1</v>
      </c>
      <c r="E339">
        <v>76</v>
      </c>
      <c r="F339">
        <v>0</v>
      </c>
      <c r="G339">
        <v>-1</v>
      </c>
      <c r="H339">
        <v>1</v>
      </c>
      <c r="I339">
        <v>7</v>
      </c>
    </row>
    <row r="340" spans="2:9" x14ac:dyDescent="0.25">
      <c r="B340">
        <v>474</v>
      </c>
      <c r="C340">
        <v>89</v>
      </c>
      <c r="D340">
        <v>-1</v>
      </c>
      <c r="E340">
        <v>76</v>
      </c>
      <c r="F340">
        <v>0</v>
      </c>
      <c r="G340">
        <v>-1</v>
      </c>
      <c r="H340">
        <v>1</v>
      </c>
      <c r="I340">
        <v>7</v>
      </c>
    </row>
    <row r="341" spans="2:9" x14ac:dyDescent="0.25">
      <c r="B341">
        <v>468</v>
      </c>
      <c r="C341">
        <v>89</v>
      </c>
      <c r="D341">
        <v>-13</v>
      </c>
      <c r="E341">
        <v>76</v>
      </c>
      <c r="F341">
        <v>0</v>
      </c>
      <c r="G341">
        <v>-1</v>
      </c>
      <c r="H341">
        <v>1</v>
      </c>
      <c r="I341">
        <v>7</v>
      </c>
    </row>
    <row r="342" spans="2:9" x14ac:dyDescent="0.25">
      <c r="B342">
        <v>475</v>
      </c>
      <c r="C342">
        <v>89</v>
      </c>
      <c r="D342">
        <v>-12</v>
      </c>
      <c r="E342">
        <v>76</v>
      </c>
      <c r="F342">
        <v>0</v>
      </c>
      <c r="G342">
        <v>-1</v>
      </c>
      <c r="H342">
        <v>1</v>
      </c>
      <c r="I342">
        <v>7</v>
      </c>
    </row>
    <row r="343" spans="2:9" x14ac:dyDescent="0.25">
      <c r="B343">
        <v>469</v>
      </c>
      <c r="C343">
        <v>89</v>
      </c>
      <c r="D343">
        <v>-11</v>
      </c>
      <c r="E343">
        <v>76</v>
      </c>
      <c r="F343">
        <v>0</v>
      </c>
      <c r="G343">
        <v>-1</v>
      </c>
      <c r="H343">
        <v>1</v>
      </c>
      <c r="I343">
        <v>7</v>
      </c>
    </row>
    <row r="344" spans="2:9" x14ac:dyDescent="0.25">
      <c r="B344">
        <v>470</v>
      </c>
      <c r="C344">
        <v>89</v>
      </c>
      <c r="D344">
        <v>-15</v>
      </c>
      <c r="E344">
        <v>76</v>
      </c>
      <c r="F344">
        <v>0</v>
      </c>
      <c r="G344">
        <v>-1</v>
      </c>
      <c r="H344">
        <v>1</v>
      </c>
      <c r="I344">
        <v>7</v>
      </c>
    </row>
    <row r="345" spans="2:9" x14ac:dyDescent="0.25">
      <c r="B345">
        <v>471</v>
      </c>
      <c r="C345">
        <v>89</v>
      </c>
      <c r="D345">
        <v>-14</v>
      </c>
      <c r="E345">
        <v>76</v>
      </c>
      <c r="F345">
        <v>0</v>
      </c>
      <c r="G345">
        <v>-1</v>
      </c>
      <c r="H345">
        <v>1</v>
      </c>
      <c r="I345">
        <v>7</v>
      </c>
    </row>
    <row r="346" spans="2:9" x14ac:dyDescent="0.25">
      <c r="B346">
        <v>472</v>
      </c>
      <c r="C346">
        <v>89</v>
      </c>
      <c r="D346">
        <v>-14</v>
      </c>
      <c r="E346">
        <v>76</v>
      </c>
      <c r="F346">
        <v>0</v>
      </c>
      <c r="G346">
        <v>-1</v>
      </c>
      <c r="H346">
        <v>1</v>
      </c>
      <c r="I346">
        <v>7</v>
      </c>
    </row>
    <row r="347" spans="2:9" x14ac:dyDescent="0.25">
      <c r="B347">
        <v>473</v>
      </c>
      <c r="C347">
        <v>89</v>
      </c>
      <c r="D347">
        <v>-12</v>
      </c>
      <c r="E347">
        <v>76</v>
      </c>
      <c r="F347">
        <v>0</v>
      </c>
      <c r="G347">
        <v>-1</v>
      </c>
      <c r="H347">
        <v>1</v>
      </c>
      <c r="I347">
        <v>7</v>
      </c>
    </row>
    <row r="348" spans="2:9" x14ac:dyDescent="0.25">
      <c r="B348">
        <v>511</v>
      </c>
      <c r="C348">
        <v>89</v>
      </c>
      <c r="D348">
        <v>-11</v>
      </c>
      <c r="E348">
        <v>76</v>
      </c>
      <c r="F348">
        <v>0</v>
      </c>
      <c r="G348">
        <v>-1</v>
      </c>
      <c r="H348">
        <v>1</v>
      </c>
      <c r="I348">
        <v>7</v>
      </c>
    </row>
    <row r="349" spans="2:9" x14ac:dyDescent="0.25">
      <c r="B349">
        <v>512</v>
      </c>
      <c r="C349">
        <v>89</v>
      </c>
      <c r="D349">
        <v>-10</v>
      </c>
      <c r="E349">
        <v>76</v>
      </c>
      <c r="F349">
        <v>0</v>
      </c>
      <c r="G349">
        <v>-1</v>
      </c>
      <c r="H349">
        <v>1</v>
      </c>
      <c r="I349">
        <v>7</v>
      </c>
    </row>
    <row r="350" spans="2:9" x14ac:dyDescent="0.25">
      <c r="B350">
        <v>513</v>
      </c>
      <c r="C350">
        <v>89</v>
      </c>
      <c r="D350">
        <v>-13</v>
      </c>
      <c r="E350">
        <v>76</v>
      </c>
      <c r="F350">
        <v>0</v>
      </c>
      <c r="G350">
        <v>-1</v>
      </c>
      <c r="H350">
        <v>1</v>
      </c>
      <c r="I350">
        <v>7</v>
      </c>
    </row>
    <row r="351" spans="2:9" x14ac:dyDescent="0.25">
      <c r="B351">
        <v>514</v>
      </c>
      <c r="C351">
        <v>89</v>
      </c>
      <c r="D351">
        <v>-12</v>
      </c>
      <c r="E351">
        <v>76</v>
      </c>
      <c r="F351">
        <v>0</v>
      </c>
      <c r="G351">
        <v>-1</v>
      </c>
      <c r="H351">
        <v>1</v>
      </c>
      <c r="I351">
        <v>7</v>
      </c>
    </row>
    <row r="352" spans="2:9" x14ac:dyDescent="0.25">
      <c r="B352">
        <v>515</v>
      </c>
      <c r="C352">
        <v>89</v>
      </c>
      <c r="D352">
        <v>-13</v>
      </c>
      <c r="E352">
        <v>76</v>
      </c>
      <c r="F352">
        <v>0</v>
      </c>
      <c r="G352">
        <v>-1</v>
      </c>
      <c r="H352">
        <v>1</v>
      </c>
      <c r="I352">
        <v>7</v>
      </c>
    </row>
    <row r="353" spans="2:9" x14ac:dyDescent="0.25">
      <c r="B353">
        <v>516</v>
      </c>
      <c r="C353">
        <v>89</v>
      </c>
      <c r="D353">
        <v>-11</v>
      </c>
      <c r="E353">
        <v>76</v>
      </c>
      <c r="F353">
        <v>0</v>
      </c>
      <c r="G353">
        <v>-1</v>
      </c>
      <c r="H353">
        <v>1</v>
      </c>
      <c r="I353">
        <v>7</v>
      </c>
    </row>
    <row r="354" spans="2:9" x14ac:dyDescent="0.25">
      <c r="B354">
        <v>518</v>
      </c>
      <c r="C354">
        <v>89</v>
      </c>
      <c r="D354">
        <v>-10</v>
      </c>
      <c r="E354">
        <v>76</v>
      </c>
      <c r="F354">
        <v>0</v>
      </c>
      <c r="G354">
        <v>-1</v>
      </c>
      <c r="H354">
        <v>1</v>
      </c>
      <c r="I354">
        <v>7</v>
      </c>
    </row>
    <row r="355" spans="2:9" x14ac:dyDescent="0.25">
      <c r="B355">
        <v>520</v>
      </c>
      <c r="C355">
        <v>89</v>
      </c>
      <c r="D355">
        <v>-13</v>
      </c>
      <c r="E355">
        <v>76</v>
      </c>
      <c r="F355">
        <v>0</v>
      </c>
      <c r="G355">
        <v>-1</v>
      </c>
      <c r="H355">
        <v>1</v>
      </c>
      <c r="I355">
        <v>7</v>
      </c>
    </row>
    <row r="356" spans="2:9" x14ac:dyDescent="0.25">
      <c r="B356">
        <v>521</v>
      </c>
      <c r="C356">
        <v>89</v>
      </c>
      <c r="D356">
        <v>-12</v>
      </c>
      <c r="E356">
        <v>76</v>
      </c>
      <c r="F356">
        <v>0</v>
      </c>
      <c r="G356">
        <v>-1</v>
      </c>
      <c r="H356">
        <v>1</v>
      </c>
      <c r="I356">
        <v>7</v>
      </c>
    </row>
    <row r="357" spans="2:9" x14ac:dyDescent="0.25">
      <c r="B357">
        <v>522</v>
      </c>
      <c r="C357">
        <v>89</v>
      </c>
      <c r="D357">
        <v>-15</v>
      </c>
      <c r="E357">
        <v>76</v>
      </c>
      <c r="F357">
        <v>0</v>
      </c>
      <c r="G357">
        <v>-1</v>
      </c>
      <c r="H357">
        <v>1</v>
      </c>
      <c r="I357">
        <v>7</v>
      </c>
    </row>
    <row r="358" spans="2:9" x14ac:dyDescent="0.25">
      <c r="B358">
        <v>523</v>
      </c>
      <c r="C358">
        <v>89</v>
      </c>
      <c r="D358">
        <v>-14</v>
      </c>
      <c r="E358">
        <v>76</v>
      </c>
      <c r="F358">
        <v>0</v>
      </c>
      <c r="G358">
        <v>-1</v>
      </c>
      <c r="H358">
        <v>1</v>
      </c>
      <c r="I358">
        <v>7</v>
      </c>
    </row>
    <row r="359" spans="2:9" x14ac:dyDescent="0.25">
      <c r="B359">
        <v>524</v>
      </c>
      <c r="C359">
        <v>89</v>
      </c>
      <c r="D359">
        <v>-16</v>
      </c>
      <c r="E359">
        <v>76</v>
      </c>
      <c r="F359">
        <v>0</v>
      </c>
      <c r="G359">
        <v>-1</v>
      </c>
      <c r="H359">
        <v>1</v>
      </c>
      <c r="I359">
        <v>7</v>
      </c>
    </row>
    <row r="360" spans="2:9" x14ac:dyDescent="0.25">
      <c r="B360">
        <v>525</v>
      </c>
      <c r="C360">
        <v>89</v>
      </c>
      <c r="D360">
        <v>-11</v>
      </c>
      <c r="E360">
        <v>76</v>
      </c>
      <c r="F360">
        <v>0</v>
      </c>
      <c r="G360">
        <v>-1</v>
      </c>
      <c r="H360">
        <v>1</v>
      </c>
      <c r="I360">
        <v>7</v>
      </c>
    </row>
    <row r="361" spans="2:9" x14ac:dyDescent="0.25">
      <c r="B361">
        <v>527</v>
      </c>
      <c r="C361">
        <v>89</v>
      </c>
      <c r="D361">
        <v>-12</v>
      </c>
      <c r="E361">
        <v>76</v>
      </c>
      <c r="F361">
        <v>0</v>
      </c>
      <c r="G361">
        <v>-1</v>
      </c>
      <c r="H361">
        <v>1</v>
      </c>
      <c r="I361">
        <v>7</v>
      </c>
    </row>
    <row r="362" spans="2:9" x14ac:dyDescent="0.25">
      <c r="B362">
        <v>504</v>
      </c>
      <c r="C362">
        <v>89</v>
      </c>
      <c r="D362">
        <v>-5</v>
      </c>
      <c r="E362">
        <v>76</v>
      </c>
      <c r="F362">
        <v>0</v>
      </c>
      <c r="G362">
        <v>-1</v>
      </c>
      <c r="H362">
        <v>1</v>
      </c>
      <c r="I362">
        <v>7</v>
      </c>
    </row>
    <row r="363" spans="2:9" x14ac:dyDescent="0.25">
      <c r="B363">
        <v>499</v>
      </c>
      <c r="C363">
        <v>89</v>
      </c>
      <c r="D363">
        <v>-5</v>
      </c>
      <c r="E363">
        <v>76</v>
      </c>
      <c r="F363">
        <v>0</v>
      </c>
      <c r="G363">
        <v>-1</v>
      </c>
      <c r="H363">
        <v>1</v>
      </c>
      <c r="I363">
        <v>7</v>
      </c>
    </row>
    <row r="364" spans="2:9" x14ac:dyDescent="0.25">
      <c r="B364">
        <v>500</v>
      </c>
      <c r="C364">
        <v>89</v>
      </c>
      <c r="D364">
        <v>-5</v>
      </c>
      <c r="E364">
        <v>76</v>
      </c>
      <c r="F364">
        <v>0</v>
      </c>
      <c r="G364">
        <v>-1</v>
      </c>
      <c r="H364">
        <v>1</v>
      </c>
      <c r="I364">
        <v>7</v>
      </c>
    </row>
    <row r="365" spans="2:9" x14ac:dyDescent="0.25">
      <c r="B365">
        <v>509</v>
      </c>
      <c r="C365">
        <v>89</v>
      </c>
      <c r="D365">
        <v>-5</v>
      </c>
      <c r="E365">
        <v>76</v>
      </c>
      <c r="F365">
        <v>0</v>
      </c>
      <c r="G365">
        <v>-1</v>
      </c>
      <c r="H365">
        <v>1</v>
      </c>
      <c r="I365">
        <v>7</v>
      </c>
    </row>
    <row r="366" spans="2:9" x14ac:dyDescent="0.25">
      <c r="B366">
        <v>528</v>
      </c>
      <c r="C366">
        <v>89</v>
      </c>
      <c r="D366">
        <v>-4</v>
      </c>
      <c r="E366">
        <v>76</v>
      </c>
      <c r="F366">
        <v>0</v>
      </c>
      <c r="G366">
        <v>-1</v>
      </c>
      <c r="H366">
        <v>1</v>
      </c>
      <c r="I366">
        <v>7</v>
      </c>
    </row>
    <row r="367" spans="2:9" x14ac:dyDescent="0.25">
      <c r="B367">
        <v>501</v>
      </c>
      <c r="C367">
        <v>89</v>
      </c>
      <c r="D367">
        <v>-4</v>
      </c>
      <c r="E367">
        <v>76</v>
      </c>
      <c r="F367">
        <v>0</v>
      </c>
      <c r="G367">
        <v>-1</v>
      </c>
      <c r="H367">
        <v>1</v>
      </c>
      <c r="I367">
        <v>7</v>
      </c>
    </row>
    <row r="368" spans="2:9" x14ac:dyDescent="0.25">
      <c r="B368">
        <v>529</v>
      </c>
      <c r="C368">
        <v>89</v>
      </c>
      <c r="D368">
        <v>-4</v>
      </c>
      <c r="E368">
        <v>76</v>
      </c>
      <c r="F368">
        <v>0</v>
      </c>
      <c r="G368">
        <v>-1</v>
      </c>
      <c r="H368">
        <v>1</v>
      </c>
      <c r="I368">
        <v>7</v>
      </c>
    </row>
    <row r="369" spans="2:9" x14ac:dyDescent="0.25">
      <c r="B369">
        <v>505</v>
      </c>
      <c r="C369">
        <v>89</v>
      </c>
      <c r="D369">
        <v>-40</v>
      </c>
      <c r="E369">
        <v>76</v>
      </c>
      <c r="F369">
        <v>0</v>
      </c>
      <c r="G369">
        <v>-1</v>
      </c>
      <c r="H369">
        <v>1</v>
      </c>
      <c r="I369">
        <v>7</v>
      </c>
    </row>
    <row r="370" spans="2:9" x14ac:dyDescent="0.25">
      <c r="B370">
        <v>327</v>
      </c>
      <c r="C370">
        <v>89</v>
      </c>
      <c r="D370">
        <v>-40</v>
      </c>
      <c r="E370">
        <v>76</v>
      </c>
      <c r="F370">
        <v>0</v>
      </c>
      <c r="G370">
        <v>-1</v>
      </c>
      <c r="H370">
        <v>1</v>
      </c>
      <c r="I370">
        <v>7</v>
      </c>
    </row>
    <row r="371" spans="2:9" x14ac:dyDescent="0.25">
      <c r="B371">
        <v>507</v>
      </c>
      <c r="C371">
        <v>89</v>
      </c>
      <c r="D371">
        <v>-17</v>
      </c>
      <c r="E371">
        <v>76</v>
      </c>
      <c r="F371">
        <v>0</v>
      </c>
      <c r="G371">
        <v>-1</v>
      </c>
      <c r="H371">
        <v>1</v>
      </c>
      <c r="I371">
        <v>7</v>
      </c>
    </row>
    <row r="372" spans="2:9" x14ac:dyDescent="0.25">
      <c r="B372">
        <v>328</v>
      </c>
      <c r="C372">
        <v>89</v>
      </c>
      <c r="D372">
        <v>-17</v>
      </c>
      <c r="E372">
        <v>76</v>
      </c>
      <c r="F372">
        <v>0</v>
      </c>
      <c r="G372">
        <v>-1</v>
      </c>
      <c r="H372">
        <v>1</v>
      </c>
      <c r="I372">
        <v>7</v>
      </c>
    </row>
    <row r="373" spans="2:9" x14ac:dyDescent="0.25">
      <c r="B373">
        <v>194</v>
      </c>
      <c r="C373">
        <v>89</v>
      </c>
      <c r="D373">
        <v>-2</v>
      </c>
      <c r="E373">
        <v>76</v>
      </c>
      <c r="F373">
        <v>0</v>
      </c>
      <c r="G373">
        <v>-1</v>
      </c>
      <c r="H373">
        <v>1</v>
      </c>
      <c r="I373">
        <v>7</v>
      </c>
    </row>
    <row r="374" spans="2:9" x14ac:dyDescent="0.25">
      <c r="B374">
        <v>189</v>
      </c>
      <c r="C374">
        <v>89</v>
      </c>
      <c r="D374">
        <v>-2</v>
      </c>
      <c r="E374">
        <v>76</v>
      </c>
      <c r="F374">
        <v>0</v>
      </c>
      <c r="G374">
        <v>-1</v>
      </c>
      <c r="H374">
        <v>1</v>
      </c>
      <c r="I374">
        <v>7</v>
      </c>
    </row>
    <row r="375" spans="2:9" x14ac:dyDescent="0.25">
      <c r="B375">
        <v>198</v>
      </c>
      <c r="C375">
        <v>89</v>
      </c>
      <c r="D375">
        <v>-2</v>
      </c>
      <c r="E375">
        <v>76</v>
      </c>
      <c r="F375">
        <v>0</v>
      </c>
      <c r="G375">
        <v>-1</v>
      </c>
      <c r="H375">
        <v>1</v>
      </c>
      <c r="I375">
        <v>7</v>
      </c>
    </row>
    <row r="376" spans="2:9" x14ac:dyDescent="0.25">
      <c r="B376">
        <v>188</v>
      </c>
      <c r="C376">
        <v>89</v>
      </c>
      <c r="D376">
        <v>-3</v>
      </c>
      <c r="E376">
        <v>76</v>
      </c>
      <c r="F376">
        <v>0</v>
      </c>
      <c r="G376">
        <v>-1</v>
      </c>
      <c r="H376">
        <v>1</v>
      </c>
      <c r="I376">
        <v>7</v>
      </c>
    </row>
    <row r="377" spans="2:9" x14ac:dyDescent="0.25">
      <c r="B377">
        <v>190</v>
      </c>
      <c r="C377">
        <v>89</v>
      </c>
      <c r="D377">
        <v>-3</v>
      </c>
      <c r="E377">
        <v>76</v>
      </c>
      <c r="F377">
        <v>0</v>
      </c>
      <c r="G377">
        <v>-1</v>
      </c>
      <c r="H377">
        <v>1</v>
      </c>
      <c r="I377">
        <v>7</v>
      </c>
    </row>
    <row r="378" spans="2:9" x14ac:dyDescent="0.25">
      <c r="B378">
        <v>191</v>
      </c>
      <c r="C378">
        <v>89</v>
      </c>
      <c r="D378">
        <v>-3</v>
      </c>
      <c r="E378">
        <v>76</v>
      </c>
      <c r="F378">
        <v>0</v>
      </c>
      <c r="G378">
        <v>-1</v>
      </c>
      <c r="H378">
        <v>1</v>
      </c>
      <c r="I378">
        <v>7</v>
      </c>
    </row>
    <row r="379" spans="2:9" x14ac:dyDescent="0.25">
      <c r="B379">
        <v>192</v>
      </c>
      <c r="C379">
        <v>89</v>
      </c>
      <c r="D379">
        <v>-3</v>
      </c>
      <c r="E379">
        <v>76</v>
      </c>
      <c r="F379">
        <v>0</v>
      </c>
      <c r="G379">
        <v>-1</v>
      </c>
      <c r="H379">
        <v>1</v>
      </c>
      <c r="I379">
        <v>7</v>
      </c>
    </row>
    <row r="380" spans="2:9" x14ac:dyDescent="0.25">
      <c r="B380">
        <v>193</v>
      </c>
      <c r="C380">
        <v>89</v>
      </c>
      <c r="D380">
        <v>-3</v>
      </c>
      <c r="E380">
        <v>76</v>
      </c>
      <c r="F380">
        <v>0</v>
      </c>
      <c r="G380">
        <v>-1</v>
      </c>
      <c r="H380">
        <v>1</v>
      </c>
      <c r="I380">
        <v>7</v>
      </c>
    </row>
    <row r="381" spans="2:9" x14ac:dyDescent="0.25">
      <c r="B381">
        <v>195</v>
      </c>
      <c r="C381">
        <v>89</v>
      </c>
      <c r="D381">
        <v>-2</v>
      </c>
      <c r="E381">
        <v>76</v>
      </c>
      <c r="F381">
        <v>0</v>
      </c>
      <c r="G381">
        <v>-1</v>
      </c>
      <c r="H381">
        <v>1</v>
      </c>
      <c r="I381">
        <v>7</v>
      </c>
    </row>
    <row r="382" spans="2:9" x14ac:dyDescent="0.25">
      <c r="B382">
        <v>292</v>
      </c>
      <c r="C382">
        <v>89</v>
      </c>
      <c r="D382">
        <v>-14</v>
      </c>
      <c r="E382">
        <v>76</v>
      </c>
      <c r="F382">
        <v>0</v>
      </c>
      <c r="G382">
        <v>-1</v>
      </c>
      <c r="H382">
        <v>1</v>
      </c>
      <c r="I382">
        <v>7</v>
      </c>
    </row>
    <row r="383" spans="2:9" x14ac:dyDescent="0.25">
      <c r="B383">
        <v>299</v>
      </c>
      <c r="C383">
        <v>89</v>
      </c>
      <c r="D383">
        <v>-13</v>
      </c>
      <c r="E383">
        <v>76</v>
      </c>
      <c r="F383">
        <v>0</v>
      </c>
      <c r="G383">
        <v>-1</v>
      </c>
      <c r="H383">
        <v>1</v>
      </c>
      <c r="I383">
        <v>7</v>
      </c>
    </row>
    <row r="384" spans="2:9" x14ac:dyDescent="0.25">
      <c r="B384">
        <v>293</v>
      </c>
      <c r="C384">
        <v>89</v>
      </c>
      <c r="D384">
        <v>-12</v>
      </c>
      <c r="E384">
        <v>76</v>
      </c>
      <c r="F384">
        <v>0</v>
      </c>
      <c r="G384">
        <v>-1</v>
      </c>
      <c r="H384">
        <v>1</v>
      </c>
      <c r="I384">
        <v>7</v>
      </c>
    </row>
    <row r="385" spans="2:9" x14ac:dyDescent="0.25">
      <c r="B385">
        <v>294</v>
      </c>
      <c r="C385">
        <v>89</v>
      </c>
      <c r="D385">
        <v>-16</v>
      </c>
      <c r="E385">
        <v>76</v>
      </c>
      <c r="F385">
        <v>0</v>
      </c>
      <c r="G385">
        <v>-1</v>
      </c>
      <c r="H385">
        <v>1</v>
      </c>
      <c r="I385">
        <v>7</v>
      </c>
    </row>
    <row r="386" spans="2:9" x14ac:dyDescent="0.25">
      <c r="B386">
        <v>295</v>
      </c>
      <c r="C386">
        <v>89</v>
      </c>
      <c r="D386">
        <v>-15</v>
      </c>
      <c r="E386">
        <v>76</v>
      </c>
      <c r="F386">
        <v>0</v>
      </c>
      <c r="G386">
        <v>-1</v>
      </c>
      <c r="H386">
        <v>1</v>
      </c>
      <c r="I386">
        <v>7</v>
      </c>
    </row>
    <row r="387" spans="2:9" x14ac:dyDescent="0.25">
      <c r="B387">
        <v>296</v>
      </c>
      <c r="C387">
        <v>89</v>
      </c>
      <c r="D387">
        <v>-17</v>
      </c>
      <c r="E387">
        <v>76</v>
      </c>
      <c r="F387">
        <v>0</v>
      </c>
      <c r="G387">
        <v>-1</v>
      </c>
      <c r="H387">
        <v>1</v>
      </c>
      <c r="I387">
        <v>7</v>
      </c>
    </row>
    <row r="388" spans="2:9" x14ac:dyDescent="0.25">
      <c r="B388">
        <v>297</v>
      </c>
      <c r="C388">
        <v>89</v>
      </c>
      <c r="D388">
        <v>-10</v>
      </c>
      <c r="E388">
        <v>76</v>
      </c>
      <c r="F388">
        <v>0</v>
      </c>
      <c r="G388">
        <v>-1</v>
      </c>
      <c r="H388">
        <v>1</v>
      </c>
      <c r="I388">
        <v>7</v>
      </c>
    </row>
    <row r="389" spans="2:9" x14ac:dyDescent="0.25">
      <c r="B389">
        <v>393</v>
      </c>
      <c r="C389">
        <v>89</v>
      </c>
      <c r="D389">
        <v>-2</v>
      </c>
      <c r="E389">
        <v>76</v>
      </c>
      <c r="F389">
        <v>0</v>
      </c>
      <c r="G389">
        <v>-1</v>
      </c>
      <c r="H389">
        <v>1</v>
      </c>
      <c r="I389">
        <v>7</v>
      </c>
    </row>
    <row r="390" spans="2:9" x14ac:dyDescent="0.25">
      <c r="B390">
        <v>400</v>
      </c>
      <c r="C390">
        <v>89</v>
      </c>
      <c r="D390">
        <v>-2</v>
      </c>
      <c r="E390">
        <v>76</v>
      </c>
      <c r="F390">
        <v>0</v>
      </c>
      <c r="G390">
        <v>-1</v>
      </c>
      <c r="H390">
        <v>1</v>
      </c>
      <c r="I390">
        <v>7</v>
      </c>
    </row>
    <row r="391" spans="2:9" x14ac:dyDescent="0.25">
      <c r="B391">
        <v>308</v>
      </c>
      <c r="C391">
        <v>89</v>
      </c>
      <c r="D391">
        <v>-68</v>
      </c>
      <c r="E391">
        <v>76</v>
      </c>
      <c r="F391">
        <v>0</v>
      </c>
      <c r="G391">
        <v>-1</v>
      </c>
      <c r="H391">
        <v>1</v>
      </c>
      <c r="I391">
        <v>9</v>
      </c>
    </row>
    <row r="392" spans="2:9" x14ac:dyDescent="0.25">
      <c r="B392">
        <v>307</v>
      </c>
      <c r="C392">
        <v>89</v>
      </c>
      <c r="D392">
        <v>-68</v>
      </c>
      <c r="E392">
        <v>76</v>
      </c>
      <c r="F392">
        <v>0</v>
      </c>
      <c r="G392">
        <v>-1</v>
      </c>
      <c r="H392">
        <v>1</v>
      </c>
      <c r="I392">
        <v>9</v>
      </c>
    </row>
    <row r="393" spans="2:9" x14ac:dyDescent="0.25">
      <c r="B393">
        <v>391</v>
      </c>
      <c r="C393">
        <v>90</v>
      </c>
      <c r="D393">
        <v>0.5</v>
      </c>
      <c r="E393">
        <v>76</v>
      </c>
      <c r="F393">
        <v>0</v>
      </c>
      <c r="G393">
        <v>-1</v>
      </c>
      <c r="H393">
        <v>1</v>
      </c>
      <c r="I393">
        <v>9</v>
      </c>
    </row>
    <row r="394" spans="2:9" x14ac:dyDescent="0.25">
      <c r="B394">
        <v>391</v>
      </c>
      <c r="C394">
        <v>89</v>
      </c>
      <c r="D394">
        <v>-48</v>
      </c>
      <c r="E394">
        <v>76</v>
      </c>
      <c r="F394">
        <v>0</v>
      </c>
      <c r="G394">
        <v>-1</v>
      </c>
      <c r="H394">
        <v>1</v>
      </c>
      <c r="I394">
        <v>9</v>
      </c>
    </row>
    <row r="395" spans="2:9" x14ac:dyDescent="0.25">
      <c r="B395">
        <v>392</v>
      </c>
      <c r="C395">
        <v>89</v>
      </c>
      <c r="D395">
        <v>-48</v>
      </c>
      <c r="E395">
        <v>76</v>
      </c>
      <c r="F395">
        <v>0</v>
      </c>
      <c r="G395">
        <v>-1</v>
      </c>
      <c r="H395">
        <v>1</v>
      </c>
      <c r="I395">
        <v>9</v>
      </c>
    </row>
    <row r="396" spans="2:9" x14ac:dyDescent="0.25">
      <c r="B396">
        <v>391</v>
      </c>
      <c r="C396">
        <v>88</v>
      </c>
      <c r="D396">
        <v>0.5</v>
      </c>
      <c r="E396">
        <v>76</v>
      </c>
      <c r="F396">
        <v>0</v>
      </c>
      <c r="G396">
        <v>-1</v>
      </c>
      <c r="H396">
        <v>1</v>
      </c>
      <c r="I396">
        <v>9</v>
      </c>
    </row>
    <row r="397" spans="2:9" x14ac:dyDescent="0.25">
      <c r="B397">
        <v>392</v>
      </c>
      <c r="C397">
        <v>88</v>
      </c>
      <c r="D397">
        <v>0.5</v>
      </c>
      <c r="E397">
        <v>76</v>
      </c>
      <c r="F397">
        <v>0</v>
      </c>
      <c r="G397">
        <v>-1</v>
      </c>
      <c r="H397">
        <v>1</v>
      </c>
      <c r="I397">
        <v>9</v>
      </c>
    </row>
    <row r="398" spans="2:9" x14ac:dyDescent="0.25">
      <c r="B398">
        <v>391</v>
      </c>
      <c r="C398">
        <v>88</v>
      </c>
      <c r="D398">
        <v>18</v>
      </c>
      <c r="E398">
        <v>76</v>
      </c>
      <c r="F398">
        <v>0</v>
      </c>
      <c r="G398">
        <v>-1</v>
      </c>
      <c r="H398">
        <v>1</v>
      </c>
      <c r="I398">
        <v>10</v>
      </c>
    </row>
    <row r="399" spans="2:9" x14ac:dyDescent="0.25">
      <c r="B399">
        <v>392</v>
      </c>
      <c r="C399">
        <v>88</v>
      </c>
      <c r="D399">
        <v>18</v>
      </c>
      <c r="E399">
        <v>76</v>
      </c>
      <c r="F399">
        <v>0</v>
      </c>
      <c r="G399">
        <v>-1</v>
      </c>
      <c r="H399">
        <v>1</v>
      </c>
      <c r="I399">
        <v>10</v>
      </c>
    </row>
    <row r="400" spans="2:9" x14ac:dyDescent="0.25">
      <c r="B400">
        <v>391</v>
      </c>
      <c r="C400">
        <v>89</v>
      </c>
      <c r="D400">
        <v>-160</v>
      </c>
      <c r="E400">
        <v>76</v>
      </c>
      <c r="F400">
        <v>0</v>
      </c>
      <c r="G400">
        <v>-1</v>
      </c>
      <c r="H400">
        <v>1</v>
      </c>
      <c r="I400">
        <v>10</v>
      </c>
    </row>
    <row r="401" spans="2:9" x14ac:dyDescent="0.25">
      <c r="B401">
        <v>392</v>
      </c>
      <c r="C401">
        <v>89</v>
      </c>
      <c r="D401">
        <v>-216</v>
      </c>
      <c r="E401">
        <v>76</v>
      </c>
      <c r="F401">
        <v>0</v>
      </c>
      <c r="G401">
        <v>-1</v>
      </c>
      <c r="H401">
        <v>1</v>
      </c>
      <c r="I401">
        <v>10</v>
      </c>
    </row>
    <row r="402" spans="2:9" x14ac:dyDescent="0.25">
      <c r="B402">
        <v>392</v>
      </c>
      <c r="C402">
        <v>90</v>
      </c>
      <c r="D402">
        <v>12</v>
      </c>
      <c r="E402">
        <v>76</v>
      </c>
      <c r="F402">
        <v>0</v>
      </c>
      <c r="G402">
        <v>-1</v>
      </c>
      <c r="H402">
        <v>1</v>
      </c>
      <c r="I402">
        <v>10</v>
      </c>
    </row>
    <row r="403" spans="2:9" x14ac:dyDescent="0.25">
      <c r="B403">
        <v>229</v>
      </c>
      <c r="C403">
        <v>90</v>
      </c>
      <c r="D403">
        <v>115</v>
      </c>
      <c r="E403">
        <v>76</v>
      </c>
      <c r="F403">
        <v>0</v>
      </c>
      <c r="G403">
        <v>-1</v>
      </c>
      <c r="H403">
        <v>1</v>
      </c>
      <c r="I403">
        <v>11</v>
      </c>
    </row>
    <row r="404" spans="2:9" x14ac:dyDescent="0.25">
      <c r="B404">
        <v>222</v>
      </c>
      <c r="C404">
        <v>90</v>
      </c>
      <c r="D404">
        <v>90</v>
      </c>
      <c r="E404">
        <v>76</v>
      </c>
      <c r="F404">
        <v>0</v>
      </c>
      <c r="G404">
        <v>-1</v>
      </c>
      <c r="H404">
        <v>1</v>
      </c>
      <c r="I404">
        <v>11</v>
      </c>
    </row>
    <row r="405" spans="2:9" x14ac:dyDescent="0.25">
      <c r="B405">
        <v>273</v>
      </c>
      <c r="C405">
        <v>90</v>
      </c>
      <c r="D405">
        <v>2.2999999999999998</v>
      </c>
      <c r="E405">
        <v>76</v>
      </c>
      <c r="F405">
        <v>0</v>
      </c>
      <c r="G405">
        <v>-1</v>
      </c>
      <c r="H405">
        <v>1</v>
      </c>
      <c r="I405">
        <v>11</v>
      </c>
    </row>
    <row r="406" spans="2:9" x14ac:dyDescent="0.25">
      <c r="B406">
        <v>242</v>
      </c>
      <c r="C406">
        <v>90</v>
      </c>
      <c r="D406">
        <v>17</v>
      </c>
      <c r="E406">
        <v>76</v>
      </c>
      <c r="F406">
        <v>0</v>
      </c>
      <c r="G406">
        <v>-1</v>
      </c>
      <c r="H406">
        <v>1</v>
      </c>
      <c r="I406">
        <v>11</v>
      </c>
    </row>
    <row r="407" spans="2:9" x14ac:dyDescent="0.25">
      <c r="B407">
        <v>238</v>
      </c>
      <c r="C407">
        <v>90</v>
      </c>
      <c r="D407">
        <v>23</v>
      </c>
      <c r="E407">
        <v>76</v>
      </c>
      <c r="F407">
        <v>0</v>
      </c>
      <c r="G407">
        <v>-1</v>
      </c>
      <c r="H407">
        <v>1</v>
      </c>
      <c r="I407">
        <v>11</v>
      </c>
    </row>
    <row r="408" spans="2:9" x14ac:dyDescent="0.25">
      <c r="B408">
        <v>253</v>
      </c>
      <c r="C408">
        <v>90</v>
      </c>
      <c r="D408">
        <v>52</v>
      </c>
      <c r="E408">
        <v>76</v>
      </c>
      <c r="F408">
        <v>0</v>
      </c>
      <c r="G408">
        <v>-1</v>
      </c>
      <c r="H408">
        <v>1</v>
      </c>
      <c r="I408">
        <v>11</v>
      </c>
    </row>
    <row r="409" spans="2:9" x14ac:dyDescent="0.25">
      <c r="B409">
        <v>311</v>
      </c>
      <c r="C409">
        <v>88</v>
      </c>
      <c r="D409">
        <v>3</v>
      </c>
      <c r="E409">
        <v>76</v>
      </c>
      <c r="F409">
        <v>0</v>
      </c>
      <c r="G409">
        <v>-1</v>
      </c>
      <c r="H409">
        <v>1</v>
      </c>
      <c r="I409">
        <v>11</v>
      </c>
    </row>
    <row r="410" spans="2:9" x14ac:dyDescent="0.25">
      <c r="B410">
        <v>267</v>
      </c>
      <c r="C410">
        <v>90</v>
      </c>
      <c r="D410">
        <v>2</v>
      </c>
      <c r="E410">
        <v>76</v>
      </c>
      <c r="F410">
        <v>0</v>
      </c>
      <c r="G410">
        <v>-1</v>
      </c>
      <c r="H410">
        <v>1</v>
      </c>
      <c r="I410">
        <v>11</v>
      </c>
    </row>
    <row r="411" spans="2:9" x14ac:dyDescent="0.25">
      <c r="B411">
        <v>312</v>
      </c>
      <c r="C411">
        <v>88</v>
      </c>
      <c r="D411">
        <v>7</v>
      </c>
      <c r="E411">
        <v>76</v>
      </c>
      <c r="F411">
        <v>0</v>
      </c>
      <c r="G411">
        <v>-1</v>
      </c>
      <c r="H411">
        <v>1</v>
      </c>
      <c r="I411">
        <v>11</v>
      </c>
    </row>
    <row r="412" spans="2:9" x14ac:dyDescent="0.25">
      <c r="B412">
        <v>327</v>
      </c>
      <c r="C412">
        <v>88</v>
      </c>
      <c r="D412">
        <v>3</v>
      </c>
      <c r="E412">
        <v>76</v>
      </c>
      <c r="F412">
        <v>0</v>
      </c>
      <c r="G412">
        <v>-1</v>
      </c>
      <c r="H412">
        <v>1</v>
      </c>
      <c r="I412">
        <v>11</v>
      </c>
    </row>
    <row r="413" spans="2:9" x14ac:dyDescent="0.25">
      <c r="B413">
        <v>328</v>
      </c>
      <c r="C413">
        <v>88</v>
      </c>
      <c r="D413">
        <v>3</v>
      </c>
      <c r="E413">
        <v>76</v>
      </c>
      <c r="F413">
        <v>0</v>
      </c>
      <c r="G413">
        <v>-1</v>
      </c>
      <c r="H413">
        <v>1</v>
      </c>
      <c r="I413">
        <v>11</v>
      </c>
    </row>
    <row r="414" spans="2:9" x14ac:dyDescent="0.25">
      <c r="B414">
        <v>392</v>
      </c>
      <c r="C414">
        <v>90</v>
      </c>
      <c r="D414">
        <v>0.5</v>
      </c>
      <c r="E414">
        <v>76</v>
      </c>
      <c r="F414">
        <v>0</v>
      </c>
      <c r="G414">
        <v>-1</v>
      </c>
      <c r="H414">
        <v>1</v>
      </c>
      <c r="I414">
        <v>11</v>
      </c>
    </row>
    <row r="415" spans="2:9" x14ac:dyDescent="0.25">
      <c r="B415">
        <v>391</v>
      </c>
      <c r="C415">
        <v>89</v>
      </c>
      <c r="D415">
        <v>-1</v>
      </c>
      <c r="E415">
        <v>76</v>
      </c>
      <c r="F415">
        <v>0</v>
      </c>
      <c r="G415">
        <v>-1</v>
      </c>
      <c r="H415">
        <v>1</v>
      </c>
      <c r="I415">
        <v>11</v>
      </c>
    </row>
    <row r="416" spans="2:9" x14ac:dyDescent="0.25">
      <c r="B416">
        <v>392</v>
      </c>
      <c r="C416">
        <v>89</v>
      </c>
      <c r="D416">
        <v>-1</v>
      </c>
      <c r="E416">
        <v>76</v>
      </c>
      <c r="F416">
        <v>0</v>
      </c>
      <c r="G416">
        <v>-1</v>
      </c>
      <c r="H416">
        <v>1</v>
      </c>
      <c r="I416">
        <v>11</v>
      </c>
    </row>
    <row r="417" spans="2:9" x14ac:dyDescent="0.25">
      <c r="B417">
        <v>392</v>
      </c>
      <c r="C417">
        <v>88</v>
      </c>
      <c r="D417">
        <v>2</v>
      </c>
      <c r="E417">
        <v>76</v>
      </c>
      <c r="F417">
        <v>0</v>
      </c>
      <c r="G417">
        <v>-1</v>
      </c>
      <c r="H417">
        <v>1</v>
      </c>
      <c r="I417">
        <v>11</v>
      </c>
    </row>
    <row r="418" spans="2:9" x14ac:dyDescent="0.25">
      <c r="B418">
        <v>391</v>
      </c>
      <c r="C418">
        <v>88</v>
      </c>
      <c r="D418">
        <v>5</v>
      </c>
      <c r="E418">
        <v>76</v>
      </c>
      <c r="F418">
        <v>0</v>
      </c>
      <c r="G418">
        <v>-1</v>
      </c>
      <c r="H418">
        <v>1</v>
      </c>
      <c r="I418">
        <v>11</v>
      </c>
    </row>
    <row r="419" spans="2:9" x14ac:dyDescent="0.25">
      <c r="B419">
        <v>464</v>
      </c>
      <c r="C419">
        <v>90</v>
      </c>
      <c r="D419">
        <v>37</v>
      </c>
      <c r="E419">
        <v>76</v>
      </c>
      <c r="F419">
        <v>0</v>
      </c>
      <c r="G419">
        <v>-1</v>
      </c>
      <c r="H419">
        <v>1</v>
      </c>
      <c r="I419">
        <v>11</v>
      </c>
    </row>
    <row r="420" spans="2:9" x14ac:dyDescent="0.25">
      <c r="B420">
        <v>493</v>
      </c>
      <c r="C420">
        <v>90</v>
      </c>
      <c r="D420">
        <v>4</v>
      </c>
      <c r="E420">
        <v>76</v>
      </c>
      <c r="F420">
        <v>0</v>
      </c>
      <c r="G420">
        <v>-1</v>
      </c>
      <c r="H420">
        <v>1</v>
      </c>
      <c r="I420">
        <v>11</v>
      </c>
    </row>
    <row r="421" spans="2:9" x14ac:dyDescent="0.25">
      <c r="B421">
        <v>486</v>
      </c>
      <c r="C421">
        <v>90</v>
      </c>
      <c r="D421">
        <v>2</v>
      </c>
      <c r="E421">
        <v>76</v>
      </c>
      <c r="F421">
        <v>0</v>
      </c>
      <c r="G421">
        <v>-1</v>
      </c>
      <c r="H421">
        <v>1</v>
      </c>
      <c r="I421">
        <v>11</v>
      </c>
    </row>
    <row r="422" spans="2:9" x14ac:dyDescent="0.25">
      <c r="B422">
        <v>480</v>
      </c>
      <c r="C422">
        <v>90</v>
      </c>
      <c r="D422">
        <v>1.5</v>
      </c>
      <c r="E422">
        <v>76</v>
      </c>
      <c r="F422">
        <v>0</v>
      </c>
      <c r="G422">
        <v>-1</v>
      </c>
      <c r="H422">
        <v>1</v>
      </c>
      <c r="I422">
        <v>11</v>
      </c>
    </row>
    <row r="423" spans="2:9" x14ac:dyDescent="0.25">
      <c r="B423">
        <v>471</v>
      </c>
      <c r="C423">
        <v>90</v>
      </c>
      <c r="D423">
        <v>3</v>
      </c>
      <c r="E423">
        <v>76</v>
      </c>
      <c r="F423">
        <v>0</v>
      </c>
      <c r="G423">
        <v>-1</v>
      </c>
      <c r="H423">
        <v>1</v>
      </c>
      <c r="I423">
        <v>11</v>
      </c>
    </row>
    <row r="424" spans="2:9" x14ac:dyDescent="0.25">
      <c r="B424">
        <v>396</v>
      </c>
      <c r="C424">
        <v>90</v>
      </c>
      <c r="D424">
        <v>3</v>
      </c>
      <c r="E424">
        <v>76</v>
      </c>
      <c r="F424">
        <v>0</v>
      </c>
      <c r="G424">
        <v>-1</v>
      </c>
      <c r="H424">
        <v>1</v>
      </c>
      <c r="I424">
        <v>11</v>
      </c>
    </row>
    <row r="425" spans="2:9" x14ac:dyDescent="0.25">
      <c r="B425">
        <v>513</v>
      </c>
      <c r="C425">
        <v>90</v>
      </c>
      <c r="D425">
        <v>2</v>
      </c>
      <c r="E425">
        <v>76</v>
      </c>
      <c r="F425">
        <v>0</v>
      </c>
      <c r="G425">
        <v>-1</v>
      </c>
      <c r="H425">
        <v>1</v>
      </c>
      <c r="I425">
        <v>11</v>
      </c>
    </row>
    <row r="426" spans="2:9" x14ac:dyDescent="0.25">
      <c r="B426">
        <v>522</v>
      </c>
      <c r="C426">
        <v>90</v>
      </c>
      <c r="D426">
        <v>3</v>
      </c>
      <c r="E426">
        <v>76</v>
      </c>
      <c r="F426">
        <v>0</v>
      </c>
      <c r="G426">
        <v>-1</v>
      </c>
      <c r="H426">
        <v>1</v>
      </c>
      <c r="I426">
        <v>11</v>
      </c>
    </row>
    <row r="427" spans="2:9" x14ac:dyDescent="0.25">
      <c r="B427">
        <v>500</v>
      </c>
      <c r="C427">
        <v>90</v>
      </c>
      <c r="D427">
        <v>2.6</v>
      </c>
      <c r="E427">
        <v>76</v>
      </c>
      <c r="F427">
        <v>0</v>
      </c>
      <c r="G427">
        <v>-1</v>
      </c>
      <c r="H427">
        <v>1</v>
      </c>
      <c r="I427">
        <v>11</v>
      </c>
    </row>
    <row r="428" spans="2:9" x14ac:dyDescent="0.25">
      <c r="B428">
        <v>294</v>
      </c>
      <c r="C428">
        <v>90</v>
      </c>
      <c r="D428">
        <v>2.5</v>
      </c>
      <c r="E428">
        <v>76</v>
      </c>
      <c r="F428">
        <v>0</v>
      </c>
      <c r="G428">
        <v>-1</v>
      </c>
      <c r="H428">
        <v>1</v>
      </c>
      <c r="I428">
        <v>11</v>
      </c>
    </row>
    <row r="429" spans="2:9" x14ac:dyDescent="0.25">
      <c r="B429">
        <v>229</v>
      </c>
      <c r="C429">
        <v>90</v>
      </c>
      <c r="D429">
        <v>115</v>
      </c>
      <c r="E429">
        <v>76</v>
      </c>
      <c r="F429">
        <v>0</v>
      </c>
      <c r="G429">
        <v>-1</v>
      </c>
      <c r="H429">
        <v>1</v>
      </c>
      <c r="I429">
        <v>12</v>
      </c>
    </row>
    <row r="430" spans="2:9" x14ac:dyDescent="0.25">
      <c r="B430">
        <v>222</v>
      </c>
      <c r="C430">
        <v>90</v>
      </c>
      <c r="D430">
        <v>100</v>
      </c>
      <c r="E430">
        <v>76</v>
      </c>
      <c r="F430">
        <v>0</v>
      </c>
      <c r="G430">
        <v>-1</v>
      </c>
      <c r="H430">
        <v>1</v>
      </c>
      <c r="I430">
        <v>12</v>
      </c>
    </row>
    <row r="431" spans="2:9" x14ac:dyDescent="0.25">
      <c r="B431">
        <v>273</v>
      </c>
      <c r="C431">
        <v>90</v>
      </c>
      <c r="D431">
        <v>3.7</v>
      </c>
      <c r="E431">
        <v>76</v>
      </c>
      <c r="F431">
        <v>0</v>
      </c>
      <c r="G431">
        <v>-1</v>
      </c>
      <c r="H431">
        <v>1</v>
      </c>
      <c r="I431">
        <v>12</v>
      </c>
    </row>
    <row r="432" spans="2:9" x14ac:dyDescent="0.25">
      <c r="B432">
        <v>242</v>
      </c>
      <c r="C432">
        <v>90</v>
      </c>
      <c r="D432">
        <v>84</v>
      </c>
      <c r="E432">
        <v>76</v>
      </c>
      <c r="F432">
        <v>0</v>
      </c>
      <c r="G432">
        <v>-1</v>
      </c>
      <c r="H432">
        <v>1</v>
      </c>
      <c r="I432">
        <v>12</v>
      </c>
    </row>
    <row r="433" spans="2:9" x14ac:dyDescent="0.25">
      <c r="B433">
        <v>238</v>
      </c>
      <c r="C433">
        <v>90</v>
      </c>
      <c r="D433">
        <v>39</v>
      </c>
      <c r="E433">
        <v>76</v>
      </c>
      <c r="F433">
        <v>0</v>
      </c>
      <c r="G433">
        <v>-1</v>
      </c>
      <c r="H433">
        <v>1</v>
      </c>
      <c r="I433">
        <v>12</v>
      </c>
    </row>
    <row r="434" spans="2:9" x14ac:dyDescent="0.25">
      <c r="B434">
        <v>253</v>
      </c>
      <c r="C434">
        <v>90</v>
      </c>
      <c r="D434">
        <v>33</v>
      </c>
      <c r="E434">
        <v>76</v>
      </c>
      <c r="F434">
        <v>0</v>
      </c>
      <c r="G434">
        <v>-1</v>
      </c>
      <c r="H434">
        <v>1</v>
      </c>
      <c r="I434">
        <v>12</v>
      </c>
    </row>
    <row r="435" spans="2:9" x14ac:dyDescent="0.25">
      <c r="B435">
        <v>311</v>
      </c>
      <c r="C435">
        <v>88</v>
      </c>
      <c r="D435">
        <v>13</v>
      </c>
      <c r="E435">
        <v>76</v>
      </c>
      <c r="F435">
        <v>0</v>
      </c>
      <c r="G435">
        <v>-1</v>
      </c>
      <c r="H435">
        <v>1</v>
      </c>
      <c r="I435">
        <v>12</v>
      </c>
    </row>
    <row r="436" spans="2:9" x14ac:dyDescent="0.25">
      <c r="B436">
        <v>313</v>
      </c>
      <c r="C436">
        <v>88</v>
      </c>
      <c r="D436">
        <v>7</v>
      </c>
      <c r="E436">
        <v>76</v>
      </c>
      <c r="F436">
        <v>0</v>
      </c>
      <c r="G436">
        <v>-1</v>
      </c>
      <c r="H436">
        <v>1</v>
      </c>
      <c r="I436">
        <v>12</v>
      </c>
    </row>
    <row r="437" spans="2:9" x14ac:dyDescent="0.25">
      <c r="B437">
        <v>267</v>
      </c>
      <c r="C437">
        <v>90</v>
      </c>
      <c r="D437">
        <v>8.1999999999999993</v>
      </c>
      <c r="E437">
        <v>76</v>
      </c>
      <c r="F437">
        <v>0</v>
      </c>
      <c r="G437">
        <v>-1</v>
      </c>
      <c r="H437">
        <v>1</v>
      </c>
      <c r="I437">
        <v>12</v>
      </c>
    </row>
    <row r="438" spans="2:9" x14ac:dyDescent="0.25">
      <c r="B438">
        <v>328</v>
      </c>
      <c r="C438">
        <v>88</v>
      </c>
      <c r="D438">
        <v>13</v>
      </c>
      <c r="E438">
        <v>76</v>
      </c>
      <c r="F438">
        <v>0</v>
      </c>
      <c r="G438">
        <v>-1</v>
      </c>
      <c r="H438">
        <v>1</v>
      </c>
      <c r="I438">
        <v>12</v>
      </c>
    </row>
    <row r="439" spans="2:9" x14ac:dyDescent="0.25">
      <c r="B439">
        <v>391</v>
      </c>
      <c r="C439">
        <v>88</v>
      </c>
      <c r="D439">
        <v>11</v>
      </c>
      <c r="E439">
        <v>76</v>
      </c>
      <c r="F439">
        <v>0</v>
      </c>
      <c r="G439">
        <v>-1</v>
      </c>
      <c r="H439">
        <v>1</v>
      </c>
      <c r="I439">
        <v>12</v>
      </c>
    </row>
    <row r="440" spans="2:9" x14ac:dyDescent="0.25">
      <c r="B440">
        <v>392</v>
      </c>
      <c r="C440">
        <v>88</v>
      </c>
      <c r="D440">
        <v>4</v>
      </c>
      <c r="E440">
        <v>76</v>
      </c>
      <c r="F440">
        <v>0</v>
      </c>
      <c r="G440">
        <v>-1</v>
      </c>
      <c r="H440">
        <v>1</v>
      </c>
      <c r="I440">
        <v>12</v>
      </c>
    </row>
    <row r="441" spans="2:9" x14ac:dyDescent="0.25">
      <c r="B441">
        <v>391</v>
      </c>
      <c r="C441">
        <v>89</v>
      </c>
      <c r="D441">
        <v>-2</v>
      </c>
      <c r="E441">
        <v>76</v>
      </c>
      <c r="F441">
        <v>0</v>
      </c>
      <c r="G441">
        <v>-1</v>
      </c>
      <c r="H441">
        <v>1</v>
      </c>
      <c r="I441">
        <v>12</v>
      </c>
    </row>
    <row r="442" spans="2:9" x14ac:dyDescent="0.25">
      <c r="B442">
        <v>392</v>
      </c>
      <c r="C442">
        <v>89</v>
      </c>
      <c r="D442">
        <v>-1</v>
      </c>
      <c r="E442">
        <v>76</v>
      </c>
      <c r="F442">
        <v>0</v>
      </c>
      <c r="G442">
        <v>-1</v>
      </c>
      <c r="H442">
        <v>1</v>
      </c>
      <c r="I442">
        <v>12</v>
      </c>
    </row>
    <row r="443" spans="2:9" x14ac:dyDescent="0.25">
      <c r="B443">
        <v>392</v>
      </c>
      <c r="C443">
        <v>90</v>
      </c>
      <c r="D443">
        <v>0.5</v>
      </c>
      <c r="E443">
        <v>76</v>
      </c>
      <c r="F443">
        <v>0</v>
      </c>
      <c r="G443">
        <v>-1</v>
      </c>
      <c r="H443">
        <v>1</v>
      </c>
      <c r="I443">
        <v>12</v>
      </c>
    </row>
    <row r="444" spans="2:9" x14ac:dyDescent="0.25">
      <c r="B444">
        <v>464</v>
      </c>
      <c r="C444">
        <v>90</v>
      </c>
      <c r="D444">
        <v>61</v>
      </c>
      <c r="E444">
        <v>76</v>
      </c>
      <c r="F444">
        <v>0</v>
      </c>
      <c r="G444">
        <v>-1</v>
      </c>
      <c r="H444">
        <v>1</v>
      </c>
      <c r="I444">
        <v>12</v>
      </c>
    </row>
    <row r="445" spans="2:9" x14ac:dyDescent="0.25">
      <c r="B445">
        <v>493</v>
      </c>
      <c r="C445">
        <v>90</v>
      </c>
      <c r="D445">
        <v>2</v>
      </c>
      <c r="E445">
        <v>76</v>
      </c>
      <c r="F445">
        <v>0</v>
      </c>
      <c r="G445">
        <v>-1</v>
      </c>
      <c r="H445">
        <v>1</v>
      </c>
      <c r="I445">
        <v>12</v>
      </c>
    </row>
    <row r="446" spans="2:9" x14ac:dyDescent="0.25">
      <c r="B446">
        <v>486</v>
      </c>
      <c r="C446">
        <v>90</v>
      </c>
      <c r="D446">
        <v>2</v>
      </c>
      <c r="E446">
        <v>76</v>
      </c>
      <c r="F446">
        <v>0</v>
      </c>
      <c r="G446">
        <v>-1</v>
      </c>
      <c r="H446">
        <v>1</v>
      </c>
      <c r="I446">
        <v>12</v>
      </c>
    </row>
    <row r="447" spans="2:9" x14ac:dyDescent="0.25">
      <c r="B447">
        <v>480</v>
      </c>
      <c r="C447">
        <v>90</v>
      </c>
      <c r="D447">
        <v>10.5</v>
      </c>
      <c r="E447">
        <v>76</v>
      </c>
      <c r="F447">
        <v>0</v>
      </c>
      <c r="G447">
        <v>-1</v>
      </c>
      <c r="H447">
        <v>1</v>
      </c>
      <c r="I447">
        <v>12</v>
      </c>
    </row>
    <row r="448" spans="2:9" x14ac:dyDescent="0.25">
      <c r="B448">
        <v>471</v>
      </c>
      <c r="C448">
        <v>90</v>
      </c>
      <c r="D448">
        <v>16</v>
      </c>
      <c r="E448">
        <v>76</v>
      </c>
      <c r="F448">
        <v>0</v>
      </c>
      <c r="G448">
        <v>-1</v>
      </c>
      <c r="H448">
        <v>1</v>
      </c>
      <c r="I448">
        <v>12</v>
      </c>
    </row>
    <row r="449" spans="2:9" x14ac:dyDescent="0.25">
      <c r="B449">
        <v>396</v>
      </c>
      <c r="C449">
        <v>90</v>
      </c>
      <c r="D449">
        <v>5</v>
      </c>
      <c r="E449">
        <v>76</v>
      </c>
      <c r="F449">
        <v>0</v>
      </c>
      <c r="G449">
        <v>-1</v>
      </c>
      <c r="H449">
        <v>1</v>
      </c>
      <c r="I449">
        <v>12</v>
      </c>
    </row>
    <row r="450" spans="2:9" x14ac:dyDescent="0.25">
      <c r="B450">
        <v>513</v>
      </c>
      <c r="C450">
        <v>90</v>
      </c>
      <c r="D450">
        <v>2</v>
      </c>
      <c r="E450">
        <v>76</v>
      </c>
      <c r="F450">
        <v>0</v>
      </c>
      <c r="G450">
        <v>-1</v>
      </c>
      <c r="H450">
        <v>1</v>
      </c>
      <c r="I450">
        <v>12</v>
      </c>
    </row>
    <row r="451" spans="2:9" x14ac:dyDescent="0.25">
      <c r="B451">
        <v>522</v>
      </c>
      <c r="C451">
        <v>90</v>
      </c>
      <c r="D451">
        <v>5</v>
      </c>
      <c r="E451">
        <v>76</v>
      </c>
      <c r="F451">
        <v>0</v>
      </c>
      <c r="G451">
        <v>-1</v>
      </c>
      <c r="H451">
        <v>1</v>
      </c>
      <c r="I451">
        <v>12</v>
      </c>
    </row>
    <row r="452" spans="2:9" x14ac:dyDescent="0.25">
      <c r="B452">
        <v>500</v>
      </c>
      <c r="C452">
        <v>90</v>
      </c>
      <c r="D452">
        <v>5.4</v>
      </c>
      <c r="E452">
        <v>76</v>
      </c>
      <c r="F452">
        <v>0</v>
      </c>
      <c r="G452">
        <v>-1</v>
      </c>
      <c r="H452">
        <v>1</v>
      </c>
      <c r="I452">
        <v>12</v>
      </c>
    </row>
    <row r="453" spans="2:9" x14ac:dyDescent="0.25">
      <c r="B453">
        <v>327</v>
      </c>
      <c r="C453">
        <v>88</v>
      </c>
      <c r="D453">
        <v>10</v>
      </c>
      <c r="E453">
        <v>76</v>
      </c>
      <c r="F453">
        <v>0</v>
      </c>
      <c r="G453">
        <v>-1</v>
      </c>
      <c r="H453">
        <v>1</v>
      </c>
      <c r="I453">
        <v>12</v>
      </c>
    </row>
    <row r="454" spans="2:9" x14ac:dyDescent="0.25">
      <c r="B454">
        <v>294</v>
      </c>
      <c r="C454">
        <v>90</v>
      </c>
      <c r="D454">
        <v>3.5</v>
      </c>
      <c r="E454">
        <v>76</v>
      </c>
      <c r="F454">
        <v>0</v>
      </c>
      <c r="G454">
        <v>-1</v>
      </c>
      <c r="H454">
        <v>1</v>
      </c>
      <c r="I454">
        <v>12</v>
      </c>
    </row>
    <row r="455" spans="2:9" x14ac:dyDescent="0.25">
      <c r="B455">
        <v>271</v>
      </c>
      <c r="C455">
        <v>88</v>
      </c>
      <c r="D455">
        <v>3</v>
      </c>
      <c r="E455">
        <v>76</v>
      </c>
      <c r="F455">
        <v>0</v>
      </c>
      <c r="G455">
        <v>-1</v>
      </c>
      <c r="H455">
        <v>1</v>
      </c>
      <c r="I455">
        <v>13</v>
      </c>
    </row>
    <row r="456" spans="2:9" x14ac:dyDescent="0.25">
      <c r="B456">
        <v>274</v>
      </c>
      <c r="C456">
        <v>88</v>
      </c>
      <c r="D456">
        <v>3</v>
      </c>
      <c r="E456">
        <v>76</v>
      </c>
      <c r="F456">
        <v>0</v>
      </c>
      <c r="G456">
        <v>-1</v>
      </c>
      <c r="H456">
        <v>1</v>
      </c>
      <c r="I456">
        <v>13</v>
      </c>
    </row>
    <row r="457" spans="2:9" x14ac:dyDescent="0.25">
      <c r="B457">
        <v>276</v>
      </c>
      <c r="C457">
        <v>88</v>
      </c>
      <c r="D457">
        <v>3</v>
      </c>
      <c r="E457">
        <v>76</v>
      </c>
      <c r="F457">
        <v>0</v>
      </c>
      <c r="G457">
        <v>-1</v>
      </c>
      <c r="H457">
        <v>1</v>
      </c>
      <c r="I457">
        <v>13</v>
      </c>
    </row>
    <row r="458" spans="2:9" x14ac:dyDescent="0.25">
      <c r="B458">
        <v>229</v>
      </c>
      <c r="C458">
        <v>90</v>
      </c>
      <c r="D458">
        <v>280</v>
      </c>
      <c r="E458">
        <v>76</v>
      </c>
      <c r="F458">
        <v>0</v>
      </c>
      <c r="G458">
        <v>-1</v>
      </c>
      <c r="H458">
        <v>1</v>
      </c>
      <c r="I458">
        <v>13</v>
      </c>
    </row>
    <row r="459" spans="2:9" x14ac:dyDescent="0.25">
      <c r="B459">
        <v>230</v>
      </c>
      <c r="C459">
        <v>88</v>
      </c>
      <c r="D459">
        <v>100</v>
      </c>
      <c r="E459">
        <v>76</v>
      </c>
      <c r="F459">
        <v>0</v>
      </c>
      <c r="G459">
        <v>-1</v>
      </c>
      <c r="H459">
        <v>1</v>
      </c>
      <c r="I459">
        <v>13</v>
      </c>
    </row>
    <row r="460" spans="2:9" x14ac:dyDescent="0.25">
      <c r="B460">
        <v>223</v>
      </c>
      <c r="C460">
        <v>88</v>
      </c>
      <c r="D460">
        <v>100</v>
      </c>
      <c r="E460">
        <v>76</v>
      </c>
      <c r="F460">
        <v>0</v>
      </c>
      <c r="G460">
        <v>-1</v>
      </c>
      <c r="H460">
        <v>1</v>
      </c>
      <c r="I460">
        <v>13</v>
      </c>
    </row>
    <row r="461" spans="2:9" x14ac:dyDescent="0.25">
      <c r="B461">
        <v>222</v>
      </c>
      <c r="C461">
        <v>90</v>
      </c>
      <c r="D461">
        <v>350</v>
      </c>
      <c r="E461">
        <v>76</v>
      </c>
      <c r="F461">
        <v>0</v>
      </c>
      <c r="G461">
        <v>-1</v>
      </c>
      <c r="H461">
        <v>1</v>
      </c>
      <c r="I461">
        <v>13</v>
      </c>
    </row>
    <row r="462" spans="2:9" x14ac:dyDescent="0.25">
      <c r="B462">
        <v>259</v>
      </c>
      <c r="C462">
        <v>88</v>
      </c>
      <c r="D462">
        <v>11</v>
      </c>
      <c r="E462">
        <v>76</v>
      </c>
      <c r="F462">
        <v>0</v>
      </c>
      <c r="G462">
        <v>-1</v>
      </c>
      <c r="H462">
        <v>1</v>
      </c>
      <c r="I462">
        <v>13</v>
      </c>
    </row>
    <row r="463" spans="2:9" x14ac:dyDescent="0.25">
      <c r="B463">
        <v>260</v>
      </c>
      <c r="C463">
        <v>88</v>
      </c>
      <c r="D463">
        <v>8</v>
      </c>
      <c r="E463">
        <v>76</v>
      </c>
      <c r="F463">
        <v>0</v>
      </c>
      <c r="G463">
        <v>-1</v>
      </c>
      <c r="H463">
        <v>1</v>
      </c>
      <c r="I463">
        <v>13</v>
      </c>
    </row>
    <row r="464" spans="2:9" x14ac:dyDescent="0.25">
      <c r="B464">
        <v>262</v>
      </c>
      <c r="C464">
        <v>88</v>
      </c>
      <c r="D464">
        <v>12</v>
      </c>
      <c r="E464">
        <v>76</v>
      </c>
      <c r="F464">
        <v>0</v>
      </c>
      <c r="G464">
        <v>-1</v>
      </c>
      <c r="H464">
        <v>1</v>
      </c>
      <c r="I464">
        <v>13</v>
      </c>
    </row>
    <row r="465" spans="2:9" x14ac:dyDescent="0.25">
      <c r="B465">
        <v>266</v>
      </c>
      <c r="C465">
        <v>88</v>
      </c>
      <c r="D465">
        <v>11</v>
      </c>
      <c r="E465">
        <v>76</v>
      </c>
      <c r="F465">
        <v>0</v>
      </c>
      <c r="G465">
        <v>-1</v>
      </c>
      <c r="H465">
        <v>1</v>
      </c>
      <c r="I465">
        <v>13</v>
      </c>
    </row>
    <row r="466" spans="2:9" x14ac:dyDescent="0.25">
      <c r="B466">
        <v>264</v>
      </c>
      <c r="C466">
        <v>88</v>
      </c>
      <c r="D466">
        <v>11</v>
      </c>
      <c r="E466">
        <v>76</v>
      </c>
      <c r="F466">
        <v>0</v>
      </c>
      <c r="G466">
        <v>-1</v>
      </c>
      <c r="H466">
        <v>1</v>
      </c>
      <c r="I466">
        <v>13</v>
      </c>
    </row>
    <row r="467" spans="2:9" x14ac:dyDescent="0.25">
      <c r="B467">
        <v>253</v>
      </c>
      <c r="C467">
        <v>88</v>
      </c>
      <c r="D467">
        <v>19</v>
      </c>
      <c r="E467">
        <v>76</v>
      </c>
      <c r="F467">
        <v>0</v>
      </c>
      <c r="G467">
        <v>-1</v>
      </c>
      <c r="H467">
        <v>1</v>
      </c>
      <c r="I467">
        <v>13</v>
      </c>
    </row>
    <row r="468" spans="2:9" x14ac:dyDescent="0.25">
      <c r="B468">
        <v>253</v>
      </c>
      <c r="C468">
        <v>90</v>
      </c>
      <c r="D468">
        <v>74</v>
      </c>
      <c r="E468">
        <v>76</v>
      </c>
      <c r="F468">
        <v>0</v>
      </c>
      <c r="G468">
        <v>-1</v>
      </c>
      <c r="H468">
        <v>1</v>
      </c>
      <c r="I468">
        <v>13</v>
      </c>
    </row>
    <row r="469" spans="2:9" x14ac:dyDescent="0.25">
      <c r="B469">
        <v>238</v>
      </c>
      <c r="C469">
        <v>90</v>
      </c>
      <c r="D469">
        <v>123</v>
      </c>
      <c r="E469">
        <v>76</v>
      </c>
      <c r="F469">
        <v>0</v>
      </c>
      <c r="G469">
        <v>-1</v>
      </c>
      <c r="H469">
        <v>1</v>
      </c>
      <c r="I469">
        <v>13</v>
      </c>
    </row>
    <row r="470" spans="2:9" x14ac:dyDescent="0.25">
      <c r="B470">
        <v>239</v>
      </c>
      <c r="C470">
        <v>88</v>
      </c>
      <c r="D470">
        <v>34</v>
      </c>
      <c r="E470">
        <v>76</v>
      </c>
      <c r="F470">
        <v>0</v>
      </c>
      <c r="G470">
        <v>-1</v>
      </c>
      <c r="H470">
        <v>1</v>
      </c>
      <c r="I470">
        <v>13</v>
      </c>
    </row>
    <row r="471" spans="2:9" x14ac:dyDescent="0.25">
      <c r="B471">
        <v>236</v>
      </c>
      <c r="C471">
        <v>88</v>
      </c>
      <c r="D471">
        <v>35</v>
      </c>
      <c r="E471">
        <v>76</v>
      </c>
      <c r="F471">
        <v>0</v>
      </c>
      <c r="G471">
        <v>-1</v>
      </c>
      <c r="H471">
        <v>1</v>
      </c>
      <c r="I471">
        <v>13</v>
      </c>
    </row>
    <row r="472" spans="2:9" x14ac:dyDescent="0.25">
      <c r="B472">
        <v>241</v>
      </c>
      <c r="C472">
        <v>88</v>
      </c>
      <c r="D472">
        <v>38</v>
      </c>
      <c r="E472">
        <v>76</v>
      </c>
      <c r="F472">
        <v>0</v>
      </c>
      <c r="G472">
        <v>-1</v>
      </c>
      <c r="H472">
        <v>1</v>
      </c>
      <c r="I472">
        <v>13</v>
      </c>
    </row>
    <row r="473" spans="2:9" x14ac:dyDescent="0.25">
      <c r="B473">
        <v>243</v>
      </c>
      <c r="C473">
        <v>88</v>
      </c>
      <c r="D473">
        <v>28</v>
      </c>
      <c r="E473">
        <v>76</v>
      </c>
      <c r="F473">
        <v>0</v>
      </c>
      <c r="G473">
        <v>-1</v>
      </c>
      <c r="H473">
        <v>1</v>
      </c>
      <c r="I473">
        <v>13</v>
      </c>
    </row>
    <row r="474" spans="2:9" x14ac:dyDescent="0.25">
      <c r="B474">
        <v>302</v>
      </c>
      <c r="C474">
        <v>88</v>
      </c>
      <c r="D474">
        <v>21</v>
      </c>
      <c r="E474">
        <v>76</v>
      </c>
      <c r="F474">
        <v>0</v>
      </c>
      <c r="G474">
        <v>-1</v>
      </c>
      <c r="H474">
        <v>1</v>
      </c>
      <c r="I474">
        <v>13</v>
      </c>
    </row>
    <row r="475" spans="2:9" x14ac:dyDescent="0.25">
      <c r="B475">
        <v>242</v>
      </c>
      <c r="C475">
        <v>90</v>
      </c>
      <c r="D475">
        <v>198</v>
      </c>
      <c r="E475">
        <v>76</v>
      </c>
      <c r="F475">
        <v>0</v>
      </c>
      <c r="G475">
        <v>-1</v>
      </c>
      <c r="H475">
        <v>1</v>
      </c>
      <c r="I475">
        <v>13</v>
      </c>
    </row>
    <row r="476" spans="2:9" x14ac:dyDescent="0.25">
      <c r="B476">
        <v>255</v>
      </c>
      <c r="C476">
        <v>88</v>
      </c>
      <c r="D476">
        <v>12</v>
      </c>
      <c r="E476">
        <v>76</v>
      </c>
      <c r="F476">
        <v>0</v>
      </c>
      <c r="G476">
        <v>-1</v>
      </c>
      <c r="H476">
        <v>1</v>
      </c>
      <c r="I476">
        <v>13</v>
      </c>
    </row>
    <row r="477" spans="2:9" x14ac:dyDescent="0.25">
      <c r="B477">
        <v>311</v>
      </c>
      <c r="C477">
        <v>88</v>
      </c>
      <c r="D477">
        <v>37</v>
      </c>
      <c r="E477">
        <v>76</v>
      </c>
      <c r="F477">
        <v>0</v>
      </c>
      <c r="G477">
        <v>-1</v>
      </c>
      <c r="H477">
        <v>1</v>
      </c>
      <c r="I477">
        <v>13</v>
      </c>
    </row>
    <row r="478" spans="2:9" x14ac:dyDescent="0.25">
      <c r="B478">
        <v>318</v>
      </c>
      <c r="C478">
        <v>90</v>
      </c>
      <c r="D478">
        <v>27</v>
      </c>
      <c r="E478">
        <v>76</v>
      </c>
      <c r="F478">
        <v>0</v>
      </c>
      <c r="G478">
        <v>-1</v>
      </c>
      <c r="H478">
        <v>1</v>
      </c>
      <c r="I478">
        <v>13</v>
      </c>
    </row>
    <row r="479" spans="2:9" x14ac:dyDescent="0.25">
      <c r="B479">
        <v>249</v>
      </c>
      <c r="C479">
        <v>88</v>
      </c>
      <c r="D479">
        <v>8</v>
      </c>
      <c r="E479">
        <v>76</v>
      </c>
      <c r="F479">
        <v>0</v>
      </c>
      <c r="G479">
        <v>-1</v>
      </c>
      <c r="H479">
        <v>1</v>
      </c>
      <c r="I479">
        <v>13</v>
      </c>
    </row>
    <row r="480" spans="2:9" x14ac:dyDescent="0.25">
      <c r="B480">
        <v>247</v>
      </c>
      <c r="C480">
        <v>88</v>
      </c>
      <c r="D480">
        <v>4</v>
      </c>
      <c r="E480">
        <v>76</v>
      </c>
      <c r="F480">
        <v>0</v>
      </c>
      <c r="G480">
        <v>-1</v>
      </c>
      <c r="H480">
        <v>1</v>
      </c>
      <c r="I480">
        <v>13</v>
      </c>
    </row>
    <row r="481" spans="2:9" x14ac:dyDescent="0.25">
      <c r="B481">
        <v>245</v>
      </c>
      <c r="C481">
        <v>88</v>
      </c>
      <c r="D481">
        <v>8</v>
      </c>
      <c r="E481">
        <v>76</v>
      </c>
      <c r="F481">
        <v>0</v>
      </c>
      <c r="G481">
        <v>-1</v>
      </c>
      <c r="H481">
        <v>1</v>
      </c>
      <c r="I481">
        <v>13</v>
      </c>
    </row>
    <row r="482" spans="2:9" x14ac:dyDescent="0.25">
      <c r="B482">
        <v>312</v>
      </c>
      <c r="C482">
        <v>88</v>
      </c>
      <c r="D482">
        <v>5</v>
      </c>
      <c r="E482">
        <v>76</v>
      </c>
      <c r="F482">
        <v>0</v>
      </c>
      <c r="G482">
        <v>-1</v>
      </c>
      <c r="H482">
        <v>1</v>
      </c>
      <c r="I482">
        <v>13</v>
      </c>
    </row>
    <row r="483" spans="2:9" x14ac:dyDescent="0.25">
      <c r="B483">
        <v>396</v>
      </c>
      <c r="C483">
        <v>90</v>
      </c>
      <c r="D483">
        <v>32</v>
      </c>
      <c r="E483">
        <v>76</v>
      </c>
      <c r="F483">
        <v>0</v>
      </c>
      <c r="G483">
        <v>-1</v>
      </c>
      <c r="H483">
        <v>1</v>
      </c>
      <c r="I483">
        <v>13</v>
      </c>
    </row>
    <row r="484" spans="2:9" x14ac:dyDescent="0.25">
      <c r="B484">
        <v>396</v>
      </c>
      <c r="C484">
        <v>88</v>
      </c>
      <c r="D484">
        <v>5</v>
      </c>
      <c r="E484">
        <v>76</v>
      </c>
      <c r="F484">
        <v>0</v>
      </c>
      <c r="G484">
        <v>-1</v>
      </c>
      <c r="H484">
        <v>1</v>
      </c>
      <c r="I484">
        <v>13</v>
      </c>
    </row>
    <row r="485" spans="2:9" x14ac:dyDescent="0.25">
      <c r="B485">
        <v>398</v>
      </c>
      <c r="C485">
        <v>88</v>
      </c>
      <c r="D485">
        <v>7</v>
      </c>
      <c r="E485">
        <v>76</v>
      </c>
      <c r="F485">
        <v>0</v>
      </c>
      <c r="G485">
        <v>-1</v>
      </c>
      <c r="H485">
        <v>1</v>
      </c>
      <c r="I485">
        <v>13</v>
      </c>
    </row>
    <row r="486" spans="2:9" x14ac:dyDescent="0.25">
      <c r="B486">
        <v>401</v>
      </c>
      <c r="C486">
        <v>88</v>
      </c>
      <c r="D486">
        <v>4</v>
      </c>
      <c r="E486">
        <v>76</v>
      </c>
      <c r="F486">
        <v>0</v>
      </c>
      <c r="G486">
        <v>-1</v>
      </c>
      <c r="H486">
        <v>1</v>
      </c>
      <c r="I486">
        <v>13</v>
      </c>
    </row>
    <row r="487" spans="2:9" x14ac:dyDescent="0.25">
      <c r="B487">
        <v>272</v>
      </c>
      <c r="C487">
        <v>90</v>
      </c>
      <c r="D487">
        <v>13</v>
      </c>
      <c r="E487">
        <v>76</v>
      </c>
      <c r="F487">
        <v>0</v>
      </c>
      <c r="G487">
        <v>-1</v>
      </c>
      <c r="H487">
        <v>1</v>
      </c>
      <c r="I487">
        <v>13</v>
      </c>
    </row>
    <row r="488" spans="2:9" x14ac:dyDescent="0.25">
      <c r="B488">
        <v>465</v>
      </c>
      <c r="C488">
        <v>88</v>
      </c>
      <c r="D488">
        <v>32</v>
      </c>
      <c r="E488">
        <v>76</v>
      </c>
      <c r="F488">
        <v>0</v>
      </c>
      <c r="G488">
        <v>-1</v>
      </c>
      <c r="H488">
        <v>1</v>
      </c>
      <c r="I488">
        <v>13</v>
      </c>
    </row>
    <row r="489" spans="2:9" x14ac:dyDescent="0.25">
      <c r="B489">
        <v>462</v>
      </c>
      <c r="C489">
        <v>88</v>
      </c>
      <c r="D489">
        <v>35</v>
      </c>
      <c r="E489">
        <v>76</v>
      </c>
      <c r="F489">
        <v>0</v>
      </c>
      <c r="G489">
        <v>-1</v>
      </c>
      <c r="H489">
        <v>1</v>
      </c>
      <c r="I489">
        <v>13</v>
      </c>
    </row>
    <row r="490" spans="2:9" x14ac:dyDescent="0.25">
      <c r="B490">
        <v>464</v>
      </c>
      <c r="C490">
        <v>90</v>
      </c>
      <c r="D490">
        <v>118</v>
      </c>
      <c r="E490">
        <v>76</v>
      </c>
      <c r="F490">
        <v>0</v>
      </c>
      <c r="G490">
        <v>-1</v>
      </c>
      <c r="H490">
        <v>1</v>
      </c>
      <c r="I490">
        <v>13</v>
      </c>
    </row>
    <row r="491" spans="2:9" x14ac:dyDescent="0.25">
      <c r="B491">
        <v>493</v>
      </c>
      <c r="C491">
        <v>90</v>
      </c>
      <c r="D491">
        <v>21</v>
      </c>
      <c r="E491">
        <v>76</v>
      </c>
      <c r="F491">
        <v>0</v>
      </c>
      <c r="G491">
        <v>-1</v>
      </c>
      <c r="H491">
        <v>1</v>
      </c>
      <c r="I491">
        <v>13</v>
      </c>
    </row>
    <row r="492" spans="2:9" x14ac:dyDescent="0.25">
      <c r="B492">
        <v>498</v>
      </c>
      <c r="C492">
        <v>88</v>
      </c>
      <c r="D492">
        <v>5</v>
      </c>
      <c r="E492">
        <v>76</v>
      </c>
      <c r="F492">
        <v>0</v>
      </c>
      <c r="G492">
        <v>-1</v>
      </c>
      <c r="H492">
        <v>1</v>
      </c>
      <c r="I492">
        <v>13</v>
      </c>
    </row>
    <row r="493" spans="2:9" x14ac:dyDescent="0.25">
      <c r="B493">
        <v>494</v>
      </c>
      <c r="C493">
        <v>88</v>
      </c>
      <c r="D493">
        <v>4</v>
      </c>
      <c r="E493">
        <v>76</v>
      </c>
      <c r="F493">
        <v>0</v>
      </c>
      <c r="G493">
        <v>-1</v>
      </c>
      <c r="H493">
        <v>1</v>
      </c>
      <c r="I493">
        <v>13</v>
      </c>
    </row>
    <row r="494" spans="2:9" x14ac:dyDescent="0.25">
      <c r="B494">
        <v>496</v>
      </c>
      <c r="C494">
        <v>88</v>
      </c>
      <c r="D494">
        <v>5</v>
      </c>
      <c r="E494">
        <v>76</v>
      </c>
      <c r="F494">
        <v>0</v>
      </c>
      <c r="G494">
        <v>-1</v>
      </c>
      <c r="H494">
        <v>1</v>
      </c>
      <c r="I494">
        <v>13</v>
      </c>
    </row>
    <row r="495" spans="2:9" x14ac:dyDescent="0.25">
      <c r="B495">
        <v>486</v>
      </c>
      <c r="C495">
        <v>90</v>
      </c>
      <c r="D495">
        <v>17</v>
      </c>
      <c r="E495">
        <v>76</v>
      </c>
      <c r="F495">
        <v>0</v>
      </c>
      <c r="G495">
        <v>-1</v>
      </c>
      <c r="H495">
        <v>1</v>
      </c>
      <c r="I495">
        <v>13</v>
      </c>
    </row>
    <row r="496" spans="2:9" x14ac:dyDescent="0.25">
      <c r="B496">
        <v>491</v>
      </c>
      <c r="C496">
        <v>88</v>
      </c>
      <c r="D496">
        <v>4</v>
      </c>
      <c r="E496">
        <v>76</v>
      </c>
      <c r="F496">
        <v>0</v>
      </c>
      <c r="G496">
        <v>-1</v>
      </c>
      <c r="H496">
        <v>1</v>
      </c>
      <c r="I496">
        <v>13</v>
      </c>
    </row>
    <row r="497" spans="2:9" x14ac:dyDescent="0.25">
      <c r="B497">
        <v>489</v>
      </c>
      <c r="C497">
        <v>88</v>
      </c>
      <c r="D497">
        <v>4</v>
      </c>
      <c r="E497">
        <v>76</v>
      </c>
      <c r="F497">
        <v>0</v>
      </c>
      <c r="G497">
        <v>-1</v>
      </c>
      <c r="H497">
        <v>1</v>
      </c>
      <c r="I497">
        <v>13</v>
      </c>
    </row>
    <row r="498" spans="2:9" x14ac:dyDescent="0.25">
      <c r="B498">
        <v>487</v>
      </c>
      <c r="C498">
        <v>88</v>
      </c>
      <c r="D498">
        <v>4</v>
      </c>
      <c r="E498">
        <v>76</v>
      </c>
      <c r="F498">
        <v>0</v>
      </c>
      <c r="G498">
        <v>-1</v>
      </c>
      <c r="H498">
        <v>1</v>
      </c>
      <c r="I498">
        <v>13</v>
      </c>
    </row>
    <row r="499" spans="2:9" x14ac:dyDescent="0.25">
      <c r="B499">
        <v>484</v>
      </c>
      <c r="C499">
        <v>88</v>
      </c>
      <c r="D499">
        <v>3</v>
      </c>
      <c r="E499">
        <v>76</v>
      </c>
      <c r="F499">
        <v>0</v>
      </c>
      <c r="G499">
        <v>-1</v>
      </c>
      <c r="H499">
        <v>1</v>
      </c>
      <c r="I499">
        <v>13</v>
      </c>
    </row>
    <row r="500" spans="2:9" x14ac:dyDescent="0.25">
      <c r="B500">
        <v>479</v>
      </c>
      <c r="C500">
        <v>88</v>
      </c>
      <c r="D500">
        <v>3</v>
      </c>
      <c r="E500">
        <v>76</v>
      </c>
      <c r="F500">
        <v>0</v>
      </c>
      <c r="G500">
        <v>-1</v>
      </c>
      <c r="H500">
        <v>1</v>
      </c>
      <c r="I500">
        <v>13</v>
      </c>
    </row>
    <row r="501" spans="2:9" x14ac:dyDescent="0.25">
      <c r="B501">
        <v>481</v>
      </c>
      <c r="C501">
        <v>88</v>
      </c>
      <c r="D501">
        <v>4</v>
      </c>
      <c r="E501">
        <v>76</v>
      </c>
      <c r="F501">
        <v>0</v>
      </c>
      <c r="G501">
        <v>-1</v>
      </c>
      <c r="H501">
        <v>1</v>
      </c>
      <c r="I501">
        <v>13</v>
      </c>
    </row>
    <row r="502" spans="2:9" x14ac:dyDescent="0.25">
      <c r="B502">
        <v>480</v>
      </c>
      <c r="C502">
        <v>90</v>
      </c>
      <c r="D502">
        <v>18</v>
      </c>
      <c r="E502">
        <v>76</v>
      </c>
      <c r="F502">
        <v>0</v>
      </c>
      <c r="G502">
        <v>-1</v>
      </c>
      <c r="H502">
        <v>1</v>
      </c>
      <c r="I502">
        <v>13</v>
      </c>
    </row>
    <row r="503" spans="2:9" x14ac:dyDescent="0.25">
      <c r="B503">
        <v>471</v>
      </c>
      <c r="C503">
        <v>90</v>
      </c>
      <c r="D503">
        <v>30</v>
      </c>
      <c r="E503">
        <v>76</v>
      </c>
      <c r="F503">
        <v>0</v>
      </c>
      <c r="G503">
        <v>-1</v>
      </c>
      <c r="H503">
        <v>1</v>
      </c>
      <c r="I503">
        <v>13</v>
      </c>
    </row>
    <row r="504" spans="2:9" x14ac:dyDescent="0.25">
      <c r="B504">
        <v>470</v>
      </c>
      <c r="C504">
        <v>88</v>
      </c>
      <c r="D504">
        <v>5</v>
      </c>
      <c r="E504">
        <v>76</v>
      </c>
      <c r="F504">
        <v>0</v>
      </c>
      <c r="G504">
        <v>-1</v>
      </c>
      <c r="H504">
        <v>1</v>
      </c>
      <c r="I504">
        <v>13</v>
      </c>
    </row>
    <row r="505" spans="2:9" x14ac:dyDescent="0.25">
      <c r="B505">
        <v>472</v>
      </c>
      <c r="C505">
        <v>88</v>
      </c>
      <c r="D505">
        <v>6</v>
      </c>
      <c r="E505">
        <v>76</v>
      </c>
      <c r="F505">
        <v>0</v>
      </c>
      <c r="G505">
        <v>-1</v>
      </c>
      <c r="H505">
        <v>1</v>
      </c>
      <c r="I505">
        <v>13</v>
      </c>
    </row>
    <row r="506" spans="2:9" x14ac:dyDescent="0.25">
      <c r="B506">
        <v>475</v>
      </c>
      <c r="C506">
        <v>88</v>
      </c>
      <c r="D506">
        <v>4</v>
      </c>
      <c r="E506">
        <v>76</v>
      </c>
      <c r="F506">
        <v>0</v>
      </c>
      <c r="G506">
        <v>-1</v>
      </c>
      <c r="H506">
        <v>1</v>
      </c>
      <c r="I506">
        <v>13</v>
      </c>
    </row>
    <row r="507" spans="2:9" x14ac:dyDescent="0.25">
      <c r="B507">
        <v>513</v>
      </c>
      <c r="C507">
        <v>90</v>
      </c>
      <c r="D507">
        <v>14</v>
      </c>
      <c r="E507">
        <v>76</v>
      </c>
      <c r="F507">
        <v>0</v>
      </c>
      <c r="G507">
        <v>-1</v>
      </c>
      <c r="H507">
        <v>1</v>
      </c>
      <c r="I507">
        <v>13</v>
      </c>
    </row>
    <row r="508" spans="2:9" x14ac:dyDescent="0.25">
      <c r="B508">
        <v>513</v>
      </c>
      <c r="C508">
        <v>88</v>
      </c>
      <c r="D508">
        <v>2</v>
      </c>
      <c r="E508">
        <v>76</v>
      </c>
      <c r="F508">
        <v>0</v>
      </c>
      <c r="G508">
        <v>-1</v>
      </c>
      <c r="H508">
        <v>1</v>
      </c>
      <c r="I508">
        <v>13</v>
      </c>
    </row>
    <row r="509" spans="2:9" x14ac:dyDescent="0.25">
      <c r="B509">
        <v>515</v>
      </c>
      <c r="C509">
        <v>88</v>
      </c>
      <c r="D509">
        <v>3</v>
      </c>
      <c r="E509">
        <v>76</v>
      </c>
      <c r="F509">
        <v>0</v>
      </c>
      <c r="G509">
        <v>-1</v>
      </c>
      <c r="H509">
        <v>1</v>
      </c>
      <c r="I509">
        <v>13</v>
      </c>
    </row>
    <row r="510" spans="2:9" x14ac:dyDescent="0.25">
      <c r="B510">
        <v>518</v>
      </c>
      <c r="C510">
        <v>88</v>
      </c>
      <c r="D510">
        <v>2</v>
      </c>
      <c r="E510">
        <v>76</v>
      </c>
      <c r="F510">
        <v>0</v>
      </c>
      <c r="G510">
        <v>-1</v>
      </c>
      <c r="H510">
        <v>1</v>
      </c>
      <c r="I510">
        <v>13</v>
      </c>
    </row>
    <row r="511" spans="2:9" x14ac:dyDescent="0.25">
      <c r="B511">
        <v>522</v>
      </c>
      <c r="C511">
        <v>90</v>
      </c>
      <c r="D511">
        <v>32</v>
      </c>
      <c r="E511">
        <v>76</v>
      </c>
      <c r="F511">
        <v>0</v>
      </c>
      <c r="G511">
        <v>-1</v>
      </c>
      <c r="H511">
        <v>1</v>
      </c>
      <c r="I511">
        <v>13</v>
      </c>
    </row>
    <row r="512" spans="2:9" x14ac:dyDescent="0.25">
      <c r="B512">
        <v>522</v>
      </c>
      <c r="C512">
        <v>88</v>
      </c>
      <c r="D512">
        <v>5</v>
      </c>
      <c r="E512">
        <v>76</v>
      </c>
      <c r="F512">
        <v>0</v>
      </c>
      <c r="G512">
        <v>-1</v>
      </c>
      <c r="H512">
        <v>1</v>
      </c>
      <c r="I512">
        <v>13</v>
      </c>
    </row>
    <row r="513" spans="2:9" x14ac:dyDescent="0.25">
      <c r="B513">
        <v>524</v>
      </c>
      <c r="C513">
        <v>88</v>
      </c>
      <c r="D513">
        <v>7</v>
      </c>
      <c r="E513">
        <v>76</v>
      </c>
      <c r="F513">
        <v>0</v>
      </c>
      <c r="G513">
        <v>-1</v>
      </c>
      <c r="H513">
        <v>1</v>
      </c>
      <c r="I513">
        <v>13</v>
      </c>
    </row>
    <row r="514" spans="2:9" x14ac:dyDescent="0.25">
      <c r="B514">
        <v>527</v>
      </c>
      <c r="C514">
        <v>88</v>
      </c>
      <c r="D514">
        <v>4</v>
      </c>
      <c r="E514">
        <v>76</v>
      </c>
      <c r="F514">
        <v>0</v>
      </c>
      <c r="G514">
        <v>-1</v>
      </c>
      <c r="H514">
        <v>1</v>
      </c>
      <c r="I514">
        <v>13</v>
      </c>
    </row>
    <row r="515" spans="2:9" x14ac:dyDescent="0.25">
      <c r="B515">
        <v>500</v>
      </c>
      <c r="C515">
        <v>90</v>
      </c>
      <c r="D515">
        <v>11</v>
      </c>
      <c r="E515">
        <v>76</v>
      </c>
      <c r="F515">
        <v>0</v>
      </c>
      <c r="G515">
        <v>-1</v>
      </c>
      <c r="H515">
        <v>1</v>
      </c>
      <c r="I515">
        <v>13</v>
      </c>
    </row>
    <row r="516" spans="2:9" x14ac:dyDescent="0.25">
      <c r="B516">
        <v>528</v>
      </c>
      <c r="C516">
        <v>88</v>
      </c>
      <c r="D516">
        <v>2</v>
      </c>
      <c r="E516">
        <v>76</v>
      </c>
      <c r="F516">
        <v>0</v>
      </c>
      <c r="G516">
        <v>-1</v>
      </c>
      <c r="H516">
        <v>1</v>
      </c>
      <c r="I516">
        <v>13</v>
      </c>
    </row>
    <row r="517" spans="2:9" x14ac:dyDescent="0.25">
      <c r="B517">
        <v>509</v>
      </c>
      <c r="C517">
        <v>88</v>
      </c>
      <c r="D517">
        <v>2</v>
      </c>
      <c r="E517">
        <v>76</v>
      </c>
      <c r="F517">
        <v>0</v>
      </c>
      <c r="G517">
        <v>-1</v>
      </c>
      <c r="H517">
        <v>1</v>
      </c>
      <c r="I517">
        <v>13</v>
      </c>
    </row>
    <row r="518" spans="2:9" x14ac:dyDescent="0.25">
      <c r="B518">
        <v>499</v>
      </c>
      <c r="C518">
        <v>88</v>
      </c>
      <c r="D518">
        <v>2</v>
      </c>
      <c r="E518">
        <v>76</v>
      </c>
      <c r="F518">
        <v>0</v>
      </c>
      <c r="G518">
        <v>-1</v>
      </c>
      <c r="H518">
        <v>1</v>
      </c>
      <c r="I518">
        <v>13</v>
      </c>
    </row>
    <row r="519" spans="2:9" x14ac:dyDescent="0.25">
      <c r="B519">
        <v>327</v>
      </c>
      <c r="C519">
        <v>88</v>
      </c>
      <c r="D519">
        <v>15</v>
      </c>
      <c r="E519">
        <v>76</v>
      </c>
      <c r="F519">
        <v>0</v>
      </c>
      <c r="G519">
        <v>-1</v>
      </c>
      <c r="H519">
        <v>1</v>
      </c>
      <c r="I519">
        <v>13</v>
      </c>
    </row>
    <row r="520" spans="2:9" x14ac:dyDescent="0.25">
      <c r="B520">
        <v>328</v>
      </c>
      <c r="C520">
        <v>88</v>
      </c>
      <c r="D520">
        <v>10</v>
      </c>
      <c r="E520">
        <v>76</v>
      </c>
      <c r="F520">
        <v>0</v>
      </c>
      <c r="G520">
        <v>-1</v>
      </c>
      <c r="H520">
        <v>1</v>
      </c>
      <c r="I520">
        <v>13</v>
      </c>
    </row>
    <row r="521" spans="2:9" x14ac:dyDescent="0.25">
      <c r="B521">
        <v>507</v>
      </c>
      <c r="C521">
        <v>88</v>
      </c>
      <c r="D521">
        <v>5</v>
      </c>
      <c r="E521">
        <v>76</v>
      </c>
      <c r="F521">
        <v>0</v>
      </c>
      <c r="G521">
        <v>-1</v>
      </c>
      <c r="H521">
        <v>1</v>
      </c>
      <c r="I521">
        <v>13</v>
      </c>
    </row>
    <row r="522" spans="2:9" x14ac:dyDescent="0.25">
      <c r="B522">
        <v>268</v>
      </c>
      <c r="C522">
        <v>88</v>
      </c>
      <c r="D522">
        <v>14</v>
      </c>
      <c r="E522">
        <v>76</v>
      </c>
      <c r="F522">
        <v>0</v>
      </c>
      <c r="G522">
        <v>-1</v>
      </c>
      <c r="H522">
        <v>1</v>
      </c>
      <c r="I522">
        <v>13</v>
      </c>
    </row>
    <row r="523" spans="2:9" x14ac:dyDescent="0.25">
      <c r="B523">
        <v>270</v>
      </c>
      <c r="C523">
        <v>88</v>
      </c>
      <c r="D523">
        <v>12</v>
      </c>
      <c r="E523">
        <v>76</v>
      </c>
      <c r="F523">
        <v>0</v>
      </c>
      <c r="G523">
        <v>-1</v>
      </c>
      <c r="H523">
        <v>1</v>
      </c>
      <c r="I523">
        <v>13</v>
      </c>
    </row>
    <row r="524" spans="2:9" x14ac:dyDescent="0.25">
      <c r="B524">
        <v>322</v>
      </c>
      <c r="C524">
        <v>88</v>
      </c>
      <c r="D524">
        <v>7</v>
      </c>
      <c r="E524">
        <v>76</v>
      </c>
      <c r="F524">
        <v>0</v>
      </c>
      <c r="G524">
        <v>-1</v>
      </c>
      <c r="H524">
        <v>1</v>
      </c>
      <c r="I524">
        <v>13</v>
      </c>
    </row>
    <row r="525" spans="2:9" x14ac:dyDescent="0.25">
      <c r="B525">
        <v>267</v>
      </c>
      <c r="C525">
        <v>90</v>
      </c>
      <c r="D525">
        <v>56</v>
      </c>
      <c r="E525">
        <v>76</v>
      </c>
      <c r="F525">
        <v>0</v>
      </c>
      <c r="G525">
        <v>-1</v>
      </c>
      <c r="H525">
        <v>1</v>
      </c>
      <c r="I525">
        <v>13</v>
      </c>
    </row>
    <row r="526" spans="2:9" x14ac:dyDescent="0.25">
      <c r="B526">
        <v>313</v>
      </c>
      <c r="C526">
        <v>88</v>
      </c>
      <c r="D526">
        <v>12</v>
      </c>
      <c r="E526">
        <v>76</v>
      </c>
      <c r="F526">
        <v>0</v>
      </c>
      <c r="G526">
        <v>-1</v>
      </c>
      <c r="H526">
        <v>1</v>
      </c>
      <c r="I526">
        <v>13</v>
      </c>
    </row>
    <row r="527" spans="2:9" x14ac:dyDescent="0.25">
      <c r="B527">
        <v>198</v>
      </c>
      <c r="C527">
        <v>88</v>
      </c>
      <c r="D527">
        <v>2</v>
      </c>
      <c r="E527">
        <v>76</v>
      </c>
      <c r="F527">
        <v>0</v>
      </c>
      <c r="G527">
        <v>-1</v>
      </c>
      <c r="H527">
        <v>1</v>
      </c>
      <c r="I527">
        <v>13</v>
      </c>
    </row>
    <row r="528" spans="2:9" x14ac:dyDescent="0.25">
      <c r="B528">
        <v>190</v>
      </c>
      <c r="C528">
        <v>88</v>
      </c>
      <c r="D528">
        <v>2</v>
      </c>
      <c r="E528">
        <v>76</v>
      </c>
      <c r="F528">
        <v>0</v>
      </c>
      <c r="G528">
        <v>-1</v>
      </c>
      <c r="H528">
        <v>1</v>
      </c>
      <c r="I528">
        <v>13</v>
      </c>
    </row>
    <row r="529" spans="2:9" x14ac:dyDescent="0.25">
      <c r="B529">
        <v>191</v>
      </c>
      <c r="C529">
        <v>88</v>
      </c>
      <c r="D529">
        <v>2</v>
      </c>
      <c r="E529">
        <v>76</v>
      </c>
      <c r="F529">
        <v>0</v>
      </c>
      <c r="G529">
        <v>-1</v>
      </c>
      <c r="H529">
        <v>1</v>
      </c>
      <c r="I529">
        <v>13</v>
      </c>
    </row>
    <row r="530" spans="2:9" x14ac:dyDescent="0.25">
      <c r="B530">
        <v>192</v>
      </c>
      <c r="C530">
        <v>88</v>
      </c>
      <c r="D530">
        <v>2</v>
      </c>
      <c r="E530">
        <v>76</v>
      </c>
      <c r="F530">
        <v>0</v>
      </c>
      <c r="G530">
        <v>-1</v>
      </c>
      <c r="H530">
        <v>1</v>
      </c>
      <c r="I530">
        <v>13</v>
      </c>
    </row>
    <row r="531" spans="2:9" x14ac:dyDescent="0.25">
      <c r="B531">
        <v>193</v>
      </c>
      <c r="C531">
        <v>88</v>
      </c>
      <c r="D531">
        <v>2</v>
      </c>
      <c r="E531">
        <v>76</v>
      </c>
      <c r="F531">
        <v>0</v>
      </c>
      <c r="G531">
        <v>-1</v>
      </c>
      <c r="H531">
        <v>1</v>
      </c>
      <c r="I531">
        <v>13</v>
      </c>
    </row>
    <row r="532" spans="2:9" x14ac:dyDescent="0.25">
      <c r="B532">
        <v>292</v>
      </c>
      <c r="C532">
        <v>88</v>
      </c>
      <c r="D532">
        <v>2</v>
      </c>
      <c r="E532">
        <v>76</v>
      </c>
      <c r="F532">
        <v>0</v>
      </c>
      <c r="G532">
        <v>-1</v>
      </c>
      <c r="H532">
        <v>1</v>
      </c>
      <c r="I532">
        <v>13</v>
      </c>
    </row>
    <row r="533" spans="2:9" x14ac:dyDescent="0.25">
      <c r="B533">
        <v>294</v>
      </c>
      <c r="C533">
        <v>88</v>
      </c>
      <c r="D533">
        <v>2</v>
      </c>
      <c r="E533">
        <v>76</v>
      </c>
      <c r="F533">
        <v>0</v>
      </c>
      <c r="G533">
        <v>-1</v>
      </c>
      <c r="H533">
        <v>1</v>
      </c>
      <c r="I533">
        <v>13</v>
      </c>
    </row>
    <row r="534" spans="2:9" x14ac:dyDescent="0.25">
      <c r="B534">
        <v>296</v>
      </c>
      <c r="C534">
        <v>88</v>
      </c>
      <c r="D534">
        <v>3</v>
      </c>
      <c r="E534">
        <v>76</v>
      </c>
      <c r="F534">
        <v>0</v>
      </c>
      <c r="G534">
        <v>-1</v>
      </c>
      <c r="H534">
        <v>1</v>
      </c>
      <c r="I534">
        <v>13</v>
      </c>
    </row>
    <row r="535" spans="2:9" x14ac:dyDescent="0.25">
      <c r="B535">
        <v>293</v>
      </c>
      <c r="C535">
        <v>88</v>
      </c>
      <c r="D535">
        <v>1</v>
      </c>
      <c r="E535">
        <v>76</v>
      </c>
      <c r="F535">
        <v>0</v>
      </c>
      <c r="G535">
        <v>-1</v>
      </c>
      <c r="H535">
        <v>1</v>
      </c>
      <c r="I535">
        <v>13</v>
      </c>
    </row>
    <row r="536" spans="2:9" x14ac:dyDescent="0.25">
      <c r="B536">
        <v>299</v>
      </c>
      <c r="C536">
        <v>88</v>
      </c>
      <c r="D536">
        <v>1</v>
      </c>
      <c r="E536">
        <v>76</v>
      </c>
      <c r="F536">
        <v>0</v>
      </c>
      <c r="G536">
        <v>-1</v>
      </c>
      <c r="H536">
        <v>1</v>
      </c>
      <c r="I536">
        <v>13</v>
      </c>
    </row>
    <row r="537" spans="2:9" x14ac:dyDescent="0.25">
      <c r="B537">
        <v>295</v>
      </c>
      <c r="C537">
        <v>88</v>
      </c>
      <c r="D537">
        <v>1</v>
      </c>
      <c r="E537">
        <v>76</v>
      </c>
      <c r="F537">
        <v>0</v>
      </c>
      <c r="G537">
        <v>-1</v>
      </c>
      <c r="H537">
        <v>1</v>
      </c>
      <c r="I537">
        <v>13</v>
      </c>
    </row>
    <row r="538" spans="2:9" x14ac:dyDescent="0.25">
      <c r="B538">
        <v>294</v>
      </c>
      <c r="C538">
        <v>90</v>
      </c>
      <c r="D538">
        <v>14</v>
      </c>
      <c r="E538">
        <v>76</v>
      </c>
      <c r="F538">
        <v>0</v>
      </c>
      <c r="G538">
        <v>-1</v>
      </c>
      <c r="H538">
        <v>1</v>
      </c>
      <c r="I538">
        <v>13</v>
      </c>
    </row>
    <row r="539" spans="2:9" x14ac:dyDescent="0.25">
      <c r="B539">
        <v>514</v>
      </c>
      <c r="C539">
        <v>88</v>
      </c>
      <c r="D539">
        <v>2</v>
      </c>
      <c r="E539">
        <v>76</v>
      </c>
      <c r="F539">
        <v>0</v>
      </c>
      <c r="G539">
        <v>-1</v>
      </c>
      <c r="H539">
        <v>1</v>
      </c>
      <c r="I539">
        <v>13</v>
      </c>
    </row>
    <row r="540" spans="2:9" x14ac:dyDescent="0.25">
      <c r="B540">
        <v>511</v>
      </c>
      <c r="C540">
        <v>88</v>
      </c>
      <c r="D540">
        <v>2</v>
      </c>
      <c r="E540">
        <v>76</v>
      </c>
      <c r="F540">
        <v>0</v>
      </c>
      <c r="G540">
        <v>-1</v>
      </c>
      <c r="H540">
        <v>1</v>
      </c>
      <c r="I540">
        <v>13</v>
      </c>
    </row>
    <row r="541" spans="2:9" x14ac:dyDescent="0.25">
      <c r="B541">
        <v>512</v>
      </c>
      <c r="C541">
        <v>88</v>
      </c>
      <c r="D541">
        <v>2</v>
      </c>
      <c r="E541">
        <v>76</v>
      </c>
      <c r="F541">
        <v>0</v>
      </c>
      <c r="G541">
        <v>-1</v>
      </c>
      <c r="H541">
        <v>1</v>
      </c>
      <c r="I541">
        <v>13</v>
      </c>
    </row>
    <row r="542" spans="2:9" x14ac:dyDescent="0.25">
      <c r="B542">
        <v>227</v>
      </c>
      <c r="C542">
        <v>90</v>
      </c>
      <c r="D542">
        <v>34.5</v>
      </c>
      <c r="E542">
        <v>76</v>
      </c>
      <c r="F542">
        <v>0</v>
      </c>
      <c r="G542">
        <v>-1</v>
      </c>
      <c r="H542">
        <v>1</v>
      </c>
      <c r="I542">
        <v>14</v>
      </c>
    </row>
    <row r="543" spans="2:9" x14ac:dyDescent="0.25">
      <c r="B543">
        <v>228</v>
      </c>
      <c r="C543">
        <v>90</v>
      </c>
      <c r="D543">
        <v>34.5</v>
      </c>
      <c r="E543">
        <v>76</v>
      </c>
      <c r="F543">
        <v>0</v>
      </c>
      <c r="G543">
        <v>-1</v>
      </c>
      <c r="H543">
        <v>1</v>
      </c>
      <c r="I543">
        <v>14</v>
      </c>
    </row>
    <row r="544" spans="2:9" x14ac:dyDescent="0.25">
      <c r="B544">
        <v>229</v>
      </c>
      <c r="C544">
        <v>90</v>
      </c>
      <c r="D544">
        <v>34.5</v>
      </c>
      <c r="E544">
        <v>76</v>
      </c>
      <c r="F544">
        <v>0</v>
      </c>
      <c r="G544">
        <v>-1</v>
      </c>
      <c r="H544">
        <v>1</v>
      </c>
      <c r="I544">
        <v>14</v>
      </c>
    </row>
    <row r="545" spans="2:9" x14ac:dyDescent="0.25">
      <c r="B545">
        <v>230</v>
      </c>
      <c r="C545">
        <v>90</v>
      </c>
      <c r="D545">
        <v>34.5</v>
      </c>
      <c r="E545">
        <v>76</v>
      </c>
      <c r="F545">
        <v>0</v>
      </c>
      <c r="G545">
        <v>-1</v>
      </c>
      <c r="H545">
        <v>1</v>
      </c>
      <c r="I545">
        <v>14</v>
      </c>
    </row>
    <row r="546" spans="2:9" x14ac:dyDescent="0.25">
      <c r="B546">
        <v>231</v>
      </c>
      <c r="C546">
        <v>90</v>
      </c>
      <c r="D546">
        <v>34.5</v>
      </c>
      <c r="E546">
        <v>76</v>
      </c>
      <c r="F546">
        <v>0</v>
      </c>
      <c r="G546">
        <v>-1</v>
      </c>
      <c r="H546">
        <v>1</v>
      </c>
      <c r="I546">
        <v>14</v>
      </c>
    </row>
    <row r="547" spans="2:9" x14ac:dyDescent="0.25">
      <c r="B547">
        <v>232</v>
      </c>
      <c r="C547">
        <v>90</v>
      </c>
      <c r="D547">
        <v>34.5</v>
      </c>
      <c r="E547">
        <v>76</v>
      </c>
      <c r="F547">
        <v>0</v>
      </c>
      <c r="G547">
        <v>-1</v>
      </c>
      <c r="H547">
        <v>1</v>
      </c>
      <c r="I547">
        <v>14</v>
      </c>
    </row>
    <row r="548" spans="2:9" x14ac:dyDescent="0.25">
      <c r="B548">
        <v>233</v>
      </c>
      <c r="C548">
        <v>90</v>
      </c>
      <c r="D548">
        <v>34.5</v>
      </c>
      <c r="E548">
        <v>76</v>
      </c>
      <c r="F548">
        <v>0</v>
      </c>
      <c r="G548">
        <v>-1</v>
      </c>
      <c r="H548">
        <v>1</v>
      </c>
      <c r="I548">
        <v>14</v>
      </c>
    </row>
    <row r="549" spans="2:9" x14ac:dyDescent="0.25">
      <c r="B549">
        <v>220</v>
      </c>
      <c r="C549">
        <v>90</v>
      </c>
      <c r="D549">
        <v>34.5</v>
      </c>
      <c r="E549">
        <v>76</v>
      </c>
      <c r="F549">
        <v>0</v>
      </c>
      <c r="G549">
        <v>-1</v>
      </c>
      <c r="H549">
        <v>1</v>
      </c>
      <c r="I549">
        <v>14</v>
      </c>
    </row>
    <row r="550" spans="2:9" x14ac:dyDescent="0.25">
      <c r="B550">
        <v>221</v>
      </c>
      <c r="C550">
        <v>90</v>
      </c>
      <c r="D550">
        <v>34.5</v>
      </c>
      <c r="E550">
        <v>76</v>
      </c>
      <c r="F550">
        <v>0</v>
      </c>
      <c r="G550">
        <v>-1</v>
      </c>
      <c r="H550">
        <v>1</v>
      </c>
      <c r="I550">
        <v>14</v>
      </c>
    </row>
    <row r="551" spans="2:9" x14ac:dyDescent="0.25">
      <c r="B551">
        <v>222</v>
      </c>
      <c r="C551">
        <v>90</v>
      </c>
      <c r="D551">
        <v>34.5</v>
      </c>
      <c r="E551">
        <v>76</v>
      </c>
      <c r="F551">
        <v>0</v>
      </c>
      <c r="G551">
        <v>-1</v>
      </c>
      <c r="H551">
        <v>1</v>
      </c>
      <c r="I551">
        <v>14</v>
      </c>
    </row>
    <row r="552" spans="2:9" x14ac:dyDescent="0.25">
      <c r="B552">
        <v>223</v>
      </c>
      <c r="C552">
        <v>90</v>
      </c>
      <c r="D552">
        <v>34.5</v>
      </c>
      <c r="E552">
        <v>76</v>
      </c>
      <c r="F552">
        <v>0</v>
      </c>
      <c r="G552">
        <v>-1</v>
      </c>
      <c r="H552">
        <v>1</v>
      </c>
      <c r="I552">
        <v>14</v>
      </c>
    </row>
    <row r="553" spans="2:9" x14ac:dyDescent="0.25">
      <c r="B553">
        <v>224</v>
      </c>
      <c r="C553">
        <v>90</v>
      </c>
      <c r="D553">
        <v>34.5</v>
      </c>
      <c r="E553">
        <v>76</v>
      </c>
      <c r="F553">
        <v>0</v>
      </c>
      <c r="G553">
        <v>-1</v>
      </c>
      <c r="H553">
        <v>1</v>
      </c>
      <c r="I553">
        <v>14</v>
      </c>
    </row>
    <row r="554" spans="2:9" x14ac:dyDescent="0.25">
      <c r="B554">
        <v>225</v>
      </c>
      <c r="C554">
        <v>90</v>
      </c>
      <c r="D554">
        <v>34.5</v>
      </c>
      <c r="E554">
        <v>76</v>
      </c>
      <c r="F554">
        <v>0</v>
      </c>
      <c r="G554">
        <v>-1</v>
      </c>
      <c r="H554">
        <v>1</v>
      </c>
      <c r="I554">
        <v>14</v>
      </c>
    </row>
    <row r="555" spans="2:9" x14ac:dyDescent="0.25">
      <c r="B555">
        <v>226</v>
      </c>
      <c r="C555">
        <v>90</v>
      </c>
      <c r="D555">
        <v>34.5</v>
      </c>
      <c r="E555">
        <v>76</v>
      </c>
      <c r="F555">
        <v>0</v>
      </c>
      <c r="G555">
        <v>-1</v>
      </c>
      <c r="H555">
        <v>1</v>
      </c>
      <c r="I555">
        <v>14</v>
      </c>
    </row>
    <row r="556" spans="2:9" x14ac:dyDescent="0.25">
      <c r="B556">
        <v>271</v>
      </c>
      <c r="C556">
        <v>90</v>
      </c>
      <c r="D556">
        <v>1.2</v>
      </c>
      <c r="E556">
        <v>76</v>
      </c>
      <c r="F556">
        <v>0</v>
      </c>
      <c r="G556">
        <v>-1</v>
      </c>
      <c r="H556">
        <v>1</v>
      </c>
      <c r="I556">
        <v>14</v>
      </c>
    </row>
    <row r="557" spans="2:9" x14ac:dyDescent="0.25">
      <c r="B557">
        <v>272</v>
      </c>
      <c r="C557">
        <v>90</v>
      </c>
      <c r="D557">
        <v>1.5</v>
      </c>
      <c r="E557">
        <v>76</v>
      </c>
      <c r="F557">
        <v>0</v>
      </c>
      <c r="G557">
        <v>-1</v>
      </c>
      <c r="H557">
        <v>1</v>
      </c>
      <c r="I557">
        <v>14</v>
      </c>
    </row>
    <row r="558" spans="2:9" x14ac:dyDescent="0.25">
      <c r="B558">
        <v>273</v>
      </c>
      <c r="C558">
        <v>90</v>
      </c>
      <c r="D558">
        <v>1.5</v>
      </c>
      <c r="E558">
        <v>76</v>
      </c>
      <c r="F558">
        <v>0</v>
      </c>
      <c r="G558">
        <v>-1</v>
      </c>
      <c r="H558">
        <v>1</v>
      </c>
      <c r="I558">
        <v>14</v>
      </c>
    </row>
    <row r="559" spans="2:9" x14ac:dyDescent="0.25">
      <c r="B559">
        <v>274</v>
      </c>
      <c r="C559">
        <v>90</v>
      </c>
      <c r="D559">
        <v>1.5</v>
      </c>
      <c r="E559">
        <v>76</v>
      </c>
      <c r="F559">
        <v>0</v>
      </c>
      <c r="G559">
        <v>-1</v>
      </c>
      <c r="H559">
        <v>1</v>
      </c>
      <c r="I559">
        <v>14</v>
      </c>
    </row>
    <row r="560" spans="2:9" x14ac:dyDescent="0.25">
      <c r="B560">
        <v>275</v>
      </c>
      <c r="C560">
        <v>90</v>
      </c>
      <c r="D560">
        <v>1.2</v>
      </c>
      <c r="E560">
        <v>76</v>
      </c>
      <c r="F560">
        <v>0</v>
      </c>
      <c r="G560">
        <v>-1</v>
      </c>
      <c r="H560">
        <v>1</v>
      </c>
      <c r="I560">
        <v>14</v>
      </c>
    </row>
    <row r="561" spans="2:9" x14ac:dyDescent="0.25">
      <c r="B561">
        <v>276</v>
      </c>
      <c r="C561">
        <v>90</v>
      </c>
      <c r="D561">
        <v>1.2</v>
      </c>
      <c r="E561">
        <v>76</v>
      </c>
      <c r="F561">
        <v>0</v>
      </c>
      <c r="G561">
        <v>-1</v>
      </c>
      <c r="H561">
        <v>1</v>
      </c>
      <c r="I561">
        <v>14</v>
      </c>
    </row>
    <row r="562" spans="2:9" x14ac:dyDescent="0.25">
      <c r="B562">
        <v>277</v>
      </c>
      <c r="C562">
        <v>90</v>
      </c>
      <c r="D562">
        <v>1.5</v>
      </c>
      <c r="E562">
        <v>76</v>
      </c>
      <c r="F562">
        <v>0</v>
      </c>
      <c r="G562">
        <v>-1</v>
      </c>
      <c r="H562">
        <v>1</v>
      </c>
      <c r="I562">
        <v>14</v>
      </c>
    </row>
    <row r="563" spans="2:9" x14ac:dyDescent="0.25">
      <c r="B563">
        <v>242</v>
      </c>
      <c r="C563">
        <v>90</v>
      </c>
      <c r="D563">
        <v>24.9</v>
      </c>
      <c r="E563">
        <v>76</v>
      </c>
      <c r="F563">
        <v>0</v>
      </c>
      <c r="G563">
        <v>-1</v>
      </c>
      <c r="H563">
        <v>1</v>
      </c>
      <c r="I563">
        <v>14</v>
      </c>
    </row>
    <row r="564" spans="2:9" x14ac:dyDescent="0.25">
      <c r="B564">
        <v>302</v>
      </c>
      <c r="C564">
        <v>90</v>
      </c>
      <c r="D564">
        <v>19.2</v>
      </c>
      <c r="E564">
        <v>76</v>
      </c>
      <c r="F564">
        <v>0</v>
      </c>
      <c r="G564">
        <v>-1</v>
      </c>
      <c r="H564">
        <v>1</v>
      </c>
      <c r="I564">
        <v>14</v>
      </c>
    </row>
    <row r="565" spans="2:9" x14ac:dyDescent="0.25">
      <c r="B565">
        <v>243</v>
      </c>
      <c r="C565">
        <v>90</v>
      </c>
      <c r="D565">
        <v>30.3</v>
      </c>
      <c r="E565">
        <v>76</v>
      </c>
      <c r="F565">
        <v>0</v>
      </c>
      <c r="G565">
        <v>-1</v>
      </c>
      <c r="H565">
        <v>1</v>
      </c>
      <c r="I565">
        <v>14</v>
      </c>
    </row>
    <row r="566" spans="2:9" x14ac:dyDescent="0.25">
      <c r="B566">
        <v>241</v>
      </c>
      <c r="C566">
        <v>90</v>
      </c>
      <c r="D566">
        <v>15</v>
      </c>
      <c r="E566">
        <v>76</v>
      </c>
      <c r="F566">
        <v>0</v>
      </c>
      <c r="G566">
        <v>-1</v>
      </c>
      <c r="H566">
        <v>1</v>
      </c>
      <c r="I566">
        <v>14</v>
      </c>
    </row>
    <row r="567" spans="2:9" x14ac:dyDescent="0.25">
      <c r="B567">
        <v>300</v>
      </c>
      <c r="C567">
        <v>90</v>
      </c>
      <c r="D567">
        <v>6</v>
      </c>
      <c r="E567">
        <v>76</v>
      </c>
      <c r="F567">
        <v>0</v>
      </c>
      <c r="G567">
        <v>-1</v>
      </c>
      <c r="H567">
        <v>1</v>
      </c>
      <c r="I567">
        <v>14</v>
      </c>
    </row>
    <row r="568" spans="2:9" x14ac:dyDescent="0.25">
      <c r="B568">
        <v>258</v>
      </c>
      <c r="C568">
        <v>90</v>
      </c>
      <c r="D568">
        <v>8.1</v>
      </c>
      <c r="E568">
        <v>76</v>
      </c>
      <c r="F568">
        <v>0</v>
      </c>
      <c r="G568">
        <v>-1</v>
      </c>
      <c r="H568">
        <v>1</v>
      </c>
      <c r="I568">
        <v>14</v>
      </c>
    </row>
    <row r="569" spans="2:9" x14ac:dyDescent="0.25">
      <c r="B569">
        <v>262</v>
      </c>
      <c r="C569">
        <v>90</v>
      </c>
      <c r="D569">
        <v>8.1</v>
      </c>
      <c r="E569">
        <v>76</v>
      </c>
      <c r="F569">
        <v>0</v>
      </c>
      <c r="G569">
        <v>-1</v>
      </c>
      <c r="H569">
        <v>1</v>
      </c>
      <c r="I569">
        <v>14</v>
      </c>
    </row>
    <row r="570" spans="2:9" x14ac:dyDescent="0.25">
      <c r="B570">
        <v>259</v>
      </c>
      <c r="C570">
        <v>90</v>
      </c>
      <c r="D570">
        <v>10.5</v>
      </c>
      <c r="E570">
        <v>76</v>
      </c>
      <c r="F570">
        <v>0</v>
      </c>
      <c r="G570">
        <v>-1</v>
      </c>
      <c r="H570">
        <v>1</v>
      </c>
      <c r="I570">
        <v>14</v>
      </c>
    </row>
    <row r="571" spans="2:9" x14ac:dyDescent="0.25">
      <c r="B571">
        <v>261</v>
      </c>
      <c r="C571">
        <v>90</v>
      </c>
      <c r="D571">
        <v>10.5</v>
      </c>
      <c r="E571">
        <v>76</v>
      </c>
      <c r="F571">
        <v>0</v>
      </c>
      <c r="G571">
        <v>-1</v>
      </c>
      <c r="H571">
        <v>1</v>
      </c>
      <c r="I571">
        <v>14</v>
      </c>
    </row>
    <row r="572" spans="2:9" x14ac:dyDescent="0.25">
      <c r="B572">
        <v>260</v>
      </c>
      <c r="C572">
        <v>90</v>
      </c>
      <c r="D572">
        <v>9.9</v>
      </c>
      <c r="E572">
        <v>76</v>
      </c>
      <c r="F572">
        <v>0</v>
      </c>
      <c r="G572">
        <v>-1</v>
      </c>
      <c r="H572">
        <v>1</v>
      </c>
      <c r="I572">
        <v>14</v>
      </c>
    </row>
    <row r="573" spans="2:9" x14ac:dyDescent="0.25">
      <c r="B573">
        <v>263</v>
      </c>
      <c r="C573">
        <v>90</v>
      </c>
      <c r="D573">
        <v>8.4</v>
      </c>
      <c r="E573">
        <v>76</v>
      </c>
      <c r="F573">
        <v>0</v>
      </c>
      <c r="G573">
        <v>-1</v>
      </c>
      <c r="H573">
        <v>1</v>
      </c>
      <c r="I573">
        <v>14</v>
      </c>
    </row>
    <row r="574" spans="2:9" x14ac:dyDescent="0.25">
      <c r="B574">
        <v>264</v>
      </c>
      <c r="C574">
        <v>90</v>
      </c>
      <c r="D574">
        <v>9.3000000000000007</v>
      </c>
      <c r="E574">
        <v>76</v>
      </c>
      <c r="F574">
        <v>0</v>
      </c>
      <c r="G574">
        <v>-1</v>
      </c>
      <c r="H574">
        <v>1</v>
      </c>
      <c r="I574">
        <v>14</v>
      </c>
    </row>
    <row r="575" spans="2:9" x14ac:dyDescent="0.25">
      <c r="B575">
        <v>304</v>
      </c>
      <c r="C575">
        <v>90</v>
      </c>
      <c r="D575">
        <v>0.9</v>
      </c>
      <c r="E575">
        <v>76</v>
      </c>
      <c r="F575">
        <v>0</v>
      </c>
      <c r="G575">
        <v>-1</v>
      </c>
      <c r="H575">
        <v>1</v>
      </c>
      <c r="I575">
        <v>14</v>
      </c>
    </row>
    <row r="576" spans="2:9" x14ac:dyDescent="0.25">
      <c r="B576">
        <v>303</v>
      </c>
      <c r="C576">
        <v>90</v>
      </c>
      <c r="D576">
        <v>0.9</v>
      </c>
      <c r="E576">
        <v>76</v>
      </c>
      <c r="F576">
        <v>0</v>
      </c>
      <c r="G576">
        <v>-1</v>
      </c>
      <c r="H576">
        <v>1</v>
      </c>
      <c r="I576">
        <v>14</v>
      </c>
    </row>
    <row r="577" spans="2:9" x14ac:dyDescent="0.25">
      <c r="B577">
        <v>234</v>
      </c>
      <c r="C577">
        <v>90</v>
      </c>
      <c r="D577">
        <v>37.799999999999997</v>
      </c>
      <c r="E577">
        <v>76</v>
      </c>
      <c r="F577">
        <v>0</v>
      </c>
      <c r="G577">
        <v>-1</v>
      </c>
      <c r="H577">
        <v>1</v>
      </c>
      <c r="I577">
        <v>14</v>
      </c>
    </row>
    <row r="578" spans="2:9" x14ac:dyDescent="0.25">
      <c r="B578">
        <v>238</v>
      </c>
      <c r="C578">
        <v>90</v>
      </c>
      <c r="D578">
        <v>37.799999999999997</v>
      </c>
      <c r="E578">
        <v>76</v>
      </c>
      <c r="F578">
        <v>0</v>
      </c>
      <c r="G578">
        <v>-1</v>
      </c>
      <c r="H578">
        <v>1</v>
      </c>
      <c r="I578">
        <v>14</v>
      </c>
    </row>
    <row r="579" spans="2:9" x14ac:dyDescent="0.25">
      <c r="B579">
        <v>235</v>
      </c>
      <c r="C579">
        <v>90</v>
      </c>
      <c r="D579">
        <v>49.2</v>
      </c>
      <c r="E579">
        <v>76</v>
      </c>
      <c r="F579">
        <v>0</v>
      </c>
      <c r="G579">
        <v>-1</v>
      </c>
      <c r="H579">
        <v>1</v>
      </c>
      <c r="I579">
        <v>14</v>
      </c>
    </row>
    <row r="580" spans="2:9" x14ac:dyDescent="0.25">
      <c r="B580">
        <v>236</v>
      </c>
      <c r="C580">
        <v>90</v>
      </c>
      <c r="D580">
        <v>46.2</v>
      </c>
      <c r="E580">
        <v>76</v>
      </c>
      <c r="F580">
        <v>0</v>
      </c>
      <c r="G580">
        <v>-1</v>
      </c>
      <c r="H580">
        <v>1</v>
      </c>
      <c r="I580">
        <v>14</v>
      </c>
    </row>
    <row r="581" spans="2:9" x14ac:dyDescent="0.25">
      <c r="B581">
        <v>237</v>
      </c>
      <c r="C581">
        <v>90</v>
      </c>
      <c r="D581">
        <v>48.6</v>
      </c>
      <c r="E581">
        <v>76</v>
      </c>
      <c r="F581">
        <v>0</v>
      </c>
      <c r="G581">
        <v>-1</v>
      </c>
      <c r="H581">
        <v>1</v>
      </c>
      <c r="I581">
        <v>14</v>
      </c>
    </row>
    <row r="582" spans="2:9" x14ac:dyDescent="0.25">
      <c r="B582">
        <v>239</v>
      </c>
      <c r="C582">
        <v>90</v>
      </c>
      <c r="D582">
        <v>39.6</v>
      </c>
      <c r="E582">
        <v>76</v>
      </c>
      <c r="F582">
        <v>0</v>
      </c>
      <c r="G582">
        <v>-1</v>
      </c>
      <c r="H582">
        <v>1</v>
      </c>
      <c r="I582">
        <v>14</v>
      </c>
    </row>
    <row r="583" spans="2:9" x14ac:dyDescent="0.25">
      <c r="B583">
        <v>240</v>
      </c>
      <c r="C583">
        <v>90</v>
      </c>
      <c r="D583">
        <v>43.8</v>
      </c>
      <c r="E583">
        <v>76</v>
      </c>
      <c r="F583">
        <v>0</v>
      </c>
      <c r="G583">
        <v>-1</v>
      </c>
      <c r="H583">
        <v>1</v>
      </c>
      <c r="I583">
        <v>14</v>
      </c>
    </row>
    <row r="584" spans="2:9" x14ac:dyDescent="0.25">
      <c r="B584">
        <v>257</v>
      </c>
      <c r="C584">
        <v>90</v>
      </c>
      <c r="D584">
        <v>9.6</v>
      </c>
      <c r="E584">
        <v>76</v>
      </c>
      <c r="F584">
        <v>0</v>
      </c>
      <c r="G584">
        <v>-1</v>
      </c>
      <c r="H584">
        <v>1</v>
      </c>
      <c r="I584">
        <v>14</v>
      </c>
    </row>
    <row r="585" spans="2:9" x14ac:dyDescent="0.25">
      <c r="B585">
        <v>256</v>
      </c>
      <c r="C585">
        <v>90</v>
      </c>
      <c r="D585">
        <v>8.6999999999999993</v>
      </c>
      <c r="E585">
        <v>76</v>
      </c>
      <c r="F585">
        <v>0</v>
      </c>
      <c r="G585">
        <v>-1</v>
      </c>
      <c r="H585">
        <v>1</v>
      </c>
      <c r="I585">
        <v>14</v>
      </c>
    </row>
    <row r="586" spans="2:9" x14ac:dyDescent="0.25">
      <c r="B586">
        <v>255</v>
      </c>
      <c r="C586">
        <v>90</v>
      </c>
      <c r="D586">
        <v>8.1</v>
      </c>
      <c r="E586">
        <v>76</v>
      </c>
      <c r="F586">
        <v>0</v>
      </c>
      <c r="G586">
        <v>-1</v>
      </c>
      <c r="H586">
        <v>1</v>
      </c>
      <c r="I586">
        <v>14</v>
      </c>
    </row>
    <row r="587" spans="2:9" x14ac:dyDescent="0.25">
      <c r="B587">
        <v>254</v>
      </c>
      <c r="C587">
        <v>90</v>
      </c>
      <c r="D587">
        <v>10.8</v>
      </c>
      <c r="E587">
        <v>76</v>
      </c>
      <c r="F587">
        <v>0</v>
      </c>
      <c r="G587">
        <v>-1</v>
      </c>
      <c r="H587">
        <v>1</v>
      </c>
      <c r="I587">
        <v>14</v>
      </c>
    </row>
    <row r="588" spans="2:9" x14ac:dyDescent="0.25">
      <c r="B588">
        <v>253</v>
      </c>
      <c r="C588">
        <v>90</v>
      </c>
      <c r="D588">
        <v>10.199999999999999</v>
      </c>
      <c r="E588">
        <v>76</v>
      </c>
      <c r="F588">
        <v>0</v>
      </c>
      <c r="G588">
        <v>-1</v>
      </c>
      <c r="H588">
        <v>1</v>
      </c>
      <c r="I588">
        <v>14</v>
      </c>
    </row>
    <row r="589" spans="2:9" x14ac:dyDescent="0.25">
      <c r="B589">
        <v>252</v>
      </c>
      <c r="C589">
        <v>90</v>
      </c>
      <c r="D589">
        <v>11.1</v>
      </c>
      <c r="E589">
        <v>76</v>
      </c>
      <c r="F589">
        <v>0</v>
      </c>
      <c r="G589">
        <v>-1</v>
      </c>
      <c r="H589">
        <v>1</v>
      </c>
      <c r="I589">
        <v>14</v>
      </c>
    </row>
    <row r="590" spans="2:9" x14ac:dyDescent="0.25">
      <c r="B590">
        <v>251</v>
      </c>
      <c r="C590">
        <v>90</v>
      </c>
      <c r="D590">
        <v>7.5</v>
      </c>
      <c r="E590">
        <v>76</v>
      </c>
      <c r="F590">
        <v>0</v>
      </c>
      <c r="G590">
        <v>-1</v>
      </c>
      <c r="H590">
        <v>1</v>
      </c>
      <c r="I590">
        <v>14</v>
      </c>
    </row>
    <row r="591" spans="2:9" x14ac:dyDescent="0.25">
      <c r="B591">
        <v>315</v>
      </c>
      <c r="C591">
        <v>90</v>
      </c>
      <c r="D591">
        <v>1.2</v>
      </c>
      <c r="E591">
        <v>76</v>
      </c>
      <c r="F591">
        <v>0</v>
      </c>
      <c r="G591">
        <v>-1</v>
      </c>
      <c r="H591">
        <v>1</v>
      </c>
      <c r="I591">
        <v>14</v>
      </c>
    </row>
    <row r="592" spans="2:9" x14ac:dyDescent="0.25">
      <c r="B592">
        <v>321</v>
      </c>
      <c r="C592">
        <v>90</v>
      </c>
      <c r="D592">
        <v>9.9</v>
      </c>
      <c r="E592">
        <v>76</v>
      </c>
      <c r="F592">
        <v>0</v>
      </c>
      <c r="G592">
        <v>-1</v>
      </c>
      <c r="H592">
        <v>1</v>
      </c>
      <c r="I592">
        <v>14</v>
      </c>
    </row>
    <row r="593" spans="2:9" x14ac:dyDescent="0.25">
      <c r="B593">
        <v>318</v>
      </c>
      <c r="C593">
        <v>90</v>
      </c>
      <c r="D593">
        <v>16.2</v>
      </c>
      <c r="E593">
        <v>76</v>
      </c>
      <c r="F593">
        <v>0</v>
      </c>
      <c r="G593">
        <v>-1</v>
      </c>
      <c r="H593">
        <v>1</v>
      </c>
      <c r="I593">
        <v>14</v>
      </c>
    </row>
    <row r="594" spans="2:9" x14ac:dyDescent="0.25">
      <c r="B594">
        <v>311</v>
      </c>
      <c r="C594">
        <v>90</v>
      </c>
      <c r="D594">
        <v>7.8</v>
      </c>
      <c r="E594">
        <v>76</v>
      </c>
      <c r="F594">
        <v>0</v>
      </c>
      <c r="G594">
        <v>-1</v>
      </c>
      <c r="H594">
        <v>1</v>
      </c>
      <c r="I594">
        <v>14</v>
      </c>
    </row>
    <row r="595" spans="2:9" x14ac:dyDescent="0.25">
      <c r="B595">
        <v>313</v>
      </c>
      <c r="C595">
        <v>90</v>
      </c>
      <c r="D595">
        <v>7.5</v>
      </c>
      <c r="E595">
        <v>76</v>
      </c>
      <c r="F595">
        <v>0</v>
      </c>
      <c r="G595">
        <v>-1</v>
      </c>
      <c r="H595">
        <v>1</v>
      </c>
      <c r="I595">
        <v>14</v>
      </c>
    </row>
    <row r="596" spans="2:9" x14ac:dyDescent="0.25">
      <c r="B596">
        <v>320</v>
      </c>
      <c r="C596">
        <v>90</v>
      </c>
      <c r="D596">
        <v>14.4</v>
      </c>
      <c r="E596">
        <v>76</v>
      </c>
      <c r="F596">
        <v>0</v>
      </c>
      <c r="G596">
        <v>-1</v>
      </c>
      <c r="H596">
        <v>1</v>
      </c>
      <c r="I596">
        <v>14</v>
      </c>
    </row>
    <row r="597" spans="2:9" x14ac:dyDescent="0.25">
      <c r="B597">
        <v>270</v>
      </c>
      <c r="C597">
        <v>90</v>
      </c>
      <c r="D597">
        <v>11.1</v>
      </c>
      <c r="E597">
        <v>76</v>
      </c>
      <c r="F597">
        <v>0</v>
      </c>
      <c r="G597">
        <v>-1</v>
      </c>
      <c r="H597">
        <v>1</v>
      </c>
      <c r="I597">
        <v>14</v>
      </c>
    </row>
    <row r="598" spans="2:9" x14ac:dyDescent="0.25">
      <c r="B598">
        <v>269</v>
      </c>
      <c r="C598">
        <v>90</v>
      </c>
      <c r="D598">
        <v>9</v>
      </c>
      <c r="E598">
        <v>76</v>
      </c>
      <c r="F598">
        <v>0</v>
      </c>
      <c r="G598">
        <v>-1</v>
      </c>
      <c r="H598">
        <v>1</v>
      </c>
      <c r="I598">
        <v>14</v>
      </c>
    </row>
    <row r="599" spans="2:9" x14ac:dyDescent="0.25">
      <c r="B599">
        <v>268</v>
      </c>
      <c r="C599">
        <v>90</v>
      </c>
      <c r="D599">
        <v>11.1</v>
      </c>
      <c r="E599">
        <v>76</v>
      </c>
      <c r="F599">
        <v>0</v>
      </c>
      <c r="G599">
        <v>-1</v>
      </c>
      <c r="H599">
        <v>1</v>
      </c>
      <c r="I599">
        <v>14</v>
      </c>
    </row>
    <row r="600" spans="2:9" x14ac:dyDescent="0.25">
      <c r="B600">
        <v>267</v>
      </c>
      <c r="C600">
        <v>90</v>
      </c>
      <c r="D600">
        <v>10.5</v>
      </c>
      <c r="E600">
        <v>76</v>
      </c>
      <c r="F600">
        <v>0</v>
      </c>
      <c r="G600">
        <v>-1</v>
      </c>
      <c r="H600">
        <v>1</v>
      </c>
      <c r="I600">
        <v>14</v>
      </c>
    </row>
    <row r="601" spans="2:9" x14ac:dyDescent="0.25">
      <c r="B601">
        <v>266</v>
      </c>
      <c r="C601">
        <v>90</v>
      </c>
      <c r="D601">
        <v>10.8</v>
      </c>
      <c r="E601">
        <v>76</v>
      </c>
      <c r="F601">
        <v>0</v>
      </c>
      <c r="G601">
        <v>-1</v>
      </c>
      <c r="H601">
        <v>1</v>
      </c>
      <c r="I601">
        <v>14</v>
      </c>
    </row>
    <row r="602" spans="2:9" x14ac:dyDescent="0.25">
      <c r="B602">
        <v>265</v>
      </c>
      <c r="C602">
        <v>90</v>
      </c>
      <c r="D602">
        <v>9.3000000000000007</v>
      </c>
      <c r="E602">
        <v>76</v>
      </c>
      <c r="F602">
        <v>0</v>
      </c>
      <c r="G602">
        <v>-1</v>
      </c>
      <c r="H602">
        <v>1</v>
      </c>
      <c r="I602">
        <v>14</v>
      </c>
    </row>
    <row r="603" spans="2:9" x14ac:dyDescent="0.25">
      <c r="B603">
        <v>322</v>
      </c>
      <c r="C603">
        <v>90</v>
      </c>
      <c r="D603">
        <v>0.6</v>
      </c>
      <c r="E603">
        <v>76</v>
      </c>
      <c r="F603">
        <v>0</v>
      </c>
      <c r="G603">
        <v>-1</v>
      </c>
      <c r="H603">
        <v>1</v>
      </c>
      <c r="I603">
        <v>14</v>
      </c>
    </row>
    <row r="604" spans="2:9" x14ac:dyDescent="0.25">
      <c r="B604">
        <v>323</v>
      </c>
      <c r="C604">
        <v>90</v>
      </c>
      <c r="D604">
        <v>0.6</v>
      </c>
      <c r="E604">
        <v>76</v>
      </c>
      <c r="F604">
        <v>0</v>
      </c>
      <c r="G604">
        <v>-1</v>
      </c>
      <c r="H604">
        <v>1</v>
      </c>
      <c r="I604">
        <v>14</v>
      </c>
    </row>
    <row r="605" spans="2:9" x14ac:dyDescent="0.25">
      <c r="B605">
        <v>250</v>
      </c>
      <c r="C605">
        <v>90</v>
      </c>
      <c r="D605">
        <v>4.5</v>
      </c>
      <c r="E605">
        <v>76</v>
      </c>
      <c r="F605">
        <v>0</v>
      </c>
      <c r="G605">
        <v>-1</v>
      </c>
      <c r="H605">
        <v>1</v>
      </c>
      <c r="I605">
        <v>14</v>
      </c>
    </row>
    <row r="606" spans="2:9" x14ac:dyDescent="0.25">
      <c r="B606">
        <v>249</v>
      </c>
      <c r="C606">
        <v>90</v>
      </c>
      <c r="D606">
        <v>4.2</v>
      </c>
      <c r="E606">
        <v>76</v>
      </c>
      <c r="F606">
        <v>0</v>
      </c>
      <c r="G606">
        <v>-1</v>
      </c>
      <c r="H606">
        <v>1</v>
      </c>
      <c r="I606">
        <v>14</v>
      </c>
    </row>
    <row r="607" spans="2:9" x14ac:dyDescent="0.25">
      <c r="B607">
        <v>248</v>
      </c>
      <c r="C607">
        <v>90</v>
      </c>
      <c r="D607">
        <v>3.9</v>
      </c>
      <c r="E607">
        <v>76</v>
      </c>
      <c r="F607">
        <v>0</v>
      </c>
      <c r="G607">
        <v>-1</v>
      </c>
      <c r="H607">
        <v>1</v>
      </c>
      <c r="I607">
        <v>14</v>
      </c>
    </row>
    <row r="608" spans="2:9" x14ac:dyDescent="0.25">
      <c r="B608">
        <v>247</v>
      </c>
      <c r="C608">
        <v>90</v>
      </c>
      <c r="D608">
        <v>5.0999999999999996</v>
      </c>
      <c r="E608">
        <v>76</v>
      </c>
      <c r="F608">
        <v>0</v>
      </c>
      <c r="G608">
        <v>-1</v>
      </c>
      <c r="H608">
        <v>1</v>
      </c>
      <c r="I608">
        <v>14</v>
      </c>
    </row>
    <row r="609" spans="2:9" x14ac:dyDescent="0.25">
      <c r="B609">
        <v>246</v>
      </c>
      <c r="C609">
        <v>90</v>
      </c>
      <c r="D609">
        <v>4.8</v>
      </c>
      <c r="E609">
        <v>76</v>
      </c>
      <c r="F609">
        <v>0</v>
      </c>
      <c r="G609">
        <v>-1</v>
      </c>
      <c r="H609">
        <v>1</v>
      </c>
      <c r="I609">
        <v>14</v>
      </c>
    </row>
    <row r="610" spans="2:9" x14ac:dyDescent="0.25">
      <c r="B610">
        <v>245</v>
      </c>
      <c r="C610">
        <v>90</v>
      </c>
      <c r="D610">
        <v>5.0999999999999996</v>
      </c>
      <c r="E610">
        <v>76</v>
      </c>
      <c r="F610">
        <v>0</v>
      </c>
      <c r="G610">
        <v>-1</v>
      </c>
      <c r="H610">
        <v>1</v>
      </c>
      <c r="I610">
        <v>14</v>
      </c>
    </row>
    <row r="611" spans="2:9" x14ac:dyDescent="0.25">
      <c r="B611">
        <v>244</v>
      </c>
      <c r="C611">
        <v>90</v>
      </c>
      <c r="D611">
        <v>4.2</v>
      </c>
      <c r="E611">
        <v>76</v>
      </c>
      <c r="F611">
        <v>0</v>
      </c>
      <c r="G611">
        <v>-1</v>
      </c>
      <c r="H611">
        <v>1</v>
      </c>
      <c r="I611">
        <v>14</v>
      </c>
    </row>
    <row r="612" spans="2:9" x14ac:dyDescent="0.25">
      <c r="B612">
        <v>324</v>
      </c>
      <c r="C612">
        <v>90</v>
      </c>
      <c r="D612">
        <v>0.6</v>
      </c>
      <c r="E612">
        <v>76</v>
      </c>
      <c r="F612">
        <v>0</v>
      </c>
      <c r="G612">
        <v>-1</v>
      </c>
      <c r="H612">
        <v>1</v>
      </c>
      <c r="I612">
        <v>14</v>
      </c>
    </row>
    <row r="613" spans="2:9" x14ac:dyDescent="0.25">
      <c r="B613">
        <v>325</v>
      </c>
      <c r="C613">
        <v>90</v>
      </c>
      <c r="D613">
        <v>1.5</v>
      </c>
      <c r="E613">
        <v>76</v>
      </c>
      <c r="F613">
        <v>0</v>
      </c>
      <c r="G613">
        <v>-1</v>
      </c>
      <c r="H613">
        <v>1</v>
      </c>
      <c r="I613">
        <v>14</v>
      </c>
    </row>
    <row r="614" spans="2:9" x14ac:dyDescent="0.25">
      <c r="B614">
        <v>326</v>
      </c>
      <c r="C614">
        <v>90</v>
      </c>
      <c r="D614">
        <v>5.0999999999999996</v>
      </c>
      <c r="E614">
        <v>76</v>
      </c>
      <c r="F614">
        <v>0</v>
      </c>
      <c r="G614">
        <v>-1</v>
      </c>
      <c r="H614">
        <v>1</v>
      </c>
      <c r="I614">
        <v>14</v>
      </c>
    </row>
    <row r="615" spans="2:9" x14ac:dyDescent="0.25">
      <c r="B615">
        <v>319</v>
      </c>
      <c r="C615">
        <v>90</v>
      </c>
      <c r="D615">
        <v>7.2</v>
      </c>
      <c r="E615">
        <v>76</v>
      </c>
      <c r="F615">
        <v>0</v>
      </c>
      <c r="G615">
        <v>-1</v>
      </c>
      <c r="H615">
        <v>1</v>
      </c>
      <c r="I615">
        <v>14</v>
      </c>
    </row>
    <row r="616" spans="2:9" x14ac:dyDescent="0.25">
      <c r="B616">
        <v>312</v>
      </c>
      <c r="C616">
        <v>90</v>
      </c>
      <c r="D616">
        <v>4.8</v>
      </c>
      <c r="E616">
        <v>76</v>
      </c>
      <c r="F616">
        <v>0</v>
      </c>
      <c r="G616">
        <v>-1</v>
      </c>
      <c r="H616">
        <v>1</v>
      </c>
      <c r="I616">
        <v>14</v>
      </c>
    </row>
    <row r="617" spans="2:9" x14ac:dyDescent="0.25">
      <c r="B617">
        <v>327</v>
      </c>
      <c r="C617">
        <v>90</v>
      </c>
      <c r="D617">
        <v>7.8</v>
      </c>
      <c r="E617">
        <v>76</v>
      </c>
      <c r="F617">
        <v>0</v>
      </c>
      <c r="G617">
        <v>-1</v>
      </c>
      <c r="H617">
        <v>1</v>
      </c>
      <c r="I617">
        <v>14</v>
      </c>
    </row>
    <row r="618" spans="2:9" x14ac:dyDescent="0.25">
      <c r="B618">
        <v>392</v>
      </c>
      <c r="C618">
        <v>90</v>
      </c>
      <c r="D618">
        <v>-0.15</v>
      </c>
      <c r="E618">
        <v>76</v>
      </c>
      <c r="F618">
        <v>0</v>
      </c>
      <c r="G618">
        <v>-1</v>
      </c>
      <c r="H618">
        <v>1</v>
      </c>
      <c r="I618">
        <v>14</v>
      </c>
    </row>
    <row r="619" spans="2:9" x14ac:dyDescent="0.25">
      <c r="B619">
        <v>391</v>
      </c>
      <c r="C619">
        <v>90</v>
      </c>
      <c r="D619">
        <v>20.399999999999999</v>
      </c>
      <c r="E619">
        <v>76</v>
      </c>
      <c r="F619">
        <v>0</v>
      </c>
      <c r="G619">
        <v>-1</v>
      </c>
      <c r="H619">
        <v>1</v>
      </c>
      <c r="I619">
        <v>14</v>
      </c>
    </row>
    <row r="620" spans="2:9" x14ac:dyDescent="0.25">
      <c r="B620">
        <v>392</v>
      </c>
      <c r="C620">
        <v>90</v>
      </c>
      <c r="D620">
        <v>12.6</v>
      </c>
      <c r="E620">
        <v>76</v>
      </c>
      <c r="F620">
        <v>0</v>
      </c>
      <c r="G620">
        <v>-1</v>
      </c>
      <c r="H620">
        <v>1</v>
      </c>
      <c r="I620">
        <v>14</v>
      </c>
    </row>
    <row r="621" spans="2:9" x14ac:dyDescent="0.25">
      <c r="B621">
        <v>391</v>
      </c>
      <c r="C621">
        <v>90</v>
      </c>
      <c r="D621">
        <v>-0.15</v>
      </c>
      <c r="E621">
        <v>76</v>
      </c>
      <c r="F621">
        <v>0</v>
      </c>
      <c r="G621">
        <v>-1</v>
      </c>
      <c r="H621">
        <v>1</v>
      </c>
      <c r="I621">
        <v>14</v>
      </c>
    </row>
    <row r="622" spans="2:9" x14ac:dyDescent="0.25">
      <c r="B622">
        <v>392</v>
      </c>
      <c r="C622">
        <v>90</v>
      </c>
      <c r="D622">
        <v>-0.15</v>
      </c>
      <c r="E622">
        <v>76</v>
      </c>
      <c r="F622">
        <v>0</v>
      </c>
      <c r="G622">
        <v>-1</v>
      </c>
      <c r="H622">
        <v>1</v>
      </c>
      <c r="I622">
        <v>14</v>
      </c>
    </row>
    <row r="623" spans="2:9" x14ac:dyDescent="0.25">
      <c r="B623">
        <v>394</v>
      </c>
      <c r="C623">
        <v>90</v>
      </c>
      <c r="D623">
        <v>4.2</v>
      </c>
      <c r="E623">
        <v>76</v>
      </c>
      <c r="F623">
        <v>0</v>
      </c>
      <c r="G623">
        <v>-1</v>
      </c>
      <c r="H623">
        <v>1</v>
      </c>
      <c r="I623">
        <v>14</v>
      </c>
    </row>
    <row r="624" spans="2:9" x14ac:dyDescent="0.25">
      <c r="B624">
        <v>395</v>
      </c>
      <c r="C624">
        <v>90</v>
      </c>
      <c r="D624">
        <v>3.6</v>
      </c>
      <c r="E624">
        <v>76</v>
      </c>
      <c r="F624">
        <v>0</v>
      </c>
      <c r="G624">
        <v>-1</v>
      </c>
      <c r="H624">
        <v>1</v>
      </c>
      <c r="I624">
        <v>14</v>
      </c>
    </row>
    <row r="625" spans="2:9" x14ac:dyDescent="0.25">
      <c r="B625">
        <v>396</v>
      </c>
      <c r="C625">
        <v>90</v>
      </c>
      <c r="D625">
        <v>4.8</v>
      </c>
      <c r="E625">
        <v>76</v>
      </c>
      <c r="F625">
        <v>0</v>
      </c>
      <c r="G625">
        <v>-1</v>
      </c>
      <c r="H625">
        <v>1</v>
      </c>
      <c r="I625">
        <v>14</v>
      </c>
    </row>
    <row r="626" spans="2:9" x14ac:dyDescent="0.25">
      <c r="B626">
        <v>397</v>
      </c>
      <c r="C626">
        <v>90</v>
      </c>
      <c r="D626">
        <v>4.5</v>
      </c>
      <c r="E626">
        <v>76</v>
      </c>
      <c r="F626">
        <v>0</v>
      </c>
      <c r="G626">
        <v>-1</v>
      </c>
      <c r="H626">
        <v>1</v>
      </c>
      <c r="I626">
        <v>14</v>
      </c>
    </row>
    <row r="627" spans="2:9" x14ac:dyDescent="0.25">
      <c r="B627">
        <v>398</v>
      </c>
      <c r="C627">
        <v>90</v>
      </c>
      <c r="D627">
        <v>4.8</v>
      </c>
      <c r="E627">
        <v>76</v>
      </c>
      <c r="F627">
        <v>0</v>
      </c>
      <c r="G627">
        <v>-1</v>
      </c>
      <c r="H627">
        <v>1</v>
      </c>
      <c r="I627">
        <v>14</v>
      </c>
    </row>
    <row r="628" spans="2:9" x14ac:dyDescent="0.25">
      <c r="B628">
        <v>399</v>
      </c>
      <c r="C628">
        <v>90</v>
      </c>
      <c r="D628">
        <v>3.3</v>
      </c>
      <c r="E628">
        <v>76</v>
      </c>
      <c r="F628">
        <v>0</v>
      </c>
      <c r="G628">
        <v>-1</v>
      </c>
      <c r="H628">
        <v>1</v>
      </c>
      <c r="I628">
        <v>14</v>
      </c>
    </row>
    <row r="629" spans="2:9" x14ac:dyDescent="0.25">
      <c r="B629">
        <v>401</v>
      </c>
      <c r="C629">
        <v>90</v>
      </c>
      <c r="D629">
        <v>3.9</v>
      </c>
      <c r="E629">
        <v>76</v>
      </c>
      <c r="F629">
        <v>0</v>
      </c>
      <c r="G629">
        <v>-1</v>
      </c>
      <c r="H629">
        <v>1</v>
      </c>
      <c r="I629">
        <v>14</v>
      </c>
    </row>
    <row r="630" spans="2:9" x14ac:dyDescent="0.25">
      <c r="B630">
        <v>466</v>
      </c>
      <c r="C630">
        <v>90</v>
      </c>
      <c r="D630">
        <v>26.7</v>
      </c>
      <c r="E630">
        <v>76</v>
      </c>
      <c r="F630">
        <v>0</v>
      </c>
      <c r="G630">
        <v>-1</v>
      </c>
      <c r="H630">
        <v>1</v>
      </c>
      <c r="I630">
        <v>14</v>
      </c>
    </row>
    <row r="631" spans="2:9" x14ac:dyDescent="0.25">
      <c r="B631">
        <v>465</v>
      </c>
      <c r="C631">
        <v>90</v>
      </c>
      <c r="D631">
        <v>28.2</v>
      </c>
      <c r="E631">
        <v>76</v>
      </c>
      <c r="F631">
        <v>0</v>
      </c>
      <c r="G631">
        <v>-1</v>
      </c>
      <c r="H631">
        <v>1</v>
      </c>
      <c r="I631">
        <v>14</v>
      </c>
    </row>
    <row r="632" spans="2:9" x14ac:dyDescent="0.25">
      <c r="B632">
        <v>464</v>
      </c>
      <c r="C632">
        <v>90</v>
      </c>
      <c r="D632">
        <v>41.1</v>
      </c>
      <c r="E632">
        <v>76</v>
      </c>
      <c r="F632">
        <v>0</v>
      </c>
      <c r="G632">
        <v>-1</v>
      </c>
      <c r="H632">
        <v>1</v>
      </c>
      <c r="I632">
        <v>14</v>
      </c>
    </row>
    <row r="633" spans="2:9" x14ac:dyDescent="0.25">
      <c r="B633">
        <v>463</v>
      </c>
      <c r="C633">
        <v>90</v>
      </c>
      <c r="D633">
        <v>30.9</v>
      </c>
      <c r="E633">
        <v>76</v>
      </c>
      <c r="F633">
        <v>0</v>
      </c>
      <c r="G633">
        <v>-1</v>
      </c>
      <c r="H633">
        <v>1</v>
      </c>
      <c r="I633">
        <v>14</v>
      </c>
    </row>
    <row r="634" spans="2:9" x14ac:dyDescent="0.25">
      <c r="B634">
        <v>462</v>
      </c>
      <c r="C634">
        <v>90</v>
      </c>
      <c r="D634">
        <v>35.1</v>
      </c>
      <c r="E634">
        <v>76</v>
      </c>
      <c r="F634">
        <v>0</v>
      </c>
      <c r="G634">
        <v>-1</v>
      </c>
      <c r="H634">
        <v>1</v>
      </c>
      <c r="I634">
        <v>14</v>
      </c>
    </row>
    <row r="635" spans="2:9" x14ac:dyDescent="0.25">
      <c r="B635">
        <v>461</v>
      </c>
      <c r="C635">
        <v>90</v>
      </c>
      <c r="D635">
        <v>29.4</v>
      </c>
      <c r="E635">
        <v>76</v>
      </c>
      <c r="F635">
        <v>0</v>
      </c>
      <c r="G635">
        <v>-1</v>
      </c>
      <c r="H635">
        <v>1</v>
      </c>
      <c r="I635">
        <v>14</v>
      </c>
    </row>
    <row r="636" spans="2:9" x14ac:dyDescent="0.25">
      <c r="B636">
        <v>460</v>
      </c>
      <c r="C636">
        <v>90</v>
      </c>
      <c r="D636">
        <v>20.399999999999999</v>
      </c>
      <c r="E636">
        <v>76</v>
      </c>
      <c r="F636">
        <v>0</v>
      </c>
      <c r="G636">
        <v>-1</v>
      </c>
      <c r="H636">
        <v>1</v>
      </c>
      <c r="I636">
        <v>14</v>
      </c>
    </row>
    <row r="637" spans="2:9" x14ac:dyDescent="0.25">
      <c r="B637">
        <v>492</v>
      </c>
      <c r="C637">
        <v>90</v>
      </c>
      <c r="D637">
        <v>4.5</v>
      </c>
      <c r="E637">
        <v>76</v>
      </c>
      <c r="F637">
        <v>0</v>
      </c>
      <c r="G637">
        <v>-1</v>
      </c>
      <c r="H637">
        <v>1</v>
      </c>
      <c r="I637">
        <v>14</v>
      </c>
    </row>
    <row r="638" spans="2:9" x14ac:dyDescent="0.25">
      <c r="B638">
        <v>498</v>
      </c>
      <c r="C638">
        <v>90</v>
      </c>
      <c r="D638">
        <v>4.5</v>
      </c>
      <c r="E638">
        <v>76</v>
      </c>
      <c r="F638">
        <v>0</v>
      </c>
      <c r="G638">
        <v>-1</v>
      </c>
      <c r="H638">
        <v>1</v>
      </c>
      <c r="I638">
        <v>14</v>
      </c>
    </row>
    <row r="639" spans="2:9" x14ac:dyDescent="0.25">
      <c r="B639">
        <v>493</v>
      </c>
      <c r="C639">
        <v>90</v>
      </c>
      <c r="D639">
        <v>4.2</v>
      </c>
      <c r="E639">
        <v>76</v>
      </c>
      <c r="F639">
        <v>0</v>
      </c>
      <c r="G639">
        <v>-1</v>
      </c>
      <c r="H639">
        <v>1</v>
      </c>
      <c r="I639">
        <v>14</v>
      </c>
    </row>
    <row r="640" spans="2:9" x14ac:dyDescent="0.25">
      <c r="B640">
        <v>494</v>
      </c>
      <c r="C640">
        <v>90</v>
      </c>
      <c r="D640">
        <v>4.2</v>
      </c>
      <c r="E640">
        <v>76</v>
      </c>
      <c r="F640">
        <v>0</v>
      </c>
      <c r="G640">
        <v>-1</v>
      </c>
      <c r="H640">
        <v>1</v>
      </c>
      <c r="I640">
        <v>14</v>
      </c>
    </row>
    <row r="641" spans="2:9" x14ac:dyDescent="0.25">
      <c r="B641">
        <v>495</v>
      </c>
      <c r="C641">
        <v>90</v>
      </c>
      <c r="D641">
        <v>4.2</v>
      </c>
      <c r="E641">
        <v>76</v>
      </c>
      <c r="F641">
        <v>0</v>
      </c>
      <c r="G641">
        <v>-1</v>
      </c>
      <c r="H641">
        <v>1</v>
      </c>
      <c r="I641">
        <v>14</v>
      </c>
    </row>
    <row r="642" spans="2:9" x14ac:dyDescent="0.25">
      <c r="B642">
        <v>496</v>
      </c>
      <c r="C642">
        <v>90</v>
      </c>
      <c r="D642">
        <v>4.5</v>
      </c>
      <c r="E642">
        <v>76</v>
      </c>
      <c r="F642">
        <v>0</v>
      </c>
      <c r="G642">
        <v>-1</v>
      </c>
      <c r="H642">
        <v>1</v>
      </c>
      <c r="I642">
        <v>14</v>
      </c>
    </row>
    <row r="643" spans="2:9" x14ac:dyDescent="0.25">
      <c r="B643">
        <v>497</v>
      </c>
      <c r="C643">
        <v>90</v>
      </c>
      <c r="D643">
        <v>4.2</v>
      </c>
      <c r="E643">
        <v>76</v>
      </c>
      <c r="F643">
        <v>0</v>
      </c>
      <c r="G643">
        <v>-1</v>
      </c>
      <c r="H643">
        <v>1</v>
      </c>
      <c r="I643">
        <v>14</v>
      </c>
    </row>
    <row r="644" spans="2:9" x14ac:dyDescent="0.25">
      <c r="B644">
        <v>485</v>
      </c>
      <c r="C644">
        <v>90</v>
      </c>
      <c r="D644">
        <v>4.2</v>
      </c>
      <c r="E644">
        <v>76</v>
      </c>
      <c r="F644">
        <v>0</v>
      </c>
      <c r="G644">
        <v>-1</v>
      </c>
      <c r="H644">
        <v>1</v>
      </c>
      <c r="I644">
        <v>14</v>
      </c>
    </row>
    <row r="645" spans="2:9" x14ac:dyDescent="0.25">
      <c r="B645">
        <v>486</v>
      </c>
      <c r="C645">
        <v>90</v>
      </c>
      <c r="D645">
        <v>4.2</v>
      </c>
      <c r="E645">
        <v>76</v>
      </c>
      <c r="F645">
        <v>0</v>
      </c>
      <c r="G645">
        <v>-1</v>
      </c>
      <c r="H645">
        <v>1</v>
      </c>
      <c r="I645">
        <v>14</v>
      </c>
    </row>
    <row r="646" spans="2:9" x14ac:dyDescent="0.25">
      <c r="B646">
        <v>487</v>
      </c>
      <c r="C646">
        <v>90</v>
      </c>
      <c r="D646">
        <v>4.2</v>
      </c>
      <c r="E646">
        <v>76</v>
      </c>
      <c r="F646">
        <v>0</v>
      </c>
      <c r="G646">
        <v>-1</v>
      </c>
      <c r="H646">
        <v>1</v>
      </c>
      <c r="I646">
        <v>14</v>
      </c>
    </row>
    <row r="647" spans="2:9" x14ac:dyDescent="0.25">
      <c r="B647">
        <v>488</v>
      </c>
      <c r="C647">
        <v>90</v>
      </c>
      <c r="D647">
        <v>4.2</v>
      </c>
      <c r="E647">
        <v>76</v>
      </c>
      <c r="F647">
        <v>0</v>
      </c>
      <c r="G647">
        <v>-1</v>
      </c>
      <c r="H647">
        <v>1</v>
      </c>
      <c r="I647">
        <v>14</v>
      </c>
    </row>
    <row r="648" spans="2:9" x14ac:dyDescent="0.25">
      <c r="B648">
        <v>489</v>
      </c>
      <c r="C648">
        <v>90</v>
      </c>
      <c r="D648">
        <v>4.2</v>
      </c>
      <c r="E648">
        <v>76</v>
      </c>
      <c r="F648">
        <v>0</v>
      </c>
      <c r="G648">
        <v>-1</v>
      </c>
      <c r="H648">
        <v>1</v>
      </c>
      <c r="I648">
        <v>14</v>
      </c>
    </row>
    <row r="649" spans="2:9" x14ac:dyDescent="0.25">
      <c r="B649">
        <v>490</v>
      </c>
      <c r="C649">
        <v>90</v>
      </c>
      <c r="D649">
        <v>4.2</v>
      </c>
      <c r="E649">
        <v>76</v>
      </c>
      <c r="F649">
        <v>0</v>
      </c>
      <c r="G649">
        <v>-1</v>
      </c>
      <c r="H649">
        <v>1</v>
      </c>
      <c r="I649">
        <v>14</v>
      </c>
    </row>
    <row r="650" spans="2:9" x14ac:dyDescent="0.25">
      <c r="B650">
        <v>491</v>
      </c>
      <c r="C650">
        <v>90</v>
      </c>
      <c r="D650">
        <v>4.2</v>
      </c>
      <c r="E650">
        <v>76</v>
      </c>
      <c r="F650">
        <v>0</v>
      </c>
      <c r="G650">
        <v>-1</v>
      </c>
      <c r="H650">
        <v>1</v>
      </c>
      <c r="I650">
        <v>14</v>
      </c>
    </row>
    <row r="651" spans="2:9" x14ac:dyDescent="0.25">
      <c r="B651">
        <v>477</v>
      </c>
      <c r="C651">
        <v>90</v>
      </c>
      <c r="D651">
        <v>3</v>
      </c>
      <c r="E651">
        <v>76</v>
      </c>
      <c r="F651">
        <v>0</v>
      </c>
      <c r="G651">
        <v>-1</v>
      </c>
      <c r="H651">
        <v>1</v>
      </c>
      <c r="I651">
        <v>14</v>
      </c>
    </row>
    <row r="652" spans="2:9" x14ac:dyDescent="0.25">
      <c r="B652">
        <v>478</v>
      </c>
      <c r="C652">
        <v>90</v>
      </c>
      <c r="D652">
        <v>2.1</v>
      </c>
      <c r="E652">
        <v>76</v>
      </c>
      <c r="F652">
        <v>0</v>
      </c>
      <c r="G652">
        <v>-1</v>
      </c>
      <c r="H652">
        <v>1</v>
      </c>
      <c r="I652">
        <v>14</v>
      </c>
    </row>
    <row r="653" spans="2:9" x14ac:dyDescent="0.25">
      <c r="B653">
        <v>484</v>
      </c>
      <c r="C653">
        <v>90</v>
      </c>
      <c r="D653">
        <v>2.1</v>
      </c>
      <c r="E653">
        <v>76</v>
      </c>
      <c r="F653">
        <v>0</v>
      </c>
      <c r="G653">
        <v>-1</v>
      </c>
      <c r="H653">
        <v>1</v>
      </c>
      <c r="I653">
        <v>14</v>
      </c>
    </row>
    <row r="654" spans="2:9" x14ac:dyDescent="0.25">
      <c r="B654">
        <v>479</v>
      </c>
      <c r="C654">
        <v>90</v>
      </c>
      <c r="D654">
        <v>2.7</v>
      </c>
      <c r="E654">
        <v>76</v>
      </c>
      <c r="F654">
        <v>0</v>
      </c>
      <c r="G654">
        <v>-1</v>
      </c>
      <c r="H654">
        <v>1</v>
      </c>
      <c r="I654">
        <v>14</v>
      </c>
    </row>
    <row r="655" spans="2:9" x14ac:dyDescent="0.25">
      <c r="B655">
        <v>480</v>
      </c>
      <c r="C655">
        <v>90</v>
      </c>
      <c r="D655">
        <v>2.7</v>
      </c>
      <c r="E655">
        <v>76</v>
      </c>
      <c r="F655">
        <v>0</v>
      </c>
      <c r="G655">
        <v>-1</v>
      </c>
      <c r="H655">
        <v>1</v>
      </c>
      <c r="I655">
        <v>14</v>
      </c>
    </row>
    <row r="656" spans="2:9" x14ac:dyDescent="0.25">
      <c r="B656">
        <v>481</v>
      </c>
      <c r="C656">
        <v>90</v>
      </c>
      <c r="D656">
        <v>2.7</v>
      </c>
      <c r="E656">
        <v>76</v>
      </c>
      <c r="F656">
        <v>0</v>
      </c>
      <c r="G656">
        <v>-1</v>
      </c>
      <c r="H656">
        <v>1</v>
      </c>
      <c r="I656">
        <v>14</v>
      </c>
    </row>
    <row r="657" spans="2:9" x14ac:dyDescent="0.25">
      <c r="B657">
        <v>482</v>
      </c>
      <c r="C657">
        <v>90</v>
      </c>
      <c r="D657">
        <v>2.7</v>
      </c>
      <c r="E657">
        <v>76</v>
      </c>
      <c r="F657">
        <v>0</v>
      </c>
      <c r="G657">
        <v>-1</v>
      </c>
      <c r="H657">
        <v>1</v>
      </c>
      <c r="I657">
        <v>14</v>
      </c>
    </row>
    <row r="658" spans="2:9" x14ac:dyDescent="0.25">
      <c r="B658">
        <v>467</v>
      </c>
      <c r="C658">
        <v>90</v>
      </c>
      <c r="D658">
        <v>0.3</v>
      </c>
      <c r="E658">
        <v>76</v>
      </c>
      <c r="F658">
        <v>0</v>
      </c>
      <c r="G658">
        <v>-1</v>
      </c>
      <c r="H658">
        <v>1</v>
      </c>
      <c r="I658">
        <v>14</v>
      </c>
    </row>
    <row r="659" spans="2:9" x14ac:dyDescent="0.25">
      <c r="B659">
        <v>474</v>
      </c>
      <c r="C659">
        <v>90</v>
      </c>
      <c r="D659">
        <v>0.3</v>
      </c>
      <c r="E659">
        <v>76</v>
      </c>
      <c r="F659">
        <v>0</v>
      </c>
      <c r="G659">
        <v>-1</v>
      </c>
      <c r="H659">
        <v>1</v>
      </c>
      <c r="I659">
        <v>14</v>
      </c>
    </row>
    <row r="660" spans="2:9" x14ac:dyDescent="0.25">
      <c r="B660">
        <v>468</v>
      </c>
      <c r="C660">
        <v>90</v>
      </c>
      <c r="D660">
        <v>3.9</v>
      </c>
      <c r="E660">
        <v>76</v>
      </c>
      <c r="F660">
        <v>0</v>
      </c>
      <c r="G660">
        <v>-1</v>
      </c>
      <c r="H660">
        <v>1</v>
      </c>
      <c r="I660">
        <v>14</v>
      </c>
    </row>
    <row r="661" spans="2:9" x14ac:dyDescent="0.25">
      <c r="B661">
        <v>475</v>
      </c>
      <c r="C661">
        <v>90</v>
      </c>
      <c r="D661">
        <v>3.6</v>
      </c>
      <c r="E661">
        <v>76</v>
      </c>
      <c r="F661">
        <v>0</v>
      </c>
      <c r="G661">
        <v>-1</v>
      </c>
      <c r="H661">
        <v>1</v>
      </c>
      <c r="I661">
        <v>14</v>
      </c>
    </row>
    <row r="662" spans="2:9" x14ac:dyDescent="0.25">
      <c r="B662">
        <v>473</v>
      </c>
      <c r="C662">
        <v>90</v>
      </c>
      <c r="D662">
        <v>3.6</v>
      </c>
      <c r="E662">
        <v>76</v>
      </c>
      <c r="F662">
        <v>0</v>
      </c>
      <c r="G662">
        <v>-1</v>
      </c>
      <c r="H662">
        <v>1</v>
      </c>
      <c r="I662">
        <v>14</v>
      </c>
    </row>
    <row r="663" spans="2:9" x14ac:dyDescent="0.25">
      <c r="B663">
        <v>469</v>
      </c>
      <c r="C663">
        <v>90</v>
      </c>
      <c r="D663">
        <v>3.3</v>
      </c>
      <c r="E663">
        <v>76</v>
      </c>
      <c r="F663">
        <v>0</v>
      </c>
      <c r="G663">
        <v>-1</v>
      </c>
      <c r="H663">
        <v>1</v>
      </c>
      <c r="I663">
        <v>14</v>
      </c>
    </row>
    <row r="664" spans="2:9" x14ac:dyDescent="0.25">
      <c r="B664">
        <v>470</v>
      </c>
      <c r="C664">
        <v>90</v>
      </c>
      <c r="D664">
        <v>4.5</v>
      </c>
      <c r="E664">
        <v>76</v>
      </c>
      <c r="F664">
        <v>0</v>
      </c>
      <c r="G664">
        <v>-1</v>
      </c>
      <c r="H664">
        <v>1</v>
      </c>
      <c r="I664">
        <v>14</v>
      </c>
    </row>
    <row r="665" spans="2:9" x14ac:dyDescent="0.25">
      <c r="B665">
        <v>472</v>
      </c>
      <c r="C665">
        <v>90</v>
      </c>
      <c r="D665">
        <v>4.5</v>
      </c>
      <c r="E665">
        <v>76</v>
      </c>
      <c r="F665">
        <v>0</v>
      </c>
      <c r="G665">
        <v>-1</v>
      </c>
      <c r="H665">
        <v>1</v>
      </c>
      <c r="I665">
        <v>14</v>
      </c>
    </row>
    <row r="666" spans="2:9" x14ac:dyDescent="0.25">
      <c r="B666">
        <v>471</v>
      </c>
      <c r="C666">
        <v>90</v>
      </c>
      <c r="D666">
        <v>4.2</v>
      </c>
      <c r="E666">
        <v>76</v>
      </c>
      <c r="F666">
        <v>0</v>
      </c>
      <c r="G666">
        <v>-1</v>
      </c>
      <c r="H666">
        <v>1</v>
      </c>
      <c r="I666">
        <v>14</v>
      </c>
    </row>
    <row r="667" spans="2:9" x14ac:dyDescent="0.25">
      <c r="B667">
        <v>292</v>
      </c>
      <c r="C667">
        <v>90</v>
      </c>
      <c r="D667">
        <v>2.1</v>
      </c>
      <c r="E667">
        <v>76</v>
      </c>
      <c r="F667">
        <v>0</v>
      </c>
      <c r="G667">
        <v>-1</v>
      </c>
      <c r="H667">
        <v>1</v>
      </c>
      <c r="I667">
        <v>14</v>
      </c>
    </row>
    <row r="668" spans="2:9" x14ac:dyDescent="0.25">
      <c r="B668">
        <v>299</v>
      </c>
      <c r="C668">
        <v>90</v>
      </c>
      <c r="D668">
        <v>1.8</v>
      </c>
      <c r="E668">
        <v>76</v>
      </c>
      <c r="F668">
        <v>0</v>
      </c>
      <c r="G668">
        <v>-1</v>
      </c>
      <c r="H668">
        <v>1</v>
      </c>
      <c r="I668">
        <v>14</v>
      </c>
    </row>
    <row r="669" spans="2:9" x14ac:dyDescent="0.25">
      <c r="B669">
        <v>293</v>
      </c>
      <c r="C669">
        <v>90</v>
      </c>
      <c r="D669">
        <v>1.8</v>
      </c>
      <c r="E669">
        <v>76</v>
      </c>
      <c r="F669">
        <v>0</v>
      </c>
      <c r="G669">
        <v>-1</v>
      </c>
      <c r="H669">
        <v>1</v>
      </c>
      <c r="I669">
        <v>14</v>
      </c>
    </row>
    <row r="670" spans="2:9" x14ac:dyDescent="0.25">
      <c r="B670">
        <v>294</v>
      </c>
      <c r="C670">
        <v>90</v>
      </c>
      <c r="D670">
        <v>2.4</v>
      </c>
      <c r="E670">
        <v>76</v>
      </c>
      <c r="F670">
        <v>0</v>
      </c>
      <c r="G670">
        <v>-1</v>
      </c>
      <c r="H670">
        <v>1</v>
      </c>
      <c r="I670">
        <v>14</v>
      </c>
    </row>
    <row r="671" spans="2:9" x14ac:dyDescent="0.25">
      <c r="B671">
        <v>296</v>
      </c>
      <c r="C671">
        <v>90</v>
      </c>
      <c r="D671">
        <v>2.4</v>
      </c>
      <c r="E671">
        <v>76</v>
      </c>
      <c r="F671">
        <v>0</v>
      </c>
      <c r="G671">
        <v>-1</v>
      </c>
      <c r="H671">
        <v>1</v>
      </c>
      <c r="I671">
        <v>14</v>
      </c>
    </row>
    <row r="672" spans="2:9" x14ac:dyDescent="0.25">
      <c r="B672">
        <v>295</v>
      </c>
      <c r="C672">
        <v>90</v>
      </c>
      <c r="D672">
        <v>2.1</v>
      </c>
      <c r="E672">
        <v>76</v>
      </c>
      <c r="F672">
        <v>0</v>
      </c>
      <c r="G672">
        <v>-1</v>
      </c>
      <c r="H672">
        <v>1</v>
      </c>
      <c r="I672">
        <v>14</v>
      </c>
    </row>
    <row r="673" spans="2:9" x14ac:dyDescent="0.25">
      <c r="B673">
        <v>297</v>
      </c>
      <c r="C673">
        <v>90</v>
      </c>
      <c r="D673">
        <v>1.5</v>
      </c>
      <c r="E673">
        <v>76</v>
      </c>
      <c r="F673">
        <v>0</v>
      </c>
      <c r="G673">
        <v>-1</v>
      </c>
      <c r="H673">
        <v>1</v>
      </c>
      <c r="I673">
        <v>14</v>
      </c>
    </row>
    <row r="674" spans="2:9" x14ac:dyDescent="0.25">
      <c r="B674">
        <v>511</v>
      </c>
      <c r="C674">
        <v>90</v>
      </c>
      <c r="D674">
        <v>2.1</v>
      </c>
      <c r="E674">
        <v>76</v>
      </c>
      <c r="F674">
        <v>0</v>
      </c>
      <c r="G674">
        <v>-1</v>
      </c>
      <c r="H674">
        <v>1</v>
      </c>
      <c r="I674">
        <v>14</v>
      </c>
    </row>
    <row r="675" spans="2:9" x14ac:dyDescent="0.25">
      <c r="B675">
        <v>512</v>
      </c>
      <c r="C675">
        <v>90</v>
      </c>
      <c r="D675">
        <v>1.8</v>
      </c>
      <c r="E675">
        <v>76</v>
      </c>
      <c r="F675">
        <v>0</v>
      </c>
      <c r="G675">
        <v>-1</v>
      </c>
      <c r="H675">
        <v>1</v>
      </c>
      <c r="I675">
        <v>14</v>
      </c>
    </row>
    <row r="676" spans="2:9" x14ac:dyDescent="0.25">
      <c r="B676">
        <v>513</v>
      </c>
      <c r="C676">
        <v>90</v>
      </c>
      <c r="D676">
        <v>2.4</v>
      </c>
      <c r="E676">
        <v>76</v>
      </c>
      <c r="F676">
        <v>0</v>
      </c>
      <c r="G676">
        <v>-1</v>
      </c>
      <c r="H676">
        <v>1</v>
      </c>
      <c r="I676">
        <v>14</v>
      </c>
    </row>
    <row r="677" spans="2:9" x14ac:dyDescent="0.25">
      <c r="B677">
        <v>514</v>
      </c>
      <c r="C677">
        <v>90</v>
      </c>
      <c r="D677">
        <v>2.1</v>
      </c>
      <c r="E677">
        <v>76</v>
      </c>
      <c r="F677">
        <v>0</v>
      </c>
      <c r="G677">
        <v>-1</v>
      </c>
      <c r="H677">
        <v>1</v>
      </c>
      <c r="I677">
        <v>14</v>
      </c>
    </row>
    <row r="678" spans="2:9" x14ac:dyDescent="0.25">
      <c r="B678">
        <v>515</v>
      </c>
      <c r="C678">
        <v>90</v>
      </c>
      <c r="D678">
        <v>2.4</v>
      </c>
      <c r="E678">
        <v>76</v>
      </c>
      <c r="F678">
        <v>0</v>
      </c>
      <c r="G678">
        <v>-1</v>
      </c>
      <c r="H678">
        <v>1</v>
      </c>
      <c r="I678">
        <v>14</v>
      </c>
    </row>
    <row r="679" spans="2:9" x14ac:dyDescent="0.25">
      <c r="B679">
        <v>516</v>
      </c>
      <c r="C679">
        <v>90</v>
      </c>
      <c r="D679">
        <v>1.5</v>
      </c>
      <c r="E679">
        <v>76</v>
      </c>
      <c r="F679">
        <v>0</v>
      </c>
      <c r="G679">
        <v>-1</v>
      </c>
      <c r="H679">
        <v>1</v>
      </c>
      <c r="I679">
        <v>14</v>
      </c>
    </row>
    <row r="680" spans="2:9" x14ac:dyDescent="0.25">
      <c r="B680">
        <v>518</v>
      </c>
      <c r="C680">
        <v>90</v>
      </c>
      <c r="D680">
        <v>1.8</v>
      </c>
      <c r="E680">
        <v>76</v>
      </c>
      <c r="F680">
        <v>0</v>
      </c>
      <c r="G680">
        <v>-1</v>
      </c>
      <c r="H680">
        <v>1</v>
      </c>
      <c r="I680">
        <v>14</v>
      </c>
    </row>
    <row r="681" spans="2:9" x14ac:dyDescent="0.25">
      <c r="B681">
        <v>520</v>
      </c>
      <c r="C681">
        <v>90</v>
      </c>
      <c r="D681">
        <v>4.2</v>
      </c>
      <c r="E681">
        <v>76</v>
      </c>
      <c r="F681">
        <v>0</v>
      </c>
      <c r="G681">
        <v>-1</v>
      </c>
      <c r="H681">
        <v>1</v>
      </c>
      <c r="I681">
        <v>14</v>
      </c>
    </row>
    <row r="682" spans="2:9" x14ac:dyDescent="0.25">
      <c r="B682">
        <v>521</v>
      </c>
      <c r="C682">
        <v>90</v>
      </c>
      <c r="D682">
        <v>3.6</v>
      </c>
      <c r="E682">
        <v>76</v>
      </c>
      <c r="F682">
        <v>0</v>
      </c>
      <c r="G682">
        <v>-1</v>
      </c>
      <c r="H682">
        <v>1</v>
      </c>
      <c r="I682">
        <v>14</v>
      </c>
    </row>
    <row r="683" spans="2:9" x14ac:dyDescent="0.25">
      <c r="B683">
        <v>522</v>
      </c>
      <c r="C683">
        <v>90</v>
      </c>
      <c r="D683">
        <v>4.8</v>
      </c>
      <c r="E683">
        <v>76</v>
      </c>
      <c r="F683">
        <v>0</v>
      </c>
      <c r="G683">
        <v>-1</v>
      </c>
      <c r="H683">
        <v>1</v>
      </c>
      <c r="I683">
        <v>14</v>
      </c>
    </row>
    <row r="684" spans="2:9" x14ac:dyDescent="0.25">
      <c r="B684">
        <v>523</v>
      </c>
      <c r="C684">
        <v>90</v>
      </c>
      <c r="D684">
        <v>4.5</v>
      </c>
      <c r="E684">
        <v>76</v>
      </c>
      <c r="F684">
        <v>0</v>
      </c>
      <c r="G684">
        <v>-1</v>
      </c>
      <c r="H684">
        <v>1</v>
      </c>
      <c r="I684">
        <v>14</v>
      </c>
    </row>
    <row r="685" spans="2:9" x14ac:dyDescent="0.25">
      <c r="B685">
        <v>524</v>
      </c>
      <c r="C685">
        <v>90</v>
      </c>
      <c r="D685">
        <v>4.8</v>
      </c>
      <c r="E685">
        <v>76</v>
      </c>
      <c r="F685">
        <v>0</v>
      </c>
      <c r="G685">
        <v>-1</v>
      </c>
      <c r="H685">
        <v>1</v>
      </c>
      <c r="I685">
        <v>14</v>
      </c>
    </row>
    <row r="686" spans="2:9" x14ac:dyDescent="0.25">
      <c r="B686">
        <v>525</v>
      </c>
      <c r="C686">
        <v>90</v>
      </c>
      <c r="D686">
        <v>3.3</v>
      </c>
      <c r="E686">
        <v>76</v>
      </c>
      <c r="F686">
        <v>0</v>
      </c>
      <c r="G686">
        <v>-1</v>
      </c>
      <c r="H686">
        <v>1</v>
      </c>
      <c r="I686">
        <v>14</v>
      </c>
    </row>
    <row r="687" spans="2:9" x14ac:dyDescent="0.25">
      <c r="B687">
        <v>527</v>
      </c>
      <c r="C687">
        <v>90</v>
      </c>
      <c r="D687">
        <v>3.9</v>
      </c>
      <c r="E687">
        <v>76</v>
      </c>
      <c r="F687">
        <v>0</v>
      </c>
      <c r="G687">
        <v>-1</v>
      </c>
      <c r="H687">
        <v>1</v>
      </c>
      <c r="I687">
        <v>14</v>
      </c>
    </row>
    <row r="688" spans="2:9" x14ac:dyDescent="0.25">
      <c r="B688">
        <v>504</v>
      </c>
      <c r="C688">
        <v>90</v>
      </c>
      <c r="D688">
        <v>1.5</v>
      </c>
      <c r="E688">
        <v>76</v>
      </c>
      <c r="F688">
        <v>0</v>
      </c>
      <c r="G688">
        <v>-1</v>
      </c>
      <c r="H688">
        <v>1</v>
      </c>
      <c r="I688">
        <v>14</v>
      </c>
    </row>
    <row r="689" spans="2:9" x14ac:dyDescent="0.25">
      <c r="B689">
        <v>528</v>
      </c>
      <c r="C689">
        <v>90</v>
      </c>
      <c r="D689">
        <v>1.5</v>
      </c>
      <c r="E689">
        <v>76</v>
      </c>
      <c r="F689">
        <v>0</v>
      </c>
      <c r="G689">
        <v>-1</v>
      </c>
      <c r="H689">
        <v>1</v>
      </c>
      <c r="I689">
        <v>14</v>
      </c>
    </row>
    <row r="690" spans="2:9" x14ac:dyDescent="0.25">
      <c r="B690">
        <v>501</v>
      </c>
      <c r="C690">
        <v>90</v>
      </c>
      <c r="D690">
        <v>1.2</v>
      </c>
      <c r="E690">
        <v>76</v>
      </c>
      <c r="F690">
        <v>0</v>
      </c>
      <c r="G690">
        <v>-1</v>
      </c>
      <c r="H690">
        <v>1</v>
      </c>
      <c r="I690">
        <v>14</v>
      </c>
    </row>
    <row r="691" spans="2:9" x14ac:dyDescent="0.25">
      <c r="B691">
        <v>509</v>
      </c>
      <c r="C691">
        <v>90</v>
      </c>
      <c r="D691">
        <v>1.8</v>
      </c>
      <c r="E691">
        <v>76</v>
      </c>
      <c r="F691">
        <v>0</v>
      </c>
      <c r="G691">
        <v>-1</v>
      </c>
      <c r="H691">
        <v>1</v>
      </c>
      <c r="I691">
        <v>14</v>
      </c>
    </row>
    <row r="692" spans="2:9" x14ac:dyDescent="0.25">
      <c r="B692">
        <v>500</v>
      </c>
      <c r="C692">
        <v>90</v>
      </c>
      <c r="D692">
        <v>1.5</v>
      </c>
      <c r="E692">
        <v>76</v>
      </c>
      <c r="F692">
        <v>0</v>
      </c>
      <c r="G692">
        <v>-1</v>
      </c>
      <c r="H692">
        <v>1</v>
      </c>
      <c r="I692">
        <v>14</v>
      </c>
    </row>
    <row r="693" spans="2:9" x14ac:dyDescent="0.25">
      <c r="B693">
        <v>499</v>
      </c>
      <c r="C693">
        <v>90</v>
      </c>
      <c r="D693">
        <v>1.8</v>
      </c>
      <c r="E693">
        <v>76</v>
      </c>
      <c r="F693">
        <v>0</v>
      </c>
      <c r="G693">
        <v>-1</v>
      </c>
      <c r="H693">
        <v>1</v>
      </c>
      <c r="I693">
        <v>14</v>
      </c>
    </row>
    <row r="694" spans="2:9" x14ac:dyDescent="0.25">
      <c r="B694">
        <v>529</v>
      </c>
      <c r="C694">
        <v>90</v>
      </c>
      <c r="D694">
        <v>1.5</v>
      </c>
      <c r="E694">
        <v>76</v>
      </c>
      <c r="F694">
        <v>0</v>
      </c>
      <c r="G694">
        <v>-1</v>
      </c>
      <c r="H694">
        <v>1</v>
      </c>
      <c r="I694">
        <v>14</v>
      </c>
    </row>
    <row r="695" spans="2:9" x14ac:dyDescent="0.25">
      <c r="B695">
        <v>505</v>
      </c>
      <c r="C695">
        <v>90</v>
      </c>
      <c r="D695">
        <v>7.8</v>
      </c>
      <c r="E695">
        <v>76</v>
      </c>
      <c r="F695">
        <v>0</v>
      </c>
      <c r="G695">
        <v>-1</v>
      </c>
      <c r="H695">
        <v>1</v>
      </c>
      <c r="I695">
        <v>14</v>
      </c>
    </row>
    <row r="696" spans="2:9" x14ac:dyDescent="0.25">
      <c r="B696">
        <v>328</v>
      </c>
      <c r="C696">
        <v>90</v>
      </c>
      <c r="D696">
        <v>5.0999999999999996</v>
      </c>
      <c r="E696">
        <v>76</v>
      </c>
      <c r="F696">
        <v>0</v>
      </c>
      <c r="G696">
        <v>-1</v>
      </c>
      <c r="H696">
        <v>1</v>
      </c>
      <c r="I696">
        <v>14</v>
      </c>
    </row>
    <row r="697" spans="2:9" x14ac:dyDescent="0.25">
      <c r="B697">
        <v>507</v>
      </c>
      <c r="C697">
        <v>90</v>
      </c>
      <c r="D697">
        <v>5.0999999999999996</v>
      </c>
      <c r="E697">
        <v>76</v>
      </c>
      <c r="F697">
        <v>0</v>
      </c>
      <c r="G697">
        <v>-1</v>
      </c>
      <c r="H697">
        <v>1</v>
      </c>
      <c r="I697">
        <v>14</v>
      </c>
    </row>
    <row r="698" spans="2:9" x14ac:dyDescent="0.25">
      <c r="B698">
        <v>530</v>
      </c>
      <c r="C698">
        <v>90</v>
      </c>
      <c r="D698">
        <v>0.6</v>
      </c>
      <c r="E698">
        <v>76</v>
      </c>
      <c r="F698">
        <v>0</v>
      </c>
      <c r="G698">
        <v>-1</v>
      </c>
      <c r="H698">
        <v>1</v>
      </c>
      <c r="I698">
        <v>14</v>
      </c>
    </row>
    <row r="699" spans="2:9" x14ac:dyDescent="0.25">
      <c r="B699">
        <v>531</v>
      </c>
      <c r="C699">
        <v>90</v>
      </c>
      <c r="D699">
        <v>0.6</v>
      </c>
      <c r="E699">
        <v>76</v>
      </c>
      <c r="F699">
        <v>0</v>
      </c>
      <c r="G699">
        <v>-1</v>
      </c>
      <c r="H699">
        <v>1</v>
      </c>
      <c r="I699">
        <v>14</v>
      </c>
    </row>
    <row r="700" spans="2:9" x14ac:dyDescent="0.25">
      <c r="B700">
        <v>532</v>
      </c>
      <c r="C700">
        <v>90</v>
      </c>
      <c r="D700">
        <v>0.6</v>
      </c>
      <c r="E700">
        <v>76</v>
      </c>
      <c r="F700">
        <v>0</v>
      </c>
      <c r="G700">
        <v>-1</v>
      </c>
      <c r="H700">
        <v>1</v>
      </c>
      <c r="I700">
        <v>14</v>
      </c>
    </row>
    <row r="701" spans="2:9" x14ac:dyDescent="0.25">
      <c r="B701">
        <v>533</v>
      </c>
      <c r="C701">
        <v>90</v>
      </c>
      <c r="D701">
        <v>0.6</v>
      </c>
      <c r="E701">
        <v>76</v>
      </c>
      <c r="F701">
        <v>0</v>
      </c>
      <c r="G701">
        <v>-1</v>
      </c>
      <c r="H701">
        <v>1</v>
      </c>
      <c r="I701">
        <v>14</v>
      </c>
    </row>
    <row r="702" spans="2:9" x14ac:dyDescent="0.25">
      <c r="B702">
        <v>534</v>
      </c>
      <c r="C702">
        <v>90</v>
      </c>
      <c r="D702">
        <v>0.6</v>
      </c>
      <c r="E702">
        <v>76</v>
      </c>
      <c r="F702">
        <v>0</v>
      </c>
      <c r="G702">
        <v>-1</v>
      </c>
      <c r="H702">
        <v>1</v>
      </c>
      <c r="I702">
        <v>14</v>
      </c>
    </row>
    <row r="703" spans="2:9" x14ac:dyDescent="0.25">
      <c r="B703">
        <v>535</v>
      </c>
      <c r="C703">
        <v>90</v>
      </c>
      <c r="D703">
        <v>0.6</v>
      </c>
      <c r="E703">
        <v>76</v>
      </c>
      <c r="F703">
        <v>0</v>
      </c>
      <c r="G703">
        <v>-1</v>
      </c>
      <c r="H703">
        <v>1</v>
      </c>
      <c r="I703">
        <v>14</v>
      </c>
    </row>
    <row r="704" spans="2:9" x14ac:dyDescent="0.25">
      <c r="B704">
        <v>536</v>
      </c>
      <c r="C704">
        <v>90</v>
      </c>
      <c r="D704">
        <v>0.6</v>
      </c>
      <c r="E704">
        <v>76</v>
      </c>
      <c r="F704">
        <v>0</v>
      </c>
      <c r="G704">
        <v>-1</v>
      </c>
      <c r="H704">
        <v>1</v>
      </c>
      <c r="I704">
        <v>14</v>
      </c>
    </row>
    <row r="705" spans="2:9" x14ac:dyDescent="0.25">
      <c r="B705">
        <v>537</v>
      </c>
      <c r="C705">
        <v>90</v>
      </c>
      <c r="D705">
        <v>0.6</v>
      </c>
      <c r="E705">
        <v>76</v>
      </c>
      <c r="F705">
        <v>0</v>
      </c>
      <c r="G705">
        <v>-1</v>
      </c>
      <c r="H705">
        <v>1</v>
      </c>
      <c r="I705">
        <v>14</v>
      </c>
    </row>
    <row r="706" spans="2:9" x14ac:dyDescent="0.25">
      <c r="B706">
        <v>188</v>
      </c>
      <c r="C706">
        <v>90</v>
      </c>
      <c r="D706">
        <v>1.2</v>
      </c>
      <c r="E706">
        <v>76</v>
      </c>
      <c r="F706">
        <v>0</v>
      </c>
      <c r="G706">
        <v>-1</v>
      </c>
      <c r="H706">
        <v>1</v>
      </c>
      <c r="I706">
        <v>14</v>
      </c>
    </row>
    <row r="707" spans="2:9" x14ac:dyDescent="0.25">
      <c r="B707">
        <v>190</v>
      </c>
      <c r="C707">
        <v>90</v>
      </c>
      <c r="D707">
        <v>1.2</v>
      </c>
      <c r="E707">
        <v>76</v>
      </c>
      <c r="F707">
        <v>0</v>
      </c>
      <c r="G707">
        <v>-1</v>
      </c>
      <c r="H707">
        <v>1</v>
      </c>
      <c r="I707">
        <v>14</v>
      </c>
    </row>
    <row r="708" spans="2:9" x14ac:dyDescent="0.25">
      <c r="B708">
        <v>191</v>
      </c>
      <c r="C708">
        <v>90</v>
      </c>
      <c r="D708">
        <v>1.2</v>
      </c>
      <c r="E708">
        <v>76</v>
      </c>
      <c r="F708">
        <v>0</v>
      </c>
      <c r="G708">
        <v>-1</v>
      </c>
      <c r="H708">
        <v>1</v>
      </c>
      <c r="I708">
        <v>14</v>
      </c>
    </row>
    <row r="709" spans="2:9" x14ac:dyDescent="0.25">
      <c r="B709">
        <v>192</v>
      </c>
      <c r="C709">
        <v>90</v>
      </c>
      <c r="D709">
        <v>1.2</v>
      </c>
      <c r="E709">
        <v>76</v>
      </c>
      <c r="F709">
        <v>0</v>
      </c>
      <c r="G709">
        <v>-1</v>
      </c>
      <c r="H709">
        <v>1</v>
      </c>
      <c r="I709">
        <v>14</v>
      </c>
    </row>
    <row r="710" spans="2:9" x14ac:dyDescent="0.25">
      <c r="B710">
        <v>193</v>
      </c>
      <c r="C710">
        <v>90</v>
      </c>
      <c r="D710">
        <v>1.2</v>
      </c>
      <c r="E710">
        <v>76</v>
      </c>
      <c r="F710">
        <v>0</v>
      </c>
      <c r="G710">
        <v>-1</v>
      </c>
      <c r="H710">
        <v>1</v>
      </c>
      <c r="I710">
        <v>14</v>
      </c>
    </row>
    <row r="711" spans="2:9" x14ac:dyDescent="0.25">
      <c r="B711">
        <v>189</v>
      </c>
      <c r="C711">
        <v>90</v>
      </c>
      <c r="D711">
        <v>0.9</v>
      </c>
      <c r="E711">
        <v>76</v>
      </c>
      <c r="F711">
        <v>0</v>
      </c>
      <c r="G711">
        <v>-1</v>
      </c>
      <c r="H711">
        <v>1</v>
      </c>
      <c r="I711">
        <v>14</v>
      </c>
    </row>
    <row r="712" spans="2:9" x14ac:dyDescent="0.25">
      <c r="B712">
        <v>198</v>
      </c>
      <c r="C712">
        <v>90</v>
      </c>
      <c r="D712">
        <v>0.9</v>
      </c>
      <c r="E712">
        <v>76</v>
      </c>
      <c r="F712">
        <v>0</v>
      </c>
      <c r="G712">
        <v>-1</v>
      </c>
      <c r="H712">
        <v>1</v>
      </c>
      <c r="I712">
        <v>14</v>
      </c>
    </row>
    <row r="713" spans="2:9" x14ac:dyDescent="0.25">
      <c r="B713">
        <v>194</v>
      </c>
      <c r="C713">
        <v>90</v>
      </c>
      <c r="D713">
        <v>0.6</v>
      </c>
      <c r="E713">
        <v>76</v>
      </c>
      <c r="F713">
        <v>0</v>
      </c>
      <c r="G713">
        <v>-1</v>
      </c>
      <c r="H713">
        <v>1</v>
      </c>
      <c r="I713">
        <v>14</v>
      </c>
    </row>
    <row r="714" spans="2:9" x14ac:dyDescent="0.25">
      <c r="B714">
        <v>195</v>
      </c>
      <c r="C714">
        <v>90</v>
      </c>
      <c r="D714">
        <v>0.6</v>
      </c>
      <c r="E714">
        <v>76</v>
      </c>
      <c r="F714">
        <v>0</v>
      </c>
      <c r="G714">
        <v>-1</v>
      </c>
      <c r="H714">
        <v>1</v>
      </c>
      <c r="I714">
        <v>14</v>
      </c>
    </row>
    <row r="715" spans="2:9" x14ac:dyDescent="0.25">
      <c r="B715">
        <v>1</v>
      </c>
      <c r="C715">
        <v>88</v>
      </c>
      <c r="D715">
        <v>3.6</v>
      </c>
      <c r="E715">
        <v>76</v>
      </c>
      <c r="F715">
        <v>0</v>
      </c>
      <c r="G715">
        <v>-1</v>
      </c>
      <c r="H715">
        <v>1</v>
      </c>
      <c r="I715">
        <v>15</v>
      </c>
    </row>
    <row r="716" spans="2:9" x14ac:dyDescent="0.25">
      <c r="B716">
        <v>2</v>
      </c>
      <c r="C716">
        <v>88</v>
      </c>
      <c r="D716">
        <v>4.7</v>
      </c>
      <c r="E716">
        <v>76</v>
      </c>
      <c r="F716">
        <v>0</v>
      </c>
      <c r="G716">
        <v>-1</v>
      </c>
      <c r="H716">
        <v>1</v>
      </c>
      <c r="I716">
        <v>15</v>
      </c>
    </row>
    <row r="717" spans="2:9" x14ac:dyDescent="0.25">
      <c r="B717">
        <v>3</v>
      </c>
      <c r="C717">
        <v>88</v>
      </c>
      <c r="D717">
        <v>6.9</v>
      </c>
      <c r="E717">
        <v>76</v>
      </c>
      <c r="F717">
        <v>0</v>
      </c>
      <c r="G717">
        <v>-1</v>
      </c>
      <c r="H717">
        <v>1</v>
      </c>
      <c r="I717">
        <v>15</v>
      </c>
    </row>
    <row r="718" spans="2:9" x14ac:dyDescent="0.25">
      <c r="B718">
        <v>15</v>
      </c>
      <c r="C718">
        <v>88</v>
      </c>
      <c r="D718">
        <v>10.8</v>
      </c>
      <c r="E718">
        <v>76</v>
      </c>
      <c r="F718">
        <v>0</v>
      </c>
      <c r="G718">
        <v>-1</v>
      </c>
      <c r="H718">
        <v>1</v>
      </c>
      <c r="I718">
        <v>15</v>
      </c>
    </row>
    <row r="719" spans="2:9" x14ac:dyDescent="0.25">
      <c r="B719">
        <v>16</v>
      </c>
      <c r="C719">
        <v>88</v>
      </c>
      <c r="D719">
        <v>14.2</v>
      </c>
      <c r="E719">
        <v>76</v>
      </c>
      <c r="F719">
        <v>0</v>
      </c>
      <c r="G719">
        <v>-1</v>
      </c>
      <c r="H719">
        <v>1</v>
      </c>
      <c r="I719">
        <v>15</v>
      </c>
    </row>
    <row r="720" spans="2:9" x14ac:dyDescent="0.25">
      <c r="B720">
        <v>17</v>
      </c>
      <c r="C720">
        <v>88</v>
      </c>
      <c r="D720">
        <v>21</v>
      </c>
      <c r="E720">
        <v>76</v>
      </c>
      <c r="F720">
        <v>0</v>
      </c>
      <c r="G720">
        <v>-1</v>
      </c>
      <c r="H720">
        <v>1</v>
      </c>
      <c r="I720">
        <v>15</v>
      </c>
    </row>
    <row r="721" spans="2:9" x14ac:dyDescent="0.25">
      <c r="B721">
        <v>33</v>
      </c>
      <c r="C721">
        <v>88</v>
      </c>
      <c r="D721">
        <v>14.4</v>
      </c>
      <c r="E721">
        <v>76</v>
      </c>
      <c r="F721">
        <v>0</v>
      </c>
      <c r="G721">
        <v>-1</v>
      </c>
      <c r="H721">
        <v>1</v>
      </c>
      <c r="I721">
        <v>15</v>
      </c>
    </row>
    <row r="722" spans="2:9" x14ac:dyDescent="0.25">
      <c r="B722">
        <v>34</v>
      </c>
      <c r="C722">
        <v>88</v>
      </c>
      <c r="D722">
        <v>18.899999999999999</v>
      </c>
      <c r="E722">
        <v>76</v>
      </c>
      <c r="F722">
        <v>0</v>
      </c>
      <c r="G722">
        <v>-1</v>
      </c>
      <c r="H722">
        <v>1</v>
      </c>
      <c r="I722">
        <v>15</v>
      </c>
    </row>
    <row r="723" spans="2:9" x14ac:dyDescent="0.25">
      <c r="B723">
        <v>35</v>
      </c>
      <c r="C723">
        <v>88</v>
      </c>
      <c r="D723">
        <v>27.9</v>
      </c>
      <c r="E723">
        <v>76</v>
      </c>
      <c r="F723">
        <v>0</v>
      </c>
      <c r="G723">
        <v>-1</v>
      </c>
      <c r="H723">
        <v>1</v>
      </c>
      <c r="I723">
        <v>15</v>
      </c>
    </row>
    <row r="724" spans="2:9" x14ac:dyDescent="0.25">
      <c r="B724">
        <v>51</v>
      </c>
      <c r="C724">
        <v>88</v>
      </c>
      <c r="D724">
        <v>14.4</v>
      </c>
      <c r="E724">
        <v>76</v>
      </c>
      <c r="F724">
        <v>0</v>
      </c>
      <c r="G724">
        <v>-1</v>
      </c>
      <c r="H724">
        <v>1</v>
      </c>
      <c r="I724">
        <v>15</v>
      </c>
    </row>
    <row r="725" spans="2:9" x14ac:dyDescent="0.25">
      <c r="B725">
        <v>52</v>
      </c>
      <c r="C725">
        <v>88</v>
      </c>
      <c r="D725">
        <v>18.899999999999999</v>
      </c>
      <c r="E725">
        <v>76</v>
      </c>
      <c r="F725">
        <v>0</v>
      </c>
      <c r="G725">
        <v>-1</v>
      </c>
      <c r="H725">
        <v>1</v>
      </c>
      <c r="I725">
        <v>15</v>
      </c>
    </row>
    <row r="726" spans="2:9" x14ac:dyDescent="0.25">
      <c r="B726">
        <v>53</v>
      </c>
      <c r="C726">
        <v>88</v>
      </c>
      <c r="D726">
        <v>27.9</v>
      </c>
      <c r="E726">
        <v>76</v>
      </c>
      <c r="F726">
        <v>0</v>
      </c>
      <c r="G726">
        <v>-1</v>
      </c>
      <c r="H726">
        <v>1</v>
      </c>
      <c r="I726">
        <v>15</v>
      </c>
    </row>
    <row r="727" spans="2:9" x14ac:dyDescent="0.25">
      <c r="B727">
        <v>73</v>
      </c>
      <c r="C727">
        <v>88</v>
      </c>
      <c r="D727">
        <v>14.4</v>
      </c>
      <c r="E727">
        <v>76</v>
      </c>
      <c r="F727">
        <v>0</v>
      </c>
      <c r="G727">
        <v>-1</v>
      </c>
      <c r="H727">
        <v>1</v>
      </c>
      <c r="I727">
        <v>15</v>
      </c>
    </row>
    <row r="728" spans="2:9" x14ac:dyDescent="0.25">
      <c r="B728">
        <v>74</v>
      </c>
      <c r="C728">
        <v>88</v>
      </c>
      <c r="D728">
        <v>18.899999999999999</v>
      </c>
      <c r="E728">
        <v>76</v>
      </c>
      <c r="F728">
        <v>0</v>
      </c>
      <c r="G728">
        <v>-1</v>
      </c>
      <c r="H728">
        <v>1</v>
      </c>
      <c r="I728">
        <v>15</v>
      </c>
    </row>
    <row r="729" spans="2:9" x14ac:dyDescent="0.25">
      <c r="B729">
        <v>75</v>
      </c>
      <c r="C729">
        <v>88</v>
      </c>
      <c r="D729">
        <v>27.9</v>
      </c>
      <c r="E729">
        <v>76</v>
      </c>
      <c r="F729">
        <v>0</v>
      </c>
      <c r="G729">
        <v>-1</v>
      </c>
      <c r="H729">
        <v>1</v>
      </c>
      <c r="I729">
        <v>15</v>
      </c>
    </row>
    <row r="730" spans="2:9" x14ac:dyDescent="0.25">
      <c r="B730">
        <v>90</v>
      </c>
      <c r="C730">
        <v>88</v>
      </c>
      <c r="D730">
        <v>3.5</v>
      </c>
      <c r="E730">
        <v>76</v>
      </c>
      <c r="F730">
        <v>0</v>
      </c>
      <c r="G730">
        <v>-1</v>
      </c>
      <c r="H730">
        <v>1</v>
      </c>
      <c r="I730">
        <v>15</v>
      </c>
    </row>
    <row r="731" spans="2:9" x14ac:dyDescent="0.25">
      <c r="B731">
        <v>91</v>
      </c>
      <c r="C731">
        <v>88</v>
      </c>
      <c r="D731">
        <v>14.4</v>
      </c>
      <c r="E731">
        <v>76</v>
      </c>
      <c r="F731">
        <v>0</v>
      </c>
      <c r="G731">
        <v>-1</v>
      </c>
      <c r="H731">
        <v>1</v>
      </c>
      <c r="I731">
        <v>15</v>
      </c>
    </row>
    <row r="732" spans="2:9" x14ac:dyDescent="0.25">
      <c r="B732">
        <v>92</v>
      </c>
      <c r="C732">
        <v>88</v>
      </c>
      <c r="D732">
        <v>18.899999999999999</v>
      </c>
      <c r="E732">
        <v>76</v>
      </c>
      <c r="F732">
        <v>0</v>
      </c>
      <c r="G732">
        <v>-1</v>
      </c>
      <c r="H732">
        <v>1</v>
      </c>
      <c r="I732">
        <v>15</v>
      </c>
    </row>
    <row r="733" spans="2:9" x14ac:dyDescent="0.25">
      <c r="B733">
        <v>93</v>
      </c>
      <c r="C733">
        <v>88</v>
      </c>
      <c r="D733">
        <v>27.9</v>
      </c>
      <c r="E733">
        <v>76</v>
      </c>
      <c r="F733">
        <v>0</v>
      </c>
      <c r="G733">
        <v>-1</v>
      </c>
      <c r="H733">
        <v>1</v>
      </c>
      <c r="I733">
        <v>15</v>
      </c>
    </row>
    <row r="734" spans="2:9" x14ac:dyDescent="0.25">
      <c r="B734">
        <v>108</v>
      </c>
      <c r="C734">
        <v>88</v>
      </c>
      <c r="D734">
        <v>3.5</v>
      </c>
      <c r="E734">
        <v>76</v>
      </c>
      <c r="F734">
        <v>0</v>
      </c>
      <c r="G734">
        <v>-1</v>
      </c>
      <c r="H734">
        <v>1</v>
      </c>
      <c r="I734">
        <v>15</v>
      </c>
    </row>
    <row r="735" spans="2:9" x14ac:dyDescent="0.25">
      <c r="B735">
        <v>109</v>
      </c>
      <c r="C735">
        <v>88</v>
      </c>
      <c r="D735">
        <v>10.8</v>
      </c>
      <c r="E735">
        <v>76</v>
      </c>
      <c r="F735">
        <v>0</v>
      </c>
      <c r="G735">
        <v>-1</v>
      </c>
      <c r="H735">
        <v>1</v>
      </c>
      <c r="I735">
        <v>15</v>
      </c>
    </row>
    <row r="736" spans="2:9" x14ac:dyDescent="0.25">
      <c r="B736">
        <v>110</v>
      </c>
      <c r="C736">
        <v>88</v>
      </c>
      <c r="D736">
        <v>14.2</v>
      </c>
      <c r="E736">
        <v>76</v>
      </c>
      <c r="F736">
        <v>0</v>
      </c>
      <c r="G736">
        <v>-1</v>
      </c>
      <c r="H736">
        <v>1</v>
      </c>
      <c r="I736">
        <v>15</v>
      </c>
    </row>
    <row r="737" spans="2:9" x14ac:dyDescent="0.25">
      <c r="B737">
        <v>111</v>
      </c>
      <c r="C737">
        <v>88</v>
      </c>
      <c r="D737">
        <v>21</v>
      </c>
      <c r="E737">
        <v>76</v>
      </c>
      <c r="F737">
        <v>0</v>
      </c>
      <c r="G737">
        <v>-1</v>
      </c>
      <c r="H737">
        <v>1</v>
      </c>
      <c r="I737">
        <v>15</v>
      </c>
    </row>
    <row r="738" spans="2:9" x14ac:dyDescent="0.25">
      <c r="B738">
        <v>125</v>
      </c>
      <c r="C738">
        <v>88</v>
      </c>
      <c r="D738">
        <v>3.6</v>
      </c>
      <c r="E738">
        <v>76</v>
      </c>
      <c r="F738">
        <v>0</v>
      </c>
      <c r="G738">
        <v>-1</v>
      </c>
      <c r="H738">
        <v>1</v>
      </c>
      <c r="I738">
        <v>15</v>
      </c>
    </row>
    <row r="739" spans="2:9" x14ac:dyDescent="0.25">
      <c r="B739">
        <v>126</v>
      </c>
      <c r="C739">
        <v>88</v>
      </c>
      <c r="D739">
        <v>4.7</v>
      </c>
      <c r="E739">
        <v>76</v>
      </c>
      <c r="F739">
        <v>0</v>
      </c>
      <c r="G739">
        <v>-1</v>
      </c>
      <c r="H739">
        <v>1</v>
      </c>
      <c r="I739">
        <v>15</v>
      </c>
    </row>
    <row r="740" spans="2:9" x14ac:dyDescent="0.25">
      <c r="B740">
        <v>127</v>
      </c>
      <c r="C740">
        <v>88</v>
      </c>
      <c r="D740">
        <v>6.9</v>
      </c>
      <c r="E740">
        <v>76</v>
      </c>
      <c r="F740">
        <v>0</v>
      </c>
      <c r="G740">
        <v>-1</v>
      </c>
      <c r="H740">
        <v>1</v>
      </c>
      <c r="I740">
        <v>15</v>
      </c>
    </row>
    <row r="741" spans="2:9" x14ac:dyDescent="0.25">
      <c r="B741">
        <v>138</v>
      </c>
      <c r="C741">
        <v>88</v>
      </c>
      <c r="D741">
        <v>14.4</v>
      </c>
      <c r="E741">
        <v>76</v>
      </c>
      <c r="F741">
        <v>0</v>
      </c>
      <c r="G741">
        <v>-1</v>
      </c>
      <c r="H741">
        <v>1</v>
      </c>
      <c r="I741">
        <v>15</v>
      </c>
    </row>
    <row r="742" spans="2:9" x14ac:dyDescent="0.25">
      <c r="B742">
        <v>139</v>
      </c>
      <c r="C742">
        <v>88</v>
      </c>
      <c r="D742">
        <v>18.899999999999999</v>
      </c>
      <c r="E742">
        <v>76</v>
      </c>
      <c r="F742">
        <v>0</v>
      </c>
      <c r="G742">
        <v>-1</v>
      </c>
      <c r="H742">
        <v>1</v>
      </c>
      <c r="I742">
        <v>15</v>
      </c>
    </row>
    <row r="743" spans="2:9" x14ac:dyDescent="0.25">
      <c r="B743">
        <v>140</v>
      </c>
      <c r="C743">
        <v>88</v>
      </c>
      <c r="D743">
        <v>27.9</v>
      </c>
      <c r="E743">
        <v>76</v>
      </c>
      <c r="F743">
        <v>0</v>
      </c>
      <c r="G743">
        <v>-1</v>
      </c>
      <c r="H743">
        <v>1</v>
      </c>
      <c r="I743">
        <v>15</v>
      </c>
    </row>
    <row r="744" spans="2:9" x14ac:dyDescent="0.25">
      <c r="B744">
        <v>154</v>
      </c>
      <c r="C744">
        <v>88</v>
      </c>
      <c r="D744">
        <v>4.2699999999999996</v>
      </c>
      <c r="E744">
        <v>76</v>
      </c>
      <c r="F744">
        <v>0</v>
      </c>
      <c r="G744">
        <v>-1</v>
      </c>
      <c r="H744">
        <v>1</v>
      </c>
      <c r="I744">
        <v>15</v>
      </c>
    </row>
    <row r="745" spans="2:9" x14ac:dyDescent="0.25">
      <c r="B745">
        <v>156</v>
      </c>
      <c r="C745">
        <v>88</v>
      </c>
      <c r="D745">
        <v>12.83</v>
      </c>
      <c r="E745">
        <v>76</v>
      </c>
      <c r="F745">
        <v>0</v>
      </c>
      <c r="G745">
        <v>-1</v>
      </c>
      <c r="H745">
        <v>1</v>
      </c>
      <c r="I745">
        <v>15</v>
      </c>
    </row>
    <row r="746" spans="2:9" x14ac:dyDescent="0.25">
      <c r="B746">
        <v>158</v>
      </c>
      <c r="C746">
        <v>88</v>
      </c>
      <c r="D746">
        <v>17.100000000000001</v>
      </c>
      <c r="E746">
        <v>76</v>
      </c>
      <c r="F746">
        <v>0</v>
      </c>
      <c r="G746">
        <v>-1</v>
      </c>
      <c r="H746">
        <v>1</v>
      </c>
      <c r="I746">
        <v>15</v>
      </c>
    </row>
    <row r="747" spans="2:9" x14ac:dyDescent="0.25">
      <c r="B747">
        <v>160</v>
      </c>
      <c r="C747">
        <v>88</v>
      </c>
      <c r="D747">
        <v>17.100000000000001</v>
      </c>
      <c r="E747">
        <v>76</v>
      </c>
      <c r="F747">
        <v>0</v>
      </c>
      <c r="G747">
        <v>-1</v>
      </c>
      <c r="H747">
        <v>1</v>
      </c>
      <c r="I747">
        <v>15</v>
      </c>
    </row>
    <row r="748" spans="2:9" x14ac:dyDescent="0.25">
      <c r="B748">
        <v>162</v>
      </c>
      <c r="C748">
        <v>88</v>
      </c>
      <c r="D748">
        <v>17.100000000000001</v>
      </c>
      <c r="E748">
        <v>76</v>
      </c>
      <c r="F748">
        <v>0</v>
      </c>
      <c r="G748">
        <v>-1</v>
      </c>
      <c r="H748">
        <v>1</v>
      </c>
      <c r="I748">
        <v>15</v>
      </c>
    </row>
    <row r="749" spans="2:9" x14ac:dyDescent="0.25">
      <c r="B749">
        <v>164</v>
      </c>
      <c r="C749">
        <v>88</v>
      </c>
      <c r="D749">
        <v>17.100000000000001</v>
      </c>
      <c r="E749">
        <v>76</v>
      </c>
      <c r="F749">
        <v>0</v>
      </c>
      <c r="G749">
        <v>-1</v>
      </c>
      <c r="H749">
        <v>1</v>
      </c>
      <c r="I749">
        <v>15</v>
      </c>
    </row>
    <row r="750" spans="2:9" x14ac:dyDescent="0.25">
      <c r="B750">
        <v>166</v>
      </c>
      <c r="C750">
        <v>88</v>
      </c>
      <c r="D750">
        <v>12.83</v>
      </c>
      <c r="E750">
        <v>76</v>
      </c>
      <c r="F750">
        <v>0</v>
      </c>
      <c r="G750">
        <v>-1</v>
      </c>
      <c r="H750">
        <v>1</v>
      </c>
      <c r="I750">
        <v>15</v>
      </c>
    </row>
    <row r="751" spans="2:9" x14ac:dyDescent="0.25">
      <c r="B751">
        <v>168</v>
      </c>
      <c r="C751">
        <v>88</v>
      </c>
      <c r="D751">
        <v>4.2699999999999996</v>
      </c>
      <c r="E751">
        <v>76</v>
      </c>
      <c r="F751">
        <v>0</v>
      </c>
      <c r="G751">
        <v>-1</v>
      </c>
      <c r="H751">
        <v>1</v>
      </c>
      <c r="I751">
        <v>15</v>
      </c>
    </row>
    <row r="752" spans="2:9" x14ac:dyDescent="0.25">
      <c r="B752">
        <v>170</v>
      </c>
      <c r="C752">
        <v>88</v>
      </c>
      <c r="D752">
        <v>17.100000000000001</v>
      </c>
      <c r="E752">
        <v>76</v>
      </c>
      <c r="F752">
        <v>0</v>
      </c>
      <c r="G752">
        <v>-1</v>
      </c>
      <c r="H752">
        <v>1</v>
      </c>
      <c r="I752">
        <v>15</v>
      </c>
    </row>
    <row r="753" spans="2:9" x14ac:dyDescent="0.25">
      <c r="B753">
        <v>90</v>
      </c>
      <c r="C753">
        <v>88</v>
      </c>
      <c r="D753">
        <v>3.5</v>
      </c>
      <c r="E753">
        <v>76</v>
      </c>
      <c r="F753">
        <v>0</v>
      </c>
      <c r="G753">
        <v>-1</v>
      </c>
      <c r="H753">
        <v>1</v>
      </c>
      <c r="I753">
        <v>15</v>
      </c>
    </row>
    <row r="754" spans="2:9" x14ac:dyDescent="0.25">
      <c r="B754">
        <v>108</v>
      </c>
      <c r="C754">
        <v>88</v>
      </c>
      <c r="D754">
        <v>3.5</v>
      </c>
      <c r="E754">
        <v>76</v>
      </c>
      <c r="F754">
        <v>0</v>
      </c>
      <c r="G754">
        <v>-1</v>
      </c>
      <c r="H754">
        <v>1</v>
      </c>
      <c r="I754">
        <v>15</v>
      </c>
    </row>
    <row r="755" spans="2:9" x14ac:dyDescent="0.25">
      <c r="B755">
        <v>90</v>
      </c>
      <c r="C755">
        <v>88</v>
      </c>
      <c r="D755">
        <v>3.5</v>
      </c>
      <c r="E755">
        <v>76</v>
      </c>
      <c r="F755">
        <v>0</v>
      </c>
      <c r="G755">
        <v>-1</v>
      </c>
      <c r="H755">
        <v>1</v>
      </c>
      <c r="I755">
        <v>15</v>
      </c>
    </row>
    <row r="756" spans="2:9" x14ac:dyDescent="0.25">
      <c r="B756">
        <v>108</v>
      </c>
      <c r="C756">
        <v>88</v>
      </c>
      <c r="D756">
        <v>3.5</v>
      </c>
      <c r="E756">
        <v>76</v>
      </c>
      <c r="F756">
        <v>0</v>
      </c>
      <c r="G756">
        <v>-1</v>
      </c>
      <c r="H756">
        <v>1</v>
      </c>
      <c r="I756">
        <v>15</v>
      </c>
    </row>
    <row r="757" spans="2:9" x14ac:dyDescent="0.25">
      <c r="B757">
        <v>90</v>
      </c>
      <c r="C757">
        <v>88</v>
      </c>
      <c r="D757">
        <v>3.5</v>
      </c>
      <c r="E757">
        <v>76</v>
      </c>
      <c r="F757">
        <v>0</v>
      </c>
      <c r="G757">
        <v>-1</v>
      </c>
      <c r="H757">
        <v>1</v>
      </c>
      <c r="I757">
        <v>15</v>
      </c>
    </row>
    <row r="758" spans="2:9" x14ac:dyDescent="0.25">
      <c r="B758">
        <v>72</v>
      </c>
      <c r="C758">
        <v>88</v>
      </c>
      <c r="D758">
        <v>3.5</v>
      </c>
      <c r="E758">
        <v>76</v>
      </c>
      <c r="F758">
        <v>0</v>
      </c>
      <c r="G758">
        <v>-1</v>
      </c>
      <c r="H758">
        <v>1</v>
      </c>
      <c r="I758">
        <v>15</v>
      </c>
    </row>
    <row r="759" spans="2:9" x14ac:dyDescent="0.25">
      <c r="B759">
        <v>50</v>
      </c>
      <c r="C759">
        <v>88</v>
      </c>
      <c r="D759">
        <v>3.5</v>
      </c>
      <c r="E759">
        <v>76</v>
      </c>
      <c r="F759">
        <v>0</v>
      </c>
      <c r="G759">
        <v>-1</v>
      </c>
      <c r="H759">
        <v>1</v>
      </c>
      <c r="I759">
        <v>15</v>
      </c>
    </row>
    <row r="760" spans="2:9" x14ac:dyDescent="0.25">
      <c r="B760">
        <v>32</v>
      </c>
      <c r="C760">
        <v>88</v>
      </c>
      <c r="D760">
        <v>3.5</v>
      </c>
      <c r="E760">
        <v>76</v>
      </c>
      <c r="F760">
        <v>0</v>
      </c>
      <c r="G760">
        <v>-1</v>
      </c>
      <c r="H760">
        <v>1</v>
      </c>
      <c r="I760">
        <v>15</v>
      </c>
    </row>
    <row r="761" spans="2:9" x14ac:dyDescent="0.25">
      <c r="B761">
        <v>137</v>
      </c>
      <c r="C761">
        <v>88</v>
      </c>
      <c r="D761">
        <v>3.5</v>
      </c>
      <c r="E761">
        <v>76</v>
      </c>
      <c r="F761">
        <v>0</v>
      </c>
      <c r="G761">
        <v>-1</v>
      </c>
      <c r="H761">
        <v>1</v>
      </c>
      <c r="I761">
        <v>15</v>
      </c>
    </row>
    <row r="762" spans="2:9" x14ac:dyDescent="0.25">
      <c r="B762">
        <v>14</v>
      </c>
      <c r="C762">
        <v>88</v>
      </c>
      <c r="D762">
        <v>3.5</v>
      </c>
      <c r="E762">
        <v>76</v>
      </c>
      <c r="F762">
        <v>0</v>
      </c>
      <c r="G762">
        <v>-1</v>
      </c>
      <c r="H762">
        <v>1</v>
      </c>
      <c r="I762">
        <v>15</v>
      </c>
    </row>
    <row r="763" spans="2:9" x14ac:dyDescent="0.25">
      <c r="B763">
        <v>14</v>
      </c>
      <c r="C763">
        <v>88</v>
      </c>
      <c r="D763">
        <v>3.5</v>
      </c>
      <c r="E763">
        <v>76</v>
      </c>
      <c r="F763">
        <v>0</v>
      </c>
      <c r="G763">
        <v>-1</v>
      </c>
      <c r="H763">
        <v>1</v>
      </c>
      <c r="I763">
        <v>15</v>
      </c>
    </row>
    <row r="764" spans="2:9" x14ac:dyDescent="0.25">
      <c r="B764">
        <v>32</v>
      </c>
      <c r="C764">
        <v>88</v>
      </c>
      <c r="D764">
        <v>3.5</v>
      </c>
      <c r="E764">
        <v>76</v>
      </c>
      <c r="F764">
        <v>0</v>
      </c>
      <c r="G764">
        <v>-1</v>
      </c>
      <c r="H764">
        <v>1</v>
      </c>
      <c r="I764">
        <v>15</v>
      </c>
    </row>
    <row r="765" spans="2:9" x14ac:dyDescent="0.25">
      <c r="B765">
        <v>50</v>
      </c>
      <c r="C765">
        <v>88</v>
      </c>
      <c r="D765">
        <v>3.5</v>
      </c>
      <c r="E765">
        <v>76</v>
      </c>
      <c r="F765">
        <v>0</v>
      </c>
      <c r="G765">
        <v>-1</v>
      </c>
      <c r="H765">
        <v>1</v>
      </c>
      <c r="I765">
        <v>15</v>
      </c>
    </row>
    <row r="766" spans="2:9" x14ac:dyDescent="0.25">
      <c r="B766">
        <v>72</v>
      </c>
      <c r="C766">
        <v>88</v>
      </c>
      <c r="D766">
        <v>3.5</v>
      </c>
      <c r="E766">
        <v>76</v>
      </c>
      <c r="F766">
        <v>0</v>
      </c>
      <c r="G766">
        <v>-1</v>
      </c>
      <c r="H766">
        <v>1</v>
      </c>
      <c r="I766">
        <v>15</v>
      </c>
    </row>
    <row r="767" spans="2:9" x14ac:dyDescent="0.25">
      <c r="B767">
        <v>90</v>
      </c>
      <c r="C767">
        <v>88</v>
      </c>
      <c r="D767">
        <v>3.5</v>
      </c>
      <c r="E767">
        <v>76</v>
      </c>
      <c r="F767">
        <v>0</v>
      </c>
      <c r="G767">
        <v>-1</v>
      </c>
      <c r="H767">
        <v>1</v>
      </c>
      <c r="I767">
        <v>15</v>
      </c>
    </row>
    <row r="768" spans="2:9" x14ac:dyDescent="0.25">
      <c r="B768">
        <v>90</v>
      </c>
      <c r="C768">
        <v>88</v>
      </c>
      <c r="D768">
        <v>3.5</v>
      </c>
      <c r="E768">
        <v>76</v>
      </c>
      <c r="F768">
        <v>0</v>
      </c>
      <c r="G768">
        <v>-1</v>
      </c>
      <c r="H768">
        <v>1</v>
      </c>
      <c r="I768">
        <v>15</v>
      </c>
    </row>
    <row r="769" spans="2:9" x14ac:dyDescent="0.25">
      <c r="B769">
        <v>108</v>
      </c>
      <c r="C769">
        <v>88</v>
      </c>
      <c r="D769">
        <v>3.5</v>
      </c>
      <c r="E769">
        <v>76</v>
      </c>
      <c r="F769">
        <v>0</v>
      </c>
      <c r="G769">
        <v>-1</v>
      </c>
      <c r="H769">
        <v>1</v>
      </c>
      <c r="I769">
        <v>15</v>
      </c>
    </row>
    <row r="770" spans="2:9" x14ac:dyDescent="0.25">
      <c r="B770">
        <v>137</v>
      </c>
      <c r="C770">
        <v>88</v>
      </c>
      <c r="D770">
        <v>3.5</v>
      </c>
      <c r="E770">
        <v>76</v>
      </c>
      <c r="F770">
        <v>0</v>
      </c>
      <c r="G770">
        <v>-1</v>
      </c>
      <c r="H770">
        <v>1</v>
      </c>
      <c r="I770">
        <v>15</v>
      </c>
    </row>
    <row r="771" spans="2:9" x14ac:dyDescent="0.25">
      <c r="B771">
        <v>314</v>
      </c>
      <c r="C771">
        <v>88</v>
      </c>
      <c r="D771">
        <v>12.83</v>
      </c>
      <c r="E771">
        <v>76</v>
      </c>
      <c r="F771">
        <v>0</v>
      </c>
      <c r="G771">
        <v>-1</v>
      </c>
      <c r="H771">
        <v>1</v>
      </c>
      <c r="I771">
        <v>15</v>
      </c>
    </row>
    <row r="772" spans="2:9" x14ac:dyDescent="0.25">
      <c r="B772">
        <v>391</v>
      </c>
      <c r="C772">
        <v>88</v>
      </c>
      <c r="D772">
        <v>52</v>
      </c>
      <c r="E772">
        <v>76</v>
      </c>
      <c r="F772">
        <v>0</v>
      </c>
      <c r="G772">
        <v>-1</v>
      </c>
      <c r="H772">
        <v>1</v>
      </c>
      <c r="I772">
        <v>15</v>
      </c>
    </row>
    <row r="773" spans="2:9" x14ac:dyDescent="0.25">
      <c r="B773">
        <v>392</v>
      </c>
      <c r="C773">
        <v>88</v>
      </c>
      <c r="D773">
        <v>61</v>
      </c>
      <c r="E773">
        <v>76</v>
      </c>
      <c r="F773">
        <v>0</v>
      </c>
      <c r="G773">
        <v>-1</v>
      </c>
      <c r="H773">
        <v>1</v>
      </c>
      <c r="I773">
        <v>15</v>
      </c>
    </row>
    <row r="774" spans="2:9" x14ac:dyDescent="0.25">
      <c r="B774">
        <v>391</v>
      </c>
      <c r="C774">
        <v>89</v>
      </c>
      <c r="D774">
        <v>-5</v>
      </c>
      <c r="E774">
        <v>76</v>
      </c>
      <c r="F774">
        <v>0</v>
      </c>
      <c r="G774">
        <v>-1</v>
      </c>
      <c r="H774">
        <v>1</v>
      </c>
      <c r="I774">
        <v>15</v>
      </c>
    </row>
    <row r="775" spans="2:9" x14ac:dyDescent="0.25">
      <c r="B775">
        <v>392</v>
      </c>
      <c r="C775">
        <v>89</v>
      </c>
      <c r="D775">
        <v>-6</v>
      </c>
      <c r="E775">
        <v>76</v>
      </c>
      <c r="F775">
        <v>0</v>
      </c>
      <c r="G775">
        <v>-1</v>
      </c>
      <c r="H775">
        <v>1</v>
      </c>
      <c r="I775">
        <v>15</v>
      </c>
    </row>
    <row r="776" spans="2:9" x14ac:dyDescent="0.25">
      <c r="B776">
        <v>392</v>
      </c>
      <c r="C776">
        <v>90</v>
      </c>
      <c r="D776">
        <v>1</v>
      </c>
      <c r="E776">
        <v>76</v>
      </c>
      <c r="F776">
        <v>0</v>
      </c>
      <c r="G776">
        <v>-1</v>
      </c>
      <c r="H776">
        <v>1</v>
      </c>
      <c r="I776">
        <v>15</v>
      </c>
    </row>
    <row r="777" spans="2:9" x14ac:dyDescent="0.25">
      <c r="B777">
        <v>30</v>
      </c>
      <c r="C777">
        <v>90</v>
      </c>
      <c r="D777">
        <v>18</v>
      </c>
      <c r="E777">
        <v>76</v>
      </c>
      <c r="F777">
        <v>0</v>
      </c>
      <c r="G777">
        <v>-1</v>
      </c>
      <c r="H777">
        <v>1</v>
      </c>
      <c r="I777">
        <v>16</v>
      </c>
    </row>
    <row r="778" spans="2:9" x14ac:dyDescent="0.25">
      <c r="B778">
        <v>17</v>
      </c>
      <c r="C778">
        <v>90</v>
      </c>
      <c r="D778">
        <v>18</v>
      </c>
      <c r="E778">
        <v>76</v>
      </c>
      <c r="F778">
        <v>0</v>
      </c>
      <c r="G778">
        <v>-1</v>
      </c>
      <c r="H778">
        <v>1</v>
      </c>
      <c r="I778">
        <v>16</v>
      </c>
    </row>
    <row r="779" spans="2:9" x14ac:dyDescent="0.25">
      <c r="B779">
        <v>21</v>
      </c>
      <c r="C779">
        <v>90</v>
      </c>
      <c r="D779">
        <v>27</v>
      </c>
      <c r="E779">
        <v>76</v>
      </c>
      <c r="F779">
        <v>0</v>
      </c>
      <c r="G779">
        <v>-1</v>
      </c>
      <c r="H779">
        <v>1</v>
      </c>
      <c r="I779">
        <v>16</v>
      </c>
    </row>
    <row r="780" spans="2:9" x14ac:dyDescent="0.25">
      <c r="B780">
        <v>25</v>
      </c>
      <c r="C780">
        <v>90</v>
      </c>
      <c r="D780">
        <v>27</v>
      </c>
      <c r="E780">
        <v>76</v>
      </c>
      <c r="F780">
        <v>0</v>
      </c>
      <c r="G780">
        <v>-1</v>
      </c>
      <c r="H780">
        <v>1</v>
      </c>
      <c r="I780">
        <v>16</v>
      </c>
    </row>
    <row r="781" spans="2:9" x14ac:dyDescent="0.25">
      <c r="B781">
        <v>29</v>
      </c>
      <c r="C781">
        <v>90</v>
      </c>
      <c r="D781">
        <v>8.1999999999999993</v>
      </c>
      <c r="E781">
        <v>76</v>
      </c>
      <c r="F781">
        <v>0</v>
      </c>
      <c r="G781">
        <v>-1</v>
      </c>
      <c r="H781">
        <v>1</v>
      </c>
      <c r="I781">
        <v>16</v>
      </c>
    </row>
    <row r="782" spans="2:9" x14ac:dyDescent="0.25">
      <c r="B782">
        <v>157</v>
      </c>
      <c r="C782">
        <v>90</v>
      </c>
      <c r="D782">
        <v>8.1999999999999993</v>
      </c>
      <c r="E782">
        <v>76</v>
      </c>
      <c r="F782">
        <v>0</v>
      </c>
      <c r="G782">
        <v>-1</v>
      </c>
      <c r="H782">
        <v>1</v>
      </c>
      <c r="I782">
        <v>16</v>
      </c>
    </row>
    <row r="783" spans="2:9" x14ac:dyDescent="0.25">
      <c r="B783">
        <v>28</v>
      </c>
      <c r="C783">
        <v>90</v>
      </c>
      <c r="D783">
        <v>8.1999999999999993</v>
      </c>
      <c r="E783">
        <v>76</v>
      </c>
      <c r="F783">
        <v>0</v>
      </c>
      <c r="G783">
        <v>-1</v>
      </c>
      <c r="H783">
        <v>1</v>
      </c>
      <c r="I783">
        <v>16</v>
      </c>
    </row>
    <row r="784" spans="2:9" x14ac:dyDescent="0.25">
      <c r="B784">
        <v>27</v>
      </c>
      <c r="C784">
        <v>90</v>
      </c>
      <c r="D784">
        <v>8.1999999999999993</v>
      </c>
      <c r="E784">
        <v>76</v>
      </c>
      <c r="F784">
        <v>0</v>
      </c>
      <c r="G784">
        <v>-1</v>
      </c>
      <c r="H784">
        <v>1</v>
      </c>
      <c r="I784">
        <v>16</v>
      </c>
    </row>
    <row r="785" spans="2:9" x14ac:dyDescent="0.25">
      <c r="B785">
        <v>16</v>
      </c>
      <c r="C785">
        <v>90</v>
      </c>
      <c r="D785">
        <v>8.1999999999999993</v>
      </c>
      <c r="E785">
        <v>76</v>
      </c>
      <c r="F785">
        <v>0</v>
      </c>
      <c r="G785">
        <v>-1</v>
      </c>
      <c r="H785">
        <v>1</v>
      </c>
      <c r="I785">
        <v>16</v>
      </c>
    </row>
    <row r="786" spans="2:9" x14ac:dyDescent="0.25">
      <c r="B786">
        <v>156</v>
      </c>
      <c r="C786">
        <v>90</v>
      </c>
      <c r="D786">
        <v>8.1999999999999993</v>
      </c>
      <c r="E786">
        <v>76</v>
      </c>
      <c r="F786">
        <v>0</v>
      </c>
      <c r="G786">
        <v>-1</v>
      </c>
      <c r="H786">
        <v>1</v>
      </c>
      <c r="I786">
        <v>16</v>
      </c>
    </row>
    <row r="787" spans="2:9" x14ac:dyDescent="0.25">
      <c r="B787">
        <v>15</v>
      </c>
      <c r="C787">
        <v>90</v>
      </c>
      <c r="D787">
        <v>8.1999999999999993</v>
      </c>
      <c r="E787">
        <v>76</v>
      </c>
      <c r="F787">
        <v>0</v>
      </c>
      <c r="G787">
        <v>-1</v>
      </c>
      <c r="H787">
        <v>1</v>
      </c>
      <c r="I787">
        <v>16</v>
      </c>
    </row>
    <row r="788" spans="2:9" x14ac:dyDescent="0.25">
      <c r="B788">
        <v>14</v>
      </c>
      <c r="C788">
        <v>90</v>
      </c>
      <c r="D788">
        <v>8.1999999999999993</v>
      </c>
      <c r="E788">
        <v>76</v>
      </c>
      <c r="F788">
        <v>0</v>
      </c>
      <c r="G788">
        <v>-1</v>
      </c>
      <c r="H788">
        <v>1</v>
      </c>
      <c r="I788">
        <v>16</v>
      </c>
    </row>
    <row r="789" spans="2:9" x14ac:dyDescent="0.25">
      <c r="B789">
        <v>20</v>
      </c>
      <c r="C789">
        <v>90</v>
      </c>
      <c r="D789">
        <v>13.1</v>
      </c>
      <c r="E789">
        <v>76</v>
      </c>
      <c r="F789">
        <v>0</v>
      </c>
      <c r="G789">
        <v>-1</v>
      </c>
      <c r="H789">
        <v>1</v>
      </c>
      <c r="I789">
        <v>16</v>
      </c>
    </row>
    <row r="790" spans="2:9" x14ac:dyDescent="0.25">
      <c r="B790">
        <v>24</v>
      </c>
      <c r="C790">
        <v>90</v>
      </c>
      <c r="D790">
        <v>13.1</v>
      </c>
      <c r="E790">
        <v>76</v>
      </c>
      <c r="F790">
        <v>0</v>
      </c>
      <c r="G790">
        <v>-1</v>
      </c>
      <c r="H790">
        <v>1</v>
      </c>
      <c r="I790">
        <v>16</v>
      </c>
    </row>
    <row r="791" spans="2:9" x14ac:dyDescent="0.25">
      <c r="B791">
        <v>172</v>
      </c>
      <c r="C791">
        <v>90</v>
      </c>
      <c r="D791">
        <v>13.1</v>
      </c>
      <c r="E791">
        <v>76</v>
      </c>
      <c r="F791">
        <v>0</v>
      </c>
      <c r="G791">
        <v>-1</v>
      </c>
      <c r="H791">
        <v>1</v>
      </c>
      <c r="I791">
        <v>16</v>
      </c>
    </row>
    <row r="792" spans="2:9" x14ac:dyDescent="0.25">
      <c r="B792">
        <v>173</v>
      </c>
      <c r="C792">
        <v>90</v>
      </c>
      <c r="D792">
        <v>13.1</v>
      </c>
      <c r="E792">
        <v>76</v>
      </c>
      <c r="F792">
        <v>0</v>
      </c>
      <c r="G792">
        <v>-1</v>
      </c>
      <c r="H792">
        <v>1</v>
      </c>
      <c r="I792">
        <v>16</v>
      </c>
    </row>
    <row r="793" spans="2:9" x14ac:dyDescent="0.25">
      <c r="B793">
        <v>19</v>
      </c>
      <c r="C793">
        <v>90</v>
      </c>
      <c r="D793">
        <v>13.1</v>
      </c>
      <c r="E793">
        <v>76</v>
      </c>
      <c r="F793">
        <v>0</v>
      </c>
      <c r="G793">
        <v>-1</v>
      </c>
      <c r="H793">
        <v>1</v>
      </c>
      <c r="I793">
        <v>16</v>
      </c>
    </row>
    <row r="794" spans="2:9" x14ac:dyDescent="0.25">
      <c r="B794">
        <v>23</v>
      </c>
      <c r="C794">
        <v>90</v>
      </c>
      <c r="D794">
        <v>13.1</v>
      </c>
      <c r="E794">
        <v>76</v>
      </c>
      <c r="F794">
        <v>0</v>
      </c>
      <c r="G794">
        <v>-1</v>
      </c>
      <c r="H794">
        <v>1</v>
      </c>
      <c r="I794">
        <v>16</v>
      </c>
    </row>
    <row r="795" spans="2:9" x14ac:dyDescent="0.25">
      <c r="B795">
        <v>14</v>
      </c>
      <c r="C795">
        <v>90</v>
      </c>
      <c r="D795">
        <v>8.1999999999999993</v>
      </c>
      <c r="E795">
        <v>76</v>
      </c>
      <c r="F795">
        <v>0</v>
      </c>
      <c r="G795">
        <v>-1</v>
      </c>
      <c r="H795">
        <v>1</v>
      </c>
      <c r="I795">
        <v>16</v>
      </c>
    </row>
    <row r="796" spans="2:9" x14ac:dyDescent="0.25">
      <c r="B796">
        <v>27</v>
      </c>
      <c r="C796">
        <v>90</v>
      </c>
      <c r="D796">
        <v>8.1999999999999993</v>
      </c>
      <c r="E796">
        <v>76</v>
      </c>
      <c r="F796">
        <v>0</v>
      </c>
      <c r="G796">
        <v>-1</v>
      </c>
      <c r="H796">
        <v>1</v>
      </c>
      <c r="I796">
        <v>16</v>
      </c>
    </row>
    <row r="797" spans="2:9" x14ac:dyDescent="0.25">
      <c r="B797">
        <v>14</v>
      </c>
      <c r="C797">
        <v>90</v>
      </c>
      <c r="D797">
        <v>8.1999999999999993</v>
      </c>
      <c r="E797">
        <v>76</v>
      </c>
      <c r="F797">
        <v>0</v>
      </c>
      <c r="G797">
        <v>-1</v>
      </c>
      <c r="H797">
        <v>1</v>
      </c>
      <c r="I797">
        <v>16</v>
      </c>
    </row>
    <row r="798" spans="2:9" x14ac:dyDescent="0.25">
      <c r="B798">
        <v>27</v>
      </c>
      <c r="C798">
        <v>90</v>
      </c>
      <c r="D798">
        <v>8.1999999999999993</v>
      </c>
      <c r="E798">
        <v>76</v>
      </c>
      <c r="F798">
        <v>0</v>
      </c>
      <c r="G798">
        <v>-1</v>
      </c>
      <c r="H798">
        <v>1</v>
      </c>
      <c r="I798">
        <v>16</v>
      </c>
    </row>
    <row r="799" spans="2:9" x14ac:dyDescent="0.25">
      <c r="B799">
        <v>14</v>
      </c>
      <c r="C799">
        <v>90</v>
      </c>
      <c r="D799">
        <v>8.1999999999999993</v>
      </c>
      <c r="E799">
        <v>76</v>
      </c>
      <c r="F799">
        <v>0</v>
      </c>
      <c r="G799">
        <v>-1</v>
      </c>
      <c r="H799">
        <v>1</v>
      </c>
      <c r="I799">
        <v>16</v>
      </c>
    </row>
    <row r="800" spans="2:9" x14ac:dyDescent="0.25">
      <c r="B800">
        <v>27</v>
      </c>
      <c r="C800">
        <v>90</v>
      </c>
      <c r="D800">
        <v>8.1999999999999993</v>
      </c>
      <c r="E800">
        <v>76</v>
      </c>
      <c r="F800">
        <v>0</v>
      </c>
      <c r="G800">
        <v>-1</v>
      </c>
      <c r="H800">
        <v>1</v>
      </c>
      <c r="I800">
        <v>16</v>
      </c>
    </row>
    <row r="801" spans="2:9" x14ac:dyDescent="0.25">
      <c r="B801">
        <v>314</v>
      </c>
      <c r="C801">
        <v>90</v>
      </c>
      <c r="D801">
        <v>8.1999999999999993</v>
      </c>
      <c r="E801">
        <v>76</v>
      </c>
      <c r="F801">
        <v>0</v>
      </c>
      <c r="G801">
        <v>-1</v>
      </c>
      <c r="H801">
        <v>1</v>
      </c>
      <c r="I801">
        <v>16</v>
      </c>
    </row>
    <row r="802" spans="2:9" x14ac:dyDescent="0.25">
      <c r="B802">
        <v>381</v>
      </c>
      <c r="C802">
        <v>90</v>
      </c>
      <c r="D802">
        <v>18</v>
      </c>
      <c r="E802">
        <v>76</v>
      </c>
      <c r="F802">
        <v>0</v>
      </c>
      <c r="G802">
        <v>-1</v>
      </c>
      <c r="H802">
        <v>1</v>
      </c>
      <c r="I802">
        <v>16</v>
      </c>
    </row>
    <row r="803" spans="2:9" x14ac:dyDescent="0.25">
      <c r="B803">
        <v>391</v>
      </c>
      <c r="C803">
        <v>89</v>
      </c>
      <c r="D803">
        <v>14</v>
      </c>
      <c r="E803">
        <v>76</v>
      </c>
      <c r="F803">
        <v>0</v>
      </c>
      <c r="G803">
        <v>-1</v>
      </c>
      <c r="H803">
        <v>1</v>
      </c>
      <c r="I803">
        <v>16</v>
      </c>
    </row>
    <row r="804" spans="2:9" x14ac:dyDescent="0.25">
      <c r="B804">
        <v>392</v>
      </c>
      <c r="C804">
        <v>89</v>
      </c>
      <c r="D804">
        <v>14</v>
      </c>
      <c r="E804">
        <v>76</v>
      </c>
      <c r="F804">
        <v>0</v>
      </c>
      <c r="G804">
        <v>-1</v>
      </c>
      <c r="H804">
        <v>1</v>
      </c>
      <c r="I804">
        <v>16</v>
      </c>
    </row>
    <row r="805" spans="2:9" x14ac:dyDescent="0.25">
      <c r="B805">
        <v>391</v>
      </c>
      <c r="C805">
        <v>90</v>
      </c>
      <c r="D805">
        <v>94</v>
      </c>
      <c r="E805">
        <v>76</v>
      </c>
      <c r="F805">
        <v>0</v>
      </c>
      <c r="G805">
        <v>-1</v>
      </c>
      <c r="H805">
        <v>1</v>
      </c>
      <c r="I805">
        <v>16</v>
      </c>
    </row>
    <row r="806" spans="2:9" x14ac:dyDescent="0.25">
      <c r="B806">
        <v>391</v>
      </c>
      <c r="C806">
        <v>88</v>
      </c>
      <c r="D806">
        <v>8</v>
      </c>
      <c r="E806">
        <v>76</v>
      </c>
      <c r="F806">
        <v>0</v>
      </c>
      <c r="G806">
        <v>-1</v>
      </c>
      <c r="H806">
        <v>1</v>
      </c>
      <c r="I806">
        <v>16</v>
      </c>
    </row>
    <row r="807" spans="2:9" x14ac:dyDescent="0.25">
      <c r="B807">
        <v>392</v>
      </c>
      <c r="C807">
        <v>88</v>
      </c>
      <c r="D807">
        <v>8</v>
      </c>
      <c r="E807">
        <v>76</v>
      </c>
      <c r="F807">
        <v>0</v>
      </c>
      <c r="G807">
        <v>-1</v>
      </c>
      <c r="H807">
        <v>1</v>
      </c>
      <c r="I807">
        <v>16</v>
      </c>
    </row>
    <row r="808" spans="2:9" x14ac:dyDescent="0.25">
      <c r="B808">
        <v>308</v>
      </c>
      <c r="C808">
        <v>88</v>
      </c>
      <c r="D808">
        <v>1.92</v>
      </c>
      <c r="E808">
        <v>76</v>
      </c>
      <c r="F808">
        <v>0</v>
      </c>
      <c r="G808">
        <v>-1</v>
      </c>
      <c r="H808">
        <v>1</v>
      </c>
      <c r="I808">
        <v>17</v>
      </c>
    </row>
    <row r="809" spans="2:9" x14ac:dyDescent="0.25">
      <c r="B809">
        <v>307</v>
      </c>
      <c r="C809">
        <v>88</v>
      </c>
      <c r="D809">
        <v>1.92</v>
      </c>
      <c r="E809">
        <v>76</v>
      </c>
      <c r="F809">
        <v>0</v>
      </c>
      <c r="G809">
        <v>-1</v>
      </c>
      <c r="H809">
        <v>1</v>
      </c>
      <c r="I809">
        <v>17</v>
      </c>
    </row>
    <row r="810" spans="2:9" x14ac:dyDescent="0.25">
      <c r="B810">
        <v>150</v>
      </c>
      <c r="C810">
        <v>88</v>
      </c>
      <c r="D810">
        <v>2.4</v>
      </c>
      <c r="E810">
        <v>76</v>
      </c>
      <c r="F810">
        <v>0</v>
      </c>
      <c r="G810">
        <v>-1</v>
      </c>
      <c r="H810">
        <v>1</v>
      </c>
      <c r="I810">
        <v>17</v>
      </c>
    </row>
    <row r="811" spans="2:9" x14ac:dyDescent="0.25">
      <c r="B811">
        <v>45</v>
      </c>
      <c r="C811">
        <v>88</v>
      </c>
      <c r="D811">
        <v>2.4</v>
      </c>
      <c r="E811">
        <v>76</v>
      </c>
      <c r="F811">
        <v>0</v>
      </c>
      <c r="G811">
        <v>-1</v>
      </c>
      <c r="H811">
        <v>1</v>
      </c>
      <c r="I811">
        <v>17</v>
      </c>
    </row>
    <row r="812" spans="2:9" x14ac:dyDescent="0.25">
      <c r="B812">
        <v>283</v>
      </c>
      <c r="C812">
        <v>88</v>
      </c>
      <c r="D812">
        <v>2.4</v>
      </c>
      <c r="E812">
        <v>76</v>
      </c>
      <c r="F812">
        <v>0</v>
      </c>
      <c r="G812">
        <v>-1</v>
      </c>
      <c r="H812">
        <v>1</v>
      </c>
      <c r="I812">
        <v>17</v>
      </c>
    </row>
    <row r="813" spans="2:9" x14ac:dyDescent="0.25">
      <c r="B813">
        <v>282</v>
      </c>
      <c r="C813">
        <v>88</v>
      </c>
      <c r="D813">
        <v>2.4</v>
      </c>
      <c r="E813">
        <v>76</v>
      </c>
      <c r="F813">
        <v>0</v>
      </c>
      <c r="G813">
        <v>-1</v>
      </c>
      <c r="H813">
        <v>1</v>
      </c>
      <c r="I813">
        <v>17</v>
      </c>
    </row>
    <row r="814" spans="2:9" x14ac:dyDescent="0.25">
      <c r="B814">
        <v>227</v>
      </c>
      <c r="C814">
        <v>88</v>
      </c>
      <c r="D814">
        <v>18.399999999999999</v>
      </c>
      <c r="E814">
        <v>76</v>
      </c>
      <c r="F814">
        <v>0</v>
      </c>
      <c r="G814">
        <v>-1</v>
      </c>
      <c r="H814">
        <v>1</v>
      </c>
      <c r="I814">
        <v>17</v>
      </c>
    </row>
    <row r="815" spans="2:9" x14ac:dyDescent="0.25">
      <c r="B815">
        <v>228</v>
      </c>
      <c r="C815">
        <v>88</v>
      </c>
      <c r="D815">
        <v>18.399999999999999</v>
      </c>
      <c r="E815">
        <v>76</v>
      </c>
      <c r="F815">
        <v>0</v>
      </c>
      <c r="G815">
        <v>-1</v>
      </c>
      <c r="H815">
        <v>1</v>
      </c>
      <c r="I815">
        <v>17</v>
      </c>
    </row>
    <row r="816" spans="2:9" x14ac:dyDescent="0.25">
      <c r="B816">
        <v>229</v>
      </c>
      <c r="C816">
        <v>88</v>
      </c>
      <c r="D816">
        <v>18.399999999999999</v>
      </c>
      <c r="E816">
        <v>76</v>
      </c>
      <c r="F816">
        <v>0</v>
      </c>
      <c r="G816">
        <v>-1</v>
      </c>
      <c r="H816">
        <v>1</v>
      </c>
      <c r="I816">
        <v>17</v>
      </c>
    </row>
    <row r="817" spans="2:9" x14ac:dyDescent="0.25">
      <c r="B817">
        <v>230</v>
      </c>
      <c r="C817">
        <v>88</v>
      </c>
      <c r="D817">
        <v>18.399999999999999</v>
      </c>
      <c r="E817">
        <v>76</v>
      </c>
      <c r="F817">
        <v>0</v>
      </c>
      <c r="G817">
        <v>-1</v>
      </c>
      <c r="H817">
        <v>1</v>
      </c>
      <c r="I817">
        <v>17</v>
      </c>
    </row>
    <row r="818" spans="2:9" x14ac:dyDescent="0.25">
      <c r="B818">
        <v>231</v>
      </c>
      <c r="C818">
        <v>88</v>
      </c>
      <c r="D818">
        <v>18.399999999999999</v>
      </c>
      <c r="E818">
        <v>76</v>
      </c>
      <c r="F818">
        <v>0</v>
      </c>
      <c r="G818">
        <v>-1</v>
      </c>
      <c r="H818">
        <v>1</v>
      </c>
      <c r="I818">
        <v>17</v>
      </c>
    </row>
    <row r="819" spans="2:9" x14ac:dyDescent="0.25">
      <c r="B819">
        <v>232</v>
      </c>
      <c r="C819">
        <v>88</v>
      </c>
      <c r="D819">
        <v>18.399999999999999</v>
      </c>
      <c r="E819">
        <v>76</v>
      </c>
      <c r="F819">
        <v>0</v>
      </c>
      <c r="G819">
        <v>-1</v>
      </c>
      <c r="H819">
        <v>1</v>
      </c>
      <c r="I819">
        <v>17</v>
      </c>
    </row>
    <row r="820" spans="2:9" x14ac:dyDescent="0.25">
      <c r="B820">
        <v>233</v>
      </c>
      <c r="C820">
        <v>88</v>
      </c>
      <c r="D820">
        <v>18.399999999999999</v>
      </c>
      <c r="E820">
        <v>76</v>
      </c>
      <c r="F820">
        <v>0</v>
      </c>
      <c r="G820">
        <v>-1</v>
      </c>
      <c r="H820">
        <v>1</v>
      </c>
      <c r="I820">
        <v>17</v>
      </c>
    </row>
    <row r="821" spans="2:9" x14ac:dyDescent="0.25">
      <c r="B821">
        <v>220</v>
      </c>
      <c r="C821">
        <v>88</v>
      </c>
      <c r="D821">
        <v>18.399999999999999</v>
      </c>
      <c r="E821">
        <v>76</v>
      </c>
      <c r="F821">
        <v>0</v>
      </c>
      <c r="G821">
        <v>-1</v>
      </c>
      <c r="H821">
        <v>1</v>
      </c>
      <c r="I821">
        <v>17</v>
      </c>
    </row>
    <row r="822" spans="2:9" x14ac:dyDescent="0.25">
      <c r="B822">
        <v>221</v>
      </c>
      <c r="C822">
        <v>88</v>
      </c>
      <c r="D822">
        <v>18.399999999999999</v>
      </c>
      <c r="E822">
        <v>76</v>
      </c>
      <c r="F822">
        <v>0</v>
      </c>
      <c r="G822">
        <v>-1</v>
      </c>
      <c r="H822">
        <v>1</v>
      </c>
      <c r="I822">
        <v>17</v>
      </c>
    </row>
    <row r="823" spans="2:9" x14ac:dyDescent="0.25">
      <c r="B823">
        <v>222</v>
      </c>
      <c r="C823">
        <v>88</v>
      </c>
      <c r="D823">
        <v>18.399999999999999</v>
      </c>
      <c r="E823">
        <v>76</v>
      </c>
      <c r="F823">
        <v>0</v>
      </c>
      <c r="G823">
        <v>-1</v>
      </c>
      <c r="H823">
        <v>1</v>
      </c>
      <c r="I823">
        <v>17</v>
      </c>
    </row>
    <row r="824" spans="2:9" x14ac:dyDescent="0.25">
      <c r="B824">
        <v>223</v>
      </c>
      <c r="C824">
        <v>88</v>
      </c>
      <c r="D824">
        <v>18.399999999999999</v>
      </c>
      <c r="E824">
        <v>76</v>
      </c>
      <c r="F824">
        <v>0</v>
      </c>
      <c r="G824">
        <v>-1</v>
      </c>
      <c r="H824">
        <v>1</v>
      </c>
      <c r="I824">
        <v>17</v>
      </c>
    </row>
    <row r="825" spans="2:9" x14ac:dyDescent="0.25">
      <c r="B825">
        <v>224</v>
      </c>
      <c r="C825">
        <v>88</v>
      </c>
      <c r="D825">
        <v>18.399999999999999</v>
      </c>
      <c r="E825">
        <v>76</v>
      </c>
      <c r="F825">
        <v>0</v>
      </c>
      <c r="G825">
        <v>-1</v>
      </c>
      <c r="H825">
        <v>1</v>
      </c>
      <c r="I825">
        <v>17</v>
      </c>
    </row>
    <row r="826" spans="2:9" x14ac:dyDescent="0.25">
      <c r="B826">
        <v>225</v>
      </c>
      <c r="C826">
        <v>88</v>
      </c>
      <c r="D826">
        <v>18.399999999999999</v>
      </c>
      <c r="E826">
        <v>76</v>
      </c>
      <c r="F826">
        <v>0</v>
      </c>
      <c r="G826">
        <v>-1</v>
      </c>
      <c r="H826">
        <v>1</v>
      </c>
      <c r="I826">
        <v>17</v>
      </c>
    </row>
    <row r="827" spans="2:9" x14ac:dyDescent="0.25">
      <c r="B827">
        <v>226</v>
      </c>
      <c r="C827">
        <v>88</v>
      </c>
      <c r="D827">
        <v>18.399999999999999</v>
      </c>
      <c r="E827">
        <v>76</v>
      </c>
      <c r="F827">
        <v>0</v>
      </c>
      <c r="G827">
        <v>-1</v>
      </c>
      <c r="H827">
        <v>1</v>
      </c>
      <c r="I827">
        <v>17</v>
      </c>
    </row>
    <row r="828" spans="2:9" x14ac:dyDescent="0.25">
      <c r="B828">
        <v>271</v>
      </c>
      <c r="C828">
        <v>88</v>
      </c>
      <c r="D828">
        <v>0.64</v>
      </c>
      <c r="E828">
        <v>76</v>
      </c>
      <c r="F828">
        <v>0</v>
      </c>
      <c r="G828">
        <v>-1</v>
      </c>
      <c r="H828">
        <v>1</v>
      </c>
      <c r="I828">
        <v>17</v>
      </c>
    </row>
    <row r="829" spans="2:9" x14ac:dyDescent="0.25">
      <c r="B829">
        <v>272</v>
      </c>
      <c r="C829">
        <v>88</v>
      </c>
      <c r="D829">
        <v>0.8</v>
      </c>
      <c r="E829">
        <v>76</v>
      </c>
      <c r="F829">
        <v>0</v>
      </c>
      <c r="G829">
        <v>-1</v>
      </c>
      <c r="H829">
        <v>1</v>
      </c>
      <c r="I829">
        <v>17</v>
      </c>
    </row>
    <row r="830" spans="2:9" x14ac:dyDescent="0.25">
      <c r="B830">
        <v>273</v>
      </c>
      <c r="C830">
        <v>88</v>
      </c>
      <c r="D830">
        <v>0.8</v>
      </c>
      <c r="E830">
        <v>76</v>
      </c>
      <c r="F830">
        <v>0</v>
      </c>
      <c r="G830">
        <v>-1</v>
      </c>
      <c r="H830">
        <v>1</v>
      </c>
      <c r="I830">
        <v>17</v>
      </c>
    </row>
    <row r="831" spans="2:9" x14ac:dyDescent="0.25">
      <c r="B831">
        <v>274</v>
      </c>
      <c r="C831">
        <v>88</v>
      </c>
      <c r="D831">
        <v>0.8</v>
      </c>
      <c r="E831">
        <v>76</v>
      </c>
      <c r="F831">
        <v>0</v>
      </c>
      <c r="G831">
        <v>-1</v>
      </c>
      <c r="H831">
        <v>1</v>
      </c>
      <c r="I831">
        <v>17</v>
      </c>
    </row>
    <row r="832" spans="2:9" x14ac:dyDescent="0.25">
      <c r="B832">
        <v>275</v>
      </c>
      <c r="C832">
        <v>88</v>
      </c>
      <c r="D832">
        <v>0.64</v>
      </c>
      <c r="E832">
        <v>76</v>
      </c>
      <c r="F832">
        <v>0</v>
      </c>
      <c r="G832">
        <v>-1</v>
      </c>
      <c r="H832">
        <v>1</v>
      </c>
      <c r="I832">
        <v>17</v>
      </c>
    </row>
    <row r="833" spans="2:9" x14ac:dyDescent="0.25">
      <c r="B833">
        <v>276</v>
      </c>
      <c r="C833">
        <v>88</v>
      </c>
      <c r="D833">
        <v>0.64</v>
      </c>
      <c r="E833">
        <v>76</v>
      </c>
      <c r="F833">
        <v>0</v>
      </c>
      <c r="G833">
        <v>-1</v>
      </c>
      <c r="H833">
        <v>1</v>
      </c>
      <c r="I833">
        <v>17</v>
      </c>
    </row>
    <row r="834" spans="2:9" x14ac:dyDescent="0.25">
      <c r="B834">
        <v>277</v>
      </c>
      <c r="C834">
        <v>88</v>
      </c>
      <c r="D834">
        <v>0.8</v>
      </c>
      <c r="E834">
        <v>76</v>
      </c>
      <c r="F834">
        <v>0</v>
      </c>
      <c r="G834">
        <v>-1</v>
      </c>
      <c r="H834">
        <v>1</v>
      </c>
      <c r="I834">
        <v>17</v>
      </c>
    </row>
    <row r="835" spans="2:9" x14ac:dyDescent="0.25">
      <c r="B835">
        <v>242</v>
      </c>
      <c r="C835">
        <v>88</v>
      </c>
      <c r="D835">
        <v>13.28</v>
      </c>
      <c r="E835">
        <v>76</v>
      </c>
      <c r="F835">
        <v>0</v>
      </c>
      <c r="G835">
        <v>-1</v>
      </c>
      <c r="H835">
        <v>1</v>
      </c>
      <c r="I835">
        <v>17</v>
      </c>
    </row>
    <row r="836" spans="2:9" x14ac:dyDescent="0.25">
      <c r="B836">
        <v>302</v>
      </c>
      <c r="C836">
        <v>88</v>
      </c>
      <c r="D836">
        <v>10.24</v>
      </c>
      <c r="E836">
        <v>76</v>
      </c>
      <c r="F836">
        <v>0</v>
      </c>
      <c r="G836">
        <v>-1</v>
      </c>
      <c r="H836">
        <v>1</v>
      </c>
      <c r="I836">
        <v>17</v>
      </c>
    </row>
    <row r="837" spans="2:9" x14ac:dyDescent="0.25">
      <c r="B837">
        <v>243</v>
      </c>
      <c r="C837">
        <v>88</v>
      </c>
      <c r="D837">
        <v>16.16</v>
      </c>
      <c r="E837">
        <v>76</v>
      </c>
      <c r="F837">
        <v>0</v>
      </c>
      <c r="G837">
        <v>-1</v>
      </c>
      <c r="H837">
        <v>1</v>
      </c>
      <c r="I837">
        <v>17</v>
      </c>
    </row>
    <row r="838" spans="2:9" x14ac:dyDescent="0.25">
      <c r="B838">
        <v>241</v>
      </c>
      <c r="C838">
        <v>88</v>
      </c>
      <c r="D838">
        <v>8</v>
      </c>
      <c r="E838">
        <v>76</v>
      </c>
      <c r="F838">
        <v>0</v>
      </c>
      <c r="G838">
        <v>-1</v>
      </c>
      <c r="H838">
        <v>1</v>
      </c>
      <c r="I838">
        <v>17</v>
      </c>
    </row>
    <row r="839" spans="2:9" x14ac:dyDescent="0.25">
      <c r="B839">
        <v>300</v>
      </c>
      <c r="C839">
        <v>88</v>
      </c>
      <c r="D839">
        <v>3.2</v>
      </c>
      <c r="E839">
        <v>76</v>
      </c>
      <c r="F839">
        <v>0</v>
      </c>
      <c r="G839">
        <v>-1</v>
      </c>
      <c r="H839">
        <v>1</v>
      </c>
      <c r="I839">
        <v>17</v>
      </c>
    </row>
    <row r="840" spans="2:9" x14ac:dyDescent="0.25">
      <c r="B840">
        <v>258</v>
      </c>
      <c r="C840">
        <v>88</v>
      </c>
      <c r="D840">
        <v>4.32</v>
      </c>
      <c r="E840">
        <v>76</v>
      </c>
      <c r="F840">
        <v>0</v>
      </c>
      <c r="G840">
        <v>-1</v>
      </c>
      <c r="H840">
        <v>1</v>
      </c>
      <c r="I840">
        <v>17</v>
      </c>
    </row>
    <row r="841" spans="2:9" x14ac:dyDescent="0.25">
      <c r="B841">
        <v>262</v>
      </c>
      <c r="C841">
        <v>88</v>
      </c>
      <c r="D841">
        <v>4.32</v>
      </c>
      <c r="E841">
        <v>76</v>
      </c>
      <c r="F841">
        <v>0</v>
      </c>
      <c r="G841">
        <v>-1</v>
      </c>
      <c r="H841">
        <v>1</v>
      </c>
      <c r="I841">
        <v>17</v>
      </c>
    </row>
    <row r="842" spans="2:9" x14ac:dyDescent="0.25">
      <c r="B842">
        <v>259</v>
      </c>
      <c r="C842">
        <v>88</v>
      </c>
      <c r="D842">
        <v>5.6</v>
      </c>
      <c r="E842">
        <v>76</v>
      </c>
      <c r="F842">
        <v>0</v>
      </c>
      <c r="G842">
        <v>-1</v>
      </c>
      <c r="H842">
        <v>1</v>
      </c>
      <c r="I842">
        <v>17</v>
      </c>
    </row>
    <row r="843" spans="2:9" x14ac:dyDescent="0.25">
      <c r="B843">
        <v>261</v>
      </c>
      <c r="C843">
        <v>88</v>
      </c>
      <c r="D843">
        <v>5.6</v>
      </c>
      <c r="E843">
        <v>76</v>
      </c>
      <c r="F843">
        <v>0</v>
      </c>
      <c r="G843">
        <v>-1</v>
      </c>
      <c r="H843">
        <v>1</v>
      </c>
      <c r="I843">
        <v>17</v>
      </c>
    </row>
    <row r="844" spans="2:9" x14ac:dyDescent="0.25">
      <c r="B844">
        <v>260</v>
      </c>
      <c r="C844">
        <v>88</v>
      </c>
      <c r="D844">
        <v>5.28</v>
      </c>
      <c r="E844">
        <v>76</v>
      </c>
      <c r="F844">
        <v>0</v>
      </c>
      <c r="G844">
        <v>-1</v>
      </c>
      <c r="H844">
        <v>1</v>
      </c>
      <c r="I844">
        <v>17</v>
      </c>
    </row>
    <row r="845" spans="2:9" x14ac:dyDescent="0.25">
      <c r="B845">
        <v>263</v>
      </c>
      <c r="C845">
        <v>88</v>
      </c>
      <c r="D845">
        <v>4.4800000000000004</v>
      </c>
      <c r="E845">
        <v>76</v>
      </c>
      <c r="F845">
        <v>0</v>
      </c>
      <c r="G845">
        <v>-1</v>
      </c>
      <c r="H845">
        <v>1</v>
      </c>
      <c r="I845">
        <v>17</v>
      </c>
    </row>
    <row r="846" spans="2:9" x14ac:dyDescent="0.25">
      <c r="B846">
        <v>264</v>
      </c>
      <c r="C846">
        <v>88</v>
      </c>
      <c r="D846">
        <v>4.96</v>
      </c>
      <c r="E846">
        <v>76</v>
      </c>
      <c r="F846">
        <v>0</v>
      </c>
      <c r="G846">
        <v>-1</v>
      </c>
      <c r="H846">
        <v>1</v>
      </c>
      <c r="I846">
        <v>17</v>
      </c>
    </row>
    <row r="847" spans="2:9" x14ac:dyDescent="0.25">
      <c r="B847">
        <v>304</v>
      </c>
      <c r="C847">
        <v>88</v>
      </c>
      <c r="D847">
        <v>0.48</v>
      </c>
      <c r="E847">
        <v>76</v>
      </c>
      <c r="F847">
        <v>0</v>
      </c>
      <c r="G847">
        <v>-1</v>
      </c>
      <c r="H847">
        <v>1</v>
      </c>
      <c r="I847">
        <v>17</v>
      </c>
    </row>
    <row r="848" spans="2:9" x14ac:dyDescent="0.25">
      <c r="B848">
        <v>303</v>
      </c>
      <c r="C848">
        <v>88</v>
      </c>
      <c r="D848">
        <v>0.48</v>
      </c>
      <c r="E848">
        <v>76</v>
      </c>
      <c r="F848">
        <v>0</v>
      </c>
      <c r="G848">
        <v>-1</v>
      </c>
      <c r="H848">
        <v>1</v>
      </c>
      <c r="I848">
        <v>17</v>
      </c>
    </row>
    <row r="849" spans="2:9" x14ac:dyDescent="0.25">
      <c r="B849">
        <v>234</v>
      </c>
      <c r="C849">
        <v>88</v>
      </c>
      <c r="D849">
        <v>20.16</v>
      </c>
      <c r="E849">
        <v>76</v>
      </c>
      <c r="F849">
        <v>0</v>
      </c>
      <c r="G849">
        <v>-1</v>
      </c>
      <c r="H849">
        <v>1</v>
      </c>
      <c r="I849">
        <v>17</v>
      </c>
    </row>
    <row r="850" spans="2:9" x14ac:dyDescent="0.25">
      <c r="B850">
        <v>238</v>
      </c>
      <c r="C850">
        <v>88</v>
      </c>
      <c r="D850">
        <v>20.16</v>
      </c>
      <c r="E850">
        <v>76</v>
      </c>
      <c r="F850">
        <v>0</v>
      </c>
      <c r="G850">
        <v>-1</v>
      </c>
      <c r="H850">
        <v>1</v>
      </c>
      <c r="I850">
        <v>17</v>
      </c>
    </row>
    <row r="851" spans="2:9" x14ac:dyDescent="0.25">
      <c r="B851">
        <v>235</v>
      </c>
      <c r="C851">
        <v>88</v>
      </c>
      <c r="D851">
        <v>26.24</v>
      </c>
      <c r="E851">
        <v>76</v>
      </c>
      <c r="F851">
        <v>0</v>
      </c>
      <c r="G851">
        <v>-1</v>
      </c>
      <c r="H851">
        <v>1</v>
      </c>
      <c r="I851">
        <v>17</v>
      </c>
    </row>
    <row r="852" spans="2:9" x14ac:dyDescent="0.25">
      <c r="B852">
        <v>236</v>
      </c>
      <c r="C852">
        <v>88</v>
      </c>
      <c r="D852">
        <v>24.64</v>
      </c>
      <c r="E852">
        <v>76</v>
      </c>
      <c r="F852">
        <v>0</v>
      </c>
      <c r="G852">
        <v>-1</v>
      </c>
      <c r="H852">
        <v>1</v>
      </c>
      <c r="I852">
        <v>17</v>
      </c>
    </row>
    <row r="853" spans="2:9" x14ac:dyDescent="0.25">
      <c r="B853">
        <v>237</v>
      </c>
      <c r="C853">
        <v>88</v>
      </c>
      <c r="D853">
        <v>25.92</v>
      </c>
      <c r="E853">
        <v>76</v>
      </c>
      <c r="F853">
        <v>0</v>
      </c>
      <c r="G853">
        <v>-1</v>
      </c>
      <c r="H853">
        <v>1</v>
      </c>
      <c r="I853">
        <v>17</v>
      </c>
    </row>
    <row r="854" spans="2:9" x14ac:dyDescent="0.25">
      <c r="B854">
        <v>239</v>
      </c>
      <c r="C854">
        <v>88</v>
      </c>
      <c r="D854">
        <v>21.12</v>
      </c>
      <c r="E854">
        <v>76</v>
      </c>
      <c r="F854">
        <v>0</v>
      </c>
      <c r="G854">
        <v>-1</v>
      </c>
      <c r="H854">
        <v>1</v>
      </c>
      <c r="I854">
        <v>17</v>
      </c>
    </row>
    <row r="855" spans="2:9" x14ac:dyDescent="0.25">
      <c r="B855">
        <v>240</v>
      </c>
      <c r="C855">
        <v>88</v>
      </c>
      <c r="D855">
        <v>23.68</v>
      </c>
      <c r="E855">
        <v>76</v>
      </c>
      <c r="F855">
        <v>0</v>
      </c>
      <c r="G855">
        <v>-1</v>
      </c>
      <c r="H855">
        <v>1</v>
      </c>
      <c r="I855">
        <v>17</v>
      </c>
    </row>
    <row r="856" spans="2:9" x14ac:dyDescent="0.25">
      <c r="B856">
        <v>257</v>
      </c>
      <c r="C856">
        <v>88</v>
      </c>
      <c r="D856">
        <v>5.12</v>
      </c>
      <c r="E856">
        <v>76</v>
      </c>
      <c r="F856">
        <v>0</v>
      </c>
      <c r="G856">
        <v>-1</v>
      </c>
      <c r="H856">
        <v>1</v>
      </c>
      <c r="I856">
        <v>17</v>
      </c>
    </row>
    <row r="857" spans="2:9" x14ac:dyDescent="0.25">
      <c r="B857">
        <v>256</v>
      </c>
      <c r="C857">
        <v>88</v>
      </c>
      <c r="D857">
        <v>4.6399999999999997</v>
      </c>
      <c r="E857">
        <v>76</v>
      </c>
      <c r="F857">
        <v>0</v>
      </c>
      <c r="G857">
        <v>-1</v>
      </c>
      <c r="H857">
        <v>1</v>
      </c>
      <c r="I857">
        <v>17</v>
      </c>
    </row>
    <row r="858" spans="2:9" x14ac:dyDescent="0.25">
      <c r="B858">
        <v>255</v>
      </c>
      <c r="C858">
        <v>88</v>
      </c>
      <c r="D858">
        <v>4.32</v>
      </c>
      <c r="E858">
        <v>76</v>
      </c>
      <c r="F858">
        <v>0</v>
      </c>
      <c r="G858">
        <v>-1</v>
      </c>
      <c r="H858">
        <v>1</v>
      </c>
      <c r="I858">
        <v>17</v>
      </c>
    </row>
    <row r="859" spans="2:9" x14ac:dyDescent="0.25">
      <c r="B859">
        <v>254</v>
      </c>
      <c r="C859">
        <v>88</v>
      </c>
      <c r="D859">
        <v>5.76</v>
      </c>
      <c r="E859">
        <v>76</v>
      </c>
      <c r="F859">
        <v>0</v>
      </c>
      <c r="G859">
        <v>-1</v>
      </c>
      <c r="H859">
        <v>1</v>
      </c>
      <c r="I859">
        <v>17</v>
      </c>
    </row>
    <row r="860" spans="2:9" x14ac:dyDescent="0.25">
      <c r="B860">
        <v>253</v>
      </c>
      <c r="C860">
        <v>88</v>
      </c>
      <c r="D860">
        <v>5.44</v>
      </c>
      <c r="E860">
        <v>76</v>
      </c>
      <c r="F860">
        <v>0</v>
      </c>
      <c r="G860">
        <v>-1</v>
      </c>
      <c r="H860">
        <v>1</v>
      </c>
      <c r="I860">
        <v>17</v>
      </c>
    </row>
    <row r="861" spans="2:9" x14ac:dyDescent="0.25">
      <c r="B861">
        <v>252</v>
      </c>
      <c r="C861">
        <v>88</v>
      </c>
      <c r="D861">
        <v>5.92</v>
      </c>
      <c r="E861">
        <v>76</v>
      </c>
      <c r="F861">
        <v>0</v>
      </c>
      <c r="G861">
        <v>-1</v>
      </c>
      <c r="H861">
        <v>1</v>
      </c>
      <c r="I861">
        <v>17</v>
      </c>
    </row>
    <row r="862" spans="2:9" x14ac:dyDescent="0.25">
      <c r="B862">
        <v>251</v>
      </c>
      <c r="C862">
        <v>88</v>
      </c>
      <c r="D862">
        <v>4</v>
      </c>
      <c r="E862">
        <v>76</v>
      </c>
      <c r="F862">
        <v>0</v>
      </c>
      <c r="G862">
        <v>-1</v>
      </c>
      <c r="H862">
        <v>1</v>
      </c>
      <c r="I862">
        <v>17</v>
      </c>
    </row>
    <row r="863" spans="2:9" x14ac:dyDescent="0.25">
      <c r="B863">
        <v>315</v>
      </c>
      <c r="C863">
        <v>88</v>
      </c>
      <c r="D863">
        <v>0.64</v>
      </c>
      <c r="E863">
        <v>76</v>
      </c>
      <c r="F863">
        <v>0</v>
      </c>
      <c r="G863">
        <v>-1</v>
      </c>
      <c r="H863">
        <v>1</v>
      </c>
      <c r="I863">
        <v>17</v>
      </c>
    </row>
    <row r="864" spans="2:9" x14ac:dyDescent="0.25">
      <c r="B864">
        <v>321</v>
      </c>
      <c r="C864">
        <v>88</v>
      </c>
      <c r="D864">
        <v>5.28</v>
      </c>
      <c r="E864">
        <v>76</v>
      </c>
      <c r="F864">
        <v>0</v>
      </c>
      <c r="G864">
        <v>-1</v>
      </c>
      <c r="H864">
        <v>1</v>
      </c>
      <c r="I864">
        <v>17</v>
      </c>
    </row>
    <row r="865" spans="2:9" x14ac:dyDescent="0.25">
      <c r="B865">
        <v>318</v>
      </c>
      <c r="C865">
        <v>88</v>
      </c>
      <c r="D865">
        <v>8.64</v>
      </c>
      <c r="E865">
        <v>76</v>
      </c>
      <c r="F865">
        <v>0</v>
      </c>
      <c r="G865">
        <v>-1</v>
      </c>
      <c r="H865">
        <v>1</v>
      </c>
      <c r="I865">
        <v>17</v>
      </c>
    </row>
    <row r="866" spans="2:9" x14ac:dyDescent="0.25">
      <c r="B866">
        <v>311</v>
      </c>
      <c r="C866">
        <v>88</v>
      </c>
      <c r="D866">
        <v>4.16</v>
      </c>
      <c r="E866">
        <v>76</v>
      </c>
      <c r="F866">
        <v>0</v>
      </c>
      <c r="G866">
        <v>-1</v>
      </c>
      <c r="H866">
        <v>1</v>
      </c>
      <c r="I866">
        <v>17</v>
      </c>
    </row>
    <row r="867" spans="2:9" x14ac:dyDescent="0.25">
      <c r="B867">
        <v>313</v>
      </c>
      <c r="C867">
        <v>88</v>
      </c>
      <c r="D867">
        <v>4</v>
      </c>
      <c r="E867">
        <v>76</v>
      </c>
      <c r="F867">
        <v>0</v>
      </c>
      <c r="G867">
        <v>-1</v>
      </c>
      <c r="H867">
        <v>1</v>
      </c>
      <c r="I867">
        <v>17</v>
      </c>
    </row>
    <row r="868" spans="2:9" x14ac:dyDescent="0.25">
      <c r="B868">
        <v>320</v>
      </c>
      <c r="C868">
        <v>88</v>
      </c>
      <c r="D868">
        <v>7.68</v>
      </c>
      <c r="E868">
        <v>76</v>
      </c>
      <c r="F868">
        <v>0</v>
      </c>
      <c r="G868">
        <v>-1</v>
      </c>
      <c r="H868">
        <v>1</v>
      </c>
      <c r="I868">
        <v>17</v>
      </c>
    </row>
    <row r="869" spans="2:9" x14ac:dyDescent="0.25">
      <c r="B869">
        <v>270</v>
      </c>
      <c r="C869">
        <v>88</v>
      </c>
      <c r="D869">
        <v>5.92</v>
      </c>
      <c r="E869">
        <v>76</v>
      </c>
      <c r="F869">
        <v>0</v>
      </c>
      <c r="G869">
        <v>-1</v>
      </c>
      <c r="H869">
        <v>1</v>
      </c>
      <c r="I869">
        <v>17</v>
      </c>
    </row>
    <row r="870" spans="2:9" x14ac:dyDescent="0.25">
      <c r="B870">
        <v>269</v>
      </c>
      <c r="C870">
        <v>88</v>
      </c>
      <c r="D870">
        <v>4.8</v>
      </c>
      <c r="E870">
        <v>76</v>
      </c>
      <c r="F870">
        <v>0</v>
      </c>
      <c r="G870">
        <v>-1</v>
      </c>
      <c r="H870">
        <v>1</v>
      </c>
      <c r="I870">
        <v>17</v>
      </c>
    </row>
    <row r="871" spans="2:9" x14ac:dyDescent="0.25">
      <c r="B871">
        <v>268</v>
      </c>
      <c r="C871">
        <v>88</v>
      </c>
      <c r="D871">
        <v>5.92</v>
      </c>
      <c r="E871">
        <v>76</v>
      </c>
      <c r="F871">
        <v>0</v>
      </c>
      <c r="G871">
        <v>-1</v>
      </c>
      <c r="H871">
        <v>1</v>
      </c>
      <c r="I871">
        <v>17</v>
      </c>
    </row>
    <row r="872" spans="2:9" x14ac:dyDescent="0.25">
      <c r="B872">
        <v>267</v>
      </c>
      <c r="C872">
        <v>88</v>
      </c>
      <c r="D872">
        <v>5.6</v>
      </c>
      <c r="E872">
        <v>76</v>
      </c>
      <c r="F872">
        <v>0</v>
      </c>
      <c r="G872">
        <v>-1</v>
      </c>
      <c r="H872">
        <v>1</v>
      </c>
      <c r="I872">
        <v>17</v>
      </c>
    </row>
    <row r="873" spans="2:9" x14ac:dyDescent="0.25">
      <c r="B873">
        <v>266</v>
      </c>
      <c r="C873">
        <v>88</v>
      </c>
      <c r="D873">
        <v>5.76</v>
      </c>
      <c r="E873">
        <v>76</v>
      </c>
      <c r="F873">
        <v>0</v>
      </c>
      <c r="G873">
        <v>-1</v>
      </c>
      <c r="H873">
        <v>1</v>
      </c>
      <c r="I873">
        <v>17</v>
      </c>
    </row>
    <row r="874" spans="2:9" x14ac:dyDescent="0.25">
      <c r="B874">
        <v>265</v>
      </c>
      <c r="C874">
        <v>88</v>
      </c>
      <c r="D874">
        <v>4.96</v>
      </c>
      <c r="E874">
        <v>76</v>
      </c>
      <c r="F874">
        <v>0</v>
      </c>
      <c r="G874">
        <v>-1</v>
      </c>
      <c r="H874">
        <v>1</v>
      </c>
      <c r="I874">
        <v>17</v>
      </c>
    </row>
    <row r="875" spans="2:9" x14ac:dyDescent="0.25">
      <c r="B875">
        <v>322</v>
      </c>
      <c r="C875">
        <v>88</v>
      </c>
      <c r="D875">
        <v>0.32</v>
      </c>
      <c r="E875">
        <v>76</v>
      </c>
      <c r="F875">
        <v>0</v>
      </c>
      <c r="G875">
        <v>-1</v>
      </c>
      <c r="H875">
        <v>1</v>
      </c>
      <c r="I875">
        <v>17</v>
      </c>
    </row>
    <row r="876" spans="2:9" x14ac:dyDescent="0.25">
      <c r="B876">
        <v>292</v>
      </c>
      <c r="C876">
        <v>88</v>
      </c>
      <c r="D876">
        <v>1.1200000000000001</v>
      </c>
      <c r="E876">
        <v>76</v>
      </c>
      <c r="F876">
        <v>0</v>
      </c>
      <c r="G876">
        <v>-1</v>
      </c>
      <c r="H876">
        <v>1</v>
      </c>
      <c r="I876">
        <v>17</v>
      </c>
    </row>
    <row r="877" spans="2:9" x14ac:dyDescent="0.25">
      <c r="B877">
        <v>293</v>
      </c>
      <c r="C877">
        <v>88</v>
      </c>
      <c r="D877">
        <v>0.96</v>
      </c>
      <c r="E877">
        <v>76</v>
      </c>
      <c r="F877">
        <v>0</v>
      </c>
      <c r="G877">
        <v>-1</v>
      </c>
      <c r="H877">
        <v>1</v>
      </c>
      <c r="I877">
        <v>17</v>
      </c>
    </row>
    <row r="878" spans="2:9" x14ac:dyDescent="0.25">
      <c r="B878">
        <v>299</v>
      </c>
      <c r="C878">
        <v>88</v>
      </c>
      <c r="D878">
        <v>0.96</v>
      </c>
      <c r="E878">
        <v>76</v>
      </c>
      <c r="F878">
        <v>0</v>
      </c>
      <c r="G878">
        <v>-1</v>
      </c>
      <c r="H878">
        <v>1</v>
      </c>
      <c r="I878">
        <v>17</v>
      </c>
    </row>
    <row r="879" spans="2:9" x14ac:dyDescent="0.25">
      <c r="B879">
        <v>294</v>
      </c>
      <c r="C879">
        <v>88</v>
      </c>
      <c r="D879">
        <v>1.28</v>
      </c>
      <c r="E879">
        <v>76</v>
      </c>
      <c r="F879">
        <v>0</v>
      </c>
      <c r="G879">
        <v>-1</v>
      </c>
      <c r="H879">
        <v>1</v>
      </c>
      <c r="I879">
        <v>17</v>
      </c>
    </row>
    <row r="880" spans="2:9" x14ac:dyDescent="0.25">
      <c r="B880">
        <v>295</v>
      </c>
      <c r="C880">
        <v>88</v>
      </c>
      <c r="D880">
        <v>1.1200000000000001</v>
      </c>
      <c r="E880">
        <v>76</v>
      </c>
      <c r="F880">
        <v>0</v>
      </c>
      <c r="G880">
        <v>-1</v>
      </c>
      <c r="H880">
        <v>1</v>
      </c>
      <c r="I880">
        <v>17</v>
      </c>
    </row>
    <row r="881" spans="2:9" x14ac:dyDescent="0.25">
      <c r="B881">
        <v>296</v>
      </c>
      <c r="C881">
        <v>88</v>
      </c>
      <c r="D881">
        <v>1.28</v>
      </c>
      <c r="E881">
        <v>76</v>
      </c>
      <c r="F881">
        <v>0</v>
      </c>
      <c r="G881">
        <v>-1</v>
      </c>
      <c r="H881">
        <v>1</v>
      </c>
      <c r="I881">
        <v>17</v>
      </c>
    </row>
    <row r="882" spans="2:9" x14ac:dyDescent="0.25">
      <c r="B882">
        <v>297</v>
      </c>
      <c r="C882">
        <v>88</v>
      </c>
      <c r="D882">
        <v>0.8</v>
      </c>
      <c r="E882">
        <v>76</v>
      </c>
      <c r="F882">
        <v>0</v>
      </c>
      <c r="G882">
        <v>-1</v>
      </c>
      <c r="H882">
        <v>1</v>
      </c>
      <c r="I882">
        <v>17</v>
      </c>
    </row>
    <row r="883" spans="2:9" x14ac:dyDescent="0.25">
      <c r="B883">
        <v>323</v>
      </c>
      <c r="C883">
        <v>88</v>
      </c>
      <c r="D883">
        <v>0.32</v>
      </c>
      <c r="E883">
        <v>76</v>
      </c>
      <c r="F883">
        <v>0</v>
      </c>
      <c r="G883">
        <v>-1</v>
      </c>
      <c r="H883">
        <v>1</v>
      </c>
      <c r="I883">
        <v>17</v>
      </c>
    </row>
    <row r="884" spans="2:9" x14ac:dyDescent="0.25">
      <c r="B884">
        <v>250</v>
      </c>
      <c r="C884">
        <v>88</v>
      </c>
      <c r="D884">
        <v>2.4</v>
      </c>
      <c r="E884">
        <v>76</v>
      </c>
      <c r="F884">
        <v>0</v>
      </c>
      <c r="G884">
        <v>-1</v>
      </c>
      <c r="H884">
        <v>1</v>
      </c>
      <c r="I884">
        <v>17</v>
      </c>
    </row>
    <row r="885" spans="2:9" x14ac:dyDescent="0.25">
      <c r="B885">
        <v>249</v>
      </c>
      <c r="C885">
        <v>88</v>
      </c>
      <c r="D885">
        <v>2.2400000000000002</v>
      </c>
      <c r="E885">
        <v>76</v>
      </c>
      <c r="F885">
        <v>0</v>
      </c>
      <c r="G885">
        <v>-1</v>
      </c>
      <c r="H885">
        <v>1</v>
      </c>
      <c r="I885">
        <v>17</v>
      </c>
    </row>
    <row r="886" spans="2:9" x14ac:dyDescent="0.25">
      <c r="B886">
        <v>248</v>
      </c>
      <c r="C886">
        <v>88</v>
      </c>
      <c r="D886">
        <v>2.08</v>
      </c>
      <c r="E886">
        <v>76</v>
      </c>
      <c r="F886">
        <v>0</v>
      </c>
      <c r="G886">
        <v>-1</v>
      </c>
      <c r="H886">
        <v>1</v>
      </c>
      <c r="I886">
        <v>17</v>
      </c>
    </row>
    <row r="887" spans="2:9" x14ac:dyDescent="0.25">
      <c r="B887">
        <v>247</v>
      </c>
      <c r="C887">
        <v>88</v>
      </c>
      <c r="D887">
        <v>2.72</v>
      </c>
      <c r="E887">
        <v>76</v>
      </c>
      <c r="F887">
        <v>0</v>
      </c>
      <c r="G887">
        <v>-1</v>
      </c>
      <c r="H887">
        <v>1</v>
      </c>
      <c r="I887">
        <v>17</v>
      </c>
    </row>
    <row r="888" spans="2:9" x14ac:dyDescent="0.25">
      <c r="B888">
        <v>246</v>
      </c>
      <c r="C888">
        <v>88</v>
      </c>
      <c r="D888">
        <v>2.56</v>
      </c>
      <c r="E888">
        <v>76</v>
      </c>
      <c r="F888">
        <v>0</v>
      </c>
      <c r="G888">
        <v>-1</v>
      </c>
      <c r="H888">
        <v>1</v>
      </c>
      <c r="I888">
        <v>17</v>
      </c>
    </row>
    <row r="889" spans="2:9" x14ac:dyDescent="0.25">
      <c r="B889">
        <v>245</v>
      </c>
      <c r="C889">
        <v>88</v>
      </c>
      <c r="D889">
        <v>2.72</v>
      </c>
      <c r="E889">
        <v>76</v>
      </c>
      <c r="F889">
        <v>0</v>
      </c>
      <c r="G889">
        <v>-1</v>
      </c>
      <c r="H889">
        <v>1</v>
      </c>
      <c r="I889">
        <v>17</v>
      </c>
    </row>
    <row r="890" spans="2:9" x14ac:dyDescent="0.25">
      <c r="B890">
        <v>244</v>
      </c>
      <c r="C890">
        <v>88</v>
      </c>
      <c r="D890">
        <v>2.2400000000000002</v>
      </c>
      <c r="E890">
        <v>76</v>
      </c>
      <c r="F890">
        <v>0</v>
      </c>
      <c r="G890">
        <v>-1</v>
      </c>
      <c r="H890">
        <v>1</v>
      </c>
      <c r="I890">
        <v>17</v>
      </c>
    </row>
    <row r="891" spans="2:9" x14ac:dyDescent="0.25">
      <c r="B891">
        <v>324</v>
      </c>
      <c r="C891">
        <v>88</v>
      </c>
      <c r="D891">
        <v>0.32</v>
      </c>
      <c r="E891">
        <v>76</v>
      </c>
      <c r="F891">
        <v>0</v>
      </c>
      <c r="G891">
        <v>-1</v>
      </c>
      <c r="H891">
        <v>1</v>
      </c>
      <c r="I891">
        <v>17</v>
      </c>
    </row>
    <row r="892" spans="2:9" x14ac:dyDescent="0.25">
      <c r="B892">
        <v>325</v>
      </c>
      <c r="C892">
        <v>88</v>
      </c>
      <c r="D892">
        <v>0.8</v>
      </c>
      <c r="E892">
        <v>76</v>
      </c>
      <c r="F892">
        <v>0</v>
      </c>
      <c r="G892">
        <v>-1</v>
      </c>
      <c r="H892">
        <v>1</v>
      </c>
      <c r="I892">
        <v>17</v>
      </c>
    </row>
    <row r="893" spans="2:9" x14ac:dyDescent="0.25">
      <c r="B893">
        <v>326</v>
      </c>
      <c r="C893">
        <v>88</v>
      </c>
      <c r="D893">
        <v>2.72</v>
      </c>
      <c r="E893">
        <v>76</v>
      </c>
      <c r="F893">
        <v>0</v>
      </c>
      <c r="G893">
        <v>-1</v>
      </c>
      <c r="H893">
        <v>1</v>
      </c>
      <c r="I893">
        <v>17</v>
      </c>
    </row>
    <row r="894" spans="2:9" x14ac:dyDescent="0.25">
      <c r="B894">
        <v>319</v>
      </c>
      <c r="C894">
        <v>88</v>
      </c>
      <c r="D894">
        <v>3.84</v>
      </c>
      <c r="E894">
        <v>76</v>
      </c>
      <c r="F894">
        <v>0</v>
      </c>
      <c r="G894">
        <v>-1</v>
      </c>
      <c r="H894">
        <v>1</v>
      </c>
      <c r="I894">
        <v>17</v>
      </c>
    </row>
    <row r="895" spans="2:9" x14ac:dyDescent="0.25">
      <c r="B895">
        <v>312</v>
      </c>
      <c r="C895">
        <v>88</v>
      </c>
      <c r="D895">
        <v>2.56</v>
      </c>
      <c r="E895">
        <v>76</v>
      </c>
      <c r="F895">
        <v>0</v>
      </c>
      <c r="G895">
        <v>-1</v>
      </c>
      <c r="H895">
        <v>1</v>
      </c>
      <c r="I895">
        <v>17</v>
      </c>
    </row>
    <row r="896" spans="2:9" x14ac:dyDescent="0.25">
      <c r="B896">
        <v>327</v>
      </c>
      <c r="C896">
        <v>88</v>
      </c>
      <c r="D896">
        <v>4.16</v>
      </c>
      <c r="E896">
        <v>76</v>
      </c>
      <c r="F896">
        <v>0</v>
      </c>
      <c r="G896">
        <v>-1</v>
      </c>
      <c r="H896">
        <v>1</v>
      </c>
      <c r="I896">
        <v>17</v>
      </c>
    </row>
    <row r="897" spans="2:9" x14ac:dyDescent="0.25">
      <c r="B897">
        <v>328</v>
      </c>
      <c r="C897">
        <v>88</v>
      </c>
      <c r="D897">
        <v>4.16</v>
      </c>
      <c r="E897">
        <v>76</v>
      </c>
      <c r="F897">
        <v>0</v>
      </c>
      <c r="G897">
        <v>-1</v>
      </c>
      <c r="H897">
        <v>1</v>
      </c>
      <c r="I897">
        <v>17</v>
      </c>
    </row>
    <row r="898" spans="2:9" x14ac:dyDescent="0.25">
      <c r="B898">
        <v>394</v>
      </c>
      <c r="C898">
        <v>88</v>
      </c>
      <c r="D898">
        <v>1.1200000000000001</v>
      </c>
      <c r="E898">
        <v>76</v>
      </c>
      <c r="F898">
        <v>0</v>
      </c>
      <c r="G898">
        <v>-1</v>
      </c>
      <c r="H898">
        <v>1</v>
      </c>
      <c r="I898">
        <v>17</v>
      </c>
    </row>
    <row r="899" spans="2:9" x14ac:dyDescent="0.25">
      <c r="B899">
        <v>395</v>
      </c>
      <c r="C899">
        <v>88</v>
      </c>
      <c r="D899">
        <v>0.96</v>
      </c>
      <c r="E899">
        <v>76</v>
      </c>
      <c r="F899">
        <v>0</v>
      </c>
      <c r="G899">
        <v>-1</v>
      </c>
      <c r="H899">
        <v>1</v>
      </c>
      <c r="I899">
        <v>17</v>
      </c>
    </row>
    <row r="900" spans="2:9" x14ac:dyDescent="0.25">
      <c r="B900">
        <v>396</v>
      </c>
      <c r="C900">
        <v>88</v>
      </c>
      <c r="D900">
        <v>1.28</v>
      </c>
      <c r="E900">
        <v>76</v>
      </c>
      <c r="F900">
        <v>0</v>
      </c>
      <c r="G900">
        <v>-1</v>
      </c>
      <c r="H900">
        <v>1</v>
      </c>
      <c r="I900">
        <v>17</v>
      </c>
    </row>
    <row r="901" spans="2:9" x14ac:dyDescent="0.25">
      <c r="B901">
        <v>397</v>
      </c>
      <c r="C901">
        <v>88</v>
      </c>
      <c r="D901">
        <v>1.1200000000000001</v>
      </c>
      <c r="E901">
        <v>76</v>
      </c>
      <c r="F901">
        <v>0</v>
      </c>
      <c r="G901">
        <v>-1</v>
      </c>
      <c r="H901">
        <v>1</v>
      </c>
      <c r="I901">
        <v>17</v>
      </c>
    </row>
    <row r="902" spans="2:9" x14ac:dyDescent="0.25">
      <c r="B902">
        <v>398</v>
      </c>
      <c r="C902">
        <v>88</v>
      </c>
      <c r="D902">
        <v>1.28</v>
      </c>
      <c r="E902">
        <v>76</v>
      </c>
      <c r="F902">
        <v>0</v>
      </c>
      <c r="G902">
        <v>-1</v>
      </c>
      <c r="H902">
        <v>1</v>
      </c>
      <c r="I902">
        <v>17</v>
      </c>
    </row>
    <row r="903" spans="2:9" x14ac:dyDescent="0.25">
      <c r="B903">
        <v>399</v>
      </c>
      <c r="C903">
        <v>88</v>
      </c>
      <c r="D903">
        <v>0.8</v>
      </c>
      <c r="E903">
        <v>76</v>
      </c>
      <c r="F903">
        <v>0</v>
      </c>
      <c r="G903">
        <v>-1</v>
      </c>
      <c r="H903">
        <v>1</v>
      </c>
      <c r="I903">
        <v>17</v>
      </c>
    </row>
    <row r="904" spans="2:9" x14ac:dyDescent="0.25">
      <c r="B904">
        <v>401</v>
      </c>
      <c r="C904">
        <v>88</v>
      </c>
      <c r="D904">
        <v>0.96</v>
      </c>
      <c r="E904">
        <v>76</v>
      </c>
      <c r="F904">
        <v>0</v>
      </c>
      <c r="G904">
        <v>-1</v>
      </c>
      <c r="H904">
        <v>1</v>
      </c>
      <c r="I904">
        <v>17</v>
      </c>
    </row>
    <row r="905" spans="2:9" x14ac:dyDescent="0.25">
      <c r="B905">
        <v>511</v>
      </c>
      <c r="C905">
        <v>88</v>
      </c>
      <c r="D905">
        <v>1.1200000000000001</v>
      </c>
      <c r="E905">
        <v>76</v>
      </c>
      <c r="F905">
        <v>0</v>
      </c>
      <c r="G905">
        <v>-1</v>
      </c>
      <c r="H905">
        <v>1</v>
      </c>
      <c r="I905">
        <v>17</v>
      </c>
    </row>
    <row r="906" spans="2:9" x14ac:dyDescent="0.25">
      <c r="B906">
        <v>512</v>
      </c>
      <c r="C906">
        <v>88</v>
      </c>
      <c r="D906">
        <v>0.96</v>
      </c>
      <c r="E906">
        <v>76</v>
      </c>
      <c r="F906">
        <v>0</v>
      </c>
      <c r="G906">
        <v>-1</v>
      </c>
      <c r="H906">
        <v>1</v>
      </c>
      <c r="I906">
        <v>17</v>
      </c>
    </row>
    <row r="907" spans="2:9" x14ac:dyDescent="0.25">
      <c r="B907">
        <v>513</v>
      </c>
      <c r="C907">
        <v>88</v>
      </c>
      <c r="D907">
        <v>1.28</v>
      </c>
      <c r="E907">
        <v>76</v>
      </c>
      <c r="F907">
        <v>0</v>
      </c>
      <c r="G907">
        <v>-1</v>
      </c>
      <c r="H907">
        <v>1</v>
      </c>
      <c r="I907">
        <v>17</v>
      </c>
    </row>
    <row r="908" spans="2:9" x14ac:dyDescent="0.25">
      <c r="B908">
        <v>514</v>
      </c>
      <c r="C908">
        <v>88</v>
      </c>
      <c r="D908">
        <v>1.1200000000000001</v>
      </c>
      <c r="E908">
        <v>76</v>
      </c>
      <c r="F908">
        <v>0</v>
      </c>
      <c r="G908">
        <v>-1</v>
      </c>
      <c r="H908">
        <v>1</v>
      </c>
      <c r="I908">
        <v>17</v>
      </c>
    </row>
    <row r="909" spans="2:9" x14ac:dyDescent="0.25">
      <c r="B909">
        <v>515</v>
      </c>
      <c r="C909">
        <v>88</v>
      </c>
      <c r="D909">
        <v>1.28</v>
      </c>
      <c r="E909">
        <v>76</v>
      </c>
      <c r="F909">
        <v>0</v>
      </c>
      <c r="G909">
        <v>-1</v>
      </c>
      <c r="H909">
        <v>1</v>
      </c>
      <c r="I909">
        <v>17</v>
      </c>
    </row>
    <row r="910" spans="2:9" x14ac:dyDescent="0.25">
      <c r="B910">
        <v>516</v>
      </c>
      <c r="C910">
        <v>88</v>
      </c>
      <c r="D910">
        <v>0.8</v>
      </c>
      <c r="E910">
        <v>76</v>
      </c>
      <c r="F910">
        <v>0</v>
      </c>
      <c r="G910">
        <v>-1</v>
      </c>
      <c r="H910">
        <v>1</v>
      </c>
      <c r="I910">
        <v>17</v>
      </c>
    </row>
    <row r="911" spans="2:9" x14ac:dyDescent="0.25">
      <c r="B911">
        <v>518</v>
      </c>
      <c r="C911">
        <v>88</v>
      </c>
      <c r="D911">
        <v>0.96</v>
      </c>
      <c r="E911">
        <v>76</v>
      </c>
      <c r="F911">
        <v>0</v>
      </c>
      <c r="G911">
        <v>-1</v>
      </c>
      <c r="H911">
        <v>1</v>
      </c>
      <c r="I911">
        <v>17</v>
      </c>
    </row>
    <row r="912" spans="2:9" x14ac:dyDescent="0.25">
      <c r="B912">
        <v>520</v>
      </c>
      <c r="C912">
        <v>88</v>
      </c>
      <c r="D912">
        <v>1.1200000000000001</v>
      </c>
      <c r="E912">
        <v>76</v>
      </c>
      <c r="F912">
        <v>0</v>
      </c>
      <c r="G912">
        <v>-1</v>
      </c>
      <c r="H912">
        <v>1</v>
      </c>
      <c r="I912">
        <v>17</v>
      </c>
    </row>
    <row r="913" spans="2:9" x14ac:dyDescent="0.25">
      <c r="B913">
        <v>521</v>
      </c>
      <c r="C913">
        <v>88</v>
      </c>
      <c r="D913">
        <v>0.96</v>
      </c>
      <c r="E913">
        <v>76</v>
      </c>
      <c r="F913">
        <v>0</v>
      </c>
      <c r="G913">
        <v>-1</v>
      </c>
      <c r="H913">
        <v>1</v>
      </c>
      <c r="I913">
        <v>17</v>
      </c>
    </row>
    <row r="914" spans="2:9" x14ac:dyDescent="0.25">
      <c r="B914">
        <v>522</v>
      </c>
      <c r="C914">
        <v>88</v>
      </c>
      <c r="D914">
        <v>1.28</v>
      </c>
      <c r="E914">
        <v>76</v>
      </c>
      <c r="F914">
        <v>0</v>
      </c>
      <c r="G914">
        <v>-1</v>
      </c>
      <c r="H914">
        <v>1</v>
      </c>
      <c r="I914">
        <v>17</v>
      </c>
    </row>
    <row r="915" spans="2:9" x14ac:dyDescent="0.25">
      <c r="B915">
        <v>523</v>
      </c>
      <c r="C915">
        <v>88</v>
      </c>
      <c r="D915">
        <v>1.1200000000000001</v>
      </c>
      <c r="E915">
        <v>76</v>
      </c>
      <c r="F915">
        <v>0</v>
      </c>
      <c r="G915">
        <v>-1</v>
      </c>
      <c r="H915">
        <v>1</v>
      </c>
      <c r="I915">
        <v>17</v>
      </c>
    </row>
    <row r="916" spans="2:9" x14ac:dyDescent="0.25">
      <c r="B916">
        <v>524</v>
      </c>
      <c r="C916">
        <v>88</v>
      </c>
      <c r="D916">
        <v>1.28</v>
      </c>
      <c r="E916">
        <v>76</v>
      </c>
      <c r="F916">
        <v>0</v>
      </c>
      <c r="G916">
        <v>-1</v>
      </c>
      <c r="H916">
        <v>1</v>
      </c>
      <c r="I916">
        <v>17</v>
      </c>
    </row>
    <row r="917" spans="2:9" x14ac:dyDescent="0.25">
      <c r="B917">
        <v>525</v>
      </c>
      <c r="C917">
        <v>88</v>
      </c>
      <c r="D917">
        <v>0.8</v>
      </c>
      <c r="E917">
        <v>76</v>
      </c>
      <c r="F917">
        <v>0</v>
      </c>
      <c r="G917">
        <v>-1</v>
      </c>
      <c r="H917">
        <v>1</v>
      </c>
      <c r="I917">
        <v>17</v>
      </c>
    </row>
    <row r="918" spans="2:9" x14ac:dyDescent="0.25">
      <c r="B918">
        <v>527</v>
      </c>
      <c r="C918">
        <v>88</v>
      </c>
      <c r="D918">
        <v>0.96</v>
      </c>
      <c r="E918">
        <v>76</v>
      </c>
      <c r="F918">
        <v>0</v>
      </c>
      <c r="G918">
        <v>-1</v>
      </c>
      <c r="H918">
        <v>1</v>
      </c>
      <c r="I918">
        <v>17</v>
      </c>
    </row>
    <row r="919" spans="2:9" x14ac:dyDescent="0.25">
      <c r="B919">
        <v>271</v>
      </c>
      <c r="C919">
        <v>88</v>
      </c>
      <c r="D919">
        <v>0.64</v>
      </c>
      <c r="E919">
        <v>76</v>
      </c>
      <c r="F919">
        <v>0</v>
      </c>
      <c r="G919">
        <v>-1</v>
      </c>
      <c r="H919">
        <v>1</v>
      </c>
      <c r="I919">
        <v>18</v>
      </c>
    </row>
    <row r="920" spans="2:9" x14ac:dyDescent="0.25">
      <c r="B920">
        <v>272</v>
      </c>
      <c r="C920">
        <v>88</v>
      </c>
      <c r="D920">
        <v>0.8</v>
      </c>
      <c r="E920">
        <v>76</v>
      </c>
      <c r="F920">
        <v>0</v>
      </c>
      <c r="G920">
        <v>-1</v>
      </c>
      <c r="H920">
        <v>1</v>
      </c>
      <c r="I920">
        <v>18</v>
      </c>
    </row>
    <row r="921" spans="2:9" x14ac:dyDescent="0.25">
      <c r="B921">
        <v>273</v>
      </c>
      <c r="C921">
        <v>88</v>
      </c>
      <c r="D921">
        <v>0.8</v>
      </c>
      <c r="E921">
        <v>76</v>
      </c>
      <c r="F921">
        <v>0</v>
      </c>
      <c r="G921">
        <v>-1</v>
      </c>
      <c r="H921">
        <v>1</v>
      </c>
      <c r="I921">
        <v>18</v>
      </c>
    </row>
    <row r="922" spans="2:9" x14ac:dyDescent="0.25">
      <c r="B922">
        <v>274</v>
      </c>
      <c r="C922">
        <v>88</v>
      </c>
      <c r="D922">
        <v>0.8</v>
      </c>
      <c r="E922">
        <v>76</v>
      </c>
      <c r="F922">
        <v>0</v>
      </c>
      <c r="G922">
        <v>-1</v>
      </c>
      <c r="H922">
        <v>1</v>
      </c>
      <c r="I922">
        <v>18</v>
      </c>
    </row>
    <row r="923" spans="2:9" x14ac:dyDescent="0.25">
      <c r="B923">
        <v>275</v>
      </c>
      <c r="C923">
        <v>88</v>
      </c>
      <c r="D923">
        <v>0.64</v>
      </c>
      <c r="E923">
        <v>76</v>
      </c>
      <c r="F923">
        <v>0</v>
      </c>
      <c r="G923">
        <v>-1</v>
      </c>
      <c r="H923">
        <v>1</v>
      </c>
      <c r="I923">
        <v>18</v>
      </c>
    </row>
    <row r="924" spans="2:9" x14ac:dyDescent="0.25">
      <c r="B924">
        <v>276</v>
      </c>
      <c r="C924">
        <v>88</v>
      </c>
      <c r="D924">
        <v>0.64</v>
      </c>
      <c r="E924">
        <v>76</v>
      </c>
      <c r="F924">
        <v>0</v>
      </c>
      <c r="G924">
        <v>-1</v>
      </c>
      <c r="H924">
        <v>1</v>
      </c>
      <c r="I924">
        <v>18</v>
      </c>
    </row>
    <row r="925" spans="2:9" x14ac:dyDescent="0.25">
      <c r="B925">
        <v>277</v>
      </c>
      <c r="C925">
        <v>88</v>
      </c>
      <c r="D925">
        <v>0.8</v>
      </c>
      <c r="E925">
        <v>76</v>
      </c>
      <c r="F925">
        <v>0</v>
      </c>
      <c r="G925">
        <v>-1</v>
      </c>
      <c r="H925">
        <v>1</v>
      </c>
      <c r="I925">
        <v>18</v>
      </c>
    </row>
    <row r="926" spans="2:9" x14ac:dyDescent="0.25">
      <c r="B926">
        <v>227</v>
      </c>
      <c r="C926">
        <v>88</v>
      </c>
      <c r="D926">
        <v>11.2</v>
      </c>
      <c r="E926">
        <v>76</v>
      </c>
      <c r="F926">
        <v>0</v>
      </c>
      <c r="G926">
        <v>-1</v>
      </c>
      <c r="H926">
        <v>1</v>
      </c>
      <c r="I926">
        <v>18</v>
      </c>
    </row>
    <row r="927" spans="2:9" x14ac:dyDescent="0.25">
      <c r="B927">
        <v>228</v>
      </c>
      <c r="C927">
        <v>88</v>
      </c>
      <c r="D927">
        <v>13.6</v>
      </c>
      <c r="E927">
        <v>76</v>
      </c>
      <c r="F927">
        <v>0</v>
      </c>
      <c r="G927">
        <v>-1</v>
      </c>
      <c r="H927">
        <v>1</v>
      </c>
      <c r="I927">
        <v>18</v>
      </c>
    </row>
    <row r="928" spans="2:9" x14ac:dyDescent="0.25">
      <c r="B928">
        <v>229</v>
      </c>
      <c r="C928">
        <v>88</v>
      </c>
      <c r="D928">
        <v>13.6</v>
      </c>
      <c r="E928">
        <v>76</v>
      </c>
      <c r="F928">
        <v>0</v>
      </c>
      <c r="G928">
        <v>-1</v>
      </c>
      <c r="H928">
        <v>1</v>
      </c>
      <c r="I928">
        <v>18</v>
      </c>
    </row>
    <row r="929" spans="2:9" x14ac:dyDescent="0.25">
      <c r="B929">
        <v>230</v>
      </c>
      <c r="C929">
        <v>88</v>
      </c>
      <c r="D929">
        <v>14.4</v>
      </c>
      <c r="E929">
        <v>76</v>
      </c>
      <c r="F929">
        <v>0</v>
      </c>
      <c r="G929">
        <v>-1</v>
      </c>
      <c r="H929">
        <v>1</v>
      </c>
      <c r="I929">
        <v>18</v>
      </c>
    </row>
    <row r="930" spans="2:9" x14ac:dyDescent="0.25">
      <c r="B930">
        <v>231</v>
      </c>
      <c r="C930">
        <v>88</v>
      </c>
      <c r="D930">
        <v>11.2</v>
      </c>
      <c r="E930">
        <v>76</v>
      </c>
      <c r="F930">
        <v>0</v>
      </c>
      <c r="G930">
        <v>-1</v>
      </c>
      <c r="H930">
        <v>1</v>
      </c>
      <c r="I930">
        <v>18</v>
      </c>
    </row>
    <row r="931" spans="2:9" x14ac:dyDescent="0.25">
      <c r="B931">
        <v>232</v>
      </c>
      <c r="C931">
        <v>88</v>
      </c>
      <c r="D931">
        <v>13.6</v>
      </c>
      <c r="E931">
        <v>76</v>
      </c>
      <c r="F931">
        <v>0</v>
      </c>
      <c r="G931">
        <v>-1</v>
      </c>
      <c r="H931">
        <v>1</v>
      </c>
      <c r="I931">
        <v>18</v>
      </c>
    </row>
    <row r="932" spans="2:9" x14ac:dyDescent="0.25">
      <c r="B932">
        <v>233</v>
      </c>
      <c r="C932">
        <v>88</v>
      </c>
      <c r="D932">
        <v>14.4</v>
      </c>
      <c r="E932">
        <v>76</v>
      </c>
      <c r="F932">
        <v>0</v>
      </c>
      <c r="G932">
        <v>-1</v>
      </c>
      <c r="H932">
        <v>1</v>
      </c>
      <c r="I932">
        <v>18</v>
      </c>
    </row>
    <row r="933" spans="2:9" x14ac:dyDescent="0.25">
      <c r="B933">
        <v>220</v>
      </c>
      <c r="C933">
        <v>88</v>
      </c>
      <c r="D933">
        <v>13.6</v>
      </c>
      <c r="E933">
        <v>76</v>
      </c>
      <c r="F933">
        <v>0</v>
      </c>
      <c r="G933">
        <v>-1</v>
      </c>
      <c r="H933">
        <v>1</v>
      </c>
      <c r="I933">
        <v>18</v>
      </c>
    </row>
    <row r="934" spans="2:9" x14ac:dyDescent="0.25">
      <c r="B934">
        <v>221</v>
      </c>
      <c r="C934">
        <v>88</v>
      </c>
      <c r="D934">
        <v>13.6</v>
      </c>
      <c r="E934">
        <v>76</v>
      </c>
      <c r="F934">
        <v>0</v>
      </c>
      <c r="G934">
        <v>-1</v>
      </c>
      <c r="H934">
        <v>1</v>
      </c>
      <c r="I934">
        <v>18</v>
      </c>
    </row>
    <row r="935" spans="2:9" x14ac:dyDescent="0.25">
      <c r="B935">
        <v>222</v>
      </c>
      <c r="C935">
        <v>88</v>
      </c>
      <c r="D935">
        <v>13.6</v>
      </c>
      <c r="E935">
        <v>76</v>
      </c>
      <c r="F935">
        <v>0</v>
      </c>
      <c r="G935">
        <v>-1</v>
      </c>
      <c r="H935">
        <v>1</v>
      </c>
      <c r="I935">
        <v>18</v>
      </c>
    </row>
    <row r="936" spans="2:9" x14ac:dyDescent="0.25">
      <c r="B936">
        <v>223</v>
      </c>
      <c r="C936">
        <v>88</v>
      </c>
      <c r="D936">
        <v>13.6</v>
      </c>
      <c r="E936">
        <v>76</v>
      </c>
      <c r="F936">
        <v>0</v>
      </c>
      <c r="G936">
        <v>-1</v>
      </c>
      <c r="H936">
        <v>1</v>
      </c>
      <c r="I936">
        <v>18</v>
      </c>
    </row>
    <row r="937" spans="2:9" x14ac:dyDescent="0.25">
      <c r="B937">
        <v>224</v>
      </c>
      <c r="C937">
        <v>88</v>
      </c>
      <c r="D937">
        <v>13.6</v>
      </c>
      <c r="E937">
        <v>76</v>
      </c>
      <c r="F937">
        <v>0</v>
      </c>
      <c r="G937">
        <v>-1</v>
      </c>
      <c r="H937">
        <v>1</v>
      </c>
      <c r="I937">
        <v>18</v>
      </c>
    </row>
    <row r="938" spans="2:9" x14ac:dyDescent="0.25">
      <c r="B938">
        <v>225</v>
      </c>
      <c r="C938">
        <v>88</v>
      </c>
      <c r="D938">
        <v>13.6</v>
      </c>
      <c r="E938">
        <v>76</v>
      </c>
      <c r="F938">
        <v>0</v>
      </c>
      <c r="G938">
        <v>-1</v>
      </c>
      <c r="H938">
        <v>1</v>
      </c>
      <c r="I938">
        <v>18</v>
      </c>
    </row>
    <row r="939" spans="2:9" x14ac:dyDescent="0.25">
      <c r="B939">
        <v>226</v>
      </c>
      <c r="C939">
        <v>88</v>
      </c>
      <c r="D939">
        <v>13.6</v>
      </c>
      <c r="E939">
        <v>76</v>
      </c>
      <c r="F939">
        <v>0</v>
      </c>
      <c r="G939">
        <v>-1</v>
      </c>
      <c r="H939">
        <v>1</v>
      </c>
      <c r="I939">
        <v>18</v>
      </c>
    </row>
    <row r="940" spans="2:9" x14ac:dyDescent="0.25">
      <c r="B940">
        <v>234</v>
      </c>
      <c r="C940">
        <v>88</v>
      </c>
      <c r="D940">
        <v>9.1199999999999992</v>
      </c>
      <c r="E940">
        <v>76</v>
      </c>
      <c r="F940">
        <v>0</v>
      </c>
      <c r="G940">
        <v>-1</v>
      </c>
      <c r="H940">
        <v>1</v>
      </c>
      <c r="I940">
        <v>18</v>
      </c>
    </row>
    <row r="941" spans="2:9" x14ac:dyDescent="0.25">
      <c r="B941">
        <v>235</v>
      </c>
      <c r="C941">
        <v>88</v>
      </c>
      <c r="D941">
        <v>11.2</v>
      </c>
      <c r="E941">
        <v>76</v>
      </c>
      <c r="F941">
        <v>0</v>
      </c>
      <c r="G941">
        <v>-1</v>
      </c>
      <c r="H941">
        <v>1</v>
      </c>
      <c r="I941">
        <v>18</v>
      </c>
    </row>
    <row r="942" spans="2:9" x14ac:dyDescent="0.25">
      <c r="B942">
        <v>236</v>
      </c>
      <c r="C942">
        <v>88</v>
      </c>
      <c r="D942">
        <v>10.72</v>
      </c>
      <c r="E942">
        <v>76</v>
      </c>
      <c r="F942">
        <v>0</v>
      </c>
      <c r="G942">
        <v>-1</v>
      </c>
      <c r="H942">
        <v>1</v>
      </c>
      <c r="I942">
        <v>18</v>
      </c>
    </row>
    <row r="943" spans="2:9" x14ac:dyDescent="0.25">
      <c r="B943">
        <v>237</v>
      </c>
      <c r="C943">
        <v>88</v>
      </c>
      <c r="D943">
        <v>11.2</v>
      </c>
      <c r="E943">
        <v>76</v>
      </c>
      <c r="F943">
        <v>0</v>
      </c>
      <c r="G943">
        <v>-1</v>
      </c>
      <c r="H943">
        <v>1</v>
      </c>
      <c r="I943">
        <v>18</v>
      </c>
    </row>
    <row r="944" spans="2:9" x14ac:dyDescent="0.25">
      <c r="B944">
        <v>238</v>
      </c>
      <c r="C944">
        <v>88</v>
      </c>
      <c r="D944">
        <v>8.9600000000000009</v>
      </c>
      <c r="E944">
        <v>76</v>
      </c>
      <c r="F944">
        <v>0</v>
      </c>
      <c r="G944">
        <v>-1</v>
      </c>
      <c r="H944">
        <v>1</v>
      </c>
      <c r="I944">
        <v>18</v>
      </c>
    </row>
    <row r="945" spans="2:9" x14ac:dyDescent="0.25">
      <c r="B945">
        <v>239</v>
      </c>
      <c r="C945">
        <v>88</v>
      </c>
      <c r="D945">
        <v>8.16</v>
      </c>
      <c r="E945">
        <v>76</v>
      </c>
      <c r="F945">
        <v>0</v>
      </c>
      <c r="G945">
        <v>-1</v>
      </c>
      <c r="H945">
        <v>1</v>
      </c>
      <c r="I945">
        <v>18</v>
      </c>
    </row>
    <row r="946" spans="2:9" x14ac:dyDescent="0.25">
      <c r="B946">
        <v>240</v>
      </c>
      <c r="C946">
        <v>88</v>
      </c>
      <c r="D946">
        <v>11.68</v>
      </c>
      <c r="E946">
        <v>76</v>
      </c>
      <c r="F946">
        <v>0</v>
      </c>
      <c r="G946">
        <v>-1</v>
      </c>
      <c r="H946">
        <v>1</v>
      </c>
      <c r="I946">
        <v>18</v>
      </c>
    </row>
    <row r="947" spans="2:9" x14ac:dyDescent="0.25">
      <c r="B947">
        <v>328</v>
      </c>
      <c r="C947">
        <v>88</v>
      </c>
      <c r="D947">
        <v>0.32</v>
      </c>
      <c r="E947">
        <v>76</v>
      </c>
      <c r="F947">
        <v>0</v>
      </c>
      <c r="G947">
        <v>-1</v>
      </c>
      <c r="H947">
        <v>1</v>
      </c>
      <c r="I947">
        <v>18</v>
      </c>
    </row>
    <row r="948" spans="2:9" x14ac:dyDescent="0.25">
      <c r="B948">
        <v>292</v>
      </c>
      <c r="C948">
        <v>88</v>
      </c>
      <c r="D948">
        <v>0.64</v>
      </c>
      <c r="E948">
        <v>76</v>
      </c>
      <c r="F948">
        <v>0</v>
      </c>
      <c r="G948">
        <v>-1</v>
      </c>
      <c r="H948">
        <v>1</v>
      </c>
      <c r="I948">
        <v>18</v>
      </c>
    </row>
    <row r="949" spans="2:9" x14ac:dyDescent="0.25">
      <c r="B949">
        <v>299</v>
      </c>
      <c r="C949">
        <v>88</v>
      </c>
      <c r="D949">
        <v>0.48</v>
      </c>
      <c r="E949">
        <v>76</v>
      </c>
      <c r="F949">
        <v>0</v>
      </c>
      <c r="G949">
        <v>-1</v>
      </c>
      <c r="H949">
        <v>1</v>
      </c>
      <c r="I949">
        <v>18</v>
      </c>
    </row>
    <row r="950" spans="2:9" x14ac:dyDescent="0.25">
      <c r="B950">
        <v>293</v>
      </c>
      <c r="C950">
        <v>88</v>
      </c>
      <c r="D950">
        <v>0.48</v>
      </c>
      <c r="E950">
        <v>76</v>
      </c>
      <c r="F950">
        <v>0</v>
      </c>
      <c r="G950">
        <v>-1</v>
      </c>
      <c r="H950">
        <v>1</v>
      </c>
      <c r="I950">
        <v>18</v>
      </c>
    </row>
    <row r="951" spans="2:9" x14ac:dyDescent="0.25">
      <c r="B951">
        <v>294</v>
      </c>
      <c r="C951">
        <v>88</v>
      </c>
      <c r="D951">
        <v>0.64</v>
      </c>
      <c r="E951">
        <v>76</v>
      </c>
      <c r="F951">
        <v>0</v>
      </c>
      <c r="G951">
        <v>-1</v>
      </c>
      <c r="H951">
        <v>1</v>
      </c>
      <c r="I951">
        <v>18</v>
      </c>
    </row>
    <row r="952" spans="2:9" x14ac:dyDescent="0.25">
      <c r="B952">
        <v>295</v>
      </c>
      <c r="C952">
        <v>88</v>
      </c>
      <c r="D952">
        <v>0.64</v>
      </c>
      <c r="E952">
        <v>76</v>
      </c>
      <c r="F952">
        <v>0</v>
      </c>
      <c r="G952">
        <v>-1</v>
      </c>
      <c r="H952">
        <v>1</v>
      </c>
      <c r="I952">
        <v>18</v>
      </c>
    </row>
    <row r="953" spans="2:9" x14ac:dyDescent="0.25">
      <c r="B953">
        <v>296</v>
      </c>
      <c r="C953">
        <v>88</v>
      </c>
      <c r="D953">
        <v>0.64</v>
      </c>
      <c r="E953">
        <v>76</v>
      </c>
      <c r="F953">
        <v>0</v>
      </c>
      <c r="G953">
        <v>-1</v>
      </c>
      <c r="H953">
        <v>1</v>
      </c>
      <c r="I953">
        <v>18</v>
      </c>
    </row>
    <row r="954" spans="2:9" x14ac:dyDescent="0.25">
      <c r="B954">
        <v>297</v>
      </c>
      <c r="C954">
        <v>88</v>
      </c>
      <c r="D954">
        <v>0.32</v>
      </c>
      <c r="E954">
        <v>76</v>
      </c>
      <c r="F954">
        <v>0</v>
      </c>
      <c r="G954">
        <v>-1</v>
      </c>
      <c r="H954">
        <v>1</v>
      </c>
      <c r="I954">
        <v>18</v>
      </c>
    </row>
    <row r="955" spans="2:9" x14ac:dyDescent="0.25">
      <c r="B955">
        <v>302</v>
      </c>
      <c r="C955">
        <v>88</v>
      </c>
      <c r="D955">
        <v>9.2799999999999994</v>
      </c>
      <c r="E955">
        <v>76</v>
      </c>
      <c r="F955">
        <v>0</v>
      </c>
      <c r="G955">
        <v>-1</v>
      </c>
      <c r="H955">
        <v>1</v>
      </c>
      <c r="I955">
        <v>18</v>
      </c>
    </row>
    <row r="956" spans="2:9" x14ac:dyDescent="0.25">
      <c r="B956">
        <v>243</v>
      </c>
      <c r="C956">
        <v>88</v>
      </c>
      <c r="D956">
        <v>14.88</v>
      </c>
      <c r="E956">
        <v>76</v>
      </c>
      <c r="F956">
        <v>0</v>
      </c>
      <c r="G956">
        <v>-1</v>
      </c>
      <c r="H956">
        <v>1</v>
      </c>
      <c r="I956">
        <v>18</v>
      </c>
    </row>
    <row r="957" spans="2:9" x14ac:dyDescent="0.25">
      <c r="B957">
        <v>242</v>
      </c>
      <c r="C957">
        <v>88</v>
      </c>
      <c r="D957">
        <v>12.16</v>
      </c>
      <c r="E957">
        <v>76</v>
      </c>
      <c r="F957">
        <v>0</v>
      </c>
      <c r="G957">
        <v>-1</v>
      </c>
      <c r="H957">
        <v>1</v>
      </c>
      <c r="I957">
        <v>18</v>
      </c>
    </row>
    <row r="958" spans="2:9" x14ac:dyDescent="0.25">
      <c r="B958">
        <v>241</v>
      </c>
      <c r="C958">
        <v>88</v>
      </c>
      <c r="D958">
        <v>7.2</v>
      </c>
      <c r="E958">
        <v>76</v>
      </c>
      <c r="F958">
        <v>0</v>
      </c>
      <c r="G958">
        <v>-1</v>
      </c>
      <c r="H958">
        <v>1</v>
      </c>
      <c r="I958">
        <v>18</v>
      </c>
    </row>
    <row r="959" spans="2:9" x14ac:dyDescent="0.25">
      <c r="B959">
        <v>300</v>
      </c>
      <c r="C959">
        <v>88</v>
      </c>
      <c r="D959">
        <v>3.04</v>
      </c>
      <c r="E959">
        <v>76</v>
      </c>
      <c r="F959">
        <v>0</v>
      </c>
      <c r="G959">
        <v>-1</v>
      </c>
      <c r="H959">
        <v>1</v>
      </c>
      <c r="I959">
        <v>18</v>
      </c>
    </row>
    <row r="960" spans="2:9" x14ac:dyDescent="0.25">
      <c r="B960">
        <v>303</v>
      </c>
      <c r="C960">
        <v>88</v>
      </c>
      <c r="D960">
        <v>0.48</v>
      </c>
      <c r="E960">
        <v>76</v>
      </c>
      <c r="F960">
        <v>0</v>
      </c>
      <c r="G960">
        <v>-1</v>
      </c>
      <c r="H960">
        <v>1</v>
      </c>
      <c r="I960">
        <v>18</v>
      </c>
    </row>
    <row r="961" spans="2:9" x14ac:dyDescent="0.25">
      <c r="B961">
        <v>264</v>
      </c>
      <c r="C961">
        <v>88</v>
      </c>
      <c r="D961">
        <v>4.8</v>
      </c>
      <c r="E961">
        <v>76</v>
      </c>
      <c r="F961">
        <v>0</v>
      </c>
      <c r="G961">
        <v>-1</v>
      </c>
      <c r="H961">
        <v>1</v>
      </c>
      <c r="I961">
        <v>18</v>
      </c>
    </row>
    <row r="962" spans="2:9" x14ac:dyDescent="0.25">
      <c r="B962">
        <v>263</v>
      </c>
      <c r="C962">
        <v>88</v>
      </c>
      <c r="D962">
        <v>4.32</v>
      </c>
      <c r="E962">
        <v>76</v>
      </c>
      <c r="F962">
        <v>0</v>
      </c>
      <c r="G962">
        <v>-1</v>
      </c>
      <c r="H962">
        <v>1</v>
      </c>
      <c r="I962">
        <v>18</v>
      </c>
    </row>
    <row r="963" spans="2:9" x14ac:dyDescent="0.25">
      <c r="B963">
        <v>262</v>
      </c>
      <c r="C963">
        <v>88</v>
      </c>
      <c r="D963">
        <v>4.16</v>
      </c>
      <c r="E963">
        <v>76</v>
      </c>
      <c r="F963">
        <v>0</v>
      </c>
      <c r="G963">
        <v>-1</v>
      </c>
      <c r="H963">
        <v>1</v>
      </c>
      <c r="I963">
        <v>18</v>
      </c>
    </row>
    <row r="964" spans="2:9" x14ac:dyDescent="0.25">
      <c r="B964">
        <v>261</v>
      </c>
      <c r="C964">
        <v>88</v>
      </c>
      <c r="D964">
        <v>5.44</v>
      </c>
      <c r="E964">
        <v>76</v>
      </c>
      <c r="F964">
        <v>0</v>
      </c>
      <c r="G964">
        <v>-1</v>
      </c>
      <c r="H964">
        <v>1</v>
      </c>
      <c r="I964">
        <v>18</v>
      </c>
    </row>
    <row r="965" spans="2:9" x14ac:dyDescent="0.25">
      <c r="B965">
        <v>260</v>
      </c>
      <c r="C965">
        <v>88</v>
      </c>
      <c r="D965">
        <v>5.12</v>
      </c>
      <c r="E965">
        <v>76</v>
      </c>
      <c r="F965">
        <v>0</v>
      </c>
      <c r="G965">
        <v>-1</v>
      </c>
      <c r="H965">
        <v>1</v>
      </c>
      <c r="I965">
        <v>18</v>
      </c>
    </row>
    <row r="966" spans="2:9" x14ac:dyDescent="0.25">
      <c r="B966">
        <v>259</v>
      </c>
      <c r="C966">
        <v>88</v>
      </c>
      <c r="D966">
        <v>5.44</v>
      </c>
      <c r="E966">
        <v>76</v>
      </c>
      <c r="F966">
        <v>0</v>
      </c>
      <c r="G966">
        <v>-1</v>
      </c>
      <c r="H966">
        <v>1</v>
      </c>
      <c r="I966">
        <v>18</v>
      </c>
    </row>
    <row r="967" spans="2:9" x14ac:dyDescent="0.25">
      <c r="B967">
        <v>258</v>
      </c>
      <c r="C967">
        <v>88</v>
      </c>
      <c r="D967">
        <v>4.16</v>
      </c>
      <c r="E967">
        <v>76</v>
      </c>
      <c r="F967">
        <v>0</v>
      </c>
      <c r="G967">
        <v>-1</v>
      </c>
      <c r="H967">
        <v>1</v>
      </c>
      <c r="I967">
        <v>18</v>
      </c>
    </row>
    <row r="968" spans="2:9" x14ac:dyDescent="0.25">
      <c r="B968">
        <v>304</v>
      </c>
      <c r="C968">
        <v>88</v>
      </c>
      <c r="D968">
        <v>0.32</v>
      </c>
      <c r="E968">
        <v>76</v>
      </c>
      <c r="F968">
        <v>0</v>
      </c>
      <c r="G968">
        <v>-1</v>
      </c>
      <c r="H968">
        <v>1</v>
      </c>
      <c r="I968">
        <v>18</v>
      </c>
    </row>
    <row r="969" spans="2:9" x14ac:dyDescent="0.25">
      <c r="B969">
        <v>323</v>
      </c>
      <c r="C969">
        <v>88</v>
      </c>
      <c r="D969">
        <v>0.32</v>
      </c>
      <c r="E969">
        <v>76</v>
      </c>
      <c r="F969">
        <v>0</v>
      </c>
      <c r="G969">
        <v>-1</v>
      </c>
      <c r="H969">
        <v>1</v>
      </c>
      <c r="I969">
        <v>18</v>
      </c>
    </row>
    <row r="970" spans="2:9" x14ac:dyDescent="0.25">
      <c r="B970">
        <v>250</v>
      </c>
      <c r="C970">
        <v>88</v>
      </c>
      <c r="D970">
        <v>2.4</v>
      </c>
      <c r="E970">
        <v>76</v>
      </c>
      <c r="F970">
        <v>0</v>
      </c>
      <c r="G970">
        <v>-1</v>
      </c>
      <c r="H970">
        <v>1</v>
      </c>
      <c r="I970">
        <v>18</v>
      </c>
    </row>
    <row r="971" spans="2:9" x14ac:dyDescent="0.25">
      <c r="B971">
        <v>249</v>
      </c>
      <c r="C971">
        <v>88</v>
      </c>
      <c r="D971">
        <v>2.2400000000000002</v>
      </c>
      <c r="E971">
        <v>76</v>
      </c>
      <c r="F971">
        <v>0</v>
      </c>
      <c r="G971">
        <v>-1</v>
      </c>
      <c r="H971">
        <v>1</v>
      </c>
      <c r="I971">
        <v>18</v>
      </c>
    </row>
    <row r="972" spans="2:9" x14ac:dyDescent="0.25">
      <c r="B972">
        <v>248</v>
      </c>
      <c r="C972">
        <v>88</v>
      </c>
      <c r="D972">
        <v>2.08</v>
      </c>
      <c r="E972">
        <v>76</v>
      </c>
      <c r="F972">
        <v>0</v>
      </c>
      <c r="G972">
        <v>-1</v>
      </c>
      <c r="H972">
        <v>1</v>
      </c>
      <c r="I972">
        <v>18</v>
      </c>
    </row>
    <row r="973" spans="2:9" x14ac:dyDescent="0.25">
      <c r="B973">
        <v>247</v>
      </c>
      <c r="C973">
        <v>88</v>
      </c>
      <c r="D973">
        <v>2.72</v>
      </c>
      <c r="E973">
        <v>76</v>
      </c>
      <c r="F973">
        <v>0</v>
      </c>
      <c r="G973">
        <v>-1</v>
      </c>
      <c r="H973">
        <v>1</v>
      </c>
      <c r="I973">
        <v>18</v>
      </c>
    </row>
    <row r="974" spans="2:9" x14ac:dyDescent="0.25">
      <c r="B974">
        <v>246</v>
      </c>
      <c r="C974">
        <v>88</v>
      </c>
      <c r="D974">
        <v>2.56</v>
      </c>
      <c r="E974">
        <v>76</v>
      </c>
      <c r="F974">
        <v>0</v>
      </c>
      <c r="G974">
        <v>-1</v>
      </c>
      <c r="H974">
        <v>1</v>
      </c>
      <c r="I974">
        <v>18</v>
      </c>
    </row>
    <row r="975" spans="2:9" x14ac:dyDescent="0.25">
      <c r="B975">
        <v>245</v>
      </c>
      <c r="C975">
        <v>88</v>
      </c>
      <c r="D975">
        <v>2.72</v>
      </c>
      <c r="E975">
        <v>76</v>
      </c>
      <c r="F975">
        <v>0</v>
      </c>
      <c r="G975">
        <v>-1</v>
      </c>
      <c r="H975">
        <v>1</v>
      </c>
      <c r="I975">
        <v>18</v>
      </c>
    </row>
    <row r="976" spans="2:9" x14ac:dyDescent="0.25">
      <c r="B976">
        <v>244</v>
      </c>
      <c r="C976">
        <v>88</v>
      </c>
      <c r="D976">
        <v>2.2400000000000002</v>
      </c>
      <c r="E976">
        <v>76</v>
      </c>
      <c r="F976">
        <v>0</v>
      </c>
      <c r="G976">
        <v>-1</v>
      </c>
      <c r="H976">
        <v>1</v>
      </c>
      <c r="I976">
        <v>18</v>
      </c>
    </row>
    <row r="977" spans="2:9" x14ac:dyDescent="0.25">
      <c r="B977">
        <v>324</v>
      </c>
      <c r="C977">
        <v>88</v>
      </c>
      <c r="D977">
        <v>0.32</v>
      </c>
      <c r="E977">
        <v>76</v>
      </c>
      <c r="F977">
        <v>0</v>
      </c>
      <c r="G977">
        <v>-1</v>
      </c>
      <c r="H977">
        <v>1</v>
      </c>
      <c r="I977">
        <v>18</v>
      </c>
    </row>
    <row r="978" spans="2:9" x14ac:dyDescent="0.25">
      <c r="B978">
        <v>315</v>
      </c>
      <c r="C978">
        <v>88</v>
      </c>
      <c r="D978">
        <v>0.64</v>
      </c>
      <c r="E978">
        <v>76</v>
      </c>
      <c r="F978">
        <v>0</v>
      </c>
      <c r="G978">
        <v>-1</v>
      </c>
      <c r="H978">
        <v>1</v>
      </c>
      <c r="I978">
        <v>18</v>
      </c>
    </row>
    <row r="979" spans="2:9" x14ac:dyDescent="0.25">
      <c r="B979">
        <v>257</v>
      </c>
      <c r="C979">
        <v>88</v>
      </c>
      <c r="D979">
        <v>4.8</v>
      </c>
      <c r="E979">
        <v>76</v>
      </c>
      <c r="F979">
        <v>0</v>
      </c>
      <c r="G979">
        <v>-1</v>
      </c>
      <c r="H979">
        <v>1</v>
      </c>
      <c r="I979">
        <v>18</v>
      </c>
    </row>
    <row r="980" spans="2:9" x14ac:dyDescent="0.25">
      <c r="B980">
        <v>256</v>
      </c>
      <c r="C980">
        <v>88</v>
      </c>
      <c r="D980">
        <v>4.4800000000000004</v>
      </c>
      <c r="E980">
        <v>76</v>
      </c>
      <c r="F980">
        <v>0</v>
      </c>
      <c r="G980">
        <v>-1</v>
      </c>
      <c r="H980">
        <v>1</v>
      </c>
      <c r="I980">
        <v>18</v>
      </c>
    </row>
    <row r="981" spans="2:9" x14ac:dyDescent="0.25">
      <c r="B981">
        <v>255</v>
      </c>
      <c r="C981">
        <v>88</v>
      </c>
      <c r="D981">
        <v>4.32</v>
      </c>
      <c r="E981">
        <v>76</v>
      </c>
      <c r="F981">
        <v>0</v>
      </c>
      <c r="G981">
        <v>-1</v>
      </c>
      <c r="H981">
        <v>1</v>
      </c>
      <c r="I981">
        <v>18</v>
      </c>
    </row>
    <row r="982" spans="2:9" x14ac:dyDescent="0.25">
      <c r="B982">
        <v>254</v>
      </c>
      <c r="C982">
        <v>88</v>
      </c>
      <c r="D982">
        <v>5.6</v>
      </c>
      <c r="E982">
        <v>76</v>
      </c>
      <c r="F982">
        <v>0</v>
      </c>
      <c r="G982">
        <v>-1</v>
      </c>
      <c r="H982">
        <v>1</v>
      </c>
      <c r="I982">
        <v>18</v>
      </c>
    </row>
    <row r="983" spans="2:9" x14ac:dyDescent="0.25">
      <c r="B983">
        <v>253</v>
      </c>
      <c r="C983">
        <v>88</v>
      </c>
      <c r="D983">
        <v>5.28</v>
      </c>
      <c r="E983">
        <v>76</v>
      </c>
      <c r="F983">
        <v>0</v>
      </c>
      <c r="G983">
        <v>-1</v>
      </c>
      <c r="H983">
        <v>1</v>
      </c>
      <c r="I983">
        <v>18</v>
      </c>
    </row>
    <row r="984" spans="2:9" x14ac:dyDescent="0.25">
      <c r="B984">
        <v>252</v>
      </c>
      <c r="C984">
        <v>88</v>
      </c>
      <c r="D984">
        <v>5.76</v>
      </c>
      <c r="E984">
        <v>76</v>
      </c>
      <c r="F984">
        <v>0</v>
      </c>
      <c r="G984">
        <v>-1</v>
      </c>
      <c r="H984">
        <v>1</v>
      </c>
      <c r="I984">
        <v>18</v>
      </c>
    </row>
    <row r="985" spans="2:9" x14ac:dyDescent="0.25">
      <c r="B985">
        <v>251</v>
      </c>
      <c r="C985">
        <v>88</v>
      </c>
      <c r="D985">
        <v>3.84</v>
      </c>
      <c r="E985">
        <v>76</v>
      </c>
      <c r="F985">
        <v>0</v>
      </c>
      <c r="G985">
        <v>-1</v>
      </c>
      <c r="H985">
        <v>1</v>
      </c>
      <c r="I985">
        <v>18</v>
      </c>
    </row>
    <row r="986" spans="2:9" x14ac:dyDescent="0.25">
      <c r="B986">
        <v>325</v>
      </c>
      <c r="C986">
        <v>88</v>
      </c>
      <c r="D986">
        <v>0.32</v>
      </c>
      <c r="E986">
        <v>76</v>
      </c>
      <c r="F986">
        <v>0</v>
      </c>
      <c r="G986">
        <v>-1</v>
      </c>
      <c r="H986">
        <v>1</v>
      </c>
      <c r="I986">
        <v>18</v>
      </c>
    </row>
    <row r="987" spans="2:9" x14ac:dyDescent="0.25">
      <c r="B987">
        <v>326</v>
      </c>
      <c r="C987">
        <v>88</v>
      </c>
      <c r="D987">
        <v>1.28</v>
      </c>
      <c r="E987">
        <v>76</v>
      </c>
      <c r="F987">
        <v>0</v>
      </c>
      <c r="G987">
        <v>-1</v>
      </c>
      <c r="H987">
        <v>1</v>
      </c>
      <c r="I987">
        <v>18</v>
      </c>
    </row>
    <row r="988" spans="2:9" x14ac:dyDescent="0.25">
      <c r="B988">
        <v>319</v>
      </c>
      <c r="C988">
        <v>88</v>
      </c>
      <c r="D988">
        <v>1.6</v>
      </c>
      <c r="E988">
        <v>76</v>
      </c>
      <c r="F988">
        <v>0</v>
      </c>
      <c r="G988">
        <v>-1</v>
      </c>
      <c r="H988">
        <v>1</v>
      </c>
      <c r="I988">
        <v>18</v>
      </c>
    </row>
    <row r="989" spans="2:9" x14ac:dyDescent="0.25">
      <c r="B989">
        <v>312</v>
      </c>
      <c r="C989">
        <v>88</v>
      </c>
      <c r="D989">
        <v>1.1200000000000001</v>
      </c>
      <c r="E989">
        <v>76</v>
      </c>
      <c r="F989">
        <v>0</v>
      </c>
      <c r="G989">
        <v>-1</v>
      </c>
      <c r="H989">
        <v>1</v>
      </c>
      <c r="I989">
        <v>18</v>
      </c>
    </row>
    <row r="990" spans="2:9" x14ac:dyDescent="0.25">
      <c r="B990">
        <v>321</v>
      </c>
      <c r="C990">
        <v>88</v>
      </c>
      <c r="D990">
        <v>1.1200000000000001</v>
      </c>
      <c r="E990">
        <v>76</v>
      </c>
      <c r="F990">
        <v>0</v>
      </c>
      <c r="G990">
        <v>-1</v>
      </c>
      <c r="H990">
        <v>1</v>
      </c>
      <c r="I990">
        <v>18</v>
      </c>
    </row>
    <row r="991" spans="2:9" x14ac:dyDescent="0.25">
      <c r="B991">
        <v>318</v>
      </c>
      <c r="C991">
        <v>88</v>
      </c>
      <c r="D991">
        <v>2.08</v>
      </c>
      <c r="E991">
        <v>76</v>
      </c>
      <c r="F991">
        <v>0</v>
      </c>
      <c r="G991">
        <v>-1</v>
      </c>
      <c r="H991">
        <v>1</v>
      </c>
      <c r="I991">
        <v>18</v>
      </c>
    </row>
    <row r="992" spans="2:9" x14ac:dyDescent="0.25">
      <c r="B992">
        <v>311</v>
      </c>
      <c r="C992">
        <v>88</v>
      </c>
      <c r="D992">
        <v>0.96</v>
      </c>
      <c r="E992">
        <v>76</v>
      </c>
      <c r="F992">
        <v>0</v>
      </c>
      <c r="G992">
        <v>-1</v>
      </c>
      <c r="H992">
        <v>1</v>
      </c>
      <c r="I992">
        <v>18</v>
      </c>
    </row>
    <row r="993" spans="2:9" x14ac:dyDescent="0.25">
      <c r="B993">
        <v>313</v>
      </c>
      <c r="C993">
        <v>88</v>
      </c>
      <c r="D993">
        <v>3.84</v>
      </c>
      <c r="E993">
        <v>76</v>
      </c>
      <c r="F993">
        <v>0</v>
      </c>
      <c r="G993">
        <v>-1</v>
      </c>
      <c r="H993">
        <v>1</v>
      </c>
      <c r="I993">
        <v>18</v>
      </c>
    </row>
    <row r="994" spans="2:9" x14ac:dyDescent="0.25">
      <c r="B994">
        <v>320</v>
      </c>
      <c r="C994">
        <v>88</v>
      </c>
      <c r="D994">
        <v>6.24</v>
      </c>
      <c r="E994">
        <v>76</v>
      </c>
      <c r="F994">
        <v>0</v>
      </c>
      <c r="G994">
        <v>-1</v>
      </c>
      <c r="H994">
        <v>1</v>
      </c>
      <c r="I994">
        <v>18</v>
      </c>
    </row>
    <row r="995" spans="2:9" x14ac:dyDescent="0.25">
      <c r="B995">
        <v>270</v>
      </c>
      <c r="C995">
        <v>88</v>
      </c>
      <c r="D995">
        <v>4.4800000000000004</v>
      </c>
      <c r="E995">
        <v>76</v>
      </c>
      <c r="F995">
        <v>0</v>
      </c>
      <c r="G995">
        <v>-1</v>
      </c>
      <c r="H995">
        <v>1</v>
      </c>
      <c r="I995">
        <v>18</v>
      </c>
    </row>
    <row r="996" spans="2:9" x14ac:dyDescent="0.25">
      <c r="B996">
        <v>269</v>
      </c>
      <c r="C996">
        <v>88</v>
      </c>
      <c r="D996">
        <v>4.16</v>
      </c>
      <c r="E996">
        <v>76</v>
      </c>
      <c r="F996">
        <v>0</v>
      </c>
      <c r="G996">
        <v>-1</v>
      </c>
      <c r="H996">
        <v>1</v>
      </c>
      <c r="I996">
        <v>18</v>
      </c>
    </row>
    <row r="997" spans="2:9" x14ac:dyDescent="0.25">
      <c r="B997">
        <v>268</v>
      </c>
      <c r="C997">
        <v>88</v>
      </c>
      <c r="D997">
        <v>5.76</v>
      </c>
      <c r="E997">
        <v>76</v>
      </c>
      <c r="F997">
        <v>0</v>
      </c>
      <c r="G997">
        <v>-1</v>
      </c>
      <c r="H997">
        <v>1</v>
      </c>
      <c r="I997">
        <v>18</v>
      </c>
    </row>
    <row r="998" spans="2:9" x14ac:dyDescent="0.25">
      <c r="B998">
        <v>267</v>
      </c>
      <c r="C998">
        <v>88</v>
      </c>
      <c r="D998">
        <v>5.44</v>
      </c>
      <c r="E998">
        <v>76</v>
      </c>
      <c r="F998">
        <v>0</v>
      </c>
      <c r="G998">
        <v>-1</v>
      </c>
      <c r="H998">
        <v>1</v>
      </c>
      <c r="I998">
        <v>18</v>
      </c>
    </row>
    <row r="999" spans="2:9" x14ac:dyDescent="0.25">
      <c r="B999">
        <v>266</v>
      </c>
      <c r="C999">
        <v>88</v>
      </c>
      <c r="D999">
        <v>5.76</v>
      </c>
      <c r="E999">
        <v>76</v>
      </c>
      <c r="F999">
        <v>0</v>
      </c>
      <c r="G999">
        <v>-1</v>
      </c>
      <c r="H999">
        <v>1</v>
      </c>
      <c r="I999">
        <v>18</v>
      </c>
    </row>
    <row r="1000" spans="2:9" x14ac:dyDescent="0.25">
      <c r="B1000">
        <v>265</v>
      </c>
      <c r="C1000">
        <v>88</v>
      </c>
      <c r="D1000">
        <v>4.8</v>
      </c>
      <c r="E1000">
        <v>76</v>
      </c>
      <c r="F1000">
        <v>0</v>
      </c>
      <c r="G1000">
        <v>-1</v>
      </c>
      <c r="H1000">
        <v>1</v>
      </c>
      <c r="I1000">
        <v>18</v>
      </c>
    </row>
    <row r="1001" spans="2:9" x14ac:dyDescent="0.25">
      <c r="B1001">
        <v>322</v>
      </c>
      <c r="C1001">
        <v>88</v>
      </c>
      <c r="D1001">
        <v>0.32</v>
      </c>
      <c r="E1001">
        <v>76</v>
      </c>
      <c r="F1001">
        <v>0</v>
      </c>
      <c r="G1001">
        <v>-1</v>
      </c>
      <c r="H1001">
        <v>1</v>
      </c>
      <c r="I1001">
        <v>18</v>
      </c>
    </row>
    <row r="1002" spans="2:9" x14ac:dyDescent="0.25">
      <c r="B1002">
        <v>327</v>
      </c>
      <c r="C1002">
        <v>88</v>
      </c>
      <c r="D1002">
        <v>0.96</v>
      </c>
      <c r="E1002">
        <v>76</v>
      </c>
      <c r="F1002">
        <v>0</v>
      </c>
      <c r="G1002">
        <v>-1</v>
      </c>
      <c r="H1002">
        <v>1</v>
      </c>
      <c r="I1002">
        <v>18</v>
      </c>
    </row>
    <row r="1003" spans="2:9" x14ac:dyDescent="0.25">
      <c r="B1003">
        <v>301</v>
      </c>
      <c r="C1003">
        <v>88</v>
      </c>
      <c r="D1003">
        <v>0.96</v>
      </c>
      <c r="E1003">
        <v>76</v>
      </c>
      <c r="F1003">
        <v>0</v>
      </c>
      <c r="G1003">
        <v>-1</v>
      </c>
      <c r="H1003">
        <v>1</v>
      </c>
      <c r="I1003">
        <v>18</v>
      </c>
    </row>
    <row r="1004" spans="2:9" x14ac:dyDescent="0.25">
      <c r="B1004">
        <v>394</v>
      </c>
      <c r="C1004">
        <v>88</v>
      </c>
      <c r="D1004">
        <v>0.64</v>
      </c>
      <c r="E1004">
        <v>76</v>
      </c>
      <c r="F1004">
        <v>0</v>
      </c>
      <c r="G1004">
        <v>-1</v>
      </c>
      <c r="H1004">
        <v>1</v>
      </c>
      <c r="I1004">
        <v>18</v>
      </c>
    </row>
    <row r="1005" spans="2:9" x14ac:dyDescent="0.25">
      <c r="B1005">
        <v>395</v>
      </c>
      <c r="C1005">
        <v>88</v>
      </c>
      <c r="D1005">
        <v>0.48</v>
      </c>
      <c r="E1005">
        <v>76</v>
      </c>
      <c r="F1005">
        <v>0</v>
      </c>
      <c r="G1005">
        <v>-1</v>
      </c>
      <c r="H1005">
        <v>1</v>
      </c>
      <c r="I1005">
        <v>18</v>
      </c>
    </row>
    <row r="1006" spans="2:9" x14ac:dyDescent="0.25">
      <c r="B1006">
        <v>396</v>
      </c>
      <c r="C1006">
        <v>88</v>
      </c>
      <c r="D1006">
        <v>0.64</v>
      </c>
      <c r="E1006">
        <v>76</v>
      </c>
      <c r="F1006">
        <v>0</v>
      </c>
      <c r="G1006">
        <v>-1</v>
      </c>
      <c r="H1006">
        <v>1</v>
      </c>
      <c r="I1006">
        <v>18</v>
      </c>
    </row>
    <row r="1007" spans="2:9" x14ac:dyDescent="0.25">
      <c r="B1007">
        <v>397</v>
      </c>
      <c r="C1007">
        <v>88</v>
      </c>
      <c r="D1007">
        <v>0.64</v>
      </c>
      <c r="E1007">
        <v>76</v>
      </c>
      <c r="F1007">
        <v>0</v>
      </c>
      <c r="G1007">
        <v>-1</v>
      </c>
      <c r="H1007">
        <v>1</v>
      </c>
      <c r="I1007">
        <v>18</v>
      </c>
    </row>
    <row r="1008" spans="2:9" x14ac:dyDescent="0.25">
      <c r="B1008">
        <v>398</v>
      </c>
      <c r="C1008">
        <v>88</v>
      </c>
      <c r="D1008">
        <v>0.64</v>
      </c>
      <c r="E1008">
        <v>76</v>
      </c>
      <c r="F1008">
        <v>0</v>
      </c>
      <c r="G1008">
        <v>-1</v>
      </c>
      <c r="H1008">
        <v>1</v>
      </c>
      <c r="I1008">
        <v>18</v>
      </c>
    </row>
    <row r="1009" spans="2:9" x14ac:dyDescent="0.25">
      <c r="B1009">
        <v>399</v>
      </c>
      <c r="C1009">
        <v>88</v>
      </c>
      <c r="D1009">
        <v>0.32</v>
      </c>
      <c r="E1009">
        <v>76</v>
      </c>
      <c r="F1009">
        <v>0</v>
      </c>
      <c r="G1009">
        <v>-1</v>
      </c>
      <c r="H1009">
        <v>1</v>
      </c>
      <c r="I1009">
        <v>18</v>
      </c>
    </row>
    <row r="1010" spans="2:9" x14ac:dyDescent="0.25">
      <c r="B1010">
        <v>401</v>
      </c>
      <c r="C1010">
        <v>88</v>
      </c>
      <c r="D1010">
        <v>0.48</v>
      </c>
      <c r="E1010">
        <v>76</v>
      </c>
      <c r="F1010">
        <v>0</v>
      </c>
      <c r="G1010">
        <v>-1</v>
      </c>
      <c r="H1010">
        <v>1</v>
      </c>
      <c r="I1010">
        <v>18</v>
      </c>
    </row>
    <row r="1011" spans="2:9" x14ac:dyDescent="0.25">
      <c r="B1011">
        <v>511</v>
      </c>
      <c r="C1011">
        <v>88</v>
      </c>
      <c r="D1011">
        <v>0.64</v>
      </c>
      <c r="E1011">
        <v>76</v>
      </c>
      <c r="F1011">
        <v>0</v>
      </c>
      <c r="G1011">
        <v>-1</v>
      </c>
      <c r="H1011">
        <v>1</v>
      </c>
      <c r="I1011">
        <v>18</v>
      </c>
    </row>
    <row r="1012" spans="2:9" x14ac:dyDescent="0.25">
      <c r="B1012">
        <v>512</v>
      </c>
      <c r="C1012">
        <v>88</v>
      </c>
      <c r="D1012">
        <v>0.48</v>
      </c>
      <c r="E1012">
        <v>76</v>
      </c>
      <c r="F1012">
        <v>0</v>
      </c>
      <c r="G1012">
        <v>-1</v>
      </c>
      <c r="H1012">
        <v>1</v>
      </c>
      <c r="I1012">
        <v>18</v>
      </c>
    </row>
    <row r="1013" spans="2:9" x14ac:dyDescent="0.25">
      <c r="B1013">
        <v>513</v>
      </c>
      <c r="C1013">
        <v>88</v>
      </c>
      <c r="D1013">
        <v>0.64</v>
      </c>
      <c r="E1013">
        <v>76</v>
      </c>
      <c r="F1013">
        <v>0</v>
      </c>
      <c r="G1013">
        <v>-1</v>
      </c>
      <c r="H1013">
        <v>1</v>
      </c>
      <c r="I1013">
        <v>18</v>
      </c>
    </row>
    <row r="1014" spans="2:9" x14ac:dyDescent="0.25">
      <c r="B1014">
        <v>514</v>
      </c>
      <c r="C1014">
        <v>88</v>
      </c>
      <c r="D1014">
        <v>0.64</v>
      </c>
      <c r="E1014">
        <v>76</v>
      </c>
      <c r="F1014">
        <v>0</v>
      </c>
      <c r="G1014">
        <v>-1</v>
      </c>
      <c r="H1014">
        <v>1</v>
      </c>
      <c r="I1014">
        <v>18</v>
      </c>
    </row>
    <row r="1015" spans="2:9" x14ac:dyDescent="0.25">
      <c r="B1015">
        <v>515</v>
      </c>
      <c r="C1015">
        <v>88</v>
      </c>
      <c r="D1015">
        <v>0.64</v>
      </c>
      <c r="E1015">
        <v>76</v>
      </c>
      <c r="F1015">
        <v>0</v>
      </c>
      <c r="G1015">
        <v>-1</v>
      </c>
      <c r="H1015">
        <v>1</v>
      </c>
      <c r="I1015">
        <v>18</v>
      </c>
    </row>
    <row r="1016" spans="2:9" x14ac:dyDescent="0.25">
      <c r="B1016">
        <v>516</v>
      </c>
      <c r="C1016">
        <v>88</v>
      </c>
      <c r="D1016">
        <v>0.32</v>
      </c>
      <c r="E1016">
        <v>76</v>
      </c>
      <c r="F1016">
        <v>0</v>
      </c>
      <c r="G1016">
        <v>-1</v>
      </c>
      <c r="H1016">
        <v>1</v>
      </c>
      <c r="I1016">
        <v>18</v>
      </c>
    </row>
    <row r="1017" spans="2:9" x14ac:dyDescent="0.25">
      <c r="B1017">
        <v>518</v>
      </c>
      <c r="C1017">
        <v>88</v>
      </c>
      <c r="D1017">
        <v>0.48</v>
      </c>
      <c r="E1017">
        <v>76</v>
      </c>
      <c r="F1017">
        <v>0</v>
      </c>
      <c r="G1017">
        <v>-1</v>
      </c>
      <c r="H1017">
        <v>1</v>
      </c>
      <c r="I1017">
        <v>18</v>
      </c>
    </row>
    <row r="1018" spans="2:9" x14ac:dyDescent="0.25">
      <c r="B1018">
        <v>520</v>
      </c>
      <c r="C1018">
        <v>88</v>
      </c>
      <c r="D1018">
        <v>0.64</v>
      </c>
      <c r="E1018">
        <v>76</v>
      </c>
      <c r="F1018">
        <v>0</v>
      </c>
      <c r="G1018">
        <v>-1</v>
      </c>
      <c r="H1018">
        <v>1</v>
      </c>
      <c r="I1018">
        <v>18</v>
      </c>
    </row>
    <row r="1019" spans="2:9" x14ac:dyDescent="0.25">
      <c r="B1019">
        <v>521</v>
      </c>
      <c r="C1019">
        <v>88</v>
      </c>
      <c r="D1019">
        <v>0.48</v>
      </c>
      <c r="E1019">
        <v>76</v>
      </c>
      <c r="F1019">
        <v>0</v>
      </c>
      <c r="G1019">
        <v>-1</v>
      </c>
      <c r="H1019">
        <v>1</v>
      </c>
      <c r="I1019">
        <v>18</v>
      </c>
    </row>
    <row r="1020" spans="2:9" x14ac:dyDescent="0.25">
      <c r="B1020">
        <v>522</v>
      </c>
      <c r="C1020">
        <v>88</v>
      </c>
      <c r="D1020">
        <v>0.64</v>
      </c>
      <c r="E1020">
        <v>76</v>
      </c>
      <c r="F1020">
        <v>0</v>
      </c>
      <c r="G1020">
        <v>-1</v>
      </c>
      <c r="H1020">
        <v>1</v>
      </c>
      <c r="I1020">
        <v>18</v>
      </c>
    </row>
    <row r="1021" spans="2:9" x14ac:dyDescent="0.25">
      <c r="B1021">
        <v>523</v>
      </c>
      <c r="C1021">
        <v>88</v>
      </c>
      <c r="D1021">
        <v>0.64</v>
      </c>
      <c r="E1021">
        <v>76</v>
      </c>
      <c r="F1021">
        <v>0</v>
      </c>
      <c r="G1021">
        <v>-1</v>
      </c>
      <c r="H1021">
        <v>1</v>
      </c>
      <c r="I1021">
        <v>18</v>
      </c>
    </row>
    <row r="1022" spans="2:9" x14ac:dyDescent="0.25">
      <c r="B1022">
        <v>524</v>
      </c>
      <c r="C1022">
        <v>88</v>
      </c>
      <c r="D1022">
        <v>0.64</v>
      </c>
      <c r="E1022">
        <v>76</v>
      </c>
      <c r="F1022">
        <v>0</v>
      </c>
      <c r="G1022">
        <v>-1</v>
      </c>
      <c r="H1022">
        <v>1</v>
      </c>
      <c r="I1022">
        <v>18</v>
      </c>
    </row>
    <row r="1023" spans="2:9" x14ac:dyDescent="0.25">
      <c r="B1023">
        <v>525</v>
      </c>
      <c r="C1023">
        <v>88</v>
      </c>
      <c r="D1023">
        <v>0.32</v>
      </c>
      <c r="E1023">
        <v>76</v>
      </c>
      <c r="F1023">
        <v>0</v>
      </c>
      <c r="G1023">
        <v>-1</v>
      </c>
      <c r="H1023">
        <v>1</v>
      </c>
      <c r="I1023">
        <v>18</v>
      </c>
    </row>
    <row r="1024" spans="2:9" x14ac:dyDescent="0.25">
      <c r="B1024">
        <v>527</v>
      </c>
      <c r="C1024">
        <v>88</v>
      </c>
      <c r="D1024">
        <v>0.48</v>
      </c>
      <c r="E1024">
        <v>76</v>
      </c>
      <c r="F1024">
        <v>0</v>
      </c>
      <c r="G1024">
        <v>-1</v>
      </c>
      <c r="H1024">
        <v>1</v>
      </c>
      <c r="I1024">
        <v>18</v>
      </c>
    </row>
    <row r="1025" spans="2:9" x14ac:dyDescent="0.25">
      <c r="B1025">
        <v>227</v>
      </c>
      <c r="C1025">
        <v>90</v>
      </c>
      <c r="D1025">
        <v>18.399999999999999</v>
      </c>
      <c r="E1025">
        <v>76</v>
      </c>
      <c r="F1025">
        <v>0</v>
      </c>
      <c r="G1025">
        <v>-1</v>
      </c>
      <c r="H1025">
        <v>1</v>
      </c>
      <c r="I1025">
        <v>19</v>
      </c>
    </row>
    <row r="1026" spans="2:9" x14ac:dyDescent="0.25">
      <c r="B1026">
        <v>228</v>
      </c>
      <c r="C1026">
        <v>90</v>
      </c>
      <c r="D1026">
        <v>18.399999999999999</v>
      </c>
      <c r="E1026">
        <v>76</v>
      </c>
      <c r="F1026">
        <v>0</v>
      </c>
      <c r="G1026">
        <v>-1</v>
      </c>
      <c r="H1026">
        <v>1</v>
      </c>
      <c r="I1026">
        <v>19</v>
      </c>
    </row>
    <row r="1027" spans="2:9" x14ac:dyDescent="0.25">
      <c r="B1027">
        <v>229</v>
      </c>
      <c r="C1027">
        <v>90</v>
      </c>
      <c r="D1027">
        <v>18.399999999999999</v>
      </c>
      <c r="E1027">
        <v>76</v>
      </c>
      <c r="F1027">
        <v>0</v>
      </c>
      <c r="G1027">
        <v>-1</v>
      </c>
      <c r="H1027">
        <v>1</v>
      </c>
      <c r="I1027">
        <v>19</v>
      </c>
    </row>
    <row r="1028" spans="2:9" x14ac:dyDescent="0.25">
      <c r="B1028">
        <v>230</v>
      </c>
      <c r="C1028">
        <v>90</v>
      </c>
      <c r="D1028">
        <v>18.399999999999999</v>
      </c>
      <c r="E1028">
        <v>76</v>
      </c>
      <c r="F1028">
        <v>0</v>
      </c>
      <c r="G1028">
        <v>-1</v>
      </c>
      <c r="H1028">
        <v>1</v>
      </c>
      <c r="I1028">
        <v>19</v>
      </c>
    </row>
    <row r="1029" spans="2:9" x14ac:dyDescent="0.25">
      <c r="B1029">
        <v>231</v>
      </c>
      <c r="C1029">
        <v>90</v>
      </c>
      <c r="D1029">
        <v>18.399999999999999</v>
      </c>
      <c r="E1029">
        <v>76</v>
      </c>
      <c r="F1029">
        <v>0</v>
      </c>
      <c r="G1029">
        <v>-1</v>
      </c>
      <c r="H1029">
        <v>1</v>
      </c>
      <c r="I1029">
        <v>19</v>
      </c>
    </row>
    <row r="1030" spans="2:9" x14ac:dyDescent="0.25">
      <c r="B1030">
        <v>232</v>
      </c>
      <c r="C1030">
        <v>90</v>
      </c>
      <c r="D1030">
        <v>18.399999999999999</v>
      </c>
      <c r="E1030">
        <v>76</v>
      </c>
      <c r="F1030">
        <v>0</v>
      </c>
      <c r="G1030">
        <v>-1</v>
      </c>
      <c r="H1030">
        <v>1</v>
      </c>
      <c r="I1030">
        <v>19</v>
      </c>
    </row>
    <row r="1031" spans="2:9" x14ac:dyDescent="0.25">
      <c r="B1031">
        <v>233</v>
      </c>
      <c r="C1031">
        <v>90</v>
      </c>
      <c r="D1031">
        <v>18.399999999999999</v>
      </c>
      <c r="E1031">
        <v>76</v>
      </c>
      <c r="F1031">
        <v>0</v>
      </c>
      <c r="G1031">
        <v>-1</v>
      </c>
      <c r="H1031">
        <v>1</v>
      </c>
      <c r="I1031">
        <v>19</v>
      </c>
    </row>
    <row r="1032" spans="2:9" x14ac:dyDescent="0.25">
      <c r="B1032">
        <v>220</v>
      </c>
      <c r="C1032">
        <v>90</v>
      </c>
      <c r="D1032">
        <v>18.399999999999999</v>
      </c>
      <c r="E1032">
        <v>76</v>
      </c>
      <c r="F1032">
        <v>0</v>
      </c>
      <c r="G1032">
        <v>-1</v>
      </c>
      <c r="H1032">
        <v>1</v>
      </c>
      <c r="I1032">
        <v>19</v>
      </c>
    </row>
    <row r="1033" spans="2:9" x14ac:dyDescent="0.25">
      <c r="B1033">
        <v>221</v>
      </c>
      <c r="C1033">
        <v>90</v>
      </c>
      <c r="D1033">
        <v>18.399999999999999</v>
      </c>
      <c r="E1033">
        <v>76</v>
      </c>
      <c r="F1033">
        <v>0</v>
      </c>
      <c r="G1033">
        <v>-1</v>
      </c>
      <c r="H1033">
        <v>1</v>
      </c>
      <c r="I1033">
        <v>19</v>
      </c>
    </row>
    <row r="1034" spans="2:9" x14ac:dyDescent="0.25">
      <c r="B1034">
        <v>222</v>
      </c>
      <c r="C1034">
        <v>90</v>
      </c>
      <c r="D1034">
        <v>18.399999999999999</v>
      </c>
      <c r="E1034">
        <v>76</v>
      </c>
      <c r="F1034">
        <v>0</v>
      </c>
      <c r="G1034">
        <v>-1</v>
      </c>
      <c r="H1034">
        <v>1</v>
      </c>
      <c r="I1034">
        <v>19</v>
      </c>
    </row>
    <row r="1035" spans="2:9" x14ac:dyDescent="0.25">
      <c r="B1035">
        <v>223</v>
      </c>
      <c r="C1035">
        <v>90</v>
      </c>
      <c r="D1035">
        <v>18.399999999999999</v>
      </c>
      <c r="E1035">
        <v>76</v>
      </c>
      <c r="F1035">
        <v>0</v>
      </c>
      <c r="G1035">
        <v>-1</v>
      </c>
      <c r="H1035">
        <v>1</v>
      </c>
      <c r="I1035">
        <v>19</v>
      </c>
    </row>
    <row r="1036" spans="2:9" x14ac:dyDescent="0.25">
      <c r="B1036">
        <v>224</v>
      </c>
      <c r="C1036">
        <v>90</v>
      </c>
      <c r="D1036">
        <v>18.399999999999999</v>
      </c>
      <c r="E1036">
        <v>76</v>
      </c>
      <c r="F1036">
        <v>0</v>
      </c>
      <c r="G1036">
        <v>-1</v>
      </c>
      <c r="H1036">
        <v>1</v>
      </c>
      <c r="I1036">
        <v>19</v>
      </c>
    </row>
    <row r="1037" spans="2:9" x14ac:dyDescent="0.25">
      <c r="B1037">
        <v>225</v>
      </c>
      <c r="C1037">
        <v>90</v>
      </c>
      <c r="D1037">
        <v>18.399999999999999</v>
      </c>
      <c r="E1037">
        <v>76</v>
      </c>
      <c r="F1037">
        <v>0</v>
      </c>
      <c r="G1037">
        <v>-1</v>
      </c>
      <c r="H1037">
        <v>1</v>
      </c>
      <c r="I1037">
        <v>19</v>
      </c>
    </row>
    <row r="1038" spans="2:9" x14ac:dyDescent="0.25">
      <c r="B1038">
        <v>226</v>
      </c>
      <c r="C1038">
        <v>90</v>
      </c>
      <c r="D1038">
        <v>18.399999999999999</v>
      </c>
      <c r="E1038">
        <v>76</v>
      </c>
      <c r="F1038">
        <v>0</v>
      </c>
      <c r="G1038">
        <v>-1</v>
      </c>
      <c r="H1038">
        <v>1</v>
      </c>
      <c r="I1038">
        <v>19</v>
      </c>
    </row>
    <row r="1039" spans="2:9" x14ac:dyDescent="0.25">
      <c r="B1039">
        <v>271</v>
      </c>
      <c r="C1039">
        <v>90</v>
      </c>
      <c r="D1039">
        <v>0.64</v>
      </c>
      <c r="E1039">
        <v>76</v>
      </c>
      <c r="F1039">
        <v>0</v>
      </c>
      <c r="G1039">
        <v>-1</v>
      </c>
      <c r="H1039">
        <v>1</v>
      </c>
      <c r="I1039">
        <v>19</v>
      </c>
    </row>
    <row r="1040" spans="2:9" x14ac:dyDescent="0.25">
      <c r="B1040">
        <v>272</v>
      </c>
      <c r="C1040">
        <v>90</v>
      </c>
      <c r="D1040">
        <v>0.8</v>
      </c>
      <c r="E1040">
        <v>76</v>
      </c>
      <c r="F1040">
        <v>0</v>
      </c>
      <c r="G1040">
        <v>-1</v>
      </c>
      <c r="H1040">
        <v>1</v>
      </c>
      <c r="I1040">
        <v>19</v>
      </c>
    </row>
    <row r="1041" spans="2:9" x14ac:dyDescent="0.25">
      <c r="B1041">
        <v>273</v>
      </c>
      <c r="C1041">
        <v>90</v>
      </c>
      <c r="D1041">
        <v>0.8</v>
      </c>
      <c r="E1041">
        <v>76</v>
      </c>
      <c r="F1041">
        <v>0</v>
      </c>
      <c r="G1041">
        <v>-1</v>
      </c>
      <c r="H1041">
        <v>1</v>
      </c>
      <c r="I1041">
        <v>19</v>
      </c>
    </row>
    <row r="1042" spans="2:9" x14ac:dyDescent="0.25">
      <c r="B1042">
        <v>274</v>
      </c>
      <c r="C1042">
        <v>90</v>
      </c>
      <c r="D1042">
        <v>0.8</v>
      </c>
      <c r="E1042">
        <v>76</v>
      </c>
      <c r="F1042">
        <v>0</v>
      </c>
      <c r="G1042">
        <v>-1</v>
      </c>
      <c r="H1042">
        <v>1</v>
      </c>
      <c r="I1042">
        <v>19</v>
      </c>
    </row>
    <row r="1043" spans="2:9" x14ac:dyDescent="0.25">
      <c r="B1043">
        <v>275</v>
      </c>
      <c r="C1043">
        <v>90</v>
      </c>
      <c r="D1043">
        <v>0.64</v>
      </c>
      <c r="E1043">
        <v>76</v>
      </c>
      <c r="F1043">
        <v>0</v>
      </c>
      <c r="G1043">
        <v>-1</v>
      </c>
      <c r="H1043">
        <v>1</v>
      </c>
      <c r="I1043">
        <v>19</v>
      </c>
    </row>
    <row r="1044" spans="2:9" x14ac:dyDescent="0.25">
      <c r="B1044">
        <v>276</v>
      </c>
      <c r="C1044">
        <v>90</v>
      </c>
      <c r="D1044">
        <v>0.64</v>
      </c>
      <c r="E1044">
        <v>76</v>
      </c>
      <c r="F1044">
        <v>0</v>
      </c>
      <c r="G1044">
        <v>-1</v>
      </c>
      <c r="H1044">
        <v>1</v>
      </c>
      <c r="I1044">
        <v>19</v>
      </c>
    </row>
    <row r="1045" spans="2:9" x14ac:dyDescent="0.25">
      <c r="B1045">
        <v>277</v>
      </c>
      <c r="C1045">
        <v>90</v>
      </c>
      <c r="D1045">
        <v>0.8</v>
      </c>
      <c r="E1045">
        <v>76</v>
      </c>
      <c r="F1045">
        <v>0</v>
      </c>
      <c r="G1045">
        <v>-1</v>
      </c>
      <c r="H1045">
        <v>1</v>
      </c>
      <c r="I1045">
        <v>19</v>
      </c>
    </row>
    <row r="1046" spans="2:9" x14ac:dyDescent="0.25">
      <c r="B1046">
        <v>242</v>
      </c>
      <c r="C1046">
        <v>90</v>
      </c>
      <c r="D1046">
        <v>13.28</v>
      </c>
      <c r="E1046">
        <v>76</v>
      </c>
      <c r="F1046">
        <v>0</v>
      </c>
      <c r="G1046">
        <v>-1</v>
      </c>
      <c r="H1046">
        <v>1</v>
      </c>
      <c r="I1046">
        <v>19</v>
      </c>
    </row>
    <row r="1047" spans="2:9" x14ac:dyDescent="0.25">
      <c r="B1047">
        <v>302</v>
      </c>
      <c r="C1047">
        <v>90</v>
      </c>
      <c r="D1047">
        <v>10.24</v>
      </c>
      <c r="E1047">
        <v>76</v>
      </c>
      <c r="F1047">
        <v>0</v>
      </c>
      <c r="G1047">
        <v>-1</v>
      </c>
      <c r="H1047">
        <v>1</v>
      </c>
      <c r="I1047">
        <v>19</v>
      </c>
    </row>
    <row r="1048" spans="2:9" x14ac:dyDescent="0.25">
      <c r="B1048">
        <v>243</v>
      </c>
      <c r="C1048">
        <v>90</v>
      </c>
      <c r="D1048">
        <v>16.16</v>
      </c>
      <c r="E1048">
        <v>76</v>
      </c>
      <c r="F1048">
        <v>0</v>
      </c>
      <c r="G1048">
        <v>-1</v>
      </c>
      <c r="H1048">
        <v>1</v>
      </c>
      <c r="I1048">
        <v>19</v>
      </c>
    </row>
    <row r="1049" spans="2:9" x14ac:dyDescent="0.25">
      <c r="B1049">
        <v>241</v>
      </c>
      <c r="C1049">
        <v>90</v>
      </c>
      <c r="D1049">
        <v>8</v>
      </c>
      <c r="E1049">
        <v>76</v>
      </c>
      <c r="F1049">
        <v>0</v>
      </c>
      <c r="G1049">
        <v>-1</v>
      </c>
      <c r="H1049">
        <v>1</v>
      </c>
      <c r="I1049">
        <v>19</v>
      </c>
    </row>
    <row r="1050" spans="2:9" x14ac:dyDescent="0.25">
      <c r="B1050">
        <v>300</v>
      </c>
      <c r="C1050">
        <v>90</v>
      </c>
      <c r="D1050">
        <v>3.2</v>
      </c>
      <c r="E1050">
        <v>76</v>
      </c>
      <c r="F1050">
        <v>0</v>
      </c>
      <c r="G1050">
        <v>-1</v>
      </c>
      <c r="H1050">
        <v>1</v>
      </c>
      <c r="I1050">
        <v>19</v>
      </c>
    </row>
    <row r="1051" spans="2:9" x14ac:dyDescent="0.25">
      <c r="B1051">
        <v>258</v>
      </c>
      <c r="C1051">
        <v>90</v>
      </c>
      <c r="D1051">
        <v>4.32</v>
      </c>
      <c r="E1051">
        <v>76</v>
      </c>
      <c r="F1051">
        <v>0</v>
      </c>
      <c r="G1051">
        <v>-1</v>
      </c>
      <c r="H1051">
        <v>1</v>
      </c>
      <c r="I1051">
        <v>19</v>
      </c>
    </row>
    <row r="1052" spans="2:9" x14ac:dyDescent="0.25">
      <c r="B1052">
        <v>262</v>
      </c>
      <c r="C1052">
        <v>90</v>
      </c>
      <c r="D1052">
        <v>4.32</v>
      </c>
      <c r="E1052">
        <v>76</v>
      </c>
      <c r="F1052">
        <v>0</v>
      </c>
      <c r="G1052">
        <v>-1</v>
      </c>
      <c r="H1052">
        <v>1</v>
      </c>
      <c r="I1052">
        <v>19</v>
      </c>
    </row>
    <row r="1053" spans="2:9" x14ac:dyDescent="0.25">
      <c r="B1053">
        <v>259</v>
      </c>
      <c r="C1053">
        <v>90</v>
      </c>
      <c r="D1053">
        <v>5.6</v>
      </c>
      <c r="E1053">
        <v>76</v>
      </c>
      <c r="F1053">
        <v>0</v>
      </c>
      <c r="G1053">
        <v>-1</v>
      </c>
      <c r="H1053">
        <v>1</v>
      </c>
      <c r="I1053">
        <v>19</v>
      </c>
    </row>
    <row r="1054" spans="2:9" x14ac:dyDescent="0.25">
      <c r="B1054">
        <v>261</v>
      </c>
      <c r="C1054">
        <v>90</v>
      </c>
      <c r="D1054">
        <v>5.6</v>
      </c>
      <c r="E1054">
        <v>76</v>
      </c>
      <c r="F1054">
        <v>0</v>
      </c>
      <c r="G1054">
        <v>-1</v>
      </c>
      <c r="H1054">
        <v>1</v>
      </c>
      <c r="I1054">
        <v>19</v>
      </c>
    </row>
    <row r="1055" spans="2:9" x14ac:dyDescent="0.25">
      <c r="B1055">
        <v>260</v>
      </c>
      <c r="C1055">
        <v>90</v>
      </c>
      <c r="D1055">
        <v>5.28</v>
      </c>
      <c r="E1055">
        <v>76</v>
      </c>
      <c r="F1055">
        <v>0</v>
      </c>
      <c r="G1055">
        <v>-1</v>
      </c>
      <c r="H1055">
        <v>1</v>
      </c>
      <c r="I1055">
        <v>19</v>
      </c>
    </row>
    <row r="1056" spans="2:9" x14ac:dyDescent="0.25">
      <c r="B1056">
        <v>263</v>
      </c>
      <c r="C1056">
        <v>90</v>
      </c>
      <c r="D1056">
        <v>4.4800000000000004</v>
      </c>
      <c r="E1056">
        <v>76</v>
      </c>
      <c r="F1056">
        <v>0</v>
      </c>
      <c r="G1056">
        <v>-1</v>
      </c>
      <c r="H1056">
        <v>1</v>
      </c>
      <c r="I1056">
        <v>19</v>
      </c>
    </row>
    <row r="1057" spans="2:9" x14ac:dyDescent="0.25">
      <c r="B1057">
        <v>264</v>
      </c>
      <c r="C1057">
        <v>90</v>
      </c>
      <c r="D1057">
        <v>4.96</v>
      </c>
      <c r="E1057">
        <v>76</v>
      </c>
      <c r="F1057">
        <v>0</v>
      </c>
      <c r="G1057">
        <v>-1</v>
      </c>
      <c r="H1057">
        <v>1</v>
      </c>
      <c r="I1057">
        <v>19</v>
      </c>
    </row>
    <row r="1058" spans="2:9" x14ac:dyDescent="0.25">
      <c r="B1058">
        <v>304</v>
      </c>
      <c r="C1058">
        <v>90</v>
      </c>
      <c r="D1058">
        <v>0.48</v>
      </c>
      <c r="E1058">
        <v>76</v>
      </c>
      <c r="F1058">
        <v>0</v>
      </c>
      <c r="G1058">
        <v>-1</v>
      </c>
      <c r="H1058">
        <v>1</v>
      </c>
      <c r="I1058">
        <v>19</v>
      </c>
    </row>
    <row r="1059" spans="2:9" x14ac:dyDescent="0.25">
      <c r="B1059">
        <v>303</v>
      </c>
      <c r="C1059">
        <v>90</v>
      </c>
      <c r="D1059">
        <v>0.48</v>
      </c>
      <c r="E1059">
        <v>76</v>
      </c>
      <c r="F1059">
        <v>0</v>
      </c>
      <c r="G1059">
        <v>-1</v>
      </c>
      <c r="H1059">
        <v>1</v>
      </c>
      <c r="I1059">
        <v>19</v>
      </c>
    </row>
    <row r="1060" spans="2:9" x14ac:dyDescent="0.25">
      <c r="B1060">
        <v>234</v>
      </c>
      <c r="C1060">
        <v>90</v>
      </c>
      <c r="D1060">
        <v>20.16</v>
      </c>
      <c r="E1060">
        <v>76</v>
      </c>
      <c r="F1060">
        <v>0</v>
      </c>
      <c r="G1060">
        <v>-1</v>
      </c>
      <c r="H1060">
        <v>1</v>
      </c>
      <c r="I1060">
        <v>19</v>
      </c>
    </row>
    <row r="1061" spans="2:9" x14ac:dyDescent="0.25">
      <c r="B1061">
        <v>238</v>
      </c>
      <c r="C1061">
        <v>90</v>
      </c>
      <c r="D1061">
        <v>20.16</v>
      </c>
      <c r="E1061">
        <v>76</v>
      </c>
      <c r="F1061">
        <v>0</v>
      </c>
      <c r="G1061">
        <v>-1</v>
      </c>
      <c r="H1061">
        <v>1</v>
      </c>
      <c r="I1061">
        <v>19</v>
      </c>
    </row>
    <row r="1062" spans="2:9" x14ac:dyDescent="0.25">
      <c r="B1062">
        <v>235</v>
      </c>
      <c r="C1062">
        <v>90</v>
      </c>
      <c r="D1062">
        <v>26.24</v>
      </c>
      <c r="E1062">
        <v>76</v>
      </c>
      <c r="F1062">
        <v>0</v>
      </c>
      <c r="G1062">
        <v>-1</v>
      </c>
      <c r="H1062">
        <v>1</v>
      </c>
      <c r="I1062">
        <v>19</v>
      </c>
    </row>
    <row r="1063" spans="2:9" x14ac:dyDescent="0.25">
      <c r="B1063">
        <v>236</v>
      </c>
      <c r="C1063">
        <v>90</v>
      </c>
      <c r="D1063">
        <v>24.64</v>
      </c>
      <c r="E1063">
        <v>76</v>
      </c>
      <c r="F1063">
        <v>0</v>
      </c>
      <c r="G1063">
        <v>-1</v>
      </c>
      <c r="H1063">
        <v>1</v>
      </c>
      <c r="I1063">
        <v>19</v>
      </c>
    </row>
    <row r="1064" spans="2:9" x14ac:dyDescent="0.25">
      <c r="B1064">
        <v>237</v>
      </c>
      <c r="C1064">
        <v>90</v>
      </c>
      <c r="D1064">
        <v>25.92</v>
      </c>
      <c r="E1064">
        <v>76</v>
      </c>
      <c r="F1064">
        <v>0</v>
      </c>
      <c r="G1064">
        <v>-1</v>
      </c>
      <c r="H1064">
        <v>1</v>
      </c>
      <c r="I1064">
        <v>19</v>
      </c>
    </row>
    <row r="1065" spans="2:9" x14ac:dyDescent="0.25">
      <c r="B1065">
        <v>239</v>
      </c>
      <c r="C1065">
        <v>90</v>
      </c>
      <c r="D1065">
        <v>21.12</v>
      </c>
      <c r="E1065">
        <v>76</v>
      </c>
      <c r="F1065">
        <v>0</v>
      </c>
      <c r="G1065">
        <v>-1</v>
      </c>
      <c r="H1065">
        <v>1</v>
      </c>
      <c r="I1065">
        <v>19</v>
      </c>
    </row>
    <row r="1066" spans="2:9" x14ac:dyDescent="0.25">
      <c r="B1066">
        <v>240</v>
      </c>
      <c r="C1066">
        <v>90</v>
      </c>
      <c r="D1066">
        <v>23.68</v>
      </c>
      <c r="E1066">
        <v>76</v>
      </c>
      <c r="F1066">
        <v>0</v>
      </c>
      <c r="G1066">
        <v>-1</v>
      </c>
      <c r="H1066">
        <v>1</v>
      </c>
      <c r="I1066">
        <v>19</v>
      </c>
    </row>
    <row r="1067" spans="2:9" x14ac:dyDescent="0.25">
      <c r="B1067">
        <v>257</v>
      </c>
      <c r="C1067">
        <v>90</v>
      </c>
      <c r="D1067">
        <v>5.12</v>
      </c>
      <c r="E1067">
        <v>76</v>
      </c>
      <c r="F1067">
        <v>0</v>
      </c>
      <c r="G1067">
        <v>-1</v>
      </c>
      <c r="H1067">
        <v>1</v>
      </c>
      <c r="I1067">
        <v>19</v>
      </c>
    </row>
    <row r="1068" spans="2:9" x14ac:dyDescent="0.25">
      <c r="B1068">
        <v>256</v>
      </c>
      <c r="C1068">
        <v>90</v>
      </c>
      <c r="D1068">
        <v>4.6399999999999997</v>
      </c>
      <c r="E1068">
        <v>76</v>
      </c>
      <c r="F1068">
        <v>0</v>
      </c>
      <c r="G1068">
        <v>-1</v>
      </c>
      <c r="H1068">
        <v>1</v>
      </c>
      <c r="I1068">
        <v>19</v>
      </c>
    </row>
    <row r="1069" spans="2:9" x14ac:dyDescent="0.25">
      <c r="B1069">
        <v>255</v>
      </c>
      <c r="C1069">
        <v>90</v>
      </c>
      <c r="D1069">
        <v>4.32</v>
      </c>
      <c r="E1069">
        <v>76</v>
      </c>
      <c r="F1069">
        <v>0</v>
      </c>
      <c r="G1069">
        <v>-1</v>
      </c>
      <c r="H1069">
        <v>1</v>
      </c>
      <c r="I1069">
        <v>19</v>
      </c>
    </row>
    <row r="1070" spans="2:9" x14ac:dyDescent="0.25">
      <c r="B1070">
        <v>254</v>
      </c>
      <c r="C1070">
        <v>90</v>
      </c>
      <c r="D1070">
        <v>5.76</v>
      </c>
      <c r="E1070">
        <v>76</v>
      </c>
      <c r="F1070">
        <v>0</v>
      </c>
      <c r="G1070">
        <v>-1</v>
      </c>
      <c r="H1070">
        <v>1</v>
      </c>
      <c r="I1070">
        <v>19</v>
      </c>
    </row>
    <row r="1071" spans="2:9" x14ac:dyDescent="0.25">
      <c r="B1071">
        <v>253</v>
      </c>
      <c r="C1071">
        <v>90</v>
      </c>
      <c r="D1071">
        <v>5.44</v>
      </c>
      <c r="E1071">
        <v>76</v>
      </c>
      <c r="F1071">
        <v>0</v>
      </c>
      <c r="G1071">
        <v>-1</v>
      </c>
      <c r="H1071">
        <v>1</v>
      </c>
      <c r="I1071">
        <v>19</v>
      </c>
    </row>
    <row r="1072" spans="2:9" x14ac:dyDescent="0.25">
      <c r="B1072">
        <v>252</v>
      </c>
      <c r="C1072">
        <v>90</v>
      </c>
      <c r="D1072">
        <v>5.92</v>
      </c>
      <c r="E1072">
        <v>76</v>
      </c>
      <c r="F1072">
        <v>0</v>
      </c>
      <c r="G1072">
        <v>-1</v>
      </c>
      <c r="H1072">
        <v>1</v>
      </c>
      <c r="I1072">
        <v>19</v>
      </c>
    </row>
    <row r="1073" spans="2:9" x14ac:dyDescent="0.25">
      <c r="B1073">
        <v>251</v>
      </c>
      <c r="C1073">
        <v>90</v>
      </c>
      <c r="D1073">
        <v>4</v>
      </c>
      <c r="E1073">
        <v>76</v>
      </c>
      <c r="F1073">
        <v>0</v>
      </c>
      <c r="G1073">
        <v>-1</v>
      </c>
      <c r="H1073">
        <v>1</v>
      </c>
      <c r="I1073">
        <v>19</v>
      </c>
    </row>
    <row r="1074" spans="2:9" x14ac:dyDescent="0.25">
      <c r="B1074">
        <v>315</v>
      </c>
      <c r="C1074">
        <v>90</v>
      </c>
      <c r="D1074">
        <v>0.64</v>
      </c>
      <c r="E1074">
        <v>76</v>
      </c>
      <c r="F1074">
        <v>0</v>
      </c>
      <c r="G1074">
        <v>-1</v>
      </c>
      <c r="H1074">
        <v>1</v>
      </c>
      <c r="I1074">
        <v>19</v>
      </c>
    </row>
    <row r="1075" spans="2:9" x14ac:dyDescent="0.25">
      <c r="B1075">
        <v>321</v>
      </c>
      <c r="C1075">
        <v>90</v>
      </c>
      <c r="D1075">
        <v>5.28</v>
      </c>
      <c r="E1075">
        <v>76</v>
      </c>
      <c r="F1075">
        <v>0</v>
      </c>
      <c r="G1075">
        <v>-1</v>
      </c>
      <c r="H1075">
        <v>1</v>
      </c>
      <c r="I1075">
        <v>19</v>
      </c>
    </row>
    <row r="1076" spans="2:9" x14ac:dyDescent="0.25">
      <c r="B1076">
        <v>318</v>
      </c>
      <c r="C1076">
        <v>90</v>
      </c>
      <c r="D1076">
        <v>8.64</v>
      </c>
      <c r="E1076">
        <v>76</v>
      </c>
      <c r="F1076">
        <v>0</v>
      </c>
      <c r="G1076">
        <v>-1</v>
      </c>
      <c r="H1076">
        <v>1</v>
      </c>
      <c r="I1076">
        <v>19</v>
      </c>
    </row>
    <row r="1077" spans="2:9" x14ac:dyDescent="0.25">
      <c r="B1077">
        <v>311</v>
      </c>
      <c r="C1077">
        <v>90</v>
      </c>
      <c r="D1077">
        <v>4.16</v>
      </c>
      <c r="E1077">
        <v>76</v>
      </c>
      <c r="F1077">
        <v>0</v>
      </c>
      <c r="G1077">
        <v>-1</v>
      </c>
      <c r="H1077">
        <v>1</v>
      </c>
      <c r="I1077">
        <v>19</v>
      </c>
    </row>
    <row r="1078" spans="2:9" x14ac:dyDescent="0.25">
      <c r="B1078">
        <v>313</v>
      </c>
      <c r="C1078">
        <v>90</v>
      </c>
      <c r="D1078">
        <v>4</v>
      </c>
      <c r="E1078">
        <v>76</v>
      </c>
      <c r="F1078">
        <v>0</v>
      </c>
      <c r="G1078">
        <v>-1</v>
      </c>
      <c r="H1078">
        <v>1</v>
      </c>
      <c r="I1078">
        <v>19</v>
      </c>
    </row>
    <row r="1079" spans="2:9" x14ac:dyDescent="0.25">
      <c r="B1079">
        <v>320</v>
      </c>
      <c r="C1079">
        <v>90</v>
      </c>
      <c r="D1079">
        <v>7.68</v>
      </c>
      <c r="E1079">
        <v>76</v>
      </c>
      <c r="F1079">
        <v>0</v>
      </c>
      <c r="G1079">
        <v>-1</v>
      </c>
      <c r="H1079">
        <v>1</v>
      </c>
      <c r="I1079">
        <v>19</v>
      </c>
    </row>
    <row r="1080" spans="2:9" x14ac:dyDescent="0.25">
      <c r="B1080">
        <v>270</v>
      </c>
      <c r="C1080">
        <v>90</v>
      </c>
      <c r="D1080">
        <v>5.92</v>
      </c>
      <c r="E1080">
        <v>76</v>
      </c>
      <c r="F1080">
        <v>0</v>
      </c>
      <c r="G1080">
        <v>-1</v>
      </c>
      <c r="H1080">
        <v>1</v>
      </c>
      <c r="I1080">
        <v>19</v>
      </c>
    </row>
    <row r="1081" spans="2:9" x14ac:dyDescent="0.25">
      <c r="B1081">
        <v>269</v>
      </c>
      <c r="C1081">
        <v>90</v>
      </c>
      <c r="D1081">
        <v>4.8</v>
      </c>
      <c r="E1081">
        <v>76</v>
      </c>
      <c r="F1081">
        <v>0</v>
      </c>
      <c r="G1081">
        <v>-1</v>
      </c>
      <c r="H1081">
        <v>1</v>
      </c>
      <c r="I1081">
        <v>19</v>
      </c>
    </row>
    <row r="1082" spans="2:9" x14ac:dyDescent="0.25">
      <c r="B1082">
        <v>268</v>
      </c>
      <c r="C1082">
        <v>90</v>
      </c>
      <c r="D1082">
        <v>5.92</v>
      </c>
      <c r="E1082">
        <v>76</v>
      </c>
      <c r="F1082">
        <v>0</v>
      </c>
      <c r="G1082">
        <v>-1</v>
      </c>
      <c r="H1082">
        <v>1</v>
      </c>
      <c r="I1082">
        <v>19</v>
      </c>
    </row>
    <row r="1083" spans="2:9" x14ac:dyDescent="0.25">
      <c r="B1083">
        <v>267</v>
      </c>
      <c r="C1083">
        <v>90</v>
      </c>
      <c r="D1083">
        <v>5.6</v>
      </c>
      <c r="E1083">
        <v>76</v>
      </c>
      <c r="F1083">
        <v>0</v>
      </c>
      <c r="G1083">
        <v>-1</v>
      </c>
      <c r="H1083">
        <v>1</v>
      </c>
      <c r="I1083">
        <v>19</v>
      </c>
    </row>
    <row r="1084" spans="2:9" x14ac:dyDescent="0.25">
      <c r="B1084">
        <v>266</v>
      </c>
      <c r="C1084">
        <v>90</v>
      </c>
      <c r="D1084">
        <v>5.76</v>
      </c>
      <c r="E1084">
        <v>76</v>
      </c>
      <c r="F1084">
        <v>0</v>
      </c>
      <c r="G1084">
        <v>-1</v>
      </c>
      <c r="H1084">
        <v>1</v>
      </c>
      <c r="I1084">
        <v>19</v>
      </c>
    </row>
    <row r="1085" spans="2:9" x14ac:dyDescent="0.25">
      <c r="B1085">
        <v>265</v>
      </c>
      <c r="C1085">
        <v>90</v>
      </c>
      <c r="D1085">
        <v>4.96</v>
      </c>
      <c r="E1085">
        <v>76</v>
      </c>
      <c r="F1085">
        <v>0</v>
      </c>
      <c r="G1085">
        <v>-1</v>
      </c>
      <c r="H1085">
        <v>1</v>
      </c>
      <c r="I1085">
        <v>19</v>
      </c>
    </row>
    <row r="1086" spans="2:9" x14ac:dyDescent="0.25">
      <c r="B1086">
        <v>322</v>
      </c>
      <c r="C1086">
        <v>90</v>
      </c>
      <c r="D1086">
        <v>0.32</v>
      </c>
      <c r="E1086">
        <v>76</v>
      </c>
      <c r="F1086">
        <v>0</v>
      </c>
      <c r="G1086">
        <v>-1</v>
      </c>
      <c r="H1086">
        <v>1</v>
      </c>
      <c r="I1086">
        <v>19</v>
      </c>
    </row>
    <row r="1087" spans="2:9" x14ac:dyDescent="0.25">
      <c r="B1087">
        <v>292</v>
      </c>
      <c r="C1087">
        <v>90</v>
      </c>
      <c r="D1087">
        <v>1.1200000000000001</v>
      </c>
      <c r="E1087">
        <v>76</v>
      </c>
      <c r="F1087">
        <v>0</v>
      </c>
      <c r="G1087">
        <v>-1</v>
      </c>
      <c r="H1087">
        <v>1</v>
      </c>
      <c r="I1087">
        <v>19</v>
      </c>
    </row>
    <row r="1088" spans="2:9" x14ac:dyDescent="0.25">
      <c r="B1088">
        <v>293</v>
      </c>
      <c r="C1088">
        <v>90</v>
      </c>
      <c r="D1088">
        <v>0.96</v>
      </c>
      <c r="E1088">
        <v>76</v>
      </c>
      <c r="F1088">
        <v>0</v>
      </c>
      <c r="G1088">
        <v>-1</v>
      </c>
      <c r="H1088">
        <v>1</v>
      </c>
      <c r="I1088">
        <v>19</v>
      </c>
    </row>
    <row r="1089" spans="2:9" x14ac:dyDescent="0.25">
      <c r="B1089">
        <v>299</v>
      </c>
      <c r="C1089">
        <v>90</v>
      </c>
      <c r="D1089">
        <v>0.96</v>
      </c>
      <c r="E1089">
        <v>76</v>
      </c>
      <c r="F1089">
        <v>0</v>
      </c>
      <c r="G1089">
        <v>-1</v>
      </c>
      <c r="H1089">
        <v>1</v>
      </c>
      <c r="I1089">
        <v>19</v>
      </c>
    </row>
    <row r="1090" spans="2:9" x14ac:dyDescent="0.25">
      <c r="B1090">
        <v>294</v>
      </c>
      <c r="C1090">
        <v>90</v>
      </c>
      <c r="D1090">
        <v>1.28</v>
      </c>
      <c r="E1090">
        <v>76</v>
      </c>
      <c r="F1090">
        <v>0</v>
      </c>
      <c r="G1090">
        <v>-1</v>
      </c>
      <c r="H1090">
        <v>1</v>
      </c>
      <c r="I1090">
        <v>19</v>
      </c>
    </row>
    <row r="1091" spans="2:9" x14ac:dyDescent="0.25">
      <c r="B1091">
        <v>295</v>
      </c>
      <c r="C1091">
        <v>90</v>
      </c>
      <c r="D1091">
        <v>1.1200000000000001</v>
      </c>
      <c r="E1091">
        <v>76</v>
      </c>
      <c r="F1091">
        <v>0</v>
      </c>
      <c r="G1091">
        <v>-1</v>
      </c>
      <c r="H1091">
        <v>1</v>
      </c>
      <c r="I1091">
        <v>19</v>
      </c>
    </row>
    <row r="1092" spans="2:9" x14ac:dyDescent="0.25">
      <c r="B1092">
        <v>296</v>
      </c>
      <c r="C1092">
        <v>90</v>
      </c>
      <c r="D1092">
        <v>1.28</v>
      </c>
      <c r="E1092">
        <v>76</v>
      </c>
      <c r="F1092">
        <v>0</v>
      </c>
      <c r="G1092">
        <v>-1</v>
      </c>
      <c r="H1092">
        <v>1</v>
      </c>
      <c r="I1092">
        <v>19</v>
      </c>
    </row>
    <row r="1093" spans="2:9" x14ac:dyDescent="0.25">
      <c r="B1093">
        <v>297</v>
      </c>
      <c r="C1093">
        <v>90</v>
      </c>
      <c r="D1093">
        <v>0.8</v>
      </c>
      <c r="E1093">
        <v>76</v>
      </c>
      <c r="F1093">
        <v>0</v>
      </c>
      <c r="G1093">
        <v>-1</v>
      </c>
      <c r="H1093">
        <v>1</v>
      </c>
      <c r="I1093">
        <v>19</v>
      </c>
    </row>
    <row r="1094" spans="2:9" x14ac:dyDescent="0.25">
      <c r="B1094">
        <v>323</v>
      </c>
      <c r="C1094">
        <v>90</v>
      </c>
      <c r="D1094">
        <v>0.32</v>
      </c>
      <c r="E1094">
        <v>76</v>
      </c>
      <c r="F1094">
        <v>0</v>
      </c>
      <c r="G1094">
        <v>-1</v>
      </c>
      <c r="H1094">
        <v>1</v>
      </c>
      <c r="I1094">
        <v>19</v>
      </c>
    </row>
    <row r="1095" spans="2:9" x14ac:dyDescent="0.25">
      <c r="B1095">
        <v>250</v>
      </c>
      <c r="C1095">
        <v>90</v>
      </c>
      <c r="D1095">
        <v>2.4</v>
      </c>
      <c r="E1095">
        <v>76</v>
      </c>
      <c r="F1095">
        <v>0</v>
      </c>
      <c r="G1095">
        <v>-1</v>
      </c>
      <c r="H1095">
        <v>1</v>
      </c>
      <c r="I1095">
        <v>19</v>
      </c>
    </row>
    <row r="1096" spans="2:9" x14ac:dyDescent="0.25">
      <c r="B1096">
        <v>249</v>
      </c>
      <c r="C1096">
        <v>90</v>
      </c>
      <c r="D1096">
        <v>2.2400000000000002</v>
      </c>
      <c r="E1096">
        <v>76</v>
      </c>
      <c r="F1096">
        <v>0</v>
      </c>
      <c r="G1096">
        <v>-1</v>
      </c>
      <c r="H1096">
        <v>1</v>
      </c>
      <c r="I1096">
        <v>19</v>
      </c>
    </row>
    <row r="1097" spans="2:9" x14ac:dyDescent="0.25">
      <c r="B1097">
        <v>248</v>
      </c>
      <c r="C1097">
        <v>90</v>
      </c>
      <c r="D1097">
        <v>2.08</v>
      </c>
      <c r="E1097">
        <v>76</v>
      </c>
      <c r="F1097">
        <v>0</v>
      </c>
      <c r="G1097">
        <v>-1</v>
      </c>
      <c r="H1097">
        <v>1</v>
      </c>
      <c r="I1097">
        <v>19</v>
      </c>
    </row>
    <row r="1098" spans="2:9" x14ac:dyDescent="0.25">
      <c r="B1098">
        <v>247</v>
      </c>
      <c r="C1098">
        <v>90</v>
      </c>
      <c r="D1098">
        <v>2.72</v>
      </c>
      <c r="E1098">
        <v>76</v>
      </c>
      <c r="F1098">
        <v>0</v>
      </c>
      <c r="G1098">
        <v>-1</v>
      </c>
      <c r="H1098">
        <v>1</v>
      </c>
      <c r="I1098">
        <v>19</v>
      </c>
    </row>
    <row r="1099" spans="2:9" x14ac:dyDescent="0.25">
      <c r="B1099">
        <v>246</v>
      </c>
      <c r="C1099">
        <v>90</v>
      </c>
      <c r="D1099">
        <v>2.56</v>
      </c>
      <c r="E1099">
        <v>76</v>
      </c>
      <c r="F1099">
        <v>0</v>
      </c>
      <c r="G1099">
        <v>-1</v>
      </c>
      <c r="H1099">
        <v>1</v>
      </c>
      <c r="I1099">
        <v>19</v>
      </c>
    </row>
    <row r="1100" spans="2:9" x14ac:dyDescent="0.25">
      <c r="B1100">
        <v>245</v>
      </c>
      <c r="C1100">
        <v>90</v>
      </c>
      <c r="D1100">
        <v>2.72</v>
      </c>
      <c r="E1100">
        <v>76</v>
      </c>
      <c r="F1100">
        <v>0</v>
      </c>
      <c r="G1100">
        <v>-1</v>
      </c>
      <c r="H1100">
        <v>1</v>
      </c>
      <c r="I1100">
        <v>19</v>
      </c>
    </row>
    <row r="1101" spans="2:9" x14ac:dyDescent="0.25">
      <c r="B1101">
        <v>244</v>
      </c>
      <c r="C1101">
        <v>90</v>
      </c>
      <c r="D1101">
        <v>2.2400000000000002</v>
      </c>
      <c r="E1101">
        <v>76</v>
      </c>
      <c r="F1101">
        <v>0</v>
      </c>
      <c r="G1101">
        <v>-1</v>
      </c>
      <c r="H1101">
        <v>1</v>
      </c>
      <c r="I1101">
        <v>19</v>
      </c>
    </row>
    <row r="1102" spans="2:9" x14ac:dyDescent="0.25">
      <c r="B1102">
        <v>324</v>
      </c>
      <c r="C1102">
        <v>90</v>
      </c>
      <c r="D1102">
        <v>0.32</v>
      </c>
      <c r="E1102">
        <v>76</v>
      </c>
      <c r="F1102">
        <v>0</v>
      </c>
      <c r="G1102">
        <v>-1</v>
      </c>
      <c r="H1102">
        <v>1</v>
      </c>
      <c r="I1102">
        <v>19</v>
      </c>
    </row>
    <row r="1103" spans="2:9" x14ac:dyDescent="0.25">
      <c r="B1103">
        <v>325</v>
      </c>
      <c r="C1103">
        <v>90</v>
      </c>
      <c r="D1103">
        <v>0.8</v>
      </c>
      <c r="E1103">
        <v>76</v>
      </c>
      <c r="F1103">
        <v>0</v>
      </c>
      <c r="G1103">
        <v>-1</v>
      </c>
      <c r="H1103">
        <v>1</v>
      </c>
      <c r="I1103">
        <v>19</v>
      </c>
    </row>
    <row r="1104" spans="2:9" x14ac:dyDescent="0.25">
      <c r="B1104">
        <v>326</v>
      </c>
      <c r="C1104">
        <v>90</v>
      </c>
      <c r="D1104">
        <v>2.72</v>
      </c>
      <c r="E1104">
        <v>76</v>
      </c>
      <c r="F1104">
        <v>0</v>
      </c>
      <c r="G1104">
        <v>-1</v>
      </c>
      <c r="H1104">
        <v>1</v>
      </c>
      <c r="I1104">
        <v>19</v>
      </c>
    </row>
    <row r="1105" spans="2:9" x14ac:dyDescent="0.25">
      <c r="B1105">
        <v>319</v>
      </c>
      <c r="C1105">
        <v>90</v>
      </c>
      <c r="D1105">
        <v>3.84</v>
      </c>
      <c r="E1105">
        <v>76</v>
      </c>
      <c r="F1105">
        <v>0</v>
      </c>
      <c r="G1105">
        <v>-1</v>
      </c>
      <c r="H1105">
        <v>1</v>
      </c>
      <c r="I1105">
        <v>19</v>
      </c>
    </row>
    <row r="1106" spans="2:9" x14ac:dyDescent="0.25">
      <c r="B1106">
        <v>312</v>
      </c>
      <c r="C1106">
        <v>90</v>
      </c>
      <c r="D1106">
        <v>2.56</v>
      </c>
      <c r="E1106">
        <v>76</v>
      </c>
      <c r="F1106">
        <v>0</v>
      </c>
      <c r="G1106">
        <v>-1</v>
      </c>
      <c r="H1106">
        <v>1</v>
      </c>
      <c r="I1106">
        <v>19</v>
      </c>
    </row>
    <row r="1107" spans="2:9" x14ac:dyDescent="0.25">
      <c r="B1107">
        <v>327</v>
      </c>
      <c r="C1107">
        <v>90</v>
      </c>
      <c r="D1107">
        <v>4.16</v>
      </c>
      <c r="E1107">
        <v>76</v>
      </c>
      <c r="F1107">
        <v>0</v>
      </c>
      <c r="G1107">
        <v>-1</v>
      </c>
      <c r="H1107">
        <v>1</v>
      </c>
      <c r="I1107">
        <v>19</v>
      </c>
    </row>
    <row r="1108" spans="2:9" x14ac:dyDescent="0.25">
      <c r="B1108">
        <v>328</v>
      </c>
      <c r="C1108">
        <v>90</v>
      </c>
      <c r="D1108">
        <v>4.16</v>
      </c>
      <c r="E1108">
        <v>76</v>
      </c>
      <c r="F1108">
        <v>0</v>
      </c>
      <c r="G1108">
        <v>-1</v>
      </c>
      <c r="H1108">
        <v>1</v>
      </c>
      <c r="I1108">
        <v>19</v>
      </c>
    </row>
    <row r="1109" spans="2:9" x14ac:dyDescent="0.25">
      <c r="B1109">
        <v>308</v>
      </c>
      <c r="C1109">
        <v>90</v>
      </c>
      <c r="D1109">
        <v>1.92</v>
      </c>
      <c r="E1109">
        <v>76</v>
      </c>
      <c r="F1109">
        <v>0</v>
      </c>
      <c r="G1109">
        <v>-1</v>
      </c>
      <c r="H1109">
        <v>1</v>
      </c>
      <c r="I1109">
        <v>19</v>
      </c>
    </row>
    <row r="1110" spans="2:9" x14ac:dyDescent="0.25">
      <c r="B1110">
        <v>307</v>
      </c>
      <c r="C1110">
        <v>90</v>
      </c>
      <c r="D1110">
        <v>1.92</v>
      </c>
      <c r="E1110">
        <v>76</v>
      </c>
      <c r="F1110">
        <v>0</v>
      </c>
      <c r="G1110">
        <v>-1</v>
      </c>
      <c r="H1110">
        <v>1</v>
      </c>
      <c r="I1110">
        <v>19</v>
      </c>
    </row>
    <row r="1111" spans="2:9" x14ac:dyDescent="0.25">
      <c r="B1111">
        <v>150</v>
      </c>
      <c r="C1111">
        <v>90</v>
      </c>
      <c r="D1111">
        <v>2.4</v>
      </c>
      <c r="E1111">
        <v>76</v>
      </c>
      <c r="F1111">
        <v>0</v>
      </c>
      <c r="G1111">
        <v>-1</v>
      </c>
      <c r="H1111">
        <v>1</v>
      </c>
      <c r="I1111">
        <v>19</v>
      </c>
    </row>
    <row r="1112" spans="2:9" x14ac:dyDescent="0.25">
      <c r="B1112">
        <v>45</v>
      </c>
      <c r="C1112">
        <v>90</v>
      </c>
      <c r="D1112">
        <v>2.4</v>
      </c>
      <c r="E1112">
        <v>76</v>
      </c>
      <c r="F1112">
        <v>0</v>
      </c>
      <c r="G1112">
        <v>-1</v>
      </c>
      <c r="H1112">
        <v>1</v>
      </c>
      <c r="I1112">
        <v>19</v>
      </c>
    </row>
    <row r="1113" spans="2:9" x14ac:dyDescent="0.25">
      <c r="B1113">
        <v>283</v>
      </c>
      <c r="C1113">
        <v>90</v>
      </c>
      <c r="D1113">
        <v>2.4</v>
      </c>
      <c r="E1113">
        <v>76</v>
      </c>
      <c r="F1113">
        <v>0</v>
      </c>
      <c r="G1113">
        <v>-1</v>
      </c>
      <c r="H1113">
        <v>1</v>
      </c>
      <c r="I1113">
        <v>19</v>
      </c>
    </row>
    <row r="1114" spans="2:9" x14ac:dyDescent="0.25">
      <c r="B1114">
        <v>282</v>
      </c>
      <c r="C1114">
        <v>90</v>
      </c>
      <c r="D1114">
        <v>2.4</v>
      </c>
      <c r="E1114">
        <v>76</v>
      </c>
      <c r="F1114">
        <v>0</v>
      </c>
      <c r="G1114">
        <v>-1</v>
      </c>
      <c r="H1114">
        <v>1</v>
      </c>
      <c r="I1114">
        <v>19</v>
      </c>
    </row>
    <row r="1115" spans="2:9" x14ac:dyDescent="0.25">
      <c r="B1115">
        <v>394</v>
      </c>
      <c r="C1115">
        <v>90</v>
      </c>
      <c r="D1115">
        <v>1.1200000000000001</v>
      </c>
      <c r="E1115">
        <v>76</v>
      </c>
      <c r="F1115">
        <v>0</v>
      </c>
      <c r="G1115">
        <v>-1</v>
      </c>
      <c r="H1115">
        <v>1</v>
      </c>
      <c r="I1115">
        <v>19</v>
      </c>
    </row>
    <row r="1116" spans="2:9" x14ac:dyDescent="0.25">
      <c r="B1116">
        <v>395</v>
      </c>
      <c r="C1116">
        <v>90</v>
      </c>
      <c r="D1116">
        <v>0.96</v>
      </c>
      <c r="E1116">
        <v>76</v>
      </c>
      <c r="F1116">
        <v>0</v>
      </c>
      <c r="G1116">
        <v>-1</v>
      </c>
      <c r="H1116">
        <v>1</v>
      </c>
      <c r="I1116">
        <v>19</v>
      </c>
    </row>
    <row r="1117" spans="2:9" x14ac:dyDescent="0.25">
      <c r="B1117">
        <v>396</v>
      </c>
      <c r="C1117">
        <v>90</v>
      </c>
      <c r="D1117">
        <v>1.28</v>
      </c>
      <c r="E1117">
        <v>76</v>
      </c>
      <c r="F1117">
        <v>0</v>
      </c>
      <c r="G1117">
        <v>-1</v>
      </c>
      <c r="H1117">
        <v>1</v>
      </c>
      <c r="I1117">
        <v>19</v>
      </c>
    </row>
    <row r="1118" spans="2:9" x14ac:dyDescent="0.25">
      <c r="B1118">
        <v>397</v>
      </c>
      <c r="C1118">
        <v>90</v>
      </c>
      <c r="D1118">
        <v>1.1200000000000001</v>
      </c>
      <c r="E1118">
        <v>76</v>
      </c>
      <c r="F1118">
        <v>0</v>
      </c>
      <c r="G1118">
        <v>-1</v>
      </c>
      <c r="H1118">
        <v>1</v>
      </c>
      <c r="I1118">
        <v>19</v>
      </c>
    </row>
    <row r="1119" spans="2:9" x14ac:dyDescent="0.25">
      <c r="B1119">
        <v>398</v>
      </c>
      <c r="C1119">
        <v>90</v>
      </c>
      <c r="D1119">
        <v>1.28</v>
      </c>
      <c r="E1119">
        <v>76</v>
      </c>
      <c r="F1119">
        <v>0</v>
      </c>
      <c r="G1119">
        <v>-1</v>
      </c>
      <c r="H1119">
        <v>1</v>
      </c>
      <c r="I1119">
        <v>19</v>
      </c>
    </row>
    <row r="1120" spans="2:9" x14ac:dyDescent="0.25">
      <c r="B1120">
        <v>399</v>
      </c>
      <c r="C1120">
        <v>90</v>
      </c>
      <c r="D1120">
        <v>0.8</v>
      </c>
      <c r="E1120">
        <v>76</v>
      </c>
      <c r="F1120">
        <v>0</v>
      </c>
      <c r="G1120">
        <v>-1</v>
      </c>
      <c r="H1120">
        <v>1</v>
      </c>
      <c r="I1120">
        <v>19</v>
      </c>
    </row>
    <row r="1121" spans="2:9" x14ac:dyDescent="0.25">
      <c r="B1121">
        <v>401</v>
      </c>
      <c r="C1121">
        <v>90</v>
      </c>
      <c r="D1121">
        <v>0.96</v>
      </c>
      <c r="E1121">
        <v>76</v>
      </c>
      <c r="F1121">
        <v>0</v>
      </c>
      <c r="G1121">
        <v>-1</v>
      </c>
      <c r="H1121">
        <v>1</v>
      </c>
      <c r="I1121">
        <v>19</v>
      </c>
    </row>
    <row r="1122" spans="2:9" x14ac:dyDescent="0.25">
      <c r="B1122">
        <v>511</v>
      </c>
      <c r="C1122">
        <v>90</v>
      </c>
      <c r="D1122">
        <v>1.1200000000000001</v>
      </c>
      <c r="E1122">
        <v>76</v>
      </c>
      <c r="F1122">
        <v>0</v>
      </c>
      <c r="G1122">
        <v>-1</v>
      </c>
      <c r="H1122">
        <v>1</v>
      </c>
      <c r="I1122">
        <v>19</v>
      </c>
    </row>
    <row r="1123" spans="2:9" x14ac:dyDescent="0.25">
      <c r="B1123">
        <v>512</v>
      </c>
      <c r="C1123">
        <v>90</v>
      </c>
      <c r="D1123">
        <v>0.96</v>
      </c>
      <c r="E1123">
        <v>76</v>
      </c>
      <c r="F1123">
        <v>0</v>
      </c>
      <c r="G1123">
        <v>-1</v>
      </c>
      <c r="H1123">
        <v>1</v>
      </c>
      <c r="I1123">
        <v>19</v>
      </c>
    </row>
    <row r="1124" spans="2:9" x14ac:dyDescent="0.25">
      <c r="B1124">
        <v>513</v>
      </c>
      <c r="C1124">
        <v>90</v>
      </c>
      <c r="D1124">
        <v>1.28</v>
      </c>
      <c r="E1124">
        <v>76</v>
      </c>
      <c r="F1124">
        <v>0</v>
      </c>
      <c r="G1124">
        <v>-1</v>
      </c>
      <c r="H1124">
        <v>1</v>
      </c>
      <c r="I1124">
        <v>19</v>
      </c>
    </row>
    <row r="1125" spans="2:9" x14ac:dyDescent="0.25">
      <c r="B1125">
        <v>514</v>
      </c>
      <c r="C1125">
        <v>90</v>
      </c>
      <c r="D1125">
        <v>1.1200000000000001</v>
      </c>
      <c r="E1125">
        <v>76</v>
      </c>
      <c r="F1125">
        <v>0</v>
      </c>
      <c r="G1125">
        <v>-1</v>
      </c>
      <c r="H1125">
        <v>1</v>
      </c>
      <c r="I1125">
        <v>19</v>
      </c>
    </row>
    <row r="1126" spans="2:9" x14ac:dyDescent="0.25">
      <c r="B1126">
        <v>515</v>
      </c>
      <c r="C1126">
        <v>90</v>
      </c>
      <c r="D1126">
        <v>1.28</v>
      </c>
      <c r="E1126">
        <v>76</v>
      </c>
      <c r="F1126">
        <v>0</v>
      </c>
      <c r="G1126">
        <v>-1</v>
      </c>
      <c r="H1126">
        <v>1</v>
      </c>
      <c r="I1126">
        <v>19</v>
      </c>
    </row>
    <row r="1127" spans="2:9" x14ac:dyDescent="0.25">
      <c r="B1127">
        <v>516</v>
      </c>
      <c r="C1127">
        <v>90</v>
      </c>
      <c r="D1127">
        <v>0.8</v>
      </c>
      <c r="E1127">
        <v>76</v>
      </c>
      <c r="F1127">
        <v>0</v>
      </c>
      <c r="G1127">
        <v>-1</v>
      </c>
      <c r="H1127">
        <v>1</v>
      </c>
      <c r="I1127">
        <v>19</v>
      </c>
    </row>
    <row r="1128" spans="2:9" x14ac:dyDescent="0.25">
      <c r="B1128">
        <v>518</v>
      </c>
      <c r="C1128">
        <v>90</v>
      </c>
      <c r="D1128">
        <v>0.96</v>
      </c>
      <c r="E1128">
        <v>76</v>
      </c>
      <c r="F1128">
        <v>0</v>
      </c>
      <c r="G1128">
        <v>-1</v>
      </c>
      <c r="H1128">
        <v>1</v>
      </c>
      <c r="I1128">
        <v>19</v>
      </c>
    </row>
    <row r="1129" spans="2:9" x14ac:dyDescent="0.25">
      <c r="B1129">
        <v>520</v>
      </c>
      <c r="C1129">
        <v>90</v>
      </c>
      <c r="D1129">
        <v>1.1200000000000001</v>
      </c>
      <c r="E1129">
        <v>76</v>
      </c>
      <c r="F1129">
        <v>0</v>
      </c>
      <c r="G1129">
        <v>-1</v>
      </c>
      <c r="H1129">
        <v>1</v>
      </c>
      <c r="I1129">
        <v>19</v>
      </c>
    </row>
    <row r="1130" spans="2:9" x14ac:dyDescent="0.25">
      <c r="B1130">
        <v>521</v>
      </c>
      <c r="C1130">
        <v>90</v>
      </c>
      <c r="D1130">
        <v>0.96</v>
      </c>
      <c r="E1130">
        <v>76</v>
      </c>
      <c r="F1130">
        <v>0</v>
      </c>
      <c r="G1130">
        <v>-1</v>
      </c>
      <c r="H1130">
        <v>1</v>
      </c>
      <c r="I1130">
        <v>19</v>
      </c>
    </row>
    <row r="1131" spans="2:9" x14ac:dyDescent="0.25">
      <c r="B1131">
        <v>522</v>
      </c>
      <c r="C1131">
        <v>90</v>
      </c>
      <c r="D1131">
        <v>1.28</v>
      </c>
      <c r="E1131">
        <v>76</v>
      </c>
      <c r="F1131">
        <v>0</v>
      </c>
      <c r="G1131">
        <v>-1</v>
      </c>
      <c r="H1131">
        <v>1</v>
      </c>
      <c r="I1131">
        <v>19</v>
      </c>
    </row>
    <row r="1132" spans="2:9" x14ac:dyDescent="0.25">
      <c r="B1132">
        <v>523</v>
      </c>
      <c r="C1132">
        <v>90</v>
      </c>
      <c r="D1132">
        <v>1.1200000000000001</v>
      </c>
      <c r="E1132">
        <v>76</v>
      </c>
      <c r="F1132">
        <v>0</v>
      </c>
      <c r="G1132">
        <v>-1</v>
      </c>
      <c r="H1132">
        <v>1</v>
      </c>
      <c r="I1132">
        <v>19</v>
      </c>
    </row>
    <row r="1133" spans="2:9" x14ac:dyDescent="0.25">
      <c r="B1133">
        <v>524</v>
      </c>
      <c r="C1133">
        <v>90</v>
      </c>
      <c r="D1133">
        <v>1.28</v>
      </c>
      <c r="E1133">
        <v>76</v>
      </c>
      <c r="F1133">
        <v>0</v>
      </c>
      <c r="G1133">
        <v>-1</v>
      </c>
      <c r="H1133">
        <v>1</v>
      </c>
      <c r="I1133">
        <v>19</v>
      </c>
    </row>
    <row r="1134" spans="2:9" x14ac:dyDescent="0.25">
      <c r="B1134">
        <v>525</v>
      </c>
      <c r="C1134">
        <v>90</v>
      </c>
      <c r="D1134">
        <v>0.8</v>
      </c>
      <c r="E1134">
        <v>76</v>
      </c>
      <c r="F1134">
        <v>0</v>
      </c>
      <c r="G1134">
        <v>-1</v>
      </c>
      <c r="H1134">
        <v>1</v>
      </c>
      <c r="I1134">
        <v>19</v>
      </c>
    </row>
    <row r="1135" spans="2:9" x14ac:dyDescent="0.25">
      <c r="B1135">
        <v>527</v>
      </c>
      <c r="C1135">
        <v>90</v>
      </c>
      <c r="D1135">
        <v>0.96</v>
      </c>
      <c r="E1135">
        <v>76</v>
      </c>
      <c r="F1135">
        <v>0</v>
      </c>
      <c r="G1135">
        <v>-1</v>
      </c>
      <c r="H1135">
        <v>1</v>
      </c>
      <c r="I1135">
        <v>19</v>
      </c>
    </row>
    <row r="1136" spans="2:9" x14ac:dyDescent="0.25">
      <c r="B1136">
        <v>271</v>
      </c>
      <c r="C1136">
        <v>90</v>
      </c>
      <c r="D1136">
        <v>0.64</v>
      </c>
      <c r="E1136">
        <v>76</v>
      </c>
      <c r="F1136">
        <v>0</v>
      </c>
      <c r="G1136">
        <v>-1</v>
      </c>
      <c r="H1136">
        <v>1</v>
      </c>
      <c r="I1136">
        <v>20</v>
      </c>
    </row>
    <row r="1137" spans="2:9" x14ac:dyDescent="0.25">
      <c r="B1137">
        <v>272</v>
      </c>
      <c r="C1137">
        <v>90</v>
      </c>
      <c r="D1137">
        <v>0.8</v>
      </c>
      <c r="E1137">
        <v>76</v>
      </c>
      <c r="F1137">
        <v>0</v>
      </c>
      <c r="G1137">
        <v>-1</v>
      </c>
      <c r="H1137">
        <v>1</v>
      </c>
      <c r="I1137">
        <v>20</v>
      </c>
    </row>
    <row r="1138" spans="2:9" x14ac:dyDescent="0.25">
      <c r="B1138">
        <v>273</v>
      </c>
      <c r="C1138">
        <v>90</v>
      </c>
      <c r="D1138">
        <v>0.8</v>
      </c>
      <c r="E1138">
        <v>76</v>
      </c>
      <c r="F1138">
        <v>0</v>
      </c>
      <c r="G1138">
        <v>-1</v>
      </c>
      <c r="H1138">
        <v>1</v>
      </c>
      <c r="I1138">
        <v>20</v>
      </c>
    </row>
    <row r="1139" spans="2:9" x14ac:dyDescent="0.25">
      <c r="B1139">
        <v>274</v>
      </c>
      <c r="C1139">
        <v>90</v>
      </c>
      <c r="D1139">
        <v>0.8</v>
      </c>
      <c r="E1139">
        <v>76</v>
      </c>
      <c r="F1139">
        <v>0</v>
      </c>
      <c r="G1139">
        <v>-1</v>
      </c>
      <c r="H1139">
        <v>1</v>
      </c>
      <c r="I1139">
        <v>20</v>
      </c>
    </row>
    <row r="1140" spans="2:9" x14ac:dyDescent="0.25">
      <c r="B1140">
        <v>275</v>
      </c>
      <c r="C1140">
        <v>90</v>
      </c>
      <c r="D1140">
        <v>0.64</v>
      </c>
      <c r="E1140">
        <v>76</v>
      </c>
      <c r="F1140">
        <v>0</v>
      </c>
      <c r="G1140">
        <v>-1</v>
      </c>
      <c r="H1140">
        <v>1</v>
      </c>
      <c r="I1140">
        <v>20</v>
      </c>
    </row>
    <row r="1141" spans="2:9" x14ac:dyDescent="0.25">
      <c r="B1141">
        <v>276</v>
      </c>
      <c r="C1141">
        <v>90</v>
      </c>
      <c r="D1141">
        <v>0.64</v>
      </c>
      <c r="E1141">
        <v>76</v>
      </c>
      <c r="F1141">
        <v>0</v>
      </c>
      <c r="G1141">
        <v>-1</v>
      </c>
      <c r="H1141">
        <v>1</v>
      </c>
      <c r="I1141">
        <v>20</v>
      </c>
    </row>
    <row r="1142" spans="2:9" x14ac:dyDescent="0.25">
      <c r="B1142">
        <v>277</v>
      </c>
      <c r="C1142">
        <v>90</v>
      </c>
      <c r="D1142">
        <v>0.8</v>
      </c>
      <c r="E1142">
        <v>76</v>
      </c>
      <c r="F1142">
        <v>0</v>
      </c>
      <c r="G1142">
        <v>-1</v>
      </c>
      <c r="H1142">
        <v>1</v>
      </c>
      <c r="I1142">
        <v>20</v>
      </c>
    </row>
    <row r="1143" spans="2:9" x14ac:dyDescent="0.25">
      <c r="B1143">
        <v>227</v>
      </c>
      <c r="C1143">
        <v>90</v>
      </c>
      <c r="D1143">
        <v>11.2</v>
      </c>
      <c r="E1143">
        <v>76</v>
      </c>
      <c r="F1143">
        <v>0</v>
      </c>
      <c r="G1143">
        <v>-1</v>
      </c>
      <c r="H1143">
        <v>1</v>
      </c>
      <c r="I1143">
        <v>20</v>
      </c>
    </row>
    <row r="1144" spans="2:9" x14ac:dyDescent="0.25">
      <c r="B1144">
        <v>228</v>
      </c>
      <c r="C1144">
        <v>90</v>
      </c>
      <c r="D1144">
        <v>13.6</v>
      </c>
      <c r="E1144">
        <v>76</v>
      </c>
      <c r="F1144">
        <v>0</v>
      </c>
      <c r="G1144">
        <v>-1</v>
      </c>
      <c r="H1144">
        <v>1</v>
      </c>
      <c r="I1144">
        <v>20</v>
      </c>
    </row>
    <row r="1145" spans="2:9" x14ac:dyDescent="0.25">
      <c r="B1145">
        <v>229</v>
      </c>
      <c r="C1145">
        <v>90</v>
      </c>
      <c r="D1145">
        <v>13.6</v>
      </c>
      <c r="E1145">
        <v>76</v>
      </c>
      <c r="F1145">
        <v>0</v>
      </c>
      <c r="G1145">
        <v>-1</v>
      </c>
      <c r="H1145">
        <v>1</v>
      </c>
      <c r="I1145">
        <v>20</v>
      </c>
    </row>
    <row r="1146" spans="2:9" x14ac:dyDescent="0.25">
      <c r="B1146">
        <v>230</v>
      </c>
      <c r="C1146">
        <v>90</v>
      </c>
      <c r="D1146">
        <v>14.4</v>
      </c>
      <c r="E1146">
        <v>76</v>
      </c>
      <c r="F1146">
        <v>0</v>
      </c>
      <c r="G1146">
        <v>-1</v>
      </c>
      <c r="H1146">
        <v>1</v>
      </c>
      <c r="I1146">
        <v>20</v>
      </c>
    </row>
    <row r="1147" spans="2:9" x14ac:dyDescent="0.25">
      <c r="B1147">
        <v>231</v>
      </c>
      <c r="C1147">
        <v>90</v>
      </c>
      <c r="D1147">
        <v>11.2</v>
      </c>
      <c r="E1147">
        <v>76</v>
      </c>
      <c r="F1147">
        <v>0</v>
      </c>
      <c r="G1147">
        <v>-1</v>
      </c>
      <c r="H1147">
        <v>1</v>
      </c>
      <c r="I1147">
        <v>20</v>
      </c>
    </row>
    <row r="1148" spans="2:9" x14ac:dyDescent="0.25">
      <c r="B1148">
        <v>232</v>
      </c>
      <c r="C1148">
        <v>90</v>
      </c>
      <c r="D1148">
        <v>13.6</v>
      </c>
      <c r="E1148">
        <v>76</v>
      </c>
      <c r="F1148">
        <v>0</v>
      </c>
      <c r="G1148">
        <v>-1</v>
      </c>
      <c r="H1148">
        <v>1</v>
      </c>
      <c r="I1148">
        <v>20</v>
      </c>
    </row>
    <row r="1149" spans="2:9" x14ac:dyDescent="0.25">
      <c r="B1149">
        <v>233</v>
      </c>
      <c r="C1149">
        <v>90</v>
      </c>
      <c r="D1149">
        <v>14.4</v>
      </c>
      <c r="E1149">
        <v>76</v>
      </c>
      <c r="F1149">
        <v>0</v>
      </c>
      <c r="G1149">
        <v>-1</v>
      </c>
      <c r="H1149">
        <v>1</v>
      </c>
      <c r="I1149">
        <v>20</v>
      </c>
    </row>
    <row r="1150" spans="2:9" x14ac:dyDescent="0.25">
      <c r="B1150">
        <v>220</v>
      </c>
      <c r="C1150">
        <v>90</v>
      </c>
      <c r="D1150">
        <v>13.6</v>
      </c>
      <c r="E1150">
        <v>76</v>
      </c>
      <c r="F1150">
        <v>0</v>
      </c>
      <c r="G1150">
        <v>-1</v>
      </c>
      <c r="H1150">
        <v>1</v>
      </c>
      <c r="I1150">
        <v>20</v>
      </c>
    </row>
    <row r="1151" spans="2:9" x14ac:dyDescent="0.25">
      <c r="B1151">
        <v>221</v>
      </c>
      <c r="C1151">
        <v>90</v>
      </c>
      <c r="D1151">
        <v>13.6</v>
      </c>
      <c r="E1151">
        <v>76</v>
      </c>
      <c r="F1151">
        <v>0</v>
      </c>
      <c r="G1151">
        <v>-1</v>
      </c>
      <c r="H1151">
        <v>1</v>
      </c>
      <c r="I1151">
        <v>20</v>
      </c>
    </row>
    <row r="1152" spans="2:9" x14ac:dyDescent="0.25">
      <c r="B1152">
        <v>222</v>
      </c>
      <c r="C1152">
        <v>90</v>
      </c>
      <c r="D1152">
        <v>13.6</v>
      </c>
      <c r="E1152">
        <v>76</v>
      </c>
      <c r="F1152">
        <v>0</v>
      </c>
      <c r="G1152">
        <v>-1</v>
      </c>
      <c r="H1152">
        <v>1</v>
      </c>
      <c r="I1152">
        <v>20</v>
      </c>
    </row>
    <row r="1153" spans="2:9" x14ac:dyDescent="0.25">
      <c r="B1153">
        <v>223</v>
      </c>
      <c r="C1153">
        <v>90</v>
      </c>
      <c r="D1153">
        <v>13.6</v>
      </c>
      <c r="E1153">
        <v>76</v>
      </c>
      <c r="F1153">
        <v>0</v>
      </c>
      <c r="G1153">
        <v>-1</v>
      </c>
      <c r="H1153">
        <v>1</v>
      </c>
      <c r="I1153">
        <v>20</v>
      </c>
    </row>
    <row r="1154" spans="2:9" x14ac:dyDescent="0.25">
      <c r="B1154">
        <v>224</v>
      </c>
      <c r="C1154">
        <v>90</v>
      </c>
      <c r="D1154">
        <v>13.6</v>
      </c>
      <c r="E1154">
        <v>76</v>
      </c>
      <c r="F1154">
        <v>0</v>
      </c>
      <c r="G1154">
        <v>-1</v>
      </c>
      <c r="H1154">
        <v>1</v>
      </c>
      <c r="I1154">
        <v>20</v>
      </c>
    </row>
    <row r="1155" spans="2:9" x14ac:dyDescent="0.25">
      <c r="B1155">
        <v>225</v>
      </c>
      <c r="C1155">
        <v>90</v>
      </c>
      <c r="D1155">
        <v>13.6</v>
      </c>
      <c r="E1155">
        <v>76</v>
      </c>
      <c r="F1155">
        <v>0</v>
      </c>
      <c r="G1155">
        <v>-1</v>
      </c>
      <c r="H1155">
        <v>1</v>
      </c>
      <c r="I1155">
        <v>20</v>
      </c>
    </row>
    <row r="1156" spans="2:9" x14ac:dyDescent="0.25">
      <c r="B1156">
        <v>226</v>
      </c>
      <c r="C1156">
        <v>90</v>
      </c>
      <c r="D1156">
        <v>13.6</v>
      </c>
      <c r="E1156">
        <v>76</v>
      </c>
      <c r="F1156">
        <v>0</v>
      </c>
      <c r="G1156">
        <v>-1</v>
      </c>
      <c r="H1156">
        <v>1</v>
      </c>
      <c r="I1156">
        <v>20</v>
      </c>
    </row>
    <row r="1157" spans="2:9" x14ac:dyDescent="0.25">
      <c r="B1157">
        <v>234</v>
      </c>
      <c r="C1157">
        <v>90</v>
      </c>
      <c r="D1157">
        <v>9.1199999999999992</v>
      </c>
      <c r="E1157">
        <v>76</v>
      </c>
      <c r="F1157">
        <v>0</v>
      </c>
      <c r="G1157">
        <v>-1</v>
      </c>
      <c r="H1157">
        <v>1</v>
      </c>
      <c r="I1157">
        <v>20</v>
      </c>
    </row>
    <row r="1158" spans="2:9" x14ac:dyDescent="0.25">
      <c r="B1158">
        <v>235</v>
      </c>
      <c r="C1158">
        <v>90</v>
      </c>
      <c r="D1158">
        <v>11.2</v>
      </c>
      <c r="E1158">
        <v>76</v>
      </c>
      <c r="F1158">
        <v>0</v>
      </c>
      <c r="G1158">
        <v>-1</v>
      </c>
      <c r="H1158">
        <v>1</v>
      </c>
      <c r="I1158">
        <v>20</v>
      </c>
    </row>
    <row r="1159" spans="2:9" x14ac:dyDescent="0.25">
      <c r="B1159">
        <v>236</v>
      </c>
      <c r="C1159">
        <v>90</v>
      </c>
      <c r="D1159">
        <v>10.72</v>
      </c>
      <c r="E1159">
        <v>76</v>
      </c>
      <c r="F1159">
        <v>0</v>
      </c>
      <c r="G1159">
        <v>-1</v>
      </c>
      <c r="H1159">
        <v>1</v>
      </c>
      <c r="I1159">
        <v>20</v>
      </c>
    </row>
    <row r="1160" spans="2:9" x14ac:dyDescent="0.25">
      <c r="B1160">
        <v>237</v>
      </c>
      <c r="C1160">
        <v>90</v>
      </c>
      <c r="D1160">
        <v>11.2</v>
      </c>
      <c r="E1160">
        <v>76</v>
      </c>
      <c r="F1160">
        <v>0</v>
      </c>
      <c r="G1160">
        <v>-1</v>
      </c>
      <c r="H1160">
        <v>1</v>
      </c>
      <c r="I1160">
        <v>20</v>
      </c>
    </row>
    <row r="1161" spans="2:9" x14ac:dyDescent="0.25">
      <c r="B1161">
        <v>238</v>
      </c>
      <c r="C1161">
        <v>90</v>
      </c>
      <c r="D1161">
        <v>8.9600000000000009</v>
      </c>
      <c r="E1161">
        <v>76</v>
      </c>
      <c r="F1161">
        <v>0</v>
      </c>
      <c r="G1161">
        <v>-1</v>
      </c>
      <c r="H1161">
        <v>1</v>
      </c>
      <c r="I1161">
        <v>20</v>
      </c>
    </row>
    <row r="1162" spans="2:9" x14ac:dyDescent="0.25">
      <c r="B1162">
        <v>239</v>
      </c>
      <c r="C1162">
        <v>90</v>
      </c>
      <c r="D1162">
        <v>8.16</v>
      </c>
      <c r="E1162">
        <v>76</v>
      </c>
      <c r="F1162">
        <v>0</v>
      </c>
      <c r="G1162">
        <v>-1</v>
      </c>
      <c r="H1162">
        <v>1</v>
      </c>
      <c r="I1162">
        <v>20</v>
      </c>
    </row>
    <row r="1163" spans="2:9" x14ac:dyDescent="0.25">
      <c r="B1163">
        <v>240</v>
      </c>
      <c r="C1163">
        <v>90</v>
      </c>
      <c r="D1163">
        <v>11.68</v>
      </c>
      <c r="E1163">
        <v>76</v>
      </c>
      <c r="F1163">
        <v>0</v>
      </c>
      <c r="G1163">
        <v>-1</v>
      </c>
      <c r="H1163">
        <v>1</v>
      </c>
      <c r="I1163">
        <v>20</v>
      </c>
    </row>
    <row r="1164" spans="2:9" x14ac:dyDescent="0.25">
      <c r="B1164">
        <v>328</v>
      </c>
      <c r="C1164">
        <v>90</v>
      </c>
      <c r="D1164">
        <v>0.32</v>
      </c>
      <c r="E1164">
        <v>76</v>
      </c>
      <c r="F1164">
        <v>0</v>
      </c>
      <c r="G1164">
        <v>-1</v>
      </c>
      <c r="H1164">
        <v>1</v>
      </c>
      <c r="I1164">
        <v>20</v>
      </c>
    </row>
    <row r="1165" spans="2:9" x14ac:dyDescent="0.25">
      <c r="B1165">
        <v>292</v>
      </c>
      <c r="C1165">
        <v>90</v>
      </c>
      <c r="D1165">
        <v>0.64</v>
      </c>
      <c r="E1165">
        <v>76</v>
      </c>
      <c r="F1165">
        <v>0</v>
      </c>
      <c r="G1165">
        <v>-1</v>
      </c>
      <c r="H1165">
        <v>1</v>
      </c>
      <c r="I1165">
        <v>20</v>
      </c>
    </row>
    <row r="1166" spans="2:9" x14ac:dyDescent="0.25">
      <c r="B1166">
        <v>299</v>
      </c>
      <c r="C1166">
        <v>90</v>
      </c>
      <c r="D1166">
        <v>0.48</v>
      </c>
      <c r="E1166">
        <v>76</v>
      </c>
      <c r="F1166">
        <v>0</v>
      </c>
      <c r="G1166">
        <v>-1</v>
      </c>
      <c r="H1166">
        <v>1</v>
      </c>
      <c r="I1166">
        <v>20</v>
      </c>
    </row>
    <row r="1167" spans="2:9" x14ac:dyDescent="0.25">
      <c r="B1167">
        <v>293</v>
      </c>
      <c r="C1167">
        <v>90</v>
      </c>
      <c r="D1167">
        <v>0.48</v>
      </c>
      <c r="E1167">
        <v>76</v>
      </c>
      <c r="F1167">
        <v>0</v>
      </c>
      <c r="G1167">
        <v>-1</v>
      </c>
      <c r="H1167">
        <v>1</v>
      </c>
      <c r="I1167">
        <v>20</v>
      </c>
    </row>
    <row r="1168" spans="2:9" x14ac:dyDescent="0.25">
      <c r="B1168">
        <v>294</v>
      </c>
      <c r="C1168">
        <v>90</v>
      </c>
      <c r="D1168">
        <v>0.64</v>
      </c>
      <c r="E1168">
        <v>76</v>
      </c>
      <c r="F1168">
        <v>0</v>
      </c>
      <c r="G1168">
        <v>-1</v>
      </c>
      <c r="H1168">
        <v>1</v>
      </c>
      <c r="I1168">
        <v>20</v>
      </c>
    </row>
    <row r="1169" spans="2:9" x14ac:dyDescent="0.25">
      <c r="B1169">
        <v>295</v>
      </c>
      <c r="C1169">
        <v>90</v>
      </c>
      <c r="D1169">
        <v>0.64</v>
      </c>
      <c r="E1169">
        <v>76</v>
      </c>
      <c r="F1169">
        <v>0</v>
      </c>
      <c r="G1169">
        <v>-1</v>
      </c>
      <c r="H1169">
        <v>1</v>
      </c>
      <c r="I1169">
        <v>20</v>
      </c>
    </row>
    <row r="1170" spans="2:9" x14ac:dyDescent="0.25">
      <c r="B1170">
        <v>296</v>
      </c>
      <c r="C1170">
        <v>90</v>
      </c>
      <c r="D1170">
        <v>0.64</v>
      </c>
      <c r="E1170">
        <v>76</v>
      </c>
      <c r="F1170">
        <v>0</v>
      </c>
      <c r="G1170">
        <v>-1</v>
      </c>
      <c r="H1170">
        <v>1</v>
      </c>
      <c r="I1170">
        <v>20</v>
      </c>
    </row>
    <row r="1171" spans="2:9" x14ac:dyDescent="0.25">
      <c r="B1171">
        <v>297</v>
      </c>
      <c r="C1171">
        <v>90</v>
      </c>
      <c r="D1171">
        <v>0.32</v>
      </c>
      <c r="E1171">
        <v>76</v>
      </c>
      <c r="F1171">
        <v>0</v>
      </c>
      <c r="G1171">
        <v>-1</v>
      </c>
      <c r="H1171">
        <v>1</v>
      </c>
      <c r="I1171">
        <v>20</v>
      </c>
    </row>
    <row r="1172" spans="2:9" x14ac:dyDescent="0.25">
      <c r="B1172">
        <v>302</v>
      </c>
      <c r="C1172">
        <v>90</v>
      </c>
      <c r="D1172">
        <v>9.2799999999999994</v>
      </c>
      <c r="E1172">
        <v>76</v>
      </c>
      <c r="F1172">
        <v>0</v>
      </c>
      <c r="G1172">
        <v>-1</v>
      </c>
      <c r="H1172">
        <v>1</v>
      </c>
      <c r="I1172">
        <v>20</v>
      </c>
    </row>
    <row r="1173" spans="2:9" x14ac:dyDescent="0.25">
      <c r="B1173">
        <v>243</v>
      </c>
      <c r="C1173">
        <v>90</v>
      </c>
      <c r="D1173">
        <v>14.88</v>
      </c>
      <c r="E1173">
        <v>76</v>
      </c>
      <c r="F1173">
        <v>0</v>
      </c>
      <c r="G1173">
        <v>-1</v>
      </c>
      <c r="H1173">
        <v>1</v>
      </c>
      <c r="I1173">
        <v>20</v>
      </c>
    </row>
    <row r="1174" spans="2:9" x14ac:dyDescent="0.25">
      <c r="B1174">
        <v>242</v>
      </c>
      <c r="C1174">
        <v>90</v>
      </c>
      <c r="D1174">
        <v>12.16</v>
      </c>
      <c r="E1174">
        <v>76</v>
      </c>
      <c r="F1174">
        <v>0</v>
      </c>
      <c r="G1174">
        <v>-1</v>
      </c>
      <c r="H1174">
        <v>1</v>
      </c>
      <c r="I1174">
        <v>20</v>
      </c>
    </row>
    <row r="1175" spans="2:9" x14ac:dyDescent="0.25">
      <c r="B1175">
        <v>241</v>
      </c>
      <c r="C1175">
        <v>90</v>
      </c>
      <c r="D1175">
        <v>7.2</v>
      </c>
      <c r="E1175">
        <v>76</v>
      </c>
      <c r="F1175">
        <v>0</v>
      </c>
      <c r="G1175">
        <v>-1</v>
      </c>
      <c r="H1175">
        <v>1</v>
      </c>
      <c r="I1175">
        <v>20</v>
      </c>
    </row>
    <row r="1176" spans="2:9" x14ac:dyDescent="0.25">
      <c r="B1176">
        <v>300</v>
      </c>
      <c r="C1176">
        <v>90</v>
      </c>
      <c r="D1176">
        <v>3.04</v>
      </c>
      <c r="E1176">
        <v>76</v>
      </c>
      <c r="F1176">
        <v>0</v>
      </c>
      <c r="G1176">
        <v>-1</v>
      </c>
      <c r="H1176">
        <v>1</v>
      </c>
      <c r="I1176">
        <v>20</v>
      </c>
    </row>
    <row r="1177" spans="2:9" x14ac:dyDescent="0.25">
      <c r="B1177">
        <v>303</v>
      </c>
      <c r="C1177">
        <v>90</v>
      </c>
      <c r="D1177">
        <v>0.48</v>
      </c>
      <c r="E1177">
        <v>76</v>
      </c>
      <c r="F1177">
        <v>0</v>
      </c>
      <c r="G1177">
        <v>-1</v>
      </c>
      <c r="H1177">
        <v>1</v>
      </c>
      <c r="I1177">
        <v>20</v>
      </c>
    </row>
    <row r="1178" spans="2:9" x14ac:dyDescent="0.25">
      <c r="B1178">
        <v>264</v>
      </c>
      <c r="C1178">
        <v>90</v>
      </c>
      <c r="D1178">
        <v>4.8</v>
      </c>
      <c r="E1178">
        <v>76</v>
      </c>
      <c r="F1178">
        <v>0</v>
      </c>
      <c r="G1178">
        <v>-1</v>
      </c>
      <c r="H1178">
        <v>1</v>
      </c>
      <c r="I1178">
        <v>20</v>
      </c>
    </row>
    <row r="1179" spans="2:9" x14ac:dyDescent="0.25">
      <c r="B1179">
        <v>263</v>
      </c>
      <c r="C1179">
        <v>90</v>
      </c>
      <c r="D1179">
        <v>4.32</v>
      </c>
      <c r="E1179">
        <v>76</v>
      </c>
      <c r="F1179">
        <v>0</v>
      </c>
      <c r="G1179">
        <v>-1</v>
      </c>
      <c r="H1179">
        <v>1</v>
      </c>
      <c r="I1179">
        <v>20</v>
      </c>
    </row>
    <row r="1180" spans="2:9" x14ac:dyDescent="0.25">
      <c r="B1180">
        <v>262</v>
      </c>
      <c r="C1180">
        <v>90</v>
      </c>
      <c r="D1180">
        <v>4.16</v>
      </c>
      <c r="E1180">
        <v>76</v>
      </c>
      <c r="F1180">
        <v>0</v>
      </c>
      <c r="G1180">
        <v>-1</v>
      </c>
      <c r="H1180">
        <v>1</v>
      </c>
      <c r="I1180">
        <v>20</v>
      </c>
    </row>
    <row r="1181" spans="2:9" x14ac:dyDescent="0.25">
      <c r="B1181">
        <v>261</v>
      </c>
      <c r="C1181">
        <v>90</v>
      </c>
      <c r="D1181">
        <v>5.44</v>
      </c>
      <c r="E1181">
        <v>76</v>
      </c>
      <c r="F1181">
        <v>0</v>
      </c>
      <c r="G1181">
        <v>-1</v>
      </c>
      <c r="H1181">
        <v>1</v>
      </c>
      <c r="I1181">
        <v>20</v>
      </c>
    </row>
    <row r="1182" spans="2:9" x14ac:dyDescent="0.25">
      <c r="B1182">
        <v>260</v>
      </c>
      <c r="C1182">
        <v>90</v>
      </c>
      <c r="D1182">
        <v>5.12</v>
      </c>
      <c r="E1182">
        <v>76</v>
      </c>
      <c r="F1182">
        <v>0</v>
      </c>
      <c r="G1182">
        <v>-1</v>
      </c>
      <c r="H1182">
        <v>1</v>
      </c>
      <c r="I1182">
        <v>20</v>
      </c>
    </row>
    <row r="1183" spans="2:9" x14ac:dyDescent="0.25">
      <c r="B1183">
        <v>259</v>
      </c>
      <c r="C1183">
        <v>90</v>
      </c>
      <c r="D1183">
        <v>5.44</v>
      </c>
      <c r="E1183">
        <v>76</v>
      </c>
      <c r="F1183">
        <v>0</v>
      </c>
      <c r="G1183">
        <v>-1</v>
      </c>
      <c r="H1183">
        <v>1</v>
      </c>
      <c r="I1183">
        <v>20</v>
      </c>
    </row>
    <row r="1184" spans="2:9" x14ac:dyDescent="0.25">
      <c r="B1184">
        <v>258</v>
      </c>
      <c r="C1184">
        <v>90</v>
      </c>
      <c r="D1184">
        <v>4.16</v>
      </c>
      <c r="E1184">
        <v>76</v>
      </c>
      <c r="F1184">
        <v>0</v>
      </c>
      <c r="G1184">
        <v>-1</v>
      </c>
      <c r="H1184">
        <v>1</v>
      </c>
      <c r="I1184">
        <v>20</v>
      </c>
    </row>
    <row r="1185" spans="2:9" x14ac:dyDescent="0.25">
      <c r="B1185">
        <v>304</v>
      </c>
      <c r="C1185">
        <v>90</v>
      </c>
      <c r="D1185">
        <v>0.32</v>
      </c>
      <c r="E1185">
        <v>76</v>
      </c>
      <c r="F1185">
        <v>0</v>
      </c>
      <c r="G1185">
        <v>-1</v>
      </c>
      <c r="H1185">
        <v>1</v>
      </c>
      <c r="I1185">
        <v>20</v>
      </c>
    </row>
    <row r="1186" spans="2:9" x14ac:dyDescent="0.25">
      <c r="B1186">
        <v>323</v>
      </c>
      <c r="C1186">
        <v>90</v>
      </c>
      <c r="D1186">
        <v>0.32</v>
      </c>
      <c r="E1186">
        <v>76</v>
      </c>
      <c r="F1186">
        <v>0</v>
      </c>
      <c r="G1186">
        <v>-1</v>
      </c>
      <c r="H1186">
        <v>1</v>
      </c>
      <c r="I1186">
        <v>20</v>
      </c>
    </row>
    <row r="1187" spans="2:9" x14ac:dyDescent="0.25">
      <c r="B1187">
        <v>250</v>
      </c>
      <c r="C1187">
        <v>90</v>
      </c>
      <c r="D1187">
        <v>2.4</v>
      </c>
      <c r="E1187">
        <v>76</v>
      </c>
      <c r="F1187">
        <v>0</v>
      </c>
      <c r="G1187">
        <v>-1</v>
      </c>
      <c r="H1187">
        <v>1</v>
      </c>
      <c r="I1187">
        <v>20</v>
      </c>
    </row>
    <row r="1188" spans="2:9" x14ac:dyDescent="0.25">
      <c r="B1188">
        <v>249</v>
      </c>
      <c r="C1188">
        <v>90</v>
      </c>
      <c r="D1188">
        <v>2.2400000000000002</v>
      </c>
      <c r="E1188">
        <v>76</v>
      </c>
      <c r="F1188">
        <v>0</v>
      </c>
      <c r="G1188">
        <v>-1</v>
      </c>
      <c r="H1188">
        <v>1</v>
      </c>
      <c r="I1188">
        <v>20</v>
      </c>
    </row>
    <row r="1189" spans="2:9" x14ac:dyDescent="0.25">
      <c r="B1189">
        <v>248</v>
      </c>
      <c r="C1189">
        <v>90</v>
      </c>
      <c r="D1189">
        <v>2.08</v>
      </c>
      <c r="E1189">
        <v>76</v>
      </c>
      <c r="F1189">
        <v>0</v>
      </c>
      <c r="G1189">
        <v>-1</v>
      </c>
      <c r="H1189">
        <v>1</v>
      </c>
      <c r="I1189">
        <v>20</v>
      </c>
    </row>
    <row r="1190" spans="2:9" x14ac:dyDescent="0.25">
      <c r="B1190">
        <v>247</v>
      </c>
      <c r="C1190">
        <v>90</v>
      </c>
      <c r="D1190">
        <v>2.72</v>
      </c>
      <c r="E1190">
        <v>76</v>
      </c>
      <c r="F1190">
        <v>0</v>
      </c>
      <c r="G1190">
        <v>-1</v>
      </c>
      <c r="H1190">
        <v>1</v>
      </c>
      <c r="I1190">
        <v>20</v>
      </c>
    </row>
    <row r="1191" spans="2:9" x14ac:dyDescent="0.25">
      <c r="B1191">
        <v>246</v>
      </c>
      <c r="C1191">
        <v>90</v>
      </c>
      <c r="D1191">
        <v>2.56</v>
      </c>
      <c r="E1191">
        <v>76</v>
      </c>
      <c r="F1191">
        <v>0</v>
      </c>
      <c r="G1191">
        <v>-1</v>
      </c>
      <c r="H1191">
        <v>1</v>
      </c>
      <c r="I1191">
        <v>20</v>
      </c>
    </row>
    <row r="1192" spans="2:9" x14ac:dyDescent="0.25">
      <c r="B1192">
        <v>245</v>
      </c>
      <c r="C1192">
        <v>90</v>
      </c>
      <c r="D1192">
        <v>2.72</v>
      </c>
      <c r="E1192">
        <v>76</v>
      </c>
      <c r="F1192">
        <v>0</v>
      </c>
      <c r="G1192">
        <v>-1</v>
      </c>
      <c r="H1192">
        <v>1</v>
      </c>
      <c r="I1192">
        <v>20</v>
      </c>
    </row>
    <row r="1193" spans="2:9" x14ac:dyDescent="0.25">
      <c r="B1193">
        <v>244</v>
      </c>
      <c r="C1193">
        <v>90</v>
      </c>
      <c r="D1193">
        <v>2.2400000000000002</v>
      </c>
      <c r="E1193">
        <v>76</v>
      </c>
      <c r="F1193">
        <v>0</v>
      </c>
      <c r="G1193">
        <v>-1</v>
      </c>
      <c r="H1193">
        <v>1</v>
      </c>
      <c r="I1193">
        <v>20</v>
      </c>
    </row>
    <row r="1194" spans="2:9" x14ac:dyDescent="0.25">
      <c r="B1194">
        <v>324</v>
      </c>
      <c r="C1194">
        <v>90</v>
      </c>
      <c r="D1194">
        <v>0.32</v>
      </c>
      <c r="E1194">
        <v>76</v>
      </c>
      <c r="F1194">
        <v>0</v>
      </c>
      <c r="G1194">
        <v>-1</v>
      </c>
      <c r="H1194">
        <v>1</v>
      </c>
      <c r="I1194">
        <v>20</v>
      </c>
    </row>
    <row r="1195" spans="2:9" x14ac:dyDescent="0.25">
      <c r="B1195">
        <v>315</v>
      </c>
      <c r="C1195">
        <v>90</v>
      </c>
      <c r="D1195">
        <v>0.64</v>
      </c>
      <c r="E1195">
        <v>76</v>
      </c>
      <c r="F1195">
        <v>0</v>
      </c>
      <c r="G1195">
        <v>-1</v>
      </c>
      <c r="H1195">
        <v>1</v>
      </c>
      <c r="I1195">
        <v>20</v>
      </c>
    </row>
    <row r="1196" spans="2:9" x14ac:dyDescent="0.25">
      <c r="B1196">
        <v>257</v>
      </c>
      <c r="C1196">
        <v>90</v>
      </c>
      <c r="D1196">
        <v>4.8</v>
      </c>
      <c r="E1196">
        <v>76</v>
      </c>
      <c r="F1196">
        <v>0</v>
      </c>
      <c r="G1196">
        <v>-1</v>
      </c>
      <c r="H1196">
        <v>1</v>
      </c>
      <c r="I1196">
        <v>20</v>
      </c>
    </row>
    <row r="1197" spans="2:9" x14ac:dyDescent="0.25">
      <c r="B1197">
        <v>256</v>
      </c>
      <c r="C1197">
        <v>90</v>
      </c>
      <c r="D1197">
        <v>4.4800000000000004</v>
      </c>
      <c r="E1197">
        <v>76</v>
      </c>
      <c r="F1197">
        <v>0</v>
      </c>
      <c r="G1197">
        <v>-1</v>
      </c>
      <c r="H1197">
        <v>1</v>
      </c>
      <c r="I1197">
        <v>20</v>
      </c>
    </row>
    <row r="1198" spans="2:9" x14ac:dyDescent="0.25">
      <c r="B1198">
        <v>255</v>
      </c>
      <c r="C1198">
        <v>90</v>
      </c>
      <c r="D1198">
        <v>4.32</v>
      </c>
      <c r="E1198">
        <v>76</v>
      </c>
      <c r="F1198">
        <v>0</v>
      </c>
      <c r="G1198">
        <v>-1</v>
      </c>
      <c r="H1198">
        <v>1</v>
      </c>
      <c r="I1198">
        <v>20</v>
      </c>
    </row>
    <row r="1199" spans="2:9" x14ac:dyDescent="0.25">
      <c r="B1199">
        <v>254</v>
      </c>
      <c r="C1199">
        <v>90</v>
      </c>
      <c r="D1199">
        <v>5.6</v>
      </c>
      <c r="E1199">
        <v>76</v>
      </c>
      <c r="F1199">
        <v>0</v>
      </c>
      <c r="G1199">
        <v>-1</v>
      </c>
      <c r="H1199">
        <v>1</v>
      </c>
      <c r="I1199">
        <v>20</v>
      </c>
    </row>
    <row r="1200" spans="2:9" x14ac:dyDescent="0.25">
      <c r="B1200">
        <v>253</v>
      </c>
      <c r="C1200">
        <v>90</v>
      </c>
      <c r="D1200">
        <v>5.28</v>
      </c>
      <c r="E1200">
        <v>76</v>
      </c>
      <c r="F1200">
        <v>0</v>
      </c>
      <c r="G1200">
        <v>-1</v>
      </c>
      <c r="H1200">
        <v>1</v>
      </c>
      <c r="I1200">
        <v>20</v>
      </c>
    </row>
    <row r="1201" spans="2:9" x14ac:dyDescent="0.25">
      <c r="B1201">
        <v>252</v>
      </c>
      <c r="C1201">
        <v>90</v>
      </c>
      <c r="D1201">
        <v>5.76</v>
      </c>
      <c r="E1201">
        <v>76</v>
      </c>
      <c r="F1201">
        <v>0</v>
      </c>
      <c r="G1201">
        <v>-1</v>
      </c>
      <c r="H1201">
        <v>1</v>
      </c>
      <c r="I1201">
        <v>20</v>
      </c>
    </row>
    <row r="1202" spans="2:9" x14ac:dyDescent="0.25">
      <c r="B1202">
        <v>251</v>
      </c>
      <c r="C1202">
        <v>90</v>
      </c>
      <c r="D1202">
        <v>3.84</v>
      </c>
      <c r="E1202">
        <v>76</v>
      </c>
      <c r="F1202">
        <v>0</v>
      </c>
      <c r="G1202">
        <v>-1</v>
      </c>
      <c r="H1202">
        <v>1</v>
      </c>
      <c r="I1202">
        <v>20</v>
      </c>
    </row>
    <row r="1203" spans="2:9" x14ac:dyDescent="0.25">
      <c r="B1203">
        <v>325</v>
      </c>
      <c r="C1203">
        <v>90</v>
      </c>
      <c r="D1203">
        <v>0.32</v>
      </c>
      <c r="E1203">
        <v>76</v>
      </c>
      <c r="F1203">
        <v>0</v>
      </c>
      <c r="G1203">
        <v>-1</v>
      </c>
      <c r="H1203">
        <v>1</v>
      </c>
      <c r="I1203">
        <v>20</v>
      </c>
    </row>
    <row r="1204" spans="2:9" x14ac:dyDescent="0.25">
      <c r="B1204">
        <v>326</v>
      </c>
      <c r="C1204">
        <v>90</v>
      </c>
      <c r="D1204">
        <v>1.28</v>
      </c>
      <c r="E1204">
        <v>76</v>
      </c>
      <c r="F1204">
        <v>0</v>
      </c>
      <c r="G1204">
        <v>-1</v>
      </c>
      <c r="H1204">
        <v>1</v>
      </c>
      <c r="I1204">
        <v>20</v>
      </c>
    </row>
    <row r="1205" spans="2:9" x14ac:dyDescent="0.25">
      <c r="B1205">
        <v>319</v>
      </c>
      <c r="C1205">
        <v>90</v>
      </c>
      <c r="D1205">
        <v>1.6</v>
      </c>
      <c r="E1205">
        <v>76</v>
      </c>
      <c r="F1205">
        <v>0</v>
      </c>
      <c r="G1205">
        <v>-1</v>
      </c>
      <c r="H1205">
        <v>1</v>
      </c>
      <c r="I1205">
        <v>20</v>
      </c>
    </row>
    <row r="1206" spans="2:9" x14ac:dyDescent="0.25">
      <c r="B1206">
        <v>312</v>
      </c>
      <c r="C1206">
        <v>90</v>
      </c>
      <c r="D1206">
        <v>1.1200000000000001</v>
      </c>
      <c r="E1206">
        <v>76</v>
      </c>
      <c r="F1206">
        <v>0</v>
      </c>
      <c r="G1206">
        <v>-1</v>
      </c>
      <c r="H1206">
        <v>1</v>
      </c>
      <c r="I1206">
        <v>20</v>
      </c>
    </row>
    <row r="1207" spans="2:9" x14ac:dyDescent="0.25">
      <c r="B1207">
        <v>321</v>
      </c>
      <c r="C1207">
        <v>90</v>
      </c>
      <c r="D1207">
        <v>1.1200000000000001</v>
      </c>
      <c r="E1207">
        <v>76</v>
      </c>
      <c r="F1207">
        <v>0</v>
      </c>
      <c r="G1207">
        <v>-1</v>
      </c>
      <c r="H1207">
        <v>1</v>
      </c>
      <c r="I1207">
        <v>20</v>
      </c>
    </row>
    <row r="1208" spans="2:9" x14ac:dyDescent="0.25">
      <c r="B1208">
        <v>318</v>
      </c>
      <c r="C1208">
        <v>90</v>
      </c>
      <c r="D1208">
        <v>2.08</v>
      </c>
      <c r="E1208">
        <v>76</v>
      </c>
      <c r="F1208">
        <v>0</v>
      </c>
      <c r="G1208">
        <v>-1</v>
      </c>
      <c r="H1208">
        <v>1</v>
      </c>
      <c r="I1208">
        <v>20</v>
      </c>
    </row>
    <row r="1209" spans="2:9" x14ac:dyDescent="0.25">
      <c r="B1209">
        <v>311</v>
      </c>
      <c r="C1209">
        <v>90</v>
      </c>
      <c r="D1209">
        <v>0.96</v>
      </c>
      <c r="E1209">
        <v>76</v>
      </c>
      <c r="F1209">
        <v>0</v>
      </c>
      <c r="G1209">
        <v>-1</v>
      </c>
      <c r="H1209">
        <v>1</v>
      </c>
      <c r="I1209">
        <v>20</v>
      </c>
    </row>
    <row r="1210" spans="2:9" x14ac:dyDescent="0.25">
      <c r="B1210">
        <v>313</v>
      </c>
      <c r="C1210">
        <v>90</v>
      </c>
      <c r="D1210">
        <v>3.84</v>
      </c>
      <c r="E1210">
        <v>76</v>
      </c>
      <c r="F1210">
        <v>0</v>
      </c>
      <c r="G1210">
        <v>-1</v>
      </c>
      <c r="H1210">
        <v>1</v>
      </c>
      <c r="I1210">
        <v>20</v>
      </c>
    </row>
    <row r="1211" spans="2:9" x14ac:dyDescent="0.25">
      <c r="B1211">
        <v>320</v>
      </c>
      <c r="C1211">
        <v>90</v>
      </c>
      <c r="D1211">
        <v>6.24</v>
      </c>
      <c r="E1211">
        <v>76</v>
      </c>
      <c r="F1211">
        <v>0</v>
      </c>
      <c r="G1211">
        <v>-1</v>
      </c>
      <c r="H1211">
        <v>1</v>
      </c>
      <c r="I1211">
        <v>20</v>
      </c>
    </row>
    <row r="1212" spans="2:9" x14ac:dyDescent="0.25">
      <c r="B1212">
        <v>270</v>
      </c>
      <c r="C1212">
        <v>90</v>
      </c>
      <c r="D1212">
        <v>4.4800000000000004</v>
      </c>
      <c r="E1212">
        <v>76</v>
      </c>
      <c r="F1212">
        <v>0</v>
      </c>
      <c r="G1212">
        <v>-1</v>
      </c>
      <c r="H1212">
        <v>1</v>
      </c>
      <c r="I1212">
        <v>20</v>
      </c>
    </row>
    <row r="1213" spans="2:9" x14ac:dyDescent="0.25">
      <c r="B1213">
        <v>269</v>
      </c>
      <c r="C1213">
        <v>90</v>
      </c>
      <c r="D1213">
        <v>4.16</v>
      </c>
      <c r="E1213">
        <v>76</v>
      </c>
      <c r="F1213">
        <v>0</v>
      </c>
      <c r="G1213">
        <v>-1</v>
      </c>
      <c r="H1213">
        <v>1</v>
      </c>
      <c r="I1213">
        <v>20</v>
      </c>
    </row>
    <row r="1214" spans="2:9" x14ac:dyDescent="0.25">
      <c r="B1214">
        <v>268</v>
      </c>
      <c r="C1214">
        <v>90</v>
      </c>
      <c r="D1214">
        <v>5.76</v>
      </c>
      <c r="E1214">
        <v>76</v>
      </c>
      <c r="F1214">
        <v>0</v>
      </c>
      <c r="G1214">
        <v>-1</v>
      </c>
      <c r="H1214">
        <v>1</v>
      </c>
      <c r="I1214">
        <v>20</v>
      </c>
    </row>
    <row r="1215" spans="2:9" x14ac:dyDescent="0.25">
      <c r="B1215">
        <v>267</v>
      </c>
      <c r="C1215">
        <v>90</v>
      </c>
      <c r="D1215">
        <v>5.44</v>
      </c>
      <c r="E1215">
        <v>76</v>
      </c>
      <c r="F1215">
        <v>0</v>
      </c>
      <c r="G1215">
        <v>-1</v>
      </c>
      <c r="H1215">
        <v>1</v>
      </c>
      <c r="I1215">
        <v>20</v>
      </c>
    </row>
    <row r="1216" spans="2:9" x14ac:dyDescent="0.25">
      <c r="B1216">
        <v>266</v>
      </c>
      <c r="C1216">
        <v>90</v>
      </c>
      <c r="D1216">
        <v>5.76</v>
      </c>
      <c r="E1216">
        <v>76</v>
      </c>
      <c r="F1216">
        <v>0</v>
      </c>
      <c r="G1216">
        <v>-1</v>
      </c>
      <c r="H1216">
        <v>1</v>
      </c>
      <c r="I1216">
        <v>20</v>
      </c>
    </row>
    <row r="1217" spans="2:9" x14ac:dyDescent="0.25">
      <c r="B1217">
        <v>265</v>
      </c>
      <c r="C1217">
        <v>90</v>
      </c>
      <c r="D1217">
        <v>4.8</v>
      </c>
      <c r="E1217">
        <v>76</v>
      </c>
      <c r="F1217">
        <v>0</v>
      </c>
      <c r="G1217">
        <v>-1</v>
      </c>
      <c r="H1217">
        <v>1</v>
      </c>
      <c r="I1217">
        <v>20</v>
      </c>
    </row>
    <row r="1218" spans="2:9" x14ac:dyDescent="0.25">
      <c r="B1218">
        <v>322</v>
      </c>
      <c r="C1218">
        <v>90</v>
      </c>
      <c r="D1218">
        <v>0.32</v>
      </c>
      <c r="E1218">
        <v>76</v>
      </c>
      <c r="F1218">
        <v>0</v>
      </c>
      <c r="G1218">
        <v>-1</v>
      </c>
      <c r="H1218">
        <v>1</v>
      </c>
      <c r="I1218">
        <v>20</v>
      </c>
    </row>
    <row r="1219" spans="2:9" x14ac:dyDescent="0.25">
      <c r="B1219">
        <v>327</v>
      </c>
      <c r="C1219">
        <v>90</v>
      </c>
      <c r="D1219">
        <v>0.96</v>
      </c>
      <c r="E1219">
        <v>76</v>
      </c>
      <c r="F1219">
        <v>0</v>
      </c>
      <c r="G1219">
        <v>-1</v>
      </c>
      <c r="H1219">
        <v>1</v>
      </c>
      <c r="I1219">
        <v>20</v>
      </c>
    </row>
    <row r="1220" spans="2:9" x14ac:dyDescent="0.25">
      <c r="B1220">
        <v>301</v>
      </c>
      <c r="C1220">
        <v>90</v>
      </c>
      <c r="D1220">
        <v>0.96</v>
      </c>
      <c r="E1220">
        <v>76</v>
      </c>
      <c r="F1220">
        <v>0</v>
      </c>
      <c r="G1220">
        <v>-1</v>
      </c>
      <c r="H1220">
        <v>1</v>
      </c>
      <c r="I1220">
        <v>20</v>
      </c>
    </row>
    <row r="1221" spans="2:9" x14ac:dyDescent="0.25">
      <c r="B1221">
        <v>394</v>
      </c>
      <c r="C1221">
        <v>90</v>
      </c>
      <c r="D1221">
        <v>0.64</v>
      </c>
      <c r="E1221">
        <v>76</v>
      </c>
      <c r="F1221">
        <v>0</v>
      </c>
      <c r="G1221">
        <v>-1</v>
      </c>
      <c r="H1221">
        <v>1</v>
      </c>
      <c r="I1221">
        <v>20</v>
      </c>
    </row>
    <row r="1222" spans="2:9" x14ac:dyDescent="0.25">
      <c r="B1222">
        <v>395</v>
      </c>
      <c r="C1222">
        <v>90</v>
      </c>
      <c r="D1222">
        <v>0.48</v>
      </c>
      <c r="E1222">
        <v>76</v>
      </c>
      <c r="F1222">
        <v>0</v>
      </c>
      <c r="G1222">
        <v>-1</v>
      </c>
      <c r="H1222">
        <v>1</v>
      </c>
      <c r="I1222">
        <v>20</v>
      </c>
    </row>
    <row r="1223" spans="2:9" x14ac:dyDescent="0.25">
      <c r="B1223">
        <v>396</v>
      </c>
      <c r="C1223">
        <v>90</v>
      </c>
      <c r="D1223">
        <v>0.64</v>
      </c>
      <c r="E1223">
        <v>76</v>
      </c>
      <c r="F1223">
        <v>0</v>
      </c>
      <c r="G1223">
        <v>-1</v>
      </c>
      <c r="H1223">
        <v>1</v>
      </c>
      <c r="I1223">
        <v>20</v>
      </c>
    </row>
    <row r="1224" spans="2:9" x14ac:dyDescent="0.25">
      <c r="B1224">
        <v>397</v>
      </c>
      <c r="C1224">
        <v>90</v>
      </c>
      <c r="D1224">
        <v>0.64</v>
      </c>
      <c r="E1224">
        <v>76</v>
      </c>
      <c r="F1224">
        <v>0</v>
      </c>
      <c r="G1224">
        <v>-1</v>
      </c>
      <c r="H1224">
        <v>1</v>
      </c>
      <c r="I1224">
        <v>20</v>
      </c>
    </row>
    <row r="1225" spans="2:9" x14ac:dyDescent="0.25">
      <c r="B1225">
        <v>398</v>
      </c>
      <c r="C1225">
        <v>90</v>
      </c>
      <c r="D1225">
        <v>0.64</v>
      </c>
      <c r="E1225">
        <v>76</v>
      </c>
      <c r="F1225">
        <v>0</v>
      </c>
      <c r="G1225">
        <v>-1</v>
      </c>
      <c r="H1225">
        <v>1</v>
      </c>
      <c r="I1225">
        <v>20</v>
      </c>
    </row>
    <row r="1226" spans="2:9" x14ac:dyDescent="0.25">
      <c r="B1226">
        <v>399</v>
      </c>
      <c r="C1226">
        <v>90</v>
      </c>
      <c r="D1226">
        <v>0.32</v>
      </c>
      <c r="E1226">
        <v>76</v>
      </c>
      <c r="F1226">
        <v>0</v>
      </c>
      <c r="G1226">
        <v>-1</v>
      </c>
      <c r="H1226">
        <v>1</v>
      </c>
      <c r="I1226">
        <v>20</v>
      </c>
    </row>
    <row r="1227" spans="2:9" x14ac:dyDescent="0.25">
      <c r="B1227">
        <v>401</v>
      </c>
      <c r="C1227">
        <v>90</v>
      </c>
      <c r="D1227">
        <v>0.48</v>
      </c>
      <c r="E1227">
        <v>76</v>
      </c>
      <c r="F1227">
        <v>0</v>
      </c>
      <c r="G1227">
        <v>-1</v>
      </c>
      <c r="H1227">
        <v>1</v>
      </c>
      <c r="I1227">
        <v>20</v>
      </c>
    </row>
    <row r="1228" spans="2:9" x14ac:dyDescent="0.25">
      <c r="B1228">
        <v>511</v>
      </c>
      <c r="C1228">
        <v>90</v>
      </c>
      <c r="D1228">
        <v>0.64</v>
      </c>
      <c r="E1228">
        <v>76</v>
      </c>
      <c r="F1228">
        <v>0</v>
      </c>
      <c r="G1228">
        <v>-1</v>
      </c>
      <c r="H1228">
        <v>1</v>
      </c>
      <c r="I1228">
        <v>20</v>
      </c>
    </row>
    <row r="1229" spans="2:9" x14ac:dyDescent="0.25">
      <c r="B1229">
        <v>512</v>
      </c>
      <c r="C1229">
        <v>90</v>
      </c>
      <c r="D1229">
        <v>0.48</v>
      </c>
      <c r="E1229">
        <v>76</v>
      </c>
      <c r="F1229">
        <v>0</v>
      </c>
      <c r="G1229">
        <v>-1</v>
      </c>
      <c r="H1229">
        <v>1</v>
      </c>
      <c r="I1229">
        <v>20</v>
      </c>
    </row>
    <row r="1230" spans="2:9" x14ac:dyDescent="0.25">
      <c r="B1230">
        <v>513</v>
      </c>
      <c r="C1230">
        <v>90</v>
      </c>
      <c r="D1230">
        <v>0.64</v>
      </c>
      <c r="E1230">
        <v>76</v>
      </c>
      <c r="F1230">
        <v>0</v>
      </c>
      <c r="G1230">
        <v>-1</v>
      </c>
      <c r="H1230">
        <v>1</v>
      </c>
      <c r="I1230">
        <v>20</v>
      </c>
    </row>
    <row r="1231" spans="2:9" x14ac:dyDescent="0.25">
      <c r="B1231">
        <v>514</v>
      </c>
      <c r="C1231">
        <v>90</v>
      </c>
      <c r="D1231">
        <v>0.64</v>
      </c>
      <c r="E1231">
        <v>76</v>
      </c>
      <c r="F1231">
        <v>0</v>
      </c>
      <c r="G1231">
        <v>-1</v>
      </c>
      <c r="H1231">
        <v>1</v>
      </c>
      <c r="I1231">
        <v>20</v>
      </c>
    </row>
    <row r="1232" spans="2:9" x14ac:dyDescent="0.25">
      <c r="B1232">
        <v>515</v>
      </c>
      <c r="C1232">
        <v>90</v>
      </c>
      <c r="D1232">
        <v>0.64</v>
      </c>
      <c r="E1232">
        <v>76</v>
      </c>
      <c r="F1232">
        <v>0</v>
      </c>
      <c r="G1232">
        <v>-1</v>
      </c>
      <c r="H1232">
        <v>1</v>
      </c>
      <c r="I1232">
        <v>20</v>
      </c>
    </row>
    <row r="1233" spans="2:9" x14ac:dyDescent="0.25">
      <c r="B1233">
        <v>516</v>
      </c>
      <c r="C1233">
        <v>90</v>
      </c>
      <c r="D1233">
        <v>0.32</v>
      </c>
      <c r="E1233">
        <v>76</v>
      </c>
      <c r="F1233">
        <v>0</v>
      </c>
      <c r="G1233">
        <v>-1</v>
      </c>
      <c r="H1233">
        <v>1</v>
      </c>
      <c r="I1233">
        <v>20</v>
      </c>
    </row>
    <row r="1234" spans="2:9" x14ac:dyDescent="0.25">
      <c r="B1234">
        <v>518</v>
      </c>
      <c r="C1234">
        <v>90</v>
      </c>
      <c r="D1234">
        <v>0.48</v>
      </c>
      <c r="E1234">
        <v>76</v>
      </c>
      <c r="F1234">
        <v>0</v>
      </c>
      <c r="G1234">
        <v>-1</v>
      </c>
      <c r="H1234">
        <v>1</v>
      </c>
      <c r="I1234">
        <v>20</v>
      </c>
    </row>
    <row r="1235" spans="2:9" x14ac:dyDescent="0.25">
      <c r="B1235">
        <v>520</v>
      </c>
      <c r="C1235">
        <v>90</v>
      </c>
      <c r="D1235">
        <v>0.64</v>
      </c>
      <c r="E1235">
        <v>76</v>
      </c>
      <c r="F1235">
        <v>0</v>
      </c>
      <c r="G1235">
        <v>-1</v>
      </c>
      <c r="H1235">
        <v>1</v>
      </c>
      <c r="I1235">
        <v>20</v>
      </c>
    </row>
    <row r="1236" spans="2:9" x14ac:dyDescent="0.25">
      <c r="B1236">
        <v>521</v>
      </c>
      <c r="C1236">
        <v>90</v>
      </c>
      <c r="D1236">
        <v>0.48</v>
      </c>
      <c r="E1236">
        <v>76</v>
      </c>
      <c r="F1236">
        <v>0</v>
      </c>
      <c r="G1236">
        <v>-1</v>
      </c>
      <c r="H1236">
        <v>1</v>
      </c>
      <c r="I1236">
        <v>20</v>
      </c>
    </row>
    <row r="1237" spans="2:9" x14ac:dyDescent="0.25">
      <c r="B1237">
        <v>522</v>
      </c>
      <c r="C1237">
        <v>90</v>
      </c>
      <c r="D1237">
        <v>0.64</v>
      </c>
      <c r="E1237">
        <v>76</v>
      </c>
      <c r="F1237">
        <v>0</v>
      </c>
      <c r="G1237">
        <v>-1</v>
      </c>
      <c r="H1237">
        <v>1</v>
      </c>
      <c r="I1237">
        <v>20</v>
      </c>
    </row>
    <row r="1238" spans="2:9" x14ac:dyDescent="0.25">
      <c r="B1238">
        <v>523</v>
      </c>
      <c r="C1238">
        <v>90</v>
      </c>
      <c r="D1238">
        <v>0.64</v>
      </c>
      <c r="E1238">
        <v>76</v>
      </c>
      <c r="F1238">
        <v>0</v>
      </c>
      <c r="G1238">
        <v>-1</v>
      </c>
      <c r="H1238">
        <v>1</v>
      </c>
      <c r="I1238">
        <v>20</v>
      </c>
    </row>
    <row r="1239" spans="2:9" x14ac:dyDescent="0.25">
      <c r="B1239">
        <v>524</v>
      </c>
      <c r="C1239">
        <v>90</v>
      </c>
      <c r="D1239">
        <v>0.64</v>
      </c>
      <c r="E1239">
        <v>76</v>
      </c>
      <c r="F1239">
        <v>0</v>
      </c>
      <c r="G1239">
        <v>-1</v>
      </c>
      <c r="H1239">
        <v>1</v>
      </c>
      <c r="I1239">
        <v>20</v>
      </c>
    </row>
    <row r="1240" spans="2:9" x14ac:dyDescent="0.25">
      <c r="B1240">
        <v>525</v>
      </c>
      <c r="C1240">
        <v>90</v>
      </c>
      <c r="D1240">
        <v>0.32</v>
      </c>
      <c r="E1240">
        <v>76</v>
      </c>
      <c r="F1240">
        <v>0</v>
      </c>
      <c r="G1240">
        <v>-1</v>
      </c>
      <c r="H1240">
        <v>1</v>
      </c>
      <c r="I1240">
        <v>20</v>
      </c>
    </row>
    <row r="1241" spans="2:9" x14ac:dyDescent="0.25">
      <c r="B1241">
        <v>527</v>
      </c>
      <c r="C1241">
        <v>90</v>
      </c>
      <c r="D1241">
        <v>0.48</v>
      </c>
      <c r="E1241">
        <v>76</v>
      </c>
      <c r="F1241">
        <v>0</v>
      </c>
      <c r="G1241">
        <v>-1</v>
      </c>
      <c r="H1241">
        <v>1</v>
      </c>
      <c r="I1241">
        <v>20</v>
      </c>
    </row>
    <row r="1242" spans="2:9" x14ac:dyDescent="0.25">
      <c r="B1242">
        <v>238</v>
      </c>
      <c r="C1242">
        <v>90</v>
      </c>
      <c r="D1242">
        <v>143</v>
      </c>
      <c r="E1242">
        <v>76</v>
      </c>
      <c r="F1242">
        <v>0</v>
      </c>
      <c r="G1242">
        <v>-1</v>
      </c>
      <c r="H1242">
        <v>1</v>
      </c>
      <c r="I1242">
        <v>21</v>
      </c>
    </row>
    <row r="1243" spans="2:9" x14ac:dyDescent="0.25">
      <c r="B1243">
        <v>236</v>
      </c>
      <c r="C1243">
        <v>88</v>
      </c>
      <c r="D1243">
        <v>143</v>
      </c>
      <c r="E1243">
        <v>76</v>
      </c>
      <c r="F1243">
        <v>0</v>
      </c>
      <c r="G1243">
        <v>-1</v>
      </c>
      <c r="H1243">
        <v>1</v>
      </c>
      <c r="I1243">
        <v>21</v>
      </c>
    </row>
    <row r="1244" spans="2:9" x14ac:dyDescent="0.25">
      <c r="B1244">
        <v>464</v>
      </c>
      <c r="C1244">
        <v>90</v>
      </c>
      <c r="D1244">
        <v>143</v>
      </c>
      <c r="E1244">
        <v>76</v>
      </c>
      <c r="F1244">
        <v>0</v>
      </c>
      <c r="G1244">
        <v>-1</v>
      </c>
      <c r="H1244">
        <v>1</v>
      </c>
      <c r="I1244">
        <v>21</v>
      </c>
    </row>
    <row r="1245" spans="2:9" x14ac:dyDescent="0.25">
      <c r="B1245">
        <v>294</v>
      </c>
      <c r="C1245">
        <v>90</v>
      </c>
      <c r="D1245">
        <v>3</v>
      </c>
      <c r="E1245">
        <v>76</v>
      </c>
      <c r="F1245">
        <v>0</v>
      </c>
      <c r="G1245">
        <v>-1</v>
      </c>
      <c r="H1245">
        <v>1</v>
      </c>
      <c r="I1245">
        <v>21</v>
      </c>
    </row>
    <row r="1246" spans="2:9" x14ac:dyDescent="0.25">
      <c r="B1246">
        <v>513</v>
      </c>
      <c r="C1246">
        <v>90</v>
      </c>
      <c r="D1246">
        <v>3</v>
      </c>
      <c r="E1246">
        <v>76</v>
      </c>
      <c r="F1246">
        <v>0</v>
      </c>
      <c r="G1246">
        <v>-1</v>
      </c>
      <c r="H1246">
        <v>1</v>
      </c>
      <c r="I1246">
        <v>21</v>
      </c>
    </row>
    <row r="1247" spans="2:9" x14ac:dyDescent="0.25">
      <c r="B1247">
        <v>230</v>
      </c>
      <c r="C1247">
        <v>88</v>
      </c>
      <c r="D1247">
        <v>185</v>
      </c>
      <c r="E1247">
        <v>76</v>
      </c>
      <c r="F1247">
        <v>0</v>
      </c>
      <c r="G1247">
        <v>-1</v>
      </c>
      <c r="H1247">
        <v>1</v>
      </c>
      <c r="I1247">
        <v>22</v>
      </c>
    </row>
    <row r="1248" spans="2:9" x14ac:dyDescent="0.25">
      <c r="B1248">
        <v>223</v>
      </c>
      <c r="C1248">
        <v>88</v>
      </c>
      <c r="D1248">
        <v>155</v>
      </c>
      <c r="E1248">
        <v>76</v>
      </c>
      <c r="F1248">
        <v>0</v>
      </c>
      <c r="G1248">
        <v>-1</v>
      </c>
      <c r="H1248">
        <v>1</v>
      </c>
      <c r="I1248">
        <v>22</v>
      </c>
    </row>
    <row r="1249" spans="2:9" x14ac:dyDescent="0.25">
      <c r="B1249">
        <v>241</v>
      </c>
      <c r="C1249">
        <v>88</v>
      </c>
      <c r="D1249">
        <v>26</v>
      </c>
      <c r="E1249">
        <v>76</v>
      </c>
      <c r="F1249">
        <v>0</v>
      </c>
      <c r="G1249">
        <v>-1</v>
      </c>
      <c r="H1249">
        <v>1</v>
      </c>
      <c r="I1249">
        <v>22</v>
      </c>
    </row>
    <row r="1250" spans="2:9" x14ac:dyDescent="0.25">
      <c r="B1250">
        <v>302</v>
      </c>
      <c r="C1250">
        <v>88</v>
      </c>
      <c r="D1250">
        <v>33</v>
      </c>
      <c r="E1250">
        <v>76</v>
      </c>
      <c r="F1250">
        <v>0</v>
      </c>
      <c r="G1250">
        <v>-1</v>
      </c>
      <c r="H1250">
        <v>1</v>
      </c>
      <c r="I1250">
        <v>22</v>
      </c>
    </row>
    <row r="1251" spans="2:9" x14ac:dyDescent="0.25">
      <c r="B1251">
        <v>243</v>
      </c>
      <c r="C1251">
        <v>88</v>
      </c>
      <c r="D1251">
        <v>16</v>
      </c>
      <c r="E1251">
        <v>76</v>
      </c>
      <c r="F1251">
        <v>0</v>
      </c>
      <c r="G1251">
        <v>-1</v>
      </c>
      <c r="H1251">
        <v>1</v>
      </c>
      <c r="I1251">
        <v>22</v>
      </c>
    </row>
    <row r="1252" spans="2:9" x14ac:dyDescent="0.25">
      <c r="B1252">
        <v>236</v>
      </c>
      <c r="C1252">
        <v>88</v>
      </c>
      <c r="D1252">
        <v>65</v>
      </c>
      <c r="E1252">
        <v>76</v>
      </c>
      <c r="F1252">
        <v>0</v>
      </c>
      <c r="G1252">
        <v>-1</v>
      </c>
      <c r="H1252">
        <v>1</v>
      </c>
      <c r="I1252">
        <v>22</v>
      </c>
    </row>
    <row r="1253" spans="2:9" x14ac:dyDescent="0.25">
      <c r="B1253">
        <v>239</v>
      </c>
      <c r="C1253">
        <v>88</v>
      </c>
      <c r="D1253">
        <v>17</v>
      </c>
      <c r="E1253">
        <v>76</v>
      </c>
      <c r="F1253">
        <v>0</v>
      </c>
      <c r="G1253">
        <v>-1</v>
      </c>
      <c r="H1253">
        <v>1</v>
      </c>
      <c r="I1253">
        <v>22</v>
      </c>
    </row>
    <row r="1254" spans="2:9" x14ac:dyDescent="0.25">
      <c r="B1254">
        <v>253</v>
      </c>
      <c r="C1254">
        <v>88</v>
      </c>
      <c r="D1254">
        <v>7</v>
      </c>
      <c r="E1254">
        <v>76</v>
      </c>
      <c r="F1254">
        <v>0</v>
      </c>
      <c r="G1254">
        <v>-1</v>
      </c>
      <c r="H1254">
        <v>1</v>
      </c>
      <c r="I1254">
        <v>22</v>
      </c>
    </row>
    <row r="1255" spans="2:9" x14ac:dyDescent="0.25">
      <c r="B1255">
        <v>255</v>
      </c>
      <c r="C1255">
        <v>88</v>
      </c>
      <c r="D1255">
        <v>14</v>
      </c>
      <c r="E1255">
        <v>76</v>
      </c>
      <c r="F1255">
        <v>0</v>
      </c>
      <c r="G1255">
        <v>-1</v>
      </c>
      <c r="H1255">
        <v>1</v>
      </c>
      <c r="I1255">
        <v>22</v>
      </c>
    </row>
    <row r="1256" spans="2:9" x14ac:dyDescent="0.25">
      <c r="B1256">
        <v>264</v>
      </c>
      <c r="C1256">
        <v>88</v>
      </c>
      <c r="D1256">
        <v>2</v>
      </c>
      <c r="E1256">
        <v>76</v>
      </c>
      <c r="F1256">
        <v>0</v>
      </c>
      <c r="G1256">
        <v>-1</v>
      </c>
      <c r="H1256">
        <v>1</v>
      </c>
      <c r="I1256">
        <v>22</v>
      </c>
    </row>
    <row r="1257" spans="2:9" x14ac:dyDescent="0.25">
      <c r="B1257">
        <v>262</v>
      </c>
      <c r="C1257">
        <v>88</v>
      </c>
      <c r="D1257">
        <v>2</v>
      </c>
      <c r="E1257">
        <v>76</v>
      </c>
      <c r="F1257">
        <v>0</v>
      </c>
      <c r="G1257">
        <v>-1</v>
      </c>
      <c r="H1257">
        <v>1</v>
      </c>
      <c r="I1257">
        <v>22</v>
      </c>
    </row>
    <row r="1258" spans="2:9" x14ac:dyDescent="0.25">
      <c r="B1258">
        <v>260</v>
      </c>
      <c r="C1258">
        <v>88</v>
      </c>
      <c r="D1258">
        <v>20</v>
      </c>
      <c r="E1258">
        <v>76</v>
      </c>
      <c r="F1258">
        <v>0</v>
      </c>
      <c r="G1258">
        <v>-1</v>
      </c>
      <c r="H1258">
        <v>1</v>
      </c>
      <c r="I1258">
        <v>22</v>
      </c>
    </row>
    <row r="1259" spans="2:9" x14ac:dyDescent="0.25">
      <c r="B1259">
        <v>259</v>
      </c>
      <c r="C1259">
        <v>88</v>
      </c>
      <c r="D1259">
        <v>34</v>
      </c>
      <c r="E1259">
        <v>76</v>
      </c>
      <c r="F1259">
        <v>0</v>
      </c>
      <c r="G1259">
        <v>-1</v>
      </c>
      <c r="H1259">
        <v>1</v>
      </c>
      <c r="I1259">
        <v>22</v>
      </c>
    </row>
    <row r="1260" spans="2:9" x14ac:dyDescent="0.25">
      <c r="B1260">
        <v>270</v>
      </c>
      <c r="C1260">
        <v>88</v>
      </c>
      <c r="D1260">
        <v>15</v>
      </c>
      <c r="E1260">
        <v>76</v>
      </c>
      <c r="F1260">
        <v>0</v>
      </c>
      <c r="G1260">
        <v>-1</v>
      </c>
      <c r="H1260">
        <v>1</v>
      </c>
      <c r="I1260">
        <v>22</v>
      </c>
    </row>
    <row r="1261" spans="2:9" x14ac:dyDescent="0.25">
      <c r="B1261">
        <v>268</v>
      </c>
      <c r="C1261">
        <v>88</v>
      </c>
      <c r="D1261">
        <v>3</v>
      </c>
      <c r="E1261">
        <v>76</v>
      </c>
      <c r="F1261">
        <v>0</v>
      </c>
      <c r="G1261">
        <v>-1</v>
      </c>
      <c r="H1261">
        <v>1</v>
      </c>
      <c r="I1261">
        <v>22</v>
      </c>
    </row>
    <row r="1262" spans="2:9" x14ac:dyDescent="0.25">
      <c r="B1262">
        <v>266</v>
      </c>
      <c r="C1262">
        <v>88</v>
      </c>
      <c r="D1262">
        <v>8</v>
      </c>
      <c r="E1262">
        <v>76</v>
      </c>
      <c r="F1262">
        <v>0</v>
      </c>
      <c r="G1262">
        <v>-1</v>
      </c>
      <c r="H1262">
        <v>1</v>
      </c>
      <c r="I1262">
        <v>22</v>
      </c>
    </row>
    <row r="1263" spans="2:9" x14ac:dyDescent="0.25">
      <c r="B1263">
        <v>322</v>
      </c>
      <c r="C1263">
        <v>88</v>
      </c>
      <c r="D1263">
        <v>21</v>
      </c>
      <c r="E1263">
        <v>76</v>
      </c>
      <c r="F1263">
        <v>0</v>
      </c>
      <c r="G1263">
        <v>-1</v>
      </c>
      <c r="H1263">
        <v>1</v>
      </c>
      <c r="I1263">
        <v>22</v>
      </c>
    </row>
    <row r="1264" spans="2:9" x14ac:dyDescent="0.25">
      <c r="B1264">
        <v>247</v>
      </c>
      <c r="C1264">
        <v>88</v>
      </c>
      <c r="D1264">
        <v>4</v>
      </c>
      <c r="E1264">
        <v>76</v>
      </c>
      <c r="F1264">
        <v>0</v>
      </c>
      <c r="G1264">
        <v>-1</v>
      </c>
      <c r="H1264">
        <v>1</v>
      </c>
      <c r="I1264">
        <v>22</v>
      </c>
    </row>
    <row r="1265" spans="2:9" x14ac:dyDescent="0.25">
      <c r="B1265">
        <v>249</v>
      </c>
      <c r="C1265">
        <v>88</v>
      </c>
      <c r="D1265">
        <v>2</v>
      </c>
      <c r="E1265">
        <v>76</v>
      </c>
      <c r="F1265">
        <v>0</v>
      </c>
      <c r="G1265">
        <v>-1</v>
      </c>
      <c r="H1265">
        <v>1</v>
      </c>
      <c r="I1265">
        <v>22</v>
      </c>
    </row>
    <row r="1266" spans="2:9" x14ac:dyDescent="0.25">
      <c r="B1266">
        <v>245</v>
      </c>
      <c r="C1266">
        <v>88</v>
      </c>
      <c r="D1266">
        <v>7</v>
      </c>
      <c r="E1266">
        <v>76</v>
      </c>
      <c r="F1266">
        <v>0</v>
      </c>
      <c r="G1266">
        <v>-1</v>
      </c>
      <c r="H1266">
        <v>1</v>
      </c>
      <c r="I1266">
        <v>22</v>
      </c>
    </row>
    <row r="1267" spans="2:9" x14ac:dyDescent="0.25">
      <c r="B1267">
        <v>276</v>
      </c>
      <c r="C1267">
        <v>88</v>
      </c>
      <c r="D1267">
        <v>2</v>
      </c>
      <c r="E1267">
        <v>76</v>
      </c>
      <c r="F1267">
        <v>0</v>
      </c>
      <c r="G1267">
        <v>-1</v>
      </c>
      <c r="H1267">
        <v>1</v>
      </c>
      <c r="I1267">
        <v>22</v>
      </c>
    </row>
    <row r="1268" spans="2:9" x14ac:dyDescent="0.25">
      <c r="B1268">
        <v>274</v>
      </c>
      <c r="C1268">
        <v>88</v>
      </c>
      <c r="D1268">
        <v>2</v>
      </c>
      <c r="E1268">
        <v>76</v>
      </c>
      <c r="F1268">
        <v>0</v>
      </c>
      <c r="G1268">
        <v>-1</v>
      </c>
      <c r="H1268">
        <v>1</v>
      </c>
      <c r="I1268">
        <v>22</v>
      </c>
    </row>
    <row r="1269" spans="2:9" x14ac:dyDescent="0.25">
      <c r="B1269">
        <v>271</v>
      </c>
      <c r="C1269">
        <v>88</v>
      </c>
      <c r="D1269">
        <v>2</v>
      </c>
      <c r="E1269">
        <v>76</v>
      </c>
      <c r="F1269">
        <v>0</v>
      </c>
      <c r="G1269">
        <v>-1</v>
      </c>
      <c r="H1269">
        <v>1</v>
      </c>
      <c r="I1269">
        <v>22</v>
      </c>
    </row>
    <row r="1270" spans="2:9" x14ac:dyDescent="0.25">
      <c r="B1270">
        <v>465</v>
      </c>
      <c r="C1270">
        <v>88</v>
      </c>
      <c r="D1270">
        <v>38</v>
      </c>
      <c r="E1270">
        <v>76</v>
      </c>
      <c r="F1270">
        <v>0</v>
      </c>
      <c r="G1270">
        <v>-1</v>
      </c>
      <c r="H1270">
        <v>1</v>
      </c>
      <c r="I1270">
        <v>22</v>
      </c>
    </row>
    <row r="1271" spans="2:9" x14ac:dyDescent="0.25">
      <c r="B1271">
        <v>462</v>
      </c>
      <c r="C1271">
        <v>88</v>
      </c>
      <c r="D1271">
        <v>87</v>
      </c>
      <c r="E1271">
        <v>76</v>
      </c>
      <c r="F1271">
        <v>0</v>
      </c>
      <c r="G1271">
        <v>-1</v>
      </c>
      <c r="H1271">
        <v>1</v>
      </c>
      <c r="I1271">
        <v>22</v>
      </c>
    </row>
    <row r="1272" spans="2:9" x14ac:dyDescent="0.25">
      <c r="B1272">
        <v>498</v>
      </c>
      <c r="C1272">
        <v>88</v>
      </c>
      <c r="D1272">
        <v>10</v>
      </c>
      <c r="E1272">
        <v>76</v>
      </c>
      <c r="F1272">
        <v>0</v>
      </c>
      <c r="G1272">
        <v>-1</v>
      </c>
      <c r="H1272">
        <v>1</v>
      </c>
      <c r="I1272">
        <v>22</v>
      </c>
    </row>
    <row r="1273" spans="2:9" x14ac:dyDescent="0.25">
      <c r="B1273">
        <v>494</v>
      </c>
      <c r="C1273">
        <v>88</v>
      </c>
      <c r="D1273">
        <v>10</v>
      </c>
      <c r="E1273">
        <v>76</v>
      </c>
      <c r="F1273">
        <v>0</v>
      </c>
      <c r="G1273">
        <v>-1</v>
      </c>
      <c r="H1273">
        <v>1</v>
      </c>
      <c r="I1273">
        <v>22</v>
      </c>
    </row>
    <row r="1274" spans="2:9" x14ac:dyDescent="0.25">
      <c r="B1274">
        <v>496</v>
      </c>
      <c r="C1274">
        <v>88</v>
      </c>
      <c r="D1274">
        <v>10</v>
      </c>
      <c r="E1274">
        <v>76</v>
      </c>
      <c r="F1274">
        <v>0</v>
      </c>
      <c r="G1274">
        <v>-1</v>
      </c>
      <c r="H1274">
        <v>1</v>
      </c>
      <c r="I1274">
        <v>22</v>
      </c>
    </row>
    <row r="1275" spans="2:9" x14ac:dyDescent="0.25">
      <c r="B1275">
        <v>491</v>
      </c>
      <c r="C1275">
        <v>88</v>
      </c>
      <c r="D1275">
        <v>10</v>
      </c>
      <c r="E1275">
        <v>76</v>
      </c>
      <c r="F1275">
        <v>0</v>
      </c>
      <c r="G1275">
        <v>-1</v>
      </c>
      <c r="H1275">
        <v>1</v>
      </c>
      <c r="I1275">
        <v>22</v>
      </c>
    </row>
    <row r="1276" spans="2:9" x14ac:dyDescent="0.25">
      <c r="B1276">
        <v>487</v>
      </c>
      <c r="C1276">
        <v>88</v>
      </c>
      <c r="D1276">
        <v>10</v>
      </c>
      <c r="E1276">
        <v>76</v>
      </c>
      <c r="F1276">
        <v>0</v>
      </c>
      <c r="G1276">
        <v>-1</v>
      </c>
      <c r="H1276">
        <v>1</v>
      </c>
      <c r="I1276">
        <v>22</v>
      </c>
    </row>
    <row r="1277" spans="2:9" x14ac:dyDescent="0.25">
      <c r="B1277">
        <v>489</v>
      </c>
      <c r="C1277">
        <v>88</v>
      </c>
      <c r="D1277">
        <v>10</v>
      </c>
      <c r="E1277">
        <v>76</v>
      </c>
      <c r="F1277">
        <v>0</v>
      </c>
      <c r="G1277">
        <v>-1</v>
      </c>
      <c r="H1277">
        <v>1</v>
      </c>
      <c r="I1277">
        <v>22</v>
      </c>
    </row>
    <row r="1278" spans="2:9" x14ac:dyDescent="0.25">
      <c r="B1278">
        <v>484</v>
      </c>
      <c r="C1278">
        <v>88</v>
      </c>
      <c r="D1278">
        <v>2</v>
      </c>
      <c r="E1278">
        <v>76</v>
      </c>
      <c r="F1278">
        <v>0</v>
      </c>
      <c r="G1278">
        <v>-1</v>
      </c>
      <c r="H1278">
        <v>1</v>
      </c>
      <c r="I1278">
        <v>22</v>
      </c>
    </row>
    <row r="1279" spans="2:9" x14ac:dyDescent="0.25">
      <c r="B1279">
        <v>479</v>
      </c>
      <c r="C1279">
        <v>88</v>
      </c>
      <c r="D1279">
        <v>2</v>
      </c>
      <c r="E1279">
        <v>76</v>
      </c>
      <c r="F1279">
        <v>0</v>
      </c>
      <c r="G1279">
        <v>-1</v>
      </c>
      <c r="H1279">
        <v>1</v>
      </c>
      <c r="I1279">
        <v>22</v>
      </c>
    </row>
    <row r="1280" spans="2:9" x14ac:dyDescent="0.25">
      <c r="B1280">
        <v>481</v>
      </c>
      <c r="C1280">
        <v>88</v>
      </c>
      <c r="D1280">
        <v>4</v>
      </c>
      <c r="E1280">
        <v>76</v>
      </c>
      <c r="F1280">
        <v>0</v>
      </c>
      <c r="G1280">
        <v>-1</v>
      </c>
      <c r="H1280">
        <v>1</v>
      </c>
      <c r="I1280">
        <v>22</v>
      </c>
    </row>
    <row r="1281" spans="2:9" x14ac:dyDescent="0.25">
      <c r="B1281">
        <v>475</v>
      </c>
      <c r="C1281">
        <v>88</v>
      </c>
      <c r="D1281">
        <v>3</v>
      </c>
      <c r="E1281">
        <v>76</v>
      </c>
      <c r="F1281">
        <v>0</v>
      </c>
      <c r="G1281">
        <v>-1</v>
      </c>
      <c r="H1281">
        <v>1</v>
      </c>
      <c r="I1281">
        <v>22</v>
      </c>
    </row>
    <row r="1282" spans="2:9" x14ac:dyDescent="0.25">
      <c r="B1282">
        <v>472</v>
      </c>
      <c r="C1282">
        <v>88</v>
      </c>
      <c r="D1282">
        <v>3</v>
      </c>
      <c r="E1282">
        <v>76</v>
      </c>
      <c r="F1282">
        <v>0</v>
      </c>
      <c r="G1282">
        <v>-1</v>
      </c>
      <c r="H1282">
        <v>1</v>
      </c>
      <c r="I1282">
        <v>22</v>
      </c>
    </row>
    <row r="1283" spans="2:9" x14ac:dyDescent="0.25">
      <c r="B1283">
        <v>470</v>
      </c>
      <c r="C1283">
        <v>88</v>
      </c>
      <c r="D1283">
        <v>2</v>
      </c>
      <c r="E1283">
        <v>76</v>
      </c>
      <c r="F1283">
        <v>0</v>
      </c>
      <c r="G1283">
        <v>-1</v>
      </c>
      <c r="H1283">
        <v>1</v>
      </c>
      <c r="I1283">
        <v>22</v>
      </c>
    </row>
    <row r="1284" spans="2:9" x14ac:dyDescent="0.25">
      <c r="B1284">
        <v>401</v>
      </c>
      <c r="C1284">
        <v>88</v>
      </c>
      <c r="D1284">
        <v>3</v>
      </c>
      <c r="E1284">
        <v>76</v>
      </c>
      <c r="F1284">
        <v>0</v>
      </c>
      <c r="G1284">
        <v>-1</v>
      </c>
      <c r="H1284">
        <v>1</v>
      </c>
      <c r="I1284">
        <v>22</v>
      </c>
    </row>
    <row r="1285" spans="2:9" x14ac:dyDescent="0.25">
      <c r="B1285">
        <v>396</v>
      </c>
      <c r="C1285">
        <v>88</v>
      </c>
      <c r="D1285">
        <v>3</v>
      </c>
      <c r="E1285">
        <v>76</v>
      </c>
      <c r="F1285">
        <v>0</v>
      </c>
      <c r="G1285">
        <v>-1</v>
      </c>
      <c r="H1285">
        <v>1</v>
      </c>
      <c r="I1285">
        <v>22</v>
      </c>
    </row>
    <row r="1286" spans="2:9" x14ac:dyDescent="0.25">
      <c r="B1286">
        <v>398</v>
      </c>
      <c r="C1286">
        <v>88</v>
      </c>
      <c r="D1286">
        <v>5</v>
      </c>
      <c r="E1286">
        <v>76</v>
      </c>
      <c r="F1286">
        <v>0</v>
      </c>
      <c r="G1286">
        <v>-1</v>
      </c>
      <c r="H1286">
        <v>1</v>
      </c>
      <c r="I1286">
        <v>22</v>
      </c>
    </row>
    <row r="1287" spans="2:9" x14ac:dyDescent="0.25">
      <c r="B1287">
        <v>513</v>
      </c>
      <c r="C1287">
        <v>88</v>
      </c>
      <c r="D1287">
        <v>2</v>
      </c>
      <c r="E1287">
        <v>76</v>
      </c>
      <c r="F1287">
        <v>0</v>
      </c>
      <c r="G1287">
        <v>-1</v>
      </c>
      <c r="H1287">
        <v>1</v>
      </c>
      <c r="I1287">
        <v>22</v>
      </c>
    </row>
    <row r="1288" spans="2:9" x14ac:dyDescent="0.25">
      <c r="B1288">
        <v>518</v>
      </c>
      <c r="C1288">
        <v>88</v>
      </c>
      <c r="D1288">
        <v>2</v>
      </c>
      <c r="E1288">
        <v>76</v>
      </c>
      <c r="F1288">
        <v>0</v>
      </c>
      <c r="G1288">
        <v>-1</v>
      </c>
      <c r="H1288">
        <v>1</v>
      </c>
      <c r="I1288">
        <v>22</v>
      </c>
    </row>
    <row r="1289" spans="2:9" x14ac:dyDescent="0.25">
      <c r="B1289">
        <v>522</v>
      </c>
      <c r="C1289">
        <v>88</v>
      </c>
      <c r="D1289">
        <v>3</v>
      </c>
      <c r="E1289">
        <v>76</v>
      </c>
      <c r="F1289">
        <v>0</v>
      </c>
      <c r="G1289">
        <v>-1</v>
      </c>
      <c r="H1289">
        <v>1</v>
      </c>
      <c r="I1289">
        <v>22</v>
      </c>
    </row>
    <row r="1290" spans="2:9" x14ac:dyDescent="0.25">
      <c r="B1290">
        <v>524</v>
      </c>
      <c r="C1290">
        <v>88</v>
      </c>
      <c r="D1290">
        <v>5</v>
      </c>
      <c r="E1290">
        <v>76</v>
      </c>
      <c r="F1290">
        <v>0</v>
      </c>
      <c r="G1290">
        <v>-1</v>
      </c>
      <c r="H1290">
        <v>1</v>
      </c>
      <c r="I1290">
        <v>22</v>
      </c>
    </row>
    <row r="1291" spans="2:9" x14ac:dyDescent="0.25">
      <c r="B1291">
        <v>527</v>
      </c>
      <c r="C1291">
        <v>88</v>
      </c>
      <c r="D1291">
        <v>3</v>
      </c>
      <c r="E1291">
        <v>76</v>
      </c>
      <c r="F1291">
        <v>0</v>
      </c>
      <c r="G1291">
        <v>-1</v>
      </c>
      <c r="H1291">
        <v>1</v>
      </c>
      <c r="I1291">
        <v>22</v>
      </c>
    </row>
    <row r="1292" spans="2:9" x14ac:dyDescent="0.25">
      <c r="B1292">
        <v>528</v>
      </c>
      <c r="C1292">
        <v>88</v>
      </c>
      <c r="D1292">
        <v>2</v>
      </c>
      <c r="E1292">
        <v>76</v>
      </c>
      <c r="F1292">
        <v>0</v>
      </c>
      <c r="G1292">
        <v>-1</v>
      </c>
      <c r="H1292">
        <v>1</v>
      </c>
      <c r="I1292">
        <v>22</v>
      </c>
    </row>
    <row r="1293" spans="2:9" x14ac:dyDescent="0.25">
      <c r="B1293">
        <v>509</v>
      </c>
      <c r="C1293">
        <v>88</v>
      </c>
      <c r="D1293">
        <v>2</v>
      </c>
      <c r="E1293">
        <v>76</v>
      </c>
      <c r="F1293">
        <v>0</v>
      </c>
      <c r="G1293">
        <v>-1</v>
      </c>
      <c r="H1293">
        <v>1</v>
      </c>
      <c r="I1293">
        <v>22</v>
      </c>
    </row>
    <row r="1294" spans="2:9" x14ac:dyDescent="0.25">
      <c r="B1294">
        <v>499</v>
      </c>
      <c r="C1294">
        <v>88</v>
      </c>
      <c r="D1294">
        <v>2</v>
      </c>
      <c r="E1294">
        <v>76</v>
      </c>
      <c r="F1294">
        <v>0</v>
      </c>
      <c r="G1294">
        <v>-1</v>
      </c>
      <c r="H1294">
        <v>1</v>
      </c>
      <c r="I1294">
        <v>22</v>
      </c>
    </row>
    <row r="1295" spans="2:9" x14ac:dyDescent="0.25">
      <c r="B1295">
        <v>505</v>
      </c>
      <c r="C1295">
        <v>88</v>
      </c>
      <c r="D1295">
        <v>10</v>
      </c>
      <c r="E1295">
        <v>76</v>
      </c>
      <c r="F1295">
        <v>0</v>
      </c>
      <c r="G1295">
        <v>-1</v>
      </c>
      <c r="H1295">
        <v>1</v>
      </c>
      <c r="I1295">
        <v>22</v>
      </c>
    </row>
    <row r="1296" spans="2:9" x14ac:dyDescent="0.25">
      <c r="B1296">
        <v>507</v>
      </c>
      <c r="C1296">
        <v>88</v>
      </c>
      <c r="D1296">
        <v>10</v>
      </c>
      <c r="E1296">
        <v>76</v>
      </c>
      <c r="F1296">
        <v>0</v>
      </c>
      <c r="G1296">
        <v>-1</v>
      </c>
      <c r="H1296">
        <v>1</v>
      </c>
      <c r="I1296">
        <v>22</v>
      </c>
    </row>
    <row r="1297" spans="2:9" x14ac:dyDescent="0.25">
      <c r="B1297">
        <v>318</v>
      </c>
      <c r="C1297">
        <v>90</v>
      </c>
      <c r="D1297">
        <v>8</v>
      </c>
      <c r="E1297">
        <v>76</v>
      </c>
      <c r="F1297">
        <v>0</v>
      </c>
      <c r="G1297">
        <v>-1</v>
      </c>
      <c r="H1297">
        <v>1</v>
      </c>
      <c r="I1297">
        <v>22</v>
      </c>
    </row>
    <row r="1298" spans="2:9" x14ac:dyDescent="0.25">
      <c r="B1298">
        <v>533</v>
      </c>
      <c r="C1298">
        <v>88</v>
      </c>
      <c r="D1298">
        <v>2</v>
      </c>
      <c r="E1298">
        <v>76</v>
      </c>
      <c r="F1298">
        <v>0</v>
      </c>
      <c r="G1298">
        <v>-1</v>
      </c>
      <c r="H1298">
        <v>1</v>
      </c>
      <c r="I1298">
        <v>22</v>
      </c>
    </row>
    <row r="1299" spans="2:9" x14ac:dyDescent="0.25">
      <c r="B1299">
        <v>531</v>
      </c>
      <c r="C1299">
        <v>88</v>
      </c>
      <c r="D1299">
        <v>2</v>
      </c>
      <c r="E1299">
        <v>76</v>
      </c>
      <c r="F1299">
        <v>0</v>
      </c>
      <c r="G1299">
        <v>-1</v>
      </c>
      <c r="H1299">
        <v>1</v>
      </c>
      <c r="I1299">
        <v>22</v>
      </c>
    </row>
    <row r="1300" spans="2:9" x14ac:dyDescent="0.25">
      <c r="B1300">
        <v>198</v>
      </c>
      <c r="C1300">
        <v>88</v>
      </c>
      <c r="D1300">
        <v>2</v>
      </c>
      <c r="E1300">
        <v>76</v>
      </c>
      <c r="F1300">
        <v>0</v>
      </c>
      <c r="G1300">
        <v>-1</v>
      </c>
      <c r="H1300">
        <v>1</v>
      </c>
      <c r="I1300">
        <v>22</v>
      </c>
    </row>
    <row r="1301" spans="2:9" x14ac:dyDescent="0.25">
      <c r="B1301">
        <v>190</v>
      </c>
      <c r="C1301">
        <v>88</v>
      </c>
      <c r="D1301">
        <v>2</v>
      </c>
      <c r="E1301">
        <v>76</v>
      </c>
      <c r="F1301">
        <v>0</v>
      </c>
      <c r="G1301">
        <v>-1</v>
      </c>
      <c r="H1301">
        <v>1</v>
      </c>
      <c r="I1301">
        <v>22</v>
      </c>
    </row>
    <row r="1302" spans="2:9" x14ac:dyDescent="0.25">
      <c r="B1302">
        <v>191</v>
      </c>
      <c r="C1302">
        <v>88</v>
      </c>
      <c r="D1302">
        <v>2</v>
      </c>
      <c r="E1302">
        <v>76</v>
      </c>
      <c r="F1302">
        <v>0</v>
      </c>
      <c r="G1302">
        <v>-1</v>
      </c>
      <c r="H1302">
        <v>1</v>
      </c>
      <c r="I1302">
        <v>22</v>
      </c>
    </row>
    <row r="1303" spans="2:9" x14ac:dyDescent="0.25">
      <c r="B1303">
        <v>192</v>
      </c>
      <c r="C1303">
        <v>88</v>
      </c>
      <c r="D1303">
        <v>2</v>
      </c>
      <c r="E1303">
        <v>76</v>
      </c>
      <c r="F1303">
        <v>0</v>
      </c>
      <c r="G1303">
        <v>-1</v>
      </c>
      <c r="H1303">
        <v>1</v>
      </c>
      <c r="I1303">
        <v>22</v>
      </c>
    </row>
    <row r="1304" spans="2:9" x14ac:dyDescent="0.25">
      <c r="B1304">
        <v>193</v>
      </c>
      <c r="C1304">
        <v>88</v>
      </c>
      <c r="D1304">
        <v>2</v>
      </c>
      <c r="E1304">
        <v>76</v>
      </c>
      <c r="F1304">
        <v>0</v>
      </c>
      <c r="G1304">
        <v>-1</v>
      </c>
      <c r="H1304">
        <v>1</v>
      </c>
      <c r="I1304">
        <v>22</v>
      </c>
    </row>
    <row r="1305" spans="2:9" x14ac:dyDescent="0.25">
      <c r="B1305">
        <v>292</v>
      </c>
      <c r="C1305">
        <v>88</v>
      </c>
      <c r="D1305">
        <v>1</v>
      </c>
      <c r="E1305">
        <v>76</v>
      </c>
      <c r="F1305">
        <v>0</v>
      </c>
      <c r="G1305">
        <v>-1</v>
      </c>
      <c r="H1305">
        <v>1</v>
      </c>
      <c r="I1305">
        <v>22</v>
      </c>
    </row>
    <row r="1306" spans="2:9" x14ac:dyDescent="0.25">
      <c r="B1306">
        <v>293</v>
      </c>
      <c r="C1306">
        <v>88</v>
      </c>
      <c r="D1306">
        <v>1</v>
      </c>
      <c r="E1306">
        <v>76</v>
      </c>
      <c r="F1306">
        <v>0</v>
      </c>
      <c r="G1306">
        <v>-1</v>
      </c>
      <c r="H1306">
        <v>1</v>
      </c>
      <c r="I1306">
        <v>22</v>
      </c>
    </row>
    <row r="1307" spans="2:9" x14ac:dyDescent="0.25">
      <c r="B1307">
        <v>294</v>
      </c>
      <c r="C1307">
        <v>88</v>
      </c>
      <c r="D1307">
        <v>1</v>
      </c>
      <c r="E1307">
        <v>76</v>
      </c>
      <c r="F1307">
        <v>0</v>
      </c>
      <c r="G1307">
        <v>-1</v>
      </c>
      <c r="H1307">
        <v>1</v>
      </c>
      <c r="I1307">
        <v>22</v>
      </c>
    </row>
    <row r="1308" spans="2:9" x14ac:dyDescent="0.25">
      <c r="B1308">
        <v>299</v>
      </c>
      <c r="C1308">
        <v>88</v>
      </c>
      <c r="D1308">
        <v>1</v>
      </c>
      <c r="E1308">
        <v>76</v>
      </c>
      <c r="F1308">
        <v>0</v>
      </c>
      <c r="G1308">
        <v>-1</v>
      </c>
      <c r="H1308">
        <v>1</v>
      </c>
      <c r="I1308">
        <v>22</v>
      </c>
    </row>
    <row r="1309" spans="2:9" x14ac:dyDescent="0.25">
      <c r="B1309">
        <v>295</v>
      </c>
      <c r="C1309">
        <v>88</v>
      </c>
      <c r="D1309">
        <v>4</v>
      </c>
      <c r="E1309">
        <v>76</v>
      </c>
      <c r="F1309">
        <v>0</v>
      </c>
      <c r="G1309">
        <v>-1</v>
      </c>
      <c r="H1309">
        <v>1</v>
      </c>
      <c r="I1309">
        <v>22</v>
      </c>
    </row>
    <row r="1310" spans="2:9" x14ac:dyDescent="0.25">
      <c r="B1310">
        <v>296</v>
      </c>
      <c r="C1310">
        <v>88</v>
      </c>
      <c r="D1310">
        <v>6</v>
      </c>
      <c r="E1310">
        <v>76</v>
      </c>
      <c r="F1310">
        <v>0</v>
      </c>
      <c r="G1310">
        <v>-1</v>
      </c>
      <c r="H1310">
        <v>1</v>
      </c>
      <c r="I1310">
        <v>22</v>
      </c>
    </row>
    <row r="1311" spans="2:9" x14ac:dyDescent="0.25">
      <c r="B1311">
        <v>511</v>
      </c>
      <c r="C1311">
        <v>88</v>
      </c>
      <c r="D1311">
        <v>2</v>
      </c>
      <c r="E1311">
        <v>76</v>
      </c>
      <c r="F1311">
        <v>0</v>
      </c>
      <c r="G1311">
        <v>-1</v>
      </c>
      <c r="H1311">
        <v>1</v>
      </c>
      <c r="I1311">
        <v>22</v>
      </c>
    </row>
    <row r="1312" spans="2:9" x14ac:dyDescent="0.25">
      <c r="B1312">
        <v>512</v>
      </c>
      <c r="C1312">
        <v>88</v>
      </c>
      <c r="D1312">
        <v>2</v>
      </c>
      <c r="E1312">
        <v>76</v>
      </c>
      <c r="F1312">
        <v>0</v>
      </c>
      <c r="G1312">
        <v>-1</v>
      </c>
      <c r="H1312">
        <v>1</v>
      </c>
      <c r="I1312">
        <v>22</v>
      </c>
    </row>
    <row r="1313" spans="2:9" x14ac:dyDescent="0.25">
      <c r="B1313">
        <v>514</v>
      </c>
      <c r="C1313">
        <v>88</v>
      </c>
      <c r="D1313">
        <v>4</v>
      </c>
      <c r="E1313">
        <v>76</v>
      </c>
      <c r="F1313">
        <v>0</v>
      </c>
      <c r="G1313">
        <v>-1</v>
      </c>
      <c r="H1313">
        <v>1</v>
      </c>
      <c r="I1313">
        <v>22</v>
      </c>
    </row>
    <row r="1314" spans="2:9" x14ac:dyDescent="0.25">
      <c r="B1314">
        <v>515</v>
      </c>
      <c r="C1314">
        <v>88</v>
      </c>
      <c r="D1314">
        <v>5</v>
      </c>
      <c r="E1314">
        <v>76</v>
      </c>
      <c r="F1314">
        <v>0</v>
      </c>
      <c r="G1314">
        <v>-1</v>
      </c>
      <c r="H1314">
        <v>1</v>
      </c>
      <c r="I1314">
        <v>22</v>
      </c>
    </row>
    <row r="1315" spans="2:9" x14ac:dyDescent="0.25">
      <c r="B1315">
        <v>391</v>
      </c>
      <c r="C1315">
        <v>89</v>
      </c>
      <c r="D1315">
        <v>-32</v>
      </c>
      <c r="E1315">
        <v>76</v>
      </c>
      <c r="F1315">
        <v>0</v>
      </c>
      <c r="G1315">
        <v>-1</v>
      </c>
      <c r="H1315">
        <v>1</v>
      </c>
      <c r="I1315">
        <v>23</v>
      </c>
    </row>
    <row r="1316" spans="2:9" x14ac:dyDescent="0.25">
      <c r="B1316">
        <v>392</v>
      </c>
      <c r="C1316">
        <v>89</v>
      </c>
      <c r="D1316">
        <v>-32</v>
      </c>
      <c r="E1316">
        <v>76</v>
      </c>
      <c r="F1316">
        <v>0</v>
      </c>
      <c r="G1316">
        <v>-1</v>
      </c>
      <c r="H1316">
        <v>1</v>
      </c>
      <c r="I1316">
        <v>23</v>
      </c>
    </row>
    <row r="1317" spans="2:9" x14ac:dyDescent="0.25">
      <c r="B1317">
        <v>391</v>
      </c>
      <c r="C1317">
        <v>88</v>
      </c>
      <c r="D1317">
        <v>0.5</v>
      </c>
      <c r="E1317">
        <v>76</v>
      </c>
      <c r="F1317">
        <v>0</v>
      </c>
      <c r="G1317">
        <v>-1</v>
      </c>
      <c r="H1317">
        <v>1</v>
      </c>
      <c r="I1317">
        <v>23</v>
      </c>
    </row>
    <row r="1318" spans="2:9" x14ac:dyDescent="0.25">
      <c r="B1318">
        <v>392</v>
      </c>
      <c r="C1318">
        <v>88</v>
      </c>
      <c r="D1318">
        <v>0.5</v>
      </c>
      <c r="E1318">
        <v>76</v>
      </c>
      <c r="F1318">
        <v>0</v>
      </c>
      <c r="G1318">
        <v>-1</v>
      </c>
      <c r="H1318">
        <v>1</v>
      </c>
      <c r="I1318">
        <v>23</v>
      </c>
    </row>
    <row r="1319" spans="2:9" x14ac:dyDescent="0.25">
      <c r="B1319">
        <v>391</v>
      </c>
      <c r="C1319">
        <v>90</v>
      </c>
      <c r="D1319">
        <v>0.5</v>
      </c>
      <c r="E1319">
        <v>76</v>
      </c>
      <c r="F1319">
        <v>0</v>
      </c>
      <c r="G1319">
        <v>-1</v>
      </c>
      <c r="H1319">
        <v>1</v>
      </c>
      <c r="I1319">
        <v>23</v>
      </c>
    </row>
    <row r="1320" spans="2:9" x14ac:dyDescent="0.25">
      <c r="B1320">
        <v>271</v>
      </c>
      <c r="C1320">
        <v>90</v>
      </c>
      <c r="D1320">
        <v>4</v>
      </c>
      <c r="E1320">
        <v>76</v>
      </c>
      <c r="F1320">
        <v>0</v>
      </c>
      <c r="G1320">
        <v>-1</v>
      </c>
      <c r="H1320">
        <v>1</v>
      </c>
      <c r="I1320">
        <v>29</v>
      </c>
    </row>
    <row r="1321" spans="2:9" x14ac:dyDescent="0.25">
      <c r="B1321">
        <v>272</v>
      </c>
      <c r="C1321">
        <v>90</v>
      </c>
      <c r="D1321">
        <v>5</v>
      </c>
      <c r="E1321">
        <v>76</v>
      </c>
      <c r="F1321">
        <v>0</v>
      </c>
      <c r="G1321">
        <v>-1</v>
      </c>
      <c r="H1321">
        <v>1</v>
      </c>
      <c r="I1321">
        <v>29</v>
      </c>
    </row>
    <row r="1322" spans="2:9" x14ac:dyDescent="0.25">
      <c r="B1322">
        <v>273</v>
      </c>
      <c r="C1322">
        <v>90</v>
      </c>
      <c r="D1322">
        <v>5</v>
      </c>
      <c r="E1322">
        <v>76</v>
      </c>
      <c r="F1322">
        <v>0</v>
      </c>
      <c r="G1322">
        <v>-1</v>
      </c>
      <c r="H1322">
        <v>1</v>
      </c>
      <c r="I1322">
        <v>29</v>
      </c>
    </row>
    <row r="1323" spans="2:9" x14ac:dyDescent="0.25">
      <c r="B1323">
        <v>274</v>
      </c>
      <c r="C1323">
        <v>90</v>
      </c>
      <c r="D1323">
        <v>5</v>
      </c>
      <c r="E1323">
        <v>76</v>
      </c>
      <c r="F1323">
        <v>0</v>
      </c>
      <c r="G1323">
        <v>-1</v>
      </c>
      <c r="H1323">
        <v>1</v>
      </c>
      <c r="I1323">
        <v>29</v>
      </c>
    </row>
    <row r="1324" spans="2:9" x14ac:dyDescent="0.25">
      <c r="B1324">
        <v>275</v>
      </c>
      <c r="C1324">
        <v>90</v>
      </c>
      <c r="D1324">
        <v>4</v>
      </c>
      <c r="E1324">
        <v>76</v>
      </c>
      <c r="F1324">
        <v>0</v>
      </c>
      <c r="G1324">
        <v>-1</v>
      </c>
      <c r="H1324">
        <v>1</v>
      </c>
      <c r="I1324">
        <v>29</v>
      </c>
    </row>
    <row r="1325" spans="2:9" x14ac:dyDescent="0.25">
      <c r="B1325">
        <v>276</v>
      </c>
      <c r="C1325">
        <v>90</v>
      </c>
      <c r="D1325">
        <v>4</v>
      </c>
      <c r="E1325">
        <v>76</v>
      </c>
      <c r="F1325">
        <v>0</v>
      </c>
      <c r="G1325">
        <v>-1</v>
      </c>
      <c r="H1325">
        <v>1</v>
      </c>
      <c r="I1325">
        <v>29</v>
      </c>
    </row>
    <row r="1326" spans="2:9" x14ac:dyDescent="0.25">
      <c r="B1326">
        <v>277</v>
      </c>
      <c r="C1326">
        <v>90</v>
      </c>
      <c r="D1326">
        <v>5</v>
      </c>
      <c r="E1326">
        <v>76</v>
      </c>
      <c r="F1326">
        <v>0</v>
      </c>
      <c r="G1326">
        <v>-1</v>
      </c>
      <c r="H1326">
        <v>1</v>
      </c>
      <c r="I1326">
        <v>29</v>
      </c>
    </row>
    <row r="1327" spans="2:9" x14ac:dyDescent="0.25">
      <c r="B1327">
        <v>227</v>
      </c>
      <c r="C1327">
        <v>90</v>
      </c>
      <c r="D1327">
        <v>70</v>
      </c>
      <c r="E1327">
        <v>76</v>
      </c>
      <c r="F1327">
        <v>0</v>
      </c>
      <c r="G1327">
        <v>-1</v>
      </c>
      <c r="H1327">
        <v>1</v>
      </c>
      <c r="I1327">
        <v>29</v>
      </c>
    </row>
    <row r="1328" spans="2:9" x14ac:dyDescent="0.25">
      <c r="B1328">
        <v>228</v>
      </c>
      <c r="C1328">
        <v>90</v>
      </c>
      <c r="D1328">
        <v>85</v>
      </c>
      <c r="E1328">
        <v>76</v>
      </c>
      <c r="F1328">
        <v>0</v>
      </c>
      <c r="G1328">
        <v>-1</v>
      </c>
      <c r="H1328">
        <v>1</v>
      </c>
      <c r="I1328">
        <v>29</v>
      </c>
    </row>
    <row r="1329" spans="2:9" x14ac:dyDescent="0.25">
      <c r="B1329">
        <v>229</v>
      </c>
      <c r="C1329">
        <v>90</v>
      </c>
      <c r="D1329">
        <v>85</v>
      </c>
      <c r="E1329">
        <v>76</v>
      </c>
      <c r="F1329">
        <v>0</v>
      </c>
      <c r="G1329">
        <v>-1</v>
      </c>
      <c r="H1329">
        <v>1</v>
      </c>
      <c r="I1329">
        <v>29</v>
      </c>
    </row>
    <row r="1330" spans="2:9" x14ac:dyDescent="0.25">
      <c r="B1330">
        <v>230</v>
      </c>
      <c r="C1330">
        <v>90</v>
      </c>
      <c r="D1330">
        <v>90</v>
      </c>
      <c r="E1330">
        <v>76</v>
      </c>
      <c r="F1330">
        <v>0</v>
      </c>
      <c r="G1330">
        <v>-1</v>
      </c>
      <c r="H1330">
        <v>1</v>
      </c>
      <c r="I1330">
        <v>29</v>
      </c>
    </row>
    <row r="1331" spans="2:9" x14ac:dyDescent="0.25">
      <c r="B1331">
        <v>231</v>
      </c>
      <c r="C1331">
        <v>90</v>
      </c>
      <c r="D1331">
        <v>70</v>
      </c>
      <c r="E1331">
        <v>76</v>
      </c>
      <c r="F1331">
        <v>0</v>
      </c>
      <c r="G1331">
        <v>-1</v>
      </c>
      <c r="H1331">
        <v>1</v>
      </c>
      <c r="I1331">
        <v>29</v>
      </c>
    </row>
    <row r="1332" spans="2:9" x14ac:dyDescent="0.25">
      <c r="B1332">
        <v>232</v>
      </c>
      <c r="C1332">
        <v>90</v>
      </c>
      <c r="D1332">
        <v>85</v>
      </c>
      <c r="E1332">
        <v>76</v>
      </c>
      <c r="F1332">
        <v>0</v>
      </c>
      <c r="G1332">
        <v>-1</v>
      </c>
      <c r="H1332">
        <v>1</v>
      </c>
      <c r="I1332">
        <v>29</v>
      </c>
    </row>
    <row r="1333" spans="2:9" x14ac:dyDescent="0.25">
      <c r="B1333">
        <v>233</v>
      </c>
      <c r="C1333">
        <v>90</v>
      </c>
      <c r="D1333">
        <v>90</v>
      </c>
      <c r="E1333">
        <v>76</v>
      </c>
      <c r="F1333">
        <v>0</v>
      </c>
      <c r="G1333">
        <v>-1</v>
      </c>
      <c r="H1333">
        <v>1</v>
      </c>
      <c r="I1333">
        <v>29</v>
      </c>
    </row>
    <row r="1334" spans="2:9" x14ac:dyDescent="0.25">
      <c r="B1334">
        <v>220</v>
      </c>
      <c r="C1334">
        <v>90</v>
      </c>
      <c r="D1334">
        <v>85</v>
      </c>
      <c r="E1334">
        <v>76</v>
      </c>
      <c r="F1334">
        <v>0</v>
      </c>
      <c r="G1334">
        <v>-1</v>
      </c>
      <c r="H1334">
        <v>1</v>
      </c>
      <c r="I1334">
        <v>29</v>
      </c>
    </row>
    <row r="1335" spans="2:9" x14ac:dyDescent="0.25">
      <c r="B1335">
        <v>221</v>
      </c>
      <c r="C1335">
        <v>90</v>
      </c>
      <c r="D1335">
        <v>85</v>
      </c>
      <c r="E1335">
        <v>76</v>
      </c>
      <c r="F1335">
        <v>0</v>
      </c>
      <c r="G1335">
        <v>-1</v>
      </c>
      <c r="H1335">
        <v>1</v>
      </c>
      <c r="I1335">
        <v>29</v>
      </c>
    </row>
    <row r="1336" spans="2:9" x14ac:dyDescent="0.25">
      <c r="B1336">
        <v>222</v>
      </c>
      <c r="C1336">
        <v>90</v>
      </c>
      <c r="D1336">
        <v>85</v>
      </c>
      <c r="E1336">
        <v>76</v>
      </c>
      <c r="F1336">
        <v>0</v>
      </c>
      <c r="G1336">
        <v>-1</v>
      </c>
      <c r="H1336">
        <v>1</v>
      </c>
      <c r="I1336">
        <v>29</v>
      </c>
    </row>
    <row r="1337" spans="2:9" x14ac:dyDescent="0.25">
      <c r="B1337">
        <v>223</v>
      </c>
      <c r="C1337">
        <v>90</v>
      </c>
      <c r="D1337">
        <v>85</v>
      </c>
      <c r="E1337">
        <v>76</v>
      </c>
      <c r="F1337">
        <v>0</v>
      </c>
      <c r="G1337">
        <v>-1</v>
      </c>
      <c r="H1337">
        <v>1</v>
      </c>
      <c r="I1337">
        <v>29</v>
      </c>
    </row>
    <row r="1338" spans="2:9" x14ac:dyDescent="0.25">
      <c r="B1338">
        <v>224</v>
      </c>
      <c r="C1338">
        <v>90</v>
      </c>
      <c r="D1338">
        <v>85</v>
      </c>
      <c r="E1338">
        <v>76</v>
      </c>
      <c r="F1338">
        <v>0</v>
      </c>
      <c r="G1338">
        <v>-1</v>
      </c>
      <c r="H1338">
        <v>1</v>
      </c>
      <c r="I1338">
        <v>29</v>
      </c>
    </row>
    <row r="1339" spans="2:9" x14ac:dyDescent="0.25">
      <c r="B1339">
        <v>225</v>
      </c>
      <c r="C1339">
        <v>90</v>
      </c>
      <c r="D1339">
        <v>85</v>
      </c>
      <c r="E1339">
        <v>76</v>
      </c>
      <c r="F1339">
        <v>0</v>
      </c>
      <c r="G1339">
        <v>-1</v>
      </c>
      <c r="H1339">
        <v>1</v>
      </c>
      <c r="I1339">
        <v>29</v>
      </c>
    </row>
    <row r="1340" spans="2:9" x14ac:dyDescent="0.25">
      <c r="B1340">
        <v>226</v>
      </c>
      <c r="C1340">
        <v>90</v>
      </c>
      <c r="D1340">
        <v>85</v>
      </c>
      <c r="E1340">
        <v>76</v>
      </c>
      <c r="F1340">
        <v>0</v>
      </c>
      <c r="G1340">
        <v>-1</v>
      </c>
      <c r="H1340">
        <v>1</v>
      </c>
      <c r="I1340">
        <v>29</v>
      </c>
    </row>
    <row r="1341" spans="2:9" x14ac:dyDescent="0.25">
      <c r="B1341">
        <v>234</v>
      </c>
      <c r="C1341">
        <v>90</v>
      </c>
      <c r="D1341">
        <v>57</v>
      </c>
      <c r="E1341">
        <v>76</v>
      </c>
      <c r="F1341">
        <v>0</v>
      </c>
      <c r="G1341">
        <v>-1</v>
      </c>
      <c r="H1341">
        <v>1</v>
      </c>
      <c r="I1341">
        <v>29</v>
      </c>
    </row>
    <row r="1342" spans="2:9" x14ac:dyDescent="0.25">
      <c r="B1342">
        <v>235</v>
      </c>
      <c r="C1342">
        <v>90</v>
      </c>
      <c r="D1342">
        <v>70</v>
      </c>
      <c r="E1342">
        <v>76</v>
      </c>
      <c r="F1342">
        <v>0</v>
      </c>
      <c r="G1342">
        <v>-1</v>
      </c>
      <c r="H1342">
        <v>1</v>
      </c>
      <c r="I1342">
        <v>29</v>
      </c>
    </row>
    <row r="1343" spans="2:9" x14ac:dyDescent="0.25">
      <c r="B1343">
        <v>236</v>
      </c>
      <c r="C1343">
        <v>90</v>
      </c>
      <c r="D1343">
        <v>67</v>
      </c>
      <c r="E1343">
        <v>76</v>
      </c>
      <c r="F1343">
        <v>0</v>
      </c>
      <c r="G1343">
        <v>-1</v>
      </c>
      <c r="H1343">
        <v>1</v>
      </c>
      <c r="I1343">
        <v>29</v>
      </c>
    </row>
    <row r="1344" spans="2:9" x14ac:dyDescent="0.25">
      <c r="B1344">
        <v>237</v>
      </c>
      <c r="C1344">
        <v>90</v>
      </c>
      <c r="D1344">
        <v>70</v>
      </c>
      <c r="E1344">
        <v>76</v>
      </c>
      <c r="F1344">
        <v>0</v>
      </c>
      <c r="G1344">
        <v>-1</v>
      </c>
      <c r="H1344">
        <v>1</v>
      </c>
      <c r="I1344">
        <v>29</v>
      </c>
    </row>
    <row r="1345" spans="2:9" x14ac:dyDescent="0.25">
      <c r="B1345">
        <v>238</v>
      </c>
      <c r="C1345">
        <v>90</v>
      </c>
      <c r="D1345">
        <v>56</v>
      </c>
      <c r="E1345">
        <v>76</v>
      </c>
      <c r="F1345">
        <v>0</v>
      </c>
      <c r="G1345">
        <v>-1</v>
      </c>
      <c r="H1345">
        <v>1</v>
      </c>
      <c r="I1345">
        <v>29</v>
      </c>
    </row>
    <row r="1346" spans="2:9" x14ac:dyDescent="0.25">
      <c r="B1346">
        <v>239</v>
      </c>
      <c r="C1346">
        <v>90</v>
      </c>
      <c r="D1346">
        <v>51</v>
      </c>
      <c r="E1346">
        <v>76</v>
      </c>
      <c r="F1346">
        <v>0</v>
      </c>
      <c r="G1346">
        <v>-1</v>
      </c>
      <c r="H1346">
        <v>1</v>
      </c>
      <c r="I1346">
        <v>29</v>
      </c>
    </row>
    <row r="1347" spans="2:9" x14ac:dyDescent="0.25">
      <c r="B1347">
        <v>240</v>
      </c>
      <c r="C1347">
        <v>90</v>
      </c>
      <c r="D1347">
        <v>73</v>
      </c>
      <c r="E1347">
        <v>76</v>
      </c>
      <c r="F1347">
        <v>0</v>
      </c>
      <c r="G1347">
        <v>-1</v>
      </c>
      <c r="H1347">
        <v>1</v>
      </c>
      <c r="I1347">
        <v>29</v>
      </c>
    </row>
    <row r="1348" spans="2:9" x14ac:dyDescent="0.25">
      <c r="B1348">
        <v>328</v>
      </c>
      <c r="C1348">
        <v>90</v>
      </c>
      <c r="D1348">
        <v>2</v>
      </c>
      <c r="E1348">
        <v>76</v>
      </c>
      <c r="F1348">
        <v>0</v>
      </c>
      <c r="G1348">
        <v>-1</v>
      </c>
      <c r="H1348">
        <v>1</v>
      </c>
      <c r="I1348">
        <v>29</v>
      </c>
    </row>
    <row r="1349" spans="2:9" x14ac:dyDescent="0.25">
      <c r="B1349">
        <v>302</v>
      </c>
      <c r="C1349">
        <v>90</v>
      </c>
      <c r="D1349">
        <v>58</v>
      </c>
      <c r="E1349">
        <v>76</v>
      </c>
      <c r="F1349">
        <v>0</v>
      </c>
      <c r="G1349">
        <v>-1</v>
      </c>
      <c r="H1349">
        <v>1</v>
      </c>
      <c r="I1349">
        <v>29</v>
      </c>
    </row>
    <row r="1350" spans="2:9" x14ac:dyDescent="0.25">
      <c r="B1350">
        <v>243</v>
      </c>
      <c r="C1350">
        <v>90</v>
      </c>
      <c r="D1350">
        <v>93</v>
      </c>
      <c r="E1350">
        <v>76</v>
      </c>
      <c r="F1350">
        <v>0</v>
      </c>
      <c r="G1350">
        <v>-1</v>
      </c>
      <c r="H1350">
        <v>1</v>
      </c>
      <c r="I1350">
        <v>29</v>
      </c>
    </row>
    <row r="1351" spans="2:9" x14ac:dyDescent="0.25">
      <c r="B1351">
        <v>242</v>
      </c>
      <c r="C1351">
        <v>90</v>
      </c>
      <c r="D1351">
        <v>76</v>
      </c>
      <c r="E1351">
        <v>76</v>
      </c>
      <c r="F1351">
        <v>0</v>
      </c>
      <c r="G1351">
        <v>-1</v>
      </c>
      <c r="H1351">
        <v>1</v>
      </c>
      <c r="I1351">
        <v>29</v>
      </c>
    </row>
    <row r="1352" spans="2:9" x14ac:dyDescent="0.25">
      <c r="B1352">
        <v>241</v>
      </c>
      <c r="C1352">
        <v>90</v>
      </c>
      <c r="D1352">
        <v>45</v>
      </c>
      <c r="E1352">
        <v>76</v>
      </c>
      <c r="F1352">
        <v>0</v>
      </c>
      <c r="G1352">
        <v>-1</v>
      </c>
      <c r="H1352">
        <v>1</v>
      </c>
      <c r="I1352">
        <v>29</v>
      </c>
    </row>
    <row r="1353" spans="2:9" x14ac:dyDescent="0.25">
      <c r="B1353">
        <v>300</v>
      </c>
      <c r="C1353">
        <v>90</v>
      </c>
      <c r="D1353">
        <v>19</v>
      </c>
      <c r="E1353">
        <v>76</v>
      </c>
      <c r="F1353">
        <v>0</v>
      </c>
      <c r="G1353">
        <v>-1</v>
      </c>
      <c r="H1353">
        <v>1</v>
      </c>
      <c r="I1353">
        <v>29</v>
      </c>
    </row>
    <row r="1354" spans="2:9" x14ac:dyDescent="0.25">
      <c r="B1354">
        <v>303</v>
      </c>
      <c r="C1354">
        <v>90</v>
      </c>
      <c r="D1354">
        <v>3</v>
      </c>
      <c r="E1354">
        <v>76</v>
      </c>
      <c r="F1354">
        <v>0</v>
      </c>
      <c r="G1354">
        <v>-1</v>
      </c>
      <c r="H1354">
        <v>1</v>
      </c>
      <c r="I1354">
        <v>29</v>
      </c>
    </row>
    <row r="1355" spans="2:9" x14ac:dyDescent="0.25">
      <c r="B1355">
        <v>264</v>
      </c>
      <c r="C1355">
        <v>90</v>
      </c>
      <c r="D1355">
        <v>30</v>
      </c>
      <c r="E1355">
        <v>76</v>
      </c>
      <c r="F1355">
        <v>0</v>
      </c>
      <c r="G1355">
        <v>-1</v>
      </c>
      <c r="H1355">
        <v>1</v>
      </c>
      <c r="I1355">
        <v>29</v>
      </c>
    </row>
    <row r="1356" spans="2:9" x14ac:dyDescent="0.25">
      <c r="B1356">
        <v>263</v>
      </c>
      <c r="C1356">
        <v>90</v>
      </c>
      <c r="D1356">
        <v>27</v>
      </c>
      <c r="E1356">
        <v>76</v>
      </c>
      <c r="F1356">
        <v>0</v>
      </c>
      <c r="G1356">
        <v>-1</v>
      </c>
      <c r="H1356">
        <v>1</v>
      </c>
      <c r="I1356">
        <v>29</v>
      </c>
    </row>
    <row r="1357" spans="2:9" x14ac:dyDescent="0.25">
      <c r="B1357">
        <v>262</v>
      </c>
      <c r="C1357">
        <v>90</v>
      </c>
      <c r="D1357">
        <v>26</v>
      </c>
      <c r="E1357">
        <v>76</v>
      </c>
      <c r="F1357">
        <v>0</v>
      </c>
      <c r="G1357">
        <v>-1</v>
      </c>
      <c r="H1357">
        <v>1</v>
      </c>
      <c r="I1357">
        <v>29</v>
      </c>
    </row>
    <row r="1358" spans="2:9" x14ac:dyDescent="0.25">
      <c r="B1358">
        <v>261</v>
      </c>
      <c r="C1358">
        <v>90</v>
      </c>
      <c r="D1358">
        <v>34</v>
      </c>
      <c r="E1358">
        <v>76</v>
      </c>
      <c r="F1358">
        <v>0</v>
      </c>
      <c r="G1358">
        <v>-1</v>
      </c>
      <c r="H1358">
        <v>1</v>
      </c>
      <c r="I1358">
        <v>29</v>
      </c>
    </row>
    <row r="1359" spans="2:9" x14ac:dyDescent="0.25">
      <c r="B1359">
        <v>260</v>
      </c>
      <c r="C1359">
        <v>90</v>
      </c>
      <c r="D1359">
        <v>32</v>
      </c>
      <c r="E1359">
        <v>76</v>
      </c>
      <c r="F1359">
        <v>0</v>
      </c>
      <c r="G1359">
        <v>-1</v>
      </c>
      <c r="H1359">
        <v>1</v>
      </c>
      <c r="I1359">
        <v>29</v>
      </c>
    </row>
    <row r="1360" spans="2:9" x14ac:dyDescent="0.25">
      <c r="B1360">
        <v>259</v>
      </c>
      <c r="C1360">
        <v>90</v>
      </c>
      <c r="D1360">
        <v>34</v>
      </c>
      <c r="E1360">
        <v>76</v>
      </c>
      <c r="F1360">
        <v>0</v>
      </c>
      <c r="G1360">
        <v>-1</v>
      </c>
      <c r="H1360">
        <v>1</v>
      </c>
      <c r="I1360">
        <v>29</v>
      </c>
    </row>
    <row r="1361" spans="2:9" x14ac:dyDescent="0.25">
      <c r="B1361">
        <v>258</v>
      </c>
      <c r="C1361">
        <v>90</v>
      </c>
      <c r="D1361">
        <v>26</v>
      </c>
      <c r="E1361">
        <v>76</v>
      </c>
      <c r="F1361">
        <v>0</v>
      </c>
      <c r="G1361">
        <v>-1</v>
      </c>
      <c r="H1361">
        <v>1</v>
      </c>
      <c r="I1361">
        <v>29</v>
      </c>
    </row>
    <row r="1362" spans="2:9" x14ac:dyDescent="0.25">
      <c r="B1362">
        <v>304</v>
      </c>
      <c r="C1362">
        <v>90</v>
      </c>
      <c r="D1362">
        <v>2</v>
      </c>
      <c r="E1362">
        <v>76</v>
      </c>
      <c r="F1362">
        <v>0</v>
      </c>
      <c r="G1362">
        <v>-1</v>
      </c>
      <c r="H1362">
        <v>1</v>
      </c>
      <c r="I1362">
        <v>29</v>
      </c>
    </row>
    <row r="1363" spans="2:9" x14ac:dyDescent="0.25">
      <c r="B1363">
        <v>323</v>
      </c>
      <c r="C1363">
        <v>90</v>
      </c>
      <c r="D1363">
        <v>2</v>
      </c>
      <c r="E1363">
        <v>76</v>
      </c>
      <c r="F1363">
        <v>0</v>
      </c>
      <c r="G1363">
        <v>-1</v>
      </c>
      <c r="H1363">
        <v>1</v>
      </c>
      <c r="I1363">
        <v>29</v>
      </c>
    </row>
    <row r="1364" spans="2:9" x14ac:dyDescent="0.25">
      <c r="B1364">
        <v>250</v>
      </c>
      <c r="C1364">
        <v>90</v>
      </c>
      <c r="D1364">
        <v>15</v>
      </c>
      <c r="E1364">
        <v>76</v>
      </c>
      <c r="F1364">
        <v>0</v>
      </c>
      <c r="G1364">
        <v>-1</v>
      </c>
      <c r="H1364">
        <v>1</v>
      </c>
      <c r="I1364">
        <v>29</v>
      </c>
    </row>
    <row r="1365" spans="2:9" x14ac:dyDescent="0.25">
      <c r="B1365">
        <v>249</v>
      </c>
      <c r="C1365">
        <v>90</v>
      </c>
      <c r="D1365">
        <v>14</v>
      </c>
      <c r="E1365">
        <v>76</v>
      </c>
      <c r="F1365">
        <v>0</v>
      </c>
      <c r="G1365">
        <v>-1</v>
      </c>
      <c r="H1365">
        <v>1</v>
      </c>
      <c r="I1365">
        <v>29</v>
      </c>
    </row>
    <row r="1366" spans="2:9" x14ac:dyDescent="0.25">
      <c r="B1366">
        <v>248</v>
      </c>
      <c r="C1366">
        <v>90</v>
      </c>
      <c r="D1366">
        <v>13</v>
      </c>
      <c r="E1366">
        <v>76</v>
      </c>
      <c r="F1366">
        <v>0</v>
      </c>
      <c r="G1366">
        <v>-1</v>
      </c>
      <c r="H1366">
        <v>1</v>
      </c>
      <c r="I1366">
        <v>29</v>
      </c>
    </row>
    <row r="1367" spans="2:9" x14ac:dyDescent="0.25">
      <c r="B1367">
        <v>247</v>
      </c>
      <c r="C1367">
        <v>90</v>
      </c>
      <c r="D1367">
        <v>17</v>
      </c>
      <c r="E1367">
        <v>76</v>
      </c>
      <c r="F1367">
        <v>0</v>
      </c>
      <c r="G1367">
        <v>-1</v>
      </c>
      <c r="H1367">
        <v>1</v>
      </c>
      <c r="I1367">
        <v>29</v>
      </c>
    </row>
    <row r="1368" spans="2:9" x14ac:dyDescent="0.25">
      <c r="B1368">
        <v>246</v>
      </c>
      <c r="C1368">
        <v>90</v>
      </c>
      <c r="D1368">
        <v>16</v>
      </c>
      <c r="E1368">
        <v>76</v>
      </c>
      <c r="F1368">
        <v>0</v>
      </c>
      <c r="G1368">
        <v>-1</v>
      </c>
      <c r="H1368">
        <v>1</v>
      </c>
      <c r="I1368">
        <v>29</v>
      </c>
    </row>
    <row r="1369" spans="2:9" x14ac:dyDescent="0.25">
      <c r="B1369">
        <v>245</v>
      </c>
      <c r="C1369">
        <v>90</v>
      </c>
      <c r="D1369">
        <v>17</v>
      </c>
      <c r="E1369">
        <v>76</v>
      </c>
      <c r="F1369">
        <v>0</v>
      </c>
      <c r="G1369">
        <v>-1</v>
      </c>
      <c r="H1369">
        <v>1</v>
      </c>
      <c r="I1369">
        <v>29</v>
      </c>
    </row>
    <row r="1370" spans="2:9" x14ac:dyDescent="0.25">
      <c r="B1370">
        <v>244</v>
      </c>
      <c r="C1370">
        <v>90</v>
      </c>
      <c r="D1370">
        <v>14</v>
      </c>
      <c r="E1370">
        <v>76</v>
      </c>
      <c r="F1370">
        <v>0</v>
      </c>
      <c r="G1370">
        <v>-1</v>
      </c>
      <c r="H1370">
        <v>1</v>
      </c>
      <c r="I1370">
        <v>29</v>
      </c>
    </row>
    <row r="1371" spans="2:9" x14ac:dyDescent="0.25">
      <c r="B1371">
        <v>324</v>
      </c>
      <c r="C1371">
        <v>90</v>
      </c>
      <c r="D1371">
        <v>2</v>
      </c>
      <c r="E1371">
        <v>76</v>
      </c>
      <c r="F1371">
        <v>0</v>
      </c>
      <c r="G1371">
        <v>-1</v>
      </c>
      <c r="H1371">
        <v>1</v>
      </c>
      <c r="I1371">
        <v>29</v>
      </c>
    </row>
    <row r="1372" spans="2:9" x14ac:dyDescent="0.25">
      <c r="B1372">
        <v>315</v>
      </c>
      <c r="C1372">
        <v>90</v>
      </c>
      <c r="D1372">
        <v>4</v>
      </c>
      <c r="E1372">
        <v>76</v>
      </c>
      <c r="F1372">
        <v>0</v>
      </c>
      <c r="G1372">
        <v>-1</v>
      </c>
      <c r="H1372">
        <v>1</v>
      </c>
      <c r="I1372">
        <v>29</v>
      </c>
    </row>
    <row r="1373" spans="2:9" x14ac:dyDescent="0.25">
      <c r="B1373">
        <v>257</v>
      </c>
      <c r="C1373">
        <v>90</v>
      </c>
      <c r="D1373">
        <v>30</v>
      </c>
      <c r="E1373">
        <v>76</v>
      </c>
      <c r="F1373">
        <v>0</v>
      </c>
      <c r="G1373">
        <v>-1</v>
      </c>
      <c r="H1373">
        <v>1</v>
      </c>
      <c r="I1373">
        <v>29</v>
      </c>
    </row>
    <row r="1374" spans="2:9" x14ac:dyDescent="0.25">
      <c r="B1374">
        <v>256</v>
      </c>
      <c r="C1374">
        <v>90</v>
      </c>
      <c r="D1374">
        <v>28</v>
      </c>
      <c r="E1374">
        <v>76</v>
      </c>
      <c r="F1374">
        <v>0</v>
      </c>
      <c r="G1374">
        <v>-1</v>
      </c>
      <c r="H1374">
        <v>1</v>
      </c>
      <c r="I1374">
        <v>29</v>
      </c>
    </row>
    <row r="1375" spans="2:9" x14ac:dyDescent="0.25">
      <c r="B1375">
        <v>255</v>
      </c>
      <c r="C1375">
        <v>90</v>
      </c>
      <c r="D1375">
        <v>27</v>
      </c>
      <c r="E1375">
        <v>76</v>
      </c>
      <c r="F1375">
        <v>0</v>
      </c>
      <c r="G1375">
        <v>-1</v>
      </c>
      <c r="H1375">
        <v>1</v>
      </c>
      <c r="I1375">
        <v>29</v>
      </c>
    </row>
    <row r="1376" spans="2:9" x14ac:dyDescent="0.25">
      <c r="B1376">
        <v>254</v>
      </c>
      <c r="C1376">
        <v>90</v>
      </c>
      <c r="D1376">
        <v>35</v>
      </c>
      <c r="E1376">
        <v>76</v>
      </c>
      <c r="F1376">
        <v>0</v>
      </c>
      <c r="G1376">
        <v>-1</v>
      </c>
      <c r="H1376">
        <v>1</v>
      </c>
      <c r="I1376">
        <v>29</v>
      </c>
    </row>
    <row r="1377" spans="2:9" x14ac:dyDescent="0.25">
      <c r="B1377">
        <v>253</v>
      </c>
      <c r="C1377">
        <v>90</v>
      </c>
      <c r="D1377">
        <v>33</v>
      </c>
      <c r="E1377">
        <v>76</v>
      </c>
      <c r="F1377">
        <v>0</v>
      </c>
      <c r="G1377">
        <v>-1</v>
      </c>
      <c r="H1377">
        <v>1</v>
      </c>
      <c r="I1377">
        <v>29</v>
      </c>
    </row>
    <row r="1378" spans="2:9" x14ac:dyDescent="0.25">
      <c r="B1378">
        <v>252</v>
      </c>
      <c r="C1378">
        <v>90</v>
      </c>
      <c r="D1378">
        <v>36</v>
      </c>
      <c r="E1378">
        <v>76</v>
      </c>
      <c r="F1378">
        <v>0</v>
      </c>
      <c r="G1378">
        <v>-1</v>
      </c>
      <c r="H1378">
        <v>1</v>
      </c>
      <c r="I1378">
        <v>29</v>
      </c>
    </row>
    <row r="1379" spans="2:9" x14ac:dyDescent="0.25">
      <c r="B1379">
        <v>251</v>
      </c>
      <c r="C1379">
        <v>90</v>
      </c>
      <c r="D1379">
        <v>24</v>
      </c>
      <c r="E1379">
        <v>76</v>
      </c>
      <c r="F1379">
        <v>0</v>
      </c>
      <c r="G1379">
        <v>-1</v>
      </c>
      <c r="H1379">
        <v>1</v>
      </c>
      <c r="I1379">
        <v>29</v>
      </c>
    </row>
    <row r="1380" spans="2:9" x14ac:dyDescent="0.25">
      <c r="B1380">
        <v>325</v>
      </c>
      <c r="C1380">
        <v>90</v>
      </c>
      <c r="D1380">
        <v>2</v>
      </c>
      <c r="E1380">
        <v>76</v>
      </c>
      <c r="F1380">
        <v>0</v>
      </c>
      <c r="G1380">
        <v>-1</v>
      </c>
      <c r="H1380">
        <v>1</v>
      </c>
      <c r="I1380">
        <v>29</v>
      </c>
    </row>
    <row r="1381" spans="2:9" x14ac:dyDescent="0.25">
      <c r="B1381">
        <v>326</v>
      </c>
      <c r="C1381">
        <v>90</v>
      </c>
      <c r="D1381">
        <v>8</v>
      </c>
      <c r="E1381">
        <v>76</v>
      </c>
      <c r="F1381">
        <v>0</v>
      </c>
      <c r="G1381">
        <v>-1</v>
      </c>
      <c r="H1381">
        <v>1</v>
      </c>
      <c r="I1381">
        <v>29</v>
      </c>
    </row>
    <row r="1382" spans="2:9" x14ac:dyDescent="0.25">
      <c r="B1382">
        <v>319</v>
      </c>
      <c r="C1382">
        <v>90</v>
      </c>
      <c r="D1382">
        <v>10</v>
      </c>
      <c r="E1382">
        <v>76</v>
      </c>
      <c r="F1382">
        <v>0</v>
      </c>
      <c r="G1382">
        <v>-1</v>
      </c>
      <c r="H1382">
        <v>1</v>
      </c>
      <c r="I1382">
        <v>29</v>
      </c>
    </row>
    <row r="1383" spans="2:9" x14ac:dyDescent="0.25">
      <c r="B1383">
        <v>312</v>
      </c>
      <c r="C1383">
        <v>90</v>
      </c>
      <c r="D1383">
        <v>7</v>
      </c>
      <c r="E1383">
        <v>76</v>
      </c>
      <c r="F1383">
        <v>0</v>
      </c>
      <c r="G1383">
        <v>-1</v>
      </c>
      <c r="H1383">
        <v>1</v>
      </c>
      <c r="I1383">
        <v>29</v>
      </c>
    </row>
    <row r="1384" spans="2:9" x14ac:dyDescent="0.25">
      <c r="B1384">
        <v>321</v>
      </c>
      <c r="C1384">
        <v>90</v>
      </c>
      <c r="D1384">
        <v>7</v>
      </c>
      <c r="E1384">
        <v>76</v>
      </c>
      <c r="F1384">
        <v>0</v>
      </c>
      <c r="G1384">
        <v>-1</v>
      </c>
      <c r="H1384">
        <v>1</v>
      </c>
      <c r="I1384">
        <v>29</v>
      </c>
    </row>
    <row r="1385" spans="2:9" x14ac:dyDescent="0.25">
      <c r="B1385">
        <v>318</v>
      </c>
      <c r="C1385">
        <v>90</v>
      </c>
      <c r="D1385">
        <v>13</v>
      </c>
      <c r="E1385">
        <v>76</v>
      </c>
      <c r="F1385">
        <v>0</v>
      </c>
      <c r="G1385">
        <v>-1</v>
      </c>
      <c r="H1385">
        <v>1</v>
      </c>
      <c r="I1385">
        <v>29</v>
      </c>
    </row>
    <row r="1386" spans="2:9" x14ac:dyDescent="0.25">
      <c r="B1386">
        <v>311</v>
      </c>
      <c r="C1386">
        <v>90</v>
      </c>
      <c r="D1386">
        <v>6</v>
      </c>
      <c r="E1386">
        <v>76</v>
      </c>
      <c r="F1386">
        <v>0</v>
      </c>
      <c r="G1386">
        <v>-1</v>
      </c>
      <c r="H1386">
        <v>1</v>
      </c>
      <c r="I1386">
        <v>29</v>
      </c>
    </row>
    <row r="1387" spans="2:9" x14ac:dyDescent="0.25">
      <c r="B1387">
        <v>313</v>
      </c>
      <c r="C1387">
        <v>90</v>
      </c>
      <c r="D1387">
        <v>24</v>
      </c>
      <c r="E1387">
        <v>76</v>
      </c>
      <c r="F1387">
        <v>0</v>
      </c>
      <c r="G1387">
        <v>-1</v>
      </c>
      <c r="H1387">
        <v>1</v>
      </c>
      <c r="I1387">
        <v>29</v>
      </c>
    </row>
    <row r="1388" spans="2:9" x14ac:dyDescent="0.25">
      <c r="B1388">
        <v>320</v>
      </c>
      <c r="C1388">
        <v>90</v>
      </c>
      <c r="D1388">
        <v>39</v>
      </c>
      <c r="E1388">
        <v>76</v>
      </c>
      <c r="F1388">
        <v>0</v>
      </c>
      <c r="G1388">
        <v>-1</v>
      </c>
      <c r="H1388">
        <v>1</v>
      </c>
      <c r="I1388">
        <v>29</v>
      </c>
    </row>
    <row r="1389" spans="2:9" x14ac:dyDescent="0.25">
      <c r="B1389">
        <v>270</v>
      </c>
      <c r="C1389">
        <v>90</v>
      </c>
      <c r="D1389">
        <v>28</v>
      </c>
      <c r="E1389">
        <v>76</v>
      </c>
      <c r="F1389">
        <v>0</v>
      </c>
      <c r="G1389">
        <v>-1</v>
      </c>
      <c r="H1389">
        <v>1</v>
      </c>
      <c r="I1389">
        <v>29</v>
      </c>
    </row>
    <row r="1390" spans="2:9" x14ac:dyDescent="0.25">
      <c r="B1390">
        <v>269</v>
      </c>
      <c r="C1390">
        <v>90</v>
      </c>
      <c r="D1390">
        <v>26</v>
      </c>
      <c r="E1390">
        <v>76</v>
      </c>
      <c r="F1390">
        <v>0</v>
      </c>
      <c r="G1390">
        <v>-1</v>
      </c>
      <c r="H1390">
        <v>1</v>
      </c>
      <c r="I1390">
        <v>29</v>
      </c>
    </row>
    <row r="1391" spans="2:9" x14ac:dyDescent="0.25">
      <c r="B1391">
        <v>268</v>
      </c>
      <c r="C1391">
        <v>90</v>
      </c>
      <c r="D1391">
        <v>36</v>
      </c>
      <c r="E1391">
        <v>76</v>
      </c>
      <c r="F1391">
        <v>0</v>
      </c>
      <c r="G1391">
        <v>-1</v>
      </c>
      <c r="H1391">
        <v>1</v>
      </c>
      <c r="I1391">
        <v>29</v>
      </c>
    </row>
    <row r="1392" spans="2:9" x14ac:dyDescent="0.25">
      <c r="B1392">
        <v>267</v>
      </c>
      <c r="C1392">
        <v>90</v>
      </c>
      <c r="D1392">
        <v>34</v>
      </c>
      <c r="E1392">
        <v>76</v>
      </c>
      <c r="F1392">
        <v>0</v>
      </c>
      <c r="G1392">
        <v>-1</v>
      </c>
      <c r="H1392">
        <v>1</v>
      </c>
      <c r="I1392">
        <v>29</v>
      </c>
    </row>
    <row r="1393" spans="2:9" x14ac:dyDescent="0.25">
      <c r="B1393">
        <v>266</v>
      </c>
      <c r="C1393">
        <v>90</v>
      </c>
      <c r="D1393">
        <v>36</v>
      </c>
      <c r="E1393">
        <v>76</v>
      </c>
      <c r="F1393">
        <v>0</v>
      </c>
      <c r="G1393">
        <v>-1</v>
      </c>
      <c r="H1393">
        <v>1</v>
      </c>
      <c r="I1393">
        <v>29</v>
      </c>
    </row>
    <row r="1394" spans="2:9" x14ac:dyDescent="0.25">
      <c r="B1394">
        <v>265</v>
      </c>
      <c r="C1394">
        <v>90</v>
      </c>
      <c r="D1394">
        <v>30</v>
      </c>
      <c r="E1394">
        <v>76</v>
      </c>
      <c r="F1394">
        <v>0</v>
      </c>
      <c r="G1394">
        <v>-1</v>
      </c>
      <c r="H1394">
        <v>1</v>
      </c>
      <c r="I1394">
        <v>29</v>
      </c>
    </row>
    <row r="1395" spans="2:9" x14ac:dyDescent="0.25">
      <c r="B1395">
        <v>322</v>
      </c>
      <c r="C1395">
        <v>90</v>
      </c>
      <c r="D1395">
        <v>2</v>
      </c>
      <c r="E1395">
        <v>76</v>
      </c>
      <c r="F1395">
        <v>0</v>
      </c>
      <c r="G1395">
        <v>-1</v>
      </c>
      <c r="H1395">
        <v>1</v>
      </c>
      <c r="I1395">
        <v>29</v>
      </c>
    </row>
    <row r="1396" spans="2:9" x14ac:dyDescent="0.25">
      <c r="B1396">
        <v>327</v>
      </c>
      <c r="C1396">
        <v>90</v>
      </c>
      <c r="D1396">
        <v>6</v>
      </c>
      <c r="E1396">
        <v>76</v>
      </c>
      <c r="F1396">
        <v>0</v>
      </c>
      <c r="G1396">
        <v>-1</v>
      </c>
      <c r="H1396">
        <v>1</v>
      </c>
      <c r="I1396">
        <v>29</v>
      </c>
    </row>
    <row r="1397" spans="2:9" x14ac:dyDescent="0.25">
      <c r="B1397">
        <v>301</v>
      </c>
      <c r="C1397">
        <v>90</v>
      </c>
      <c r="D1397">
        <v>6</v>
      </c>
      <c r="E1397">
        <v>76</v>
      </c>
      <c r="F1397">
        <v>0</v>
      </c>
      <c r="G1397">
        <v>-1</v>
      </c>
      <c r="H1397">
        <v>1</v>
      </c>
      <c r="I1397">
        <v>29</v>
      </c>
    </row>
    <row r="1398" spans="2:9" x14ac:dyDescent="0.25">
      <c r="B1398">
        <v>297</v>
      </c>
      <c r="C1398">
        <v>90</v>
      </c>
      <c r="D1398">
        <v>11</v>
      </c>
      <c r="E1398">
        <v>76</v>
      </c>
      <c r="F1398">
        <v>0</v>
      </c>
      <c r="G1398">
        <v>-1</v>
      </c>
      <c r="H1398">
        <v>1</v>
      </c>
      <c r="I1398">
        <v>29</v>
      </c>
    </row>
    <row r="1399" spans="2:9" x14ac:dyDescent="0.25">
      <c r="B1399">
        <v>296</v>
      </c>
      <c r="C1399">
        <v>90</v>
      </c>
      <c r="D1399">
        <v>16</v>
      </c>
      <c r="E1399">
        <v>76</v>
      </c>
      <c r="F1399">
        <v>0</v>
      </c>
      <c r="G1399">
        <v>-1</v>
      </c>
      <c r="H1399">
        <v>1</v>
      </c>
      <c r="I1399">
        <v>29</v>
      </c>
    </row>
    <row r="1400" spans="2:9" x14ac:dyDescent="0.25">
      <c r="B1400">
        <v>295</v>
      </c>
      <c r="C1400">
        <v>90</v>
      </c>
      <c r="D1400">
        <v>15</v>
      </c>
      <c r="E1400">
        <v>76</v>
      </c>
      <c r="F1400">
        <v>0</v>
      </c>
      <c r="G1400">
        <v>-1</v>
      </c>
      <c r="H1400">
        <v>1</v>
      </c>
      <c r="I1400">
        <v>29</v>
      </c>
    </row>
    <row r="1401" spans="2:9" x14ac:dyDescent="0.25">
      <c r="B1401">
        <v>294</v>
      </c>
      <c r="C1401">
        <v>90</v>
      </c>
      <c r="D1401">
        <v>16</v>
      </c>
      <c r="E1401">
        <v>76</v>
      </c>
      <c r="F1401">
        <v>0</v>
      </c>
      <c r="G1401">
        <v>-1</v>
      </c>
      <c r="H1401">
        <v>1</v>
      </c>
      <c r="I1401">
        <v>29</v>
      </c>
    </row>
    <row r="1402" spans="2:9" x14ac:dyDescent="0.25">
      <c r="B1402">
        <v>293</v>
      </c>
      <c r="C1402">
        <v>90</v>
      </c>
      <c r="D1402">
        <v>12</v>
      </c>
      <c r="E1402">
        <v>76</v>
      </c>
      <c r="F1402">
        <v>0</v>
      </c>
      <c r="G1402">
        <v>-1</v>
      </c>
      <c r="H1402">
        <v>1</v>
      </c>
      <c r="I1402">
        <v>29</v>
      </c>
    </row>
    <row r="1403" spans="2:9" x14ac:dyDescent="0.25">
      <c r="B1403">
        <v>299</v>
      </c>
      <c r="C1403">
        <v>90</v>
      </c>
      <c r="D1403">
        <v>13</v>
      </c>
      <c r="E1403">
        <v>76</v>
      </c>
      <c r="F1403">
        <v>0</v>
      </c>
      <c r="G1403">
        <v>-1</v>
      </c>
      <c r="H1403">
        <v>1</v>
      </c>
      <c r="I1403">
        <v>29</v>
      </c>
    </row>
    <row r="1404" spans="2:9" x14ac:dyDescent="0.25">
      <c r="B1404">
        <v>292</v>
      </c>
      <c r="C1404">
        <v>90</v>
      </c>
      <c r="D1404">
        <v>14</v>
      </c>
      <c r="E1404">
        <v>76</v>
      </c>
      <c r="F1404">
        <v>0</v>
      </c>
      <c r="G1404">
        <v>-1</v>
      </c>
      <c r="H1404">
        <v>1</v>
      </c>
      <c r="I1404">
        <v>29</v>
      </c>
    </row>
    <row r="1405" spans="2:9" x14ac:dyDescent="0.25">
      <c r="B1405">
        <v>394</v>
      </c>
      <c r="C1405">
        <v>90</v>
      </c>
      <c r="D1405">
        <v>14</v>
      </c>
      <c r="E1405">
        <v>76</v>
      </c>
      <c r="F1405">
        <v>0</v>
      </c>
      <c r="G1405">
        <v>-1</v>
      </c>
      <c r="H1405">
        <v>1</v>
      </c>
      <c r="I1405">
        <v>29</v>
      </c>
    </row>
    <row r="1406" spans="2:9" x14ac:dyDescent="0.25">
      <c r="B1406">
        <v>395</v>
      </c>
      <c r="C1406">
        <v>90</v>
      </c>
      <c r="D1406">
        <v>12</v>
      </c>
      <c r="E1406">
        <v>76</v>
      </c>
      <c r="F1406">
        <v>0</v>
      </c>
      <c r="G1406">
        <v>-1</v>
      </c>
      <c r="H1406">
        <v>1</v>
      </c>
      <c r="I1406">
        <v>29</v>
      </c>
    </row>
    <row r="1407" spans="2:9" x14ac:dyDescent="0.25">
      <c r="B1407">
        <v>396</v>
      </c>
      <c r="C1407">
        <v>90</v>
      </c>
      <c r="D1407">
        <v>16</v>
      </c>
      <c r="E1407">
        <v>76</v>
      </c>
      <c r="F1407">
        <v>0</v>
      </c>
      <c r="G1407">
        <v>-1</v>
      </c>
      <c r="H1407">
        <v>1</v>
      </c>
      <c r="I1407">
        <v>29</v>
      </c>
    </row>
    <row r="1408" spans="2:9" x14ac:dyDescent="0.25">
      <c r="B1408">
        <v>397</v>
      </c>
      <c r="C1408">
        <v>90</v>
      </c>
      <c r="D1408">
        <v>15</v>
      </c>
      <c r="E1408">
        <v>76</v>
      </c>
      <c r="F1408">
        <v>0</v>
      </c>
      <c r="G1408">
        <v>-1</v>
      </c>
      <c r="H1408">
        <v>1</v>
      </c>
      <c r="I1408">
        <v>29</v>
      </c>
    </row>
    <row r="1409" spans="2:9" x14ac:dyDescent="0.25">
      <c r="B1409">
        <v>398</v>
      </c>
      <c r="C1409">
        <v>90</v>
      </c>
      <c r="D1409">
        <v>16</v>
      </c>
      <c r="E1409">
        <v>76</v>
      </c>
      <c r="F1409">
        <v>0</v>
      </c>
      <c r="G1409">
        <v>-1</v>
      </c>
      <c r="H1409">
        <v>1</v>
      </c>
      <c r="I1409">
        <v>29</v>
      </c>
    </row>
    <row r="1410" spans="2:9" x14ac:dyDescent="0.25">
      <c r="B1410">
        <v>399</v>
      </c>
      <c r="C1410">
        <v>90</v>
      </c>
      <c r="D1410">
        <v>11</v>
      </c>
      <c r="E1410">
        <v>76</v>
      </c>
      <c r="F1410">
        <v>0</v>
      </c>
      <c r="G1410">
        <v>-1</v>
      </c>
      <c r="H1410">
        <v>1</v>
      </c>
      <c r="I1410">
        <v>29</v>
      </c>
    </row>
    <row r="1411" spans="2:9" x14ac:dyDescent="0.25">
      <c r="B1411">
        <v>401</v>
      </c>
      <c r="C1411">
        <v>90</v>
      </c>
      <c r="D1411">
        <v>13</v>
      </c>
      <c r="E1411">
        <v>76</v>
      </c>
      <c r="F1411">
        <v>0</v>
      </c>
      <c r="G1411">
        <v>-1</v>
      </c>
      <c r="H1411">
        <v>1</v>
      </c>
      <c r="I1411">
        <v>29</v>
      </c>
    </row>
    <row r="1412" spans="2:9" x14ac:dyDescent="0.25">
      <c r="B1412">
        <v>511</v>
      </c>
      <c r="C1412">
        <v>90</v>
      </c>
      <c r="D1412">
        <v>14</v>
      </c>
      <c r="E1412">
        <v>76</v>
      </c>
      <c r="F1412">
        <v>0</v>
      </c>
      <c r="G1412">
        <v>-1</v>
      </c>
      <c r="H1412">
        <v>1</v>
      </c>
      <c r="I1412">
        <v>29</v>
      </c>
    </row>
    <row r="1413" spans="2:9" x14ac:dyDescent="0.25">
      <c r="B1413">
        <v>512</v>
      </c>
      <c r="C1413">
        <v>90</v>
      </c>
      <c r="D1413">
        <v>12</v>
      </c>
      <c r="E1413">
        <v>76</v>
      </c>
      <c r="F1413">
        <v>0</v>
      </c>
      <c r="G1413">
        <v>-1</v>
      </c>
      <c r="H1413">
        <v>1</v>
      </c>
      <c r="I1413">
        <v>29</v>
      </c>
    </row>
    <row r="1414" spans="2:9" x14ac:dyDescent="0.25">
      <c r="B1414">
        <v>513</v>
      </c>
      <c r="C1414">
        <v>90</v>
      </c>
      <c r="D1414">
        <v>16</v>
      </c>
      <c r="E1414">
        <v>76</v>
      </c>
      <c r="F1414">
        <v>0</v>
      </c>
      <c r="G1414">
        <v>-1</v>
      </c>
      <c r="H1414">
        <v>1</v>
      </c>
      <c r="I1414">
        <v>29</v>
      </c>
    </row>
    <row r="1415" spans="2:9" x14ac:dyDescent="0.25">
      <c r="B1415">
        <v>514</v>
      </c>
      <c r="C1415">
        <v>90</v>
      </c>
      <c r="D1415">
        <v>15</v>
      </c>
      <c r="E1415">
        <v>76</v>
      </c>
      <c r="F1415">
        <v>0</v>
      </c>
      <c r="G1415">
        <v>-1</v>
      </c>
      <c r="H1415">
        <v>1</v>
      </c>
      <c r="I1415">
        <v>29</v>
      </c>
    </row>
    <row r="1416" spans="2:9" x14ac:dyDescent="0.25">
      <c r="B1416">
        <v>515</v>
      </c>
      <c r="C1416">
        <v>90</v>
      </c>
      <c r="D1416">
        <v>16</v>
      </c>
      <c r="E1416">
        <v>76</v>
      </c>
      <c r="F1416">
        <v>0</v>
      </c>
      <c r="G1416">
        <v>-1</v>
      </c>
      <c r="H1416">
        <v>1</v>
      </c>
      <c r="I1416">
        <v>29</v>
      </c>
    </row>
    <row r="1417" spans="2:9" x14ac:dyDescent="0.25">
      <c r="B1417">
        <v>516</v>
      </c>
      <c r="C1417">
        <v>90</v>
      </c>
      <c r="D1417">
        <v>11</v>
      </c>
      <c r="E1417">
        <v>76</v>
      </c>
      <c r="F1417">
        <v>0</v>
      </c>
      <c r="G1417">
        <v>-1</v>
      </c>
      <c r="H1417">
        <v>1</v>
      </c>
      <c r="I1417">
        <v>29</v>
      </c>
    </row>
    <row r="1418" spans="2:9" x14ac:dyDescent="0.25">
      <c r="B1418">
        <v>518</v>
      </c>
      <c r="C1418">
        <v>90</v>
      </c>
      <c r="D1418">
        <v>13</v>
      </c>
      <c r="E1418">
        <v>76</v>
      </c>
      <c r="F1418">
        <v>0</v>
      </c>
      <c r="G1418">
        <v>-1</v>
      </c>
      <c r="H1418">
        <v>1</v>
      </c>
      <c r="I1418">
        <v>29</v>
      </c>
    </row>
    <row r="1419" spans="2:9" x14ac:dyDescent="0.25">
      <c r="B1419">
        <v>520</v>
      </c>
      <c r="C1419">
        <v>90</v>
      </c>
      <c r="D1419">
        <v>14</v>
      </c>
      <c r="E1419">
        <v>76</v>
      </c>
      <c r="F1419">
        <v>0</v>
      </c>
      <c r="G1419">
        <v>-1</v>
      </c>
      <c r="H1419">
        <v>1</v>
      </c>
      <c r="I1419">
        <v>29</v>
      </c>
    </row>
    <row r="1420" spans="2:9" x14ac:dyDescent="0.25">
      <c r="B1420">
        <v>521</v>
      </c>
      <c r="C1420">
        <v>90</v>
      </c>
      <c r="D1420">
        <v>12</v>
      </c>
      <c r="E1420">
        <v>76</v>
      </c>
      <c r="F1420">
        <v>0</v>
      </c>
      <c r="G1420">
        <v>-1</v>
      </c>
      <c r="H1420">
        <v>1</v>
      </c>
      <c r="I1420">
        <v>29</v>
      </c>
    </row>
    <row r="1421" spans="2:9" x14ac:dyDescent="0.25">
      <c r="B1421">
        <v>522</v>
      </c>
      <c r="C1421">
        <v>90</v>
      </c>
      <c r="D1421">
        <v>16</v>
      </c>
      <c r="E1421">
        <v>76</v>
      </c>
      <c r="F1421">
        <v>0</v>
      </c>
      <c r="G1421">
        <v>-1</v>
      </c>
      <c r="H1421">
        <v>1</v>
      </c>
      <c r="I1421">
        <v>29</v>
      </c>
    </row>
    <row r="1422" spans="2:9" x14ac:dyDescent="0.25">
      <c r="B1422">
        <v>523</v>
      </c>
      <c r="C1422">
        <v>90</v>
      </c>
      <c r="D1422">
        <v>15</v>
      </c>
      <c r="E1422">
        <v>76</v>
      </c>
      <c r="F1422">
        <v>0</v>
      </c>
      <c r="G1422">
        <v>-1</v>
      </c>
      <c r="H1422">
        <v>1</v>
      </c>
      <c r="I1422">
        <v>29</v>
      </c>
    </row>
    <row r="1423" spans="2:9" x14ac:dyDescent="0.25">
      <c r="B1423">
        <v>524</v>
      </c>
      <c r="C1423">
        <v>90</v>
      </c>
      <c r="D1423">
        <v>16</v>
      </c>
      <c r="E1423">
        <v>76</v>
      </c>
      <c r="F1423">
        <v>0</v>
      </c>
      <c r="G1423">
        <v>-1</v>
      </c>
      <c r="H1423">
        <v>1</v>
      </c>
      <c r="I1423">
        <v>29</v>
      </c>
    </row>
    <row r="1424" spans="2:9" x14ac:dyDescent="0.25">
      <c r="B1424">
        <v>525</v>
      </c>
      <c r="C1424">
        <v>90</v>
      </c>
      <c r="D1424">
        <v>11</v>
      </c>
      <c r="E1424">
        <v>76</v>
      </c>
      <c r="F1424">
        <v>0</v>
      </c>
      <c r="G1424">
        <v>-1</v>
      </c>
      <c r="H1424">
        <v>1</v>
      </c>
      <c r="I1424">
        <v>29</v>
      </c>
    </row>
    <row r="1425" spans="2:9" x14ac:dyDescent="0.25">
      <c r="B1425">
        <v>527</v>
      </c>
      <c r="C1425">
        <v>90</v>
      </c>
      <c r="D1425">
        <v>13</v>
      </c>
      <c r="E1425">
        <v>76</v>
      </c>
      <c r="F1425">
        <v>0</v>
      </c>
      <c r="G1425">
        <v>-1</v>
      </c>
      <c r="H1425">
        <v>1</v>
      </c>
      <c r="I1425">
        <v>29</v>
      </c>
    </row>
    <row r="1426" spans="2:9" x14ac:dyDescent="0.25">
      <c r="B1426">
        <v>271</v>
      </c>
      <c r="C1426">
        <v>88</v>
      </c>
      <c r="D1426">
        <v>4</v>
      </c>
      <c r="E1426">
        <v>76</v>
      </c>
      <c r="F1426">
        <v>0</v>
      </c>
      <c r="G1426">
        <v>-1</v>
      </c>
      <c r="H1426">
        <v>1</v>
      </c>
      <c r="I1426">
        <v>30</v>
      </c>
    </row>
    <row r="1427" spans="2:9" x14ac:dyDescent="0.25">
      <c r="B1427">
        <v>272</v>
      </c>
      <c r="C1427">
        <v>88</v>
      </c>
      <c r="D1427">
        <v>5</v>
      </c>
      <c r="E1427">
        <v>76</v>
      </c>
      <c r="F1427">
        <v>0</v>
      </c>
      <c r="G1427">
        <v>-1</v>
      </c>
      <c r="H1427">
        <v>1</v>
      </c>
      <c r="I1427">
        <v>30</v>
      </c>
    </row>
    <row r="1428" spans="2:9" x14ac:dyDescent="0.25">
      <c r="B1428">
        <v>273</v>
      </c>
      <c r="C1428">
        <v>88</v>
      </c>
      <c r="D1428">
        <v>5</v>
      </c>
      <c r="E1428">
        <v>76</v>
      </c>
      <c r="F1428">
        <v>0</v>
      </c>
      <c r="G1428">
        <v>-1</v>
      </c>
      <c r="H1428">
        <v>1</v>
      </c>
      <c r="I1428">
        <v>30</v>
      </c>
    </row>
    <row r="1429" spans="2:9" x14ac:dyDescent="0.25">
      <c r="B1429">
        <v>274</v>
      </c>
      <c r="C1429">
        <v>88</v>
      </c>
      <c r="D1429">
        <v>5</v>
      </c>
      <c r="E1429">
        <v>76</v>
      </c>
      <c r="F1429">
        <v>0</v>
      </c>
      <c r="G1429">
        <v>-1</v>
      </c>
      <c r="H1429">
        <v>1</v>
      </c>
      <c r="I1429">
        <v>30</v>
      </c>
    </row>
    <row r="1430" spans="2:9" x14ac:dyDescent="0.25">
      <c r="B1430">
        <v>275</v>
      </c>
      <c r="C1430">
        <v>88</v>
      </c>
      <c r="D1430">
        <v>4</v>
      </c>
      <c r="E1430">
        <v>76</v>
      </c>
      <c r="F1430">
        <v>0</v>
      </c>
      <c r="G1430">
        <v>-1</v>
      </c>
      <c r="H1430">
        <v>1</v>
      </c>
      <c r="I1430">
        <v>30</v>
      </c>
    </row>
    <row r="1431" spans="2:9" x14ac:dyDescent="0.25">
      <c r="B1431">
        <v>276</v>
      </c>
      <c r="C1431">
        <v>88</v>
      </c>
      <c r="D1431">
        <v>4</v>
      </c>
      <c r="E1431">
        <v>76</v>
      </c>
      <c r="F1431">
        <v>0</v>
      </c>
      <c r="G1431">
        <v>-1</v>
      </c>
      <c r="H1431">
        <v>1</v>
      </c>
      <c r="I1431">
        <v>30</v>
      </c>
    </row>
    <row r="1432" spans="2:9" x14ac:dyDescent="0.25">
      <c r="B1432">
        <v>277</v>
      </c>
      <c r="C1432">
        <v>88</v>
      </c>
      <c r="D1432">
        <v>5</v>
      </c>
      <c r="E1432">
        <v>76</v>
      </c>
      <c r="F1432">
        <v>0</v>
      </c>
      <c r="G1432">
        <v>-1</v>
      </c>
      <c r="H1432">
        <v>1</v>
      </c>
      <c r="I1432">
        <v>30</v>
      </c>
    </row>
    <row r="1433" spans="2:9" x14ac:dyDescent="0.25">
      <c r="B1433">
        <v>227</v>
      </c>
      <c r="C1433">
        <v>88</v>
      </c>
      <c r="D1433">
        <v>70</v>
      </c>
      <c r="E1433">
        <v>76</v>
      </c>
      <c r="F1433">
        <v>0</v>
      </c>
      <c r="G1433">
        <v>-1</v>
      </c>
      <c r="H1433">
        <v>1</v>
      </c>
      <c r="I1433">
        <v>30</v>
      </c>
    </row>
    <row r="1434" spans="2:9" x14ac:dyDescent="0.25">
      <c r="B1434">
        <v>228</v>
      </c>
      <c r="C1434">
        <v>88</v>
      </c>
      <c r="D1434">
        <v>85</v>
      </c>
      <c r="E1434">
        <v>76</v>
      </c>
      <c r="F1434">
        <v>0</v>
      </c>
      <c r="G1434">
        <v>-1</v>
      </c>
      <c r="H1434">
        <v>1</v>
      </c>
      <c r="I1434">
        <v>30</v>
      </c>
    </row>
    <row r="1435" spans="2:9" x14ac:dyDescent="0.25">
      <c r="B1435">
        <v>229</v>
      </c>
      <c r="C1435">
        <v>88</v>
      </c>
      <c r="D1435">
        <v>85</v>
      </c>
      <c r="E1435">
        <v>76</v>
      </c>
      <c r="F1435">
        <v>0</v>
      </c>
      <c r="G1435">
        <v>-1</v>
      </c>
      <c r="H1435">
        <v>1</v>
      </c>
      <c r="I1435">
        <v>30</v>
      </c>
    </row>
    <row r="1436" spans="2:9" x14ac:dyDescent="0.25">
      <c r="B1436">
        <v>230</v>
      </c>
      <c r="C1436">
        <v>88</v>
      </c>
      <c r="D1436">
        <v>90</v>
      </c>
      <c r="E1436">
        <v>76</v>
      </c>
      <c r="F1436">
        <v>0</v>
      </c>
      <c r="G1436">
        <v>-1</v>
      </c>
      <c r="H1436">
        <v>1</v>
      </c>
      <c r="I1436">
        <v>30</v>
      </c>
    </row>
    <row r="1437" spans="2:9" x14ac:dyDescent="0.25">
      <c r="B1437">
        <v>231</v>
      </c>
      <c r="C1437">
        <v>88</v>
      </c>
      <c r="D1437">
        <v>70</v>
      </c>
      <c r="E1437">
        <v>76</v>
      </c>
      <c r="F1437">
        <v>0</v>
      </c>
      <c r="G1437">
        <v>-1</v>
      </c>
      <c r="H1437">
        <v>1</v>
      </c>
      <c r="I1437">
        <v>30</v>
      </c>
    </row>
    <row r="1438" spans="2:9" x14ac:dyDescent="0.25">
      <c r="B1438">
        <v>232</v>
      </c>
      <c r="C1438">
        <v>88</v>
      </c>
      <c r="D1438">
        <v>85</v>
      </c>
      <c r="E1438">
        <v>76</v>
      </c>
      <c r="F1438">
        <v>0</v>
      </c>
      <c r="G1438">
        <v>-1</v>
      </c>
      <c r="H1438">
        <v>1</v>
      </c>
      <c r="I1438">
        <v>30</v>
      </c>
    </row>
    <row r="1439" spans="2:9" x14ac:dyDescent="0.25">
      <c r="B1439">
        <v>233</v>
      </c>
      <c r="C1439">
        <v>88</v>
      </c>
      <c r="D1439">
        <v>90</v>
      </c>
      <c r="E1439">
        <v>76</v>
      </c>
      <c r="F1439">
        <v>0</v>
      </c>
      <c r="G1439">
        <v>-1</v>
      </c>
      <c r="H1439">
        <v>1</v>
      </c>
      <c r="I1439">
        <v>30</v>
      </c>
    </row>
    <row r="1440" spans="2:9" x14ac:dyDescent="0.25">
      <c r="B1440">
        <v>220</v>
      </c>
      <c r="C1440">
        <v>88</v>
      </c>
      <c r="D1440">
        <v>85</v>
      </c>
      <c r="E1440">
        <v>76</v>
      </c>
      <c r="F1440">
        <v>0</v>
      </c>
      <c r="G1440">
        <v>-1</v>
      </c>
      <c r="H1440">
        <v>1</v>
      </c>
      <c r="I1440">
        <v>30</v>
      </c>
    </row>
    <row r="1441" spans="2:9" x14ac:dyDescent="0.25">
      <c r="B1441">
        <v>221</v>
      </c>
      <c r="C1441">
        <v>88</v>
      </c>
      <c r="D1441">
        <v>85</v>
      </c>
      <c r="E1441">
        <v>76</v>
      </c>
      <c r="F1441">
        <v>0</v>
      </c>
      <c r="G1441">
        <v>-1</v>
      </c>
      <c r="H1441">
        <v>1</v>
      </c>
      <c r="I1441">
        <v>30</v>
      </c>
    </row>
    <row r="1442" spans="2:9" x14ac:dyDescent="0.25">
      <c r="B1442">
        <v>222</v>
      </c>
      <c r="C1442">
        <v>88</v>
      </c>
      <c r="D1442">
        <v>85</v>
      </c>
      <c r="E1442">
        <v>76</v>
      </c>
      <c r="F1442">
        <v>0</v>
      </c>
      <c r="G1442">
        <v>-1</v>
      </c>
      <c r="H1442">
        <v>1</v>
      </c>
      <c r="I1442">
        <v>30</v>
      </c>
    </row>
    <row r="1443" spans="2:9" x14ac:dyDescent="0.25">
      <c r="B1443">
        <v>223</v>
      </c>
      <c r="C1443">
        <v>88</v>
      </c>
      <c r="D1443">
        <v>85</v>
      </c>
      <c r="E1443">
        <v>76</v>
      </c>
      <c r="F1443">
        <v>0</v>
      </c>
      <c r="G1443">
        <v>-1</v>
      </c>
      <c r="H1443">
        <v>1</v>
      </c>
      <c r="I1443">
        <v>30</v>
      </c>
    </row>
    <row r="1444" spans="2:9" x14ac:dyDescent="0.25">
      <c r="B1444">
        <v>224</v>
      </c>
      <c r="C1444">
        <v>88</v>
      </c>
      <c r="D1444">
        <v>85</v>
      </c>
      <c r="E1444">
        <v>76</v>
      </c>
      <c r="F1444">
        <v>0</v>
      </c>
      <c r="G1444">
        <v>-1</v>
      </c>
      <c r="H1444">
        <v>1</v>
      </c>
      <c r="I1444">
        <v>30</v>
      </c>
    </row>
    <row r="1445" spans="2:9" x14ac:dyDescent="0.25">
      <c r="B1445">
        <v>225</v>
      </c>
      <c r="C1445">
        <v>88</v>
      </c>
      <c r="D1445">
        <v>85</v>
      </c>
      <c r="E1445">
        <v>76</v>
      </c>
      <c r="F1445">
        <v>0</v>
      </c>
      <c r="G1445">
        <v>-1</v>
      </c>
      <c r="H1445">
        <v>1</v>
      </c>
      <c r="I1445">
        <v>30</v>
      </c>
    </row>
    <row r="1446" spans="2:9" x14ac:dyDescent="0.25">
      <c r="B1446">
        <v>226</v>
      </c>
      <c r="C1446">
        <v>88</v>
      </c>
      <c r="D1446">
        <v>85</v>
      </c>
      <c r="E1446">
        <v>76</v>
      </c>
      <c r="F1446">
        <v>0</v>
      </c>
      <c r="G1446">
        <v>-1</v>
      </c>
      <c r="H1446">
        <v>1</v>
      </c>
      <c r="I1446">
        <v>30</v>
      </c>
    </row>
    <row r="1447" spans="2:9" x14ac:dyDescent="0.25">
      <c r="B1447">
        <v>234</v>
      </c>
      <c r="C1447">
        <v>88</v>
      </c>
      <c r="D1447">
        <v>57</v>
      </c>
      <c r="E1447">
        <v>76</v>
      </c>
      <c r="F1447">
        <v>0</v>
      </c>
      <c r="G1447">
        <v>-1</v>
      </c>
      <c r="H1447">
        <v>1</v>
      </c>
      <c r="I1447">
        <v>30</v>
      </c>
    </row>
    <row r="1448" spans="2:9" x14ac:dyDescent="0.25">
      <c r="B1448">
        <v>235</v>
      </c>
      <c r="C1448">
        <v>88</v>
      </c>
      <c r="D1448">
        <v>70</v>
      </c>
      <c r="E1448">
        <v>76</v>
      </c>
      <c r="F1448">
        <v>0</v>
      </c>
      <c r="G1448">
        <v>-1</v>
      </c>
      <c r="H1448">
        <v>1</v>
      </c>
      <c r="I1448">
        <v>30</v>
      </c>
    </row>
    <row r="1449" spans="2:9" x14ac:dyDescent="0.25">
      <c r="B1449">
        <v>236</v>
      </c>
      <c r="C1449">
        <v>88</v>
      </c>
      <c r="D1449">
        <v>67</v>
      </c>
      <c r="E1449">
        <v>76</v>
      </c>
      <c r="F1449">
        <v>0</v>
      </c>
      <c r="G1449">
        <v>-1</v>
      </c>
      <c r="H1449">
        <v>1</v>
      </c>
      <c r="I1449">
        <v>30</v>
      </c>
    </row>
    <row r="1450" spans="2:9" x14ac:dyDescent="0.25">
      <c r="B1450">
        <v>237</v>
      </c>
      <c r="C1450">
        <v>88</v>
      </c>
      <c r="D1450">
        <v>70</v>
      </c>
      <c r="E1450">
        <v>76</v>
      </c>
      <c r="F1450">
        <v>0</v>
      </c>
      <c r="G1450">
        <v>-1</v>
      </c>
      <c r="H1450">
        <v>1</v>
      </c>
      <c r="I1450">
        <v>30</v>
      </c>
    </row>
    <row r="1451" spans="2:9" x14ac:dyDescent="0.25">
      <c r="B1451">
        <v>238</v>
      </c>
      <c r="C1451">
        <v>88</v>
      </c>
      <c r="D1451">
        <v>56</v>
      </c>
      <c r="E1451">
        <v>76</v>
      </c>
      <c r="F1451">
        <v>0</v>
      </c>
      <c r="G1451">
        <v>-1</v>
      </c>
      <c r="H1451">
        <v>1</v>
      </c>
      <c r="I1451">
        <v>30</v>
      </c>
    </row>
    <row r="1452" spans="2:9" x14ac:dyDescent="0.25">
      <c r="B1452">
        <v>239</v>
      </c>
      <c r="C1452">
        <v>88</v>
      </c>
      <c r="D1452">
        <v>51</v>
      </c>
      <c r="E1452">
        <v>76</v>
      </c>
      <c r="F1452">
        <v>0</v>
      </c>
      <c r="G1452">
        <v>-1</v>
      </c>
      <c r="H1452">
        <v>1</v>
      </c>
      <c r="I1452">
        <v>30</v>
      </c>
    </row>
    <row r="1453" spans="2:9" x14ac:dyDescent="0.25">
      <c r="B1453">
        <v>240</v>
      </c>
      <c r="C1453">
        <v>88</v>
      </c>
      <c r="D1453">
        <v>73</v>
      </c>
      <c r="E1453">
        <v>76</v>
      </c>
      <c r="F1453">
        <v>0</v>
      </c>
      <c r="G1453">
        <v>-1</v>
      </c>
      <c r="H1453">
        <v>1</v>
      </c>
      <c r="I1453">
        <v>30</v>
      </c>
    </row>
    <row r="1454" spans="2:9" x14ac:dyDescent="0.25">
      <c r="B1454">
        <v>328</v>
      </c>
      <c r="C1454">
        <v>88</v>
      </c>
      <c r="D1454">
        <v>2</v>
      </c>
      <c r="E1454">
        <v>76</v>
      </c>
      <c r="F1454">
        <v>0</v>
      </c>
      <c r="G1454">
        <v>-1</v>
      </c>
      <c r="H1454">
        <v>1</v>
      </c>
      <c r="I1454">
        <v>30</v>
      </c>
    </row>
    <row r="1455" spans="2:9" x14ac:dyDescent="0.25">
      <c r="B1455">
        <v>302</v>
      </c>
      <c r="C1455">
        <v>88</v>
      </c>
      <c r="D1455">
        <v>58</v>
      </c>
      <c r="E1455">
        <v>76</v>
      </c>
      <c r="F1455">
        <v>0</v>
      </c>
      <c r="G1455">
        <v>-1</v>
      </c>
      <c r="H1455">
        <v>1</v>
      </c>
      <c r="I1455">
        <v>30</v>
      </c>
    </row>
    <row r="1456" spans="2:9" x14ac:dyDescent="0.25">
      <c r="B1456">
        <v>243</v>
      </c>
      <c r="C1456">
        <v>88</v>
      </c>
      <c r="D1456">
        <v>93</v>
      </c>
      <c r="E1456">
        <v>76</v>
      </c>
      <c r="F1456">
        <v>0</v>
      </c>
      <c r="G1456">
        <v>-1</v>
      </c>
      <c r="H1456">
        <v>1</v>
      </c>
      <c r="I1456">
        <v>30</v>
      </c>
    </row>
    <row r="1457" spans="2:9" x14ac:dyDescent="0.25">
      <c r="B1457">
        <v>242</v>
      </c>
      <c r="C1457">
        <v>88</v>
      </c>
      <c r="D1457">
        <v>76</v>
      </c>
      <c r="E1457">
        <v>76</v>
      </c>
      <c r="F1457">
        <v>0</v>
      </c>
      <c r="G1457">
        <v>-1</v>
      </c>
      <c r="H1457">
        <v>1</v>
      </c>
      <c r="I1457">
        <v>30</v>
      </c>
    </row>
    <row r="1458" spans="2:9" x14ac:dyDescent="0.25">
      <c r="B1458">
        <v>241</v>
      </c>
      <c r="C1458">
        <v>88</v>
      </c>
      <c r="D1458">
        <v>45</v>
      </c>
      <c r="E1458">
        <v>76</v>
      </c>
      <c r="F1458">
        <v>0</v>
      </c>
      <c r="G1458">
        <v>-1</v>
      </c>
      <c r="H1458">
        <v>1</v>
      </c>
      <c r="I1458">
        <v>30</v>
      </c>
    </row>
    <row r="1459" spans="2:9" x14ac:dyDescent="0.25">
      <c r="B1459">
        <v>300</v>
      </c>
      <c r="C1459">
        <v>88</v>
      </c>
      <c r="D1459">
        <v>19</v>
      </c>
      <c r="E1459">
        <v>76</v>
      </c>
      <c r="F1459">
        <v>0</v>
      </c>
      <c r="G1459">
        <v>-1</v>
      </c>
      <c r="H1459">
        <v>1</v>
      </c>
      <c r="I1459">
        <v>30</v>
      </c>
    </row>
    <row r="1460" spans="2:9" x14ac:dyDescent="0.25">
      <c r="B1460">
        <v>303</v>
      </c>
      <c r="C1460">
        <v>88</v>
      </c>
      <c r="D1460">
        <v>3</v>
      </c>
      <c r="E1460">
        <v>76</v>
      </c>
      <c r="F1460">
        <v>0</v>
      </c>
      <c r="G1460">
        <v>-1</v>
      </c>
      <c r="H1460">
        <v>1</v>
      </c>
      <c r="I1460">
        <v>30</v>
      </c>
    </row>
    <row r="1461" spans="2:9" x14ac:dyDescent="0.25">
      <c r="B1461">
        <v>264</v>
      </c>
      <c r="C1461">
        <v>88</v>
      </c>
      <c r="D1461">
        <v>30</v>
      </c>
      <c r="E1461">
        <v>76</v>
      </c>
      <c r="F1461">
        <v>0</v>
      </c>
      <c r="G1461">
        <v>-1</v>
      </c>
      <c r="H1461">
        <v>1</v>
      </c>
      <c r="I1461">
        <v>30</v>
      </c>
    </row>
    <row r="1462" spans="2:9" x14ac:dyDescent="0.25">
      <c r="B1462">
        <v>263</v>
      </c>
      <c r="C1462">
        <v>88</v>
      </c>
      <c r="D1462">
        <v>27</v>
      </c>
      <c r="E1462">
        <v>76</v>
      </c>
      <c r="F1462">
        <v>0</v>
      </c>
      <c r="G1462">
        <v>-1</v>
      </c>
      <c r="H1462">
        <v>1</v>
      </c>
      <c r="I1462">
        <v>30</v>
      </c>
    </row>
    <row r="1463" spans="2:9" x14ac:dyDescent="0.25">
      <c r="B1463">
        <v>262</v>
      </c>
      <c r="C1463">
        <v>88</v>
      </c>
      <c r="D1463">
        <v>26</v>
      </c>
      <c r="E1463">
        <v>76</v>
      </c>
      <c r="F1463">
        <v>0</v>
      </c>
      <c r="G1463">
        <v>-1</v>
      </c>
      <c r="H1463">
        <v>1</v>
      </c>
      <c r="I1463">
        <v>30</v>
      </c>
    </row>
    <row r="1464" spans="2:9" x14ac:dyDescent="0.25">
      <c r="B1464">
        <v>261</v>
      </c>
      <c r="C1464">
        <v>88</v>
      </c>
      <c r="D1464">
        <v>34</v>
      </c>
      <c r="E1464">
        <v>76</v>
      </c>
      <c r="F1464">
        <v>0</v>
      </c>
      <c r="G1464">
        <v>-1</v>
      </c>
      <c r="H1464">
        <v>1</v>
      </c>
      <c r="I1464">
        <v>30</v>
      </c>
    </row>
    <row r="1465" spans="2:9" x14ac:dyDescent="0.25">
      <c r="B1465">
        <v>260</v>
      </c>
      <c r="C1465">
        <v>88</v>
      </c>
      <c r="D1465">
        <v>32</v>
      </c>
      <c r="E1465">
        <v>76</v>
      </c>
      <c r="F1465">
        <v>0</v>
      </c>
      <c r="G1465">
        <v>-1</v>
      </c>
      <c r="H1465">
        <v>1</v>
      </c>
      <c r="I1465">
        <v>30</v>
      </c>
    </row>
    <row r="1466" spans="2:9" x14ac:dyDescent="0.25">
      <c r="B1466">
        <v>259</v>
      </c>
      <c r="C1466">
        <v>88</v>
      </c>
      <c r="D1466">
        <v>34</v>
      </c>
      <c r="E1466">
        <v>76</v>
      </c>
      <c r="F1466">
        <v>0</v>
      </c>
      <c r="G1466">
        <v>-1</v>
      </c>
      <c r="H1466">
        <v>1</v>
      </c>
      <c r="I1466">
        <v>30</v>
      </c>
    </row>
    <row r="1467" spans="2:9" x14ac:dyDescent="0.25">
      <c r="B1467">
        <v>258</v>
      </c>
      <c r="C1467">
        <v>88</v>
      </c>
      <c r="D1467">
        <v>26</v>
      </c>
      <c r="E1467">
        <v>76</v>
      </c>
      <c r="F1467">
        <v>0</v>
      </c>
      <c r="G1467">
        <v>-1</v>
      </c>
      <c r="H1467">
        <v>1</v>
      </c>
      <c r="I1467">
        <v>30</v>
      </c>
    </row>
    <row r="1468" spans="2:9" x14ac:dyDescent="0.25">
      <c r="B1468">
        <v>304</v>
      </c>
      <c r="C1468">
        <v>88</v>
      </c>
      <c r="D1468">
        <v>2</v>
      </c>
      <c r="E1468">
        <v>76</v>
      </c>
      <c r="F1468">
        <v>0</v>
      </c>
      <c r="G1468">
        <v>-1</v>
      </c>
      <c r="H1468">
        <v>1</v>
      </c>
      <c r="I1468">
        <v>30</v>
      </c>
    </row>
    <row r="1469" spans="2:9" x14ac:dyDescent="0.25">
      <c r="B1469">
        <v>323</v>
      </c>
      <c r="C1469">
        <v>88</v>
      </c>
      <c r="D1469">
        <v>2</v>
      </c>
      <c r="E1469">
        <v>76</v>
      </c>
      <c r="F1469">
        <v>0</v>
      </c>
      <c r="G1469">
        <v>-1</v>
      </c>
      <c r="H1469">
        <v>1</v>
      </c>
      <c r="I1469">
        <v>30</v>
      </c>
    </row>
    <row r="1470" spans="2:9" x14ac:dyDescent="0.25">
      <c r="B1470">
        <v>250</v>
      </c>
      <c r="C1470">
        <v>88</v>
      </c>
      <c r="D1470">
        <v>15</v>
      </c>
      <c r="E1470">
        <v>76</v>
      </c>
      <c r="F1470">
        <v>0</v>
      </c>
      <c r="G1470">
        <v>-1</v>
      </c>
      <c r="H1470">
        <v>1</v>
      </c>
      <c r="I1470">
        <v>30</v>
      </c>
    </row>
    <row r="1471" spans="2:9" x14ac:dyDescent="0.25">
      <c r="B1471">
        <v>249</v>
      </c>
      <c r="C1471">
        <v>88</v>
      </c>
      <c r="D1471">
        <v>14</v>
      </c>
      <c r="E1471">
        <v>76</v>
      </c>
      <c r="F1471">
        <v>0</v>
      </c>
      <c r="G1471">
        <v>-1</v>
      </c>
      <c r="H1471">
        <v>1</v>
      </c>
      <c r="I1471">
        <v>30</v>
      </c>
    </row>
    <row r="1472" spans="2:9" x14ac:dyDescent="0.25">
      <c r="B1472">
        <v>248</v>
      </c>
      <c r="C1472">
        <v>88</v>
      </c>
      <c r="D1472">
        <v>13</v>
      </c>
      <c r="E1472">
        <v>76</v>
      </c>
      <c r="F1472">
        <v>0</v>
      </c>
      <c r="G1472">
        <v>-1</v>
      </c>
      <c r="H1472">
        <v>1</v>
      </c>
      <c r="I1472">
        <v>30</v>
      </c>
    </row>
    <row r="1473" spans="2:9" x14ac:dyDescent="0.25">
      <c r="B1473">
        <v>247</v>
      </c>
      <c r="C1473">
        <v>88</v>
      </c>
      <c r="D1473">
        <v>17</v>
      </c>
      <c r="E1473">
        <v>76</v>
      </c>
      <c r="F1473">
        <v>0</v>
      </c>
      <c r="G1473">
        <v>-1</v>
      </c>
      <c r="H1473">
        <v>1</v>
      </c>
      <c r="I1473">
        <v>30</v>
      </c>
    </row>
    <row r="1474" spans="2:9" x14ac:dyDescent="0.25">
      <c r="B1474">
        <v>246</v>
      </c>
      <c r="C1474">
        <v>88</v>
      </c>
      <c r="D1474">
        <v>16</v>
      </c>
      <c r="E1474">
        <v>76</v>
      </c>
      <c r="F1474">
        <v>0</v>
      </c>
      <c r="G1474">
        <v>-1</v>
      </c>
      <c r="H1474">
        <v>1</v>
      </c>
      <c r="I1474">
        <v>30</v>
      </c>
    </row>
    <row r="1475" spans="2:9" x14ac:dyDescent="0.25">
      <c r="B1475">
        <v>245</v>
      </c>
      <c r="C1475">
        <v>88</v>
      </c>
      <c r="D1475">
        <v>17</v>
      </c>
      <c r="E1475">
        <v>76</v>
      </c>
      <c r="F1475">
        <v>0</v>
      </c>
      <c r="G1475">
        <v>-1</v>
      </c>
      <c r="H1475">
        <v>1</v>
      </c>
      <c r="I1475">
        <v>30</v>
      </c>
    </row>
    <row r="1476" spans="2:9" x14ac:dyDescent="0.25">
      <c r="B1476">
        <v>244</v>
      </c>
      <c r="C1476">
        <v>88</v>
      </c>
      <c r="D1476">
        <v>14</v>
      </c>
      <c r="E1476">
        <v>76</v>
      </c>
      <c r="F1476">
        <v>0</v>
      </c>
      <c r="G1476">
        <v>-1</v>
      </c>
      <c r="H1476">
        <v>1</v>
      </c>
      <c r="I1476">
        <v>30</v>
      </c>
    </row>
    <row r="1477" spans="2:9" x14ac:dyDescent="0.25">
      <c r="B1477">
        <v>324</v>
      </c>
      <c r="C1477">
        <v>88</v>
      </c>
      <c r="D1477">
        <v>2</v>
      </c>
      <c r="E1477">
        <v>76</v>
      </c>
      <c r="F1477">
        <v>0</v>
      </c>
      <c r="G1477">
        <v>-1</v>
      </c>
      <c r="H1477">
        <v>1</v>
      </c>
      <c r="I1477">
        <v>30</v>
      </c>
    </row>
    <row r="1478" spans="2:9" x14ac:dyDescent="0.25">
      <c r="B1478">
        <v>315</v>
      </c>
      <c r="C1478">
        <v>88</v>
      </c>
      <c r="D1478">
        <v>4</v>
      </c>
      <c r="E1478">
        <v>76</v>
      </c>
      <c r="F1478">
        <v>0</v>
      </c>
      <c r="G1478">
        <v>-1</v>
      </c>
      <c r="H1478">
        <v>1</v>
      </c>
      <c r="I1478">
        <v>30</v>
      </c>
    </row>
    <row r="1479" spans="2:9" x14ac:dyDescent="0.25">
      <c r="B1479">
        <v>257</v>
      </c>
      <c r="C1479">
        <v>88</v>
      </c>
      <c r="D1479">
        <v>30</v>
      </c>
      <c r="E1479">
        <v>76</v>
      </c>
      <c r="F1479">
        <v>0</v>
      </c>
      <c r="G1479">
        <v>-1</v>
      </c>
      <c r="H1479">
        <v>1</v>
      </c>
      <c r="I1479">
        <v>30</v>
      </c>
    </row>
    <row r="1480" spans="2:9" x14ac:dyDescent="0.25">
      <c r="B1480">
        <v>256</v>
      </c>
      <c r="C1480">
        <v>88</v>
      </c>
      <c r="D1480">
        <v>28</v>
      </c>
      <c r="E1480">
        <v>76</v>
      </c>
      <c r="F1480">
        <v>0</v>
      </c>
      <c r="G1480">
        <v>-1</v>
      </c>
      <c r="H1480">
        <v>1</v>
      </c>
      <c r="I1480">
        <v>30</v>
      </c>
    </row>
    <row r="1481" spans="2:9" x14ac:dyDescent="0.25">
      <c r="B1481">
        <v>255</v>
      </c>
      <c r="C1481">
        <v>88</v>
      </c>
      <c r="D1481">
        <v>27</v>
      </c>
      <c r="E1481">
        <v>76</v>
      </c>
      <c r="F1481">
        <v>0</v>
      </c>
      <c r="G1481">
        <v>-1</v>
      </c>
      <c r="H1481">
        <v>1</v>
      </c>
      <c r="I1481">
        <v>30</v>
      </c>
    </row>
    <row r="1482" spans="2:9" x14ac:dyDescent="0.25">
      <c r="B1482">
        <v>254</v>
      </c>
      <c r="C1482">
        <v>88</v>
      </c>
      <c r="D1482">
        <v>35</v>
      </c>
      <c r="E1482">
        <v>76</v>
      </c>
      <c r="F1482">
        <v>0</v>
      </c>
      <c r="G1482">
        <v>-1</v>
      </c>
      <c r="H1482">
        <v>1</v>
      </c>
      <c r="I1482">
        <v>30</v>
      </c>
    </row>
    <row r="1483" spans="2:9" x14ac:dyDescent="0.25">
      <c r="B1483">
        <v>253</v>
      </c>
      <c r="C1483">
        <v>88</v>
      </c>
      <c r="D1483">
        <v>33</v>
      </c>
      <c r="E1483">
        <v>76</v>
      </c>
      <c r="F1483">
        <v>0</v>
      </c>
      <c r="G1483">
        <v>-1</v>
      </c>
      <c r="H1483">
        <v>1</v>
      </c>
      <c r="I1483">
        <v>30</v>
      </c>
    </row>
    <row r="1484" spans="2:9" x14ac:dyDescent="0.25">
      <c r="B1484">
        <v>252</v>
      </c>
      <c r="C1484">
        <v>88</v>
      </c>
      <c r="D1484">
        <v>36</v>
      </c>
      <c r="E1484">
        <v>76</v>
      </c>
      <c r="F1484">
        <v>0</v>
      </c>
      <c r="G1484">
        <v>-1</v>
      </c>
      <c r="H1484">
        <v>1</v>
      </c>
      <c r="I1484">
        <v>30</v>
      </c>
    </row>
    <row r="1485" spans="2:9" x14ac:dyDescent="0.25">
      <c r="B1485">
        <v>251</v>
      </c>
      <c r="C1485">
        <v>88</v>
      </c>
      <c r="D1485">
        <v>24</v>
      </c>
      <c r="E1485">
        <v>76</v>
      </c>
      <c r="F1485">
        <v>0</v>
      </c>
      <c r="G1485">
        <v>-1</v>
      </c>
      <c r="H1485">
        <v>1</v>
      </c>
      <c r="I1485">
        <v>30</v>
      </c>
    </row>
    <row r="1486" spans="2:9" x14ac:dyDescent="0.25">
      <c r="B1486">
        <v>325</v>
      </c>
      <c r="C1486">
        <v>88</v>
      </c>
      <c r="D1486">
        <v>2</v>
      </c>
      <c r="E1486">
        <v>76</v>
      </c>
      <c r="F1486">
        <v>0</v>
      </c>
      <c r="G1486">
        <v>-1</v>
      </c>
      <c r="H1486">
        <v>1</v>
      </c>
      <c r="I1486">
        <v>30</v>
      </c>
    </row>
    <row r="1487" spans="2:9" x14ac:dyDescent="0.25">
      <c r="B1487">
        <v>326</v>
      </c>
      <c r="C1487">
        <v>88</v>
      </c>
      <c r="D1487">
        <v>8</v>
      </c>
      <c r="E1487">
        <v>76</v>
      </c>
      <c r="F1487">
        <v>0</v>
      </c>
      <c r="G1487">
        <v>-1</v>
      </c>
      <c r="H1487">
        <v>1</v>
      </c>
      <c r="I1487">
        <v>30</v>
      </c>
    </row>
    <row r="1488" spans="2:9" x14ac:dyDescent="0.25">
      <c r="B1488">
        <v>319</v>
      </c>
      <c r="C1488">
        <v>88</v>
      </c>
      <c r="D1488">
        <v>10</v>
      </c>
      <c r="E1488">
        <v>76</v>
      </c>
      <c r="F1488">
        <v>0</v>
      </c>
      <c r="G1488">
        <v>-1</v>
      </c>
      <c r="H1488">
        <v>1</v>
      </c>
      <c r="I1488">
        <v>30</v>
      </c>
    </row>
    <row r="1489" spans="2:9" x14ac:dyDescent="0.25">
      <c r="B1489">
        <v>312</v>
      </c>
      <c r="C1489">
        <v>88</v>
      </c>
      <c r="D1489">
        <v>7</v>
      </c>
      <c r="E1489">
        <v>76</v>
      </c>
      <c r="F1489">
        <v>0</v>
      </c>
      <c r="G1489">
        <v>-1</v>
      </c>
      <c r="H1489">
        <v>1</v>
      </c>
      <c r="I1489">
        <v>30</v>
      </c>
    </row>
    <row r="1490" spans="2:9" x14ac:dyDescent="0.25">
      <c r="B1490">
        <v>321</v>
      </c>
      <c r="C1490">
        <v>88</v>
      </c>
      <c r="D1490">
        <v>7</v>
      </c>
      <c r="E1490">
        <v>76</v>
      </c>
      <c r="F1490">
        <v>0</v>
      </c>
      <c r="G1490">
        <v>-1</v>
      </c>
      <c r="H1490">
        <v>1</v>
      </c>
      <c r="I1490">
        <v>30</v>
      </c>
    </row>
    <row r="1491" spans="2:9" x14ac:dyDescent="0.25">
      <c r="B1491">
        <v>318</v>
      </c>
      <c r="C1491">
        <v>88</v>
      </c>
      <c r="D1491">
        <v>13</v>
      </c>
      <c r="E1491">
        <v>76</v>
      </c>
      <c r="F1491">
        <v>0</v>
      </c>
      <c r="G1491">
        <v>-1</v>
      </c>
      <c r="H1491">
        <v>1</v>
      </c>
      <c r="I1491">
        <v>30</v>
      </c>
    </row>
    <row r="1492" spans="2:9" x14ac:dyDescent="0.25">
      <c r="B1492">
        <v>311</v>
      </c>
      <c r="C1492">
        <v>88</v>
      </c>
      <c r="D1492">
        <v>6</v>
      </c>
      <c r="E1492">
        <v>76</v>
      </c>
      <c r="F1492">
        <v>0</v>
      </c>
      <c r="G1492">
        <v>-1</v>
      </c>
      <c r="H1492">
        <v>1</v>
      </c>
      <c r="I1492">
        <v>30</v>
      </c>
    </row>
    <row r="1493" spans="2:9" x14ac:dyDescent="0.25">
      <c r="B1493">
        <v>313</v>
      </c>
      <c r="C1493">
        <v>88</v>
      </c>
      <c r="D1493">
        <v>24</v>
      </c>
      <c r="E1493">
        <v>76</v>
      </c>
      <c r="F1493">
        <v>0</v>
      </c>
      <c r="G1493">
        <v>-1</v>
      </c>
      <c r="H1493">
        <v>1</v>
      </c>
      <c r="I1493">
        <v>30</v>
      </c>
    </row>
    <row r="1494" spans="2:9" x14ac:dyDescent="0.25">
      <c r="B1494">
        <v>320</v>
      </c>
      <c r="C1494">
        <v>88</v>
      </c>
      <c r="D1494">
        <v>39</v>
      </c>
      <c r="E1494">
        <v>76</v>
      </c>
      <c r="F1494">
        <v>0</v>
      </c>
      <c r="G1494">
        <v>-1</v>
      </c>
      <c r="H1494">
        <v>1</v>
      </c>
      <c r="I1494">
        <v>30</v>
      </c>
    </row>
    <row r="1495" spans="2:9" x14ac:dyDescent="0.25">
      <c r="B1495">
        <v>270</v>
      </c>
      <c r="C1495">
        <v>88</v>
      </c>
      <c r="D1495">
        <v>28</v>
      </c>
      <c r="E1495">
        <v>76</v>
      </c>
      <c r="F1495">
        <v>0</v>
      </c>
      <c r="G1495">
        <v>-1</v>
      </c>
      <c r="H1495">
        <v>1</v>
      </c>
      <c r="I1495">
        <v>30</v>
      </c>
    </row>
    <row r="1496" spans="2:9" x14ac:dyDescent="0.25">
      <c r="B1496">
        <v>269</v>
      </c>
      <c r="C1496">
        <v>88</v>
      </c>
      <c r="D1496">
        <v>26</v>
      </c>
      <c r="E1496">
        <v>76</v>
      </c>
      <c r="F1496">
        <v>0</v>
      </c>
      <c r="G1496">
        <v>-1</v>
      </c>
      <c r="H1496">
        <v>1</v>
      </c>
      <c r="I1496">
        <v>30</v>
      </c>
    </row>
    <row r="1497" spans="2:9" x14ac:dyDescent="0.25">
      <c r="B1497">
        <v>268</v>
      </c>
      <c r="C1497">
        <v>88</v>
      </c>
      <c r="D1497">
        <v>36</v>
      </c>
      <c r="E1497">
        <v>76</v>
      </c>
      <c r="F1497">
        <v>0</v>
      </c>
      <c r="G1497">
        <v>-1</v>
      </c>
      <c r="H1497">
        <v>1</v>
      </c>
      <c r="I1497">
        <v>30</v>
      </c>
    </row>
    <row r="1498" spans="2:9" x14ac:dyDescent="0.25">
      <c r="B1498">
        <v>267</v>
      </c>
      <c r="C1498">
        <v>88</v>
      </c>
      <c r="D1498">
        <v>34</v>
      </c>
      <c r="E1498">
        <v>76</v>
      </c>
      <c r="F1498">
        <v>0</v>
      </c>
      <c r="G1498">
        <v>-1</v>
      </c>
      <c r="H1498">
        <v>1</v>
      </c>
      <c r="I1498">
        <v>30</v>
      </c>
    </row>
    <row r="1499" spans="2:9" x14ac:dyDescent="0.25">
      <c r="B1499">
        <v>266</v>
      </c>
      <c r="C1499">
        <v>88</v>
      </c>
      <c r="D1499">
        <v>36</v>
      </c>
      <c r="E1499">
        <v>76</v>
      </c>
      <c r="F1499">
        <v>0</v>
      </c>
      <c r="G1499">
        <v>-1</v>
      </c>
      <c r="H1499">
        <v>1</v>
      </c>
      <c r="I1499">
        <v>30</v>
      </c>
    </row>
    <row r="1500" spans="2:9" x14ac:dyDescent="0.25">
      <c r="B1500">
        <v>265</v>
      </c>
      <c r="C1500">
        <v>88</v>
      </c>
      <c r="D1500">
        <v>30</v>
      </c>
      <c r="E1500">
        <v>76</v>
      </c>
      <c r="F1500">
        <v>0</v>
      </c>
      <c r="G1500">
        <v>-1</v>
      </c>
      <c r="H1500">
        <v>1</v>
      </c>
      <c r="I1500">
        <v>30</v>
      </c>
    </row>
    <row r="1501" spans="2:9" x14ac:dyDescent="0.25">
      <c r="B1501">
        <v>322</v>
      </c>
      <c r="C1501">
        <v>88</v>
      </c>
      <c r="D1501">
        <v>2</v>
      </c>
      <c r="E1501">
        <v>76</v>
      </c>
      <c r="F1501">
        <v>0</v>
      </c>
      <c r="G1501">
        <v>-1</v>
      </c>
      <c r="H1501">
        <v>1</v>
      </c>
      <c r="I1501">
        <v>30</v>
      </c>
    </row>
    <row r="1502" spans="2:9" x14ac:dyDescent="0.25">
      <c r="B1502">
        <v>327</v>
      </c>
      <c r="C1502">
        <v>88</v>
      </c>
      <c r="D1502">
        <v>6</v>
      </c>
      <c r="E1502">
        <v>76</v>
      </c>
      <c r="F1502">
        <v>0</v>
      </c>
      <c r="G1502">
        <v>-1</v>
      </c>
      <c r="H1502">
        <v>1</v>
      </c>
      <c r="I1502">
        <v>30</v>
      </c>
    </row>
    <row r="1503" spans="2:9" x14ac:dyDescent="0.25">
      <c r="B1503">
        <v>301</v>
      </c>
      <c r="C1503">
        <v>88</v>
      </c>
      <c r="D1503">
        <v>6</v>
      </c>
      <c r="E1503">
        <v>76</v>
      </c>
      <c r="F1503">
        <v>0</v>
      </c>
      <c r="G1503">
        <v>-1</v>
      </c>
      <c r="H1503">
        <v>1</v>
      </c>
      <c r="I1503">
        <v>30</v>
      </c>
    </row>
    <row r="1504" spans="2:9" x14ac:dyDescent="0.25">
      <c r="B1504">
        <v>297</v>
      </c>
      <c r="C1504">
        <v>88</v>
      </c>
      <c r="D1504">
        <v>11</v>
      </c>
      <c r="E1504">
        <v>76</v>
      </c>
      <c r="F1504">
        <v>0</v>
      </c>
      <c r="G1504">
        <v>-1</v>
      </c>
      <c r="H1504">
        <v>1</v>
      </c>
      <c r="I1504">
        <v>30</v>
      </c>
    </row>
    <row r="1505" spans="2:9" x14ac:dyDescent="0.25">
      <c r="B1505">
        <v>296</v>
      </c>
      <c r="C1505">
        <v>88</v>
      </c>
      <c r="D1505">
        <v>16</v>
      </c>
      <c r="E1505">
        <v>76</v>
      </c>
      <c r="F1505">
        <v>0</v>
      </c>
      <c r="G1505">
        <v>-1</v>
      </c>
      <c r="H1505">
        <v>1</v>
      </c>
      <c r="I1505">
        <v>30</v>
      </c>
    </row>
    <row r="1506" spans="2:9" x14ac:dyDescent="0.25">
      <c r="B1506">
        <v>295</v>
      </c>
      <c r="C1506">
        <v>88</v>
      </c>
      <c r="D1506">
        <v>15</v>
      </c>
      <c r="E1506">
        <v>76</v>
      </c>
      <c r="F1506">
        <v>0</v>
      </c>
      <c r="G1506">
        <v>-1</v>
      </c>
      <c r="H1506">
        <v>1</v>
      </c>
      <c r="I1506">
        <v>30</v>
      </c>
    </row>
    <row r="1507" spans="2:9" x14ac:dyDescent="0.25">
      <c r="B1507">
        <v>294</v>
      </c>
      <c r="C1507">
        <v>88</v>
      </c>
      <c r="D1507">
        <v>16</v>
      </c>
      <c r="E1507">
        <v>76</v>
      </c>
      <c r="F1507">
        <v>0</v>
      </c>
      <c r="G1507">
        <v>-1</v>
      </c>
      <c r="H1507">
        <v>1</v>
      </c>
      <c r="I1507">
        <v>30</v>
      </c>
    </row>
    <row r="1508" spans="2:9" x14ac:dyDescent="0.25">
      <c r="B1508">
        <v>293</v>
      </c>
      <c r="C1508">
        <v>88</v>
      </c>
      <c r="D1508">
        <v>12</v>
      </c>
      <c r="E1508">
        <v>76</v>
      </c>
      <c r="F1508">
        <v>0</v>
      </c>
      <c r="G1508">
        <v>-1</v>
      </c>
      <c r="H1508">
        <v>1</v>
      </c>
      <c r="I1508">
        <v>30</v>
      </c>
    </row>
    <row r="1509" spans="2:9" x14ac:dyDescent="0.25">
      <c r="B1509">
        <v>299</v>
      </c>
      <c r="C1509">
        <v>88</v>
      </c>
      <c r="D1509">
        <v>13</v>
      </c>
      <c r="E1509">
        <v>76</v>
      </c>
      <c r="F1509">
        <v>0</v>
      </c>
      <c r="G1509">
        <v>-1</v>
      </c>
      <c r="H1509">
        <v>1</v>
      </c>
      <c r="I1509">
        <v>30</v>
      </c>
    </row>
    <row r="1510" spans="2:9" x14ac:dyDescent="0.25">
      <c r="B1510">
        <v>292</v>
      </c>
      <c r="C1510">
        <v>88</v>
      </c>
      <c r="D1510">
        <v>14</v>
      </c>
      <c r="E1510">
        <v>76</v>
      </c>
      <c r="F1510">
        <v>0</v>
      </c>
      <c r="G1510">
        <v>-1</v>
      </c>
      <c r="H1510">
        <v>1</v>
      </c>
      <c r="I1510">
        <v>30</v>
      </c>
    </row>
    <row r="1511" spans="2:9" x14ac:dyDescent="0.25">
      <c r="B1511">
        <v>394</v>
      </c>
      <c r="C1511">
        <v>88</v>
      </c>
      <c r="D1511">
        <v>14</v>
      </c>
      <c r="E1511">
        <v>76</v>
      </c>
      <c r="F1511">
        <v>0</v>
      </c>
      <c r="G1511">
        <v>-1</v>
      </c>
      <c r="H1511">
        <v>1</v>
      </c>
      <c r="I1511">
        <v>30</v>
      </c>
    </row>
    <row r="1512" spans="2:9" x14ac:dyDescent="0.25">
      <c r="B1512">
        <v>395</v>
      </c>
      <c r="C1512">
        <v>88</v>
      </c>
      <c r="D1512">
        <v>12</v>
      </c>
      <c r="E1512">
        <v>76</v>
      </c>
      <c r="F1512">
        <v>0</v>
      </c>
      <c r="G1512">
        <v>-1</v>
      </c>
      <c r="H1512">
        <v>1</v>
      </c>
      <c r="I1512">
        <v>30</v>
      </c>
    </row>
    <row r="1513" spans="2:9" x14ac:dyDescent="0.25">
      <c r="B1513">
        <v>396</v>
      </c>
      <c r="C1513">
        <v>88</v>
      </c>
      <c r="D1513">
        <v>16</v>
      </c>
      <c r="E1513">
        <v>76</v>
      </c>
      <c r="F1513">
        <v>0</v>
      </c>
      <c r="G1513">
        <v>-1</v>
      </c>
      <c r="H1513">
        <v>1</v>
      </c>
      <c r="I1513">
        <v>30</v>
      </c>
    </row>
    <row r="1514" spans="2:9" x14ac:dyDescent="0.25">
      <c r="B1514">
        <v>397</v>
      </c>
      <c r="C1514">
        <v>88</v>
      </c>
      <c r="D1514">
        <v>15</v>
      </c>
      <c r="E1514">
        <v>76</v>
      </c>
      <c r="F1514">
        <v>0</v>
      </c>
      <c r="G1514">
        <v>-1</v>
      </c>
      <c r="H1514">
        <v>1</v>
      </c>
      <c r="I1514">
        <v>30</v>
      </c>
    </row>
    <row r="1515" spans="2:9" x14ac:dyDescent="0.25">
      <c r="B1515">
        <v>398</v>
      </c>
      <c r="C1515">
        <v>88</v>
      </c>
      <c r="D1515">
        <v>16</v>
      </c>
      <c r="E1515">
        <v>76</v>
      </c>
      <c r="F1515">
        <v>0</v>
      </c>
      <c r="G1515">
        <v>-1</v>
      </c>
      <c r="H1515">
        <v>1</v>
      </c>
      <c r="I1515">
        <v>30</v>
      </c>
    </row>
    <row r="1516" spans="2:9" x14ac:dyDescent="0.25">
      <c r="B1516">
        <v>399</v>
      </c>
      <c r="C1516">
        <v>88</v>
      </c>
      <c r="D1516">
        <v>11</v>
      </c>
      <c r="E1516">
        <v>76</v>
      </c>
      <c r="F1516">
        <v>0</v>
      </c>
      <c r="G1516">
        <v>-1</v>
      </c>
      <c r="H1516">
        <v>1</v>
      </c>
      <c r="I1516">
        <v>30</v>
      </c>
    </row>
    <row r="1517" spans="2:9" x14ac:dyDescent="0.25">
      <c r="B1517">
        <v>401</v>
      </c>
      <c r="C1517">
        <v>88</v>
      </c>
      <c r="D1517">
        <v>13</v>
      </c>
      <c r="E1517">
        <v>76</v>
      </c>
      <c r="F1517">
        <v>0</v>
      </c>
      <c r="G1517">
        <v>-1</v>
      </c>
      <c r="H1517">
        <v>1</v>
      </c>
      <c r="I1517">
        <v>30</v>
      </c>
    </row>
    <row r="1518" spans="2:9" x14ac:dyDescent="0.25">
      <c r="B1518">
        <v>511</v>
      </c>
      <c r="C1518">
        <v>88</v>
      </c>
      <c r="D1518">
        <v>14</v>
      </c>
      <c r="E1518">
        <v>76</v>
      </c>
      <c r="F1518">
        <v>0</v>
      </c>
      <c r="G1518">
        <v>-1</v>
      </c>
      <c r="H1518">
        <v>1</v>
      </c>
      <c r="I1518">
        <v>30</v>
      </c>
    </row>
    <row r="1519" spans="2:9" x14ac:dyDescent="0.25">
      <c r="B1519">
        <v>512</v>
      </c>
      <c r="C1519">
        <v>88</v>
      </c>
      <c r="D1519">
        <v>12</v>
      </c>
      <c r="E1519">
        <v>76</v>
      </c>
      <c r="F1519">
        <v>0</v>
      </c>
      <c r="G1519">
        <v>-1</v>
      </c>
      <c r="H1519">
        <v>1</v>
      </c>
      <c r="I1519">
        <v>30</v>
      </c>
    </row>
    <row r="1520" spans="2:9" x14ac:dyDescent="0.25">
      <c r="B1520">
        <v>513</v>
      </c>
      <c r="C1520">
        <v>88</v>
      </c>
      <c r="D1520">
        <v>16</v>
      </c>
      <c r="E1520">
        <v>76</v>
      </c>
      <c r="F1520">
        <v>0</v>
      </c>
      <c r="G1520">
        <v>-1</v>
      </c>
      <c r="H1520">
        <v>1</v>
      </c>
      <c r="I1520">
        <v>30</v>
      </c>
    </row>
    <row r="1521" spans="2:9" x14ac:dyDescent="0.25">
      <c r="B1521">
        <v>514</v>
      </c>
      <c r="C1521">
        <v>88</v>
      </c>
      <c r="D1521">
        <v>15</v>
      </c>
      <c r="E1521">
        <v>76</v>
      </c>
      <c r="F1521">
        <v>0</v>
      </c>
      <c r="G1521">
        <v>-1</v>
      </c>
      <c r="H1521">
        <v>1</v>
      </c>
      <c r="I1521">
        <v>30</v>
      </c>
    </row>
    <row r="1522" spans="2:9" x14ac:dyDescent="0.25">
      <c r="B1522">
        <v>515</v>
      </c>
      <c r="C1522">
        <v>88</v>
      </c>
      <c r="D1522">
        <v>16</v>
      </c>
      <c r="E1522">
        <v>76</v>
      </c>
      <c r="F1522">
        <v>0</v>
      </c>
      <c r="G1522">
        <v>-1</v>
      </c>
      <c r="H1522">
        <v>1</v>
      </c>
      <c r="I1522">
        <v>30</v>
      </c>
    </row>
    <row r="1523" spans="2:9" x14ac:dyDescent="0.25">
      <c r="B1523">
        <v>516</v>
      </c>
      <c r="C1523">
        <v>88</v>
      </c>
      <c r="D1523">
        <v>11</v>
      </c>
      <c r="E1523">
        <v>76</v>
      </c>
      <c r="F1523">
        <v>0</v>
      </c>
      <c r="G1523">
        <v>-1</v>
      </c>
      <c r="H1523">
        <v>1</v>
      </c>
      <c r="I1523">
        <v>30</v>
      </c>
    </row>
    <row r="1524" spans="2:9" x14ac:dyDescent="0.25">
      <c r="B1524">
        <v>518</v>
      </c>
      <c r="C1524">
        <v>88</v>
      </c>
      <c r="D1524">
        <v>13</v>
      </c>
      <c r="E1524">
        <v>76</v>
      </c>
      <c r="F1524">
        <v>0</v>
      </c>
      <c r="G1524">
        <v>-1</v>
      </c>
      <c r="H1524">
        <v>1</v>
      </c>
      <c r="I1524">
        <v>30</v>
      </c>
    </row>
    <row r="1525" spans="2:9" x14ac:dyDescent="0.25">
      <c r="B1525">
        <v>520</v>
      </c>
      <c r="C1525">
        <v>88</v>
      </c>
      <c r="D1525">
        <v>14</v>
      </c>
      <c r="E1525">
        <v>76</v>
      </c>
      <c r="F1525">
        <v>0</v>
      </c>
      <c r="G1525">
        <v>-1</v>
      </c>
      <c r="H1525">
        <v>1</v>
      </c>
      <c r="I1525">
        <v>30</v>
      </c>
    </row>
    <row r="1526" spans="2:9" x14ac:dyDescent="0.25">
      <c r="B1526">
        <v>521</v>
      </c>
      <c r="C1526">
        <v>88</v>
      </c>
      <c r="D1526">
        <v>12</v>
      </c>
      <c r="E1526">
        <v>76</v>
      </c>
      <c r="F1526">
        <v>0</v>
      </c>
      <c r="G1526">
        <v>-1</v>
      </c>
      <c r="H1526">
        <v>1</v>
      </c>
      <c r="I1526">
        <v>30</v>
      </c>
    </row>
    <row r="1527" spans="2:9" x14ac:dyDescent="0.25">
      <c r="B1527">
        <v>522</v>
      </c>
      <c r="C1527">
        <v>88</v>
      </c>
      <c r="D1527">
        <v>16</v>
      </c>
      <c r="E1527">
        <v>76</v>
      </c>
      <c r="F1527">
        <v>0</v>
      </c>
      <c r="G1527">
        <v>-1</v>
      </c>
      <c r="H1527">
        <v>1</v>
      </c>
      <c r="I1527">
        <v>30</v>
      </c>
    </row>
    <row r="1528" spans="2:9" x14ac:dyDescent="0.25">
      <c r="B1528">
        <v>523</v>
      </c>
      <c r="C1528">
        <v>88</v>
      </c>
      <c r="D1528">
        <v>15</v>
      </c>
      <c r="E1528">
        <v>76</v>
      </c>
      <c r="F1528">
        <v>0</v>
      </c>
      <c r="G1528">
        <v>-1</v>
      </c>
      <c r="H1528">
        <v>1</v>
      </c>
      <c r="I1528">
        <v>30</v>
      </c>
    </row>
    <row r="1529" spans="2:9" x14ac:dyDescent="0.25">
      <c r="B1529">
        <v>524</v>
      </c>
      <c r="C1529">
        <v>88</v>
      </c>
      <c r="D1529">
        <v>16</v>
      </c>
      <c r="E1529">
        <v>76</v>
      </c>
      <c r="F1529">
        <v>0</v>
      </c>
      <c r="G1529">
        <v>-1</v>
      </c>
      <c r="H1529">
        <v>1</v>
      </c>
      <c r="I1529">
        <v>30</v>
      </c>
    </row>
    <row r="1530" spans="2:9" x14ac:dyDescent="0.25">
      <c r="B1530">
        <v>525</v>
      </c>
      <c r="C1530">
        <v>88</v>
      </c>
      <c r="D1530">
        <v>11</v>
      </c>
      <c r="E1530">
        <v>76</v>
      </c>
      <c r="F1530">
        <v>0</v>
      </c>
      <c r="G1530">
        <v>-1</v>
      </c>
      <c r="H1530">
        <v>1</v>
      </c>
      <c r="I1530">
        <v>30</v>
      </c>
    </row>
    <row r="1531" spans="2:9" x14ac:dyDescent="0.25">
      <c r="B1531">
        <v>527</v>
      </c>
      <c r="C1531">
        <v>88</v>
      </c>
      <c r="D1531">
        <v>13</v>
      </c>
      <c r="E1531">
        <v>76</v>
      </c>
      <c r="F1531">
        <v>0</v>
      </c>
      <c r="G1531">
        <v>-1</v>
      </c>
      <c r="H1531">
        <v>1</v>
      </c>
      <c r="I1531">
        <v>30</v>
      </c>
    </row>
    <row r="1532" spans="2:9" x14ac:dyDescent="0.25">
      <c r="B1532">
        <v>271</v>
      </c>
      <c r="C1532">
        <v>89</v>
      </c>
      <c r="D1532">
        <v>-4</v>
      </c>
      <c r="E1532">
        <v>76</v>
      </c>
      <c r="F1532">
        <v>0</v>
      </c>
      <c r="G1532">
        <v>-1</v>
      </c>
      <c r="H1532">
        <v>1</v>
      </c>
      <c r="I1532">
        <v>46</v>
      </c>
    </row>
    <row r="1533" spans="2:9" x14ac:dyDescent="0.25">
      <c r="B1533">
        <v>272</v>
      </c>
      <c r="C1533">
        <v>89</v>
      </c>
      <c r="D1533">
        <v>-5</v>
      </c>
      <c r="E1533">
        <v>76</v>
      </c>
      <c r="F1533">
        <v>0</v>
      </c>
      <c r="G1533">
        <v>-1</v>
      </c>
      <c r="H1533">
        <v>1</v>
      </c>
      <c r="I1533">
        <v>46</v>
      </c>
    </row>
    <row r="1534" spans="2:9" x14ac:dyDescent="0.25">
      <c r="B1534">
        <v>273</v>
      </c>
      <c r="C1534">
        <v>89</v>
      </c>
      <c r="D1534">
        <v>-5</v>
      </c>
      <c r="E1534">
        <v>76</v>
      </c>
      <c r="F1534">
        <v>0</v>
      </c>
      <c r="G1534">
        <v>-1</v>
      </c>
      <c r="H1534">
        <v>1</v>
      </c>
      <c r="I1534">
        <v>46</v>
      </c>
    </row>
    <row r="1535" spans="2:9" x14ac:dyDescent="0.25">
      <c r="B1535">
        <v>274</v>
      </c>
      <c r="C1535">
        <v>89</v>
      </c>
      <c r="D1535">
        <v>-5</v>
      </c>
      <c r="E1535">
        <v>76</v>
      </c>
      <c r="F1535">
        <v>0</v>
      </c>
      <c r="G1535">
        <v>-1</v>
      </c>
      <c r="H1535">
        <v>1</v>
      </c>
      <c r="I1535">
        <v>46</v>
      </c>
    </row>
    <row r="1536" spans="2:9" x14ac:dyDescent="0.25">
      <c r="B1536">
        <v>275</v>
      </c>
      <c r="C1536">
        <v>89</v>
      </c>
      <c r="D1536">
        <v>-4</v>
      </c>
      <c r="E1536">
        <v>76</v>
      </c>
      <c r="F1536">
        <v>0</v>
      </c>
      <c r="G1536">
        <v>-1</v>
      </c>
      <c r="H1536">
        <v>1</v>
      </c>
      <c r="I1536">
        <v>46</v>
      </c>
    </row>
    <row r="1537" spans="2:9" x14ac:dyDescent="0.25">
      <c r="B1537">
        <v>276</v>
      </c>
      <c r="C1537">
        <v>89</v>
      </c>
      <c r="D1537">
        <v>-4</v>
      </c>
      <c r="E1537">
        <v>76</v>
      </c>
      <c r="F1537">
        <v>0</v>
      </c>
      <c r="G1537">
        <v>-1</v>
      </c>
      <c r="H1537">
        <v>1</v>
      </c>
      <c r="I1537">
        <v>46</v>
      </c>
    </row>
    <row r="1538" spans="2:9" x14ac:dyDescent="0.25">
      <c r="B1538">
        <v>277</v>
      </c>
      <c r="C1538">
        <v>89</v>
      </c>
      <c r="D1538">
        <v>-5</v>
      </c>
      <c r="E1538">
        <v>76</v>
      </c>
      <c r="F1538">
        <v>0</v>
      </c>
      <c r="G1538">
        <v>-1</v>
      </c>
      <c r="H1538">
        <v>1</v>
      </c>
      <c r="I1538">
        <v>46</v>
      </c>
    </row>
    <row r="1539" spans="2:9" x14ac:dyDescent="0.25">
      <c r="B1539">
        <v>227</v>
      </c>
      <c r="C1539">
        <v>89</v>
      </c>
      <c r="D1539">
        <v>-70</v>
      </c>
      <c r="E1539">
        <v>76</v>
      </c>
      <c r="F1539">
        <v>0</v>
      </c>
      <c r="G1539">
        <v>-1</v>
      </c>
      <c r="H1539">
        <v>1</v>
      </c>
      <c r="I1539">
        <v>46</v>
      </c>
    </row>
    <row r="1540" spans="2:9" x14ac:dyDescent="0.25">
      <c r="B1540">
        <v>228</v>
      </c>
      <c r="C1540">
        <v>89</v>
      </c>
      <c r="D1540">
        <v>-85</v>
      </c>
      <c r="E1540">
        <v>76</v>
      </c>
      <c r="F1540">
        <v>0</v>
      </c>
      <c r="G1540">
        <v>-1</v>
      </c>
      <c r="H1540">
        <v>1</v>
      </c>
      <c r="I1540">
        <v>46</v>
      </c>
    </row>
    <row r="1541" spans="2:9" x14ac:dyDescent="0.25">
      <c r="B1541">
        <v>229</v>
      </c>
      <c r="C1541">
        <v>89</v>
      </c>
      <c r="D1541">
        <v>-85</v>
      </c>
      <c r="E1541">
        <v>76</v>
      </c>
      <c r="F1541">
        <v>0</v>
      </c>
      <c r="G1541">
        <v>-1</v>
      </c>
      <c r="H1541">
        <v>1</v>
      </c>
      <c r="I1541">
        <v>46</v>
      </c>
    </row>
    <row r="1542" spans="2:9" x14ac:dyDescent="0.25">
      <c r="B1542">
        <v>230</v>
      </c>
      <c r="C1542">
        <v>89</v>
      </c>
      <c r="D1542">
        <v>-90</v>
      </c>
      <c r="E1542">
        <v>76</v>
      </c>
      <c r="F1542">
        <v>0</v>
      </c>
      <c r="G1542">
        <v>-1</v>
      </c>
      <c r="H1542">
        <v>1</v>
      </c>
      <c r="I1542">
        <v>46</v>
      </c>
    </row>
    <row r="1543" spans="2:9" x14ac:dyDescent="0.25">
      <c r="B1543">
        <v>231</v>
      </c>
      <c r="C1543">
        <v>89</v>
      </c>
      <c r="D1543">
        <v>-70</v>
      </c>
      <c r="E1543">
        <v>76</v>
      </c>
      <c r="F1543">
        <v>0</v>
      </c>
      <c r="G1543">
        <v>-1</v>
      </c>
      <c r="H1543">
        <v>1</v>
      </c>
      <c r="I1543">
        <v>46</v>
      </c>
    </row>
    <row r="1544" spans="2:9" x14ac:dyDescent="0.25">
      <c r="B1544">
        <v>232</v>
      </c>
      <c r="C1544">
        <v>89</v>
      </c>
      <c r="D1544">
        <v>-85</v>
      </c>
      <c r="E1544">
        <v>76</v>
      </c>
      <c r="F1544">
        <v>0</v>
      </c>
      <c r="G1544">
        <v>-1</v>
      </c>
      <c r="H1544">
        <v>1</v>
      </c>
      <c r="I1544">
        <v>46</v>
      </c>
    </row>
    <row r="1545" spans="2:9" x14ac:dyDescent="0.25">
      <c r="B1545">
        <v>233</v>
      </c>
      <c r="C1545">
        <v>89</v>
      </c>
      <c r="D1545">
        <v>-90</v>
      </c>
      <c r="E1545">
        <v>76</v>
      </c>
      <c r="F1545">
        <v>0</v>
      </c>
      <c r="G1545">
        <v>-1</v>
      </c>
      <c r="H1545">
        <v>1</v>
      </c>
      <c r="I1545">
        <v>46</v>
      </c>
    </row>
    <row r="1546" spans="2:9" x14ac:dyDescent="0.25">
      <c r="B1546">
        <v>220</v>
      </c>
      <c r="C1546">
        <v>89</v>
      </c>
      <c r="D1546">
        <v>-85</v>
      </c>
      <c r="E1546">
        <v>76</v>
      </c>
      <c r="F1546">
        <v>0</v>
      </c>
      <c r="G1546">
        <v>-1</v>
      </c>
      <c r="H1546">
        <v>1</v>
      </c>
      <c r="I1546">
        <v>46</v>
      </c>
    </row>
    <row r="1547" spans="2:9" x14ac:dyDescent="0.25">
      <c r="B1547">
        <v>221</v>
      </c>
      <c r="C1547">
        <v>89</v>
      </c>
      <c r="D1547">
        <v>-85</v>
      </c>
      <c r="E1547">
        <v>76</v>
      </c>
      <c r="F1547">
        <v>0</v>
      </c>
      <c r="G1547">
        <v>-1</v>
      </c>
      <c r="H1547">
        <v>1</v>
      </c>
      <c r="I1547">
        <v>46</v>
      </c>
    </row>
    <row r="1548" spans="2:9" x14ac:dyDescent="0.25">
      <c r="B1548">
        <v>222</v>
      </c>
      <c r="C1548">
        <v>89</v>
      </c>
      <c r="D1548">
        <v>-85</v>
      </c>
      <c r="E1548">
        <v>76</v>
      </c>
      <c r="F1548">
        <v>0</v>
      </c>
      <c r="G1548">
        <v>-1</v>
      </c>
      <c r="H1548">
        <v>1</v>
      </c>
      <c r="I1548">
        <v>46</v>
      </c>
    </row>
    <row r="1549" spans="2:9" x14ac:dyDescent="0.25">
      <c r="B1549">
        <v>223</v>
      </c>
      <c r="C1549">
        <v>89</v>
      </c>
      <c r="D1549">
        <v>-85</v>
      </c>
      <c r="E1549">
        <v>76</v>
      </c>
      <c r="F1549">
        <v>0</v>
      </c>
      <c r="G1549">
        <v>-1</v>
      </c>
      <c r="H1549">
        <v>1</v>
      </c>
      <c r="I1549">
        <v>46</v>
      </c>
    </row>
    <row r="1550" spans="2:9" x14ac:dyDescent="0.25">
      <c r="B1550">
        <v>224</v>
      </c>
      <c r="C1550">
        <v>89</v>
      </c>
      <c r="D1550">
        <v>-85</v>
      </c>
      <c r="E1550">
        <v>76</v>
      </c>
      <c r="F1550">
        <v>0</v>
      </c>
      <c r="G1550">
        <v>-1</v>
      </c>
      <c r="H1550">
        <v>1</v>
      </c>
      <c r="I1550">
        <v>46</v>
      </c>
    </row>
    <row r="1551" spans="2:9" x14ac:dyDescent="0.25">
      <c r="B1551">
        <v>225</v>
      </c>
      <c r="C1551">
        <v>89</v>
      </c>
      <c r="D1551">
        <v>-85</v>
      </c>
      <c r="E1551">
        <v>76</v>
      </c>
      <c r="F1551">
        <v>0</v>
      </c>
      <c r="G1551">
        <v>-1</v>
      </c>
      <c r="H1551">
        <v>1</v>
      </c>
      <c r="I1551">
        <v>46</v>
      </c>
    </row>
    <row r="1552" spans="2:9" x14ac:dyDescent="0.25">
      <c r="B1552">
        <v>226</v>
      </c>
      <c r="C1552">
        <v>89</v>
      </c>
      <c r="D1552">
        <v>-85</v>
      </c>
      <c r="E1552">
        <v>76</v>
      </c>
      <c r="F1552">
        <v>0</v>
      </c>
      <c r="G1552">
        <v>-1</v>
      </c>
      <c r="H1552">
        <v>1</v>
      </c>
      <c r="I1552">
        <v>46</v>
      </c>
    </row>
    <row r="1553" spans="2:9" x14ac:dyDescent="0.25">
      <c r="B1553">
        <v>234</v>
      </c>
      <c r="C1553">
        <v>89</v>
      </c>
      <c r="D1553">
        <v>-57</v>
      </c>
      <c r="E1553">
        <v>76</v>
      </c>
      <c r="F1553">
        <v>0</v>
      </c>
      <c r="G1553">
        <v>-1</v>
      </c>
      <c r="H1553">
        <v>1</v>
      </c>
      <c r="I1553">
        <v>46</v>
      </c>
    </row>
    <row r="1554" spans="2:9" x14ac:dyDescent="0.25">
      <c r="B1554">
        <v>235</v>
      </c>
      <c r="C1554">
        <v>89</v>
      </c>
      <c r="D1554">
        <v>-70</v>
      </c>
      <c r="E1554">
        <v>76</v>
      </c>
      <c r="F1554">
        <v>0</v>
      </c>
      <c r="G1554">
        <v>-1</v>
      </c>
      <c r="H1554">
        <v>1</v>
      </c>
      <c r="I1554">
        <v>46</v>
      </c>
    </row>
    <row r="1555" spans="2:9" x14ac:dyDescent="0.25">
      <c r="B1555">
        <v>236</v>
      </c>
      <c r="C1555">
        <v>89</v>
      </c>
      <c r="D1555">
        <v>-67</v>
      </c>
      <c r="E1555">
        <v>76</v>
      </c>
      <c r="F1555">
        <v>0</v>
      </c>
      <c r="G1555">
        <v>-1</v>
      </c>
      <c r="H1555">
        <v>1</v>
      </c>
      <c r="I1555">
        <v>46</v>
      </c>
    </row>
    <row r="1556" spans="2:9" x14ac:dyDescent="0.25">
      <c r="B1556">
        <v>237</v>
      </c>
      <c r="C1556">
        <v>89</v>
      </c>
      <c r="D1556">
        <v>-70</v>
      </c>
      <c r="E1556">
        <v>76</v>
      </c>
      <c r="F1556">
        <v>0</v>
      </c>
      <c r="G1556">
        <v>-1</v>
      </c>
      <c r="H1556">
        <v>1</v>
      </c>
      <c r="I1556">
        <v>46</v>
      </c>
    </row>
    <row r="1557" spans="2:9" x14ac:dyDescent="0.25">
      <c r="B1557">
        <v>238</v>
      </c>
      <c r="C1557">
        <v>89</v>
      </c>
      <c r="D1557">
        <v>-56</v>
      </c>
      <c r="E1557">
        <v>76</v>
      </c>
      <c r="F1557">
        <v>0</v>
      </c>
      <c r="G1557">
        <v>-1</v>
      </c>
      <c r="H1557">
        <v>1</v>
      </c>
      <c r="I1557">
        <v>46</v>
      </c>
    </row>
    <row r="1558" spans="2:9" x14ac:dyDescent="0.25">
      <c r="B1558">
        <v>239</v>
      </c>
      <c r="C1558">
        <v>89</v>
      </c>
      <c r="D1558">
        <v>-51</v>
      </c>
      <c r="E1558">
        <v>76</v>
      </c>
      <c r="F1558">
        <v>0</v>
      </c>
      <c r="G1558">
        <v>-1</v>
      </c>
      <c r="H1558">
        <v>1</v>
      </c>
      <c r="I1558">
        <v>46</v>
      </c>
    </row>
    <row r="1559" spans="2:9" x14ac:dyDescent="0.25">
      <c r="B1559">
        <v>240</v>
      </c>
      <c r="C1559">
        <v>89</v>
      </c>
      <c r="D1559">
        <v>-73</v>
      </c>
      <c r="E1559">
        <v>76</v>
      </c>
      <c r="F1559">
        <v>0</v>
      </c>
      <c r="G1559">
        <v>-1</v>
      </c>
      <c r="H1559">
        <v>1</v>
      </c>
      <c r="I1559">
        <v>46</v>
      </c>
    </row>
    <row r="1560" spans="2:9" x14ac:dyDescent="0.25">
      <c r="B1560">
        <v>328</v>
      </c>
      <c r="C1560">
        <v>89</v>
      </c>
      <c r="D1560">
        <v>-2</v>
      </c>
      <c r="E1560">
        <v>76</v>
      </c>
      <c r="F1560">
        <v>0</v>
      </c>
      <c r="G1560">
        <v>-1</v>
      </c>
      <c r="H1560">
        <v>1</v>
      </c>
      <c r="I1560">
        <v>46</v>
      </c>
    </row>
    <row r="1561" spans="2:9" x14ac:dyDescent="0.25">
      <c r="B1561">
        <v>302</v>
      </c>
      <c r="C1561">
        <v>89</v>
      </c>
      <c r="D1561">
        <v>-58</v>
      </c>
      <c r="E1561">
        <v>76</v>
      </c>
      <c r="F1561">
        <v>0</v>
      </c>
      <c r="G1561">
        <v>-1</v>
      </c>
      <c r="H1561">
        <v>1</v>
      </c>
      <c r="I1561">
        <v>46</v>
      </c>
    </row>
    <row r="1562" spans="2:9" x14ac:dyDescent="0.25">
      <c r="B1562">
        <v>243</v>
      </c>
      <c r="C1562">
        <v>89</v>
      </c>
      <c r="D1562">
        <v>-93</v>
      </c>
      <c r="E1562">
        <v>76</v>
      </c>
      <c r="F1562">
        <v>0</v>
      </c>
      <c r="G1562">
        <v>-1</v>
      </c>
      <c r="H1562">
        <v>1</v>
      </c>
      <c r="I1562">
        <v>46</v>
      </c>
    </row>
    <row r="1563" spans="2:9" x14ac:dyDescent="0.25">
      <c r="B1563">
        <v>242</v>
      </c>
      <c r="C1563">
        <v>89</v>
      </c>
      <c r="D1563">
        <v>-76</v>
      </c>
      <c r="E1563">
        <v>76</v>
      </c>
      <c r="F1563">
        <v>0</v>
      </c>
      <c r="G1563">
        <v>-1</v>
      </c>
      <c r="H1563">
        <v>1</v>
      </c>
      <c r="I1563">
        <v>46</v>
      </c>
    </row>
    <row r="1564" spans="2:9" x14ac:dyDescent="0.25">
      <c r="B1564">
        <v>241</v>
      </c>
      <c r="C1564">
        <v>89</v>
      </c>
      <c r="D1564">
        <v>-45</v>
      </c>
      <c r="E1564">
        <v>76</v>
      </c>
      <c r="F1564">
        <v>0</v>
      </c>
      <c r="G1564">
        <v>-1</v>
      </c>
      <c r="H1564">
        <v>1</v>
      </c>
      <c r="I1564">
        <v>46</v>
      </c>
    </row>
    <row r="1565" spans="2:9" x14ac:dyDescent="0.25">
      <c r="B1565">
        <v>300</v>
      </c>
      <c r="C1565">
        <v>89</v>
      </c>
      <c r="D1565">
        <v>-19</v>
      </c>
      <c r="E1565">
        <v>76</v>
      </c>
      <c r="F1565">
        <v>0</v>
      </c>
      <c r="G1565">
        <v>-1</v>
      </c>
      <c r="H1565">
        <v>1</v>
      </c>
      <c r="I1565">
        <v>46</v>
      </c>
    </row>
    <row r="1566" spans="2:9" x14ac:dyDescent="0.25">
      <c r="B1566">
        <v>303</v>
      </c>
      <c r="C1566">
        <v>89</v>
      </c>
      <c r="D1566">
        <v>-3</v>
      </c>
      <c r="E1566">
        <v>76</v>
      </c>
      <c r="F1566">
        <v>0</v>
      </c>
      <c r="G1566">
        <v>-1</v>
      </c>
      <c r="H1566">
        <v>1</v>
      </c>
      <c r="I1566">
        <v>46</v>
      </c>
    </row>
    <row r="1567" spans="2:9" x14ac:dyDescent="0.25">
      <c r="B1567">
        <v>264</v>
      </c>
      <c r="C1567">
        <v>89</v>
      </c>
      <c r="D1567">
        <v>-30</v>
      </c>
      <c r="E1567">
        <v>76</v>
      </c>
      <c r="F1567">
        <v>0</v>
      </c>
      <c r="G1567">
        <v>-1</v>
      </c>
      <c r="H1567">
        <v>1</v>
      </c>
      <c r="I1567">
        <v>46</v>
      </c>
    </row>
    <row r="1568" spans="2:9" x14ac:dyDescent="0.25">
      <c r="B1568">
        <v>263</v>
      </c>
      <c r="C1568">
        <v>89</v>
      </c>
      <c r="D1568">
        <v>-27</v>
      </c>
      <c r="E1568">
        <v>76</v>
      </c>
      <c r="F1568">
        <v>0</v>
      </c>
      <c r="G1568">
        <v>-1</v>
      </c>
      <c r="H1568">
        <v>1</v>
      </c>
      <c r="I1568">
        <v>46</v>
      </c>
    </row>
    <row r="1569" spans="2:9" x14ac:dyDescent="0.25">
      <c r="B1569">
        <v>262</v>
      </c>
      <c r="C1569">
        <v>89</v>
      </c>
      <c r="D1569">
        <v>-26</v>
      </c>
      <c r="E1569">
        <v>76</v>
      </c>
      <c r="F1569">
        <v>0</v>
      </c>
      <c r="G1569">
        <v>-1</v>
      </c>
      <c r="H1569">
        <v>1</v>
      </c>
      <c r="I1569">
        <v>46</v>
      </c>
    </row>
    <row r="1570" spans="2:9" x14ac:dyDescent="0.25">
      <c r="B1570">
        <v>261</v>
      </c>
      <c r="C1570">
        <v>89</v>
      </c>
      <c r="D1570">
        <v>-34</v>
      </c>
      <c r="E1570">
        <v>76</v>
      </c>
      <c r="F1570">
        <v>0</v>
      </c>
      <c r="G1570">
        <v>-1</v>
      </c>
      <c r="H1570">
        <v>1</v>
      </c>
      <c r="I1570">
        <v>46</v>
      </c>
    </row>
    <row r="1571" spans="2:9" x14ac:dyDescent="0.25">
      <c r="B1571">
        <v>260</v>
      </c>
      <c r="C1571">
        <v>89</v>
      </c>
      <c r="D1571">
        <v>-32</v>
      </c>
      <c r="E1571">
        <v>76</v>
      </c>
      <c r="F1571">
        <v>0</v>
      </c>
      <c r="G1571">
        <v>-1</v>
      </c>
      <c r="H1571">
        <v>1</v>
      </c>
      <c r="I1571">
        <v>46</v>
      </c>
    </row>
    <row r="1572" spans="2:9" x14ac:dyDescent="0.25">
      <c r="B1572">
        <v>259</v>
      </c>
      <c r="C1572">
        <v>89</v>
      </c>
      <c r="D1572">
        <v>-34</v>
      </c>
      <c r="E1572">
        <v>76</v>
      </c>
      <c r="F1572">
        <v>0</v>
      </c>
      <c r="G1572">
        <v>-1</v>
      </c>
      <c r="H1572">
        <v>1</v>
      </c>
      <c r="I1572">
        <v>46</v>
      </c>
    </row>
    <row r="1573" spans="2:9" x14ac:dyDescent="0.25">
      <c r="B1573">
        <v>258</v>
      </c>
      <c r="C1573">
        <v>89</v>
      </c>
      <c r="D1573">
        <v>-26</v>
      </c>
      <c r="E1573">
        <v>76</v>
      </c>
      <c r="F1573">
        <v>0</v>
      </c>
      <c r="G1573">
        <v>-1</v>
      </c>
      <c r="H1573">
        <v>1</v>
      </c>
      <c r="I1573">
        <v>46</v>
      </c>
    </row>
    <row r="1574" spans="2:9" x14ac:dyDescent="0.25">
      <c r="B1574">
        <v>304</v>
      </c>
      <c r="C1574">
        <v>89</v>
      </c>
      <c r="D1574">
        <v>-2</v>
      </c>
      <c r="E1574">
        <v>76</v>
      </c>
      <c r="F1574">
        <v>0</v>
      </c>
      <c r="G1574">
        <v>-1</v>
      </c>
      <c r="H1574">
        <v>1</v>
      </c>
      <c r="I1574">
        <v>46</v>
      </c>
    </row>
    <row r="1575" spans="2:9" x14ac:dyDescent="0.25">
      <c r="B1575">
        <v>323</v>
      </c>
      <c r="C1575">
        <v>89</v>
      </c>
      <c r="D1575">
        <v>-2</v>
      </c>
      <c r="E1575">
        <v>76</v>
      </c>
      <c r="F1575">
        <v>0</v>
      </c>
      <c r="G1575">
        <v>-1</v>
      </c>
      <c r="H1575">
        <v>1</v>
      </c>
      <c r="I1575">
        <v>46</v>
      </c>
    </row>
    <row r="1576" spans="2:9" x14ac:dyDescent="0.25">
      <c r="B1576">
        <v>250</v>
      </c>
      <c r="C1576">
        <v>89</v>
      </c>
      <c r="D1576">
        <v>-15</v>
      </c>
      <c r="E1576">
        <v>76</v>
      </c>
      <c r="F1576">
        <v>0</v>
      </c>
      <c r="G1576">
        <v>-1</v>
      </c>
      <c r="H1576">
        <v>1</v>
      </c>
      <c r="I1576">
        <v>46</v>
      </c>
    </row>
    <row r="1577" spans="2:9" x14ac:dyDescent="0.25">
      <c r="B1577">
        <v>249</v>
      </c>
      <c r="C1577">
        <v>89</v>
      </c>
      <c r="D1577">
        <v>-14</v>
      </c>
      <c r="E1577">
        <v>76</v>
      </c>
      <c r="F1577">
        <v>0</v>
      </c>
      <c r="G1577">
        <v>-1</v>
      </c>
      <c r="H1577">
        <v>1</v>
      </c>
      <c r="I1577">
        <v>46</v>
      </c>
    </row>
    <row r="1578" spans="2:9" x14ac:dyDescent="0.25">
      <c r="B1578">
        <v>248</v>
      </c>
      <c r="C1578">
        <v>89</v>
      </c>
      <c r="D1578">
        <v>-13</v>
      </c>
      <c r="E1578">
        <v>76</v>
      </c>
      <c r="F1578">
        <v>0</v>
      </c>
      <c r="G1578">
        <v>-1</v>
      </c>
      <c r="H1578">
        <v>1</v>
      </c>
      <c r="I1578">
        <v>46</v>
      </c>
    </row>
    <row r="1579" spans="2:9" x14ac:dyDescent="0.25">
      <c r="B1579">
        <v>247</v>
      </c>
      <c r="C1579">
        <v>89</v>
      </c>
      <c r="D1579">
        <v>-17</v>
      </c>
      <c r="E1579">
        <v>76</v>
      </c>
      <c r="F1579">
        <v>0</v>
      </c>
      <c r="G1579">
        <v>-1</v>
      </c>
      <c r="H1579">
        <v>1</v>
      </c>
      <c r="I1579">
        <v>46</v>
      </c>
    </row>
    <row r="1580" spans="2:9" x14ac:dyDescent="0.25">
      <c r="B1580">
        <v>246</v>
      </c>
      <c r="C1580">
        <v>89</v>
      </c>
      <c r="D1580">
        <v>-16</v>
      </c>
      <c r="E1580">
        <v>76</v>
      </c>
      <c r="F1580">
        <v>0</v>
      </c>
      <c r="G1580">
        <v>-1</v>
      </c>
      <c r="H1580">
        <v>1</v>
      </c>
      <c r="I1580">
        <v>46</v>
      </c>
    </row>
    <row r="1581" spans="2:9" x14ac:dyDescent="0.25">
      <c r="B1581">
        <v>245</v>
      </c>
      <c r="C1581">
        <v>89</v>
      </c>
      <c r="D1581">
        <v>-17</v>
      </c>
      <c r="E1581">
        <v>76</v>
      </c>
      <c r="F1581">
        <v>0</v>
      </c>
      <c r="G1581">
        <v>-1</v>
      </c>
      <c r="H1581">
        <v>1</v>
      </c>
      <c r="I1581">
        <v>46</v>
      </c>
    </row>
    <row r="1582" spans="2:9" x14ac:dyDescent="0.25">
      <c r="B1582">
        <v>244</v>
      </c>
      <c r="C1582">
        <v>89</v>
      </c>
      <c r="D1582">
        <v>-14</v>
      </c>
      <c r="E1582">
        <v>76</v>
      </c>
      <c r="F1582">
        <v>0</v>
      </c>
      <c r="G1582">
        <v>-1</v>
      </c>
      <c r="H1582">
        <v>1</v>
      </c>
      <c r="I1582">
        <v>46</v>
      </c>
    </row>
    <row r="1583" spans="2:9" x14ac:dyDescent="0.25">
      <c r="B1583">
        <v>324</v>
      </c>
      <c r="C1583">
        <v>89</v>
      </c>
      <c r="D1583">
        <v>-2</v>
      </c>
      <c r="E1583">
        <v>76</v>
      </c>
      <c r="F1583">
        <v>0</v>
      </c>
      <c r="G1583">
        <v>-1</v>
      </c>
      <c r="H1583">
        <v>1</v>
      </c>
      <c r="I1583">
        <v>46</v>
      </c>
    </row>
    <row r="1584" spans="2:9" x14ac:dyDescent="0.25">
      <c r="B1584">
        <v>315</v>
      </c>
      <c r="C1584">
        <v>89</v>
      </c>
      <c r="D1584">
        <v>-4</v>
      </c>
      <c r="E1584">
        <v>76</v>
      </c>
      <c r="F1584">
        <v>0</v>
      </c>
      <c r="G1584">
        <v>-1</v>
      </c>
      <c r="H1584">
        <v>1</v>
      </c>
      <c r="I1584">
        <v>46</v>
      </c>
    </row>
    <row r="1585" spans="2:9" x14ac:dyDescent="0.25">
      <c r="B1585">
        <v>257</v>
      </c>
      <c r="C1585">
        <v>89</v>
      </c>
      <c r="D1585">
        <v>-30</v>
      </c>
      <c r="E1585">
        <v>76</v>
      </c>
      <c r="F1585">
        <v>0</v>
      </c>
      <c r="G1585">
        <v>-1</v>
      </c>
      <c r="H1585">
        <v>1</v>
      </c>
      <c r="I1585">
        <v>46</v>
      </c>
    </row>
    <row r="1586" spans="2:9" x14ac:dyDescent="0.25">
      <c r="B1586">
        <v>256</v>
      </c>
      <c r="C1586">
        <v>89</v>
      </c>
      <c r="D1586">
        <v>-28</v>
      </c>
      <c r="E1586">
        <v>76</v>
      </c>
      <c r="F1586">
        <v>0</v>
      </c>
      <c r="G1586">
        <v>-1</v>
      </c>
      <c r="H1586">
        <v>1</v>
      </c>
      <c r="I1586">
        <v>46</v>
      </c>
    </row>
    <row r="1587" spans="2:9" x14ac:dyDescent="0.25">
      <c r="B1587">
        <v>255</v>
      </c>
      <c r="C1587">
        <v>89</v>
      </c>
      <c r="D1587">
        <v>-27</v>
      </c>
      <c r="E1587">
        <v>76</v>
      </c>
      <c r="F1587">
        <v>0</v>
      </c>
      <c r="G1587">
        <v>-1</v>
      </c>
      <c r="H1587">
        <v>1</v>
      </c>
      <c r="I1587">
        <v>46</v>
      </c>
    </row>
    <row r="1588" spans="2:9" x14ac:dyDescent="0.25">
      <c r="B1588">
        <v>254</v>
      </c>
      <c r="C1588">
        <v>89</v>
      </c>
      <c r="D1588">
        <v>-35</v>
      </c>
      <c r="E1588">
        <v>76</v>
      </c>
      <c r="F1588">
        <v>0</v>
      </c>
      <c r="G1588">
        <v>-1</v>
      </c>
      <c r="H1588">
        <v>1</v>
      </c>
      <c r="I1588">
        <v>46</v>
      </c>
    </row>
    <row r="1589" spans="2:9" x14ac:dyDescent="0.25">
      <c r="B1589">
        <v>253</v>
      </c>
      <c r="C1589">
        <v>89</v>
      </c>
      <c r="D1589">
        <v>-33</v>
      </c>
      <c r="E1589">
        <v>76</v>
      </c>
      <c r="F1589">
        <v>0</v>
      </c>
      <c r="G1589">
        <v>-1</v>
      </c>
      <c r="H1589">
        <v>1</v>
      </c>
      <c r="I1589">
        <v>46</v>
      </c>
    </row>
    <row r="1590" spans="2:9" x14ac:dyDescent="0.25">
      <c r="B1590">
        <v>252</v>
      </c>
      <c r="C1590">
        <v>89</v>
      </c>
      <c r="D1590">
        <v>-36</v>
      </c>
      <c r="E1590">
        <v>76</v>
      </c>
      <c r="F1590">
        <v>0</v>
      </c>
      <c r="G1590">
        <v>-1</v>
      </c>
      <c r="H1590">
        <v>1</v>
      </c>
      <c r="I1590">
        <v>46</v>
      </c>
    </row>
    <row r="1591" spans="2:9" x14ac:dyDescent="0.25">
      <c r="B1591">
        <v>251</v>
      </c>
      <c r="C1591">
        <v>89</v>
      </c>
      <c r="D1591">
        <v>-24</v>
      </c>
      <c r="E1591">
        <v>76</v>
      </c>
      <c r="F1591">
        <v>0</v>
      </c>
      <c r="G1591">
        <v>-1</v>
      </c>
      <c r="H1591">
        <v>1</v>
      </c>
      <c r="I1591">
        <v>46</v>
      </c>
    </row>
    <row r="1592" spans="2:9" x14ac:dyDescent="0.25">
      <c r="B1592">
        <v>325</v>
      </c>
      <c r="C1592">
        <v>89</v>
      </c>
      <c r="D1592">
        <v>-2</v>
      </c>
      <c r="E1592">
        <v>76</v>
      </c>
      <c r="F1592">
        <v>0</v>
      </c>
      <c r="G1592">
        <v>-1</v>
      </c>
      <c r="H1592">
        <v>1</v>
      </c>
      <c r="I1592">
        <v>46</v>
      </c>
    </row>
    <row r="1593" spans="2:9" x14ac:dyDescent="0.25">
      <c r="B1593">
        <v>326</v>
      </c>
      <c r="C1593">
        <v>89</v>
      </c>
      <c r="D1593">
        <v>-8</v>
      </c>
      <c r="E1593">
        <v>76</v>
      </c>
      <c r="F1593">
        <v>0</v>
      </c>
      <c r="G1593">
        <v>-1</v>
      </c>
      <c r="H1593">
        <v>1</v>
      </c>
      <c r="I1593">
        <v>46</v>
      </c>
    </row>
    <row r="1594" spans="2:9" x14ac:dyDescent="0.25">
      <c r="B1594">
        <v>319</v>
      </c>
      <c r="C1594">
        <v>89</v>
      </c>
      <c r="D1594">
        <v>-10</v>
      </c>
      <c r="E1594">
        <v>76</v>
      </c>
      <c r="F1594">
        <v>0</v>
      </c>
      <c r="G1594">
        <v>-1</v>
      </c>
      <c r="H1594">
        <v>1</v>
      </c>
      <c r="I1594">
        <v>46</v>
      </c>
    </row>
    <row r="1595" spans="2:9" x14ac:dyDescent="0.25">
      <c r="B1595">
        <v>312</v>
      </c>
      <c r="C1595">
        <v>89</v>
      </c>
      <c r="D1595">
        <v>-7</v>
      </c>
      <c r="E1595">
        <v>76</v>
      </c>
      <c r="F1595">
        <v>0</v>
      </c>
      <c r="G1595">
        <v>-1</v>
      </c>
      <c r="H1595">
        <v>1</v>
      </c>
      <c r="I1595">
        <v>46</v>
      </c>
    </row>
    <row r="1596" spans="2:9" x14ac:dyDescent="0.25">
      <c r="B1596">
        <v>321</v>
      </c>
      <c r="C1596">
        <v>89</v>
      </c>
      <c r="D1596">
        <v>-7</v>
      </c>
      <c r="E1596">
        <v>76</v>
      </c>
      <c r="F1596">
        <v>0</v>
      </c>
      <c r="G1596">
        <v>-1</v>
      </c>
      <c r="H1596">
        <v>1</v>
      </c>
      <c r="I1596">
        <v>46</v>
      </c>
    </row>
    <row r="1597" spans="2:9" x14ac:dyDescent="0.25">
      <c r="B1597">
        <v>318</v>
      </c>
      <c r="C1597">
        <v>89</v>
      </c>
      <c r="D1597">
        <v>-13</v>
      </c>
      <c r="E1597">
        <v>76</v>
      </c>
      <c r="F1597">
        <v>0</v>
      </c>
      <c r="G1597">
        <v>-1</v>
      </c>
      <c r="H1597">
        <v>1</v>
      </c>
      <c r="I1597">
        <v>46</v>
      </c>
    </row>
    <row r="1598" spans="2:9" x14ac:dyDescent="0.25">
      <c r="B1598">
        <v>311</v>
      </c>
      <c r="C1598">
        <v>89</v>
      </c>
      <c r="D1598">
        <v>-6</v>
      </c>
      <c r="E1598">
        <v>76</v>
      </c>
      <c r="F1598">
        <v>0</v>
      </c>
      <c r="G1598">
        <v>-1</v>
      </c>
      <c r="H1598">
        <v>1</v>
      </c>
      <c r="I1598">
        <v>46</v>
      </c>
    </row>
    <row r="1599" spans="2:9" x14ac:dyDescent="0.25">
      <c r="B1599">
        <v>301</v>
      </c>
      <c r="C1599">
        <v>89</v>
      </c>
      <c r="D1599">
        <v>-6</v>
      </c>
      <c r="E1599">
        <v>76</v>
      </c>
      <c r="F1599">
        <v>0</v>
      </c>
      <c r="G1599">
        <v>-1</v>
      </c>
      <c r="H1599">
        <v>1</v>
      </c>
      <c r="I1599">
        <v>46</v>
      </c>
    </row>
    <row r="1600" spans="2:9" x14ac:dyDescent="0.25">
      <c r="B1600">
        <v>466</v>
      </c>
      <c r="C1600">
        <v>89</v>
      </c>
      <c r="D1600">
        <v>-71</v>
      </c>
      <c r="E1600">
        <v>76</v>
      </c>
      <c r="F1600">
        <v>0</v>
      </c>
      <c r="G1600">
        <v>-1</v>
      </c>
      <c r="H1600">
        <v>1</v>
      </c>
      <c r="I1600">
        <v>46</v>
      </c>
    </row>
    <row r="1601" spans="2:9" x14ac:dyDescent="0.25">
      <c r="B1601">
        <v>465</v>
      </c>
      <c r="C1601">
        <v>89</v>
      </c>
      <c r="D1601">
        <v>-51</v>
      </c>
      <c r="E1601">
        <v>76</v>
      </c>
      <c r="F1601">
        <v>0</v>
      </c>
      <c r="G1601">
        <v>-1</v>
      </c>
      <c r="H1601">
        <v>1</v>
      </c>
      <c r="I1601">
        <v>46</v>
      </c>
    </row>
    <row r="1602" spans="2:9" x14ac:dyDescent="0.25">
      <c r="B1602">
        <v>464</v>
      </c>
      <c r="C1602">
        <v>89</v>
      </c>
      <c r="D1602">
        <v>-56</v>
      </c>
      <c r="E1602">
        <v>76</v>
      </c>
      <c r="F1602">
        <v>0</v>
      </c>
      <c r="G1602">
        <v>-1</v>
      </c>
      <c r="H1602">
        <v>1</v>
      </c>
      <c r="I1602">
        <v>46</v>
      </c>
    </row>
    <row r="1603" spans="2:9" x14ac:dyDescent="0.25">
      <c r="B1603">
        <v>463</v>
      </c>
      <c r="C1603">
        <v>89</v>
      </c>
      <c r="D1603">
        <v>-69</v>
      </c>
      <c r="E1603">
        <v>76</v>
      </c>
      <c r="F1603">
        <v>0</v>
      </c>
      <c r="G1603">
        <v>-1</v>
      </c>
      <c r="H1603">
        <v>1</v>
      </c>
      <c r="I1603">
        <v>46</v>
      </c>
    </row>
    <row r="1604" spans="2:9" x14ac:dyDescent="0.25">
      <c r="B1604">
        <v>462</v>
      </c>
      <c r="C1604">
        <v>89</v>
      </c>
      <c r="D1604">
        <v>-68</v>
      </c>
      <c r="E1604">
        <v>76</v>
      </c>
      <c r="F1604">
        <v>0</v>
      </c>
      <c r="G1604">
        <v>-1</v>
      </c>
      <c r="H1604">
        <v>1</v>
      </c>
      <c r="I1604">
        <v>46</v>
      </c>
    </row>
    <row r="1605" spans="2:9" x14ac:dyDescent="0.25">
      <c r="B1605">
        <v>461</v>
      </c>
      <c r="C1605">
        <v>89</v>
      </c>
      <c r="D1605">
        <v>-69</v>
      </c>
      <c r="E1605">
        <v>76</v>
      </c>
      <c r="F1605">
        <v>0</v>
      </c>
      <c r="G1605">
        <v>-1</v>
      </c>
      <c r="H1605">
        <v>1</v>
      </c>
      <c r="I1605">
        <v>46</v>
      </c>
    </row>
    <row r="1606" spans="2:9" x14ac:dyDescent="0.25">
      <c r="B1606">
        <v>460</v>
      </c>
      <c r="C1606">
        <v>89</v>
      </c>
      <c r="D1606">
        <v>-56</v>
      </c>
      <c r="E1606">
        <v>76</v>
      </c>
      <c r="F1606">
        <v>0</v>
      </c>
      <c r="G1606">
        <v>-1</v>
      </c>
      <c r="H1606">
        <v>1</v>
      </c>
      <c r="I1606">
        <v>46</v>
      </c>
    </row>
    <row r="1607" spans="2:9" x14ac:dyDescent="0.25">
      <c r="B1607">
        <v>492</v>
      </c>
      <c r="C1607">
        <v>89</v>
      </c>
      <c r="D1607">
        <v>-8</v>
      </c>
      <c r="E1607">
        <v>76</v>
      </c>
      <c r="F1607">
        <v>0</v>
      </c>
      <c r="G1607">
        <v>-1</v>
      </c>
      <c r="H1607">
        <v>1</v>
      </c>
      <c r="I1607">
        <v>46</v>
      </c>
    </row>
    <row r="1608" spans="2:9" x14ac:dyDescent="0.25">
      <c r="B1608">
        <v>498</v>
      </c>
      <c r="C1608">
        <v>89</v>
      </c>
      <c r="D1608">
        <v>-14</v>
      </c>
      <c r="E1608">
        <v>76</v>
      </c>
      <c r="F1608">
        <v>0</v>
      </c>
      <c r="G1608">
        <v>-1</v>
      </c>
      <c r="H1608">
        <v>1</v>
      </c>
      <c r="I1608">
        <v>46</v>
      </c>
    </row>
    <row r="1609" spans="2:9" x14ac:dyDescent="0.25">
      <c r="B1609">
        <v>493</v>
      </c>
      <c r="C1609">
        <v>89</v>
      </c>
      <c r="D1609">
        <v>-6</v>
      </c>
      <c r="E1609">
        <v>76</v>
      </c>
      <c r="F1609">
        <v>0</v>
      </c>
      <c r="G1609">
        <v>-1</v>
      </c>
      <c r="H1609">
        <v>1</v>
      </c>
      <c r="I1609">
        <v>46</v>
      </c>
    </row>
    <row r="1610" spans="2:9" x14ac:dyDescent="0.25">
      <c r="B1610">
        <v>494</v>
      </c>
      <c r="C1610">
        <v>89</v>
      </c>
      <c r="D1610">
        <v>-12</v>
      </c>
      <c r="E1610">
        <v>76</v>
      </c>
      <c r="F1610">
        <v>0</v>
      </c>
      <c r="G1610">
        <v>-1</v>
      </c>
      <c r="H1610">
        <v>1</v>
      </c>
      <c r="I1610">
        <v>46</v>
      </c>
    </row>
    <row r="1611" spans="2:9" x14ac:dyDescent="0.25">
      <c r="B1611">
        <v>495</v>
      </c>
      <c r="C1611">
        <v>89</v>
      </c>
      <c r="D1611">
        <v>-9</v>
      </c>
      <c r="E1611">
        <v>76</v>
      </c>
      <c r="F1611">
        <v>0</v>
      </c>
      <c r="G1611">
        <v>-1</v>
      </c>
      <c r="H1611">
        <v>1</v>
      </c>
      <c r="I1611">
        <v>46</v>
      </c>
    </row>
    <row r="1612" spans="2:9" x14ac:dyDescent="0.25">
      <c r="B1612">
        <v>496</v>
      </c>
      <c r="C1612">
        <v>89</v>
      </c>
      <c r="D1612">
        <v>-14</v>
      </c>
      <c r="E1612">
        <v>76</v>
      </c>
      <c r="F1612">
        <v>0</v>
      </c>
      <c r="G1612">
        <v>-1</v>
      </c>
      <c r="H1612">
        <v>1</v>
      </c>
      <c r="I1612">
        <v>46</v>
      </c>
    </row>
    <row r="1613" spans="2:9" x14ac:dyDescent="0.25">
      <c r="B1613">
        <v>497</v>
      </c>
      <c r="C1613">
        <v>89</v>
      </c>
      <c r="D1613">
        <v>-7</v>
      </c>
      <c r="E1613">
        <v>76</v>
      </c>
      <c r="F1613">
        <v>0</v>
      </c>
      <c r="G1613">
        <v>-1</v>
      </c>
      <c r="H1613">
        <v>1</v>
      </c>
      <c r="I1613">
        <v>46</v>
      </c>
    </row>
    <row r="1614" spans="2:9" x14ac:dyDescent="0.25">
      <c r="B1614">
        <v>485</v>
      </c>
      <c r="C1614">
        <v>89</v>
      </c>
      <c r="D1614">
        <v>-7</v>
      </c>
      <c r="E1614">
        <v>76</v>
      </c>
      <c r="F1614">
        <v>0</v>
      </c>
      <c r="G1614">
        <v>-1</v>
      </c>
      <c r="H1614">
        <v>1</v>
      </c>
      <c r="I1614">
        <v>46</v>
      </c>
    </row>
    <row r="1615" spans="2:9" x14ac:dyDescent="0.25">
      <c r="B1615">
        <v>491</v>
      </c>
      <c r="C1615">
        <v>89</v>
      </c>
      <c r="D1615">
        <v>-13</v>
      </c>
      <c r="E1615">
        <v>76</v>
      </c>
      <c r="F1615">
        <v>0</v>
      </c>
      <c r="G1615">
        <v>-1</v>
      </c>
      <c r="H1615">
        <v>1</v>
      </c>
      <c r="I1615">
        <v>46</v>
      </c>
    </row>
    <row r="1616" spans="2:9" x14ac:dyDescent="0.25">
      <c r="B1616">
        <v>486</v>
      </c>
      <c r="C1616">
        <v>89</v>
      </c>
      <c r="D1616">
        <v>-6</v>
      </c>
      <c r="E1616">
        <v>76</v>
      </c>
      <c r="F1616">
        <v>0</v>
      </c>
      <c r="G1616">
        <v>-1</v>
      </c>
      <c r="H1616">
        <v>1</v>
      </c>
      <c r="I1616">
        <v>46</v>
      </c>
    </row>
    <row r="1617" spans="2:9" x14ac:dyDescent="0.25">
      <c r="B1617">
        <v>487</v>
      </c>
      <c r="C1617">
        <v>89</v>
      </c>
      <c r="D1617">
        <v>-11</v>
      </c>
      <c r="E1617">
        <v>76</v>
      </c>
      <c r="F1617">
        <v>0</v>
      </c>
      <c r="G1617">
        <v>-1</v>
      </c>
      <c r="H1617">
        <v>1</v>
      </c>
      <c r="I1617">
        <v>46</v>
      </c>
    </row>
    <row r="1618" spans="2:9" x14ac:dyDescent="0.25">
      <c r="B1618">
        <v>488</v>
      </c>
      <c r="C1618">
        <v>89</v>
      </c>
      <c r="D1618">
        <v>-9</v>
      </c>
      <c r="E1618">
        <v>76</v>
      </c>
      <c r="F1618">
        <v>0</v>
      </c>
      <c r="G1618">
        <v>-1</v>
      </c>
      <c r="H1618">
        <v>1</v>
      </c>
      <c r="I1618">
        <v>46</v>
      </c>
    </row>
    <row r="1619" spans="2:9" x14ac:dyDescent="0.25">
      <c r="B1619">
        <v>489</v>
      </c>
      <c r="C1619">
        <v>89</v>
      </c>
      <c r="D1619">
        <v>-13</v>
      </c>
      <c r="E1619">
        <v>76</v>
      </c>
      <c r="F1619">
        <v>0</v>
      </c>
      <c r="G1619">
        <v>-1</v>
      </c>
      <c r="H1619">
        <v>1</v>
      </c>
      <c r="I1619">
        <v>46</v>
      </c>
    </row>
    <row r="1620" spans="2:9" x14ac:dyDescent="0.25">
      <c r="B1620">
        <v>490</v>
      </c>
      <c r="C1620">
        <v>89</v>
      </c>
      <c r="D1620">
        <v>-7</v>
      </c>
      <c r="E1620">
        <v>76</v>
      </c>
      <c r="F1620">
        <v>0</v>
      </c>
      <c r="G1620">
        <v>-1</v>
      </c>
      <c r="H1620">
        <v>1</v>
      </c>
      <c r="I1620">
        <v>46</v>
      </c>
    </row>
    <row r="1621" spans="2:9" x14ac:dyDescent="0.25">
      <c r="B1621">
        <v>477</v>
      </c>
      <c r="C1621">
        <v>89</v>
      </c>
      <c r="D1621">
        <v>-10</v>
      </c>
      <c r="E1621">
        <v>76</v>
      </c>
      <c r="F1621">
        <v>0</v>
      </c>
      <c r="G1621">
        <v>-1</v>
      </c>
      <c r="H1621">
        <v>1</v>
      </c>
      <c r="I1621">
        <v>46</v>
      </c>
    </row>
    <row r="1622" spans="2:9" x14ac:dyDescent="0.25">
      <c r="B1622">
        <v>478</v>
      </c>
      <c r="C1622">
        <v>89</v>
      </c>
      <c r="D1622">
        <v>-7</v>
      </c>
      <c r="E1622">
        <v>76</v>
      </c>
      <c r="F1622">
        <v>0</v>
      </c>
      <c r="G1622">
        <v>-1</v>
      </c>
      <c r="H1622">
        <v>1</v>
      </c>
      <c r="I1622">
        <v>46</v>
      </c>
    </row>
    <row r="1623" spans="2:9" x14ac:dyDescent="0.25">
      <c r="B1623">
        <v>484</v>
      </c>
      <c r="C1623">
        <v>89</v>
      </c>
      <c r="D1623">
        <v>-7</v>
      </c>
      <c r="E1623">
        <v>76</v>
      </c>
      <c r="F1623">
        <v>0</v>
      </c>
      <c r="G1623">
        <v>-1</v>
      </c>
      <c r="H1623">
        <v>1</v>
      </c>
      <c r="I1623">
        <v>46</v>
      </c>
    </row>
    <row r="1624" spans="2:9" x14ac:dyDescent="0.25">
      <c r="B1624">
        <v>479</v>
      </c>
      <c r="C1624">
        <v>89</v>
      </c>
      <c r="D1624">
        <v>-9</v>
      </c>
      <c r="E1624">
        <v>76</v>
      </c>
      <c r="F1624">
        <v>0</v>
      </c>
      <c r="G1624">
        <v>-1</v>
      </c>
      <c r="H1624">
        <v>1</v>
      </c>
      <c r="I1624">
        <v>46</v>
      </c>
    </row>
    <row r="1625" spans="2:9" x14ac:dyDescent="0.25">
      <c r="B1625">
        <v>480</v>
      </c>
      <c r="C1625">
        <v>89</v>
      </c>
      <c r="D1625">
        <v>-9</v>
      </c>
      <c r="E1625">
        <v>76</v>
      </c>
      <c r="F1625">
        <v>0</v>
      </c>
      <c r="G1625">
        <v>-1</v>
      </c>
      <c r="H1625">
        <v>1</v>
      </c>
      <c r="I1625">
        <v>46</v>
      </c>
    </row>
    <row r="1626" spans="2:9" x14ac:dyDescent="0.25">
      <c r="B1626">
        <v>481</v>
      </c>
      <c r="C1626">
        <v>89</v>
      </c>
      <c r="D1626">
        <v>-9</v>
      </c>
      <c r="E1626">
        <v>76</v>
      </c>
      <c r="F1626">
        <v>0</v>
      </c>
      <c r="G1626">
        <v>-1</v>
      </c>
      <c r="H1626">
        <v>1</v>
      </c>
      <c r="I1626">
        <v>46</v>
      </c>
    </row>
    <row r="1627" spans="2:9" x14ac:dyDescent="0.25">
      <c r="B1627">
        <v>482</v>
      </c>
      <c r="C1627">
        <v>89</v>
      </c>
      <c r="D1627">
        <v>-9</v>
      </c>
      <c r="E1627">
        <v>76</v>
      </c>
      <c r="F1627">
        <v>0</v>
      </c>
      <c r="G1627">
        <v>-1</v>
      </c>
      <c r="H1627">
        <v>1</v>
      </c>
      <c r="I1627">
        <v>46</v>
      </c>
    </row>
    <row r="1628" spans="2:9" x14ac:dyDescent="0.25">
      <c r="B1628">
        <v>480</v>
      </c>
      <c r="C1628">
        <v>89</v>
      </c>
      <c r="D1628">
        <v>-9</v>
      </c>
      <c r="E1628">
        <v>76</v>
      </c>
      <c r="F1628">
        <v>0</v>
      </c>
      <c r="G1628">
        <v>-1</v>
      </c>
      <c r="H1628">
        <v>1</v>
      </c>
      <c r="I1628">
        <v>46</v>
      </c>
    </row>
    <row r="1629" spans="2:9" x14ac:dyDescent="0.25">
      <c r="B1629">
        <v>467</v>
      </c>
      <c r="C1629">
        <v>89</v>
      </c>
      <c r="D1629">
        <v>-1</v>
      </c>
      <c r="E1629">
        <v>76</v>
      </c>
      <c r="F1629">
        <v>0</v>
      </c>
      <c r="G1629">
        <v>-1</v>
      </c>
      <c r="H1629">
        <v>1</v>
      </c>
      <c r="I1629">
        <v>46</v>
      </c>
    </row>
    <row r="1630" spans="2:9" x14ac:dyDescent="0.25">
      <c r="B1630">
        <v>474</v>
      </c>
      <c r="C1630">
        <v>89</v>
      </c>
      <c r="D1630">
        <v>-1</v>
      </c>
      <c r="E1630">
        <v>76</v>
      </c>
      <c r="F1630">
        <v>0</v>
      </c>
      <c r="G1630">
        <v>-1</v>
      </c>
      <c r="H1630">
        <v>1</v>
      </c>
      <c r="I1630">
        <v>46</v>
      </c>
    </row>
    <row r="1631" spans="2:9" x14ac:dyDescent="0.25">
      <c r="B1631">
        <v>468</v>
      </c>
      <c r="C1631">
        <v>89</v>
      </c>
      <c r="D1631">
        <v>-13</v>
      </c>
      <c r="E1631">
        <v>76</v>
      </c>
      <c r="F1631">
        <v>0</v>
      </c>
      <c r="G1631">
        <v>-1</v>
      </c>
      <c r="H1631">
        <v>1</v>
      </c>
      <c r="I1631">
        <v>46</v>
      </c>
    </row>
    <row r="1632" spans="2:9" x14ac:dyDescent="0.25">
      <c r="B1632">
        <v>475</v>
      </c>
      <c r="C1632">
        <v>89</v>
      </c>
      <c r="D1632">
        <v>-12</v>
      </c>
      <c r="E1632">
        <v>76</v>
      </c>
      <c r="F1632">
        <v>0</v>
      </c>
      <c r="G1632">
        <v>-1</v>
      </c>
      <c r="H1632">
        <v>1</v>
      </c>
      <c r="I1632">
        <v>46</v>
      </c>
    </row>
    <row r="1633" spans="2:9" x14ac:dyDescent="0.25">
      <c r="B1633">
        <v>469</v>
      </c>
      <c r="C1633">
        <v>89</v>
      </c>
      <c r="D1633">
        <v>-11</v>
      </c>
      <c r="E1633">
        <v>76</v>
      </c>
      <c r="F1633">
        <v>0</v>
      </c>
      <c r="G1633">
        <v>-1</v>
      </c>
      <c r="H1633">
        <v>1</v>
      </c>
      <c r="I1633">
        <v>46</v>
      </c>
    </row>
    <row r="1634" spans="2:9" x14ac:dyDescent="0.25">
      <c r="B1634">
        <v>470</v>
      </c>
      <c r="C1634">
        <v>89</v>
      </c>
      <c r="D1634">
        <v>-15</v>
      </c>
      <c r="E1634">
        <v>76</v>
      </c>
      <c r="F1634">
        <v>0</v>
      </c>
      <c r="G1634">
        <v>-1</v>
      </c>
      <c r="H1634">
        <v>1</v>
      </c>
      <c r="I1634">
        <v>46</v>
      </c>
    </row>
    <row r="1635" spans="2:9" x14ac:dyDescent="0.25">
      <c r="B1635">
        <v>472</v>
      </c>
      <c r="C1635">
        <v>89</v>
      </c>
      <c r="D1635">
        <v>-15</v>
      </c>
      <c r="E1635">
        <v>76</v>
      </c>
      <c r="F1635">
        <v>0</v>
      </c>
      <c r="G1635">
        <v>-1</v>
      </c>
      <c r="H1635">
        <v>1</v>
      </c>
      <c r="I1635">
        <v>46</v>
      </c>
    </row>
    <row r="1636" spans="2:9" x14ac:dyDescent="0.25">
      <c r="B1636">
        <v>471</v>
      </c>
      <c r="C1636">
        <v>89</v>
      </c>
      <c r="D1636">
        <v>-14</v>
      </c>
      <c r="E1636">
        <v>76</v>
      </c>
      <c r="F1636">
        <v>0</v>
      </c>
      <c r="G1636">
        <v>-1</v>
      </c>
      <c r="H1636">
        <v>1</v>
      </c>
      <c r="I1636">
        <v>46</v>
      </c>
    </row>
    <row r="1637" spans="2:9" x14ac:dyDescent="0.25">
      <c r="B1637">
        <v>473</v>
      </c>
      <c r="C1637">
        <v>89</v>
      </c>
      <c r="D1637">
        <v>-12</v>
      </c>
      <c r="E1637">
        <v>76</v>
      </c>
      <c r="F1637">
        <v>0</v>
      </c>
      <c r="G1637">
        <v>-1</v>
      </c>
      <c r="H1637">
        <v>1</v>
      </c>
      <c r="I1637">
        <v>46</v>
      </c>
    </row>
    <row r="1638" spans="2:9" x14ac:dyDescent="0.25">
      <c r="B1638">
        <v>520</v>
      </c>
      <c r="C1638">
        <v>89</v>
      </c>
      <c r="D1638">
        <v>-14</v>
      </c>
      <c r="E1638">
        <v>76</v>
      </c>
      <c r="F1638">
        <v>0</v>
      </c>
      <c r="G1638">
        <v>-1</v>
      </c>
      <c r="H1638">
        <v>1</v>
      </c>
      <c r="I1638">
        <v>46</v>
      </c>
    </row>
    <row r="1639" spans="2:9" x14ac:dyDescent="0.25">
      <c r="B1639">
        <v>521</v>
      </c>
      <c r="C1639">
        <v>89</v>
      </c>
      <c r="D1639">
        <v>-12</v>
      </c>
      <c r="E1639">
        <v>76</v>
      </c>
      <c r="F1639">
        <v>0</v>
      </c>
      <c r="G1639">
        <v>-1</v>
      </c>
      <c r="H1639">
        <v>1</v>
      </c>
      <c r="I1639">
        <v>46</v>
      </c>
    </row>
    <row r="1640" spans="2:9" x14ac:dyDescent="0.25">
      <c r="B1640">
        <v>522</v>
      </c>
      <c r="C1640">
        <v>89</v>
      </c>
      <c r="D1640">
        <v>-16</v>
      </c>
      <c r="E1640">
        <v>76</v>
      </c>
      <c r="F1640">
        <v>0</v>
      </c>
      <c r="G1640">
        <v>-1</v>
      </c>
      <c r="H1640">
        <v>1</v>
      </c>
      <c r="I1640">
        <v>46</v>
      </c>
    </row>
    <row r="1641" spans="2:9" x14ac:dyDescent="0.25">
      <c r="B1641">
        <v>523</v>
      </c>
      <c r="C1641">
        <v>89</v>
      </c>
      <c r="D1641">
        <v>-15</v>
      </c>
      <c r="E1641">
        <v>76</v>
      </c>
      <c r="F1641">
        <v>0</v>
      </c>
      <c r="G1641">
        <v>-1</v>
      </c>
      <c r="H1641">
        <v>1</v>
      </c>
      <c r="I1641">
        <v>46</v>
      </c>
    </row>
    <row r="1642" spans="2:9" x14ac:dyDescent="0.25">
      <c r="B1642">
        <v>524</v>
      </c>
      <c r="C1642">
        <v>89</v>
      </c>
      <c r="D1642">
        <v>-16</v>
      </c>
      <c r="E1642">
        <v>76</v>
      </c>
      <c r="F1642">
        <v>0</v>
      </c>
      <c r="G1642">
        <v>-1</v>
      </c>
      <c r="H1642">
        <v>1</v>
      </c>
      <c r="I1642">
        <v>46</v>
      </c>
    </row>
    <row r="1643" spans="2:9" x14ac:dyDescent="0.25">
      <c r="B1643">
        <v>525</v>
      </c>
      <c r="C1643">
        <v>89</v>
      </c>
      <c r="D1643">
        <v>-11</v>
      </c>
      <c r="E1643">
        <v>76</v>
      </c>
      <c r="F1643">
        <v>0</v>
      </c>
      <c r="G1643">
        <v>-1</v>
      </c>
      <c r="H1643">
        <v>1</v>
      </c>
      <c r="I1643">
        <v>46</v>
      </c>
    </row>
    <row r="1644" spans="2:9" x14ac:dyDescent="0.25">
      <c r="B1644">
        <v>527</v>
      </c>
      <c r="C1644">
        <v>89</v>
      </c>
      <c r="D1644">
        <v>-13</v>
      </c>
      <c r="E1644">
        <v>76</v>
      </c>
      <c r="F1644">
        <v>0</v>
      </c>
      <c r="G1644">
        <v>-1</v>
      </c>
      <c r="H1644">
        <v>1</v>
      </c>
      <c r="I1644">
        <v>46</v>
      </c>
    </row>
    <row r="1645" spans="2:9" x14ac:dyDescent="0.25">
      <c r="B1645">
        <v>504</v>
      </c>
      <c r="C1645">
        <v>89</v>
      </c>
      <c r="D1645">
        <v>-5</v>
      </c>
      <c r="E1645">
        <v>76</v>
      </c>
      <c r="F1645">
        <v>0</v>
      </c>
      <c r="G1645">
        <v>-1</v>
      </c>
      <c r="H1645">
        <v>1</v>
      </c>
      <c r="I1645">
        <v>46</v>
      </c>
    </row>
    <row r="1646" spans="2:9" x14ac:dyDescent="0.25">
      <c r="B1646">
        <v>528</v>
      </c>
      <c r="C1646">
        <v>89</v>
      </c>
      <c r="D1646">
        <v>-5</v>
      </c>
      <c r="E1646">
        <v>76</v>
      </c>
      <c r="F1646">
        <v>0</v>
      </c>
      <c r="G1646">
        <v>-1</v>
      </c>
      <c r="H1646">
        <v>1</v>
      </c>
      <c r="I1646">
        <v>46</v>
      </c>
    </row>
    <row r="1647" spans="2:9" x14ac:dyDescent="0.25">
      <c r="B1647">
        <v>500</v>
      </c>
      <c r="C1647">
        <v>89</v>
      </c>
      <c r="D1647">
        <v>-5</v>
      </c>
      <c r="E1647">
        <v>76</v>
      </c>
      <c r="F1647">
        <v>0</v>
      </c>
      <c r="G1647">
        <v>-1</v>
      </c>
      <c r="H1647">
        <v>1</v>
      </c>
      <c r="I1647">
        <v>46</v>
      </c>
    </row>
    <row r="1648" spans="2:9" x14ac:dyDescent="0.25">
      <c r="B1648">
        <v>529</v>
      </c>
      <c r="C1648">
        <v>89</v>
      </c>
      <c r="D1648">
        <v>-5</v>
      </c>
      <c r="E1648">
        <v>76</v>
      </c>
      <c r="F1648">
        <v>0</v>
      </c>
      <c r="G1648">
        <v>-1</v>
      </c>
      <c r="H1648">
        <v>1</v>
      </c>
      <c r="I1648">
        <v>46</v>
      </c>
    </row>
    <row r="1649" spans="2:9" x14ac:dyDescent="0.25">
      <c r="B1649">
        <v>501</v>
      </c>
      <c r="C1649">
        <v>89</v>
      </c>
      <c r="D1649">
        <v>-4</v>
      </c>
      <c r="E1649">
        <v>76</v>
      </c>
      <c r="F1649">
        <v>0</v>
      </c>
      <c r="G1649">
        <v>-1</v>
      </c>
      <c r="H1649">
        <v>1</v>
      </c>
      <c r="I1649">
        <v>46</v>
      </c>
    </row>
    <row r="1650" spans="2:9" x14ac:dyDescent="0.25">
      <c r="B1650">
        <v>509</v>
      </c>
      <c r="C1650">
        <v>89</v>
      </c>
      <c r="D1650">
        <v>-6</v>
      </c>
      <c r="E1650">
        <v>76</v>
      </c>
      <c r="F1650">
        <v>0</v>
      </c>
      <c r="G1650">
        <v>-1</v>
      </c>
      <c r="H1650">
        <v>1</v>
      </c>
      <c r="I1650">
        <v>46</v>
      </c>
    </row>
    <row r="1651" spans="2:9" x14ac:dyDescent="0.25">
      <c r="B1651">
        <v>499</v>
      </c>
      <c r="C1651">
        <v>89</v>
      </c>
      <c r="D1651">
        <v>-6</v>
      </c>
      <c r="E1651">
        <v>76</v>
      </c>
      <c r="F1651">
        <v>0</v>
      </c>
      <c r="G1651">
        <v>-1</v>
      </c>
      <c r="H1651">
        <v>1</v>
      </c>
      <c r="I1651">
        <v>46</v>
      </c>
    </row>
    <row r="1652" spans="2:9" x14ac:dyDescent="0.25">
      <c r="B1652">
        <v>313</v>
      </c>
      <c r="C1652">
        <v>89</v>
      </c>
      <c r="D1652">
        <v>-11</v>
      </c>
      <c r="E1652">
        <v>76</v>
      </c>
      <c r="F1652">
        <v>0</v>
      </c>
      <c r="G1652">
        <v>-1</v>
      </c>
      <c r="H1652">
        <v>1</v>
      </c>
      <c r="I1652">
        <v>46</v>
      </c>
    </row>
    <row r="1653" spans="2:9" x14ac:dyDescent="0.25">
      <c r="B1653">
        <v>320</v>
      </c>
      <c r="C1653">
        <v>89</v>
      </c>
      <c r="D1653">
        <v>-19</v>
      </c>
      <c r="E1653">
        <v>76</v>
      </c>
      <c r="F1653">
        <v>0</v>
      </c>
      <c r="G1653">
        <v>-1</v>
      </c>
      <c r="H1653">
        <v>1</v>
      </c>
      <c r="I1653">
        <v>46</v>
      </c>
    </row>
    <row r="1654" spans="2:9" x14ac:dyDescent="0.25">
      <c r="B1654">
        <v>270</v>
      </c>
      <c r="C1654">
        <v>89</v>
      </c>
      <c r="D1654">
        <v>-14</v>
      </c>
      <c r="E1654">
        <v>76</v>
      </c>
      <c r="F1654">
        <v>0</v>
      </c>
      <c r="G1654">
        <v>-1</v>
      </c>
      <c r="H1654">
        <v>1</v>
      </c>
      <c r="I1654">
        <v>46</v>
      </c>
    </row>
    <row r="1655" spans="2:9" x14ac:dyDescent="0.25">
      <c r="B1655">
        <v>269</v>
      </c>
      <c r="C1655">
        <v>89</v>
      </c>
      <c r="D1655">
        <v>-11</v>
      </c>
      <c r="E1655">
        <v>76</v>
      </c>
      <c r="F1655">
        <v>0</v>
      </c>
      <c r="G1655">
        <v>-1</v>
      </c>
      <c r="H1655">
        <v>1</v>
      </c>
      <c r="I1655">
        <v>46</v>
      </c>
    </row>
    <row r="1656" spans="2:9" x14ac:dyDescent="0.25">
      <c r="B1656">
        <v>268</v>
      </c>
      <c r="C1656">
        <v>89</v>
      </c>
      <c r="D1656">
        <v>-16</v>
      </c>
      <c r="E1656">
        <v>76</v>
      </c>
      <c r="F1656">
        <v>0</v>
      </c>
      <c r="G1656">
        <v>-1</v>
      </c>
      <c r="H1656">
        <v>1</v>
      </c>
      <c r="I1656">
        <v>46</v>
      </c>
    </row>
    <row r="1657" spans="2:9" x14ac:dyDescent="0.25">
      <c r="B1657">
        <v>266</v>
      </c>
      <c r="C1657">
        <v>89</v>
      </c>
      <c r="D1657">
        <v>-16</v>
      </c>
      <c r="E1657">
        <v>76</v>
      </c>
      <c r="F1657">
        <v>0</v>
      </c>
      <c r="G1657">
        <v>-1</v>
      </c>
      <c r="H1657">
        <v>1</v>
      </c>
      <c r="I1657">
        <v>46</v>
      </c>
    </row>
    <row r="1658" spans="2:9" x14ac:dyDescent="0.25">
      <c r="B1658">
        <v>267</v>
      </c>
      <c r="C1658">
        <v>89</v>
      </c>
      <c r="D1658">
        <v>-15</v>
      </c>
      <c r="E1658">
        <v>76</v>
      </c>
      <c r="F1658">
        <v>0</v>
      </c>
      <c r="G1658">
        <v>-1</v>
      </c>
      <c r="H1658">
        <v>1</v>
      </c>
      <c r="I1658">
        <v>46</v>
      </c>
    </row>
    <row r="1659" spans="2:9" x14ac:dyDescent="0.25">
      <c r="B1659">
        <v>265</v>
      </c>
      <c r="C1659">
        <v>89</v>
      </c>
      <c r="D1659">
        <v>-13</v>
      </c>
      <c r="E1659">
        <v>76</v>
      </c>
      <c r="F1659">
        <v>0</v>
      </c>
      <c r="G1659">
        <v>-1</v>
      </c>
      <c r="H1659">
        <v>1</v>
      </c>
      <c r="I1659">
        <v>46</v>
      </c>
    </row>
    <row r="1660" spans="2:9" x14ac:dyDescent="0.25">
      <c r="B1660">
        <v>322</v>
      </c>
      <c r="C1660">
        <v>89</v>
      </c>
      <c r="D1660">
        <v>-2</v>
      </c>
      <c r="E1660">
        <v>76</v>
      </c>
      <c r="F1660">
        <v>0</v>
      </c>
      <c r="G1660">
        <v>-1</v>
      </c>
      <c r="H1660">
        <v>1</v>
      </c>
      <c r="I1660">
        <v>46</v>
      </c>
    </row>
    <row r="1661" spans="2:9" x14ac:dyDescent="0.25">
      <c r="B1661">
        <v>292</v>
      </c>
      <c r="C1661">
        <v>89</v>
      </c>
      <c r="D1661">
        <v>-7</v>
      </c>
      <c r="E1661">
        <v>76</v>
      </c>
      <c r="F1661">
        <v>0</v>
      </c>
      <c r="G1661">
        <v>-1</v>
      </c>
      <c r="H1661">
        <v>1</v>
      </c>
      <c r="I1661">
        <v>46</v>
      </c>
    </row>
    <row r="1662" spans="2:9" x14ac:dyDescent="0.25">
      <c r="B1662">
        <v>295</v>
      </c>
      <c r="C1662">
        <v>89</v>
      </c>
      <c r="D1662">
        <v>-7</v>
      </c>
      <c r="E1662">
        <v>76</v>
      </c>
      <c r="F1662">
        <v>0</v>
      </c>
      <c r="G1662">
        <v>-1</v>
      </c>
      <c r="H1662">
        <v>1</v>
      </c>
      <c r="I1662">
        <v>46</v>
      </c>
    </row>
    <row r="1663" spans="2:9" x14ac:dyDescent="0.25">
      <c r="B1663">
        <v>293</v>
      </c>
      <c r="C1663">
        <v>89</v>
      </c>
      <c r="D1663">
        <v>-6</v>
      </c>
      <c r="E1663">
        <v>76</v>
      </c>
      <c r="F1663">
        <v>0</v>
      </c>
      <c r="G1663">
        <v>-1</v>
      </c>
      <c r="H1663">
        <v>1</v>
      </c>
      <c r="I1663">
        <v>46</v>
      </c>
    </row>
    <row r="1664" spans="2:9" x14ac:dyDescent="0.25">
      <c r="B1664">
        <v>299</v>
      </c>
      <c r="C1664">
        <v>89</v>
      </c>
      <c r="D1664">
        <v>-6</v>
      </c>
      <c r="E1664">
        <v>76</v>
      </c>
      <c r="F1664">
        <v>0</v>
      </c>
      <c r="G1664">
        <v>-1</v>
      </c>
      <c r="H1664">
        <v>1</v>
      </c>
      <c r="I1664">
        <v>46</v>
      </c>
    </row>
    <row r="1665" spans="2:9" x14ac:dyDescent="0.25">
      <c r="B1665">
        <v>294</v>
      </c>
      <c r="C1665">
        <v>89</v>
      </c>
      <c r="D1665">
        <v>-8</v>
      </c>
      <c r="E1665">
        <v>76</v>
      </c>
      <c r="F1665">
        <v>0</v>
      </c>
      <c r="G1665">
        <v>-1</v>
      </c>
      <c r="H1665">
        <v>1</v>
      </c>
      <c r="I1665">
        <v>46</v>
      </c>
    </row>
    <row r="1666" spans="2:9" x14ac:dyDescent="0.25">
      <c r="B1666">
        <v>296</v>
      </c>
      <c r="C1666">
        <v>89</v>
      </c>
      <c r="D1666">
        <v>-8</v>
      </c>
      <c r="E1666">
        <v>76</v>
      </c>
      <c r="F1666">
        <v>0</v>
      </c>
      <c r="G1666">
        <v>-1</v>
      </c>
      <c r="H1666">
        <v>1</v>
      </c>
      <c r="I1666">
        <v>46</v>
      </c>
    </row>
    <row r="1667" spans="2:9" x14ac:dyDescent="0.25">
      <c r="B1667">
        <v>297</v>
      </c>
      <c r="C1667">
        <v>89</v>
      </c>
      <c r="D1667">
        <v>-4</v>
      </c>
      <c r="E1667">
        <v>76</v>
      </c>
      <c r="F1667">
        <v>0</v>
      </c>
      <c r="G1667">
        <v>-1</v>
      </c>
      <c r="H1667">
        <v>1</v>
      </c>
      <c r="I1667">
        <v>46</v>
      </c>
    </row>
    <row r="1668" spans="2:9" x14ac:dyDescent="0.25">
      <c r="B1668">
        <v>511</v>
      </c>
      <c r="C1668">
        <v>89</v>
      </c>
      <c r="D1668">
        <v>-4</v>
      </c>
      <c r="E1668">
        <v>76</v>
      </c>
      <c r="F1668">
        <v>0</v>
      </c>
      <c r="G1668">
        <v>-1</v>
      </c>
      <c r="H1668">
        <v>1</v>
      </c>
      <c r="I1668">
        <v>46</v>
      </c>
    </row>
    <row r="1669" spans="2:9" x14ac:dyDescent="0.25">
      <c r="B1669">
        <v>518</v>
      </c>
      <c r="C1669">
        <v>89</v>
      </c>
      <c r="D1669">
        <v>-3</v>
      </c>
      <c r="E1669">
        <v>76</v>
      </c>
      <c r="F1669">
        <v>0</v>
      </c>
      <c r="G1669">
        <v>-1</v>
      </c>
      <c r="H1669">
        <v>1</v>
      </c>
      <c r="I1669">
        <v>46</v>
      </c>
    </row>
    <row r="1670" spans="2:9" x14ac:dyDescent="0.25">
      <c r="B1670">
        <v>512</v>
      </c>
      <c r="C1670">
        <v>89</v>
      </c>
      <c r="D1670">
        <v>-3</v>
      </c>
      <c r="E1670">
        <v>76</v>
      </c>
      <c r="F1670">
        <v>0</v>
      </c>
      <c r="G1670">
        <v>-1</v>
      </c>
      <c r="H1670">
        <v>1</v>
      </c>
      <c r="I1670">
        <v>46</v>
      </c>
    </row>
    <row r="1671" spans="2:9" x14ac:dyDescent="0.25">
      <c r="B1671">
        <v>513</v>
      </c>
      <c r="C1671">
        <v>89</v>
      </c>
      <c r="D1671">
        <v>-4</v>
      </c>
      <c r="E1671">
        <v>76</v>
      </c>
      <c r="F1671">
        <v>0</v>
      </c>
      <c r="G1671">
        <v>-1</v>
      </c>
      <c r="H1671">
        <v>1</v>
      </c>
      <c r="I1671">
        <v>46</v>
      </c>
    </row>
    <row r="1672" spans="2:9" x14ac:dyDescent="0.25">
      <c r="B1672">
        <v>514</v>
      </c>
      <c r="C1672">
        <v>89</v>
      </c>
      <c r="D1672">
        <v>-4</v>
      </c>
      <c r="E1672">
        <v>76</v>
      </c>
      <c r="F1672">
        <v>0</v>
      </c>
      <c r="G1672">
        <v>-1</v>
      </c>
      <c r="H1672">
        <v>1</v>
      </c>
      <c r="I1672">
        <v>46</v>
      </c>
    </row>
    <row r="1673" spans="2:9" x14ac:dyDescent="0.25">
      <c r="B1673">
        <v>515</v>
      </c>
      <c r="C1673">
        <v>89</v>
      </c>
      <c r="D1673">
        <v>-4</v>
      </c>
      <c r="E1673">
        <v>76</v>
      </c>
      <c r="F1673">
        <v>0</v>
      </c>
      <c r="G1673">
        <v>-1</v>
      </c>
      <c r="H1673">
        <v>1</v>
      </c>
      <c r="I1673">
        <v>46</v>
      </c>
    </row>
    <row r="1674" spans="2:9" x14ac:dyDescent="0.25">
      <c r="B1674">
        <v>516</v>
      </c>
      <c r="C1674">
        <v>89</v>
      </c>
      <c r="D1674">
        <v>-3</v>
      </c>
      <c r="E1674">
        <v>76</v>
      </c>
      <c r="F1674">
        <v>0</v>
      </c>
      <c r="G1674">
        <v>-1</v>
      </c>
      <c r="H1674">
        <v>1</v>
      </c>
      <c r="I1674">
        <v>46</v>
      </c>
    </row>
    <row r="1675" spans="2:9" x14ac:dyDescent="0.25">
      <c r="B1675">
        <v>393</v>
      </c>
      <c r="C1675">
        <v>89</v>
      </c>
      <c r="D1675">
        <v>-1</v>
      </c>
      <c r="E1675">
        <v>76</v>
      </c>
      <c r="F1675">
        <v>0</v>
      </c>
      <c r="G1675">
        <v>-1</v>
      </c>
      <c r="H1675">
        <v>1</v>
      </c>
      <c r="I1675">
        <v>46</v>
      </c>
    </row>
    <row r="1676" spans="2:9" x14ac:dyDescent="0.25">
      <c r="B1676">
        <v>394</v>
      </c>
      <c r="C1676">
        <v>89</v>
      </c>
      <c r="D1676">
        <v>-7</v>
      </c>
      <c r="E1676">
        <v>76</v>
      </c>
      <c r="F1676">
        <v>0</v>
      </c>
      <c r="G1676">
        <v>-1</v>
      </c>
      <c r="H1676">
        <v>1</v>
      </c>
      <c r="I1676">
        <v>46</v>
      </c>
    </row>
    <row r="1677" spans="2:9" x14ac:dyDescent="0.25">
      <c r="B1677">
        <v>395</v>
      </c>
      <c r="C1677">
        <v>89</v>
      </c>
      <c r="D1677">
        <v>-6</v>
      </c>
      <c r="E1677">
        <v>76</v>
      </c>
      <c r="F1677">
        <v>0</v>
      </c>
      <c r="G1677">
        <v>-1</v>
      </c>
      <c r="H1677">
        <v>1</v>
      </c>
      <c r="I1677">
        <v>46</v>
      </c>
    </row>
    <row r="1678" spans="2:9" x14ac:dyDescent="0.25">
      <c r="B1678">
        <v>401</v>
      </c>
      <c r="C1678">
        <v>89</v>
      </c>
      <c r="D1678">
        <v>-6</v>
      </c>
      <c r="E1678">
        <v>76</v>
      </c>
      <c r="F1678">
        <v>0</v>
      </c>
      <c r="G1678">
        <v>-1</v>
      </c>
      <c r="H1678">
        <v>1</v>
      </c>
      <c r="I1678">
        <v>46</v>
      </c>
    </row>
    <row r="1679" spans="2:9" x14ac:dyDescent="0.25">
      <c r="B1679">
        <v>396</v>
      </c>
      <c r="C1679">
        <v>89</v>
      </c>
      <c r="D1679">
        <v>-8</v>
      </c>
      <c r="E1679">
        <v>76</v>
      </c>
      <c r="F1679">
        <v>0</v>
      </c>
      <c r="G1679">
        <v>-1</v>
      </c>
      <c r="H1679">
        <v>1</v>
      </c>
      <c r="I1679">
        <v>46</v>
      </c>
    </row>
    <row r="1680" spans="2:9" x14ac:dyDescent="0.25">
      <c r="B1680">
        <v>398</v>
      </c>
      <c r="C1680">
        <v>89</v>
      </c>
      <c r="D1680">
        <v>-8</v>
      </c>
      <c r="E1680">
        <v>76</v>
      </c>
      <c r="F1680">
        <v>0</v>
      </c>
      <c r="G1680">
        <v>-1</v>
      </c>
      <c r="H1680">
        <v>1</v>
      </c>
      <c r="I1680">
        <v>46</v>
      </c>
    </row>
    <row r="1681" spans="2:9" x14ac:dyDescent="0.25">
      <c r="B1681">
        <v>397</v>
      </c>
      <c r="C1681">
        <v>89</v>
      </c>
      <c r="D1681">
        <v>-7</v>
      </c>
      <c r="E1681">
        <v>76</v>
      </c>
      <c r="F1681">
        <v>0</v>
      </c>
      <c r="G1681">
        <v>-1</v>
      </c>
      <c r="H1681">
        <v>1</v>
      </c>
      <c r="I1681">
        <v>46</v>
      </c>
    </row>
    <row r="1682" spans="2:9" x14ac:dyDescent="0.25">
      <c r="B1682">
        <v>399</v>
      </c>
      <c r="C1682">
        <v>89</v>
      </c>
      <c r="D1682">
        <v>-5</v>
      </c>
      <c r="E1682">
        <v>76</v>
      </c>
      <c r="F1682">
        <v>0</v>
      </c>
      <c r="G1682">
        <v>-1</v>
      </c>
      <c r="H1682">
        <v>1</v>
      </c>
      <c r="I1682">
        <v>46</v>
      </c>
    </row>
    <row r="1683" spans="2:9" x14ac:dyDescent="0.25">
      <c r="B1683">
        <v>400</v>
      </c>
      <c r="C1683">
        <v>89</v>
      </c>
      <c r="D1683">
        <v>-1</v>
      </c>
      <c r="E1683">
        <v>76</v>
      </c>
      <c r="F1683">
        <v>0</v>
      </c>
      <c r="G1683">
        <v>-1</v>
      </c>
      <c r="H1683">
        <v>1</v>
      </c>
      <c r="I1683">
        <v>46</v>
      </c>
    </row>
    <row r="1684" spans="2:9" x14ac:dyDescent="0.25">
      <c r="B1684">
        <v>311</v>
      </c>
      <c r="C1684">
        <v>89</v>
      </c>
      <c r="D1684">
        <v>0</v>
      </c>
      <c r="E1684">
        <v>76</v>
      </c>
      <c r="F1684">
        <v>0</v>
      </c>
      <c r="G1684">
        <v>-1</v>
      </c>
      <c r="H1684">
        <v>1</v>
      </c>
      <c r="I1684">
        <v>52</v>
      </c>
    </row>
    <row r="1685" spans="2:9" x14ac:dyDescent="0.25">
      <c r="B1685">
        <v>311</v>
      </c>
      <c r="C1685">
        <v>89</v>
      </c>
      <c r="D1685">
        <v>0</v>
      </c>
      <c r="E1685">
        <v>76</v>
      </c>
      <c r="F1685">
        <v>0</v>
      </c>
      <c r="G1685">
        <v>-1</v>
      </c>
      <c r="H1685">
        <v>1</v>
      </c>
      <c r="I1685">
        <v>52</v>
      </c>
    </row>
    <row r="1686" spans="2:9" x14ac:dyDescent="0.25">
      <c r="B1686">
        <v>311</v>
      </c>
      <c r="C1686">
        <v>89</v>
      </c>
      <c r="D1686">
        <v>0</v>
      </c>
      <c r="E1686">
        <v>76</v>
      </c>
      <c r="F1686">
        <v>0</v>
      </c>
      <c r="G1686">
        <v>-1</v>
      </c>
      <c r="H1686">
        <v>1</v>
      </c>
      <c r="I1686">
        <v>52</v>
      </c>
    </row>
    <row r="1687" spans="2:9" x14ac:dyDescent="0.25">
      <c r="B1687">
        <v>311</v>
      </c>
      <c r="C1687">
        <v>89</v>
      </c>
      <c r="D1687">
        <v>-35</v>
      </c>
      <c r="E1687">
        <v>76</v>
      </c>
      <c r="F1687">
        <v>0</v>
      </c>
      <c r="G1687">
        <v>-1</v>
      </c>
      <c r="H1687">
        <v>1</v>
      </c>
      <c r="I1687">
        <v>52</v>
      </c>
    </row>
    <row r="1688" spans="2:9" x14ac:dyDescent="0.25">
      <c r="B1688">
        <v>327</v>
      </c>
      <c r="C1688">
        <v>89</v>
      </c>
      <c r="D1688">
        <v>0</v>
      </c>
      <c r="E1688">
        <v>76</v>
      </c>
      <c r="F1688">
        <v>0</v>
      </c>
      <c r="G1688">
        <v>-1</v>
      </c>
      <c r="H1688">
        <v>1</v>
      </c>
      <c r="I1688">
        <v>52</v>
      </c>
    </row>
    <row r="1689" spans="2:9" x14ac:dyDescent="0.25">
      <c r="B1689">
        <v>327</v>
      </c>
      <c r="C1689">
        <v>89</v>
      </c>
      <c r="D1689">
        <v>0</v>
      </c>
      <c r="E1689">
        <v>76</v>
      </c>
      <c r="F1689">
        <v>0</v>
      </c>
      <c r="G1689">
        <v>-1</v>
      </c>
      <c r="H1689">
        <v>1</v>
      </c>
      <c r="I1689">
        <v>52</v>
      </c>
    </row>
    <row r="1690" spans="2:9" x14ac:dyDescent="0.25">
      <c r="B1690">
        <v>327</v>
      </c>
      <c r="C1690">
        <v>89</v>
      </c>
      <c r="D1690">
        <v>0</v>
      </c>
      <c r="E1690">
        <v>76</v>
      </c>
      <c r="F1690">
        <v>0</v>
      </c>
      <c r="G1690">
        <v>-1</v>
      </c>
      <c r="H1690">
        <v>1</v>
      </c>
      <c r="I1690">
        <v>52</v>
      </c>
    </row>
    <row r="1691" spans="2:9" x14ac:dyDescent="0.25">
      <c r="B1691">
        <v>327</v>
      </c>
      <c r="C1691">
        <v>89</v>
      </c>
      <c r="D1691">
        <v>-35</v>
      </c>
      <c r="E1691">
        <v>76</v>
      </c>
      <c r="F1691">
        <v>0</v>
      </c>
      <c r="G1691">
        <v>-1</v>
      </c>
      <c r="H1691">
        <v>1</v>
      </c>
      <c r="I1691">
        <v>52</v>
      </c>
    </row>
    <row r="1692" spans="2:9" x14ac:dyDescent="0.25">
      <c r="B1692">
        <v>328</v>
      </c>
      <c r="C1692">
        <v>89</v>
      </c>
      <c r="D1692">
        <v>0</v>
      </c>
      <c r="E1692">
        <v>76</v>
      </c>
      <c r="F1692">
        <v>0</v>
      </c>
      <c r="G1692">
        <v>-1</v>
      </c>
      <c r="H1692">
        <v>1</v>
      </c>
      <c r="I1692">
        <v>52</v>
      </c>
    </row>
    <row r="1693" spans="2:9" x14ac:dyDescent="0.25">
      <c r="B1693">
        <v>328</v>
      </c>
      <c r="C1693">
        <v>89</v>
      </c>
      <c r="D1693">
        <v>0</v>
      </c>
      <c r="E1693">
        <v>76</v>
      </c>
      <c r="F1693">
        <v>0</v>
      </c>
      <c r="G1693">
        <v>-1</v>
      </c>
      <c r="H1693">
        <v>1</v>
      </c>
      <c r="I1693">
        <v>52</v>
      </c>
    </row>
    <row r="1694" spans="2:9" x14ac:dyDescent="0.25">
      <c r="B1694">
        <v>328</v>
      </c>
      <c r="C1694">
        <v>89</v>
      </c>
      <c r="D1694">
        <v>0</v>
      </c>
      <c r="E1694">
        <v>76</v>
      </c>
      <c r="F1694">
        <v>0</v>
      </c>
      <c r="G1694">
        <v>-1</v>
      </c>
      <c r="H1694">
        <v>1</v>
      </c>
      <c r="I1694">
        <v>52</v>
      </c>
    </row>
    <row r="1695" spans="2:9" x14ac:dyDescent="0.25">
      <c r="B1695">
        <v>328</v>
      </c>
      <c r="C1695">
        <v>89</v>
      </c>
      <c r="D1695">
        <v>-35</v>
      </c>
      <c r="E1695">
        <v>76</v>
      </c>
      <c r="F1695">
        <v>0</v>
      </c>
      <c r="G1695">
        <v>-1</v>
      </c>
      <c r="H1695">
        <v>1</v>
      </c>
      <c r="I1695">
        <v>52</v>
      </c>
    </row>
    <row r="1696" spans="2:9" x14ac:dyDescent="0.25">
      <c r="B1696">
        <v>392</v>
      </c>
      <c r="C1696">
        <v>89</v>
      </c>
      <c r="D1696">
        <v>-52</v>
      </c>
      <c r="E1696">
        <v>76</v>
      </c>
      <c r="F1696">
        <v>0</v>
      </c>
      <c r="G1696">
        <v>-1</v>
      </c>
      <c r="H1696">
        <v>1</v>
      </c>
      <c r="I1696">
        <v>52</v>
      </c>
    </row>
    <row r="1697" spans="2:9" x14ac:dyDescent="0.25">
      <c r="B1697">
        <v>391</v>
      </c>
      <c r="C1697">
        <v>89</v>
      </c>
      <c r="D1697">
        <v>-50</v>
      </c>
      <c r="E1697">
        <v>76</v>
      </c>
      <c r="F1697">
        <v>0</v>
      </c>
      <c r="G1697">
        <v>-1</v>
      </c>
      <c r="H1697">
        <v>1</v>
      </c>
      <c r="I1697">
        <v>52</v>
      </c>
    </row>
    <row r="1698" spans="2:9" x14ac:dyDescent="0.25">
      <c r="B1698">
        <v>392</v>
      </c>
      <c r="C1698">
        <v>88</v>
      </c>
      <c r="D1698">
        <v>1</v>
      </c>
      <c r="E1698">
        <v>76</v>
      </c>
      <c r="F1698">
        <v>0</v>
      </c>
      <c r="G1698">
        <v>-1</v>
      </c>
      <c r="H1698">
        <v>1</v>
      </c>
      <c r="I1698">
        <v>52</v>
      </c>
    </row>
    <row r="1699" spans="2:9" x14ac:dyDescent="0.25">
      <c r="B1699">
        <v>391</v>
      </c>
      <c r="C1699">
        <v>88</v>
      </c>
      <c r="D1699">
        <v>1</v>
      </c>
      <c r="E1699">
        <v>76</v>
      </c>
      <c r="F1699">
        <v>0</v>
      </c>
      <c r="G1699">
        <v>-1</v>
      </c>
      <c r="H1699">
        <v>1</v>
      </c>
      <c r="I1699">
        <v>52</v>
      </c>
    </row>
    <row r="1700" spans="2:9" x14ac:dyDescent="0.25">
      <c r="B1700">
        <v>392</v>
      </c>
      <c r="C1700">
        <v>90</v>
      </c>
      <c r="D1700">
        <v>0.5</v>
      </c>
      <c r="E1700">
        <v>76</v>
      </c>
      <c r="F1700">
        <v>0</v>
      </c>
      <c r="G1700">
        <v>-1</v>
      </c>
      <c r="H1700">
        <v>1</v>
      </c>
      <c r="I1700">
        <v>52</v>
      </c>
    </row>
    <row r="1701" spans="2:9" x14ac:dyDescent="0.25">
      <c r="B1701">
        <v>391</v>
      </c>
      <c r="C1701">
        <v>90</v>
      </c>
      <c r="D1701">
        <v>0.5</v>
      </c>
      <c r="E1701">
        <v>76</v>
      </c>
      <c r="F1701">
        <v>0</v>
      </c>
      <c r="G1701">
        <v>-1</v>
      </c>
      <c r="H1701">
        <v>1</v>
      </c>
      <c r="I1701">
        <v>52</v>
      </c>
    </row>
    <row r="1702" spans="2:9" x14ac:dyDescent="0.25">
      <c r="B1702">
        <v>391</v>
      </c>
      <c r="C1702">
        <v>88</v>
      </c>
      <c r="D1702">
        <v>0.5</v>
      </c>
      <c r="E1702">
        <v>76</v>
      </c>
      <c r="F1702">
        <v>0</v>
      </c>
      <c r="G1702">
        <v>-1</v>
      </c>
      <c r="H1702">
        <v>1</v>
      </c>
      <c r="I1702">
        <v>52</v>
      </c>
    </row>
    <row r="1703" spans="2:9" x14ac:dyDescent="0.25">
      <c r="B1703">
        <v>392</v>
      </c>
      <c r="C1703">
        <v>88</v>
      </c>
      <c r="D1703">
        <v>0.5</v>
      </c>
      <c r="E1703">
        <v>76</v>
      </c>
      <c r="F1703">
        <v>0</v>
      </c>
      <c r="G1703">
        <v>-1</v>
      </c>
      <c r="H1703">
        <v>1</v>
      </c>
      <c r="I1703">
        <v>52</v>
      </c>
    </row>
    <row r="1704" spans="2:9" x14ac:dyDescent="0.25">
      <c r="B1704">
        <v>392</v>
      </c>
      <c r="C1704">
        <v>89</v>
      </c>
      <c r="D1704">
        <v>-20</v>
      </c>
      <c r="E1704">
        <v>76</v>
      </c>
      <c r="F1704">
        <v>0</v>
      </c>
      <c r="G1704">
        <v>-1</v>
      </c>
      <c r="H1704">
        <v>1</v>
      </c>
      <c r="I1704">
        <v>52</v>
      </c>
    </row>
    <row r="1705" spans="2:9" x14ac:dyDescent="0.25">
      <c r="B1705">
        <v>391</v>
      </c>
      <c r="C1705">
        <v>89</v>
      </c>
      <c r="D1705">
        <v>-30</v>
      </c>
      <c r="E1705">
        <v>76</v>
      </c>
      <c r="F1705">
        <v>0</v>
      </c>
      <c r="G1705">
        <v>-1</v>
      </c>
      <c r="H1705">
        <v>1</v>
      </c>
      <c r="I1705">
        <v>52</v>
      </c>
    </row>
    <row r="1706" spans="2:9" x14ac:dyDescent="0.25">
      <c r="B1706">
        <v>30</v>
      </c>
      <c r="C1706">
        <v>90</v>
      </c>
      <c r="D1706">
        <v>9</v>
      </c>
      <c r="E1706">
        <v>76</v>
      </c>
      <c r="F1706">
        <v>0</v>
      </c>
      <c r="G1706">
        <v>-1</v>
      </c>
      <c r="H1706">
        <v>1</v>
      </c>
      <c r="I1706">
        <v>154</v>
      </c>
    </row>
    <row r="1707" spans="2:9" x14ac:dyDescent="0.25">
      <c r="B1707">
        <v>17</v>
      </c>
      <c r="C1707">
        <v>90</v>
      </c>
      <c r="D1707">
        <v>9</v>
      </c>
      <c r="E1707">
        <v>76</v>
      </c>
      <c r="F1707">
        <v>0</v>
      </c>
      <c r="G1707">
        <v>-1</v>
      </c>
      <c r="H1707">
        <v>1</v>
      </c>
      <c r="I1707">
        <v>154</v>
      </c>
    </row>
    <row r="1708" spans="2:9" x14ac:dyDescent="0.25">
      <c r="B1708">
        <v>21</v>
      </c>
      <c r="C1708">
        <v>90</v>
      </c>
      <c r="D1708">
        <v>13.5</v>
      </c>
      <c r="E1708">
        <v>76</v>
      </c>
      <c r="F1708">
        <v>0</v>
      </c>
      <c r="G1708">
        <v>-1</v>
      </c>
      <c r="H1708">
        <v>1</v>
      </c>
      <c r="I1708">
        <v>154</v>
      </c>
    </row>
    <row r="1709" spans="2:9" x14ac:dyDescent="0.25">
      <c r="B1709">
        <v>25</v>
      </c>
      <c r="C1709">
        <v>90</v>
      </c>
      <c r="D1709">
        <v>13.5</v>
      </c>
      <c r="E1709">
        <v>76</v>
      </c>
      <c r="F1709">
        <v>0</v>
      </c>
      <c r="G1709">
        <v>-1</v>
      </c>
      <c r="H1709">
        <v>1</v>
      </c>
      <c r="I1709">
        <v>154</v>
      </c>
    </row>
    <row r="1710" spans="2:9" x14ac:dyDescent="0.25">
      <c r="B1710">
        <v>29</v>
      </c>
      <c r="C1710">
        <v>90</v>
      </c>
      <c r="D1710">
        <v>4.0999999999999996</v>
      </c>
      <c r="E1710">
        <v>76</v>
      </c>
      <c r="F1710">
        <v>0</v>
      </c>
      <c r="G1710">
        <v>-1</v>
      </c>
      <c r="H1710">
        <v>1</v>
      </c>
      <c r="I1710">
        <v>154</v>
      </c>
    </row>
    <row r="1711" spans="2:9" x14ac:dyDescent="0.25">
      <c r="B1711">
        <v>157</v>
      </c>
      <c r="C1711">
        <v>90</v>
      </c>
      <c r="D1711">
        <v>4.0999999999999996</v>
      </c>
      <c r="E1711">
        <v>76</v>
      </c>
      <c r="F1711">
        <v>0</v>
      </c>
      <c r="G1711">
        <v>-1</v>
      </c>
      <c r="H1711">
        <v>1</v>
      </c>
      <c r="I1711">
        <v>154</v>
      </c>
    </row>
    <row r="1712" spans="2:9" x14ac:dyDescent="0.25">
      <c r="B1712">
        <v>28</v>
      </c>
      <c r="C1712">
        <v>90</v>
      </c>
      <c r="D1712">
        <v>4.0999999999999996</v>
      </c>
      <c r="E1712">
        <v>76</v>
      </c>
      <c r="F1712">
        <v>0</v>
      </c>
      <c r="G1712">
        <v>-1</v>
      </c>
      <c r="H1712">
        <v>1</v>
      </c>
      <c r="I1712">
        <v>154</v>
      </c>
    </row>
    <row r="1713" spans="2:9" x14ac:dyDescent="0.25">
      <c r="B1713">
        <v>27</v>
      </c>
      <c r="C1713">
        <v>90</v>
      </c>
      <c r="D1713">
        <v>4.0999999999999996</v>
      </c>
      <c r="E1713">
        <v>76</v>
      </c>
      <c r="F1713">
        <v>0</v>
      </c>
      <c r="G1713">
        <v>-1</v>
      </c>
      <c r="H1713">
        <v>1</v>
      </c>
      <c r="I1713">
        <v>154</v>
      </c>
    </row>
    <row r="1714" spans="2:9" x14ac:dyDescent="0.25">
      <c r="B1714">
        <v>16</v>
      </c>
      <c r="C1714">
        <v>90</v>
      </c>
      <c r="D1714">
        <v>4.0999999999999996</v>
      </c>
      <c r="E1714">
        <v>76</v>
      </c>
      <c r="F1714">
        <v>0</v>
      </c>
      <c r="G1714">
        <v>-1</v>
      </c>
      <c r="H1714">
        <v>1</v>
      </c>
      <c r="I1714">
        <v>154</v>
      </c>
    </row>
    <row r="1715" spans="2:9" x14ac:dyDescent="0.25">
      <c r="B1715">
        <v>156</v>
      </c>
      <c r="C1715">
        <v>90</v>
      </c>
      <c r="D1715">
        <v>4.0999999999999996</v>
      </c>
      <c r="E1715">
        <v>76</v>
      </c>
      <c r="F1715">
        <v>0</v>
      </c>
      <c r="G1715">
        <v>-1</v>
      </c>
      <c r="H1715">
        <v>1</v>
      </c>
      <c r="I1715">
        <v>154</v>
      </c>
    </row>
    <row r="1716" spans="2:9" x14ac:dyDescent="0.25">
      <c r="B1716">
        <v>15</v>
      </c>
      <c r="C1716">
        <v>90</v>
      </c>
      <c r="D1716">
        <v>4.0999999999999996</v>
      </c>
      <c r="E1716">
        <v>76</v>
      </c>
      <c r="F1716">
        <v>0</v>
      </c>
      <c r="G1716">
        <v>-1</v>
      </c>
      <c r="H1716">
        <v>1</v>
      </c>
      <c r="I1716">
        <v>154</v>
      </c>
    </row>
    <row r="1717" spans="2:9" x14ac:dyDescent="0.25">
      <c r="B1717">
        <v>14</v>
      </c>
      <c r="C1717">
        <v>90</v>
      </c>
      <c r="D1717">
        <v>4.0999999999999996</v>
      </c>
      <c r="E1717">
        <v>76</v>
      </c>
      <c r="F1717">
        <v>0</v>
      </c>
      <c r="G1717">
        <v>-1</v>
      </c>
      <c r="H1717">
        <v>1</v>
      </c>
      <c r="I1717">
        <v>154</v>
      </c>
    </row>
    <row r="1718" spans="2:9" x14ac:dyDescent="0.25">
      <c r="B1718">
        <v>20</v>
      </c>
      <c r="C1718">
        <v>90</v>
      </c>
      <c r="D1718">
        <v>6.55</v>
      </c>
      <c r="E1718">
        <v>76</v>
      </c>
      <c r="F1718">
        <v>0</v>
      </c>
      <c r="G1718">
        <v>-1</v>
      </c>
      <c r="H1718">
        <v>1</v>
      </c>
      <c r="I1718">
        <v>154</v>
      </c>
    </row>
    <row r="1719" spans="2:9" x14ac:dyDescent="0.25">
      <c r="B1719">
        <v>24</v>
      </c>
      <c r="C1719">
        <v>90</v>
      </c>
      <c r="D1719">
        <v>6.55</v>
      </c>
      <c r="E1719">
        <v>76</v>
      </c>
      <c r="F1719">
        <v>0</v>
      </c>
      <c r="G1719">
        <v>-1</v>
      </c>
      <c r="H1719">
        <v>1</v>
      </c>
      <c r="I1719">
        <v>154</v>
      </c>
    </row>
    <row r="1720" spans="2:9" x14ac:dyDescent="0.25">
      <c r="B1720">
        <v>172</v>
      </c>
      <c r="C1720">
        <v>90</v>
      </c>
      <c r="D1720">
        <v>6.55</v>
      </c>
      <c r="E1720">
        <v>76</v>
      </c>
      <c r="F1720">
        <v>0</v>
      </c>
      <c r="G1720">
        <v>-1</v>
      </c>
      <c r="H1720">
        <v>1</v>
      </c>
      <c r="I1720">
        <v>154</v>
      </c>
    </row>
    <row r="1721" spans="2:9" x14ac:dyDescent="0.25">
      <c r="B1721">
        <v>173</v>
      </c>
      <c r="C1721">
        <v>90</v>
      </c>
      <c r="D1721">
        <v>6.55</v>
      </c>
      <c r="E1721">
        <v>76</v>
      </c>
      <c r="F1721">
        <v>0</v>
      </c>
      <c r="G1721">
        <v>-1</v>
      </c>
      <c r="H1721">
        <v>1</v>
      </c>
      <c r="I1721">
        <v>154</v>
      </c>
    </row>
    <row r="1722" spans="2:9" x14ac:dyDescent="0.25">
      <c r="B1722">
        <v>19</v>
      </c>
      <c r="C1722">
        <v>90</v>
      </c>
      <c r="D1722">
        <v>6.55</v>
      </c>
      <c r="E1722">
        <v>76</v>
      </c>
      <c r="F1722">
        <v>0</v>
      </c>
      <c r="G1722">
        <v>-1</v>
      </c>
      <c r="H1722">
        <v>1</v>
      </c>
      <c r="I1722">
        <v>154</v>
      </c>
    </row>
    <row r="1723" spans="2:9" x14ac:dyDescent="0.25">
      <c r="B1723">
        <v>23</v>
      </c>
      <c r="C1723">
        <v>90</v>
      </c>
      <c r="D1723">
        <v>6.55</v>
      </c>
      <c r="E1723">
        <v>76</v>
      </c>
      <c r="F1723">
        <v>0</v>
      </c>
      <c r="G1723">
        <v>-1</v>
      </c>
      <c r="H1723">
        <v>1</v>
      </c>
      <c r="I1723">
        <v>154</v>
      </c>
    </row>
    <row r="1724" spans="2:9" x14ac:dyDescent="0.25">
      <c r="B1724">
        <v>14</v>
      </c>
      <c r="C1724">
        <v>90</v>
      </c>
      <c r="D1724">
        <v>4.0999999999999996</v>
      </c>
      <c r="E1724">
        <v>76</v>
      </c>
      <c r="F1724">
        <v>0</v>
      </c>
      <c r="G1724">
        <v>-1</v>
      </c>
      <c r="H1724">
        <v>1</v>
      </c>
      <c r="I1724">
        <v>154</v>
      </c>
    </row>
    <row r="1725" spans="2:9" x14ac:dyDescent="0.25">
      <c r="B1725">
        <v>27</v>
      </c>
      <c r="C1725">
        <v>90</v>
      </c>
      <c r="D1725">
        <v>4.0999999999999996</v>
      </c>
      <c r="E1725">
        <v>76</v>
      </c>
      <c r="F1725">
        <v>0</v>
      </c>
      <c r="G1725">
        <v>-1</v>
      </c>
      <c r="H1725">
        <v>1</v>
      </c>
      <c r="I1725">
        <v>154</v>
      </c>
    </row>
    <row r="1726" spans="2:9" x14ac:dyDescent="0.25">
      <c r="B1726">
        <v>14</v>
      </c>
      <c r="C1726">
        <v>90</v>
      </c>
      <c r="D1726">
        <v>4.0999999999999996</v>
      </c>
      <c r="E1726">
        <v>76</v>
      </c>
      <c r="F1726">
        <v>0</v>
      </c>
      <c r="G1726">
        <v>-1</v>
      </c>
      <c r="H1726">
        <v>1</v>
      </c>
      <c r="I1726">
        <v>154</v>
      </c>
    </row>
    <row r="1727" spans="2:9" x14ac:dyDescent="0.25">
      <c r="B1727">
        <v>27</v>
      </c>
      <c r="C1727">
        <v>90</v>
      </c>
      <c r="D1727">
        <v>4.0999999999999996</v>
      </c>
      <c r="E1727">
        <v>76</v>
      </c>
      <c r="F1727">
        <v>0</v>
      </c>
      <c r="G1727">
        <v>-1</v>
      </c>
      <c r="H1727">
        <v>1</v>
      </c>
      <c r="I1727">
        <v>154</v>
      </c>
    </row>
    <row r="1728" spans="2:9" x14ac:dyDescent="0.25">
      <c r="B1728">
        <v>14</v>
      </c>
      <c r="C1728">
        <v>90</v>
      </c>
      <c r="D1728">
        <v>4.0999999999999996</v>
      </c>
      <c r="E1728">
        <v>76</v>
      </c>
      <c r="F1728">
        <v>0</v>
      </c>
      <c r="G1728">
        <v>-1</v>
      </c>
      <c r="H1728">
        <v>1</v>
      </c>
      <c r="I1728">
        <v>154</v>
      </c>
    </row>
    <row r="1729" spans="2:9" x14ac:dyDescent="0.25">
      <c r="B1729">
        <v>27</v>
      </c>
      <c r="C1729">
        <v>90</v>
      </c>
      <c r="D1729">
        <v>4.0999999999999996</v>
      </c>
      <c r="E1729">
        <v>76</v>
      </c>
      <c r="F1729">
        <v>0</v>
      </c>
      <c r="G1729">
        <v>-1</v>
      </c>
      <c r="H1729">
        <v>1</v>
      </c>
      <c r="I1729">
        <v>154</v>
      </c>
    </row>
    <row r="1730" spans="2:9" x14ac:dyDescent="0.25">
      <c r="B1730">
        <v>314</v>
      </c>
      <c r="C1730">
        <v>90</v>
      </c>
      <c r="D1730">
        <v>4.0999999999999996</v>
      </c>
      <c r="E1730">
        <v>76</v>
      </c>
      <c r="F1730">
        <v>0</v>
      </c>
      <c r="G1730">
        <v>-1</v>
      </c>
      <c r="H1730">
        <v>1</v>
      </c>
      <c r="I1730">
        <v>154</v>
      </c>
    </row>
    <row r="1731" spans="2:9" x14ac:dyDescent="0.25">
      <c r="B1731">
        <v>27</v>
      </c>
      <c r="C1731">
        <v>90</v>
      </c>
      <c r="D1731">
        <v>4.0999999999999996</v>
      </c>
      <c r="E1731">
        <v>76</v>
      </c>
      <c r="F1731">
        <v>0</v>
      </c>
      <c r="G1731">
        <v>-1</v>
      </c>
      <c r="H1731">
        <v>1</v>
      </c>
      <c r="I1731">
        <v>154</v>
      </c>
    </row>
    <row r="1732" spans="2:9" x14ac:dyDescent="0.25">
      <c r="B1732">
        <v>14</v>
      </c>
      <c r="C1732">
        <v>90</v>
      </c>
      <c r="D1732">
        <v>4.0999999999999996</v>
      </c>
      <c r="E1732">
        <v>76</v>
      </c>
      <c r="F1732">
        <v>0</v>
      </c>
      <c r="G1732">
        <v>-1</v>
      </c>
      <c r="H1732">
        <v>1</v>
      </c>
      <c r="I1732">
        <v>154</v>
      </c>
    </row>
    <row r="1733" spans="2:9" x14ac:dyDescent="0.25">
      <c r="B1733">
        <v>14</v>
      </c>
      <c r="C1733">
        <v>90</v>
      </c>
      <c r="D1733">
        <v>4.0999999999999996</v>
      </c>
      <c r="E1733">
        <v>76</v>
      </c>
      <c r="F1733">
        <v>0</v>
      </c>
      <c r="G1733">
        <v>-1</v>
      </c>
      <c r="H1733">
        <v>1</v>
      </c>
      <c r="I1733">
        <v>154</v>
      </c>
    </row>
    <row r="1734" spans="2:9" x14ac:dyDescent="0.25">
      <c r="B1734">
        <v>27</v>
      </c>
      <c r="C1734">
        <v>90</v>
      </c>
      <c r="D1734">
        <v>4.0999999999999996</v>
      </c>
      <c r="E1734">
        <v>76</v>
      </c>
      <c r="F1734">
        <v>0</v>
      </c>
      <c r="G1734">
        <v>-1</v>
      </c>
      <c r="H1734">
        <v>1</v>
      </c>
      <c r="I1734">
        <v>154</v>
      </c>
    </row>
    <row r="1735" spans="2:9" x14ac:dyDescent="0.25">
      <c r="B1735">
        <v>14</v>
      </c>
      <c r="C1735">
        <v>90</v>
      </c>
      <c r="D1735">
        <v>4.0999999999999996</v>
      </c>
      <c r="E1735">
        <v>76</v>
      </c>
      <c r="F1735">
        <v>0</v>
      </c>
      <c r="G1735">
        <v>-1</v>
      </c>
      <c r="H1735">
        <v>1</v>
      </c>
      <c r="I1735">
        <v>154</v>
      </c>
    </row>
    <row r="1736" spans="2:9" x14ac:dyDescent="0.25">
      <c r="B1736">
        <v>27</v>
      </c>
      <c r="C1736">
        <v>90</v>
      </c>
      <c r="D1736">
        <v>4.0999999999999996</v>
      </c>
      <c r="E1736">
        <v>76</v>
      </c>
      <c r="F1736">
        <v>0</v>
      </c>
      <c r="G1736">
        <v>-1</v>
      </c>
      <c r="H1736">
        <v>1</v>
      </c>
      <c r="I1736">
        <v>154</v>
      </c>
    </row>
    <row r="1737" spans="2:9" x14ac:dyDescent="0.25">
      <c r="B1737">
        <v>14</v>
      </c>
      <c r="C1737">
        <v>90</v>
      </c>
      <c r="D1737">
        <v>4.0999999999999996</v>
      </c>
      <c r="E1737">
        <v>76</v>
      </c>
      <c r="F1737">
        <v>0</v>
      </c>
      <c r="G1737">
        <v>-1</v>
      </c>
      <c r="H1737">
        <v>1</v>
      </c>
      <c r="I1737">
        <v>154</v>
      </c>
    </row>
    <row r="1738" spans="2:9" x14ac:dyDescent="0.25">
      <c r="B1738">
        <v>27</v>
      </c>
      <c r="C1738">
        <v>90</v>
      </c>
      <c r="D1738">
        <v>4.0999999999999996</v>
      </c>
      <c r="E1738">
        <v>76</v>
      </c>
      <c r="F1738">
        <v>0</v>
      </c>
      <c r="G1738">
        <v>-1</v>
      </c>
      <c r="H1738">
        <v>1</v>
      </c>
      <c r="I1738">
        <v>154</v>
      </c>
    </row>
    <row r="1739" spans="2:9" x14ac:dyDescent="0.25">
      <c r="B1739">
        <v>381</v>
      </c>
      <c r="C1739">
        <v>90</v>
      </c>
      <c r="D1739">
        <v>9</v>
      </c>
      <c r="E1739">
        <v>76</v>
      </c>
      <c r="F1739">
        <v>0</v>
      </c>
      <c r="G1739">
        <v>-1</v>
      </c>
      <c r="H1739">
        <v>1</v>
      </c>
      <c r="I1739">
        <v>154</v>
      </c>
    </row>
    <row r="1740" spans="2:9" x14ac:dyDescent="0.25">
      <c r="B1740">
        <v>1</v>
      </c>
      <c r="C1740">
        <v>88</v>
      </c>
      <c r="D1740">
        <v>1.8</v>
      </c>
      <c r="E1740">
        <v>76</v>
      </c>
      <c r="F1740">
        <v>0</v>
      </c>
      <c r="G1740">
        <v>-1</v>
      </c>
      <c r="H1740">
        <v>1</v>
      </c>
      <c r="I1740">
        <v>155</v>
      </c>
    </row>
    <row r="1741" spans="2:9" x14ac:dyDescent="0.25">
      <c r="B1741">
        <v>2</v>
      </c>
      <c r="C1741">
        <v>88</v>
      </c>
      <c r="D1741">
        <v>2.35</v>
      </c>
      <c r="E1741">
        <v>76</v>
      </c>
      <c r="F1741">
        <v>0</v>
      </c>
      <c r="G1741">
        <v>-1</v>
      </c>
      <c r="H1741">
        <v>1</v>
      </c>
      <c r="I1741">
        <v>155</v>
      </c>
    </row>
    <row r="1742" spans="2:9" x14ac:dyDescent="0.25">
      <c r="B1742">
        <v>3</v>
      </c>
      <c r="C1742">
        <v>88</v>
      </c>
      <c r="D1742">
        <v>3.45</v>
      </c>
      <c r="E1742">
        <v>76</v>
      </c>
      <c r="F1742">
        <v>0</v>
      </c>
      <c r="G1742">
        <v>-1</v>
      </c>
      <c r="H1742">
        <v>1</v>
      </c>
      <c r="I1742">
        <v>155</v>
      </c>
    </row>
    <row r="1743" spans="2:9" x14ac:dyDescent="0.25">
      <c r="B1743">
        <v>15</v>
      </c>
      <c r="C1743">
        <v>88</v>
      </c>
      <c r="D1743">
        <v>5.4</v>
      </c>
      <c r="E1743">
        <v>76</v>
      </c>
      <c r="F1743">
        <v>0</v>
      </c>
      <c r="G1743">
        <v>-1</v>
      </c>
      <c r="H1743">
        <v>1</v>
      </c>
      <c r="I1743">
        <v>155</v>
      </c>
    </row>
    <row r="1744" spans="2:9" x14ac:dyDescent="0.25">
      <c r="B1744">
        <v>16</v>
      </c>
      <c r="C1744">
        <v>88</v>
      </c>
      <c r="D1744">
        <v>7.1</v>
      </c>
      <c r="E1744">
        <v>76</v>
      </c>
      <c r="F1744">
        <v>0</v>
      </c>
      <c r="G1744">
        <v>-1</v>
      </c>
      <c r="H1744">
        <v>1</v>
      </c>
      <c r="I1744">
        <v>155</v>
      </c>
    </row>
    <row r="1745" spans="2:9" x14ac:dyDescent="0.25">
      <c r="B1745">
        <v>17</v>
      </c>
      <c r="C1745">
        <v>88</v>
      </c>
      <c r="D1745">
        <v>10.5</v>
      </c>
      <c r="E1745">
        <v>76</v>
      </c>
      <c r="F1745">
        <v>0</v>
      </c>
      <c r="G1745">
        <v>-1</v>
      </c>
      <c r="H1745">
        <v>1</v>
      </c>
      <c r="I1745">
        <v>155</v>
      </c>
    </row>
    <row r="1746" spans="2:9" x14ac:dyDescent="0.25">
      <c r="B1746">
        <v>33</v>
      </c>
      <c r="C1746">
        <v>88</v>
      </c>
      <c r="D1746">
        <v>7.2</v>
      </c>
      <c r="E1746">
        <v>76</v>
      </c>
      <c r="F1746">
        <v>0</v>
      </c>
      <c r="G1746">
        <v>-1</v>
      </c>
      <c r="H1746">
        <v>1</v>
      </c>
      <c r="I1746">
        <v>155</v>
      </c>
    </row>
    <row r="1747" spans="2:9" x14ac:dyDescent="0.25">
      <c r="B1747">
        <v>34</v>
      </c>
      <c r="C1747">
        <v>88</v>
      </c>
      <c r="D1747">
        <v>9.4499999999999993</v>
      </c>
      <c r="E1747">
        <v>76</v>
      </c>
      <c r="F1747">
        <v>0</v>
      </c>
      <c r="G1747">
        <v>-1</v>
      </c>
      <c r="H1747">
        <v>1</v>
      </c>
      <c r="I1747">
        <v>155</v>
      </c>
    </row>
    <row r="1748" spans="2:9" x14ac:dyDescent="0.25">
      <c r="B1748">
        <v>35</v>
      </c>
      <c r="C1748">
        <v>88</v>
      </c>
      <c r="D1748">
        <v>13.95</v>
      </c>
      <c r="E1748">
        <v>76</v>
      </c>
      <c r="F1748">
        <v>0</v>
      </c>
      <c r="G1748">
        <v>-1</v>
      </c>
      <c r="H1748">
        <v>1</v>
      </c>
      <c r="I1748">
        <v>155</v>
      </c>
    </row>
    <row r="1749" spans="2:9" x14ac:dyDescent="0.25">
      <c r="B1749">
        <v>51</v>
      </c>
      <c r="C1749">
        <v>88</v>
      </c>
      <c r="D1749">
        <v>7.2</v>
      </c>
      <c r="E1749">
        <v>76</v>
      </c>
      <c r="F1749">
        <v>0</v>
      </c>
      <c r="G1749">
        <v>-1</v>
      </c>
      <c r="H1749">
        <v>1</v>
      </c>
      <c r="I1749">
        <v>155</v>
      </c>
    </row>
    <row r="1750" spans="2:9" x14ac:dyDescent="0.25">
      <c r="B1750">
        <v>52</v>
      </c>
      <c r="C1750">
        <v>88</v>
      </c>
      <c r="D1750">
        <v>9.4499999999999993</v>
      </c>
      <c r="E1750">
        <v>76</v>
      </c>
      <c r="F1750">
        <v>0</v>
      </c>
      <c r="G1750">
        <v>-1</v>
      </c>
      <c r="H1750">
        <v>1</v>
      </c>
      <c r="I1750">
        <v>155</v>
      </c>
    </row>
    <row r="1751" spans="2:9" x14ac:dyDescent="0.25">
      <c r="B1751">
        <v>53</v>
      </c>
      <c r="C1751">
        <v>88</v>
      </c>
      <c r="D1751">
        <v>13.95</v>
      </c>
      <c r="E1751">
        <v>76</v>
      </c>
      <c r="F1751">
        <v>0</v>
      </c>
      <c r="G1751">
        <v>-1</v>
      </c>
      <c r="H1751">
        <v>1</v>
      </c>
      <c r="I1751">
        <v>155</v>
      </c>
    </row>
    <row r="1752" spans="2:9" x14ac:dyDescent="0.25">
      <c r="B1752">
        <v>73</v>
      </c>
      <c r="C1752">
        <v>88</v>
      </c>
      <c r="D1752">
        <v>7.2</v>
      </c>
      <c r="E1752">
        <v>76</v>
      </c>
      <c r="F1752">
        <v>0</v>
      </c>
      <c r="G1752">
        <v>-1</v>
      </c>
      <c r="H1752">
        <v>1</v>
      </c>
      <c r="I1752">
        <v>155</v>
      </c>
    </row>
    <row r="1753" spans="2:9" x14ac:dyDescent="0.25">
      <c r="B1753">
        <v>74</v>
      </c>
      <c r="C1753">
        <v>88</v>
      </c>
      <c r="D1753">
        <v>9.4499999999999993</v>
      </c>
      <c r="E1753">
        <v>76</v>
      </c>
      <c r="F1753">
        <v>0</v>
      </c>
      <c r="G1753">
        <v>-1</v>
      </c>
      <c r="H1753">
        <v>1</v>
      </c>
      <c r="I1753">
        <v>155</v>
      </c>
    </row>
    <row r="1754" spans="2:9" x14ac:dyDescent="0.25">
      <c r="B1754">
        <v>75</v>
      </c>
      <c r="C1754">
        <v>88</v>
      </c>
      <c r="D1754">
        <v>13.95</v>
      </c>
      <c r="E1754">
        <v>76</v>
      </c>
      <c r="F1754">
        <v>0</v>
      </c>
      <c r="G1754">
        <v>-1</v>
      </c>
      <c r="H1754">
        <v>1</v>
      </c>
      <c r="I1754">
        <v>155</v>
      </c>
    </row>
    <row r="1755" spans="2:9" x14ac:dyDescent="0.25">
      <c r="B1755">
        <v>90</v>
      </c>
      <c r="C1755">
        <v>88</v>
      </c>
      <c r="D1755">
        <v>1.75</v>
      </c>
      <c r="E1755">
        <v>76</v>
      </c>
      <c r="F1755">
        <v>0</v>
      </c>
      <c r="G1755">
        <v>-1</v>
      </c>
      <c r="H1755">
        <v>1</v>
      </c>
      <c r="I1755">
        <v>155</v>
      </c>
    </row>
    <row r="1756" spans="2:9" x14ac:dyDescent="0.25">
      <c r="B1756">
        <v>91</v>
      </c>
      <c r="C1756">
        <v>88</v>
      </c>
      <c r="D1756">
        <v>7.2</v>
      </c>
      <c r="E1756">
        <v>76</v>
      </c>
      <c r="F1756">
        <v>0</v>
      </c>
      <c r="G1756">
        <v>-1</v>
      </c>
      <c r="H1756">
        <v>1</v>
      </c>
      <c r="I1756">
        <v>155</v>
      </c>
    </row>
    <row r="1757" spans="2:9" x14ac:dyDescent="0.25">
      <c r="B1757">
        <v>92</v>
      </c>
      <c r="C1757">
        <v>88</v>
      </c>
      <c r="D1757">
        <v>9.4499999999999993</v>
      </c>
      <c r="E1757">
        <v>76</v>
      </c>
      <c r="F1757">
        <v>0</v>
      </c>
      <c r="G1757">
        <v>-1</v>
      </c>
      <c r="H1757">
        <v>1</v>
      </c>
      <c r="I1757">
        <v>155</v>
      </c>
    </row>
    <row r="1758" spans="2:9" x14ac:dyDescent="0.25">
      <c r="B1758">
        <v>93</v>
      </c>
      <c r="C1758">
        <v>88</v>
      </c>
      <c r="D1758">
        <v>13.95</v>
      </c>
      <c r="E1758">
        <v>76</v>
      </c>
      <c r="F1758">
        <v>0</v>
      </c>
      <c r="G1758">
        <v>-1</v>
      </c>
      <c r="H1758">
        <v>1</v>
      </c>
      <c r="I1758">
        <v>155</v>
      </c>
    </row>
    <row r="1759" spans="2:9" x14ac:dyDescent="0.25">
      <c r="B1759">
        <v>108</v>
      </c>
      <c r="C1759">
        <v>88</v>
      </c>
      <c r="D1759">
        <v>1.75</v>
      </c>
      <c r="E1759">
        <v>76</v>
      </c>
      <c r="F1759">
        <v>0</v>
      </c>
      <c r="G1759">
        <v>-1</v>
      </c>
      <c r="H1759">
        <v>1</v>
      </c>
      <c r="I1759">
        <v>155</v>
      </c>
    </row>
    <row r="1760" spans="2:9" x14ac:dyDescent="0.25">
      <c r="B1760">
        <v>109</v>
      </c>
      <c r="C1760">
        <v>88</v>
      </c>
      <c r="D1760">
        <v>5.4</v>
      </c>
      <c r="E1760">
        <v>76</v>
      </c>
      <c r="F1760">
        <v>0</v>
      </c>
      <c r="G1760">
        <v>-1</v>
      </c>
      <c r="H1760">
        <v>1</v>
      </c>
      <c r="I1760">
        <v>155</v>
      </c>
    </row>
    <row r="1761" spans="2:9" x14ac:dyDescent="0.25">
      <c r="B1761">
        <v>110</v>
      </c>
      <c r="C1761">
        <v>88</v>
      </c>
      <c r="D1761">
        <v>7.1</v>
      </c>
      <c r="E1761">
        <v>76</v>
      </c>
      <c r="F1761">
        <v>0</v>
      </c>
      <c r="G1761">
        <v>-1</v>
      </c>
      <c r="H1761">
        <v>1</v>
      </c>
      <c r="I1761">
        <v>155</v>
      </c>
    </row>
    <row r="1762" spans="2:9" x14ac:dyDescent="0.25">
      <c r="B1762">
        <v>111</v>
      </c>
      <c r="C1762">
        <v>88</v>
      </c>
      <c r="D1762">
        <v>10.5</v>
      </c>
      <c r="E1762">
        <v>76</v>
      </c>
      <c r="F1762">
        <v>0</v>
      </c>
      <c r="G1762">
        <v>-1</v>
      </c>
      <c r="H1762">
        <v>1</v>
      </c>
      <c r="I1762">
        <v>155</v>
      </c>
    </row>
    <row r="1763" spans="2:9" x14ac:dyDescent="0.25">
      <c r="B1763">
        <v>125</v>
      </c>
      <c r="C1763">
        <v>88</v>
      </c>
      <c r="D1763">
        <v>1.8</v>
      </c>
      <c r="E1763">
        <v>76</v>
      </c>
      <c r="F1763">
        <v>0</v>
      </c>
      <c r="G1763">
        <v>-1</v>
      </c>
      <c r="H1763">
        <v>1</v>
      </c>
      <c r="I1763">
        <v>155</v>
      </c>
    </row>
    <row r="1764" spans="2:9" x14ac:dyDescent="0.25">
      <c r="B1764">
        <v>126</v>
      </c>
      <c r="C1764">
        <v>88</v>
      </c>
      <c r="D1764">
        <v>2.35</v>
      </c>
      <c r="E1764">
        <v>76</v>
      </c>
      <c r="F1764">
        <v>0</v>
      </c>
      <c r="G1764">
        <v>-1</v>
      </c>
      <c r="H1764">
        <v>1</v>
      </c>
      <c r="I1764">
        <v>155</v>
      </c>
    </row>
    <row r="1765" spans="2:9" x14ac:dyDescent="0.25">
      <c r="B1765">
        <v>127</v>
      </c>
      <c r="C1765">
        <v>88</v>
      </c>
      <c r="D1765">
        <v>3.45</v>
      </c>
      <c r="E1765">
        <v>76</v>
      </c>
      <c r="F1765">
        <v>0</v>
      </c>
      <c r="G1765">
        <v>-1</v>
      </c>
      <c r="H1765">
        <v>1</v>
      </c>
      <c r="I1765">
        <v>155</v>
      </c>
    </row>
    <row r="1766" spans="2:9" x14ac:dyDescent="0.25">
      <c r="B1766">
        <v>138</v>
      </c>
      <c r="C1766">
        <v>88</v>
      </c>
      <c r="D1766">
        <v>7.2</v>
      </c>
      <c r="E1766">
        <v>76</v>
      </c>
      <c r="F1766">
        <v>0</v>
      </c>
      <c r="G1766">
        <v>-1</v>
      </c>
      <c r="H1766">
        <v>1</v>
      </c>
      <c r="I1766">
        <v>155</v>
      </c>
    </row>
    <row r="1767" spans="2:9" x14ac:dyDescent="0.25">
      <c r="B1767">
        <v>139</v>
      </c>
      <c r="C1767">
        <v>88</v>
      </c>
      <c r="D1767">
        <v>9.4499999999999993</v>
      </c>
      <c r="E1767">
        <v>76</v>
      </c>
      <c r="F1767">
        <v>0</v>
      </c>
      <c r="G1767">
        <v>-1</v>
      </c>
      <c r="H1767">
        <v>1</v>
      </c>
      <c r="I1767">
        <v>155</v>
      </c>
    </row>
    <row r="1768" spans="2:9" x14ac:dyDescent="0.25">
      <c r="B1768">
        <v>140</v>
      </c>
      <c r="C1768">
        <v>88</v>
      </c>
      <c r="D1768">
        <v>13.95</v>
      </c>
      <c r="E1768">
        <v>76</v>
      </c>
      <c r="F1768">
        <v>0</v>
      </c>
      <c r="G1768">
        <v>-1</v>
      </c>
      <c r="H1768">
        <v>1</v>
      </c>
      <c r="I1768">
        <v>155</v>
      </c>
    </row>
    <row r="1769" spans="2:9" x14ac:dyDescent="0.25">
      <c r="B1769">
        <v>154</v>
      </c>
      <c r="C1769">
        <v>88</v>
      </c>
      <c r="D1769">
        <v>2.1349999999999998</v>
      </c>
      <c r="E1769">
        <v>76</v>
      </c>
      <c r="F1769">
        <v>0</v>
      </c>
      <c r="G1769">
        <v>-1</v>
      </c>
      <c r="H1769">
        <v>1</v>
      </c>
      <c r="I1769">
        <v>155</v>
      </c>
    </row>
    <row r="1770" spans="2:9" x14ac:dyDescent="0.25">
      <c r="B1770">
        <v>156</v>
      </c>
      <c r="C1770">
        <v>88</v>
      </c>
      <c r="D1770">
        <v>6.415</v>
      </c>
      <c r="E1770">
        <v>76</v>
      </c>
      <c r="F1770">
        <v>0</v>
      </c>
      <c r="G1770">
        <v>-1</v>
      </c>
      <c r="H1770">
        <v>1</v>
      </c>
      <c r="I1770">
        <v>155</v>
      </c>
    </row>
    <row r="1771" spans="2:9" x14ac:dyDescent="0.25">
      <c r="B1771">
        <v>158</v>
      </c>
      <c r="C1771">
        <v>88</v>
      </c>
      <c r="D1771">
        <v>8.5500000000000007</v>
      </c>
      <c r="E1771">
        <v>76</v>
      </c>
      <c r="F1771">
        <v>0</v>
      </c>
      <c r="G1771">
        <v>-1</v>
      </c>
      <c r="H1771">
        <v>1</v>
      </c>
      <c r="I1771">
        <v>155</v>
      </c>
    </row>
    <row r="1772" spans="2:9" x14ac:dyDescent="0.25">
      <c r="B1772">
        <v>160</v>
      </c>
      <c r="C1772">
        <v>88</v>
      </c>
      <c r="D1772">
        <v>8.5500000000000007</v>
      </c>
      <c r="E1772">
        <v>76</v>
      </c>
      <c r="F1772">
        <v>0</v>
      </c>
      <c r="G1772">
        <v>-1</v>
      </c>
      <c r="H1772">
        <v>1</v>
      </c>
      <c r="I1772">
        <v>155</v>
      </c>
    </row>
    <row r="1773" spans="2:9" x14ac:dyDescent="0.25">
      <c r="B1773">
        <v>162</v>
      </c>
      <c r="C1773">
        <v>88</v>
      </c>
      <c r="D1773">
        <v>8.5500000000000007</v>
      </c>
      <c r="E1773">
        <v>76</v>
      </c>
      <c r="F1773">
        <v>0</v>
      </c>
      <c r="G1773">
        <v>-1</v>
      </c>
      <c r="H1773">
        <v>1</v>
      </c>
      <c r="I1773">
        <v>155</v>
      </c>
    </row>
    <row r="1774" spans="2:9" x14ac:dyDescent="0.25">
      <c r="B1774">
        <v>164</v>
      </c>
      <c r="C1774">
        <v>88</v>
      </c>
      <c r="D1774">
        <v>8.5500000000000007</v>
      </c>
      <c r="E1774">
        <v>76</v>
      </c>
      <c r="F1774">
        <v>0</v>
      </c>
      <c r="G1774">
        <v>-1</v>
      </c>
      <c r="H1774">
        <v>1</v>
      </c>
      <c r="I1774">
        <v>155</v>
      </c>
    </row>
    <row r="1775" spans="2:9" x14ac:dyDescent="0.25">
      <c r="B1775">
        <v>166</v>
      </c>
      <c r="C1775">
        <v>88</v>
      </c>
      <c r="D1775">
        <v>6.415</v>
      </c>
      <c r="E1775">
        <v>76</v>
      </c>
      <c r="F1775">
        <v>0</v>
      </c>
      <c r="G1775">
        <v>-1</v>
      </c>
      <c r="H1775">
        <v>1</v>
      </c>
      <c r="I1775">
        <v>155</v>
      </c>
    </row>
    <row r="1776" spans="2:9" x14ac:dyDescent="0.25">
      <c r="B1776">
        <v>168</v>
      </c>
      <c r="C1776">
        <v>88</v>
      </c>
      <c r="D1776">
        <v>2.1349999999999998</v>
      </c>
      <c r="E1776">
        <v>76</v>
      </c>
      <c r="F1776">
        <v>0</v>
      </c>
      <c r="G1776">
        <v>-1</v>
      </c>
      <c r="H1776">
        <v>1</v>
      </c>
      <c r="I1776">
        <v>155</v>
      </c>
    </row>
    <row r="1777" spans="2:9" x14ac:dyDescent="0.25">
      <c r="B1777">
        <v>170</v>
      </c>
      <c r="C1777">
        <v>88</v>
      </c>
      <c r="D1777">
        <v>8.5500000000000007</v>
      </c>
      <c r="E1777">
        <v>76</v>
      </c>
      <c r="F1777">
        <v>0</v>
      </c>
      <c r="G1777">
        <v>-1</v>
      </c>
      <c r="H1777">
        <v>1</v>
      </c>
      <c r="I1777">
        <v>155</v>
      </c>
    </row>
    <row r="1778" spans="2:9" x14ac:dyDescent="0.25">
      <c r="B1778">
        <v>90</v>
      </c>
      <c r="C1778">
        <v>88</v>
      </c>
      <c r="D1778">
        <v>1.75</v>
      </c>
      <c r="E1778">
        <v>76</v>
      </c>
      <c r="F1778">
        <v>0</v>
      </c>
      <c r="G1778">
        <v>-1</v>
      </c>
      <c r="H1778">
        <v>1</v>
      </c>
      <c r="I1778">
        <v>155</v>
      </c>
    </row>
    <row r="1779" spans="2:9" x14ac:dyDescent="0.25">
      <c r="B1779">
        <v>108</v>
      </c>
      <c r="C1779">
        <v>88</v>
      </c>
      <c r="D1779">
        <v>1.75</v>
      </c>
      <c r="E1779">
        <v>76</v>
      </c>
      <c r="F1779">
        <v>0</v>
      </c>
      <c r="G1779">
        <v>-1</v>
      </c>
      <c r="H1779">
        <v>1</v>
      </c>
      <c r="I1779">
        <v>155</v>
      </c>
    </row>
    <row r="1780" spans="2:9" x14ac:dyDescent="0.25">
      <c r="B1780">
        <v>90</v>
      </c>
      <c r="C1780">
        <v>88</v>
      </c>
      <c r="D1780">
        <v>1.75</v>
      </c>
      <c r="E1780">
        <v>76</v>
      </c>
      <c r="F1780">
        <v>0</v>
      </c>
      <c r="G1780">
        <v>-1</v>
      </c>
      <c r="H1780">
        <v>1</v>
      </c>
      <c r="I1780">
        <v>155</v>
      </c>
    </row>
    <row r="1781" spans="2:9" x14ac:dyDescent="0.25">
      <c r="B1781">
        <v>108</v>
      </c>
      <c r="C1781">
        <v>88</v>
      </c>
      <c r="D1781">
        <v>1.75</v>
      </c>
      <c r="E1781">
        <v>76</v>
      </c>
      <c r="F1781">
        <v>0</v>
      </c>
      <c r="G1781">
        <v>-1</v>
      </c>
      <c r="H1781">
        <v>1</v>
      </c>
      <c r="I1781">
        <v>155</v>
      </c>
    </row>
    <row r="1782" spans="2:9" x14ac:dyDescent="0.25">
      <c r="B1782">
        <v>90</v>
      </c>
      <c r="C1782">
        <v>88</v>
      </c>
      <c r="D1782">
        <v>1.75</v>
      </c>
      <c r="E1782">
        <v>76</v>
      </c>
      <c r="F1782">
        <v>0</v>
      </c>
      <c r="G1782">
        <v>-1</v>
      </c>
      <c r="H1782">
        <v>1</v>
      </c>
      <c r="I1782">
        <v>155</v>
      </c>
    </row>
    <row r="1783" spans="2:9" x14ac:dyDescent="0.25">
      <c r="B1783">
        <v>72</v>
      </c>
      <c r="C1783">
        <v>88</v>
      </c>
      <c r="D1783">
        <v>1.75</v>
      </c>
      <c r="E1783">
        <v>76</v>
      </c>
      <c r="F1783">
        <v>0</v>
      </c>
      <c r="G1783">
        <v>-1</v>
      </c>
      <c r="H1783">
        <v>1</v>
      </c>
      <c r="I1783">
        <v>155</v>
      </c>
    </row>
    <row r="1784" spans="2:9" x14ac:dyDescent="0.25">
      <c r="B1784">
        <v>50</v>
      </c>
      <c r="C1784">
        <v>88</v>
      </c>
      <c r="D1784">
        <v>1.75</v>
      </c>
      <c r="E1784">
        <v>76</v>
      </c>
      <c r="F1784">
        <v>0</v>
      </c>
      <c r="G1784">
        <v>-1</v>
      </c>
      <c r="H1784">
        <v>1</v>
      </c>
      <c r="I1784">
        <v>155</v>
      </c>
    </row>
    <row r="1785" spans="2:9" x14ac:dyDescent="0.25">
      <c r="B1785">
        <v>32</v>
      </c>
      <c r="C1785">
        <v>88</v>
      </c>
      <c r="D1785">
        <v>1.75</v>
      </c>
      <c r="E1785">
        <v>76</v>
      </c>
      <c r="F1785">
        <v>0</v>
      </c>
      <c r="G1785">
        <v>-1</v>
      </c>
      <c r="H1785">
        <v>1</v>
      </c>
      <c r="I1785">
        <v>155</v>
      </c>
    </row>
    <row r="1786" spans="2:9" x14ac:dyDescent="0.25">
      <c r="B1786">
        <v>137</v>
      </c>
      <c r="C1786">
        <v>88</v>
      </c>
      <c r="D1786">
        <v>1.75</v>
      </c>
      <c r="E1786">
        <v>76</v>
      </c>
      <c r="F1786">
        <v>0</v>
      </c>
      <c r="G1786">
        <v>-1</v>
      </c>
      <c r="H1786">
        <v>1</v>
      </c>
      <c r="I1786">
        <v>155</v>
      </c>
    </row>
    <row r="1787" spans="2:9" x14ac:dyDescent="0.25">
      <c r="B1787">
        <v>14</v>
      </c>
      <c r="C1787">
        <v>88</v>
      </c>
      <c r="D1787">
        <v>1.75</v>
      </c>
      <c r="E1787">
        <v>76</v>
      </c>
      <c r="F1787">
        <v>0</v>
      </c>
      <c r="G1787">
        <v>-1</v>
      </c>
      <c r="H1787">
        <v>1</v>
      </c>
      <c r="I1787">
        <v>155</v>
      </c>
    </row>
    <row r="1788" spans="2:9" x14ac:dyDescent="0.25">
      <c r="B1788">
        <v>14</v>
      </c>
      <c r="C1788">
        <v>88</v>
      </c>
      <c r="D1788">
        <v>1.75</v>
      </c>
      <c r="E1788">
        <v>76</v>
      </c>
      <c r="F1788">
        <v>0</v>
      </c>
      <c r="G1788">
        <v>-1</v>
      </c>
      <c r="H1788">
        <v>1</v>
      </c>
      <c r="I1788">
        <v>155</v>
      </c>
    </row>
    <row r="1789" spans="2:9" x14ac:dyDescent="0.25">
      <c r="B1789">
        <v>32</v>
      </c>
      <c r="C1789">
        <v>88</v>
      </c>
      <c r="D1789">
        <v>1.75</v>
      </c>
      <c r="E1789">
        <v>76</v>
      </c>
      <c r="F1789">
        <v>0</v>
      </c>
      <c r="G1789">
        <v>-1</v>
      </c>
      <c r="H1789">
        <v>1</v>
      </c>
      <c r="I1789">
        <v>155</v>
      </c>
    </row>
    <row r="1790" spans="2:9" x14ac:dyDescent="0.25">
      <c r="B1790">
        <v>50</v>
      </c>
      <c r="C1790">
        <v>88</v>
      </c>
      <c r="D1790">
        <v>1.75</v>
      </c>
      <c r="E1790">
        <v>76</v>
      </c>
      <c r="F1790">
        <v>0</v>
      </c>
      <c r="G1790">
        <v>-1</v>
      </c>
      <c r="H1790">
        <v>1</v>
      </c>
      <c r="I1790">
        <v>155</v>
      </c>
    </row>
    <row r="1791" spans="2:9" x14ac:dyDescent="0.25">
      <c r="B1791">
        <v>72</v>
      </c>
      <c r="C1791">
        <v>88</v>
      </c>
      <c r="D1791">
        <v>1.75</v>
      </c>
      <c r="E1791">
        <v>76</v>
      </c>
      <c r="F1791">
        <v>0</v>
      </c>
      <c r="G1791">
        <v>-1</v>
      </c>
      <c r="H1791">
        <v>1</v>
      </c>
      <c r="I1791">
        <v>155</v>
      </c>
    </row>
    <row r="1792" spans="2:9" x14ac:dyDescent="0.25">
      <c r="B1792">
        <v>90</v>
      </c>
      <c r="C1792">
        <v>88</v>
      </c>
      <c r="D1792">
        <v>1.75</v>
      </c>
      <c r="E1792">
        <v>76</v>
      </c>
      <c r="F1792">
        <v>0</v>
      </c>
      <c r="G1792">
        <v>-1</v>
      </c>
      <c r="H1792">
        <v>1</v>
      </c>
      <c r="I1792">
        <v>155</v>
      </c>
    </row>
    <row r="1793" spans="2:9" x14ac:dyDescent="0.25">
      <c r="B1793">
        <v>90</v>
      </c>
      <c r="C1793">
        <v>88</v>
      </c>
      <c r="D1793">
        <v>1.75</v>
      </c>
      <c r="E1793">
        <v>76</v>
      </c>
      <c r="F1793">
        <v>0</v>
      </c>
      <c r="G1793">
        <v>-1</v>
      </c>
      <c r="H1793">
        <v>1</v>
      </c>
      <c r="I1793">
        <v>155</v>
      </c>
    </row>
    <row r="1794" spans="2:9" x14ac:dyDescent="0.25">
      <c r="B1794">
        <v>108</v>
      </c>
      <c r="C1794">
        <v>88</v>
      </c>
      <c r="D1794">
        <v>1.75</v>
      </c>
      <c r="E1794">
        <v>76</v>
      </c>
      <c r="F1794">
        <v>0</v>
      </c>
      <c r="G1794">
        <v>-1</v>
      </c>
      <c r="H1794">
        <v>1</v>
      </c>
      <c r="I1794">
        <v>155</v>
      </c>
    </row>
    <row r="1795" spans="2:9" x14ac:dyDescent="0.25">
      <c r="B1795">
        <v>137</v>
      </c>
      <c r="C1795">
        <v>88</v>
      </c>
      <c r="D1795">
        <v>1.75</v>
      </c>
      <c r="E1795">
        <v>76</v>
      </c>
      <c r="F1795">
        <v>0</v>
      </c>
      <c r="G1795">
        <v>-1</v>
      </c>
      <c r="H1795">
        <v>1</v>
      </c>
      <c r="I1795">
        <v>155</v>
      </c>
    </row>
    <row r="1796" spans="2:9" x14ac:dyDescent="0.25">
      <c r="B1796">
        <v>314</v>
      </c>
      <c r="C1796">
        <v>88</v>
      </c>
      <c r="D1796">
        <v>6.415</v>
      </c>
      <c r="E1796">
        <v>76</v>
      </c>
      <c r="F1796">
        <v>0</v>
      </c>
      <c r="G1796">
        <v>-1</v>
      </c>
      <c r="H1796">
        <v>1</v>
      </c>
      <c r="I1796">
        <v>155</v>
      </c>
    </row>
    <row r="1797" spans="2:9" x14ac:dyDescent="0.25">
      <c r="B1797">
        <v>90</v>
      </c>
      <c r="C1797">
        <v>88</v>
      </c>
      <c r="D1797">
        <v>1.75</v>
      </c>
      <c r="E1797">
        <v>76</v>
      </c>
      <c r="F1797">
        <v>0</v>
      </c>
      <c r="G1797">
        <v>-1</v>
      </c>
      <c r="H1797">
        <v>1</v>
      </c>
      <c r="I1797">
        <v>155</v>
      </c>
    </row>
    <row r="1798" spans="2:9" x14ac:dyDescent="0.25">
      <c r="B1798">
        <v>108</v>
      </c>
      <c r="C1798">
        <v>88</v>
      </c>
      <c r="D1798">
        <v>1.75</v>
      </c>
      <c r="E1798">
        <v>76</v>
      </c>
      <c r="F1798">
        <v>0</v>
      </c>
      <c r="G1798">
        <v>-1</v>
      </c>
      <c r="H1798">
        <v>1</v>
      </c>
      <c r="I1798">
        <v>155</v>
      </c>
    </row>
    <row r="1799" spans="2:9" x14ac:dyDescent="0.25">
      <c r="B1799">
        <v>90</v>
      </c>
      <c r="C1799">
        <v>88</v>
      </c>
      <c r="D1799">
        <v>1.75</v>
      </c>
      <c r="E1799">
        <v>76</v>
      </c>
      <c r="F1799">
        <v>0</v>
      </c>
      <c r="G1799">
        <v>-1</v>
      </c>
      <c r="H1799">
        <v>1</v>
      </c>
      <c r="I1799">
        <v>155</v>
      </c>
    </row>
    <row r="1800" spans="2:9" x14ac:dyDescent="0.25">
      <c r="B1800">
        <v>108</v>
      </c>
      <c r="C1800">
        <v>88</v>
      </c>
      <c r="D1800">
        <v>1.75</v>
      </c>
      <c r="E1800">
        <v>76</v>
      </c>
      <c r="F1800">
        <v>0</v>
      </c>
      <c r="G1800">
        <v>-1</v>
      </c>
      <c r="H1800">
        <v>1</v>
      </c>
      <c r="I1800">
        <v>155</v>
      </c>
    </row>
    <row r="1801" spans="2:9" x14ac:dyDescent="0.25">
      <c r="B1801">
        <v>90</v>
      </c>
      <c r="C1801">
        <v>88</v>
      </c>
      <c r="D1801">
        <v>1.75</v>
      </c>
      <c r="E1801">
        <v>76</v>
      </c>
      <c r="F1801">
        <v>0</v>
      </c>
      <c r="G1801">
        <v>-1</v>
      </c>
      <c r="H1801">
        <v>1</v>
      </c>
      <c r="I1801">
        <v>155</v>
      </c>
    </row>
    <row r="1802" spans="2:9" x14ac:dyDescent="0.25">
      <c r="B1802">
        <v>108</v>
      </c>
      <c r="C1802">
        <v>88</v>
      </c>
      <c r="D1802">
        <v>1.75</v>
      </c>
      <c r="E1802">
        <v>76</v>
      </c>
      <c r="F1802">
        <v>0</v>
      </c>
      <c r="G1802">
        <v>-1</v>
      </c>
      <c r="H1802">
        <v>1</v>
      </c>
      <c r="I1802">
        <v>155</v>
      </c>
    </row>
    <row r="1803" spans="2:9" x14ac:dyDescent="0.25">
      <c r="B1803">
        <v>90</v>
      </c>
      <c r="C1803">
        <v>88</v>
      </c>
      <c r="D1803">
        <v>1.75</v>
      </c>
      <c r="E1803">
        <v>76</v>
      </c>
      <c r="F1803">
        <v>0</v>
      </c>
      <c r="G1803">
        <v>-1</v>
      </c>
      <c r="H1803">
        <v>1</v>
      </c>
      <c r="I1803">
        <v>155</v>
      </c>
    </row>
    <row r="1804" spans="2:9" x14ac:dyDescent="0.25">
      <c r="B1804">
        <v>72</v>
      </c>
      <c r="C1804">
        <v>88</v>
      </c>
      <c r="D1804">
        <v>1.75</v>
      </c>
      <c r="E1804">
        <v>76</v>
      </c>
      <c r="F1804">
        <v>0</v>
      </c>
      <c r="G1804">
        <v>-1</v>
      </c>
      <c r="H1804">
        <v>1</v>
      </c>
      <c r="I1804">
        <v>155</v>
      </c>
    </row>
    <row r="1805" spans="2:9" x14ac:dyDescent="0.25">
      <c r="B1805">
        <v>50</v>
      </c>
      <c r="C1805">
        <v>88</v>
      </c>
      <c r="D1805">
        <v>1.75</v>
      </c>
      <c r="E1805">
        <v>76</v>
      </c>
      <c r="F1805">
        <v>0</v>
      </c>
      <c r="G1805">
        <v>-1</v>
      </c>
      <c r="H1805">
        <v>1</v>
      </c>
      <c r="I1805">
        <v>155</v>
      </c>
    </row>
    <row r="1806" spans="2:9" x14ac:dyDescent="0.25">
      <c r="B1806">
        <v>32</v>
      </c>
      <c r="C1806">
        <v>88</v>
      </c>
      <c r="D1806">
        <v>1.75</v>
      </c>
      <c r="E1806">
        <v>76</v>
      </c>
      <c r="F1806">
        <v>0</v>
      </c>
      <c r="G1806">
        <v>-1</v>
      </c>
      <c r="H1806">
        <v>1</v>
      </c>
      <c r="I1806">
        <v>155</v>
      </c>
    </row>
    <row r="1807" spans="2:9" x14ac:dyDescent="0.25">
      <c r="B1807">
        <v>137</v>
      </c>
      <c r="C1807">
        <v>88</v>
      </c>
      <c r="D1807">
        <v>1.75</v>
      </c>
      <c r="E1807">
        <v>76</v>
      </c>
      <c r="F1807">
        <v>0</v>
      </c>
      <c r="G1807">
        <v>-1</v>
      </c>
      <c r="H1807">
        <v>1</v>
      </c>
      <c r="I1807">
        <v>155</v>
      </c>
    </row>
    <row r="1808" spans="2:9" x14ac:dyDescent="0.25">
      <c r="B1808">
        <v>14</v>
      </c>
      <c r="C1808">
        <v>88</v>
      </c>
      <c r="D1808">
        <v>1.75</v>
      </c>
      <c r="E1808">
        <v>76</v>
      </c>
      <c r="F1808">
        <v>0</v>
      </c>
      <c r="G1808">
        <v>-1</v>
      </c>
      <c r="H1808">
        <v>1</v>
      </c>
      <c r="I1808">
        <v>155</v>
      </c>
    </row>
    <row r="1809" spans="2:9" x14ac:dyDescent="0.25">
      <c r="B1809">
        <v>14</v>
      </c>
      <c r="C1809">
        <v>88</v>
      </c>
      <c r="D1809">
        <v>1.75</v>
      </c>
      <c r="E1809">
        <v>76</v>
      </c>
      <c r="F1809">
        <v>0</v>
      </c>
      <c r="G1809">
        <v>-1</v>
      </c>
      <c r="H1809">
        <v>1</v>
      </c>
      <c r="I1809">
        <v>155</v>
      </c>
    </row>
    <row r="1810" spans="2:9" x14ac:dyDescent="0.25">
      <c r="B1810">
        <v>32</v>
      </c>
      <c r="C1810">
        <v>88</v>
      </c>
      <c r="D1810">
        <v>1.75</v>
      </c>
      <c r="E1810">
        <v>76</v>
      </c>
      <c r="F1810">
        <v>0</v>
      </c>
      <c r="G1810">
        <v>-1</v>
      </c>
      <c r="H1810">
        <v>1</v>
      </c>
      <c r="I1810">
        <v>155</v>
      </c>
    </row>
    <row r="1811" spans="2:9" x14ac:dyDescent="0.25">
      <c r="B1811">
        <v>50</v>
      </c>
      <c r="C1811">
        <v>88</v>
      </c>
      <c r="D1811">
        <v>1.75</v>
      </c>
      <c r="E1811">
        <v>76</v>
      </c>
      <c r="F1811">
        <v>0</v>
      </c>
      <c r="G1811">
        <v>-1</v>
      </c>
      <c r="H1811">
        <v>1</v>
      </c>
      <c r="I1811">
        <v>155</v>
      </c>
    </row>
    <row r="1812" spans="2:9" x14ac:dyDescent="0.25">
      <c r="B1812">
        <v>72</v>
      </c>
      <c r="C1812">
        <v>88</v>
      </c>
      <c r="D1812">
        <v>1.75</v>
      </c>
      <c r="E1812">
        <v>76</v>
      </c>
      <c r="F1812">
        <v>0</v>
      </c>
      <c r="G1812">
        <v>-1</v>
      </c>
      <c r="H1812">
        <v>1</v>
      </c>
      <c r="I1812">
        <v>155</v>
      </c>
    </row>
    <row r="1813" spans="2:9" x14ac:dyDescent="0.25">
      <c r="B1813">
        <v>90</v>
      </c>
      <c r="C1813">
        <v>88</v>
      </c>
      <c r="D1813">
        <v>1.75</v>
      </c>
      <c r="E1813">
        <v>76</v>
      </c>
      <c r="F1813">
        <v>0</v>
      </c>
      <c r="G1813">
        <v>-1</v>
      </c>
      <c r="H1813">
        <v>1</v>
      </c>
      <c r="I1813">
        <v>155</v>
      </c>
    </row>
    <row r="1814" spans="2:9" x14ac:dyDescent="0.25">
      <c r="B1814">
        <v>90</v>
      </c>
      <c r="C1814">
        <v>88</v>
      </c>
      <c r="D1814">
        <v>1.75</v>
      </c>
      <c r="E1814">
        <v>76</v>
      </c>
      <c r="F1814">
        <v>0</v>
      </c>
      <c r="G1814">
        <v>-1</v>
      </c>
      <c r="H1814">
        <v>1</v>
      </c>
      <c r="I1814">
        <v>155</v>
      </c>
    </row>
    <row r="1815" spans="2:9" x14ac:dyDescent="0.25">
      <c r="B1815">
        <v>108</v>
      </c>
      <c r="C1815">
        <v>88</v>
      </c>
      <c r="D1815">
        <v>1.75</v>
      </c>
      <c r="E1815">
        <v>76</v>
      </c>
      <c r="F1815">
        <v>0</v>
      </c>
      <c r="G1815">
        <v>-1</v>
      </c>
      <c r="H1815">
        <v>1</v>
      </c>
      <c r="I1815">
        <v>155</v>
      </c>
    </row>
    <row r="1816" spans="2:9" x14ac:dyDescent="0.25">
      <c r="B1816">
        <v>137</v>
      </c>
      <c r="C1816">
        <v>88</v>
      </c>
      <c r="D1816">
        <v>1.75</v>
      </c>
      <c r="E1816">
        <v>76</v>
      </c>
      <c r="F1816">
        <v>0</v>
      </c>
      <c r="G1816">
        <v>-1</v>
      </c>
      <c r="H1816">
        <v>1</v>
      </c>
      <c r="I1816">
        <v>155</v>
      </c>
    </row>
    <row r="1817" spans="2:9" x14ac:dyDescent="0.25">
      <c r="B1817">
        <v>13</v>
      </c>
      <c r="C1817">
        <v>89</v>
      </c>
      <c r="D1817">
        <v>-107</v>
      </c>
      <c r="E1817">
        <v>68</v>
      </c>
      <c r="F1817">
        <v>0</v>
      </c>
      <c r="G1817">
        <v>-1</v>
      </c>
      <c r="H1817">
        <v>1</v>
      </c>
      <c r="I1817">
        <v>157</v>
      </c>
    </row>
    <row r="1818" spans="2:9" x14ac:dyDescent="0.25">
      <c r="B1818">
        <v>26</v>
      </c>
      <c r="C1818">
        <v>89</v>
      </c>
      <c r="D1818">
        <v>-107</v>
      </c>
      <c r="E1818">
        <v>68</v>
      </c>
      <c r="F1818">
        <v>0</v>
      </c>
      <c r="G1818">
        <v>-1</v>
      </c>
      <c r="H1818">
        <v>1</v>
      </c>
      <c r="I1818">
        <v>157</v>
      </c>
    </row>
    <row r="1819" spans="2:9" x14ac:dyDescent="0.25">
      <c r="B1819">
        <v>542</v>
      </c>
      <c r="C1819">
        <v>89</v>
      </c>
      <c r="D1819">
        <v>-107</v>
      </c>
      <c r="E1819">
        <v>68</v>
      </c>
      <c r="F1819">
        <v>0</v>
      </c>
      <c r="G1819">
        <v>-1</v>
      </c>
      <c r="H1819">
        <v>1</v>
      </c>
      <c r="I1819">
        <v>157</v>
      </c>
    </row>
    <row r="1820" spans="2:9" x14ac:dyDescent="0.25">
      <c r="B1820">
        <v>136</v>
      </c>
      <c r="C1820">
        <v>89</v>
      </c>
      <c r="D1820">
        <v>-104</v>
      </c>
      <c r="E1820">
        <v>68</v>
      </c>
      <c r="F1820">
        <v>0</v>
      </c>
      <c r="G1820">
        <v>-1</v>
      </c>
      <c r="H1820">
        <v>1</v>
      </c>
      <c r="I1820">
        <v>157</v>
      </c>
    </row>
    <row r="1821" spans="2:9" x14ac:dyDescent="0.25">
      <c r="B1821">
        <v>149</v>
      </c>
      <c r="C1821">
        <v>89</v>
      </c>
      <c r="D1821">
        <v>-104</v>
      </c>
      <c r="E1821">
        <v>68</v>
      </c>
      <c r="F1821">
        <v>0</v>
      </c>
      <c r="G1821">
        <v>-1</v>
      </c>
      <c r="H1821">
        <v>1</v>
      </c>
      <c r="I1821">
        <v>157</v>
      </c>
    </row>
    <row r="1822" spans="2:9" x14ac:dyDescent="0.25">
      <c r="B1822">
        <v>548</v>
      </c>
      <c r="C1822">
        <v>89</v>
      </c>
      <c r="D1822">
        <v>-104</v>
      </c>
      <c r="E1822">
        <v>68</v>
      </c>
      <c r="F1822">
        <v>0</v>
      </c>
      <c r="G1822">
        <v>-1</v>
      </c>
      <c r="H1822">
        <v>1</v>
      </c>
      <c r="I1822">
        <v>157</v>
      </c>
    </row>
    <row r="1823" spans="2:9" x14ac:dyDescent="0.25">
      <c r="B1823">
        <v>31</v>
      </c>
      <c r="C1823">
        <v>89</v>
      </c>
      <c r="D1823">
        <v>-98</v>
      </c>
      <c r="E1823">
        <v>68</v>
      </c>
      <c r="F1823">
        <v>0</v>
      </c>
      <c r="G1823">
        <v>-1</v>
      </c>
      <c r="H1823">
        <v>1</v>
      </c>
      <c r="I1823">
        <v>157</v>
      </c>
    </row>
    <row r="1824" spans="2:9" x14ac:dyDescent="0.25">
      <c r="B1824">
        <v>44</v>
      </c>
      <c r="C1824">
        <v>89</v>
      </c>
      <c r="D1824">
        <v>-98</v>
      </c>
      <c r="E1824">
        <v>68</v>
      </c>
      <c r="F1824">
        <v>0</v>
      </c>
      <c r="G1824">
        <v>-1</v>
      </c>
      <c r="H1824">
        <v>1</v>
      </c>
      <c r="I1824">
        <v>157</v>
      </c>
    </row>
    <row r="1825" spans="2:9" x14ac:dyDescent="0.25">
      <c r="B1825">
        <v>543</v>
      </c>
      <c r="C1825">
        <v>89</v>
      </c>
      <c r="D1825">
        <v>-98</v>
      </c>
      <c r="E1825">
        <v>68</v>
      </c>
      <c r="F1825">
        <v>0</v>
      </c>
      <c r="G1825">
        <v>-1</v>
      </c>
      <c r="H1825">
        <v>1</v>
      </c>
      <c r="I1825">
        <v>157</v>
      </c>
    </row>
    <row r="1826" spans="2:9" x14ac:dyDescent="0.25">
      <c r="B1826">
        <v>49</v>
      </c>
      <c r="C1826">
        <v>89</v>
      </c>
      <c r="D1826">
        <v>-84</v>
      </c>
      <c r="E1826">
        <v>68</v>
      </c>
      <c r="F1826">
        <v>0</v>
      </c>
      <c r="G1826">
        <v>-1</v>
      </c>
      <c r="H1826">
        <v>1</v>
      </c>
      <c r="I1826">
        <v>157</v>
      </c>
    </row>
    <row r="1827" spans="2:9" x14ac:dyDescent="0.25">
      <c r="B1827">
        <v>62</v>
      </c>
      <c r="C1827">
        <v>89</v>
      </c>
      <c r="D1827">
        <v>-84</v>
      </c>
      <c r="E1827">
        <v>68</v>
      </c>
      <c r="F1827">
        <v>0</v>
      </c>
      <c r="G1827">
        <v>-1</v>
      </c>
      <c r="H1827">
        <v>1</v>
      </c>
      <c r="I1827">
        <v>157</v>
      </c>
    </row>
    <row r="1828" spans="2:9" x14ac:dyDescent="0.25">
      <c r="B1828">
        <v>544</v>
      </c>
      <c r="C1828">
        <v>89</v>
      </c>
      <c r="D1828">
        <v>-84</v>
      </c>
      <c r="E1828">
        <v>68</v>
      </c>
      <c r="F1828">
        <v>0</v>
      </c>
      <c r="G1828">
        <v>-1</v>
      </c>
      <c r="H1828">
        <v>1</v>
      </c>
      <c r="I1828">
        <v>157</v>
      </c>
    </row>
    <row r="1829" spans="2:9" x14ac:dyDescent="0.25">
      <c r="B1829">
        <v>71</v>
      </c>
      <c r="C1829">
        <v>89</v>
      </c>
      <c r="D1829">
        <v>-62</v>
      </c>
      <c r="E1829">
        <v>68</v>
      </c>
      <c r="F1829">
        <v>0</v>
      </c>
      <c r="G1829">
        <v>-1</v>
      </c>
      <c r="H1829">
        <v>1</v>
      </c>
      <c r="I1829">
        <v>157</v>
      </c>
    </row>
    <row r="1830" spans="2:9" x14ac:dyDescent="0.25">
      <c r="B1830">
        <v>84</v>
      </c>
      <c r="C1830">
        <v>89</v>
      </c>
      <c r="D1830">
        <v>-62</v>
      </c>
      <c r="E1830">
        <v>68</v>
      </c>
      <c r="F1830">
        <v>0</v>
      </c>
      <c r="G1830">
        <v>-1</v>
      </c>
      <c r="H1830">
        <v>1</v>
      </c>
      <c r="I1830">
        <v>157</v>
      </c>
    </row>
    <row r="1831" spans="2:9" x14ac:dyDescent="0.25">
      <c r="B1831">
        <v>545</v>
      </c>
      <c r="C1831">
        <v>89</v>
      </c>
      <c r="D1831">
        <v>-62</v>
      </c>
      <c r="E1831">
        <v>68</v>
      </c>
      <c r="F1831">
        <v>0</v>
      </c>
      <c r="G1831">
        <v>-1</v>
      </c>
      <c r="H1831">
        <v>1</v>
      </c>
      <c r="I1831">
        <v>157</v>
      </c>
    </row>
    <row r="1832" spans="2:9" x14ac:dyDescent="0.25">
      <c r="B1832">
        <v>89</v>
      </c>
      <c r="C1832">
        <v>89</v>
      </c>
      <c r="D1832">
        <v>-35</v>
      </c>
      <c r="E1832">
        <v>68</v>
      </c>
      <c r="F1832">
        <v>0</v>
      </c>
      <c r="G1832">
        <v>-1</v>
      </c>
      <c r="H1832">
        <v>1</v>
      </c>
      <c r="I1832">
        <v>157</v>
      </c>
    </row>
    <row r="1833" spans="2:9" x14ac:dyDescent="0.25">
      <c r="B1833">
        <v>102</v>
      </c>
      <c r="C1833">
        <v>89</v>
      </c>
      <c r="D1833">
        <v>-35</v>
      </c>
      <c r="E1833">
        <v>68</v>
      </c>
      <c r="F1833">
        <v>0</v>
      </c>
      <c r="G1833">
        <v>-1</v>
      </c>
      <c r="H1833">
        <v>1</v>
      </c>
      <c r="I1833">
        <v>157</v>
      </c>
    </row>
    <row r="1834" spans="2:9" x14ac:dyDescent="0.25">
      <c r="B1834">
        <v>546</v>
      </c>
      <c r="C1834">
        <v>89</v>
      </c>
      <c r="D1834">
        <v>-35</v>
      </c>
      <c r="E1834">
        <v>68</v>
      </c>
      <c r="F1834">
        <v>0</v>
      </c>
      <c r="G1834">
        <v>-1</v>
      </c>
      <c r="H1834">
        <v>1</v>
      </c>
      <c r="I1834">
        <v>157</v>
      </c>
    </row>
    <row r="1835" spans="2:9" x14ac:dyDescent="0.25">
      <c r="B1835">
        <v>13</v>
      </c>
      <c r="C1835">
        <v>89</v>
      </c>
      <c r="D1835">
        <v>80</v>
      </c>
      <c r="E1835">
        <v>68</v>
      </c>
      <c r="F1835">
        <v>0</v>
      </c>
      <c r="G1835">
        <v>-1</v>
      </c>
      <c r="H1835">
        <v>1</v>
      </c>
      <c r="I1835">
        <v>158</v>
      </c>
    </row>
    <row r="1836" spans="2:9" x14ac:dyDescent="0.25">
      <c r="B1836">
        <v>26</v>
      </c>
      <c r="C1836">
        <v>89</v>
      </c>
      <c r="D1836">
        <v>80</v>
      </c>
      <c r="E1836">
        <v>68</v>
      </c>
      <c r="F1836">
        <v>0</v>
      </c>
      <c r="G1836">
        <v>-1</v>
      </c>
      <c r="H1836">
        <v>1</v>
      </c>
      <c r="I1836">
        <v>158</v>
      </c>
    </row>
    <row r="1837" spans="2:9" x14ac:dyDescent="0.25">
      <c r="B1837">
        <v>542</v>
      </c>
      <c r="C1837">
        <v>89</v>
      </c>
      <c r="D1837">
        <v>80</v>
      </c>
      <c r="E1837">
        <v>68</v>
      </c>
      <c r="F1837">
        <v>0</v>
      </c>
      <c r="G1837">
        <v>-1</v>
      </c>
      <c r="H1837">
        <v>1</v>
      </c>
      <c r="I1837">
        <v>158</v>
      </c>
    </row>
    <row r="1838" spans="2:9" x14ac:dyDescent="0.25">
      <c r="B1838">
        <v>136</v>
      </c>
      <c r="C1838">
        <v>89</v>
      </c>
      <c r="D1838">
        <v>78</v>
      </c>
      <c r="E1838">
        <v>68</v>
      </c>
      <c r="F1838">
        <v>0</v>
      </c>
      <c r="G1838">
        <v>-1</v>
      </c>
      <c r="H1838">
        <v>1</v>
      </c>
      <c r="I1838">
        <v>158</v>
      </c>
    </row>
    <row r="1839" spans="2:9" x14ac:dyDescent="0.25">
      <c r="B1839">
        <v>149</v>
      </c>
      <c r="C1839">
        <v>89</v>
      </c>
      <c r="D1839">
        <v>78</v>
      </c>
      <c r="E1839">
        <v>68</v>
      </c>
      <c r="F1839">
        <v>0</v>
      </c>
      <c r="G1839">
        <v>-1</v>
      </c>
      <c r="H1839">
        <v>1</v>
      </c>
      <c r="I1839">
        <v>158</v>
      </c>
    </row>
    <row r="1840" spans="2:9" x14ac:dyDescent="0.25">
      <c r="B1840">
        <v>548</v>
      </c>
      <c r="C1840">
        <v>89</v>
      </c>
      <c r="D1840">
        <v>78</v>
      </c>
      <c r="E1840">
        <v>68</v>
      </c>
      <c r="F1840">
        <v>0</v>
      </c>
      <c r="G1840">
        <v>-1</v>
      </c>
      <c r="H1840">
        <v>1</v>
      </c>
      <c r="I1840">
        <v>158</v>
      </c>
    </row>
    <row r="1841" spans="2:9" x14ac:dyDescent="0.25">
      <c r="B1841">
        <v>31</v>
      </c>
      <c r="C1841">
        <v>89</v>
      </c>
      <c r="D1841">
        <v>73</v>
      </c>
      <c r="E1841">
        <v>68</v>
      </c>
      <c r="F1841">
        <v>0</v>
      </c>
      <c r="G1841">
        <v>-1</v>
      </c>
      <c r="H1841">
        <v>1</v>
      </c>
      <c r="I1841">
        <v>158</v>
      </c>
    </row>
    <row r="1842" spans="2:9" x14ac:dyDescent="0.25">
      <c r="B1842">
        <v>44</v>
      </c>
      <c r="C1842">
        <v>89</v>
      </c>
      <c r="D1842">
        <v>73</v>
      </c>
      <c r="E1842">
        <v>68</v>
      </c>
      <c r="F1842">
        <v>0</v>
      </c>
      <c r="G1842">
        <v>-1</v>
      </c>
      <c r="H1842">
        <v>1</v>
      </c>
      <c r="I1842">
        <v>158</v>
      </c>
    </row>
    <row r="1843" spans="2:9" x14ac:dyDescent="0.25">
      <c r="B1843">
        <v>543</v>
      </c>
      <c r="C1843">
        <v>89</v>
      </c>
      <c r="D1843">
        <v>73</v>
      </c>
      <c r="E1843">
        <v>68</v>
      </c>
      <c r="F1843">
        <v>0</v>
      </c>
      <c r="G1843">
        <v>-1</v>
      </c>
      <c r="H1843">
        <v>1</v>
      </c>
      <c r="I1843">
        <v>158</v>
      </c>
    </row>
    <row r="1844" spans="2:9" x14ac:dyDescent="0.25">
      <c r="B1844">
        <v>49</v>
      </c>
      <c r="C1844">
        <v>89</v>
      </c>
      <c r="D1844">
        <v>63</v>
      </c>
      <c r="E1844">
        <v>68</v>
      </c>
      <c r="F1844">
        <v>0</v>
      </c>
      <c r="G1844">
        <v>-1</v>
      </c>
      <c r="H1844">
        <v>1</v>
      </c>
      <c r="I1844">
        <v>158</v>
      </c>
    </row>
    <row r="1845" spans="2:9" x14ac:dyDescent="0.25">
      <c r="B1845">
        <v>62</v>
      </c>
      <c r="C1845">
        <v>89</v>
      </c>
      <c r="D1845">
        <v>63</v>
      </c>
      <c r="E1845">
        <v>68</v>
      </c>
      <c r="F1845">
        <v>0</v>
      </c>
      <c r="G1845">
        <v>-1</v>
      </c>
      <c r="H1845">
        <v>1</v>
      </c>
      <c r="I1845">
        <v>158</v>
      </c>
    </row>
    <row r="1846" spans="2:9" x14ac:dyDescent="0.25">
      <c r="B1846">
        <v>544</v>
      </c>
      <c r="C1846">
        <v>89</v>
      </c>
      <c r="D1846">
        <v>63</v>
      </c>
      <c r="E1846">
        <v>68</v>
      </c>
      <c r="F1846">
        <v>0</v>
      </c>
      <c r="G1846">
        <v>-1</v>
      </c>
      <c r="H1846">
        <v>1</v>
      </c>
      <c r="I1846">
        <v>158</v>
      </c>
    </row>
    <row r="1847" spans="2:9" x14ac:dyDescent="0.25">
      <c r="B1847">
        <v>71</v>
      </c>
      <c r="C1847">
        <v>89</v>
      </c>
      <c r="D1847">
        <v>47</v>
      </c>
      <c r="E1847">
        <v>68</v>
      </c>
      <c r="F1847">
        <v>0</v>
      </c>
      <c r="G1847">
        <v>-1</v>
      </c>
      <c r="H1847">
        <v>1</v>
      </c>
      <c r="I1847">
        <v>158</v>
      </c>
    </row>
    <row r="1848" spans="2:9" x14ac:dyDescent="0.25">
      <c r="B1848">
        <v>84</v>
      </c>
      <c r="C1848">
        <v>89</v>
      </c>
      <c r="D1848">
        <v>47</v>
      </c>
      <c r="E1848">
        <v>68</v>
      </c>
      <c r="F1848">
        <v>0</v>
      </c>
      <c r="G1848">
        <v>-1</v>
      </c>
      <c r="H1848">
        <v>1</v>
      </c>
      <c r="I1848">
        <v>158</v>
      </c>
    </row>
    <row r="1849" spans="2:9" x14ac:dyDescent="0.25">
      <c r="B1849">
        <v>545</v>
      </c>
      <c r="C1849">
        <v>89</v>
      </c>
      <c r="D1849">
        <v>47</v>
      </c>
      <c r="E1849">
        <v>68</v>
      </c>
      <c r="F1849">
        <v>0</v>
      </c>
      <c r="G1849">
        <v>-1</v>
      </c>
      <c r="H1849">
        <v>1</v>
      </c>
      <c r="I1849">
        <v>158</v>
      </c>
    </row>
    <row r="1850" spans="2:9" x14ac:dyDescent="0.25">
      <c r="B1850">
        <v>89</v>
      </c>
      <c r="C1850">
        <v>89</v>
      </c>
      <c r="D1850">
        <v>26</v>
      </c>
      <c r="E1850">
        <v>68</v>
      </c>
      <c r="F1850">
        <v>0</v>
      </c>
      <c r="G1850">
        <v>-1</v>
      </c>
      <c r="H1850">
        <v>1</v>
      </c>
      <c r="I1850">
        <v>158</v>
      </c>
    </row>
    <row r="1851" spans="2:9" x14ac:dyDescent="0.25">
      <c r="B1851">
        <v>102</v>
      </c>
      <c r="C1851">
        <v>89</v>
      </c>
      <c r="D1851">
        <v>26</v>
      </c>
      <c r="E1851">
        <v>68</v>
      </c>
      <c r="F1851">
        <v>0</v>
      </c>
      <c r="G1851">
        <v>-1</v>
      </c>
      <c r="H1851">
        <v>1</v>
      </c>
      <c r="I1851">
        <v>158</v>
      </c>
    </row>
    <row r="1852" spans="2:9" x14ac:dyDescent="0.25">
      <c r="B1852">
        <v>546</v>
      </c>
      <c r="C1852">
        <v>89</v>
      </c>
      <c r="D1852">
        <v>26</v>
      </c>
      <c r="E1852">
        <v>68</v>
      </c>
      <c r="F1852">
        <v>0</v>
      </c>
      <c r="G1852">
        <v>-1</v>
      </c>
      <c r="H1852">
        <v>1</v>
      </c>
      <c r="I1852">
        <v>158</v>
      </c>
    </row>
    <row r="1853" spans="2:9" x14ac:dyDescent="0.25">
      <c r="B1853">
        <v>1</v>
      </c>
      <c r="C1853">
        <v>88</v>
      </c>
      <c r="D1853">
        <v>3.5619869999999998</v>
      </c>
      <c r="E1853">
        <v>76</v>
      </c>
      <c r="F1853">
        <v>0</v>
      </c>
      <c r="G1853">
        <v>-1</v>
      </c>
      <c r="H1853">
        <v>1</v>
      </c>
      <c r="I1853">
        <v>270</v>
      </c>
    </row>
    <row r="1854" spans="2:9" x14ac:dyDescent="0.25">
      <c r="B1854">
        <v>2</v>
      </c>
      <c r="C1854">
        <v>88</v>
      </c>
      <c r="D1854">
        <v>1.298073</v>
      </c>
      <c r="E1854">
        <v>76</v>
      </c>
      <c r="F1854">
        <v>0</v>
      </c>
      <c r="G1854">
        <v>-1</v>
      </c>
      <c r="H1854">
        <v>1</v>
      </c>
      <c r="I1854">
        <v>270</v>
      </c>
    </row>
    <row r="1855" spans="2:9" x14ac:dyDescent="0.25">
      <c r="B1855">
        <v>3</v>
      </c>
      <c r="C1855">
        <v>88</v>
      </c>
      <c r="D1855">
        <v>3.1526139999999998</v>
      </c>
      <c r="E1855">
        <v>76</v>
      </c>
      <c r="F1855">
        <v>0</v>
      </c>
      <c r="G1855">
        <v>-1</v>
      </c>
      <c r="H1855">
        <v>1</v>
      </c>
      <c r="I1855">
        <v>270</v>
      </c>
    </row>
    <row r="1856" spans="2:9" x14ac:dyDescent="0.25">
      <c r="B1856">
        <v>4</v>
      </c>
      <c r="C1856">
        <v>88</v>
      </c>
      <c r="D1856">
        <v>2.974281</v>
      </c>
      <c r="E1856">
        <v>76</v>
      </c>
      <c r="F1856">
        <v>0</v>
      </c>
      <c r="G1856">
        <v>-1</v>
      </c>
      <c r="H1856">
        <v>1</v>
      </c>
      <c r="I1856">
        <v>270</v>
      </c>
    </row>
    <row r="1857" spans="2:9" x14ac:dyDescent="0.25">
      <c r="B1857">
        <v>5</v>
      </c>
      <c r="C1857">
        <v>88</v>
      </c>
      <c r="D1857">
        <v>1.180299</v>
      </c>
      <c r="E1857">
        <v>76</v>
      </c>
      <c r="F1857">
        <v>0</v>
      </c>
      <c r="G1857">
        <v>-1</v>
      </c>
      <c r="H1857">
        <v>1</v>
      </c>
      <c r="I1857">
        <v>270</v>
      </c>
    </row>
    <row r="1858" spans="2:9" x14ac:dyDescent="0.25">
      <c r="B1858">
        <v>6</v>
      </c>
      <c r="C1858">
        <v>88</v>
      </c>
      <c r="D1858">
        <v>2.9230770000000001</v>
      </c>
      <c r="E1858">
        <v>76</v>
      </c>
      <c r="F1858">
        <v>0</v>
      </c>
      <c r="G1858">
        <v>-1</v>
      </c>
      <c r="H1858">
        <v>1</v>
      </c>
      <c r="I1858">
        <v>270</v>
      </c>
    </row>
    <row r="1859" spans="2:9" x14ac:dyDescent="0.25">
      <c r="B1859">
        <v>7</v>
      </c>
      <c r="C1859">
        <v>88</v>
      </c>
      <c r="D1859">
        <v>1.7078</v>
      </c>
      <c r="E1859">
        <v>76</v>
      </c>
      <c r="F1859">
        <v>0</v>
      </c>
      <c r="G1859">
        <v>-1</v>
      </c>
      <c r="H1859">
        <v>1</v>
      </c>
      <c r="I1859">
        <v>270</v>
      </c>
    </row>
    <row r="1860" spans="2:9" x14ac:dyDescent="0.25">
      <c r="B1860">
        <v>8</v>
      </c>
      <c r="C1860">
        <v>88</v>
      </c>
      <c r="D1860">
        <v>1.3598859999999999</v>
      </c>
      <c r="E1860">
        <v>76</v>
      </c>
      <c r="F1860">
        <v>0</v>
      </c>
      <c r="G1860">
        <v>-1</v>
      </c>
      <c r="H1860">
        <v>1</v>
      </c>
      <c r="I1860">
        <v>270</v>
      </c>
    </row>
    <row r="1861" spans="2:9" x14ac:dyDescent="0.25">
      <c r="B1861">
        <v>9</v>
      </c>
      <c r="C1861">
        <v>88</v>
      </c>
      <c r="D1861">
        <v>2.771099</v>
      </c>
      <c r="E1861">
        <v>76</v>
      </c>
      <c r="F1861">
        <v>0</v>
      </c>
      <c r="G1861">
        <v>-1</v>
      </c>
      <c r="H1861">
        <v>1</v>
      </c>
      <c r="I1861">
        <v>270</v>
      </c>
    </row>
    <row r="1862" spans="2:9" x14ac:dyDescent="0.25">
      <c r="B1862">
        <v>10</v>
      </c>
      <c r="C1862">
        <v>88</v>
      </c>
      <c r="D1862">
        <v>2.499438</v>
      </c>
      <c r="E1862">
        <v>76</v>
      </c>
      <c r="F1862">
        <v>0</v>
      </c>
      <c r="G1862">
        <v>-1</v>
      </c>
      <c r="H1862">
        <v>1</v>
      </c>
      <c r="I1862">
        <v>270</v>
      </c>
    </row>
    <row r="1863" spans="2:9" x14ac:dyDescent="0.25">
      <c r="B1863">
        <v>11</v>
      </c>
      <c r="C1863">
        <v>88</v>
      </c>
      <c r="D1863">
        <v>2.3658969999999999</v>
      </c>
      <c r="E1863">
        <v>76</v>
      </c>
      <c r="F1863">
        <v>0</v>
      </c>
      <c r="G1863">
        <v>-1</v>
      </c>
      <c r="H1863">
        <v>1</v>
      </c>
      <c r="I1863">
        <v>270</v>
      </c>
    </row>
    <row r="1864" spans="2:9" x14ac:dyDescent="0.25">
      <c r="B1864">
        <v>12</v>
      </c>
      <c r="C1864">
        <v>88</v>
      </c>
      <c r="D1864">
        <v>0.92403199999999996</v>
      </c>
      <c r="E1864">
        <v>76</v>
      </c>
      <c r="F1864">
        <v>0</v>
      </c>
      <c r="G1864">
        <v>-1</v>
      </c>
      <c r="H1864">
        <v>1</v>
      </c>
      <c r="I1864">
        <v>270</v>
      </c>
    </row>
    <row r="1865" spans="2:9" x14ac:dyDescent="0.25">
      <c r="B1865">
        <v>13</v>
      </c>
      <c r="C1865">
        <v>88</v>
      </c>
      <c r="D1865">
        <v>2.2338309999999999</v>
      </c>
      <c r="E1865">
        <v>76</v>
      </c>
      <c r="F1865">
        <v>0</v>
      </c>
      <c r="G1865">
        <v>-1</v>
      </c>
      <c r="H1865">
        <v>1</v>
      </c>
      <c r="I1865">
        <v>270</v>
      </c>
    </row>
    <row r="1866" spans="2:9" x14ac:dyDescent="0.25">
      <c r="B1866">
        <v>14</v>
      </c>
      <c r="C1866">
        <v>88</v>
      </c>
      <c r="D1866">
        <v>11.574116</v>
      </c>
      <c r="E1866">
        <v>76</v>
      </c>
      <c r="F1866">
        <v>0</v>
      </c>
      <c r="G1866">
        <v>-1</v>
      </c>
      <c r="H1866">
        <v>1</v>
      </c>
      <c r="I1866">
        <v>270</v>
      </c>
    </row>
    <row r="1867" spans="2:9" x14ac:dyDescent="0.25">
      <c r="B1867">
        <v>15</v>
      </c>
      <c r="C1867">
        <v>88</v>
      </c>
      <c r="D1867">
        <v>6.3267030000000002</v>
      </c>
      <c r="E1867">
        <v>76</v>
      </c>
      <c r="F1867">
        <v>0</v>
      </c>
      <c r="G1867">
        <v>-1</v>
      </c>
      <c r="H1867">
        <v>1</v>
      </c>
      <c r="I1867">
        <v>270</v>
      </c>
    </row>
    <row r="1868" spans="2:9" x14ac:dyDescent="0.25">
      <c r="B1868">
        <v>16</v>
      </c>
      <c r="C1868">
        <v>88</v>
      </c>
      <c r="D1868">
        <v>3.945973</v>
      </c>
      <c r="E1868">
        <v>76</v>
      </c>
      <c r="F1868">
        <v>0</v>
      </c>
      <c r="G1868">
        <v>-1</v>
      </c>
      <c r="H1868">
        <v>1</v>
      </c>
      <c r="I1868">
        <v>270</v>
      </c>
    </row>
    <row r="1869" spans="2:9" x14ac:dyDescent="0.25">
      <c r="B1869">
        <v>17</v>
      </c>
      <c r="C1869">
        <v>88</v>
      </c>
      <c r="D1869">
        <v>5.4052119999999997</v>
      </c>
      <c r="E1869">
        <v>76</v>
      </c>
      <c r="F1869">
        <v>0</v>
      </c>
      <c r="G1869">
        <v>-1</v>
      </c>
      <c r="H1869">
        <v>1</v>
      </c>
      <c r="I1869">
        <v>270</v>
      </c>
    </row>
    <row r="1870" spans="2:9" x14ac:dyDescent="0.25">
      <c r="B1870">
        <v>18</v>
      </c>
      <c r="C1870">
        <v>88</v>
      </c>
      <c r="D1870">
        <v>4.3904719999999999</v>
      </c>
      <c r="E1870">
        <v>76</v>
      </c>
      <c r="F1870">
        <v>0</v>
      </c>
      <c r="G1870">
        <v>-1</v>
      </c>
      <c r="H1870">
        <v>1</v>
      </c>
      <c r="I1870">
        <v>270</v>
      </c>
    </row>
    <row r="1871" spans="2:9" x14ac:dyDescent="0.25">
      <c r="B1871">
        <v>19</v>
      </c>
      <c r="C1871">
        <v>88</v>
      </c>
      <c r="D1871">
        <v>4.2626710000000001</v>
      </c>
      <c r="E1871">
        <v>76</v>
      </c>
      <c r="F1871">
        <v>0</v>
      </c>
      <c r="G1871">
        <v>-1</v>
      </c>
      <c r="H1871">
        <v>1</v>
      </c>
      <c r="I1871">
        <v>270</v>
      </c>
    </row>
    <row r="1872" spans="2:9" x14ac:dyDescent="0.25">
      <c r="B1872">
        <v>20</v>
      </c>
      <c r="C1872">
        <v>88</v>
      </c>
      <c r="D1872">
        <v>2.5740690000000002</v>
      </c>
      <c r="E1872">
        <v>76</v>
      </c>
      <c r="F1872">
        <v>0</v>
      </c>
      <c r="G1872">
        <v>-1</v>
      </c>
      <c r="H1872">
        <v>1</v>
      </c>
      <c r="I1872">
        <v>270</v>
      </c>
    </row>
    <row r="1873" spans="2:9" x14ac:dyDescent="0.25">
      <c r="B1873">
        <v>21</v>
      </c>
      <c r="C1873">
        <v>88</v>
      </c>
      <c r="D1873">
        <v>3.9565990000000002</v>
      </c>
      <c r="E1873">
        <v>76</v>
      </c>
      <c r="F1873">
        <v>0</v>
      </c>
      <c r="G1873">
        <v>-1</v>
      </c>
      <c r="H1873">
        <v>1</v>
      </c>
      <c r="I1873">
        <v>270</v>
      </c>
    </row>
    <row r="1874" spans="2:9" x14ac:dyDescent="0.25">
      <c r="B1874">
        <v>22</v>
      </c>
      <c r="C1874">
        <v>88</v>
      </c>
      <c r="D1874">
        <v>4.3904719999999999</v>
      </c>
      <c r="E1874">
        <v>76</v>
      </c>
      <c r="F1874">
        <v>0</v>
      </c>
      <c r="G1874">
        <v>-1</v>
      </c>
      <c r="H1874">
        <v>1</v>
      </c>
      <c r="I1874">
        <v>270</v>
      </c>
    </row>
    <row r="1875" spans="2:9" x14ac:dyDescent="0.25">
      <c r="B1875">
        <v>23</v>
      </c>
      <c r="C1875">
        <v>88</v>
      </c>
      <c r="D1875">
        <v>3.4018890000000002</v>
      </c>
      <c r="E1875">
        <v>76</v>
      </c>
      <c r="F1875">
        <v>0</v>
      </c>
      <c r="G1875">
        <v>-1</v>
      </c>
      <c r="H1875">
        <v>1</v>
      </c>
      <c r="I1875">
        <v>270</v>
      </c>
    </row>
    <row r="1876" spans="2:9" x14ac:dyDescent="0.25">
      <c r="B1876">
        <v>24</v>
      </c>
      <c r="C1876">
        <v>88</v>
      </c>
      <c r="D1876">
        <v>2.8534259999999998</v>
      </c>
      <c r="E1876">
        <v>76</v>
      </c>
      <c r="F1876">
        <v>0</v>
      </c>
      <c r="G1876">
        <v>-1</v>
      </c>
      <c r="H1876">
        <v>1</v>
      </c>
      <c r="I1876">
        <v>270</v>
      </c>
    </row>
    <row r="1877" spans="2:9" x14ac:dyDescent="0.25">
      <c r="B1877">
        <v>25</v>
      </c>
      <c r="C1877">
        <v>88</v>
      </c>
      <c r="D1877">
        <v>2.7077119999999999</v>
      </c>
      <c r="E1877">
        <v>76</v>
      </c>
      <c r="F1877">
        <v>0</v>
      </c>
      <c r="G1877">
        <v>-1</v>
      </c>
      <c r="H1877">
        <v>1</v>
      </c>
      <c r="I1877">
        <v>270</v>
      </c>
    </row>
    <row r="1878" spans="2:9" x14ac:dyDescent="0.25">
      <c r="B1878">
        <v>26</v>
      </c>
      <c r="C1878">
        <v>88</v>
      </c>
      <c r="D1878">
        <v>2.2338309999999999</v>
      </c>
      <c r="E1878">
        <v>76</v>
      </c>
      <c r="F1878">
        <v>0</v>
      </c>
      <c r="G1878">
        <v>-1</v>
      </c>
      <c r="H1878">
        <v>1</v>
      </c>
      <c r="I1878">
        <v>270</v>
      </c>
    </row>
    <row r="1879" spans="2:9" x14ac:dyDescent="0.25">
      <c r="B1879">
        <v>27</v>
      </c>
      <c r="C1879">
        <v>88</v>
      </c>
      <c r="D1879">
        <v>10.127611</v>
      </c>
      <c r="E1879">
        <v>76</v>
      </c>
      <c r="F1879">
        <v>0</v>
      </c>
      <c r="G1879">
        <v>-1</v>
      </c>
      <c r="H1879">
        <v>1</v>
      </c>
      <c r="I1879">
        <v>270</v>
      </c>
    </row>
    <row r="1880" spans="2:9" x14ac:dyDescent="0.25">
      <c r="B1880">
        <v>28</v>
      </c>
      <c r="C1880">
        <v>88</v>
      </c>
      <c r="D1880">
        <v>7.9488589999999997</v>
      </c>
      <c r="E1880">
        <v>76</v>
      </c>
      <c r="F1880">
        <v>0</v>
      </c>
      <c r="G1880">
        <v>-1</v>
      </c>
      <c r="H1880">
        <v>1</v>
      </c>
      <c r="I1880">
        <v>270</v>
      </c>
    </row>
    <row r="1881" spans="2:9" x14ac:dyDescent="0.25">
      <c r="B1881">
        <v>29</v>
      </c>
      <c r="C1881">
        <v>88</v>
      </c>
      <c r="D1881">
        <v>5.1031089999999999</v>
      </c>
      <c r="E1881">
        <v>76</v>
      </c>
      <c r="F1881">
        <v>0</v>
      </c>
      <c r="G1881">
        <v>-1</v>
      </c>
      <c r="H1881">
        <v>1</v>
      </c>
      <c r="I1881">
        <v>270</v>
      </c>
    </row>
    <row r="1882" spans="2:9" x14ac:dyDescent="0.25">
      <c r="B1882">
        <v>30</v>
      </c>
      <c r="C1882">
        <v>88</v>
      </c>
      <c r="D1882">
        <v>2.4443549999999998</v>
      </c>
      <c r="E1882">
        <v>76</v>
      </c>
      <c r="F1882">
        <v>0</v>
      </c>
      <c r="G1882">
        <v>-1</v>
      </c>
      <c r="H1882">
        <v>1</v>
      </c>
      <c r="I1882">
        <v>270</v>
      </c>
    </row>
    <row r="1883" spans="2:9" x14ac:dyDescent="0.25">
      <c r="B1883">
        <v>31</v>
      </c>
      <c r="C1883">
        <v>88</v>
      </c>
      <c r="D1883">
        <v>2.2338309999999999</v>
      </c>
      <c r="E1883">
        <v>76</v>
      </c>
      <c r="F1883">
        <v>0</v>
      </c>
      <c r="G1883">
        <v>-1</v>
      </c>
      <c r="H1883">
        <v>1</v>
      </c>
      <c r="I1883">
        <v>270</v>
      </c>
    </row>
    <row r="1884" spans="2:9" x14ac:dyDescent="0.25">
      <c r="B1884">
        <v>32</v>
      </c>
      <c r="C1884">
        <v>88</v>
      </c>
      <c r="D1884">
        <v>12.380305999999999</v>
      </c>
      <c r="E1884">
        <v>76</v>
      </c>
      <c r="F1884">
        <v>0</v>
      </c>
      <c r="G1884">
        <v>-1</v>
      </c>
      <c r="H1884">
        <v>1</v>
      </c>
      <c r="I1884">
        <v>270</v>
      </c>
    </row>
    <row r="1885" spans="2:9" x14ac:dyDescent="0.25">
      <c r="B1885">
        <v>33</v>
      </c>
      <c r="C1885">
        <v>88</v>
      </c>
      <c r="D1885">
        <v>7.2605399999999998</v>
      </c>
      <c r="E1885">
        <v>76</v>
      </c>
      <c r="F1885">
        <v>0</v>
      </c>
      <c r="G1885">
        <v>-1</v>
      </c>
      <c r="H1885">
        <v>1</v>
      </c>
      <c r="I1885">
        <v>270</v>
      </c>
    </row>
    <row r="1886" spans="2:9" x14ac:dyDescent="0.25">
      <c r="B1886">
        <v>34</v>
      </c>
      <c r="C1886">
        <v>88</v>
      </c>
      <c r="D1886">
        <v>4.6363779999999997</v>
      </c>
      <c r="E1886">
        <v>76</v>
      </c>
      <c r="F1886">
        <v>0</v>
      </c>
      <c r="G1886">
        <v>-1</v>
      </c>
      <c r="H1886">
        <v>1</v>
      </c>
      <c r="I1886">
        <v>270</v>
      </c>
    </row>
    <row r="1887" spans="2:9" x14ac:dyDescent="0.25">
      <c r="B1887">
        <v>35</v>
      </c>
      <c r="C1887">
        <v>88</v>
      </c>
      <c r="D1887">
        <v>6.3764539999999998</v>
      </c>
      <c r="E1887">
        <v>76</v>
      </c>
      <c r="F1887">
        <v>0</v>
      </c>
      <c r="G1887">
        <v>-1</v>
      </c>
      <c r="H1887">
        <v>1</v>
      </c>
      <c r="I1887">
        <v>270</v>
      </c>
    </row>
    <row r="1888" spans="2:9" x14ac:dyDescent="0.25">
      <c r="B1888">
        <v>36</v>
      </c>
      <c r="C1888">
        <v>88</v>
      </c>
      <c r="D1888">
        <v>4.3904719999999999</v>
      </c>
      <c r="E1888">
        <v>76</v>
      </c>
      <c r="F1888">
        <v>0</v>
      </c>
      <c r="G1888">
        <v>-1</v>
      </c>
      <c r="H1888">
        <v>1</v>
      </c>
      <c r="I1888">
        <v>270</v>
      </c>
    </row>
    <row r="1889" spans="2:9" x14ac:dyDescent="0.25">
      <c r="B1889">
        <v>37</v>
      </c>
      <c r="C1889">
        <v>88</v>
      </c>
      <c r="D1889">
        <v>4.5021399999999998</v>
      </c>
      <c r="E1889">
        <v>76</v>
      </c>
      <c r="F1889">
        <v>0</v>
      </c>
      <c r="G1889">
        <v>-1</v>
      </c>
      <c r="H1889">
        <v>1</v>
      </c>
      <c r="I1889">
        <v>270</v>
      </c>
    </row>
    <row r="1890" spans="2:9" x14ac:dyDescent="0.25">
      <c r="B1890">
        <v>38</v>
      </c>
      <c r="C1890">
        <v>88</v>
      </c>
      <c r="D1890">
        <v>3.2872949999999999</v>
      </c>
      <c r="E1890">
        <v>76</v>
      </c>
      <c r="F1890">
        <v>0</v>
      </c>
      <c r="G1890">
        <v>-1</v>
      </c>
      <c r="H1890">
        <v>1</v>
      </c>
      <c r="I1890">
        <v>270</v>
      </c>
    </row>
    <row r="1891" spans="2:9" x14ac:dyDescent="0.25">
      <c r="B1891">
        <v>39</v>
      </c>
      <c r="C1891">
        <v>88</v>
      </c>
      <c r="D1891">
        <v>4.6775120000000001</v>
      </c>
      <c r="E1891">
        <v>76</v>
      </c>
      <c r="F1891">
        <v>0</v>
      </c>
      <c r="G1891">
        <v>-1</v>
      </c>
      <c r="H1891">
        <v>1</v>
      </c>
      <c r="I1891">
        <v>270</v>
      </c>
    </row>
    <row r="1892" spans="2:9" x14ac:dyDescent="0.25">
      <c r="B1892">
        <v>40</v>
      </c>
      <c r="C1892">
        <v>88</v>
      </c>
      <c r="D1892">
        <v>6.5021820000000004</v>
      </c>
      <c r="E1892">
        <v>76</v>
      </c>
      <c r="F1892">
        <v>0</v>
      </c>
      <c r="G1892">
        <v>-1</v>
      </c>
      <c r="H1892">
        <v>1</v>
      </c>
      <c r="I1892">
        <v>270</v>
      </c>
    </row>
    <row r="1893" spans="2:9" x14ac:dyDescent="0.25">
      <c r="B1893">
        <v>41</v>
      </c>
      <c r="C1893">
        <v>88</v>
      </c>
      <c r="D1893">
        <v>4.5021399999999998</v>
      </c>
      <c r="E1893">
        <v>76</v>
      </c>
      <c r="F1893">
        <v>0</v>
      </c>
      <c r="G1893">
        <v>-1</v>
      </c>
      <c r="H1893">
        <v>1</v>
      </c>
      <c r="I1893">
        <v>270</v>
      </c>
    </row>
    <row r="1894" spans="2:9" x14ac:dyDescent="0.25">
      <c r="B1894">
        <v>42</v>
      </c>
      <c r="C1894">
        <v>88</v>
      </c>
      <c r="D1894">
        <v>5.6821549999999998</v>
      </c>
      <c r="E1894">
        <v>76</v>
      </c>
      <c r="F1894">
        <v>0</v>
      </c>
      <c r="G1894">
        <v>-1</v>
      </c>
      <c r="H1894">
        <v>1</v>
      </c>
      <c r="I1894">
        <v>270</v>
      </c>
    </row>
    <row r="1895" spans="2:9" x14ac:dyDescent="0.25">
      <c r="B1895">
        <v>43</v>
      </c>
      <c r="C1895">
        <v>88</v>
      </c>
      <c r="D1895">
        <v>3.2417229999999999</v>
      </c>
      <c r="E1895">
        <v>76</v>
      </c>
      <c r="F1895">
        <v>0</v>
      </c>
      <c r="G1895">
        <v>-1</v>
      </c>
      <c r="H1895">
        <v>1</v>
      </c>
      <c r="I1895">
        <v>270</v>
      </c>
    </row>
    <row r="1896" spans="2:9" x14ac:dyDescent="0.25">
      <c r="B1896">
        <v>44</v>
      </c>
      <c r="C1896">
        <v>88</v>
      </c>
      <c r="D1896">
        <v>2.2338309999999999</v>
      </c>
      <c r="E1896">
        <v>76</v>
      </c>
      <c r="F1896">
        <v>0</v>
      </c>
      <c r="G1896">
        <v>-1</v>
      </c>
      <c r="H1896">
        <v>1</v>
      </c>
      <c r="I1896">
        <v>270</v>
      </c>
    </row>
    <row r="1897" spans="2:9" x14ac:dyDescent="0.25">
      <c r="B1897">
        <v>45</v>
      </c>
      <c r="C1897">
        <v>88</v>
      </c>
      <c r="D1897">
        <v>12.533581999999999</v>
      </c>
      <c r="E1897">
        <v>76</v>
      </c>
      <c r="F1897">
        <v>0</v>
      </c>
      <c r="G1897">
        <v>-1</v>
      </c>
      <c r="H1897">
        <v>1</v>
      </c>
      <c r="I1897">
        <v>270</v>
      </c>
    </row>
    <row r="1898" spans="2:9" x14ac:dyDescent="0.25">
      <c r="B1898">
        <v>46</v>
      </c>
      <c r="C1898">
        <v>88</v>
      </c>
      <c r="D1898">
        <v>8.7498480000000001</v>
      </c>
      <c r="E1898">
        <v>76</v>
      </c>
      <c r="F1898">
        <v>0</v>
      </c>
      <c r="G1898">
        <v>-1</v>
      </c>
      <c r="H1898">
        <v>1</v>
      </c>
      <c r="I1898">
        <v>270</v>
      </c>
    </row>
    <row r="1899" spans="2:9" x14ac:dyDescent="0.25">
      <c r="B1899">
        <v>47</v>
      </c>
      <c r="C1899">
        <v>88</v>
      </c>
      <c r="D1899">
        <v>6.8646339999999997</v>
      </c>
      <c r="E1899">
        <v>76</v>
      </c>
      <c r="F1899">
        <v>0</v>
      </c>
      <c r="G1899">
        <v>-1</v>
      </c>
      <c r="H1899">
        <v>1</v>
      </c>
      <c r="I1899">
        <v>270</v>
      </c>
    </row>
    <row r="1900" spans="2:9" x14ac:dyDescent="0.25">
      <c r="B1900">
        <v>48</v>
      </c>
      <c r="C1900">
        <v>88</v>
      </c>
      <c r="D1900">
        <v>3.415597</v>
      </c>
      <c r="E1900">
        <v>76</v>
      </c>
      <c r="F1900">
        <v>0</v>
      </c>
      <c r="G1900">
        <v>-1</v>
      </c>
      <c r="H1900">
        <v>1</v>
      </c>
      <c r="I1900">
        <v>270</v>
      </c>
    </row>
    <row r="1901" spans="2:9" x14ac:dyDescent="0.25">
      <c r="B1901">
        <v>49</v>
      </c>
      <c r="C1901">
        <v>88</v>
      </c>
      <c r="D1901">
        <v>3.1188699999999998</v>
      </c>
      <c r="E1901">
        <v>76</v>
      </c>
      <c r="F1901">
        <v>0</v>
      </c>
      <c r="G1901">
        <v>-1</v>
      </c>
      <c r="H1901">
        <v>1</v>
      </c>
      <c r="I1901">
        <v>270</v>
      </c>
    </row>
    <row r="1902" spans="2:9" x14ac:dyDescent="0.25">
      <c r="B1902">
        <v>50</v>
      </c>
      <c r="C1902">
        <v>88</v>
      </c>
      <c r="D1902">
        <v>12.178758</v>
      </c>
      <c r="E1902">
        <v>76</v>
      </c>
      <c r="F1902">
        <v>0</v>
      </c>
      <c r="G1902">
        <v>-1</v>
      </c>
      <c r="H1902">
        <v>1</v>
      </c>
      <c r="I1902">
        <v>270</v>
      </c>
    </row>
    <row r="1903" spans="2:9" x14ac:dyDescent="0.25">
      <c r="B1903">
        <v>51</v>
      </c>
      <c r="C1903">
        <v>88</v>
      </c>
      <c r="D1903">
        <v>9.9473400000000005</v>
      </c>
      <c r="E1903">
        <v>76</v>
      </c>
      <c r="F1903">
        <v>0</v>
      </c>
      <c r="G1903">
        <v>-1</v>
      </c>
      <c r="H1903">
        <v>1</v>
      </c>
      <c r="I1903">
        <v>270</v>
      </c>
    </row>
    <row r="1904" spans="2:9" x14ac:dyDescent="0.25">
      <c r="B1904">
        <v>52</v>
      </c>
      <c r="C1904">
        <v>88</v>
      </c>
      <c r="D1904">
        <v>7.0991390000000001</v>
      </c>
      <c r="E1904">
        <v>76</v>
      </c>
      <c r="F1904">
        <v>0</v>
      </c>
      <c r="G1904">
        <v>-1</v>
      </c>
      <c r="H1904">
        <v>1</v>
      </c>
      <c r="I1904">
        <v>270</v>
      </c>
    </row>
    <row r="1905" spans="2:9" x14ac:dyDescent="0.25">
      <c r="B1905">
        <v>53</v>
      </c>
      <c r="C1905">
        <v>88</v>
      </c>
      <c r="D1905">
        <v>6.174906</v>
      </c>
      <c r="E1905">
        <v>76</v>
      </c>
      <c r="F1905">
        <v>0</v>
      </c>
      <c r="G1905">
        <v>-1</v>
      </c>
      <c r="H1905">
        <v>1</v>
      </c>
      <c r="I1905">
        <v>270</v>
      </c>
    </row>
    <row r="1906" spans="2:9" x14ac:dyDescent="0.25">
      <c r="B1906">
        <v>54</v>
      </c>
      <c r="C1906">
        <v>88</v>
      </c>
      <c r="D1906">
        <v>4.3904719999999999</v>
      </c>
      <c r="E1906">
        <v>76</v>
      </c>
      <c r="F1906">
        <v>0</v>
      </c>
      <c r="G1906">
        <v>-1</v>
      </c>
      <c r="H1906">
        <v>1</v>
      </c>
      <c r="I1906">
        <v>270</v>
      </c>
    </row>
    <row r="1907" spans="2:9" x14ac:dyDescent="0.25">
      <c r="B1907">
        <v>55</v>
      </c>
      <c r="C1907">
        <v>88</v>
      </c>
      <c r="D1907">
        <v>3.2756959999999999</v>
      </c>
      <c r="E1907">
        <v>76</v>
      </c>
      <c r="F1907">
        <v>0</v>
      </c>
      <c r="G1907">
        <v>-1</v>
      </c>
      <c r="H1907">
        <v>1</v>
      </c>
      <c r="I1907">
        <v>270</v>
      </c>
    </row>
    <row r="1908" spans="2:9" x14ac:dyDescent="0.25">
      <c r="B1908">
        <v>56</v>
      </c>
      <c r="C1908">
        <v>88</v>
      </c>
      <c r="D1908">
        <v>4.0406709999999997</v>
      </c>
      <c r="E1908">
        <v>76</v>
      </c>
      <c r="F1908">
        <v>0</v>
      </c>
      <c r="G1908">
        <v>-1</v>
      </c>
      <c r="H1908">
        <v>1</v>
      </c>
      <c r="I1908">
        <v>270</v>
      </c>
    </row>
    <row r="1909" spans="2:9" x14ac:dyDescent="0.25">
      <c r="B1909">
        <v>57</v>
      </c>
      <c r="C1909">
        <v>88</v>
      </c>
      <c r="D1909">
        <v>5.3684640000000003</v>
      </c>
      <c r="E1909">
        <v>76</v>
      </c>
      <c r="F1909">
        <v>0</v>
      </c>
      <c r="G1909">
        <v>-1</v>
      </c>
      <c r="H1909">
        <v>1</v>
      </c>
      <c r="I1909">
        <v>270</v>
      </c>
    </row>
    <row r="1910" spans="2:9" x14ac:dyDescent="0.25">
      <c r="B1910">
        <v>58</v>
      </c>
      <c r="C1910">
        <v>88</v>
      </c>
      <c r="D1910">
        <v>4.3904719999999999</v>
      </c>
      <c r="E1910">
        <v>76</v>
      </c>
      <c r="F1910">
        <v>0</v>
      </c>
      <c r="G1910">
        <v>-1</v>
      </c>
      <c r="H1910">
        <v>1</v>
      </c>
      <c r="I1910">
        <v>270</v>
      </c>
    </row>
    <row r="1911" spans="2:9" x14ac:dyDescent="0.25">
      <c r="B1911">
        <v>59</v>
      </c>
      <c r="C1911">
        <v>88</v>
      </c>
      <c r="D1911">
        <v>7.2544219999999999</v>
      </c>
      <c r="E1911">
        <v>76</v>
      </c>
      <c r="F1911">
        <v>0</v>
      </c>
      <c r="G1911">
        <v>-1</v>
      </c>
      <c r="H1911">
        <v>1</v>
      </c>
      <c r="I1911">
        <v>270</v>
      </c>
    </row>
    <row r="1912" spans="2:9" x14ac:dyDescent="0.25">
      <c r="B1912">
        <v>60</v>
      </c>
      <c r="C1912">
        <v>88</v>
      </c>
      <c r="D1912">
        <v>8.5952140000000004</v>
      </c>
      <c r="E1912">
        <v>76</v>
      </c>
      <c r="F1912">
        <v>0</v>
      </c>
      <c r="G1912">
        <v>-1</v>
      </c>
      <c r="H1912">
        <v>1</v>
      </c>
      <c r="I1912">
        <v>270</v>
      </c>
    </row>
    <row r="1913" spans="2:9" x14ac:dyDescent="0.25">
      <c r="B1913">
        <v>61</v>
      </c>
      <c r="C1913">
        <v>88</v>
      </c>
      <c r="D1913">
        <v>6.1517030000000004</v>
      </c>
      <c r="E1913">
        <v>76</v>
      </c>
      <c r="F1913">
        <v>0</v>
      </c>
      <c r="G1913">
        <v>-1</v>
      </c>
      <c r="H1913">
        <v>1</v>
      </c>
      <c r="I1913">
        <v>270</v>
      </c>
    </row>
    <row r="1914" spans="2:9" x14ac:dyDescent="0.25">
      <c r="B1914">
        <v>62</v>
      </c>
      <c r="C1914">
        <v>88</v>
      </c>
      <c r="D1914">
        <v>1.3318049999999999</v>
      </c>
      <c r="E1914">
        <v>76</v>
      </c>
      <c r="F1914">
        <v>0</v>
      </c>
      <c r="G1914">
        <v>-1</v>
      </c>
      <c r="H1914">
        <v>1</v>
      </c>
      <c r="I1914">
        <v>270</v>
      </c>
    </row>
    <row r="1915" spans="2:9" x14ac:dyDescent="0.25">
      <c r="B1915">
        <v>63</v>
      </c>
      <c r="C1915">
        <v>88</v>
      </c>
      <c r="D1915">
        <v>11.731992</v>
      </c>
      <c r="E1915">
        <v>76</v>
      </c>
      <c r="F1915">
        <v>0</v>
      </c>
      <c r="G1915">
        <v>-1</v>
      </c>
      <c r="H1915">
        <v>1</v>
      </c>
      <c r="I1915">
        <v>270</v>
      </c>
    </row>
    <row r="1916" spans="2:9" x14ac:dyDescent="0.25">
      <c r="B1916">
        <v>64</v>
      </c>
      <c r="C1916">
        <v>88</v>
      </c>
      <c r="D1916">
        <v>10.398971</v>
      </c>
      <c r="E1916">
        <v>76</v>
      </c>
      <c r="F1916">
        <v>0</v>
      </c>
      <c r="G1916">
        <v>-1</v>
      </c>
      <c r="H1916">
        <v>1</v>
      </c>
      <c r="I1916">
        <v>270</v>
      </c>
    </row>
    <row r="1917" spans="2:9" x14ac:dyDescent="0.25">
      <c r="B1917">
        <v>65</v>
      </c>
      <c r="C1917">
        <v>88</v>
      </c>
      <c r="D1917">
        <v>8.0153580000000009</v>
      </c>
      <c r="E1917">
        <v>76</v>
      </c>
      <c r="F1917">
        <v>0</v>
      </c>
      <c r="G1917">
        <v>-1</v>
      </c>
      <c r="H1917">
        <v>1</v>
      </c>
      <c r="I1917">
        <v>270</v>
      </c>
    </row>
    <row r="1918" spans="2:9" x14ac:dyDescent="0.25">
      <c r="B1918">
        <v>66</v>
      </c>
      <c r="C1918">
        <v>88</v>
      </c>
      <c r="D1918">
        <v>3.2140490000000002</v>
      </c>
      <c r="E1918">
        <v>76</v>
      </c>
      <c r="F1918">
        <v>0</v>
      </c>
      <c r="G1918">
        <v>-1</v>
      </c>
      <c r="H1918">
        <v>1</v>
      </c>
      <c r="I1918">
        <v>270</v>
      </c>
    </row>
    <row r="1919" spans="2:9" x14ac:dyDescent="0.25">
      <c r="B1919">
        <v>67</v>
      </c>
      <c r="C1919">
        <v>88</v>
      </c>
      <c r="D1919">
        <v>4.7494430000000003</v>
      </c>
      <c r="E1919">
        <v>76</v>
      </c>
      <c r="F1919">
        <v>0</v>
      </c>
      <c r="G1919">
        <v>-1</v>
      </c>
      <c r="H1919">
        <v>1</v>
      </c>
      <c r="I1919">
        <v>270</v>
      </c>
    </row>
    <row r="1920" spans="2:9" x14ac:dyDescent="0.25">
      <c r="B1920">
        <v>68</v>
      </c>
      <c r="C1920">
        <v>88</v>
      </c>
      <c r="D1920">
        <v>4.5612680000000001</v>
      </c>
      <c r="E1920">
        <v>76</v>
      </c>
      <c r="F1920">
        <v>0</v>
      </c>
      <c r="G1920">
        <v>-1</v>
      </c>
      <c r="H1920">
        <v>1</v>
      </c>
      <c r="I1920">
        <v>270</v>
      </c>
    </row>
    <row r="1921" spans="2:9" x14ac:dyDescent="0.25">
      <c r="B1921">
        <v>69</v>
      </c>
      <c r="C1921">
        <v>88</v>
      </c>
      <c r="D1921">
        <v>4.7494430000000003</v>
      </c>
      <c r="E1921">
        <v>76</v>
      </c>
      <c r="F1921">
        <v>0</v>
      </c>
      <c r="G1921">
        <v>-1</v>
      </c>
      <c r="H1921">
        <v>1</v>
      </c>
      <c r="I1921">
        <v>270</v>
      </c>
    </row>
    <row r="1922" spans="2:9" x14ac:dyDescent="0.25">
      <c r="B1922">
        <v>70</v>
      </c>
      <c r="C1922">
        <v>88</v>
      </c>
      <c r="D1922">
        <v>4.5612680000000001</v>
      </c>
      <c r="E1922">
        <v>76</v>
      </c>
      <c r="F1922">
        <v>0</v>
      </c>
      <c r="G1922">
        <v>-1</v>
      </c>
      <c r="H1922">
        <v>1</v>
      </c>
      <c r="I1922">
        <v>270</v>
      </c>
    </row>
    <row r="1923" spans="2:9" x14ac:dyDescent="0.25">
      <c r="B1923">
        <v>71</v>
      </c>
      <c r="C1923">
        <v>88</v>
      </c>
      <c r="D1923">
        <v>3.1188699999999998</v>
      </c>
      <c r="E1923">
        <v>76</v>
      </c>
      <c r="F1923">
        <v>0</v>
      </c>
      <c r="G1923">
        <v>-1</v>
      </c>
      <c r="H1923">
        <v>1</v>
      </c>
      <c r="I1923">
        <v>270</v>
      </c>
    </row>
    <row r="1924" spans="2:9" x14ac:dyDescent="0.25">
      <c r="B1924">
        <v>72</v>
      </c>
      <c r="C1924">
        <v>88</v>
      </c>
      <c r="D1924">
        <v>12.178758</v>
      </c>
      <c r="E1924">
        <v>76</v>
      </c>
      <c r="F1924">
        <v>0</v>
      </c>
      <c r="G1924">
        <v>-1</v>
      </c>
      <c r="H1924">
        <v>1</v>
      </c>
      <c r="I1924">
        <v>270</v>
      </c>
    </row>
    <row r="1925" spans="2:9" x14ac:dyDescent="0.25">
      <c r="B1925">
        <v>73</v>
      </c>
      <c r="C1925">
        <v>88</v>
      </c>
      <c r="D1925">
        <v>8.6118009999999998</v>
      </c>
      <c r="E1925">
        <v>76</v>
      </c>
      <c r="F1925">
        <v>0</v>
      </c>
      <c r="G1925">
        <v>-1</v>
      </c>
      <c r="H1925">
        <v>1</v>
      </c>
      <c r="I1925">
        <v>270</v>
      </c>
    </row>
    <row r="1926" spans="2:9" x14ac:dyDescent="0.25">
      <c r="B1926">
        <v>74</v>
      </c>
      <c r="C1926">
        <v>88</v>
      </c>
      <c r="D1926">
        <v>5.7636000000000003</v>
      </c>
      <c r="E1926">
        <v>76</v>
      </c>
      <c r="F1926">
        <v>0</v>
      </c>
      <c r="G1926">
        <v>-1</v>
      </c>
      <c r="H1926">
        <v>1</v>
      </c>
      <c r="I1926">
        <v>270</v>
      </c>
    </row>
    <row r="1927" spans="2:9" x14ac:dyDescent="0.25">
      <c r="B1927">
        <v>75</v>
      </c>
      <c r="C1927">
        <v>88</v>
      </c>
      <c r="D1927">
        <v>6.174906</v>
      </c>
      <c r="E1927">
        <v>76</v>
      </c>
      <c r="F1927">
        <v>0</v>
      </c>
      <c r="G1927">
        <v>-1</v>
      </c>
      <c r="H1927">
        <v>1</v>
      </c>
      <c r="I1927">
        <v>270</v>
      </c>
    </row>
    <row r="1928" spans="2:9" x14ac:dyDescent="0.25">
      <c r="B1928">
        <v>76</v>
      </c>
      <c r="C1928">
        <v>88</v>
      </c>
      <c r="D1928">
        <v>4.3904719999999999</v>
      </c>
      <c r="E1928">
        <v>76</v>
      </c>
      <c r="F1928">
        <v>0</v>
      </c>
      <c r="G1928">
        <v>-1</v>
      </c>
      <c r="H1928">
        <v>1</v>
      </c>
      <c r="I1928">
        <v>270</v>
      </c>
    </row>
    <row r="1929" spans="2:9" x14ac:dyDescent="0.25">
      <c r="B1929">
        <v>77</v>
      </c>
      <c r="C1929">
        <v>88</v>
      </c>
      <c r="D1929">
        <v>5.7825800000000003</v>
      </c>
      <c r="E1929">
        <v>76</v>
      </c>
      <c r="F1929">
        <v>0</v>
      </c>
      <c r="G1929">
        <v>-1</v>
      </c>
      <c r="H1929">
        <v>1</v>
      </c>
      <c r="I1929">
        <v>270</v>
      </c>
    </row>
    <row r="1930" spans="2:9" x14ac:dyDescent="0.25">
      <c r="B1930">
        <v>78</v>
      </c>
      <c r="C1930">
        <v>88</v>
      </c>
      <c r="D1930">
        <v>6.1972740000000002</v>
      </c>
      <c r="E1930">
        <v>76</v>
      </c>
      <c r="F1930">
        <v>0</v>
      </c>
      <c r="G1930">
        <v>-1</v>
      </c>
      <c r="H1930">
        <v>1</v>
      </c>
      <c r="I1930">
        <v>270</v>
      </c>
    </row>
    <row r="1931" spans="2:9" x14ac:dyDescent="0.25">
      <c r="B1931">
        <v>79</v>
      </c>
      <c r="C1931">
        <v>88</v>
      </c>
      <c r="D1931">
        <v>6.539809</v>
      </c>
      <c r="E1931">
        <v>76</v>
      </c>
      <c r="F1931">
        <v>0</v>
      </c>
      <c r="G1931">
        <v>-1</v>
      </c>
      <c r="H1931">
        <v>1</v>
      </c>
      <c r="I1931">
        <v>270</v>
      </c>
    </row>
    <row r="1932" spans="2:9" x14ac:dyDescent="0.25">
      <c r="B1932">
        <v>80</v>
      </c>
      <c r="C1932">
        <v>88</v>
      </c>
      <c r="D1932">
        <v>4.3904719999999999</v>
      </c>
      <c r="E1932">
        <v>76</v>
      </c>
      <c r="F1932">
        <v>0</v>
      </c>
      <c r="G1932">
        <v>-1</v>
      </c>
      <c r="H1932">
        <v>1</v>
      </c>
      <c r="I1932">
        <v>270</v>
      </c>
    </row>
    <row r="1933" spans="2:9" x14ac:dyDescent="0.25">
      <c r="B1933">
        <v>81</v>
      </c>
      <c r="C1933">
        <v>88</v>
      </c>
      <c r="D1933">
        <v>4.7475379999999996</v>
      </c>
      <c r="E1933">
        <v>76</v>
      </c>
      <c r="F1933">
        <v>0</v>
      </c>
      <c r="G1933">
        <v>-1</v>
      </c>
      <c r="H1933">
        <v>1</v>
      </c>
      <c r="I1933">
        <v>270</v>
      </c>
    </row>
    <row r="1934" spans="2:9" x14ac:dyDescent="0.25">
      <c r="B1934">
        <v>82</v>
      </c>
      <c r="C1934">
        <v>88</v>
      </c>
      <c r="D1934">
        <v>6.08833</v>
      </c>
      <c r="E1934">
        <v>76</v>
      </c>
      <c r="F1934">
        <v>0</v>
      </c>
      <c r="G1934">
        <v>-1</v>
      </c>
      <c r="H1934">
        <v>1</v>
      </c>
      <c r="I1934">
        <v>270</v>
      </c>
    </row>
    <row r="1935" spans="2:9" x14ac:dyDescent="0.25">
      <c r="B1935">
        <v>83</v>
      </c>
      <c r="C1935">
        <v>88</v>
      </c>
      <c r="D1935">
        <v>3.6448179999999999</v>
      </c>
      <c r="E1935">
        <v>76</v>
      </c>
      <c r="F1935">
        <v>0</v>
      </c>
      <c r="G1935">
        <v>-1</v>
      </c>
      <c r="H1935">
        <v>1</v>
      </c>
      <c r="I1935">
        <v>270</v>
      </c>
    </row>
    <row r="1936" spans="2:9" x14ac:dyDescent="0.25">
      <c r="B1936">
        <v>84</v>
      </c>
      <c r="C1936">
        <v>88</v>
      </c>
      <c r="D1936">
        <v>1.3318049999999999</v>
      </c>
      <c r="E1936">
        <v>76</v>
      </c>
      <c r="F1936">
        <v>0</v>
      </c>
      <c r="G1936">
        <v>-1</v>
      </c>
      <c r="H1936">
        <v>1</v>
      </c>
      <c r="I1936">
        <v>270</v>
      </c>
    </row>
    <row r="1937" spans="2:9" x14ac:dyDescent="0.25">
      <c r="B1937">
        <v>85</v>
      </c>
      <c r="C1937">
        <v>88</v>
      </c>
      <c r="D1937">
        <v>10.285488000000001</v>
      </c>
      <c r="E1937">
        <v>76</v>
      </c>
      <c r="F1937">
        <v>0</v>
      </c>
      <c r="G1937">
        <v>-1</v>
      </c>
      <c r="H1937">
        <v>1</v>
      </c>
      <c r="I1937">
        <v>270</v>
      </c>
    </row>
    <row r="1938" spans="2:9" x14ac:dyDescent="0.25">
      <c r="B1938">
        <v>86</v>
      </c>
      <c r="C1938">
        <v>88</v>
      </c>
      <c r="D1938">
        <v>11.73451</v>
      </c>
      <c r="E1938">
        <v>76</v>
      </c>
      <c r="F1938">
        <v>0</v>
      </c>
      <c r="G1938">
        <v>-1</v>
      </c>
      <c r="H1938">
        <v>1</v>
      </c>
      <c r="I1938">
        <v>270</v>
      </c>
    </row>
    <row r="1939" spans="2:9" x14ac:dyDescent="0.25">
      <c r="B1939">
        <v>87</v>
      </c>
      <c r="C1939">
        <v>88</v>
      </c>
      <c r="D1939">
        <v>9.3508969999999998</v>
      </c>
      <c r="E1939">
        <v>76</v>
      </c>
      <c r="F1939">
        <v>0</v>
      </c>
      <c r="G1939">
        <v>-1</v>
      </c>
      <c r="H1939">
        <v>1</v>
      </c>
      <c r="I1939">
        <v>270</v>
      </c>
    </row>
    <row r="1940" spans="2:9" x14ac:dyDescent="0.25">
      <c r="B1940">
        <v>88</v>
      </c>
      <c r="C1940">
        <v>88</v>
      </c>
      <c r="D1940">
        <v>4.549588</v>
      </c>
      <c r="E1940">
        <v>76</v>
      </c>
      <c r="F1940">
        <v>0</v>
      </c>
      <c r="G1940">
        <v>-1</v>
      </c>
      <c r="H1940">
        <v>1</v>
      </c>
      <c r="I1940">
        <v>270</v>
      </c>
    </row>
    <row r="1941" spans="2:9" x14ac:dyDescent="0.25">
      <c r="B1941">
        <v>89</v>
      </c>
      <c r="C1941">
        <v>88</v>
      </c>
      <c r="D1941">
        <v>2.2338309999999999</v>
      </c>
      <c r="E1941">
        <v>76</v>
      </c>
      <c r="F1941">
        <v>0</v>
      </c>
      <c r="G1941">
        <v>-1</v>
      </c>
      <c r="H1941">
        <v>1</v>
      </c>
      <c r="I1941">
        <v>270</v>
      </c>
    </row>
    <row r="1942" spans="2:9" x14ac:dyDescent="0.25">
      <c r="B1942">
        <v>90</v>
      </c>
      <c r="C1942">
        <v>88</v>
      </c>
      <c r="D1942">
        <v>12.783401</v>
      </c>
      <c r="E1942">
        <v>76</v>
      </c>
      <c r="F1942">
        <v>0</v>
      </c>
      <c r="G1942">
        <v>-1</v>
      </c>
      <c r="H1942">
        <v>1</v>
      </c>
      <c r="I1942">
        <v>270</v>
      </c>
    </row>
    <row r="1943" spans="2:9" x14ac:dyDescent="0.25">
      <c r="B1943">
        <v>91</v>
      </c>
      <c r="C1943">
        <v>88</v>
      </c>
      <c r="D1943">
        <v>7.6636350000000002</v>
      </c>
      <c r="E1943">
        <v>76</v>
      </c>
      <c r="F1943">
        <v>0</v>
      </c>
      <c r="G1943">
        <v>-1</v>
      </c>
      <c r="H1943">
        <v>1</v>
      </c>
      <c r="I1943">
        <v>270</v>
      </c>
    </row>
    <row r="1944" spans="2:9" x14ac:dyDescent="0.25">
      <c r="B1944">
        <v>92</v>
      </c>
      <c r="C1944">
        <v>88</v>
      </c>
      <c r="D1944">
        <v>5.0394730000000001</v>
      </c>
      <c r="E1944">
        <v>76</v>
      </c>
      <c r="F1944">
        <v>0</v>
      </c>
      <c r="G1944">
        <v>-1</v>
      </c>
      <c r="H1944">
        <v>1</v>
      </c>
      <c r="I1944">
        <v>270</v>
      </c>
    </row>
    <row r="1945" spans="2:9" x14ac:dyDescent="0.25">
      <c r="B1945">
        <v>93</v>
      </c>
      <c r="C1945">
        <v>88</v>
      </c>
      <c r="D1945">
        <v>6.7795490000000003</v>
      </c>
      <c r="E1945">
        <v>76</v>
      </c>
      <c r="F1945">
        <v>0</v>
      </c>
      <c r="G1945">
        <v>-1</v>
      </c>
      <c r="H1945">
        <v>1</v>
      </c>
      <c r="I1945">
        <v>270</v>
      </c>
    </row>
    <row r="1946" spans="2:9" x14ac:dyDescent="0.25">
      <c r="B1946">
        <v>94</v>
      </c>
      <c r="C1946">
        <v>88</v>
      </c>
      <c r="D1946">
        <v>4.3904719999999999</v>
      </c>
      <c r="E1946">
        <v>76</v>
      </c>
      <c r="F1946">
        <v>0</v>
      </c>
      <c r="G1946">
        <v>-1</v>
      </c>
      <c r="H1946">
        <v>1</v>
      </c>
      <c r="I1946">
        <v>270</v>
      </c>
    </row>
    <row r="1947" spans="2:9" x14ac:dyDescent="0.25">
      <c r="B1947">
        <v>95</v>
      </c>
      <c r="C1947">
        <v>88</v>
      </c>
      <c r="D1947">
        <v>4.9052360000000004</v>
      </c>
      <c r="E1947">
        <v>76</v>
      </c>
      <c r="F1947">
        <v>0</v>
      </c>
      <c r="G1947">
        <v>-1</v>
      </c>
      <c r="H1947">
        <v>1</v>
      </c>
      <c r="I1947">
        <v>270</v>
      </c>
    </row>
    <row r="1948" spans="2:9" x14ac:dyDescent="0.25">
      <c r="B1948">
        <v>96</v>
      </c>
      <c r="C1948">
        <v>88</v>
      </c>
      <c r="D1948">
        <v>3.6903899999999998</v>
      </c>
      <c r="E1948">
        <v>76</v>
      </c>
      <c r="F1948">
        <v>0</v>
      </c>
      <c r="G1948">
        <v>-1</v>
      </c>
      <c r="H1948">
        <v>1</v>
      </c>
      <c r="I1948">
        <v>270</v>
      </c>
    </row>
    <row r="1949" spans="2:9" x14ac:dyDescent="0.25">
      <c r="B1949">
        <v>97</v>
      </c>
      <c r="C1949">
        <v>88</v>
      </c>
      <c r="D1949">
        <v>5.3684640000000003</v>
      </c>
      <c r="E1949">
        <v>76</v>
      </c>
      <c r="F1949">
        <v>0</v>
      </c>
      <c r="G1949">
        <v>-1</v>
      </c>
      <c r="H1949">
        <v>1</v>
      </c>
      <c r="I1949">
        <v>270</v>
      </c>
    </row>
    <row r="1950" spans="2:9" x14ac:dyDescent="0.25">
      <c r="B1950">
        <v>98</v>
      </c>
      <c r="C1950">
        <v>88</v>
      </c>
      <c r="D1950">
        <v>5.7133669999999999</v>
      </c>
      <c r="E1950">
        <v>76</v>
      </c>
      <c r="F1950">
        <v>0</v>
      </c>
      <c r="G1950">
        <v>-1</v>
      </c>
      <c r="H1950">
        <v>1</v>
      </c>
      <c r="I1950">
        <v>270</v>
      </c>
    </row>
    <row r="1951" spans="2:9" x14ac:dyDescent="0.25">
      <c r="B1951">
        <v>99</v>
      </c>
      <c r="C1951">
        <v>88</v>
      </c>
      <c r="D1951">
        <v>4.9052360000000004</v>
      </c>
      <c r="E1951">
        <v>76</v>
      </c>
      <c r="F1951">
        <v>0</v>
      </c>
      <c r="G1951">
        <v>-1</v>
      </c>
      <c r="H1951">
        <v>1</v>
      </c>
      <c r="I1951">
        <v>270</v>
      </c>
    </row>
    <row r="1952" spans="2:9" x14ac:dyDescent="0.25">
      <c r="B1952">
        <v>100</v>
      </c>
      <c r="C1952">
        <v>88</v>
      </c>
      <c r="D1952">
        <v>6.08833</v>
      </c>
      <c r="E1952">
        <v>76</v>
      </c>
      <c r="F1952">
        <v>0</v>
      </c>
      <c r="G1952">
        <v>-1</v>
      </c>
      <c r="H1952">
        <v>1</v>
      </c>
      <c r="I1952">
        <v>270</v>
      </c>
    </row>
    <row r="1953" spans="2:9" x14ac:dyDescent="0.25">
      <c r="B1953">
        <v>101</v>
      </c>
      <c r="C1953">
        <v>88</v>
      </c>
      <c r="D1953">
        <v>3.6448179999999999</v>
      </c>
      <c r="E1953">
        <v>76</v>
      </c>
      <c r="F1953">
        <v>0</v>
      </c>
      <c r="G1953">
        <v>-1</v>
      </c>
      <c r="H1953">
        <v>1</v>
      </c>
      <c r="I1953">
        <v>270</v>
      </c>
    </row>
    <row r="1954" spans="2:9" x14ac:dyDescent="0.25">
      <c r="B1954">
        <v>102</v>
      </c>
      <c r="C1954">
        <v>88</v>
      </c>
      <c r="D1954">
        <v>2.2338309999999999</v>
      </c>
      <c r="E1954">
        <v>76</v>
      </c>
      <c r="F1954">
        <v>0</v>
      </c>
      <c r="G1954">
        <v>-1</v>
      </c>
      <c r="H1954">
        <v>1</v>
      </c>
      <c r="I1954">
        <v>270</v>
      </c>
    </row>
    <row r="1955" spans="2:9" x14ac:dyDescent="0.25">
      <c r="B1955">
        <v>103</v>
      </c>
      <c r="C1955">
        <v>88</v>
      </c>
      <c r="D1955">
        <v>11.452946000000001</v>
      </c>
      <c r="E1955">
        <v>76</v>
      </c>
      <c r="F1955">
        <v>0</v>
      </c>
      <c r="G1955">
        <v>-1</v>
      </c>
      <c r="H1955">
        <v>1</v>
      </c>
      <c r="I1955">
        <v>270</v>
      </c>
    </row>
    <row r="1956" spans="2:9" x14ac:dyDescent="0.25">
      <c r="B1956">
        <v>104</v>
      </c>
      <c r="C1956">
        <v>88</v>
      </c>
      <c r="D1956">
        <v>9.4508050000000008</v>
      </c>
      <c r="E1956">
        <v>76</v>
      </c>
      <c r="F1956">
        <v>0</v>
      </c>
      <c r="G1956">
        <v>-1</v>
      </c>
      <c r="H1956">
        <v>1</v>
      </c>
      <c r="I1956">
        <v>270</v>
      </c>
    </row>
    <row r="1957" spans="2:9" x14ac:dyDescent="0.25">
      <c r="B1957">
        <v>105</v>
      </c>
      <c r="C1957">
        <v>88</v>
      </c>
      <c r="D1957">
        <v>7.2912309999999998</v>
      </c>
      <c r="E1957">
        <v>76</v>
      </c>
      <c r="F1957">
        <v>0</v>
      </c>
      <c r="G1957">
        <v>-1</v>
      </c>
      <c r="H1957">
        <v>1</v>
      </c>
      <c r="I1957">
        <v>270</v>
      </c>
    </row>
    <row r="1958" spans="2:9" x14ac:dyDescent="0.25">
      <c r="B1958">
        <v>106</v>
      </c>
      <c r="C1958">
        <v>88</v>
      </c>
      <c r="D1958">
        <v>3.818692</v>
      </c>
      <c r="E1958">
        <v>76</v>
      </c>
      <c r="F1958">
        <v>0</v>
      </c>
      <c r="G1958">
        <v>-1</v>
      </c>
      <c r="H1958">
        <v>1</v>
      </c>
      <c r="I1958">
        <v>270</v>
      </c>
    </row>
    <row r="1959" spans="2:9" x14ac:dyDescent="0.25">
      <c r="B1959">
        <v>107</v>
      </c>
      <c r="C1959">
        <v>88</v>
      </c>
      <c r="D1959">
        <v>2.2338309999999999</v>
      </c>
      <c r="E1959">
        <v>76</v>
      </c>
      <c r="F1959">
        <v>0</v>
      </c>
      <c r="G1959">
        <v>-1</v>
      </c>
      <c r="H1959">
        <v>1</v>
      </c>
      <c r="I1959">
        <v>270</v>
      </c>
    </row>
    <row r="1960" spans="2:9" x14ac:dyDescent="0.25">
      <c r="B1960">
        <v>108</v>
      </c>
      <c r="C1960">
        <v>88</v>
      </c>
      <c r="D1960">
        <v>10.127611</v>
      </c>
      <c r="E1960">
        <v>76</v>
      </c>
      <c r="F1960">
        <v>0</v>
      </c>
      <c r="G1960">
        <v>-1</v>
      </c>
      <c r="H1960">
        <v>1</v>
      </c>
      <c r="I1960">
        <v>270</v>
      </c>
    </row>
    <row r="1961" spans="2:9" x14ac:dyDescent="0.25">
      <c r="B1961">
        <v>109</v>
      </c>
      <c r="C1961">
        <v>88</v>
      </c>
      <c r="D1961">
        <v>7.5567780000000004</v>
      </c>
      <c r="E1961">
        <v>76</v>
      </c>
      <c r="F1961">
        <v>0</v>
      </c>
      <c r="G1961">
        <v>-1</v>
      </c>
      <c r="H1961">
        <v>1</v>
      </c>
      <c r="I1961">
        <v>270</v>
      </c>
    </row>
    <row r="1962" spans="2:9" x14ac:dyDescent="0.25">
      <c r="B1962">
        <v>110</v>
      </c>
      <c r="C1962">
        <v>88</v>
      </c>
      <c r="D1962">
        <v>3.4594309999999999</v>
      </c>
      <c r="E1962">
        <v>76</v>
      </c>
      <c r="F1962">
        <v>0</v>
      </c>
      <c r="G1962">
        <v>-1</v>
      </c>
      <c r="H1962">
        <v>1</v>
      </c>
      <c r="I1962">
        <v>270</v>
      </c>
    </row>
    <row r="1963" spans="2:9" x14ac:dyDescent="0.25">
      <c r="B1963">
        <v>111</v>
      </c>
      <c r="C1963">
        <v>88</v>
      </c>
      <c r="D1963">
        <v>4.695106</v>
      </c>
      <c r="E1963">
        <v>76</v>
      </c>
      <c r="F1963">
        <v>0</v>
      </c>
      <c r="G1963">
        <v>-1</v>
      </c>
      <c r="H1963">
        <v>1</v>
      </c>
      <c r="I1963">
        <v>270</v>
      </c>
    </row>
    <row r="1964" spans="2:9" x14ac:dyDescent="0.25">
      <c r="B1964">
        <v>112</v>
      </c>
      <c r="C1964">
        <v>88</v>
      </c>
      <c r="D1964">
        <v>4.3904719999999999</v>
      </c>
      <c r="E1964">
        <v>76</v>
      </c>
      <c r="F1964">
        <v>0</v>
      </c>
      <c r="G1964">
        <v>-1</v>
      </c>
      <c r="H1964">
        <v>1</v>
      </c>
      <c r="I1964">
        <v>270</v>
      </c>
    </row>
    <row r="1965" spans="2:9" x14ac:dyDescent="0.25">
      <c r="B1965">
        <v>113</v>
      </c>
      <c r="C1965">
        <v>88</v>
      </c>
      <c r="D1965">
        <v>3.8385760000000002</v>
      </c>
      <c r="E1965">
        <v>76</v>
      </c>
      <c r="F1965">
        <v>0</v>
      </c>
      <c r="G1965">
        <v>-1</v>
      </c>
      <c r="H1965">
        <v>1</v>
      </c>
      <c r="I1965">
        <v>270</v>
      </c>
    </row>
    <row r="1966" spans="2:9" x14ac:dyDescent="0.25">
      <c r="B1966">
        <v>114</v>
      </c>
      <c r="C1966">
        <v>88</v>
      </c>
      <c r="D1966">
        <v>2.7563930000000001</v>
      </c>
      <c r="E1966">
        <v>76</v>
      </c>
      <c r="F1966">
        <v>0</v>
      </c>
      <c r="G1966">
        <v>-1</v>
      </c>
      <c r="H1966">
        <v>1</v>
      </c>
      <c r="I1966">
        <v>270</v>
      </c>
    </row>
    <row r="1967" spans="2:9" x14ac:dyDescent="0.25">
      <c r="B1967">
        <v>115</v>
      </c>
      <c r="C1967">
        <v>88</v>
      </c>
      <c r="D1967">
        <v>4.263401</v>
      </c>
      <c r="E1967">
        <v>76</v>
      </c>
      <c r="F1967">
        <v>0</v>
      </c>
      <c r="G1967">
        <v>-1</v>
      </c>
      <c r="H1967">
        <v>1</v>
      </c>
      <c r="I1967">
        <v>270</v>
      </c>
    </row>
    <row r="1968" spans="2:9" x14ac:dyDescent="0.25">
      <c r="B1968">
        <v>116</v>
      </c>
      <c r="C1968">
        <v>88</v>
      </c>
      <c r="D1968">
        <v>4.3904719999999999</v>
      </c>
      <c r="E1968">
        <v>76</v>
      </c>
      <c r="F1968">
        <v>0</v>
      </c>
      <c r="G1968">
        <v>-1</v>
      </c>
      <c r="H1968">
        <v>1</v>
      </c>
      <c r="I1968">
        <v>270</v>
      </c>
    </row>
    <row r="1969" spans="2:9" x14ac:dyDescent="0.25">
      <c r="B1969">
        <v>117</v>
      </c>
      <c r="C1969">
        <v>88</v>
      </c>
      <c r="D1969">
        <v>3.8385760000000002</v>
      </c>
      <c r="E1969">
        <v>76</v>
      </c>
      <c r="F1969">
        <v>0</v>
      </c>
      <c r="G1969">
        <v>-1</v>
      </c>
      <c r="H1969">
        <v>1</v>
      </c>
      <c r="I1969">
        <v>270</v>
      </c>
    </row>
    <row r="1970" spans="2:9" x14ac:dyDescent="0.25">
      <c r="B1970">
        <v>118</v>
      </c>
      <c r="C1970">
        <v>88</v>
      </c>
      <c r="D1970">
        <v>4.7978940000000003</v>
      </c>
      <c r="E1970">
        <v>76</v>
      </c>
      <c r="F1970">
        <v>0</v>
      </c>
      <c r="G1970">
        <v>-1</v>
      </c>
      <c r="H1970">
        <v>1</v>
      </c>
      <c r="I1970">
        <v>270</v>
      </c>
    </row>
    <row r="1971" spans="2:9" x14ac:dyDescent="0.25">
      <c r="B1971">
        <v>119</v>
      </c>
      <c r="C1971">
        <v>88</v>
      </c>
      <c r="D1971">
        <v>2.539755</v>
      </c>
      <c r="E1971">
        <v>76</v>
      </c>
      <c r="F1971">
        <v>0</v>
      </c>
      <c r="G1971">
        <v>-1</v>
      </c>
      <c r="H1971">
        <v>1</v>
      </c>
      <c r="I1971">
        <v>270</v>
      </c>
    </row>
    <row r="1972" spans="2:9" x14ac:dyDescent="0.25">
      <c r="B1972">
        <v>120</v>
      </c>
      <c r="C1972">
        <v>88</v>
      </c>
      <c r="D1972">
        <v>2.2338309999999999</v>
      </c>
      <c r="E1972">
        <v>76</v>
      </c>
      <c r="F1972">
        <v>0</v>
      </c>
      <c r="G1972">
        <v>-1</v>
      </c>
      <c r="H1972">
        <v>1</v>
      </c>
      <c r="I1972">
        <v>270</v>
      </c>
    </row>
    <row r="1973" spans="2:9" x14ac:dyDescent="0.25">
      <c r="B1973">
        <v>121</v>
      </c>
      <c r="C1973">
        <v>88</v>
      </c>
      <c r="D1973">
        <v>9.6842059999999996</v>
      </c>
      <c r="E1973">
        <v>76</v>
      </c>
      <c r="F1973">
        <v>0</v>
      </c>
      <c r="G1973">
        <v>-1</v>
      </c>
      <c r="H1973">
        <v>1</v>
      </c>
      <c r="I1973">
        <v>270</v>
      </c>
    </row>
    <row r="1974" spans="2:9" x14ac:dyDescent="0.25">
      <c r="B1974">
        <v>122</v>
      </c>
      <c r="C1974">
        <v>88</v>
      </c>
      <c r="D1974">
        <v>8.3855459999999997</v>
      </c>
      <c r="E1974">
        <v>76</v>
      </c>
      <c r="F1974">
        <v>0</v>
      </c>
      <c r="G1974">
        <v>-1</v>
      </c>
      <c r="H1974">
        <v>1</v>
      </c>
      <c r="I1974">
        <v>270</v>
      </c>
    </row>
    <row r="1975" spans="2:9" x14ac:dyDescent="0.25">
      <c r="B1975">
        <v>123</v>
      </c>
      <c r="C1975">
        <v>88</v>
      </c>
      <c r="D1975">
        <v>5.1401430000000001</v>
      </c>
      <c r="E1975">
        <v>76</v>
      </c>
      <c r="F1975">
        <v>0</v>
      </c>
      <c r="G1975">
        <v>-1</v>
      </c>
      <c r="H1975">
        <v>1</v>
      </c>
      <c r="I1975">
        <v>270</v>
      </c>
    </row>
    <row r="1976" spans="2:9" x14ac:dyDescent="0.25">
      <c r="B1976">
        <v>124</v>
      </c>
      <c r="C1976">
        <v>88</v>
      </c>
      <c r="D1976">
        <v>2.2763990000000001</v>
      </c>
      <c r="E1976">
        <v>76</v>
      </c>
      <c r="F1976">
        <v>0</v>
      </c>
      <c r="G1976">
        <v>-1</v>
      </c>
      <c r="H1976">
        <v>1</v>
      </c>
      <c r="I1976">
        <v>270</v>
      </c>
    </row>
    <row r="1977" spans="2:9" x14ac:dyDescent="0.25">
      <c r="B1977">
        <v>125</v>
      </c>
      <c r="C1977">
        <v>88</v>
      </c>
      <c r="D1977">
        <v>1.998054</v>
      </c>
      <c r="E1977">
        <v>76</v>
      </c>
      <c r="F1977">
        <v>0</v>
      </c>
      <c r="G1977">
        <v>-1</v>
      </c>
      <c r="H1977">
        <v>1</v>
      </c>
      <c r="I1977">
        <v>270</v>
      </c>
    </row>
    <row r="1978" spans="2:9" x14ac:dyDescent="0.25">
      <c r="B1978">
        <v>126</v>
      </c>
      <c r="C1978">
        <v>88</v>
      </c>
      <c r="D1978">
        <v>1.176385</v>
      </c>
      <c r="E1978">
        <v>76</v>
      </c>
      <c r="F1978">
        <v>0</v>
      </c>
      <c r="G1978">
        <v>-1</v>
      </c>
      <c r="H1978">
        <v>1</v>
      </c>
      <c r="I1978">
        <v>270</v>
      </c>
    </row>
    <row r="1979" spans="2:9" x14ac:dyDescent="0.25">
      <c r="B1979">
        <v>127</v>
      </c>
      <c r="C1979">
        <v>88</v>
      </c>
      <c r="D1979">
        <v>1.7261390000000001</v>
      </c>
      <c r="E1979">
        <v>76</v>
      </c>
      <c r="F1979">
        <v>0</v>
      </c>
      <c r="G1979">
        <v>-1</v>
      </c>
      <c r="H1979">
        <v>1</v>
      </c>
      <c r="I1979">
        <v>270</v>
      </c>
    </row>
    <row r="1980" spans="2:9" x14ac:dyDescent="0.25">
      <c r="B1980">
        <v>128</v>
      </c>
      <c r="C1980">
        <v>88</v>
      </c>
      <c r="D1980">
        <v>1.2928249999999999</v>
      </c>
      <c r="E1980">
        <v>76</v>
      </c>
      <c r="F1980">
        <v>0</v>
      </c>
      <c r="G1980">
        <v>-1</v>
      </c>
      <c r="H1980">
        <v>1</v>
      </c>
      <c r="I1980">
        <v>270</v>
      </c>
    </row>
    <row r="1981" spans="2:9" x14ac:dyDescent="0.25">
      <c r="B1981">
        <v>129</v>
      </c>
      <c r="C1981">
        <v>88</v>
      </c>
      <c r="D1981">
        <v>3.0424630000000001</v>
      </c>
      <c r="E1981">
        <v>76</v>
      </c>
      <c r="F1981">
        <v>0</v>
      </c>
      <c r="G1981">
        <v>-1</v>
      </c>
      <c r="H1981">
        <v>1</v>
      </c>
      <c r="I1981">
        <v>270</v>
      </c>
    </row>
    <row r="1982" spans="2:9" x14ac:dyDescent="0.25">
      <c r="B1982">
        <v>130</v>
      </c>
      <c r="C1982">
        <v>88</v>
      </c>
      <c r="D1982">
        <v>1.3903179999999999</v>
      </c>
      <c r="E1982">
        <v>76</v>
      </c>
      <c r="F1982">
        <v>0</v>
      </c>
      <c r="G1982">
        <v>-1</v>
      </c>
      <c r="H1982">
        <v>1</v>
      </c>
      <c r="I1982">
        <v>270</v>
      </c>
    </row>
    <row r="1983" spans="2:9" x14ac:dyDescent="0.25">
      <c r="B1983">
        <v>131</v>
      </c>
      <c r="C1983">
        <v>88</v>
      </c>
      <c r="D1983">
        <v>2.3516499999999998</v>
      </c>
      <c r="E1983">
        <v>76</v>
      </c>
      <c r="F1983">
        <v>0</v>
      </c>
      <c r="G1983">
        <v>-1</v>
      </c>
      <c r="H1983">
        <v>1</v>
      </c>
      <c r="I1983">
        <v>270</v>
      </c>
    </row>
    <row r="1984" spans="2:9" x14ac:dyDescent="0.25">
      <c r="B1984">
        <v>132</v>
      </c>
      <c r="C1984">
        <v>88</v>
      </c>
      <c r="D1984">
        <v>2.1444869999999998</v>
      </c>
      <c r="E1984">
        <v>76</v>
      </c>
      <c r="F1984">
        <v>0</v>
      </c>
      <c r="G1984">
        <v>-1</v>
      </c>
      <c r="H1984">
        <v>1</v>
      </c>
      <c r="I1984">
        <v>270</v>
      </c>
    </row>
    <row r="1985" spans="2:9" x14ac:dyDescent="0.25">
      <c r="B1985">
        <v>133</v>
      </c>
      <c r="C1985">
        <v>88</v>
      </c>
      <c r="D1985">
        <v>1.988756</v>
      </c>
      <c r="E1985">
        <v>76</v>
      </c>
      <c r="F1985">
        <v>0</v>
      </c>
      <c r="G1985">
        <v>-1</v>
      </c>
      <c r="H1985">
        <v>1</v>
      </c>
      <c r="I1985">
        <v>270</v>
      </c>
    </row>
    <row r="1986" spans="2:9" x14ac:dyDescent="0.25">
      <c r="B1986">
        <v>134</v>
      </c>
      <c r="C1986">
        <v>88</v>
      </c>
      <c r="D1986">
        <v>2.1571750000000001</v>
      </c>
      <c r="E1986">
        <v>76</v>
      </c>
      <c r="F1986">
        <v>0</v>
      </c>
      <c r="G1986">
        <v>-1</v>
      </c>
      <c r="H1986">
        <v>1</v>
      </c>
      <c r="I1986">
        <v>270</v>
      </c>
    </row>
    <row r="1987" spans="2:9" x14ac:dyDescent="0.25">
      <c r="B1987">
        <v>135</v>
      </c>
      <c r="C1987">
        <v>88</v>
      </c>
      <c r="D1987">
        <v>0.78485799999999994</v>
      </c>
      <c r="E1987">
        <v>76</v>
      </c>
      <c r="F1987">
        <v>0</v>
      </c>
      <c r="G1987">
        <v>-1</v>
      </c>
      <c r="H1987">
        <v>1</v>
      </c>
      <c r="I1987">
        <v>270</v>
      </c>
    </row>
    <row r="1988" spans="2:9" x14ac:dyDescent="0.25">
      <c r="B1988">
        <v>136</v>
      </c>
      <c r="C1988">
        <v>88</v>
      </c>
      <c r="D1988">
        <v>2.2338309999999999</v>
      </c>
      <c r="E1988">
        <v>76</v>
      </c>
      <c r="F1988">
        <v>0</v>
      </c>
      <c r="G1988">
        <v>-1</v>
      </c>
      <c r="H1988">
        <v>1</v>
      </c>
      <c r="I1988">
        <v>270</v>
      </c>
    </row>
    <row r="1989" spans="2:9" x14ac:dyDescent="0.25">
      <c r="B1989">
        <v>137</v>
      </c>
      <c r="C1989">
        <v>88</v>
      </c>
      <c r="D1989">
        <v>12.119698</v>
      </c>
      <c r="E1989">
        <v>76</v>
      </c>
      <c r="F1989">
        <v>0</v>
      </c>
      <c r="G1989">
        <v>-1</v>
      </c>
      <c r="H1989">
        <v>1</v>
      </c>
      <c r="I1989">
        <v>270</v>
      </c>
    </row>
    <row r="1990" spans="2:9" x14ac:dyDescent="0.25">
      <c r="B1990">
        <v>138</v>
      </c>
      <c r="C1990">
        <v>88</v>
      </c>
      <c r="D1990">
        <v>6.6558970000000004</v>
      </c>
      <c r="E1990">
        <v>76</v>
      </c>
      <c r="F1990">
        <v>0</v>
      </c>
      <c r="G1990">
        <v>-1</v>
      </c>
      <c r="H1990">
        <v>1</v>
      </c>
      <c r="I1990">
        <v>270</v>
      </c>
    </row>
    <row r="1991" spans="2:9" x14ac:dyDescent="0.25">
      <c r="B1991">
        <v>139</v>
      </c>
      <c r="C1991">
        <v>88</v>
      </c>
      <c r="D1991">
        <v>4.6363779999999997</v>
      </c>
      <c r="E1991">
        <v>76</v>
      </c>
      <c r="F1991">
        <v>0</v>
      </c>
      <c r="G1991">
        <v>-1</v>
      </c>
      <c r="H1991">
        <v>1</v>
      </c>
      <c r="I1991">
        <v>270</v>
      </c>
    </row>
    <row r="1992" spans="2:9" x14ac:dyDescent="0.25">
      <c r="B1992">
        <v>140</v>
      </c>
      <c r="C1992">
        <v>88</v>
      </c>
      <c r="D1992">
        <v>6.0885980000000002</v>
      </c>
      <c r="E1992">
        <v>76</v>
      </c>
      <c r="F1992">
        <v>0</v>
      </c>
      <c r="G1992">
        <v>-1</v>
      </c>
      <c r="H1992">
        <v>1</v>
      </c>
      <c r="I1992">
        <v>270</v>
      </c>
    </row>
    <row r="1993" spans="2:9" x14ac:dyDescent="0.25">
      <c r="B1993">
        <v>141</v>
      </c>
      <c r="C1993">
        <v>88</v>
      </c>
      <c r="D1993">
        <v>4.3904719999999999</v>
      </c>
      <c r="E1993">
        <v>76</v>
      </c>
      <c r="F1993">
        <v>0</v>
      </c>
      <c r="G1993">
        <v>-1</v>
      </c>
      <c r="H1993">
        <v>1</v>
      </c>
      <c r="I1993">
        <v>270</v>
      </c>
    </row>
    <row r="1994" spans="2:9" x14ac:dyDescent="0.25">
      <c r="B1994">
        <v>142</v>
      </c>
      <c r="C1994">
        <v>88</v>
      </c>
      <c r="D1994">
        <v>3.897497</v>
      </c>
      <c r="E1994">
        <v>76</v>
      </c>
      <c r="F1994">
        <v>0</v>
      </c>
      <c r="G1994">
        <v>-1</v>
      </c>
      <c r="H1994">
        <v>1</v>
      </c>
      <c r="I1994">
        <v>270</v>
      </c>
    </row>
    <row r="1995" spans="2:9" x14ac:dyDescent="0.25">
      <c r="B1995">
        <v>143</v>
      </c>
      <c r="C1995">
        <v>88</v>
      </c>
      <c r="D1995">
        <v>3.44556</v>
      </c>
      <c r="E1995">
        <v>76</v>
      </c>
      <c r="F1995">
        <v>0</v>
      </c>
      <c r="G1995">
        <v>-1</v>
      </c>
      <c r="H1995">
        <v>1</v>
      </c>
      <c r="I1995">
        <v>270</v>
      </c>
    </row>
    <row r="1996" spans="2:9" x14ac:dyDescent="0.25">
      <c r="B1996">
        <v>144</v>
      </c>
      <c r="C1996">
        <v>88</v>
      </c>
      <c r="D1996">
        <v>4.9653679999999998</v>
      </c>
      <c r="E1996">
        <v>76</v>
      </c>
      <c r="F1996">
        <v>0</v>
      </c>
      <c r="G1996">
        <v>-1</v>
      </c>
      <c r="H1996">
        <v>1</v>
      </c>
      <c r="I1996">
        <v>270</v>
      </c>
    </row>
    <row r="1997" spans="2:9" x14ac:dyDescent="0.25">
      <c r="B1997">
        <v>145</v>
      </c>
      <c r="C1997">
        <v>88</v>
      </c>
      <c r="D1997">
        <v>6.5021820000000004</v>
      </c>
      <c r="E1997">
        <v>76</v>
      </c>
      <c r="F1997">
        <v>0</v>
      </c>
      <c r="G1997">
        <v>-1</v>
      </c>
      <c r="H1997">
        <v>1</v>
      </c>
      <c r="I1997">
        <v>270</v>
      </c>
    </row>
    <row r="1998" spans="2:9" x14ac:dyDescent="0.25">
      <c r="B1998">
        <v>146</v>
      </c>
      <c r="C1998">
        <v>88</v>
      </c>
      <c r="D1998">
        <v>3.897497</v>
      </c>
      <c r="E1998">
        <v>76</v>
      </c>
      <c r="F1998">
        <v>0</v>
      </c>
      <c r="G1998">
        <v>-1</v>
      </c>
      <c r="H1998">
        <v>1</v>
      </c>
      <c r="I1998">
        <v>270</v>
      </c>
    </row>
    <row r="1999" spans="2:9" x14ac:dyDescent="0.25">
      <c r="B1999">
        <v>147</v>
      </c>
      <c r="C1999">
        <v>88</v>
      </c>
      <c r="D1999">
        <v>5.6821549999999998</v>
      </c>
      <c r="E1999">
        <v>76</v>
      </c>
      <c r="F1999">
        <v>0</v>
      </c>
      <c r="G1999">
        <v>-1</v>
      </c>
      <c r="H1999">
        <v>1</v>
      </c>
      <c r="I1999">
        <v>270</v>
      </c>
    </row>
    <row r="2000" spans="2:9" x14ac:dyDescent="0.25">
      <c r="B2000">
        <v>148</v>
      </c>
      <c r="C2000">
        <v>88</v>
      </c>
      <c r="D2000">
        <v>3.2417229999999999</v>
      </c>
      <c r="E2000">
        <v>76</v>
      </c>
      <c r="F2000">
        <v>0</v>
      </c>
      <c r="G2000">
        <v>-1</v>
      </c>
      <c r="H2000">
        <v>1</v>
      </c>
      <c r="I2000">
        <v>270</v>
      </c>
    </row>
    <row r="2001" spans="2:9" x14ac:dyDescent="0.25">
      <c r="B2001">
        <v>149</v>
      </c>
      <c r="C2001">
        <v>88</v>
      </c>
      <c r="D2001">
        <v>2.2338309999999999</v>
      </c>
      <c r="E2001">
        <v>76</v>
      </c>
      <c r="F2001">
        <v>0</v>
      </c>
      <c r="G2001">
        <v>-1</v>
      </c>
      <c r="H2001">
        <v>1</v>
      </c>
      <c r="I2001">
        <v>270</v>
      </c>
    </row>
    <row r="2002" spans="2:9" x14ac:dyDescent="0.25">
      <c r="B2002">
        <v>150</v>
      </c>
      <c r="C2002">
        <v>88</v>
      </c>
      <c r="D2002">
        <v>12.533581999999999</v>
      </c>
      <c r="E2002">
        <v>76</v>
      </c>
      <c r="F2002">
        <v>0</v>
      </c>
      <c r="G2002">
        <v>-1</v>
      </c>
      <c r="H2002">
        <v>1</v>
      </c>
      <c r="I2002">
        <v>270</v>
      </c>
    </row>
    <row r="2003" spans="2:9" x14ac:dyDescent="0.25">
      <c r="B2003">
        <v>151</v>
      </c>
      <c r="C2003">
        <v>88</v>
      </c>
      <c r="D2003">
        <v>8.1452059999999999</v>
      </c>
      <c r="E2003">
        <v>76</v>
      </c>
      <c r="F2003">
        <v>0</v>
      </c>
      <c r="G2003">
        <v>-1</v>
      </c>
      <c r="H2003">
        <v>1</v>
      </c>
      <c r="I2003">
        <v>270</v>
      </c>
    </row>
    <row r="2004" spans="2:9" x14ac:dyDescent="0.25">
      <c r="B2004">
        <v>152</v>
      </c>
      <c r="C2004">
        <v>88</v>
      </c>
      <c r="D2004">
        <v>6.2627139999999999</v>
      </c>
      <c r="E2004">
        <v>76</v>
      </c>
      <c r="F2004">
        <v>0</v>
      </c>
      <c r="G2004">
        <v>-1</v>
      </c>
      <c r="H2004">
        <v>1</v>
      </c>
      <c r="I2004">
        <v>270</v>
      </c>
    </row>
    <row r="2005" spans="2:9" x14ac:dyDescent="0.25">
      <c r="B2005">
        <v>153</v>
      </c>
      <c r="C2005">
        <v>88</v>
      </c>
      <c r="D2005">
        <v>3.415597</v>
      </c>
      <c r="E2005">
        <v>76</v>
      </c>
      <c r="F2005">
        <v>0</v>
      </c>
      <c r="G2005">
        <v>-1</v>
      </c>
      <c r="H2005">
        <v>1</v>
      </c>
      <c r="I2005">
        <v>270</v>
      </c>
    </row>
    <row r="2006" spans="2:9" x14ac:dyDescent="0.25">
      <c r="B2006">
        <v>154</v>
      </c>
      <c r="C2006">
        <v>88</v>
      </c>
      <c r="D2006">
        <v>1.6791229999999999</v>
      </c>
      <c r="E2006">
        <v>76</v>
      </c>
      <c r="F2006">
        <v>0</v>
      </c>
      <c r="G2006">
        <v>-1</v>
      </c>
      <c r="H2006">
        <v>1</v>
      </c>
      <c r="I2006">
        <v>270</v>
      </c>
    </row>
    <row r="2007" spans="2:9" x14ac:dyDescent="0.25">
      <c r="B2007">
        <v>155</v>
      </c>
      <c r="C2007">
        <v>88</v>
      </c>
      <c r="D2007">
        <v>4.3056799999999997</v>
      </c>
      <c r="E2007">
        <v>76</v>
      </c>
      <c r="F2007">
        <v>0</v>
      </c>
      <c r="G2007">
        <v>-1</v>
      </c>
      <c r="H2007">
        <v>1</v>
      </c>
      <c r="I2007">
        <v>270</v>
      </c>
    </row>
    <row r="2008" spans="2:9" x14ac:dyDescent="0.25">
      <c r="B2008">
        <v>156</v>
      </c>
      <c r="C2008">
        <v>88</v>
      </c>
      <c r="D2008">
        <v>3.5239189999999998</v>
      </c>
      <c r="E2008">
        <v>76</v>
      </c>
      <c r="F2008">
        <v>0</v>
      </c>
      <c r="G2008">
        <v>-1</v>
      </c>
      <c r="H2008">
        <v>1</v>
      </c>
      <c r="I2008">
        <v>270</v>
      </c>
    </row>
    <row r="2009" spans="2:9" x14ac:dyDescent="0.25">
      <c r="B2009">
        <v>157</v>
      </c>
      <c r="C2009">
        <v>88</v>
      </c>
      <c r="D2009">
        <v>9.7004219999999997</v>
      </c>
      <c r="E2009">
        <v>76</v>
      </c>
      <c r="F2009">
        <v>0</v>
      </c>
      <c r="G2009">
        <v>-1</v>
      </c>
      <c r="H2009">
        <v>1</v>
      </c>
      <c r="I2009">
        <v>270</v>
      </c>
    </row>
    <row r="2010" spans="2:9" x14ac:dyDescent="0.25">
      <c r="B2010">
        <v>158</v>
      </c>
      <c r="C2010">
        <v>88</v>
      </c>
      <c r="D2010">
        <v>6.244237</v>
      </c>
      <c r="E2010">
        <v>76</v>
      </c>
      <c r="F2010">
        <v>0</v>
      </c>
      <c r="G2010">
        <v>-1</v>
      </c>
      <c r="H2010">
        <v>1</v>
      </c>
      <c r="I2010">
        <v>270</v>
      </c>
    </row>
    <row r="2011" spans="2:9" x14ac:dyDescent="0.25">
      <c r="B2011">
        <v>159</v>
      </c>
      <c r="C2011">
        <v>88</v>
      </c>
      <c r="D2011">
        <v>11.120810000000001</v>
      </c>
      <c r="E2011">
        <v>76</v>
      </c>
      <c r="F2011">
        <v>0</v>
      </c>
      <c r="G2011">
        <v>-1</v>
      </c>
      <c r="H2011">
        <v>1</v>
      </c>
      <c r="I2011">
        <v>270</v>
      </c>
    </row>
    <row r="2012" spans="2:9" x14ac:dyDescent="0.25">
      <c r="B2012">
        <v>160</v>
      </c>
      <c r="C2012">
        <v>88</v>
      </c>
      <c r="D2012">
        <v>7.5412650000000001</v>
      </c>
      <c r="E2012">
        <v>76</v>
      </c>
      <c r="F2012">
        <v>0</v>
      </c>
      <c r="G2012">
        <v>-1</v>
      </c>
      <c r="H2012">
        <v>1</v>
      </c>
      <c r="I2012">
        <v>270</v>
      </c>
    </row>
    <row r="2013" spans="2:9" x14ac:dyDescent="0.25">
      <c r="B2013">
        <v>161</v>
      </c>
      <c r="C2013">
        <v>88</v>
      </c>
      <c r="D2013">
        <v>11.834127000000001</v>
      </c>
      <c r="E2013">
        <v>76</v>
      </c>
      <c r="F2013">
        <v>0</v>
      </c>
      <c r="G2013">
        <v>-1</v>
      </c>
      <c r="H2013">
        <v>1</v>
      </c>
      <c r="I2013">
        <v>270</v>
      </c>
    </row>
    <row r="2014" spans="2:9" x14ac:dyDescent="0.25">
      <c r="B2014">
        <v>162</v>
      </c>
      <c r="C2014">
        <v>88</v>
      </c>
      <c r="D2014">
        <v>6.2057260000000003</v>
      </c>
      <c r="E2014">
        <v>76</v>
      </c>
      <c r="F2014">
        <v>0</v>
      </c>
      <c r="G2014">
        <v>-1</v>
      </c>
      <c r="H2014">
        <v>1</v>
      </c>
      <c r="I2014">
        <v>270</v>
      </c>
    </row>
    <row r="2015" spans="2:9" x14ac:dyDescent="0.25">
      <c r="B2015">
        <v>163</v>
      </c>
      <c r="C2015">
        <v>88</v>
      </c>
      <c r="D2015">
        <v>12.580529</v>
      </c>
      <c r="E2015">
        <v>76</v>
      </c>
      <c r="F2015">
        <v>0</v>
      </c>
      <c r="G2015">
        <v>-1</v>
      </c>
      <c r="H2015">
        <v>1</v>
      </c>
      <c r="I2015">
        <v>270</v>
      </c>
    </row>
    <row r="2016" spans="2:9" x14ac:dyDescent="0.25">
      <c r="B2016">
        <v>164</v>
      </c>
      <c r="C2016">
        <v>88</v>
      </c>
      <c r="D2016">
        <v>6.8103689999999997</v>
      </c>
      <c r="E2016">
        <v>76</v>
      </c>
      <c r="F2016">
        <v>0</v>
      </c>
      <c r="G2016">
        <v>-1</v>
      </c>
      <c r="H2016">
        <v>1</v>
      </c>
      <c r="I2016">
        <v>270</v>
      </c>
    </row>
    <row r="2017" spans="2:9" x14ac:dyDescent="0.25">
      <c r="B2017">
        <v>165</v>
      </c>
      <c r="C2017">
        <v>88</v>
      </c>
      <c r="D2017">
        <v>11.849633000000001</v>
      </c>
      <c r="E2017">
        <v>76</v>
      </c>
      <c r="F2017">
        <v>0</v>
      </c>
      <c r="G2017">
        <v>-1</v>
      </c>
      <c r="H2017">
        <v>1</v>
      </c>
      <c r="I2017">
        <v>270</v>
      </c>
    </row>
    <row r="2018" spans="2:9" x14ac:dyDescent="0.25">
      <c r="B2018">
        <v>166</v>
      </c>
      <c r="C2018">
        <v>88</v>
      </c>
      <c r="D2018">
        <v>4.9616110000000004</v>
      </c>
      <c r="E2018">
        <v>76</v>
      </c>
      <c r="F2018">
        <v>0</v>
      </c>
      <c r="G2018">
        <v>-1</v>
      </c>
      <c r="H2018">
        <v>1</v>
      </c>
      <c r="I2018">
        <v>270</v>
      </c>
    </row>
    <row r="2019" spans="2:9" x14ac:dyDescent="0.25">
      <c r="B2019">
        <v>167</v>
      </c>
      <c r="C2019">
        <v>88</v>
      </c>
      <c r="D2019">
        <v>9.0204160000000009</v>
      </c>
      <c r="E2019">
        <v>76</v>
      </c>
      <c r="F2019">
        <v>0</v>
      </c>
      <c r="G2019">
        <v>-1</v>
      </c>
      <c r="H2019">
        <v>1</v>
      </c>
      <c r="I2019">
        <v>270</v>
      </c>
    </row>
    <row r="2020" spans="2:9" x14ac:dyDescent="0.25">
      <c r="B2020">
        <v>168</v>
      </c>
      <c r="C2020">
        <v>88</v>
      </c>
      <c r="D2020">
        <v>1.8731800000000001</v>
      </c>
      <c r="E2020">
        <v>76</v>
      </c>
      <c r="F2020">
        <v>0</v>
      </c>
      <c r="G2020">
        <v>-1</v>
      </c>
      <c r="H2020">
        <v>1</v>
      </c>
      <c r="I2020">
        <v>270</v>
      </c>
    </row>
    <row r="2021" spans="2:9" x14ac:dyDescent="0.25">
      <c r="B2021">
        <v>169</v>
      </c>
      <c r="C2021">
        <v>88</v>
      </c>
      <c r="D2021">
        <v>3.3479860000000001</v>
      </c>
      <c r="E2021">
        <v>76</v>
      </c>
      <c r="F2021">
        <v>0</v>
      </c>
      <c r="G2021">
        <v>-1</v>
      </c>
      <c r="H2021">
        <v>1</v>
      </c>
      <c r="I2021">
        <v>270</v>
      </c>
    </row>
    <row r="2022" spans="2:9" x14ac:dyDescent="0.25">
      <c r="B2022">
        <v>170</v>
      </c>
      <c r="C2022">
        <v>88</v>
      </c>
      <c r="D2022">
        <v>6.244237</v>
      </c>
      <c r="E2022">
        <v>76</v>
      </c>
      <c r="F2022">
        <v>0</v>
      </c>
      <c r="G2022">
        <v>-1</v>
      </c>
      <c r="H2022">
        <v>1</v>
      </c>
      <c r="I2022">
        <v>270</v>
      </c>
    </row>
    <row r="2023" spans="2:9" x14ac:dyDescent="0.25">
      <c r="B2023">
        <v>171</v>
      </c>
      <c r="C2023">
        <v>88</v>
      </c>
      <c r="D2023">
        <v>9.3478729999999999</v>
      </c>
      <c r="E2023">
        <v>76</v>
      </c>
      <c r="F2023">
        <v>0</v>
      </c>
      <c r="G2023">
        <v>-1</v>
      </c>
      <c r="H2023">
        <v>1</v>
      </c>
      <c r="I2023">
        <v>270</v>
      </c>
    </row>
    <row r="2024" spans="2:9" x14ac:dyDescent="0.25">
      <c r="B2024">
        <v>172</v>
      </c>
      <c r="C2024">
        <v>88</v>
      </c>
      <c r="D2024">
        <v>2.6908989999999999</v>
      </c>
      <c r="E2024">
        <v>76</v>
      </c>
      <c r="F2024">
        <v>0</v>
      </c>
      <c r="G2024">
        <v>-1</v>
      </c>
      <c r="H2024">
        <v>1</v>
      </c>
      <c r="I2024">
        <v>270</v>
      </c>
    </row>
    <row r="2025" spans="2:9" x14ac:dyDescent="0.25">
      <c r="B2025">
        <v>173</v>
      </c>
      <c r="C2025">
        <v>88</v>
      </c>
      <c r="D2025">
        <v>11.101153</v>
      </c>
      <c r="E2025">
        <v>76</v>
      </c>
      <c r="F2025">
        <v>0</v>
      </c>
      <c r="G2025">
        <v>-1</v>
      </c>
      <c r="H2025">
        <v>1</v>
      </c>
      <c r="I2025">
        <v>270</v>
      </c>
    </row>
    <row r="2026" spans="2:9" x14ac:dyDescent="0.25">
      <c r="B2026">
        <v>174</v>
      </c>
      <c r="C2026">
        <v>88</v>
      </c>
      <c r="D2026">
        <v>3.4297270000000002</v>
      </c>
      <c r="E2026">
        <v>76</v>
      </c>
      <c r="F2026">
        <v>0</v>
      </c>
      <c r="G2026">
        <v>-1</v>
      </c>
      <c r="H2026">
        <v>1</v>
      </c>
      <c r="I2026">
        <v>270</v>
      </c>
    </row>
    <row r="2027" spans="2:9" x14ac:dyDescent="0.25">
      <c r="B2027">
        <v>175</v>
      </c>
      <c r="C2027">
        <v>88</v>
      </c>
      <c r="D2027">
        <v>12.353432</v>
      </c>
      <c r="E2027">
        <v>76</v>
      </c>
      <c r="F2027">
        <v>0</v>
      </c>
      <c r="G2027">
        <v>-1</v>
      </c>
      <c r="H2027">
        <v>1</v>
      </c>
      <c r="I2027">
        <v>270</v>
      </c>
    </row>
    <row r="2028" spans="2:9" x14ac:dyDescent="0.25">
      <c r="B2028">
        <v>176</v>
      </c>
      <c r="C2028">
        <v>88</v>
      </c>
      <c r="D2028">
        <v>3.8328229999999999</v>
      </c>
      <c r="E2028">
        <v>76</v>
      </c>
      <c r="F2028">
        <v>0</v>
      </c>
      <c r="G2028">
        <v>-1</v>
      </c>
      <c r="H2028">
        <v>1</v>
      </c>
      <c r="I2028">
        <v>270</v>
      </c>
    </row>
    <row r="2029" spans="2:9" x14ac:dyDescent="0.25">
      <c r="B2029">
        <v>177</v>
      </c>
      <c r="C2029">
        <v>88</v>
      </c>
      <c r="D2029">
        <v>16.586365000000001</v>
      </c>
      <c r="E2029">
        <v>76</v>
      </c>
      <c r="F2029">
        <v>0</v>
      </c>
      <c r="G2029">
        <v>-1</v>
      </c>
      <c r="H2029">
        <v>1</v>
      </c>
      <c r="I2029">
        <v>270</v>
      </c>
    </row>
    <row r="2030" spans="2:9" x14ac:dyDescent="0.25">
      <c r="B2030">
        <v>178</v>
      </c>
      <c r="C2030">
        <v>88</v>
      </c>
      <c r="D2030">
        <v>6.3397069999999998</v>
      </c>
      <c r="E2030">
        <v>76</v>
      </c>
      <c r="F2030">
        <v>0</v>
      </c>
      <c r="G2030">
        <v>-1</v>
      </c>
      <c r="H2030">
        <v>1</v>
      </c>
      <c r="I2030">
        <v>270</v>
      </c>
    </row>
    <row r="2031" spans="2:9" x14ac:dyDescent="0.25">
      <c r="B2031">
        <v>179</v>
      </c>
      <c r="C2031">
        <v>88</v>
      </c>
      <c r="D2031">
        <v>12.918704999999999</v>
      </c>
      <c r="E2031">
        <v>76</v>
      </c>
      <c r="F2031">
        <v>0</v>
      </c>
      <c r="G2031">
        <v>-1</v>
      </c>
      <c r="H2031">
        <v>1</v>
      </c>
      <c r="I2031">
        <v>270</v>
      </c>
    </row>
    <row r="2032" spans="2:9" x14ac:dyDescent="0.25">
      <c r="B2032">
        <v>180</v>
      </c>
      <c r="C2032">
        <v>88</v>
      </c>
      <c r="D2032">
        <v>3.8328229999999999</v>
      </c>
      <c r="E2032">
        <v>76</v>
      </c>
      <c r="F2032">
        <v>0</v>
      </c>
      <c r="G2032">
        <v>-1</v>
      </c>
      <c r="H2032">
        <v>1</v>
      </c>
      <c r="I2032">
        <v>270</v>
      </c>
    </row>
    <row r="2033" spans="2:9" x14ac:dyDescent="0.25">
      <c r="B2033">
        <v>181</v>
      </c>
      <c r="C2033">
        <v>88</v>
      </c>
      <c r="D2033">
        <v>12.918704999999999</v>
      </c>
      <c r="E2033">
        <v>76</v>
      </c>
      <c r="F2033">
        <v>0</v>
      </c>
      <c r="G2033">
        <v>-1</v>
      </c>
      <c r="H2033">
        <v>1</v>
      </c>
      <c r="I2033">
        <v>270</v>
      </c>
    </row>
    <row r="2034" spans="2:9" x14ac:dyDescent="0.25">
      <c r="B2034">
        <v>182</v>
      </c>
      <c r="C2034">
        <v>88</v>
      </c>
      <c r="D2034">
        <v>2.5485449999999998</v>
      </c>
      <c r="E2034">
        <v>76</v>
      </c>
      <c r="F2034">
        <v>0</v>
      </c>
      <c r="G2034">
        <v>-1</v>
      </c>
      <c r="H2034">
        <v>1</v>
      </c>
      <c r="I2034">
        <v>270</v>
      </c>
    </row>
    <row r="2035" spans="2:9" x14ac:dyDescent="0.25">
      <c r="B2035">
        <v>183</v>
      </c>
      <c r="C2035">
        <v>88</v>
      </c>
      <c r="D2035">
        <v>9.9401899999999994</v>
      </c>
      <c r="E2035">
        <v>76</v>
      </c>
      <c r="F2035">
        <v>0</v>
      </c>
      <c r="G2035">
        <v>-1</v>
      </c>
      <c r="H2035">
        <v>1</v>
      </c>
      <c r="I2035">
        <v>270</v>
      </c>
    </row>
    <row r="2036" spans="2:9" x14ac:dyDescent="0.25">
      <c r="B2036">
        <v>184</v>
      </c>
      <c r="C2036">
        <v>88</v>
      </c>
      <c r="D2036">
        <v>1.2764340000000001</v>
      </c>
      <c r="E2036">
        <v>76</v>
      </c>
      <c r="F2036">
        <v>0</v>
      </c>
      <c r="G2036">
        <v>-1</v>
      </c>
      <c r="H2036">
        <v>1</v>
      </c>
      <c r="I2036">
        <v>270</v>
      </c>
    </row>
    <row r="2037" spans="2:9" x14ac:dyDescent="0.25">
      <c r="B2037">
        <v>185</v>
      </c>
      <c r="C2037">
        <v>88</v>
      </c>
      <c r="D2037">
        <v>4.7859889999999998</v>
      </c>
      <c r="E2037">
        <v>76</v>
      </c>
      <c r="F2037">
        <v>0</v>
      </c>
      <c r="G2037">
        <v>-1</v>
      </c>
      <c r="H2037">
        <v>1</v>
      </c>
      <c r="I2037">
        <v>270</v>
      </c>
    </row>
    <row r="2038" spans="2:9" x14ac:dyDescent="0.25">
      <c r="B2038">
        <v>186</v>
      </c>
      <c r="C2038">
        <v>88</v>
      </c>
      <c r="D2038">
        <v>1.6035239999999999</v>
      </c>
      <c r="E2038">
        <v>76</v>
      </c>
      <c r="F2038">
        <v>0</v>
      </c>
      <c r="G2038">
        <v>-1</v>
      </c>
      <c r="H2038">
        <v>1</v>
      </c>
      <c r="I2038">
        <v>270</v>
      </c>
    </row>
    <row r="2039" spans="2:9" x14ac:dyDescent="0.25">
      <c r="B2039">
        <v>187</v>
      </c>
      <c r="C2039">
        <v>88</v>
      </c>
      <c r="D2039">
        <v>4.0786759999999997</v>
      </c>
      <c r="E2039">
        <v>76</v>
      </c>
      <c r="F2039">
        <v>0</v>
      </c>
      <c r="G2039">
        <v>-1</v>
      </c>
      <c r="H2039">
        <v>1</v>
      </c>
      <c r="I2039">
        <v>270</v>
      </c>
    </row>
    <row r="2040" spans="2:9" x14ac:dyDescent="0.25">
      <c r="B2040">
        <v>188</v>
      </c>
      <c r="C2040">
        <v>88</v>
      </c>
      <c r="D2040">
        <v>2.145715</v>
      </c>
      <c r="E2040">
        <v>76</v>
      </c>
      <c r="F2040">
        <v>0</v>
      </c>
      <c r="G2040">
        <v>-1</v>
      </c>
      <c r="H2040">
        <v>1</v>
      </c>
      <c r="I2040">
        <v>270</v>
      </c>
    </row>
    <row r="2041" spans="2:9" x14ac:dyDescent="0.25">
      <c r="B2041">
        <v>189</v>
      </c>
      <c r="C2041">
        <v>88</v>
      </c>
      <c r="D2041">
        <v>1.7952129999999999</v>
      </c>
      <c r="E2041">
        <v>76</v>
      </c>
      <c r="F2041">
        <v>0</v>
      </c>
      <c r="G2041">
        <v>-1</v>
      </c>
      <c r="H2041">
        <v>1</v>
      </c>
      <c r="I2041">
        <v>270</v>
      </c>
    </row>
    <row r="2042" spans="2:9" x14ac:dyDescent="0.25">
      <c r="B2042">
        <v>190</v>
      </c>
      <c r="C2042">
        <v>88</v>
      </c>
      <c r="D2042">
        <v>2.324808</v>
      </c>
      <c r="E2042">
        <v>76</v>
      </c>
      <c r="F2042">
        <v>0</v>
      </c>
      <c r="G2042">
        <v>-1</v>
      </c>
      <c r="H2042">
        <v>1</v>
      </c>
      <c r="I2042">
        <v>270</v>
      </c>
    </row>
    <row r="2043" spans="2:9" x14ac:dyDescent="0.25">
      <c r="B2043">
        <v>191</v>
      </c>
      <c r="C2043">
        <v>88</v>
      </c>
      <c r="D2043">
        <v>2.324808</v>
      </c>
      <c r="E2043">
        <v>76</v>
      </c>
      <c r="F2043">
        <v>0</v>
      </c>
      <c r="G2043">
        <v>-1</v>
      </c>
      <c r="H2043">
        <v>1</v>
      </c>
      <c r="I2043">
        <v>270</v>
      </c>
    </row>
    <row r="2044" spans="2:9" x14ac:dyDescent="0.25">
      <c r="B2044">
        <v>192</v>
      </c>
      <c r="C2044">
        <v>88</v>
      </c>
      <c r="D2044">
        <v>2.324808</v>
      </c>
      <c r="E2044">
        <v>76</v>
      </c>
      <c r="F2044">
        <v>0</v>
      </c>
      <c r="G2044">
        <v>-1</v>
      </c>
      <c r="H2044">
        <v>1</v>
      </c>
      <c r="I2044">
        <v>270</v>
      </c>
    </row>
    <row r="2045" spans="2:9" x14ac:dyDescent="0.25">
      <c r="B2045">
        <v>193</v>
      </c>
      <c r="C2045">
        <v>88</v>
      </c>
      <c r="D2045">
        <v>2.145715</v>
      </c>
      <c r="E2045">
        <v>76</v>
      </c>
      <c r="F2045">
        <v>0</v>
      </c>
      <c r="G2045">
        <v>-1</v>
      </c>
      <c r="H2045">
        <v>1</v>
      </c>
      <c r="I2045">
        <v>270</v>
      </c>
    </row>
    <row r="2046" spans="2:9" x14ac:dyDescent="0.25">
      <c r="B2046">
        <v>194</v>
      </c>
      <c r="C2046">
        <v>88</v>
      </c>
      <c r="D2046">
        <v>1.0958870000000001</v>
      </c>
      <c r="E2046">
        <v>76</v>
      </c>
      <c r="F2046">
        <v>0</v>
      </c>
      <c r="G2046">
        <v>-1</v>
      </c>
      <c r="H2046">
        <v>1</v>
      </c>
      <c r="I2046">
        <v>270</v>
      </c>
    </row>
    <row r="2047" spans="2:9" x14ac:dyDescent="0.25">
      <c r="B2047">
        <v>195</v>
      </c>
      <c r="C2047">
        <v>88</v>
      </c>
      <c r="D2047">
        <v>0.937917</v>
      </c>
      <c r="E2047">
        <v>76</v>
      </c>
      <c r="F2047">
        <v>0</v>
      </c>
      <c r="G2047">
        <v>-1</v>
      </c>
      <c r="H2047">
        <v>1</v>
      </c>
      <c r="I2047">
        <v>270</v>
      </c>
    </row>
    <row r="2048" spans="2:9" x14ac:dyDescent="0.25">
      <c r="B2048">
        <v>196</v>
      </c>
      <c r="C2048">
        <v>88</v>
      </c>
      <c r="D2048">
        <v>3.237711</v>
      </c>
      <c r="E2048">
        <v>76</v>
      </c>
      <c r="F2048">
        <v>0</v>
      </c>
      <c r="G2048">
        <v>-1</v>
      </c>
      <c r="H2048">
        <v>1</v>
      </c>
      <c r="I2048">
        <v>270</v>
      </c>
    </row>
    <row r="2049" spans="2:9" x14ac:dyDescent="0.25">
      <c r="B2049">
        <v>197</v>
      </c>
      <c r="C2049">
        <v>88</v>
      </c>
      <c r="D2049">
        <v>11.706833</v>
      </c>
      <c r="E2049">
        <v>76</v>
      </c>
      <c r="F2049">
        <v>0</v>
      </c>
      <c r="G2049">
        <v>-1</v>
      </c>
      <c r="H2049">
        <v>1</v>
      </c>
      <c r="I2049">
        <v>270</v>
      </c>
    </row>
    <row r="2050" spans="2:9" x14ac:dyDescent="0.25">
      <c r="B2050">
        <v>198</v>
      </c>
      <c r="C2050">
        <v>88</v>
      </c>
      <c r="D2050">
        <v>1.7355149999999999</v>
      </c>
      <c r="E2050">
        <v>76</v>
      </c>
      <c r="F2050">
        <v>0</v>
      </c>
      <c r="G2050">
        <v>-1</v>
      </c>
      <c r="H2050">
        <v>1</v>
      </c>
      <c r="I2050">
        <v>270</v>
      </c>
    </row>
    <row r="2051" spans="2:9" x14ac:dyDescent="0.25">
      <c r="B2051">
        <v>199</v>
      </c>
      <c r="C2051">
        <v>88</v>
      </c>
      <c r="D2051">
        <v>3.601985</v>
      </c>
      <c r="E2051">
        <v>76</v>
      </c>
      <c r="F2051">
        <v>0</v>
      </c>
      <c r="G2051">
        <v>-1</v>
      </c>
      <c r="H2051">
        <v>1</v>
      </c>
      <c r="I2051">
        <v>270</v>
      </c>
    </row>
    <row r="2052" spans="2:9" x14ac:dyDescent="0.25">
      <c r="B2052">
        <v>200</v>
      </c>
      <c r="C2052">
        <v>88</v>
      </c>
      <c r="D2052">
        <v>3.601985</v>
      </c>
      <c r="E2052">
        <v>76</v>
      </c>
      <c r="F2052">
        <v>0</v>
      </c>
      <c r="G2052">
        <v>-1</v>
      </c>
      <c r="H2052">
        <v>1</v>
      </c>
      <c r="I2052">
        <v>270</v>
      </c>
    </row>
    <row r="2053" spans="2:9" x14ac:dyDescent="0.25">
      <c r="B2053">
        <v>201</v>
      </c>
      <c r="C2053">
        <v>88</v>
      </c>
      <c r="D2053">
        <v>3.286591</v>
      </c>
      <c r="E2053">
        <v>76</v>
      </c>
      <c r="F2053">
        <v>0</v>
      </c>
      <c r="G2053">
        <v>-1</v>
      </c>
      <c r="H2053">
        <v>1</v>
      </c>
      <c r="I2053">
        <v>270</v>
      </c>
    </row>
    <row r="2054" spans="2:9" x14ac:dyDescent="0.25">
      <c r="B2054">
        <v>202</v>
      </c>
      <c r="C2054">
        <v>88</v>
      </c>
      <c r="D2054">
        <v>3.286591</v>
      </c>
      <c r="E2054">
        <v>76</v>
      </c>
      <c r="F2054">
        <v>0</v>
      </c>
      <c r="G2054">
        <v>-1</v>
      </c>
      <c r="H2054">
        <v>1</v>
      </c>
      <c r="I2054">
        <v>270</v>
      </c>
    </row>
    <row r="2055" spans="2:9" x14ac:dyDescent="0.25">
      <c r="B2055">
        <v>203</v>
      </c>
      <c r="C2055">
        <v>88</v>
      </c>
      <c r="D2055">
        <v>3.601985</v>
      </c>
      <c r="E2055">
        <v>76</v>
      </c>
      <c r="F2055">
        <v>0</v>
      </c>
      <c r="G2055">
        <v>-1</v>
      </c>
      <c r="H2055">
        <v>1</v>
      </c>
      <c r="I2055">
        <v>270</v>
      </c>
    </row>
    <row r="2056" spans="2:9" x14ac:dyDescent="0.25">
      <c r="B2056">
        <v>204</v>
      </c>
      <c r="C2056">
        <v>88</v>
      </c>
      <c r="D2056">
        <v>3.601985</v>
      </c>
      <c r="E2056">
        <v>76</v>
      </c>
      <c r="F2056">
        <v>0</v>
      </c>
      <c r="G2056">
        <v>-1</v>
      </c>
      <c r="H2056">
        <v>1</v>
      </c>
      <c r="I2056">
        <v>270</v>
      </c>
    </row>
    <row r="2057" spans="2:9" x14ac:dyDescent="0.25">
      <c r="B2057">
        <v>205</v>
      </c>
      <c r="C2057">
        <v>88</v>
      </c>
      <c r="D2057">
        <v>3.601985</v>
      </c>
      <c r="E2057">
        <v>76</v>
      </c>
      <c r="F2057">
        <v>0</v>
      </c>
      <c r="G2057">
        <v>-1</v>
      </c>
      <c r="H2057">
        <v>1</v>
      </c>
      <c r="I2057">
        <v>270</v>
      </c>
    </row>
    <row r="2058" spans="2:9" x14ac:dyDescent="0.25">
      <c r="B2058">
        <v>206</v>
      </c>
      <c r="C2058">
        <v>88</v>
      </c>
      <c r="D2058">
        <v>1.5674110000000001</v>
      </c>
      <c r="E2058">
        <v>76</v>
      </c>
      <c r="F2058">
        <v>0</v>
      </c>
      <c r="G2058">
        <v>-1</v>
      </c>
      <c r="H2058">
        <v>1</v>
      </c>
      <c r="I2058">
        <v>270</v>
      </c>
    </row>
    <row r="2059" spans="2:9" x14ac:dyDescent="0.25">
      <c r="B2059">
        <v>207</v>
      </c>
      <c r="C2059">
        <v>88</v>
      </c>
      <c r="D2059">
        <v>4.2510209999999997</v>
      </c>
      <c r="E2059">
        <v>76</v>
      </c>
      <c r="F2059">
        <v>0</v>
      </c>
      <c r="G2059">
        <v>-1</v>
      </c>
      <c r="H2059">
        <v>1</v>
      </c>
      <c r="I2059">
        <v>270</v>
      </c>
    </row>
    <row r="2060" spans="2:9" x14ac:dyDescent="0.25">
      <c r="B2060">
        <v>208</v>
      </c>
      <c r="C2060">
        <v>88</v>
      </c>
      <c r="D2060">
        <v>4.1825419999999998</v>
      </c>
      <c r="E2060">
        <v>76</v>
      </c>
      <c r="F2060">
        <v>0</v>
      </c>
      <c r="G2060">
        <v>-1</v>
      </c>
      <c r="H2060">
        <v>1</v>
      </c>
      <c r="I2060">
        <v>270</v>
      </c>
    </row>
    <row r="2061" spans="2:9" x14ac:dyDescent="0.25">
      <c r="B2061">
        <v>209</v>
      </c>
      <c r="C2061">
        <v>88</v>
      </c>
      <c r="D2061">
        <v>4.298654</v>
      </c>
      <c r="E2061">
        <v>76</v>
      </c>
      <c r="F2061">
        <v>0</v>
      </c>
      <c r="G2061">
        <v>-1</v>
      </c>
      <c r="H2061">
        <v>1</v>
      </c>
      <c r="I2061">
        <v>270</v>
      </c>
    </row>
    <row r="2062" spans="2:9" x14ac:dyDescent="0.25">
      <c r="B2062">
        <v>210</v>
      </c>
      <c r="C2062">
        <v>88</v>
      </c>
      <c r="D2062">
        <v>4.298654</v>
      </c>
      <c r="E2062">
        <v>76</v>
      </c>
      <c r="F2062">
        <v>0</v>
      </c>
      <c r="G2062">
        <v>-1</v>
      </c>
      <c r="H2062">
        <v>1</v>
      </c>
      <c r="I2062">
        <v>270</v>
      </c>
    </row>
    <row r="2063" spans="2:9" x14ac:dyDescent="0.25">
      <c r="B2063">
        <v>211</v>
      </c>
      <c r="C2063">
        <v>88</v>
      </c>
      <c r="D2063">
        <v>4.298654</v>
      </c>
      <c r="E2063">
        <v>76</v>
      </c>
      <c r="F2063">
        <v>0</v>
      </c>
      <c r="G2063">
        <v>-1</v>
      </c>
      <c r="H2063">
        <v>1</v>
      </c>
      <c r="I2063">
        <v>270</v>
      </c>
    </row>
    <row r="2064" spans="2:9" x14ac:dyDescent="0.25">
      <c r="B2064">
        <v>212</v>
      </c>
      <c r="C2064">
        <v>88</v>
      </c>
      <c r="D2064">
        <v>4.2510209999999997</v>
      </c>
      <c r="E2064">
        <v>76</v>
      </c>
      <c r="F2064">
        <v>0</v>
      </c>
      <c r="G2064">
        <v>-1</v>
      </c>
      <c r="H2064">
        <v>1</v>
      </c>
      <c r="I2064">
        <v>270</v>
      </c>
    </row>
    <row r="2065" spans="2:9" x14ac:dyDescent="0.25">
      <c r="B2065">
        <v>213</v>
      </c>
      <c r="C2065">
        <v>88</v>
      </c>
      <c r="D2065">
        <v>1.0935010000000001</v>
      </c>
      <c r="E2065">
        <v>76</v>
      </c>
      <c r="F2065">
        <v>0</v>
      </c>
      <c r="G2065">
        <v>-1</v>
      </c>
      <c r="H2065">
        <v>1</v>
      </c>
      <c r="I2065">
        <v>270</v>
      </c>
    </row>
    <row r="2066" spans="2:9" x14ac:dyDescent="0.25">
      <c r="B2066">
        <v>214</v>
      </c>
      <c r="C2066">
        <v>88</v>
      </c>
      <c r="D2066">
        <v>4.1825419999999998</v>
      </c>
      <c r="E2066">
        <v>76</v>
      </c>
      <c r="F2066">
        <v>0</v>
      </c>
      <c r="G2066">
        <v>-1</v>
      </c>
      <c r="H2066">
        <v>1</v>
      </c>
      <c r="I2066">
        <v>270</v>
      </c>
    </row>
    <row r="2067" spans="2:9" x14ac:dyDescent="0.25">
      <c r="B2067">
        <v>215</v>
      </c>
      <c r="C2067">
        <v>88</v>
      </c>
      <c r="D2067">
        <v>3.0552640000000002</v>
      </c>
      <c r="E2067">
        <v>76</v>
      </c>
      <c r="F2067">
        <v>0</v>
      </c>
      <c r="G2067">
        <v>-1</v>
      </c>
      <c r="H2067">
        <v>1</v>
      </c>
      <c r="I2067">
        <v>270</v>
      </c>
    </row>
    <row r="2068" spans="2:9" x14ac:dyDescent="0.25">
      <c r="B2068">
        <v>216</v>
      </c>
      <c r="C2068">
        <v>88</v>
      </c>
      <c r="D2068">
        <v>1.5769740000000001</v>
      </c>
      <c r="E2068">
        <v>76</v>
      </c>
      <c r="F2068">
        <v>0</v>
      </c>
      <c r="G2068">
        <v>-1</v>
      </c>
      <c r="H2068">
        <v>1</v>
      </c>
      <c r="I2068">
        <v>270</v>
      </c>
    </row>
    <row r="2069" spans="2:9" x14ac:dyDescent="0.25">
      <c r="B2069">
        <v>217</v>
      </c>
      <c r="C2069">
        <v>88</v>
      </c>
      <c r="D2069">
        <v>0.52565799999999996</v>
      </c>
      <c r="E2069">
        <v>76</v>
      </c>
      <c r="F2069">
        <v>0</v>
      </c>
      <c r="G2069">
        <v>-1</v>
      </c>
      <c r="H2069">
        <v>1</v>
      </c>
      <c r="I2069">
        <v>270</v>
      </c>
    </row>
    <row r="2070" spans="2:9" x14ac:dyDescent="0.25">
      <c r="B2070">
        <v>218</v>
      </c>
      <c r="C2070">
        <v>88</v>
      </c>
      <c r="D2070">
        <v>1.5769740000000001</v>
      </c>
      <c r="E2070">
        <v>76</v>
      </c>
      <c r="F2070">
        <v>0</v>
      </c>
      <c r="G2070">
        <v>-1</v>
      </c>
      <c r="H2070">
        <v>1</v>
      </c>
      <c r="I2070">
        <v>270</v>
      </c>
    </row>
    <row r="2071" spans="2:9" x14ac:dyDescent="0.25">
      <c r="B2071">
        <v>219</v>
      </c>
      <c r="C2071">
        <v>88</v>
      </c>
      <c r="D2071">
        <v>0.52565799999999996</v>
      </c>
      <c r="E2071">
        <v>76</v>
      </c>
      <c r="F2071">
        <v>0</v>
      </c>
      <c r="G2071">
        <v>-1</v>
      </c>
      <c r="H2071">
        <v>1</v>
      </c>
      <c r="I2071">
        <v>270</v>
      </c>
    </row>
    <row r="2072" spans="2:9" x14ac:dyDescent="0.25">
      <c r="B2072">
        <v>220</v>
      </c>
      <c r="C2072">
        <v>88</v>
      </c>
      <c r="D2072">
        <v>1.509083</v>
      </c>
      <c r="E2072">
        <v>76</v>
      </c>
      <c r="F2072">
        <v>0</v>
      </c>
      <c r="G2072">
        <v>-1</v>
      </c>
      <c r="H2072">
        <v>1</v>
      </c>
      <c r="I2072">
        <v>270</v>
      </c>
    </row>
    <row r="2073" spans="2:9" x14ac:dyDescent="0.25">
      <c r="B2073">
        <v>221</v>
      </c>
      <c r="C2073">
        <v>88</v>
      </c>
      <c r="D2073">
        <v>1.0520240000000001</v>
      </c>
      <c r="E2073">
        <v>76</v>
      </c>
      <c r="F2073">
        <v>0</v>
      </c>
      <c r="G2073">
        <v>-1</v>
      </c>
      <c r="H2073">
        <v>1</v>
      </c>
      <c r="I2073">
        <v>270</v>
      </c>
    </row>
    <row r="2074" spans="2:9" x14ac:dyDescent="0.25">
      <c r="B2074">
        <v>222</v>
      </c>
      <c r="C2074">
        <v>88</v>
      </c>
      <c r="D2074">
        <v>1.0520240000000001</v>
      </c>
      <c r="E2074">
        <v>76</v>
      </c>
      <c r="F2074">
        <v>0</v>
      </c>
      <c r="G2074">
        <v>-1</v>
      </c>
      <c r="H2074">
        <v>1</v>
      </c>
      <c r="I2074">
        <v>270</v>
      </c>
    </row>
    <row r="2075" spans="2:9" x14ac:dyDescent="0.25">
      <c r="B2075">
        <v>223</v>
      </c>
      <c r="C2075">
        <v>88</v>
      </c>
      <c r="D2075">
        <v>1.509083</v>
      </c>
      <c r="E2075">
        <v>76</v>
      </c>
      <c r="F2075">
        <v>0</v>
      </c>
      <c r="G2075">
        <v>-1</v>
      </c>
      <c r="H2075">
        <v>1</v>
      </c>
      <c r="I2075">
        <v>270</v>
      </c>
    </row>
    <row r="2076" spans="2:9" x14ac:dyDescent="0.25">
      <c r="B2076">
        <v>224</v>
      </c>
      <c r="C2076">
        <v>88</v>
      </c>
      <c r="D2076">
        <v>1.509083</v>
      </c>
      <c r="E2076">
        <v>76</v>
      </c>
      <c r="F2076">
        <v>0</v>
      </c>
      <c r="G2076">
        <v>-1</v>
      </c>
      <c r="H2076">
        <v>1</v>
      </c>
      <c r="I2076">
        <v>270</v>
      </c>
    </row>
    <row r="2077" spans="2:9" x14ac:dyDescent="0.25">
      <c r="B2077">
        <v>225</v>
      </c>
      <c r="C2077">
        <v>88</v>
      </c>
      <c r="D2077">
        <v>1.509083</v>
      </c>
      <c r="E2077">
        <v>76</v>
      </c>
      <c r="F2077">
        <v>0</v>
      </c>
      <c r="G2077">
        <v>-1</v>
      </c>
      <c r="H2077">
        <v>1</v>
      </c>
      <c r="I2077">
        <v>270</v>
      </c>
    </row>
    <row r="2078" spans="2:9" x14ac:dyDescent="0.25">
      <c r="B2078">
        <v>226</v>
      </c>
      <c r="C2078">
        <v>88</v>
      </c>
      <c r="D2078">
        <v>1.509083</v>
      </c>
      <c r="E2078">
        <v>76</v>
      </c>
      <c r="F2078">
        <v>0</v>
      </c>
      <c r="G2078">
        <v>-1</v>
      </c>
      <c r="H2078">
        <v>1</v>
      </c>
      <c r="I2078">
        <v>270</v>
      </c>
    </row>
    <row r="2079" spans="2:9" x14ac:dyDescent="0.25">
      <c r="B2079">
        <v>227</v>
      </c>
      <c r="C2079">
        <v>88</v>
      </c>
      <c r="D2079">
        <v>1.7139720000000001</v>
      </c>
      <c r="E2079">
        <v>76</v>
      </c>
      <c r="F2079">
        <v>0</v>
      </c>
      <c r="G2079">
        <v>-1</v>
      </c>
      <c r="H2079">
        <v>1</v>
      </c>
      <c r="I2079">
        <v>270</v>
      </c>
    </row>
    <row r="2080" spans="2:9" x14ac:dyDescent="0.25">
      <c r="B2080">
        <v>228</v>
      </c>
      <c r="C2080">
        <v>88</v>
      </c>
      <c r="D2080">
        <v>1.0756650000000001</v>
      </c>
      <c r="E2080">
        <v>76</v>
      </c>
      <c r="F2080">
        <v>0</v>
      </c>
      <c r="G2080">
        <v>-1</v>
      </c>
      <c r="H2080">
        <v>1</v>
      </c>
      <c r="I2080">
        <v>270</v>
      </c>
    </row>
    <row r="2081" spans="2:9" x14ac:dyDescent="0.25">
      <c r="B2081">
        <v>229</v>
      </c>
      <c r="C2081">
        <v>88</v>
      </c>
      <c r="D2081">
        <v>1.0756650000000001</v>
      </c>
      <c r="E2081">
        <v>76</v>
      </c>
      <c r="F2081">
        <v>0</v>
      </c>
      <c r="G2081">
        <v>-1</v>
      </c>
      <c r="H2081">
        <v>1</v>
      </c>
      <c r="I2081">
        <v>270</v>
      </c>
    </row>
    <row r="2082" spans="2:9" x14ac:dyDescent="0.25">
      <c r="B2082">
        <v>230</v>
      </c>
      <c r="C2082">
        <v>88</v>
      </c>
      <c r="D2082">
        <v>1.7139720000000001</v>
      </c>
      <c r="E2082">
        <v>76</v>
      </c>
      <c r="F2082">
        <v>0</v>
      </c>
      <c r="G2082">
        <v>-1</v>
      </c>
      <c r="H2082">
        <v>1</v>
      </c>
      <c r="I2082">
        <v>270</v>
      </c>
    </row>
    <row r="2083" spans="2:9" x14ac:dyDescent="0.25">
      <c r="B2083">
        <v>231</v>
      </c>
      <c r="C2083">
        <v>88</v>
      </c>
      <c r="D2083">
        <v>1.7139720000000001</v>
      </c>
      <c r="E2083">
        <v>76</v>
      </c>
      <c r="F2083">
        <v>0</v>
      </c>
      <c r="G2083">
        <v>-1</v>
      </c>
      <c r="H2083">
        <v>1</v>
      </c>
      <c r="I2083">
        <v>270</v>
      </c>
    </row>
    <row r="2084" spans="2:9" x14ac:dyDescent="0.25">
      <c r="B2084">
        <v>232</v>
      </c>
      <c r="C2084">
        <v>88</v>
      </c>
      <c r="D2084">
        <v>1.7139720000000001</v>
      </c>
      <c r="E2084">
        <v>76</v>
      </c>
      <c r="F2084">
        <v>0</v>
      </c>
      <c r="G2084">
        <v>-1</v>
      </c>
      <c r="H2084">
        <v>1</v>
      </c>
      <c r="I2084">
        <v>270</v>
      </c>
    </row>
    <row r="2085" spans="2:9" x14ac:dyDescent="0.25">
      <c r="B2085">
        <v>233</v>
      </c>
      <c r="C2085">
        <v>88</v>
      </c>
      <c r="D2085">
        <v>1.7139720000000001</v>
      </c>
      <c r="E2085">
        <v>76</v>
      </c>
      <c r="F2085">
        <v>0</v>
      </c>
      <c r="G2085">
        <v>-1</v>
      </c>
      <c r="H2085">
        <v>1</v>
      </c>
      <c r="I2085">
        <v>270</v>
      </c>
    </row>
    <row r="2086" spans="2:9" x14ac:dyDescent="0.25">
      <c r="B2086">
        <v>234</v>
      </c>
      <c r="C2086">
        <v>88</v>
      </c>
      <c r="D2086">
        <v>1.18205</v>
      </c>
      <c r="E2086">
        <v>76</v>
      </c>
      <c r="F2086">
        <v>0</v>
      </c>
      <c r="G2086">
        <v>-1</v>
      </c>
      <c r="H2086">
        <v>1</v>
      </c>
      <c r="I2086">
        <v>270</v>
      </c>
    </row>
    <row r="2087" spans="2:9" x14ac:dyDescent="0.25">
      <c r="B2087">
        <v>235</v>
      </c>
      <c r="C2087">
        <v>88</v>
      </c>
      <c r="D2087">
        <v>1.18205</v>
      </c>
      <c r="E2087">
        <v>76</v>
      </c>
      <c r="F2087">
        <v>0</v>
      </c>
      <c r="G2087">
        <v>-1</v>
      </c>
      <c r="H2087">
        <v>1</v>
      </c>
      <c r="I2087">
        <v>270</v>
      </c>
    </row>
    <row r="2088" spans="2:9" x14ac:dyDescent="0.25">
      <c r="B2088">
        <v>236</v>
      </c>
      <c r="C2088">
        <v>88</v>
      </c>
      <c r="D2088">
        <v>1.18205</v>
      </c>
      <c r="E2088">
        <v>76</v>
      </c>
      <c r="F2088">
        <v>0</v>
      </c>
      <c r="G2088">
        <v>-1</v>
      </c>
      <c r="H2088">
        <v>1</v>
      </c>
      <c r="I2088">
        <v>270</v>
      </c>
    </row>
    <row r="2089" spans="2:9" x14ac:dyDescent="0.25">
      <c r="B2089">
        <v>237</v>
      </c>
      <c r="C2089">
        <v>88</v>
      </c>
      <c r="D2089">
        <v>1.18205</v>
      </c>
      <c r="E2089">
        <v>76</v>
      </c>
      <c r="F2089">
        <v>0</v>
      </c>
      <c r="G2089">
        <v>-1</v>
      </c>
      <c r="H2089">
        <v>1</v>
      </c>
      <c r="I2089">
        <v>270</v>
      </c>
    </row>
    <row r="2090" spans="2:9" x14ac:dyDescent="0.25">
      <c r="B2090">
        <v>238</v>
      </c>
      <c r="C2090">
        <v>88</v>
      </c>
      <c r="D2090">
        <v>1.18205</v>
      </c>
      <c r="E2090">
        <v>76</v>
      </c>
      <c r="F2090">
        <v>0</v>
      </c>
      <c r="G2090">
        <v>-1</v>
      </c>
      <c r="H2090">
        <v>1</v>
      </c>
      <c r="I2090">
        <v>270</v>
      </c>
    </row>
    <row r="2091" spans="2:9" x14ac:dyDescent="0.25">
      <c r="B2091">
        <v>239</v>
      </c>
      <c r="C2091">
        <v>88</v>
      </c>
      <c r="D2091">
        <v>1.18205</v>
      </c>
      <c r="E2091">
        <v>76</v>
      </c>
      <c r="F2091">
        <v>0</v>
      </c>
      <c r="G2091">
        <v>-1</v>
      </c>
      <c r="H2091">
        <v>1</v>
      </c>
      <c r="I2091">
        <v>270</v>
      </c>
    </row>
    <row r="2092" spans="2:9" x14ac:dyDescent="0.25">
      <c r="B2092">
        <v>240</v>
      </c>
      <c r="C2092">
        <v>88</v>
      </c>
      <c r="D2092">
        <v>1.18205</v>
      </c>
      <c r="E2092">
        <v>76</v>
      </c>
      <c r="F2092">
        <v>0</v>
      </c>
      <c r="G2092">
        <v>-1</v>
      </c>
      <c r="H2092">
        <v>1</v>
      </c>
      <c r="I2092">
        <v>270</v>
      </c>
    </row>
    <row r="2093" spans="2:9" x14ac:dyDescent="0.25">
      <c r="B2093">
        <v>241</v>
      </c>
      <c r="C2093">
        <v>88</v>
      </c>
      <c r="D2093">
        <v>0.65012700000000001</v>
      </c>
      <c r="E2093">
        <v>76</v>
      </c>
      <c r="F2093">
        <v>0</v>
      </c>
      <c r="G2093">
        <v>-1</v>
      </c>
      <c r="H2093">
        <v>1</v>
      </c>
      <c r="I2093">
        <v>270</v>
      </c>
    </row>
    <row r="2094" spans="2:9" x14ac:dyDescent="0.25">
      <c r="B2094">
        <v>242</v>
      </c>
      <c r="C2094">
        <v>88</v>
      </c>
      <c r="D2094">
        <v>0.65012700000000001</v>
      </c>
      <c r="E2094">
        <v>76</v>
      </c>
      <c r="F2094">
        <v>0</v>
      </c>
      <c r="G2094">
        <v>-1</v>
      </c>
      <c r="H2094">
        <v>1</v>
      </c>
      <c r="I2094">
        <v>270</v>
      </c>
    </row>
    <row r="2095" spans="2:9" x14ac:dyDescent="0.25">
      <c r="B2095">
        <v>243</v>
      </c>
      <c r="C2095">
        <v>88</v>
      </c>
      <c r="D2095">
        <v>0.65012700000000001</v>
      </c>
      <c r="E2095">
        <v>76</v>
      </c>
      <c r="F2095">
        <v>0</v>
      </c>
      <c r="G2095">
        <v>-1</v>
      </c>
      <c r="H2095">
        <v>1</v>
      </c>
      <c r="I2095">
        <v>270</v>
      </c>
    </row>
    <row r="2096" spans="2:9" x14ac:dyDescent="0.25">
      <c r="B2096">
        <v>244</v>
      </c>
      <c r="C2096">
        <v>88</v>
      </c>
      <c r="D2096">
        <v>0.59102500000000002</v>
      </c>
      <c r="E2096">
        <v>76</v>
      </c>
      <c r="F2096">
        <v>0</v>
      </c>
      <c r="G2096">
        <v>-1</v>
      </c>
      <c r="H2096">
        <v>1</v>
      </c>
      <c r="I2096">
        <v>270</v>
      </c>
    </row>
    <row r="2097" spans="2:9" x14ac:dyDescent="0.25">
      <c r="B2097">
        <v>245</v>
      </c>
      <c r="C2097">
        <v>88</v>
      </c>
      <c r="D2097">
        <v>0.59102500000000002</v>
      </c>
      <c r="E2097">
        <v>76</v>
      </c>
      <c r="F2097">
        <v>0</v>
      </c>
      <c r="G2097">
        <v>-1</v>
      </c>
      <c r="H2097">
        <v>1</v>
      </c>
      <c r="I2097">
        <v>270</v>
      </c>
    </row>
    <row r="2098" spans="2:9" x14ac:dyDescent="0.25">
      <c r="B2098">
        <v>246</v>
      </c>
      <c r="C2098">
        <v>88</v>
      </c>
      <c r="D2098">
        <v>0.59102500000000002</v>
      </c>
      <c r="E2098">
        <v>76</v>
      </c>
      <c r="F2098">
        <v>0</v>
      </c>
      <c r="G2098">
        <v>-1</v>
      </c>
      <c r="H2098">
        <v>1</v>
      </c>
      <c r="I2098">
        <v>270</v>
      </c>
    </row>
    <row r="2099" spans="2:9" x14ac:dyDescent="0.25">
      <c r="B2099">
        <v>247</v>
      </c>
      <c r="C2099">
        <v>88</v>
      </c>
      <c r="D2099">
        <v>0.59102500000000002</v>
      </c>
      <c r="E2099">
        <v>76</v>
      </c>
      <c r="F2099">
        <v>0</v>
      </c>
      <c r="G2099">
        <v>-1</v>
      </c>
      <c r="H2099">
        <v>1</v>
      </c>
      <c r="I2099">
        <v>270</v>
      </c>
    </row>
    <row r="2100" spans="2:9" x14ac:dyDescent="0.25">
      <c r="B2100">
        <v>248</v>
      </c>
      <c r="C2100">
        <v>88</v>
      </c>
      <c r="D2100">
        <v>0.59102500000000002</v>
      </c>
      <c r="E2100">
        <v>76</v>
      </c>
      <c r="F2100">
        <v>0</v>
      </c>
      <c r="G2100">
        <v>-1</v>
      </c>
      <c r="H2100">
        <v>1</v>
      </c>
      <c r="I2100">
        <v>270</v>
      </c>
    </row>
    <row r="2101" spans="2:9" x14ac:dyDescent="0.25">
      <c r="B2101">
        <v>249</v>
      </c>
      <c r="C2101">
        <v>88</v>
      </c>
      <c r="D2101">
        <v>0.59102500000000002</v>
      </c>
      <c r="E2101">
        <v>76</v>
      </c>
      <c r="F2101">
        <v>0</v>
      </c>
      <c r="G2101">
        <v>-1</v>
      </c>
      <c r="H2101">
        <v>1</v>
      </c>
      <c r="I2101">
        <v>270</v>
      </c>
    </row>
    <row r="2102" spans="2:9" x14ac:dyDescent="0.25">
      <c r="B2102">
        <v>250</v>
      </c>
      <c r="C2102">
        <v>88</v>
      </c>
      <c r="D2102">
        <v>0.59102500000000002</v>
      </c>
      <c r="E2102">
        <v>76</v>
      </c>
      <c r="F2102">
        <v>0</v>
      </c>
      <c r="G2102">
        <v>-1</v>
      </c>
      <c r="H2102">
        <v>1</v>
      </c>
      <c r="I2102">
        <v>270</v>
      </c>
    </row>
    <row r="2103" spans="2:9" x14ac:dyDescent="0.25">
      <c r="B2103">
        <v>251</v>
      </c>
      <c r="C2103">
        <v>88</v>
      </c>
      <c r="D2103">
        <v>0.54374299999999998</v>
      </c>
      <c r="E2103">
        <v>76</v>
      </c>
      <c r="F2103">
        <v>0</v>
      </c>
      <c r="G2103">
        <v>-1</v>
      </c>
      <c r="H2103">
        <v>1</v>
      </c>
      <c r="I2103">
        <v>270</v>
      </c>
    </row>
    <row r="2104" spans="2:9" x14ac:dyDescent="0.25">
      <c r="B2104">
        <v>252</v>
      </c>
      <c r="C2104">
        <v>88</v>
      </c>
      <c r="D2104">
        <v>0.54374299999999998</v>
      </c>
      <c r="E2104">
        <v>76</v>
      </c>
      <c r="F2104">
        <v>0</v>
      </c>
      <c r="G2104">
        <v>-1</v>
      </c>
      <c r="H2104">
        <v>1</v>
      </c>
      <c r="I2104">
        <v>270</v>
      </c>
    </row>
    <row r="2105" spans="2:9" x14ac:dyDescent="0.25">
      <c r="B2105">
        <v>253</v>
      </c>
      <c r="C2105">
        <v>88</v>
      </c>
      <c r="D2105">
        <v>0.54374299999999998</v>
      </c>
      <c r="E2105">
        <v>76</v>
      </c>
      <c r="F2105">
        <v>0</v>
      </c>
      <c r="G2105">
        <v>-1</v>
      </c>
      <c r="H2105">
        <v>1</v>
      </c>
      <c r="I2105">
        <v>270</v>
      </c>
    </row>
    <row r="2106" spans="2:9" x14ac:dyDescent="0.25">
      <c r="B2106">
        <v>254</v>
      </c>
      <c r="C2106">
        <v>88</v>
      </c>
      <c r="D2106">
        <v>0.54374299999999998</v>
      </c>
      <c r="E2106">
        <v>76</v>
      </c>
      <c r="F2106">
        <v>0</v>
      </c>
      <c r="G2106">
        <v>-1</v>
      </c>
      <c r="H2106">
        <v>1</v>
      </c>
      <c r="I2106">
        <v>270</v>
      </c>
    </row>
    <row r="2107" spans="2:9" x14ac:dyDescent="0.25">
      <c r="B2107">
        <v>255</v>
      </c>
      <c r="C2107">
        <v>88</v>
      </c>
      <c r="D2107">
        <v>0.54374299999999998</v>
      </c>
      <c r="E2107">
        <v>76</v>
      </c>
      <c r="F2107">
        <v>0</v>
      </c>
      <c r="G2107">
        <v>-1</v>
      </c>
      <c r="H2107">
        <v>1</v>
      </c>
      <c r="I2107">
        <v>270</v>
      </c>
    </row>
    <row r="2108" spans="2:9" x14ac:dyDescent="0.25">
      <c r="B2108">
        <v>256</v>
      </c>
      <c r="C2108">
        <v>88</v>
      </c>
      <c r="D2108">
        <v>0.54374299999999998</v>
      </c>
      <c r="E2108">
        <v>76</v>
      </c>
      <c r="F2108">
        <v>0</v>
      </c>
      <c r="G2108">
        <v>-1</v>
      </c>
      <c r="H2108">
        <v>1</v>
      </c>
      <c r="I2108">
        <v>270</v>
      </c>
    </row>
    <row r="2109" spans="2:9" x14ac:dyDescent="0.25">
      <c r="B2109">
        <v>257</v>
      </c>
      <c r="C2109">
        <v>88</v>
      </c>
      <c r="D2109">
        <v>0.54374299999999998</v>
      </c>
      <c r="E2109">
        <v>76</v>
      </c>
      <c r="F2109">
        <v>0</v>
      </c>
      <c r="G2109">
        <v>-1</v>
      </c>
      <c r="H2109">
        <v>1</v>
      </c>
      <c r="I2109">
        <v>270</v>
      </c>
    </row>
    <row r="2110" spans="2:9" x14ac:dyDescent="0.25">
      <c r="B2110">
        <v>258</v>
      </c>
      <c r="C2110">
        <v>88</v>
      </c>
      <c r="D2110">
        <v>0.62490999999999997</v>
      </c>
      <c r="E2110">
        <v>76</v>
      </c>
      <c r="F2110">
        <v>0</v>
      </c>
      <c r="G2110">
        <v>-1</v>
      </c>
      <c r="H2110">
        <v>1</v>
      </c>
      <c r="I2110">
        <v>270</v>
      </c>
    </row>
    <row r="2111" spans="2:9" x14ac:dyDescent="0.25">
      <c r="B2111">
        <v>259</v>
      </c>
      <c r="C2111">
        <v>88</v>
      </c>
      <c r="D2111">
        <v>0.62490999999999997</v>
      </c>
      <c r="E2111">
        <v>76</v>
      </c>
      <c r="F2111">
        <v>0</v>
      </c>
      <c r="G2111">
        <v>-1</v>
      </c>
      <c r="H2111">
        <v>1</v>
      </c>
      <c r="I2111">
        <v>270</v>
      </c>
    </row>
    <row r="2112" spans="2:9" x14ac:dyDescent="0.25">
      <c r="B2112">
        <v>260</v>
      </c>
      <c r="C2112">
        <v>88</v>
      </c>
      <c r="D2112">
        <v>0.62490999999999997</v>
      </c>
      <c r="E2112">
        <v>76</v>
      </c>
      <c r="F2112">
        <v>0</v>
      </c>
      <c r="G2112">
        <v>-1</v>
      </c>
      <c r="H2112">
        <v>1</v>
      </c>
      <c r="I2112">
        <v>270</v>
      </c>
    </row>
    <row r="2113" spans="2:9" x14ac:dyDescent="0.25">
      <c r="B2113">
        <v>261</v>
      </c>
      <c r="C2113">
        <v>88</v>
      </c>
      <c r="D2113">
        <v>0.62490999999999997</v>
      </c>
      <c r="E2113">
        <v>76</v>
      </c>
      <c r="F2113">
        <v>0</v>
      </c>
      <c r="G2113">
        <v>-1</v>
      </c>
      <c r="H2113">
        <v>1</v>
      </c>
      <c r="I2113">
        <v>270</v>
      </c>
    </row>
    <row r="2114" spans="2:9" x14ac:dyDescent="0.25">
      <c r="B2114">
        <v>262</v>
      </c>
      <c r="C2114">
        <v>88</v>
      </c>
      <c r="D2114">
        <v>0.62490999999999997</v>
      </c>
      <c r="E2114">
        <v>76</v>
      </c>
      <c r="F2114">
        <v>0</v>
      </c>
      <c r="G2114">
        <v>-1</v>
      </c>
      <c r="H2114">
        <v>1</v>
      </c>
      <c r="I2114">
        <v>270</v>
      </c>
    </row>
    <row r="2115" spans="2:9" x14ac:dyDescent="0.25">
      <c r="B2115">
        <v>263</v>
      </c>
      <c r="C2115">
        <v>88</v>
      </c>
      <c r="D2115">
        <v>0.62490999999999997</v>
      </c>
      <c r="E2115">
        <v>76</v>
      </c>
      <c r="F2115">
        <v>0</v>
      </c>
      <c r="G2115">
        <v>-1</v>
      </c>
      <c r="H2115">
        <v>1</v>
      </c>
      <c r="I2115">
        <v>270</v>
      </c>
    </row>
    <row r="2116" spans="2:9" x14ac:dyDescent="0.25">
      <c r="B2116">
        <v>264</v>
      </c>
      <c r="C2116">
        <v>88</v>
      </c>
      <c r="D2116">
        <v>0.62490999999999997</v>
      </c>
      <c r="E2116">
        <v>76</v>
      </c>
      <c r="F2116">
        <v>0</v>
      </c>
      <c r="G2116">
        <v>-1</v>
      </c>
      <c r="H2116">
        <v>1</v>
      </c>
      <c r="I2116">
        <v>270</v>
      </c>
    </row>
    <row r="2117" spans="2:9" x14ac:dyDescent="0.25">
      <c r="B2117">
        <v>265</v>
      </c>
      <c r="C2117">
        <v>88</v>
      </c>
      <c r="D2117">
        <v>3.193581</v>
      </c>
      <c r="E2117">
        <v>76</v>
      </c>
      <c r="F2117">
        <v>0</v>
      </c>
      <c r="G2117">
        <v>-1</v>
      </c>
      <c r="H2117">
        <v>1</v>
      </c>
      <c r="I2117">
        <v>270</v>
      </c>
    </row>
    <row r="2118" spans="2:9" x14ac:dyDescent="0.25">
      <c r="B2118">
        <v>266</v>
      </c>
      <c r="C2118">
        <v>88</v>
      </c>
      <c r="D2118">
        <v>3.7353800000000001</v>
      </c>
      <c r="E2118">
        <v>76</v>
      </c>
      <c r="F2118">
        <v>0</v>
      </c>
      <c r="G2118">
        <v>-1</v>
      </c>
      <c r="H2118">
        <v>1</v>
      </c>
      <c r="I2118">
        <v>270</v>
      </c>
    </row>
    <row r="2119" spans="2:9" x14ac:dyDescent="0.25">
      <c r="B2119">
        <v>267</v>
      </c>
      <c r="C2119">
        <v>88</v>
      </c>
      <c r="D2119">
        <v>3.7353800000000001</v>
      </c>
      <c r="E2119">
        <v>76</v>
      </c>
      <c r="F2119">
        <v>0</v>
      </c>
      <c r="G2119">
        <v>-1</v>
      </c>
      <c r="H2119">
        <v>1</v>
      </c>
      <c r="I2119">
        <v>270</v>
      </c>
    </row>
    <row r="2120" spans="2:9" x14ac:dyDescent="0.25">
      <c r="B2120">
        <v>268</v>
      </c>
      <c r="C2120">
        <v>88</v>
      </c>
      <c r="D2120">
        <v>3.7353800000000001</v>
      </c>
      <c r="E2120">
        <v>76</v>
      </c>
      <c r="F2120">
        <v>0</v>
      </c>
      <c r="G2120">
        <v>-1</v>
      </c>
      <c r="H2120">
        <v>1</v>
      </c>
      <c r="I2120">
        <v>270</v>
      </c>
    </row>
    <row r="2121" spans="2:9" x14ac:dyDescent="0.25">
      <c r="B2121">
        <v>269</v>
      </c>
      <c r="C2121">
        <v>88</v>
      </c>
      <c r="D2121">
        <v>3.3741810000000001</v>
      </c>
      <c r="E2121">
        <v>76</v>
      </c>
      <c r="F2121">
        <v>0</v>
      </c>
      <c r="G2121">
        <v>-1</v>
      </c>
      <c r="H2121">
        <v>1</v>
      </c>
      <c r="I2121">
        <v>270</v>
      </c>
    </row>
    <row r="2122" spans="2:9" x14ac:dyDescent="0.25">
      <c r="B2122">
        <v>270</v>
      </c>
      <c r="C2122">
        <v>88</v>
      </c>
      <c r="D2122">
        <v>3.3741810000000001</v>
      </c>
      <c r="E2122">
        <v>76</v>
      </c>
      <c r="F2122">
        <v>0</v>
      </c>
      <c r="G2122">
        <v>-1</v>
      </c>
      <c r="H2122">
        <v>1</v>
      </c>
      <c r="I2122">
        <v>270</v>
      </c>
    </row>
    <row r="2123" spans="2:9" x14ac:dyDescent="0.25">
      <c r="B2123">
        <v>271</v>
      </c>
      <c r="C2123">
        <v>88</v>
      </c>
      <c r="D2123">
        <v>0.855016</v>
      </c>
      <c r="E2123">
        <v>76</v>
      </c>
      <c r="F2123">
        <v>0</v>
      </c>
      <c r="G2123">
        <v>-1</v>
      </c>
      <c r="H2123">
        <v>1</v>
      </c>
      <c r="I2123">
        <v>270</v>
      </c>
    </row>
    <row r="2124" spans="2:9" x14ac:dyDescent="0.25">
      <c r="B2124">
        <v>272</v>
      </c>
      <c r="C2124">
        <v>88</v>
      </c>
      <c r="D2124">
        <v>0.855016</v>
      </c>
      <c r="E2124">
        <v>76</v>
      </c>
      <c r="F2124">
        <v>0</v>
      </c>
      <c r="G2124">
        <v>-1</v>
      </c>
      <c r="H2124">
        <v>1</v>
      </c>
      <c r="I2124">
        <v>270</v>
      </c>
    </row>
    <row r="2125" spans="2:9" x14ac:dyDescent="0.25">
      <c r="B2125">
        <v>273</v>
      </c>
      <c r="C2125">
        <v>88</v>
      </c>
      <c r="D2125">
        <v>0.855016</v>
      </c>
      <c r="E2125">
        <v>76</v>
      </c>
      <c r="F2125">
        <v>0</v>
      </c>
      <c r="G2125">
        <v>-1</v>
      </c>
      <c r="H2125">
        <v>1</v>
      </c>
      <c r="I2125">
        <v>270</v>
      </c>
    </row>
    <row r="2126" spans="2:9" x14ac:dyDescent="0.25">
      <c r="B2126">
        <v>274</v>
      </c>
      <c r="C2126">
        <v>88</v>
      </c>
      <c r="D2126">
        <v>0.855016</v>
      </c>
      <c r="E2126">
        <v>76</v>
      </c>
      <c r="F2126">
        <v>0</v>
      </c>
      <c r="G2126">
        <v>-1</v>
      </c>
      <c r="H2126">
        <v>1</v>
      </c>
      <c r="I2126">
        <v>270</v>
      </c>
    </row>
    <row r="2127" spans="2:9" x14ac:dyDescent="0.25">
      <c r="B2127">
        <v>275</v>
      </c>
      <c r="C2127">
        <v>88</v>
      </c>
      <c r="D2127">
        <v>0.855016</v>
      </c>
      <c r="E2127">
        <v>76</v>
      </c>
      <c r="F2127">
        <v>0</v>
      </c>
      <c r="G2127">
        <v>-1</v>
      </c>
      <c r="H2127">
        <v>1</v>
      </c>
      <c r="I2127">
        <v>270</v>
      </c>
    </row>
    <row r="2128" spans="2:9" x14ac:dyDescent="0.25">
      <c r="B2128">
        <v>276</v>
      </c>
      <c r="C2128">
        <v>88</v>
      </c>
      <c r="D2128">
        <v>0.855016</v>
      </c>
      <c r="E2128">
        <v>76</v>
      </c>
      <c r="F2128">
        <v>0</v>
      </c>
      <c r="G2128">
        <v>-1</v>
      </c>
      <c r="H2128">
        <v>1</v>
      </c>
      <c r="I2128">
        <v>270</v>
      </c>
    </row>
    <row r="2129" spans="2:9" x14ac:dyDescent="0.25">
      <c r="B2129">
        <v>277</v>
      </c>
      <c r="C2129">
        <v>88</v>
      </c>
      <c r="D2129">
        <v>0.855016</v>
      </c>
      <c r="E2129">
        <v>76</v>
      </c>
      <c r="F2129">
        <v>0</v>
      </c>
      <c r="G2129">
        <v>-1</v>
      </c>
      <c r="H2129">
        <v>1</v>
      </c>
      <c r="I2129">
        <v>270</v>
      </c>
    </row>
    <row r="2130" spans="2:9" x14ac:dyDescent="0.25">
      <c r="B2130">
        <v>278</v>
      </c>
      <c r="C2130">
        <v>88</v>
      </c>
      <c r="D2130">
        <v>4.8406760000000002</v>
      </c>
      <c r="E2130">
        <v>76</v>
      </c>
      <c r="F2130">
        <v>0</v>
      </c>
      <c r="G2130">
        <v>-1</v>
      </c>
      <c r="H2130">
        <v>1</v>
      </c>
      <c r="I2130">
        <v>270</v>
      </c>
    </row>
    <row r="2131" spans="2:9" x14ac:dyDescent="0.25">
      <c r="B2131">
        <v>279</v>
      </c>
      <c r="C2131">
        <v>88</v>
      </c>
      <c r="D2131">
        <v>6.16845</v>
      </c>
      <c r="E2131">
        <v>76</v>
      </c>
      <c r="F2131">
        <v>0</v>
      </c>
      <c r="G2131">
        <v>-1</v>
      </c>
      <c r="H2131">
        <v>1</v>
      </c>
      <c r="I2131">
        <v>270</v>
      </c>
    </row>
    <row r="2132" spans="2:9" x14ac:dyDescent="0.25">
      <c r="B2132">
        <v>280</v>
      </c>
      <c r="C2132">
        <v>88</v>
      </c>
      <c r="D2132">
        <v>7.9398710000000001</v>
      </c>
      <c r="E2132">
        <v>76</v>
      </c>
      <c r="F2132">
        <v>0</v>
      </c>
      <c r="G2132">
        <v>-1</v>
      </c>
      <c r="H2132">
        <v>1</v>
      </c>
      <c r="I2132">
        <v>270</v>
      </c>
    </row>
    <row r="2133" spans="2:9" x14ac:dyDescent="0.25">
      <c r="B2133">
        <v>281</v>
      </c>
      <c r="C2133">
        <v>88</v>
      </c>
      <c r="D2133">
        <v>6.493366</v>
      </c>
      <c r="E2133">
        <v>76</v>
      </c>
      <c r="F2133">
        <v>0</v>
      </c>
      <c r="G2133">
        <v>-1</v>
      </c>
      <c r="H2133">
        <v>1</v>
      </c>
      <c r="I2133">
        <v>270</v>
      </c>
    </row>
    <row r="2134" spans="2:9" x14ac:dyDescent="0.25">
      <c r="B2134">
        <v>282</v>
      </c>
      <c r="C2134">
        <v>88</v>
      </c>
      <c r="D2134">
        <v>5.9576450000000003</v>
      </c>
      <c r="E2134">
        <v>76</v>
      </c>
      <c r="F2134">
        <v>0</v>
      </c>
      <c r="G2134">
        <v>-1</v>
      </c>
      <c r="H2134">
        <v>1</v>
      </c>
      <c r="I2134">
        <v>270</v>
      </c>
    </row>
    <row r="2135" spans="2:9" x14ac:dyDescent="0.25">
      <c r="B2135">
        <v>283</v>
      </c>
      <c r="C2135">
        <v>88</v>
      </c>
      <c r="D2135">
        <v>6.2182529999999998</v>
      </c>
      <c r="E2135">
        <v>76</v>
      </c>
      <c r="F2135">
        <v>0</v>
      </c>
      <c r="G2135">
        <v>-1</v>
      </c>
      <c r="H2135">
        <v>1</v>
      </c>
      <c r="I2135">
        <v>270</v>
      </c>
    </row>
    <row r="2136" spans="2:9" x14ac:dyDescent="0.25">
      <c r="B2136">
        <v>284</v>
      </c>
      <c r="C2136">
        <v>88</v>
      </c>
      <c r="D2136">
        <v>3.8375759999999999</v>
      </c>
      <c r="E2136">
        <v>76</v>
      </c>
      <c r="F2136">
        <v>0</v>
      </c>
      <c r="G2136">
        <v>-1</v>
      </c>
      <c r="H2136">
        <v>1</v>
      </c>
      <c r="I2136">
        <v>270</v>
      </c>
    </row>
    <row r="2137" spans="2:9" x14ac:dyDescent="0.25">
      <c r="B2137">
        <v>285</v>
      </c>
      <c r="C2137">
        <v>88</v>
      </c>
      <c r="D2137">
        <v>1.2092860000000001</v>
      </c>
      <c r="E2137">
        <v>76</v>
      </c>
      <c r="F2137">
        <v>0</v>
      </c>
      <c r="G2137">
        <v>-1</v>
      </c>
      <c r="H2137">
        <v>1</v>
      </c>
      <c r="I2137">
        <v>270</v>
      </c>
    </row>
    <row r="2138" spans="2:9" x14ac:dyDescent="0.25">
      <c r="B2138">
        <v>286</v>
      </c>
      <c r="C2138">
        <v>88</v>
      </c>
      <c r="D2138">
        <v>1.2092860000000001</v>
      </c>
      <c r="E2138">
        <v>76</v>
      </c>
      <c r="F2138">
        <v>0</v>
      </c>
      <c r="G2138">
        <v>-1</v>
      </c>
      <c r="H2138">
        <v>1</v>
      </c>
      <c r="I2138">
        <v>270</v>
      </c>
    </row>
    <row r="2139" spans="2:9" x14ac:dyDescent="0.25">
      <c r="B2139">
        <v>287</v>
      </c>
      <c r="C2139">
        <v>88</v>
      </c>
      <c r="D2139">
        <v>2.5312869999999998</v>
      </c>
      <c r="E2139">
        <v>76</v>
      </c>
      <c r="F2139">
        <v>0</v>
      </c>
      <c r="G2139">
        <v>-1</v>
      </c>
      <c r="H2139">
        <v>1</v>
      </c>
      <c r="I2139">
        <v>270</v>
      </c>
    </row>
    <row r="2140" spans="2:9" x14ac:dyDescent="0.25">
      <c r="B2140">
        <v>288</v>
      </c>
      <c r="C2140">
        <v>88</v>
      </c>
      <c r="D2140">
        <v>2.5312869999999998</v>
      </c>
      <c r="E2140">
        <v>76</v>
      </c>
      <c r="F2140">
        <v>0</v>
      </c>
      <c r="G2140">
        <v>-1</v>
      </c>
      <c r="H2140">
        <v>1</v>
      </c>
      <c r="I2140">
        <v>270</v>
      </c>
    </row>
    <row r="2141" spans="2:9" x14ac:dyDescent="0.25">
      <c r="B2141">
        <v>289</v>
      </c>
      <c r="C2141">
        <v>88</v>
      </c>
      <c r="D2141">
        <v>1.5197780000000001</v>
      </c>
      <c r="E2141">
        <v>76</v>
      </c>
      <c r="F2141">
        <v>0</v>
      </c>
      <c r="G2141">
        <v>-1</v>
      </c>
      <c r="H2141">
        <v>1</v>
      </c>
      <c r="I2141">
        <v>270</v>
      </c>
    </row>
    <row r="2142" spans="2:9" x14ac:dyDescent="0.25">
      <c r="B2142">
        <v>290</v>
      </c>
      <c r="C2142">
        <v>88</v>
      </c>
      <c r="D2142">
        <v>1.0458689999999999</v>
      </c>
      <c r="E2142">
        <v>76</v>
      </c>
      <c r="F2142">
        <v>0</v>
      </c>
      <c r="G2142">
        <v>-1</v>
      </c>
      <c r="H2142">
        <v>1</v>
      </c>
      <c r="I2142">
        <v>270</v>
      </c>
    </row>
    <row r="2143" spans="2:9" x14ac:dyDescent="0.25">
      <c r="B2143">
        <v>291</v>
      </c>
      <c r="C2143">
        <v>88</v>
      </c>
      <c r="D2143">
        <v>0.34194999999999998</v>
      </c>
      <c r="E2143">
        <v>76</v>
      </c>
      <c r="F2143">
        <v>0</v>
      </c>
      <c r="G2143">
        <v>-1</v>
      </c>
      <c r="H2143">
        <v>1</v>
      </c>
      <c r="I2143">
        <v>270</v>
      </c>
    </row>
    <row r="2144" spans="2:9" x14ac:dyDescent="0.25">
      <c r="B2144">
        <v>292</v>
      </c>
      <c r="C2144">
        <v>88</v>
      </c>
      <c r="D2144">
        <v>0.53192200000000001</v>
      </c>
      <c r="E2144">
        <v>76</v>
      </c>
      <c r="F2144">
        <v>0</v>
      </c>
      <c r="G2144">
        <v>-1</v>
      </c>
      <c r="H2144">
        <v>1</v>
      </c>
      <c r="I2144">
        <v>270</v>
      </c>
    </row>
    <row r="2145" spans="2:9" x14ac:dyDescent="0.25">
      <c r="B2145">
        <v>293</v>
      </c>
      <c r="C2145">
        <v>88</v>
      </c>
      <c r="D2145">
        <v>0.53192200000000001</v>
      </c>
      <c r="E2145">
        <v>76</v>
      </c>
      <c r="F2145">
        <v>0</v>
      </c>
      <c r="G2145">
        <v>-1</v>
      </c>
      <c r="H2145">
        <v>1</v>
      </c>
      <c r="I2145">
        <v>270</v>
      </c>
    </row>
    <row r="2146" spans="2:9" x14ac:dyDescent="0.25">
      <c r="B2146">
        <v>294</v>
      </c>
      <c r="C2146">
        <v>88</v>
      </c>
      <c r="D2146">
        <v>0.53192200000000001</v>
      </c>
      <c r="E2146">
        <v>76</v>
      </c>
      <c r="F2146">
        <v>0</v>
      </c>
      <c r="G2146">
        <v>-1</v>
      </c>
      <c r="H2146">
        <v>1</v>
      </c>
      <c r="I2146">
        <v>270</v>
      </c>
    </row>
    <row r="2147" spans="2:9" x14ac:dyDescent="0.25">
      <c r="B2147">
        <v>295</v>
      </c>
      <c r="C2147">
        <v>88</v>
      </c>
      <c r="D2147">
        <v>0.53192200000000001</v>
      </c>
      <c r="E2147">
        <v>76</v>
      </c>
      <c r="F2147">
        <v>0</v>
      </c>
      <c r="G2147">
        <v>-1</v>
      </c>
      <c r="H2147">
        <v>1</v>
      </c>
      <c r="I2147">
        <v>270</v>
      </c>
    </row>
    <row r="2148" spans="2:9" x14ac:dyDescent="0.25">
      <c r="B2148">
        <v>296</v>
      </c>
      <c r="C2148">
        <v>88</v>
      </c>
      <c r="D2148">
        <v>0.53192200000000001</v>
      </c>
      <c r="E2148">
        <v>76</v>
      </c>
      <c r="F2148">
        <v>0</v>
      </c>
      <c r="G2148">
        <v>-1</v>
      </c>
      <c r="H2148">
        <v>1</v>
      </c>
      <c r="I2148">
        <v>270</v>
      </c>
    </row>
    <row r="2149" spans="2:9" x14ac:dyDescent="0.25">
      <c r="B2149">
        <v>297</v>
      </c>
      <c r="C2149">
        <v>88</v>
      </c>
      <c r="D2149">
        <v>0.53192200000000001</v>
      </c>
      <c r="E2149">
        <v>76</v>
      </c>
      <c r="F2149">
        <v>0</v>
      </c>
      <c r="G2149">
        <v>-1</v>
      </c>
      <c r="H2149">
        <v>1</v>
      </c>
      <c r="I2149">
        <v>270</v>
      </c>
    </row>
    <row r="2150" spans="2:9" x14ac:dyDescent="0.25">
      <c r="B2150">
        <v>298</v>
      </c>
      <c r="C2150">
        <v>88</v>
      </c>
      <c r="D2150">
        <v>0.23532</v>
      </c>
      <c r="E2150">
        <v>76</v>
      </c>
      <c r="F2150">
        <v>0</v>
      </c>
      <c r="G2150">
        <v>-1</v>
      </c>
      <c r="H2150">
        <v>1</v>
      </c>
      <c r="I2150">
        <v>270</v>
      </c>
    </row>
    <row r="2151" spans="2:9" x14ac:dyDescent="0.25">
      <c r="B2151">
        <v>299</v>
      </c>
      <c r="C2151">
        <v>88</v>
      </c>
      <c r="D2151">
        <v>0.53192200000000001</v>
      </c>
      <c r="E2151">
        <v>76</v>
      </c>
      <c r="F2151">
        <v>0</v>
      </c>
      <c r="G2151">
        <v>-1</v>
      </c>
      <c r="H2151">
        <v>1</v>
      </c>
      <c r="I2151">
        <v>270</v>
      </c>
    </row>
    <row r="2152" spans="2:9" x14ac:dyDescent="0.25">
      <c r="B2152">
        <v>300</v>
      </c>
      <c r="C2152">
        <v>88</v>
      </c>
      <c r="D2152">
        <v>0.28761399999999998</v>
      </c>
      <c r="E2152">
        <v>76</v>
      </c>
      <c r="F2152">
        <v>0</v>
      </c>
      <c r="G2152">
        <v>-1</v>
      </c>
      <c r="H2152">
        <v>1</v>
      </c>
      <c r="I2152">
        <v>270</v>
      </c>
    </row>
    <row r="2153" spans="2:9" x14ac:dyDescent="0.25">
      <c r="B2153">
        <v>301</v>
      </c>
      <c r="C2153">
        <v>88</v>
      </c>
      <c r="D2153">
        <v>0.417939</v>
      </c>
      <c r="E2153">
        <v>76</v>
      </c>
      <c r="F2153">
        <v>0</v>
      </c>
      <c r="G2153">
        <v>-1</v>
      </c>
      <c r="H2153">
        <v>1</v>
      </c>
      <c r="I2153">
        <v>270</v>
      </c>
    </row>
    <row r="2154" spans="2:9" x14ac:dyDescent="0.25">
      <c r="B2154">
        <v>302</v>
      </c>
      <c r="C2154">
        <v>88</v>
      </c>
      <c r="D2154">
        <v>0.65012700000000001</v>
      </c>
      <c r="E2154">
        <v>76</v>
      </c>
      <c r="F2154">
        <v>0</v>
      </c>
      <c r="G2154">
        <v>-1</v>
      </c>
      <c r="H2154">
        <v>1</v>
      </c>
      <c r="I2154">
        <v>270</v>
      </c>
    </row>
    <row r="2155" spans="2:9" x14ac:dyDescent="0.25">
      <c r="B2155">
        <v>303</v>
      </c>
      <c r="C2155">
        <v>88</v>
      </c>
      <c r="D2155">
        <v>0.40172799999999997</v>
      </c>
      <c r="E2155">
        <v>76</v>
      </c>
      <c r="F2155">
        <v>0</v>
      </c>
      <c r="G2155">
        <v>-1</v>
      </c>
      <c r="H2155">
        <v>1</v>
      </c>
      <c r="I2155">
        <v>270</v>
      </c>
    </row>
    <row r="2156" spans="2:9" x14ac:dyDescent="0.25">
      <c r="B2156">
        <v>304</v>
      </c>
      <c r="C2156">
        <v>88</v>
      </c>
      <c r="D2156">
        <v>0.49434699999999998</v>
      </c>
      <c r="E2156">
        <v>76</v>
      </c>
      <c r="F2156">
        <v>0</v>
      </c>
      <c r="G2156">
        <v>-1</v>
      </c>
      <c r="H2156">
        <v>1</v>
      </c>
      <c r="I2156">
        <v>270</v>
      </c>
    </row>
    <row r="2157" spans="2:9" x14ac:dyDescent="0.25">
      <c r="B2157">
        <v>305</v>
      </c>
      <c r="C2157">
        <v>88</v>
      </c>
      <c r="D2157">
        <v>2.3046519999999999</v>
      </c>
      <c r="E2157">
        <v>76</v>
      </c>
      <c r="F2157">
        <v>0</v>
      </c>
      <c r="G2157">
        <v>-1</v>
      </c>
      <c r="H2157">
        <v>1</v>
      </c>
      <c r="I2157">
        <v>270</v>
      </c>
    </row>
    <row r="2158" spans="2:9" x14ac:dyDescent="0.25">
      <c r="B2158">
        <v>306</v>
      </c>
      <c r="C2158">
        <v>88</v>
      </c>
      <c r="D2158">
        <v>2.3046519999999999</v>
      </c>
      <c r="E2158">
        <v>76</v>
      </c>
      <c r="F2158">
        <v>0</v>
      </c>
      <c r="G2158">
        <v>-1</v>
      </c>
      <c r="H2158">
        <v>1</v>
      </c>
      <c r="I2158">
        <v>270</v>
      </c>
    </row>
    <row r="2159" spans="2:9" x14ac:dyDescent="0.25">
      <c r="B2159">
        <v>307</v>
      </c>
      <c r="C2159">
        <v>88</v>
      </c>
      <c r="D2159">
        <v>2.2655509999999999</v>
      </c>
      <c r="E2159">
        <v>76</v>
      </c>
      <c r="F2159">
        <v>0</v>
      </c>
      <c r="G2159">
        <v>-1</v>
      </c>
      <c r="H2159">
        <v>1</v>
      </c>
      <c r="I2159">
        <v>270</v>
      </c>
    </row>
    <row r="2160" spans="2:9" x14ac:dyDescent="0.25">
      <c r="B2160">
        <v>308</v>
      </c>
      <c r="C2160">
        <v>88</v>
      </c>
      <c r="D2160">
        <v>2.2655509999999999</v>
      </c>
      <c r="E2160">
        <v>76</v>
      </c>
      <c r="F2160">
        <v>0</v>
      </c>
      <c r="G2160">
        <v>-1</v>
      </c>
      <c r="H2160">
        <v>1</v>
      </c>
      <c r="I2160">
        <v>270</v>
      </c>
    </row>
    <row r="2161" spans="2:9" x14ac:dyDescent="0.25">
      <c r="B2161">
        <v>309</v>
      </c>
      <c r="C2161">
        <v>88</v>
      </c>
      <c r="D2161">
        <v>0.97735000000000005</v>
      </c>
      <c r="E2161">
        <v>76</v>
      </c>
      <c r="F2161">
        <v>0</v>
      </c>
      <c r="G2161">
        <v>-1</v>
      </c>
      <c r="H2161">
        <v>1</v>
      </c>
      <c r="I2161">
        <v>270</v>
      </c>
    </row>
    <row r="2162" spans="2:9" x14ac:dyDescent="0.25">
      <c r="B2162">
        <v>310</v>
      </c>
      <c r="C2162">
        <v>88</v>
      </c>
      <c r="D2162">
        <v>3.6461709999999998</v>
      </c>
      <c r="E2162">
        <v>76</v>
      </c>
      <c r="F2162">
        <v>0</v>
      </c>
      <c r="G2162">
        <v>-1</v>
      </c>
      <c r="H2162">
        <v>1</v>
      </c>
      <c r="I2162">
        <v>270</v>
      </c>
    </row>
    <row r="2163" spans="2:9" x14ac:dyDescent="0.25">
      <c r="B2163">
        <v>311</v>
      </c>
      <c r="C2163">
        <v>88</v>
      </c>
      <c r="D2163">
        <v>4.8117749999999999</v>
      </c>
      <c r="E2163">
        <v>76</v>
      </c>
      <c r="F2163">
        <v>0</v>
      </c>
      <c r="G2163">
        <v>-1</v>
      </c>
      <c r="H2163">
        <v>1</v>
      </c>
      <c r="I2163">
        <v>270</v>
      </c>
    </row>
    <row r="2164" spans="2:9" x14ac:dyDescent="0.25">
      <c r="B2164">
        <v>312</v>
      </c>
      <c r="C2164">
        <v>88</v>
      </c>
      <c r="D2164">
        <v>0.78554500000000005</v>
      </c>
      <c r="E2164">
        <v>76</v>
      </c>
      <c r="F2164">
        <v>0</v>
      </c>
      <c r="G2164">
        <v>-1</v>
      </c>
      <c r="H2164">
        <v>1</v>
      </c>
      <c r="I2164">
        <v>270</v>
      </c>
    </row>
    <row r="2165" spans="2:9" x14ac:dyDescent="0.25">
      <c r="B2165">
        <v>313</v>
      </c>
      <c r="C2165">
        <v>88</v>
      </c>
      <c r="D2165">
        <v>2.9660289999999998</v>
      </c>
      <c r="E2165">
        <v>76</v>
      </c>
      <c r="F2165">
        <v>0</v>
      </c>
      <c r="G2165">
        <v>-1</v>
      </c>
      <c r="H2165">
        <v>1</v>
      </c>
      <c r="I2165">
        <v>270</v>
      </c>
    </row>
    <row r="2166" spans="2:9" x14ac:dyDescent="0.25">
      <c r="B2166">
        <v>314</v>
      </c>
      <c r="C2166">
        <v>88</v>
      </c>
      <c r="D2166">
        <v>2.228612</v>
      </c>
      <c r="E2166">
        <v>76</v>
      </c>
      <c r="F2166">
        <v>0</v>
      </c>
      <c r="G2166">
        <v>-1</v>
      </c>
      <c r="H2166">
        <v>1</v>
      </c>
      <c r="I2166">
        <v>270</v>
      </c>
    </row>
    <row r="2167" spans="2:9" x14ac:dyDescent="0.25">
      <c r="B2167">
        <v>315</v>
      </c>
      <c r="C2167">
        <v>88</v>
      </c>
      <c r="D2167">
        <v>0.349549</v>
      </c>
      <c r="E2167">
        <v>76</v>
      </c>
      <c r="F2167">
        <v>0</v>
      </c>
      <c r="G2167">
        <v>-1</v>
      </c>
      <c r="H2167">
        <v>1</v>
      </c>
      <c r="I2167">
        <v>270</v>
      </c>
    </row>
    <row r="2168" spans="2:9" x14ac:dyDescent="0.25">
      <c r="B2168">
        <v>316</v>
      </c>
      <c r="C2168">
        <v>88</v>
      </c>
      <c r="D2168">
        <v>0.40841699999999997</v>
      </c>
      <c r="E2168">
        <v>76</v>
      </c>
      <c r="F2168">
        <v>0</v>
      </c>
      <c r="G2168">
        <v>-1</v>
      </c>
      <c r="H2168">
        <v>1</v>
      </c>
      <c r="I2168">
        <v>270</v>
      </c>
    </row>
    <row r="2169" spans="2:9" x14ac:dyDescent="0.25">
      <c r="B2169">
        <v>317</v>
      </c>
      <c r="C2169">
        <v>88</v>
      </c>
      <c r="D2169">
        <v>1.0733250000000001</v>
      </c>
      <c r="E2169">
        <v>76</v>
      </c>
      <c r="F2169">
        <v>0</v>
      </c>
      <c r="G2169">
        <v>-1</v>
      </c>
      <c r="H2169">
        <v>1</v>
      </c>
      <c r="I2169">
        <v>270</v>
      </c>
    </row>
    <row r="2170" spans="2:9" x14ac:dyDescent="0.25">
      <c r="B2170">
        <v>318</v>
      </c>
      <c r="C2170">
        <v>88</v>
      </c>
      <c r="D2170">
        <v>0.37219099999999999</v>
      </c>
      <c r="E2170">
        <v>76</v>
      </c>
      <c r="F2170">
        <v>0</v>
      </c>
      <c r="G2170">
        <v>-1</v>
      </c>
      <c r="H2170">
        <v>1</v>
      </c>
      <c r="I2170">
        <v>270</v>
      </c>
    </row>
    <row r="2171" spans="2:9" x14ac:dyDescent="0.25">
      <c r="B2171">
        <v>319</v>
      </c>
      <c r="C2171">
        <v>88</v>
      </c>
      <c r="D2171">
        <v>0.32919399999999999</v>
      </c>
      <c r="E2171">
        <v>76</v>
      </c>
      <c r="F2171">
        <v>0</v>
      </c>
      <c r="G2171">
        <v>-1</v>
      </c>
      <c r="H2171">
        <v>1</v>
      </c>
      <c r="I2171">
        <v>270</v>
      </c>
    </row>
    <row r="2172" spans="2:9" x14ac:dyDescent="0.25">
      <c r="B2172">
        <v>320</v>
      </c>
      <c r="C2172">
        <v>88</v>
      </c>
      <c r="D2172">
        <v>0.837094</v>
      </c>
      <c r="E2172">
        <v>76</v>
      </c>
      <c r="F2172">
        <v>0</v>
      </c>
      <c r="G2172">
        <v>-1</v>
      </c>
      <c r="H2172">
        <v>1</v>
      </c>
      <c r="I2172">
        <v>270</v>
      </c>
    </row>
    <row r="2173" spans="2:9" x14ac:dyDescent="0.25">
      <c r="B2173">
        <v>321</v>
      </c>
      <c r="C2173">
        <v>88</v>
      </c>
      <c r="D2173">
        <v>1.128744</v>
      </c>
      <c r="E2173">
        <v>76</v>
      </c>
      <c r="F2173">
        <v>0</v>
      </c>
      <c r="G2173">
        <v>-1</v>
      </c>
      <c r="H2173">
        <v>1</v>
      </c>
      <c r="I2173">
        <v>270</v>
      </c>
    </row>
    <row r="2174" spans="2:9" x14ac:dyDescent="0.25">
      <c r="B2174">
        <v>322</v>
      </c>
      <c r="C2174">
        <v>88</v>
      </c>
      <c r="D2174">
        <v>1.2355579999999999</v>
      </c>
      <c r="E2174">
        <v>76</v>
      </c>
      <c r="F2174">
        <v>0</v>
      </c>
      <c r="G2174">
        <v>-1</v>
      </c>
      <c r="H2174">
        <v>1</v>
      </c>
      <c r="I2174">
        <v>270</v>
      </c>
    </row>
    <row r="2175" spans="2:9" x14ac:dyDescent="0.25">
      <c r="B2175">
        <v>323</v>
      </c>
      <c r="C2175">
        <v>88</v>
      </c>
      <c r="D2175">
        <v>0.37994499999999998</v>
      </c>
      <c r="E2175">
        <v>76</v>
      </c>
      <c r="F2175">
        <v>0</v>
      </c>
      <c r="G2175">
        <v>-1</v>
      </c>
      <c r="H2175">
        <v>1</v>
      </c>
      <c r="I2175">
        <v>270</v>
      </c>
    </row>
    <row r="2176" spans="2:9" x14ac:dyDescent="0.25">
      <c r="B2176">
        <v>324</v>
      </c>
      <c r="C2176">
        <v>88</v>
      </c>
      <c r="D2176">
        <v>0.261467</v>
      </c>
      <c r="E2176">
        <v>76</v>
      </c>
      <c r="F2176">
        <v>0</v>
      </c>
      <c r="G2176">
        <v>-1</v>
      </c>
      <c r="H2176">
        <v>1</v>
      </c>
      <c r="I2176">
        <v>270</v>
      </c>
    </row>
    <row r="2177" spans="2:9" x14ac:dyDescent="0.25">
      <c r="B2177">
        <v>325</v>
      </c>
      <c r="C2177">
        <v>88</v>
      </c>
      <c r="D2177">
        <v>1.264521</v>
      </c>
      <c r="E2177">
        <v>76</v>
      </c>
      <c r="F2177">
        <v>0</v>
      </c>
      <c r="G2177">
        <v>-1</v>
      </c>
      <c r="H2177">
        <v>1</v>
      </c>
      <c r="I2177">
        <v>270</v>
      </c>
    </row>
    <row r="2178" spans="2:9" x14ac:dyDescent="0.25">
      <c r="B2178">
        <v>326</v>
      </c>
      <c r="C2178">
        <v>88</v>
      </c>
      <c r="D2178">
        <v>2.6300889999999999</v>
      </c>
      <c r="E2178">
        <v>76</v>
      </c>
      <c r="F2178">
        <v>0</v>
      </c>
      <c r="G2178">
        <v>-1</v>
      </c>
      <c r="H2178">
        <v>1</v>
      </c>
      <c r="I2178">
        <v>270</v>
      </c>
    </row>
    <row r="2179" spans="2:9" x14ac:dyDescent="0.25">
      <c r="B2179">
        <v>327</v>
      </c>
      <c r="C2179">
        <v>88</v>
      </c>
      <c r="D2179">
        <v>10.058679</v>
      </c>
      <c r="E2179">
        <v>76</v>
      </c>
      <c r="F2179">
        <v>0</v>
      </c>
      <c r="G2179">
        <v>-1</v>
      </c>
      <c r="H2179">
        <v>1</v>
      </c>
      <c r="I2179">
        <v>270</v>
      </c>
    </row>
    <row r="2180" spans="2:9" x14ac:dyDescent="0.25">
      <c r="B2180">
        <v>328</v>
      </c>
      <c r="C2180">
        <v>88</v>
      </c>
      <c r="D2180">
        <v>6.3335530000000002</v>
      </c>
      <c r="E2180">
        <v>76</v>
      </c>
      <c r="F2180">
        <v>0</v>
      </c>
      <c r="G2180">
        <v>-1</v>
      </c>
      <c r="H2180">
        <v>1</v>
      </c>
      <c r="I2180">
        <v>270</v>
      </c>
    </row>
    <row r="2181" spans="2:9" x14ac:dyDescent="0.25">
      <c r="B2181">
        <v>329</v>
      </c>
      <c r="C2181">
        <v>88</v>
      </c>
      <c r="D2181">
        <v>0.82435000000000003</v>
      </c>
      <c r="E2181">
        <v>76</v>
      </c>
      <c r="F2181">
        <v>0</v>
      </c>
      <c r="G2181">
        <v>-1</v>
      </c>
      <c r="H2181">
        <v>1</v>
      </c>
      <c r="I2181">
        <v>270</v>
      </c>
    </row>
    <row r="2182" spans="2:9" x14ac:dyDescent="0.25">
      <c r="B2182">
        <v>330</v>
      </c>
      <c r="C2182">
        <v>88</v>
      </c>
      <c r="D2182">
        <v>0.62370999999999999</v>
      </c>
      <c r="E2182">
        <v>76</v>
      </c>
      <c r="F2182">
        <v>0</v>
      </c>
      <c r="G2182">
        <v>-1</v>
      </c>
      <c r="H2182">
        <v>1</v>
      </c>
      <c r="I2182">
        <v>270</v>
      </c>
    </row>
    <row r="2183" spans="2:9" x14ac:dyDescent="0.25">
      <c r="B2183">
        <v>331</v>
      </c>
      <c r="C2183">
        <v>88</v>
      </c>
      <c r="D2183">
        <v>1.3460129999999999</v>
      </c>
      <c r="E2183">
        <v>76</v>
      </c>
      <c r="F2183">
        <v>0</v>
      </c>
      <c r="G2183">
        <v>-1</v>
      </c>
      <c r="H2183">
        <v>1</v>
      </c>
      <c r="I2183">
        <v>270</v>
      </c>
    </row>
    <row r="2184" spans="2:9" x14ac:dyDescent="0.25">
      <c r="B2184">
        <v>332</v>
      </c>
      <c r="C2184">
        <v>88</v>
      </c>
      <c r="D2184">
        <v>1.3460129999999999</v>
      </c>
      <c r="E2184">
        <v>76</v>
      </c>
      <c r="F2184">
        <v>0</v>
      </c>
      <c r="G2184">
        <v>-1</v>
      </c>
      <c r="H2184">
        <v>1</v>
      </c>
      <c r="I2184">
        <v>270</v>
      </c>
    </row>
    <row r="2185" spans="2:9" x14ac:dyDescent="0.25">
      <c r="B2185">
        <v>333</v>
      </c>
      <c r="C2185">
        <v>88</v>
      </c>
      <c r="D2185">
        <v>1.3460129999999999</v>
      </c>
      <c r="E2185">
        <v>76</v>
      </c>
      <c r="F2185">
        <v>0</v>
      </c>
      <c r="G2185">
        <v>-1</v>
      </c>
      <c r="H2185">
        <v>1</v>
      </c>
      <c r="I2185">
        <v>270</v>
      </c>
    </row>
    <row r="2186" spans="2:9" x14ac:dyDescent="0.25">
      <c r="B2186">
        <v>334</v>
      </c>
      <c r="C2186">
        <v>88</v>
      </c>
      <c r="D2186">
        <v>1.3460129999999999</v>
      </c>
      <c r="E2186">
        <v>76</v>
      </c>
      <c r="F2186">
        <v>0</v>
      </c>
      <c r="G2186">
        <v>-1</v>
      </c>
      <c r="H2186">
        <v>1</v>
      </c>
      <c r="I2186">
        <v>270</v>
      </c>
    </row>
    <row r="2187" spans="2:9" x14ac:dyDescent="0.25">
      <c r="B2187">
        <v>335</v>
      </c>
      <c r="C2187">
        <v>88</v>
      </c>
      <c r="D2187">
        <v>1.3460129999999999</v>
      </c>
      <c r="E2187">
        <v>76</v>
      </c>
      <c r="F2187">
        <v>0</v>
      </c>
      <c r="G2187">
        <v>-1</v>
      </c>
      <c r="H2187">
        <v>1</v>
      </c>
      <c r="I2187">
        <v>270</v>
      </c>
    </row>
    <row r="2188" spans="2:9" x14ac:dyDescent="0.25">
      <c r="B2188">
        <v>336</v>
      </c>
      <c r="C2188">
        <v>88</v>
      </c>
      <c r="D2188">
        <v>1.3460129999999999</v>
      </c>
      <c r="E2188">
        <v>76</v>
      </c>
      <c r="F2188">
        <v>0</v>
      </c>
      <c r="G2188">
        <v>-1</v>
      </c>
      <c r="H2188">
        <v>1</v>
      </c>
      <c r="I2188">
        <v>270</v>
      </c>
    </row>
    <row r="2189" spans="2:9" x14ac:dyDescent="0.25">
      <c r="B2189">
        <v>337</v>
      </c>
      <c r="C2189">
        <v>88</v>
      </c>
      <c r="D2189">
        <v>1.3460129999999999</v>
      </c>
      <c r="E2189">
        <v>76</v>
      </c>
      <c r="F2189">
        <v>0</v>
      </c>
      <c r="G2189">
        <v>-1</v>
      </c>
      <c r="H2189">
        <v>1</v>
      </c>
      <c r="I2189">
        <v>270</v>
      </c>
    </row>
    <row r="2190" spans="2:9" x14ac:dyDescent="0.25">
      <c r="B2190">
        <v>338</v>
      </c>
      <c r="C2190">
        <v>88</v>
      </c>
      <c r="D2190">
        <v>1.3460129999999999</v>
      </c>
      <c r="E2190">
        <v>76</v>
      </c>
      <c r="F2190">
        <v>0</v>
      </c>
      <c r="G2190">
        <v>-1</v>
      </c>
      <c r="H2190">
        <v>1</v>
      </c>
      <c r="I2190">
        <v>270</v>
      </c>
    </row>
    <row r="2191" spans="2:9" x14ac:dyDescent="0.25">
      <c r="B2191">
        <v>339</v>
      </c>
      <c r="C2191">
        <v>88</v>
      </c>
      <c r="D2191">
        <v>0.82435000000000003</v>
      </c>
      <c r="E2191">
        <v>76</v>
      </c>
      <c r="F2191">
        <v>0</v>
      </c>
      <c r="G2191">
        <v>-1</v>
      </c>
      <c r="H2191">
        <v>1</v>
      </c>
      <c r="I2191">
        <v>270</v>
      </c>
    </row>
    <row r="2192" spans="2:9" x14ac:dyDescent="0.25">
      <c r="B2192">
        <v>340</v>
      </c>
      <c r="C2192">
        <v>88</v>
      </c>
      <c r="D2192">
        <v>0.82435000000000003</v>
      </c>
      <c r="E2192">
        <v>76</v>
      </c>
      <c r="F2192">
        <v>0</v>
      </c>
      <c r="G2192">
        <v>-1</v>
      </c>
      <c r="H2192">
        <v>1</v>
      </c>
      <c r="I2192">
        <v>270</v>
      </c>
    </row>
    <row r="2193" spans="2:9" x14ac:dyDescent="0.25">
      <c r="B2193">
        <v>341</v>
      </c>
      <c r="C2193">
        <v>88</v>
      </c>
      <c r="D2193">
        <v>1.3460129999999999</v>
      </c>
      <c r="E2193">
        <v>76</v>
      </c>
      <c r="F2193">
        <v>0</v>
      </c>
      <c r="G2193">
        <v>-1</v>
      </c>
      <c r="H2193">
        <v>1</v>
      </c>
      <c r="I2193">
        <v>270</v>
      </c>
    </row>
    <row r="2194" spans="2:9" x14ac:dyDescent="0.25">
      <c r="B2194">
        <v>342</v>
      </c>
      <c r="C2194">
        <v>88</v>
      </c>
      <c r="D2194">
        <v>0.62370999999999999</v>
      </c>
      <c r="E2194">
        <v>76</v>
      </c>
      <c r="F2194">
        <v>0</v>
      </c>
      <c r="G2194">
        <v>-1</v>
      </c>
      <c r="H2194">
        <v>1</v>
      </c>
      <c r="I2194">
        <v>270</v>
      </c>
    </row>
    <row r="2195" spans="2:9" x14ac:dyDescent="0.25">
      <c r="B2195">
        <v>343</v>
      </c>
      <c r="C2195">
        <v>88</v>
      </c>
      <c r="D2195">
        <v>1.89019</v>
      </c>
      <c r="E2195">
        <v>76</v>
      </c>
      <c r="F2195">
        <v>0</v>
      </c>
      <c r="G2195">
        <v>-1</v>
      </c>
      <c r="H2195">
        <v>1</v>
      </c>
      <c r="I2195">
        <v>270</v>
      </c>
    </row>
    <row r="2196" spans="2:9" x14ac:dyDescent="0.25">
      <c r="B2196">
        <v>344</v>
      </c>
      <c r="C2196">
        <v>88</v>
      </c>
      <c r="D2196">
        <v>1.89019</v>
      </c>
      <c r="E2196">
        <v>76</v>
      </c>
      <c r="F2196">
        <v>0</v>
      </c>
      <c r="G2196">
        <v>-1</v>
      </c>
      <c r="H2196">
        <v>1</v>
      </c>
      <c r="I2196">
        <v>270</v>
      </c>
    </row>
    <row r="2197" spans="2:9" x14ac:dyDescent="0.25">
      <c r="B2197">
        <v>345</v>
      </c>
      <c r="C2197">
        <v>88</v>
      </c>
      <c r="D2197">
        <v>1.2460089999999999</v>
      </c>
      <c r="E2197">
        <v>76</v>
      </c>
      <c r="F2197">
        <v>0</v>
      </c>
      <c r="G2197">
        <v>-1</v>
      </c>
      <c r="H2197">
        <v>1</v>
      </c>
      <c r="I2197">
        <v>270</v>
      </c>
    </row>
    <row r="2198" spans="2:9" x14ac:dyDescent="0.25">
      <c r="B2198">
        <v>346</v>
      </c>
      <c r="C2198">
        <v>88</v>
      </c>
      <c r="D2198">
        <v>1.205881</v>
      </c>
      <c r="E2198">
        <v>76</v>
      </c>
      <c r="F2198">
        <v>0</v>
      </c>
      <c r="G2198">
        <v>-1</v>
      </c>
      <c r="H2198">
        <v>1</v>
      </c>
      <c r="I2198">
        <v>270</v>
      </c>
    </row>
    <row r="2199" spans="2:9" x14ac:dyDescent="0.25">
      <c r="B2199">
        <v>347</v>
      </c>
      <c r="C2199">
        <v>88</v>
      </c>
      <c r="D2199">
        <v>1.2460089999999999</v>
      </c>
      <c r="E2199">
        <v>76</v>
      </c>
      <c r="F2199">
        <v>0</v>
      </c>
      <c r="G2199">
        <v>-1</v>
      </c>
      <c r="H2199">
        <v>1</v>
      </c>
      <c r="I2199">
        <v>270</v>
      </c>
    </row>
    <row r="2200" spans="2:9" x14ac:dyDescent="0.25">
      <c r="B2200">
        <v>348</v>
      </c>
      <c r="C2200">
        <v>88</v>
      </c>
      <c r="D2200">
        <v>1.205881</v>
      </c>
      <c r="E2200">
        <v>76</v>
      </c>
      <c r="F2200">
        <v>0</v>
      </c>
      <c r="G2200">
        <v>-1</v>
      </c>
      <c r="H2200">
        <v>1</v>
      </c>
      <c r="I2200">
        <v>270</v>
      </c>
    </row>
    <row r="2201" spans="2:9" x14ac:dyDescent="0.25">
      <c r="B2201">
        <v>349</v>
      </c>
      <c r="C2201">
        <v>88</v>
      </c>
      <c r="D2201">
        <v>1.005242</v>
      </c>
      <c r="E2201">
        <v>76</v>
      </c>
      <c r="F2201">
        <v>0</v>
      </c>
      <c r="G2201">
        <v>-1</v>
      </c>
      <c r="H2201">
        <v>1</v>
      </c>
      <c r="I2201">
        <v>270</v>
      </c>
    </row>
    <row r="2202" spans="2:9" x14ac:dyDescent="0.25">
      <c r="B2202">
        <v>350</v>
      </c>
      <c r="C2202">
        <v>88</v>
      </c>
      <c r="D2202">
        <v>1.005242</v>
      </c>
      <c r="E2202">
        <v>76</v>
      </c>
      <c r="F2202">
        <v>0</v>
      </c>
      <c r="G2202">
        <v>-1</v>
      </c>
      <c r="H2202">
        <v>1</v>
      </c>
      <c r="I2202">
        <v>270</v>
      </c>
    </row>
    <row r="2203" spans="2:9" x14ac:dyDescent="0.25">
      <c r="B2203">
        <v>351</v>
      </c>
      <c r="C2203">
        <v>88</v>
      </c>
      <c r="D2203">
        <v>1.6292949999999999</v>
      </c>
      <c r="E2203">
        <v>76</v>
      </c>
      <c r="F2203">
        <v>0</v>
      </c>
      <c r="G2203">
        <v>-1</v>
      </c>
      <c r="H2203">
        <v>1</v>
      </c>
      <c r="I2203">
        <v>270</v>
      </c>
    </row>
    <row r="2204" spans="2:9" x14ac:dyDescent="0.25">
      <c r="B2204">
        <v>352</v>
      </c>
      <c r="C2204">
        <v>88</v>
      </c>
      <c r="D2204">
        <v>1.6292949999999999</v>
      </c>
      <c r="E2204">
        <v>76</v>
      </c>
      <c r="F2204">
        <v>0</v>
      </c>
      <c r="G2204">
        <v>-1</v>
      </c>
      <c r="H2204">
        <v>1</v>
      </c>
      <c r="I2204">
        <v>270</v>
      </c>
    </row>
    <row r="2205" spans="2:9" x14ac:dyDescent="0.25">
      <c r="B2205">
        <v>353</v>
      </c>
      <c r="C2205">
        <v>88</v>
      </c>
      <c r="D2205">
        <v>1.6292949999999999</v>
      </c>
      <c r="E2205">
        <v>76</v>
      </c>
      <c r="F2205">
        <v>0</v>
      </c>
      <c r="G2205">
        <v>-1</v>
      </c>
      <c r="H2205">
        <v>1</v>
      </c>
      <c r="I2205">
        <v>270</v>
      </c>
    </row>
    <row r="2206" spans="2:9" x14ac:dyDescent="0.25">
      <c r="B2206">
        <v>354</v>
      </c>
      <c r="C2206">
        <v>88</v>
      </c>
      <c r="D2206">
        <v>1.6292949999999999</v>
      </c>
      <c r="E2206">
        <v>76</v>
      </c>
      <c r="F2206">
        <v>0</v>
      </c>
      <c r="G2206">
        <v>-1</v>
      </c>
      <c r="H2206">
        <v>1</v>
      </c>
      <c r="I2206">
        <v>270</v>
      </c>
    </row>
    <row r="2207" spans="2:9" x14ac:dyDescent="0.25">
      <c r="B2207">
        <v>355</v>
      </c>
      <c r="C2207">
        <v>88</v>
      </c>
      <c r="D2207">
        <v>1.6292949999999999</v>
      </c>
      <c r="E2207">
        <v>76</v>
      </c>
      <c r="F2207">
        <v>0</v>
      </c>
      <c r="G2207">
        <v>-1</v>
      </c>
      <c r="H2207">
        <v>1</v>
      </c>
      <c r="I2207">
        <v>270</v>
      </c>
    </row>
    <row r="2208" spans="2:9" x14ac:dyDescent="0.25">
      <c r="B2208">
        <v>356</v>
      </c>
      <c r="C2208">
        <v>88</v>
      </c>
      <c r="D2208">
        <v>1.6292949999999999</v>
      </c>
      <c r="E2208">
        <v>76</v>
      </c>
      <c r="F2208">
        <v>0</v>
      </c>
      <c r="G2208">
        <v>-1</v>
      </c>
      <c r="H2208">
        <v>1</v>
      </c>
      <c r="I2208">
        <v>270</v>
      </c>
    </row>
    <row r="2209" spans="2:9" x14ac:dyDescent="0.25">
      <c r="B2209">
        <v>357</v>
      </c>
      <c r="C2209">
        <v>88</v>
      </c>
      <c r="D2209">
        <v>0.28263899999999997</v>
      </c>
      <c r="E2209">
        <v>76</v>
      </c>
      <c r="F2209">
        <v>0</v>
      </c>
      <c r="G2209">
        <v>-1</v>
      </c>
      <c r="H2209">
        <v>1</v>
      </c>
      <c r="I2209">
        <v>270</v>
      </c>
    </row>
    <row r="2210" spans="2:9" x14ac:dyDescent="0.25">
      <c r="B2210">
        <v>358</v>
      </c>
      <c r="C2210">
        <v>88</v>
      </c>
      <c r="D2210">
        <v>0.28263899999999997</v>
      </c>
      <c r="E2210">
        <v>76</v>
      </c>
      <c r="F2210">
        <v>0</v>
      </c>
      <c r="G2210">
        <v>-1</v>
      </c>
      <c r="H2210">
        <v>1</v>
      </c>
      <c r="I2210">
        <v>270</v>
      </c>
    </row>
    <row r="2211" spans="2:9" x14ac:dyDescent="0.25">
      <c r="B2211">
        <v>359</v>
      </c>
      <c r="C2211">
        <v>88</v>
      </c>
      <c r="D2211">
        <v>0.28263899999999997</v>
      </c>
      <c r="E2211">
        <v>76</v>
      </c>
      <c r="F2211">
        <v>0</v>
      </c>
      <c r="G2211">
        <v>-1</v>
      </c>
      <c r="H2211">
        <v>1</v>
      </c>
      <c r="I2211">
        <v>270</v>
      </c>
    </row>
    <row r="2212" spans="2:9" x14ac:dyDescent="0.25">
      <c r="B2212">
        <v>360</v>
      </c>
      <c r="C2212">
        <v>88</v>
      </c>
      <c r="D2212">
        <v>0.28263899999999997</v>
      </c>
      <c r="E2212">
        <v>76</v>
      </c>
      <c r="F2212">
        <v>0</v>
      </c>
      <c r="G2212">
        <v>-1</v>
      </c>
      <c r="H2212">
        <v>1</v>
      </c>
      <c r="I2212">
        <v>270</v>
      </c>
    </row>
    <row r="2213" spans="2:9" x14ac:dyDescent="0.25">
      <c r="B2213">
        <v>361</v>
      </c>
      <c r="C2213">
        <v>88</v>
      </c>
      <c r="D2213">
        <v>0.28263899999999997</v>
      </c>
      <c r="E2213">
        <v>76</v>
      </c>
      <c r="F2213">
        <v>0</v>
      </c>
      <c r="G2213">
        <v>-1</v>
      </c>
      <c r="H2213">
        <v>1</v>
      </c>
      <c r="I2213">
        <v>270</v>
      </c>
    </row>
    <row r="2214" spans="2:9" x14ac:dyDescent="0.25">
      <c r="B2214">
        <v>362</v>
      </c>
      <c r="C2214">
        <v>88</v>
      </c>
      <c r="D2214">
        <v>0.28263899999999997</v>
      </c>
      <c r="E2214">
        <v>76</v>
      </c>
      <c r="F2214">
        <v>0</v>
      </c>
      <c r="G2214">
        <v>-1</v>
      </c>
      <c r="H2214">
        <v>1</v>
      </c>
      <c r="I2214">
        <v>270</v>
      </c>
    </row>
    <row r="2215" spans="2:9" x14ac:dyDescent="0.25">
      <c r="B2215">
        <v>363</v>
      </c>
      <c r="C2215">
        <v>88</v>
      </c>
      <c r="D2215">
        <v>1.2460089999999999</v>
      </c>
      <c r="E2215">
        <v>76</v>
      </c>
      <c r="F2215">
        <v>0</v>
      </c>
      <c r="G2215">
        <v>-1</v>
      </c>
      <c r="H2215">
        <v>1</v>
      </c>
      <c r="I2215">
        <v>270</v>
      </c>
    </row>
    <row r="2216" spans="2:9" x14ac:dyDescent="0.25">
      <c r="B2216">
        <v>364</v>
      </c>
      <c r="C2216">
        <v>88</v>
      </c>
      <c r="D2216">
        <v>1.205881</v>
      </c>
      <c r="E2216">
        <v>76</v>
      </c>
      <c r="F2216">
        <v>0</v>
      </c>
      <c r="G2216">
        <v>-1</v>
      </c>
      <c r="H2216">
        <v>1</v>
      </c>
      <c r="I2216">
        <v>270</v>
      </c>
    </row>
    <row r="2217" spans="2:9" x14ac:dyDescent="0.25">
      <c r="B2217">
        <v>365</v>
      </c>
      <c r="C2217">
        <v>88</v>
      </c>
      <c r="D2217">
        <v>0.64409000000000005</v>
      </c>
      <c r="E2217">
        <v>76</v>
      </c>
      <c r="F2217">
        <v>0</v>
      </c>
      <c r="G2217">
        <v>-1</v>
      </c>
      <c r="H2217">
        <v>1</v>
      </c>
      <c r="I2217">
        <v>270</v>
      </c>
    </row>
    <row r="2218" spans="2:9" x14ac:dyDescent="0.25">
      <c r="B2218">
        <v>366</v>
      </c>
      <c r="C2218">
        <v>88</v>
      </c>
      <c r="D2218">
        <v>1.205881</v>
      </c>
      <c r="E2218">
        <v>76</v>
      </c>
      <c r="F2218">
        <v>0</v>
      </c>
      <c r="G2218">
        <v>-1</v>
      </c>
      <c r="H2218">
        <v>1</v>
      </c>
      <c r="I2218">
        <v>270</v>
      </c>
    </row>
    <row r="2219" spans="2:9" x14ac:dyDescent="0.25">
      <c r="B2219">
        <v>367</v>
      </c>
      <c r="C2219">
        <v>88</v>
      </c>
      <c r="D2219">
        <v>1.005242</v>
      </c>
      <c r="E2219">
        <v>76</v>
      </c>
      <c r="F2219">
        <v>0</v>
      </c>
      <c r="G2219">
        <v>-1</v>
      </c>
      <c r="H2219">
        <v>1</v>
      </c>
      <c r="I2219">
        <v>270</v>
      </c>
    </row>
    <row r="2220" spans="2:9" x14ac:dyDescent="0.25">
      <c r="B2220">
        <v>368</v>
      </c>
      <c r="C2220">
        <v>88</v>
      </c>
      <c r="D2220">
        <v>0.64409000000000005</v>
      </c>
      <c r="E2220">
        <v>76</v>
      </c>
      <c r="F2220">
        <v>0</v>
      </c>
      <c r="G2220">
        <v>-1</v>
      </c>
      <c r="H2220">
        <v>1</v>
      </c>
      <c r="I2220">
        <v>270</v>
      </c>
    </row>
    <row r="2221" spans="2:9" x14ac:dyDescent="0.25">
      <c r="B2221">
        <v>369</v>
      </c>
      <c r="C2221">
        <v>88</v>
      </c>
      <c r="D2221">
        <v>1.418115</v>
      </c>
      <c r="E2221">
        <v>76</v>
      </c>
      <c r="F2221">
        <v>0</v>
      </c>
      <c r="G2221">
        <v>-1</v>
      </c>
      <c r="H2221">
        <v>1</v>
      </c>
      <c r="I2221">
        <v>270</v>
      </c>
    </row>
    <row r="2222" spans="2:9" x14ac:dyDescent="0.25">
      <c r="B2222">
        <v>370</v>
      </c>
      <c r="C2222">
        <v>88</v>
      </c>
      <c r="D2222">
        <v>1.418115</v>
      </c>
      <c r="E2222">
        <v>76</v>
      </c>
      <c r="F2222">
        <v>0</v>
      </c>
      <c r="G2222">
        <v>-1</v>
      </c>
      <c r="H2222">
        <v>1</v>
      </c>
      <c r="I2222">
        <v>270</v>
      </c>
    </row>
    <row r="2223" spans="2:9" x14ac:dyDescent="0.25">
      <c r="B2223">
        <v>371</v>
      </c>
      <c r="C2223">
        <v>88</v>
      </c>
      <c r="D2223">
        <v>1.418115</v>
      </c>
      <c r="E2223">
        <v>76</v>
      </c>
      <c r="F2223">
        <v>0</v>
      </c>
      <c r="G2223">
        <v>-1</v>
      </c>
      <c r="H2223">
        <v>1</v>
      </c>
      <c r="I2223">
        <v>270</v>
      </c>
    </row>
    <row r="2224" spans="2:9" x14ac:dyDescent="0.25">
      <c r="B2224">
        <v>372</v>
      </c>
      <c r="C2224">
        <v>88</v>
      </c>
      <c r="D2224">
        <v>1.418115</v>
      </c>
      <c r="E2224">
        <v>76</v>
      </c>
      <c r="F2224">
        <v>0</v>
      </c>
      <c r="G2224">
        <v>-1</v>
      </c>
      <c r="H2224">
        <v>1</v>
      </c>
      <c r="I2224">
        <v>270</v>
      </c>
    </row>
    <row r="2225" spans="2:9" x14ac:dyDescent="0.25">
      <c r="B2225">
        <v>373</v>
      </c>
      <c r="C2225">
        <v>88</v>
      </c>
      <c r="D2225">
        <v>1.418115</v>
      </c>
      <c r="E2225">
        <v>76</v>
      </c>
      <c r="F2225">
        <v>0</v>
      </c>
      <c r="G2225">
        <v>-1</v>
      </c>
      <c r="H2225">
        <v>1</v>
      </c>
      <c r="I2225">
        <v>270</v>
      </c>
    </row>
    <row r="2226" spans="2:9" x14ac:dyDescent="0.25">
      <c r="B2226">
        <v>374</v>
      </c>
      <c r="C2226">
        <v>88</v>
      </c>
      <c r="D2226">
        <v>1.418115</v>
      </c>
      <c r="E2226">
        <v>76</v>
      </c>
      <c r="F2226">
        <v>0</v>
      </c>
      <c r="G2226">
        <v>-1</v>
      </c>
      <c r="H2226">
        <v>1</v>
      </c>
      <c r="I2226">
        <v>270</v>
      </c>
    </row>
    <row r="2227" spans="2:9" x14ac:dyDescent="0.25">
      <c r="B2227">
        <v>375</v>
      </c>
      <c r="C2227">
        <v>88</v>
      </c>
      <c r="D2227">
        <v>0.245031</v>
      </c>
      <c r="E2227">
        <v>76</v>
      </c>
      <c r="F2227">
        <v>0</v>
      </c>
      <c r="G2227">
        <v>-1</v>
      </c>
      <c r="H2227">
        <v>1</v>
      </c>
      <c r="I2227">
        <v>270</v>
      </c>
    </row>
    <row r="2228" spans="2:9" x14ac:dyDescent="0.25">
      <c r="B2228">
        <v>376</v>
      </c>
      <c r="C2228">
        <v>88</v>
      </c>
      <c r="D2228">
        <v>0.245031</v>
      </c>
      <c r="E2228">
        <v>76</v>
      </c>
      <c r="F2228">
        <v>0</v>
      </c>
      <c r="G2228">
        <v>-1</v>
      </c>
      <c r="H2228">
        <v>1</v>
      </c>
      <c r="I2228">
        <v>270</v>
      </c>
    </row>
    <row r="2229" spans="2:9" x14ac:dyDescent="0.25">
      <c r="B2229">
        <v>377</v>
      </c>
      <c r="C2229">
        <v>88</v>
      </c>
      <c r="D2229">
        <v>0.245031</v>
      </c>
      <c r="E2229">
        <v>76</v>
      </c>
      <c r="F2229">
        <v>0</v>
      </c>
      <c r="G2229">
        <v>-1</v>
      </c>
      <c r="H2229">
        <v>1</v>
      </c>
      <c r="I2229">
        <v>270</v>
      </c>
    </row>
    <row r="2230" spans="2:9" x14ac:dyDescent="0.25">
      <c r="B2230">
        <v>378</v>
      </c>
      <c r="C2230">
        <v>88</v>
      </c>
      <c r="D2230">
        <v>0.245031</v>
      </c>
      <c r="E2230">
        <v>76</v>
      </c>
      <c r="F2230">
        <v>0</v>
      </c>
      <c r="G2230">
        <v>-1</v>
      </c>
      <c r="H2230">
        <v>1</v>
      </c>
      <c r="I2230">
        <v>270</v>
      </c>
    </row>
    <row r="2231" spans="2:9" x14ac:dyDescent="0.25">
      <c r="B2231">
        <v>379</v>
      </c>
      <c r="C2231">
        <v>88</v>
      </c>
      <c r="D2231">
        <v>0.245031</v>
      </c>
      <c r="E2231">
        <v>76</v>
      </c>
      <c r="F2231">
        <v>0</v>
      </c>
      <c r="G2231">
        <v>-1</v>
      </c>
      <c r="H2231">
        <v>1</v>
      </c>
      <c r="I2231">
        <v>270</v>
      </c>
    </row>
    <row r="2232" spans="2:9" x14ac:dyDescent="0.25">
      <c r="B2232">
        <v>380</v>
      </c>
      <c r="C2232">
        <v>88</v>
      </c>
      <c r="D2232">
        <v>0.245031</v>
      </c>
      <c r="E2232">
        <v>76</v>
      </c>
      <c r="F2232">
        <v>0</v>
      </c>
      <c r="G2232">
        <v>-1</v>
      </c>
      <c r="H2232">
        <v>1</v>
      </c>
      <c r="I2232">
        <v>270</v>
      </c>
    </row>
    <row r="2233" spans="2:9" x14ac:dyDescent="0.25">
      <c r="B2233">
        <v>381</v>
      </c>
      <c r="C2233">
        <v>88</v>
      </c>
      <c r="D2233">
        <v>0.89301900000000001</v>
      </c>
      <c r="E2233">
        <v>76</v>
      </c>
      <c r="F2233">
        <v>0</v>
      </c>
      <c r="G2233">
        <v>-1</v>
      </c>
      <c r="H2233">
        <v>1</v>
      </c>
      <c r="I2233">
        <v>270</v>
      </c>
    </row>
    <row r="2234" spans="2:9" x14ac:dyDescent="0.25">
      <c r="B2234">
        <v>382</v>
      </c>
      <c r="C2234">
        <v>88</v>
      </c>
      <c r="D2234">
        <v>1.226281</v>
      </c>
      <c r="E2234">
        <v>76</v>
      </c>
      <c r="F2234">
        <v>0</v>
      </c>
      <c r="G2234">
        <v>-1</v>
      </c>
      <c r="H2234">
        <v>1</v>
      </c>
      <c r="I2234">
        <v>270</v>
      </c>
    </row>
    <row r="2235" spans="2:9" x14ac:dyDescent="0.25">
      <c r="B2235">
        <v>383</v>
      </c>
      <c r="C2235">
        <v>88</v>
      </c>
      <c r="D2235">
        <v>0.75680199999999997</v>
      </c>
      <c r="E2235">
        <v>76</v>
      </c>
      <c r="F2235">
        <v>0</v>
      </c>
      <c r="G2235">
        <v>-1</v>
      </c>
      <c r="H2235">
        <v>1</v>
      </c>
      <c r="I2235">
        <v>270</v>
      </c>
    </row>
    <row r="2236" spans="2:9" x14ac:dyDescent="0.25">
      <c r="B2236">
        <v>384</v>
      </c>
      <c r="C2236">
        <v>88</v>
      </c>
      <c r="D2236">
        <v>1.2630159999999999</v>
      </c>
      <c r="E2236">
        <v>76</v>
      </c>
      <c r="F2236">
        <v>0</v>
      </c>
      <c r="G2236">
        <v>-1</v>
      </c>
      <c r="H2236">
        <v>1</v>
      </c>
      <c r="I2236">
        <v>270</v>
      </c>
    </row>
    <row r="2237" spans="2:9" x14ac:dyDescent="0.25">
      <c r="B2237">
        <v>385</v>
      </c>
      <c r="C2237">
        <v>88</v>
      </c>
      <c r="D2237">
        <v>0.59939500000000001</v>
      </c>
      <c r="E2237">
        <v>76</v>
      </c>
      <c r="F2237">
        <v>0</v>
      </c>
      <c r="G2237">
        <v>-1</v>
      </c>
      <c r="H2237">
        <v>1</v>
      </c>
      <c r="I2237">
        <v>270</v>
      </c>
    </row>
    <row r="2238" spans="2:9" x14ac:dyDescent="0.25">
      <c r="B2238">
        <v>386</v>
      </c>
      <c r="C2238">
        <v>88</v>
      </c>
      <c r="D2238">
        <v>1.000675</v>
      </c>
      <c r="E2238">
        <v>76</v>
      </c>
      <c r="F2238">
        <v>0</v>
      </c>
      <c r="G2238">
        <v>-1</v>
      </c>
      <c r="H2238">
        <v>1</v>
      </c>
      <c r="I2238">
        <v>270</v>
      </c>
    </row>
    <row r="2239" spans="2:9" x14ac:dyDescent="0.25">
      <c r="B2239">
        <v>387</v>
      </c>
      <c r="C2239">
        <v>88</v>
      </c>
      <c r="D2239">
        <v>4.2018319999999996</v>
      </c>
      <c r="E2239">
        <v>76</v>
      </c>
      <c r="F2239">
        <v>0</v>
      </c>
      <c r="G2239">
        <v>-1</v>
      </c>
      <c r="H2239">
        <v>1</v>
      </c>
      <c r="I2239">
        <v>270</v>
      </c>
    </row>
    <row r="2240" spans="2:9" x14ac:dyDescent="0.25">
      <c r="B2240">
        <v>388</v>
      </c>
      <c r="C2240">
        <v>88</v>
      </c>
      <c r="D2240">
        <v>0.53019700000000003</v>
      </c>
      <c r="E2240">
        <v>76</v>
      </c>
      <c r="F2240">
        <v>0</v>
      </c>
      <c r="G2240">
        <v>-1</v>
      </c>
      <c r="H2240">
        <v>1</v>
      </c>
      <c r="I2240">
        <v>270</v>
      </c>
    </row>
    <row r="2241" spans="2:9" x14ac:dyDescent="0.25">
      <c r="B2241">
        <v>389</v>
      </c>
      <c r="C2241">
        <v>88</v>
      </c>
      <c r="D2241">
        <v>0.54383300000000001</v>
      </c>
      <c r="E2241">
        <v>76</v>
      </c>
      <c r="F2241">
        <v>0</v>
      </c>
      <c r="G2241">
        <v>-1</v>
      </c>
      <c r="H2241">
        <v>1</v>
      </c>
      <c r="I2241">
        <v>270</v>
      </c>
    </row>
    <row r="2242" spans="2:9" x14ac:dyDescent="0.25">
      <c r="B2242">
        <v>390</v>
      </c>
      <c r="C2242">
        <v>88</v>
      </c>
      <c r="D2242">
        <v>1.9718830000000001</v>
      </c>
      <c r="E2242">
        <v>76</v>
      </c>
      <c r="F2242">
        <v>0</v>
      </c>
      <c r="G2242">
        <v>-1</v>
      </c>
      <c r="H2242">
        <v>1</v>
      </c>
      <c r="I2242">
        <v>270</v>
      </c>
    </row>
    <row r="2243" spans="2:9" x14ac:dyDescent="0.25">
      <c r="B2243">
        <v>391</v>
      </c>
      <c r="C2243">
        <v>88</v>
      </c>
      <c r="D2243">
        <v>12.766959999999999</v>
      </c>
      <c r="E2243">
        <v>76</v>
      </c>
      <c r="F2243">
        <v>0</v>
      </c>
      <c r="G2243">
        <v>-1</v>
      </c>
      <c r="H2243">
        <v>1</v>
      </c>
      <c r="I2243">
        <v>270</v>
      </c>
    </row>
    <row r="2244" spans="2:9" x14ac:dyDescent="0.25">
      <c r="B2244">
        <v>392</v>
      </c>
      <c r="C2244">
        <v>88</v>
      </c>
      <c r="D2244">
        <v>10.660710999999999</v>
      </c>
      <c r="E2244">
        <v>76</v>
      </c>
      <c r="F2244">
        <v>0</v>
      </c>
      <c r="G2244">
        <v>-1</v>
      </c>
      <c r="H2244">
        <v>1</v>
      </c>
      <c r="I2244">
        <v>270</v>
      </c>
    </row>
    <row r="2245" spans="2:9" x14ac:dyDescent="0.25">
      <c r="B2245">
        <v>393</v>
      </c>
      <c r="C2245">
        <v>88</v>
      </c>
      <c r="D2245">
        <v>0.379944</v>
      </c>
      <c r="E2245">
        <v>76</v>
      </c>
      <c r="F2245">
        <v>0</v>
      </c>
      <c r="G2245">
        <v>-1</v>
      </c>
      <c r="H2245">
        <v>1</v>
      </c>
      <c r="I2245">
        <v>270</v>
      </c>
    </row>
    <row r="2246" spans="2:9" x14ac:dyDescent="0.25">
      <c r="B2246">
        <v>394</v>
      </c>
      <c r="C2246">
        <v>88</v>
      </c>
      <c r="D2246">
        <v>0.59102500000000002</v>
      </c>
      <c r="E2246">
        <v>76</v>
      </c>
      <c r="F2246">
        <v>0</v>
      </c>
      <c r="G2246">
        <v>-1</v>
      </c>
      <c r="H2246">
        <v>1</v>
      </c>
      <c r="I2246">
        <v>270</v>
      </c>
    </row>
    <row r="2247" spans="2:9" x14ac:dyDescent="0.25">
      <c r="B2247">
        <v>395</v>
      </c>
      <c r="C2247">
        <v>88</v>
      </c>
      <c r="D2247">
        <v>0.59102500000000002</v>
      </c>
      <c r="E2247">
        <v>76</v>
      </c>
      <c r="F2247">
        <v>0</v>
      </c>
      <c r="G2247">
        <v>-1</v>
      </c>
      <c r="H2247">
        <v>1</v>
      </c>
      <c r="I2247">
        <v>270</v>
      </c>
    </row>
    <row r="2248" spans="2:9" x14ac:dyDescent="0.25">
      <c r="B2248">
        <v>396</v>
      </c>
      <c r="C2248">
        <v>88</v>
      </c>
      <c r="D2248">
        <v>0.59102500000000002</v>
      </c>
      <c r="E2248">
        <v>76</v>
      </c>
      <c r="F2248">
        <v>0</v>
      </c>
      <c r="G2248">
        <v>-1</v>
      </c>
      <c r="H2248">
        <v>1</v>
      </c>
      <c r="I2248">
        <v>270</v>
      </c>
    </row>
    <row r="2249" spans="2:9" x14ac:dyDescent="0.25">
      <c r="B2249">
        <v>397</v>
      </c>
      <c r="C2249">
        <v>88</v>
      </c>
      <c r="D2249">
        <v>0.59102500000000002</v>
      </c>
      <c r="E2249">
        <v>76</v>
      </c>
      <c r="F2249">
        <v>0</v>
      </c>
      <c r="G2249">
        <v>-1</v>
      </c>
      <c r="H2249">
        <v>1</v>
      </c>
      <c r="I2249">
        <v>270</v>
      </c>
    </row>
    <row r="2250" spans="2:9" x14ac:dyDescent="0.25">
      <c r="B2250">
        <v>398</v>
      </c>
      <c r="C2250">
        <v>88</v>
      </c>
      <c r="D2250">
        <v>0.59102500000000002</v>
      </c>
      <c r="E2250">
        <v>76</v>
      </c>
      <c r="F2250">
        <v>0</v>
      </c>
      <c r="G2250">
        <v>-1</v>
      </c>
      <c r="H2250">
        <v>1</v>
      </c>
      <c r="I2250">
        <v>270</v>
      </c>
    </row>
    <row r="2251" spans="2:9" x14ac:dyDescent="0.25">
      <c r="B2251">
        <v>399</v>
      </c>
      <c r="C2251">
        <v>88</v>
      </c>
      <c r="D2251">
        <v>0.59102500000000002</v>
      </c>
      <c r="E2251">
        <v>76</v>
      </c>
      <c r="F2251">
        <v>0</v>
      </c>
      <c r="G2251">
        <v>-1</v>
      </c>
      <c r="H2251">
        <v>1</v>
      </c>
      <c r="I2251">
        <v>270</v>
      </c>
    </row>
    <row r="2252" spans="2:9" x14ac:dyDescent="0.25">
      <c r="B2252">
        <v>400</v>
      </c>
      <c r="C2252">
        <v>88</v>
      </c>
      <c r="D2252">
        <v>0.261467</v>
      </c>
      <c r="E2252">
        <v>76</v>
      </c>
      <c r="F2252">
        <v>0</v>
      </c>
      <c r="G2252">
        <v>-1</v>
      </c>
      <c r="H2252">
        <v>1</v>
      </c>
      <c r="I2252">
        <v>270</v>
      </c>
    </row>
    <row r="2253" spans="2:9" x14ac:dyDescent="0.25">
      <c r="B2253">
        <v>401</v>
      </c>
      <c r="C2253">
        <v>88</v>
      </c>
      <c r="D2253">
        <v>0.59102500000000002</v>
      </c>
      <c r="E2253">
        <v>76</v>
      </c>
      <c r="F2253">
        <v>0</v>
      </c>
      <c r="G2253">
        <v>-1</v>
      </c>
      <c r="H2253">
        <v>1</v>
      </c>
      <c r="I2253">
        <v>270</v>
      </c>
    </row>
    <row r="2254" spans="2:9" x14ac:dyDescent="0.25">
      <c r="B2254">
        <v>402</v>
      </c>
      <c r="C2254">
        <v>88</v>
      </c>
      <c r="D2254">
        <v>0.72307500000000002</v>
      </c>
      <c r="E2254">
        <v>76</v>
      </c>
      <c r="F2254">
        <v>0</v>
      </c>
      <c r="G2254">
        <v>-1</v>
      </c>
      <c r="H2254">
        <v>1</v>
      </c>
      <c r="I2254">
        <v>270</v>
      </c>
    </row>
    <row r="2255" spans="2:9" x14ac:dyDescent="0.25">
      <c r="B2255">
        <v>403</v>
      </c>
      <c r="C2255">
        <v>88</v>
      </c>
      <c r="D2255">
        <v>0.70037799999999995</v>
      </c>
      <c r="E2255">
        <v>76</v>
      </c>
      <c r="F2255">
        <v>0</v>
      </c>
      <c r="G2255">
        <v>-1</v>
      </c>
      <c r="H2255">
        <v>1</v>
      </c>
      <c r="I2255">
        <v>270</v>
      </c>
    </row>
    <row r="2256" spans="2:9" x14ac:dyDescent="0.25">
      <c r="B2256">
        <v>404</v>
      </c>
      <c r="C2256">
        <v>88</v>
      </c>
      <c r="D2256">
        <v>0.72307500000000002</v>
      </c>
      <c r="E2256">
        <v>76</v>
      </c>
      <c r="F2256">
        <v>0</v>
      </c>
      <c r="G2256">
        <v>-1</v>
      </c>
      <c r="H2256">
        <v>1</v>
      </c>
      <c r="I2256">
        <v>270</v>
      </c>
    </row>
    <row r="2257" spans="2:9" x14ac:dyDescent="0.25">
      <c r="B2257">
        <v>405</v>
      </c>
      <c r="C2257">
        <v>88</v>
      </c>
      <c r="D2257">
        <v>0.70037799999999995</v>
      </c>
      <c r="E2257">
        <v>76</v>
      </c>
      <c r="F2257">
        <v>0</v>
      </c>
      <c r="G2257">
        <v>-1</v>
      </c>
      <c r="H2257">
        <v>1</v>
      </c>
      <c r="I2257">
        <v>270</v>
      </c>
    </row>
    <row r="2258" spans="2:9" x14ac:dyDescent="0.25">
      <c r="B2258">
        <v>406</v>
      </c>
      <c r="C2258">
        <v>88</v>
      </c>
      <c r="D2258">
        <v>0.72307500000000002</v>
      </c>
      <c r="E2258">
        <v>76</v>
      </c>
      <c r="F2258">
        <v>0</v>
      </c>
      <c r="G2258">
        <v>-1</v>
      </c>
      <c r="H2258">
        <v>1</v>
      </c>
      <c r="I2258">
        <v>270</v>
      </c>
    </row>
    <row r="2259" spans="2:9" x14ac:dyDescent="0.25">
      <c r="B2259">
        <v>407</v>
      </c>
      <c r="C2259">
        <v>88</v>
      </c>
      <c r="D2259">
        <v>0.38262299999999999</v>
      </c>
      <c r="E2259">
        <v>76</v>
      </c>
      <c r="F2259">
        <v>0</v>
      </c>
      <c r="G2259">
        <v>-1</v>
      </c>
      <c r="H2259">
        <v>1</v>
      </c>
      <c r="I2259">
        <v>270</v>
      </c>
    </row>
    <row r="2260" spans="2:9" x14ac:dyDescent="0.25">
      <c r="B2260">
        <v>408</v>
      </c>
      <c r="C2260">
        <v>88</v>
      </c>
      <c r="D2260">
        <v>2.5584889999999998</v>
      </c>
      <c r="E2260">
        <v>76</v>
      </c>
      <c r="F2260">
        <v>0</v>
      </c>
      <c r="G2260">
        <v>-1</v>
      </c>
      <c r="H2260">
        <v>1</v>
      </c>
      <c r="I2260">
        <v>270</v>
      </c>
    </row>
    <row r="2261" spans="2:9" x14ac:dyDescent="0.25">
      <c r="B2261">
        <v>409</v>
      </c>
      <c r="C2261">
        <v>88</v>
      </c>
      <c r="D2261">
        <v>2.5584889999999998</v>
      </c>
      <c r="E2261">
        <v>76</v>
      </c>
      <c r="F2261">
        <v>0</v>
      </c>
      <c r="G2261">
        <v>-1</v>
      </c>
      <c r="H2261">
        <v>1</v>
      </c>
      <c r="I2261">
        <v>270</v>
      </c>
    </row>
    <row r="2262" spans="2:9" x14ac:dyDescent="0.25">
      <c r="B2262">
        <v>410</v>
      </c>
      <c r="C2262">
        <v>88</v>
      </c>
      <c r="D2262">
        <v>2.5584889999999998</v>
      </c>
      <c r="E2262">
        <v>76</v>
      </c>
      <c r="F2262">
        <v>0</v>
      </c>
      <c r="G2262">
        <v>-1</v>
      </c>
      <c r="H2262">
        <v>1</v>
      </c>
      <c r="I2262">
        <v>270</v>
      </c>
    </row>
    <row r="2263" spans="2:9" x14ac:dyDescent="0.25">
      <c r="B2263">
        <v>411</v>
      </c>
      <c r="C2263">
        <v>88</v>
      </c>
      <c r="D2263">
        <v>2.5584889999999998</v>
      </c>
      <c r="E2263">
        <v>76</v>
      </c>
      <c r="F2263">
        <v>0</v>
      </c>
      <c r="G2263">
        <v>-1</v>
      </c>
      <c r="H2263">
        <v>1</v>
      </c>
      <c r="I2263">
        <v>270</v>
      </c>
    </row>
    <row r="2264" spans="2:9" x14ac:dyDescent="0.25">
      <c r="B2264">
        <v>412</v>
      </c>
      <c r="C2264">
        <v>88</v>
      </c>
      <c r="D2264">
        <v>2.5584889999999998</v>
      </c>
      <c r="E2264">
        <v>76</v>
      </c>
      <c r="F2264">
        <v>0</v>
      </c>
      <c r="G2264">
        <v>-1</v>
      </c>
      <c r="H2264">
        <v>1</v>
      </c>
      <c r="I2264">
        <v>270</v>
      </c>
    </row>
    <row r="2265" spans="2:9" x14ac:dyDescent="0.25">
      <c r="B2265">
        <v>413</v>
      </c>
      <c r="C2265">
        <v>88</v>
      </c>
      <c r="D2265">
        <v>2.5584889999999998</v>
      </c>
      <c r="E2265">
        <v>76</v>
      </c>
      <c r="F2265">
        <v>0</v>
      </c>
      <c r="G2265">
        <v>-1</v>
      </c>
      <c r="H2265">
        <v>1</v>
      </c>
      <c r="I2265">
        <v>270</v>
      </c>
    </row>
    <row r="2266" spans="2:9" x14ac:dyDescent="0.25">
      <c r="B2266">
        <v>414</v>
      </c>
      <c r="C2266">
        <v>88</v>
      </c>
      <c r="D2266">
        <v>0.44811099999999998</v>
      </c>
      <c r="E2266">
        <v>76</v>
      </c>
      <c r="F2266">
        <v>0</v>
      </c>
      <c r="G2266">
        <v>-1</v>
      </c>
      <c r="H2266">
        <v>1</v>
      </c>
      <c r="I2266">
        <v>270</v>
      </c>
    </row>
    <row r="2267" spans="2:9" x14ac:dyDescent="0.25">
      <c r="B2267">
        <v>415</v>
      </c>
      <c r="C2267">
        <v>88</v>
      </c>
      <c r="D2267">
        <v>0.44811099999999998</v>
      </c>
      <c r="E2267">
        <v>76</v>
      </c>
      <c r="F2267">
        <v>0</v>
      </c>
      <c r="G2267">
        <v>-1</v>
      </c>
      <c r="H2267">
        <v>1</v>
      </c>
      <c r="I2267">
        <v>270</v>
      </c>
    </row>
    <row r="2268" spans="2:9" x14ac:dyDescent="0.25">
      <c r="B2268">
        <v>416</v>
      </c>
      <c r="C2268">
        <v>88</v>
      </c>
      <c r="D2268">
        <v>0.44811099999999998</v>
      </c>
      <c r="E2268">
        <v>76</v>
      </c>
      <c r="F2268">
        <v>0</v>
      </c>
      <c r="G2268">
        <v>-1</v>
      </c>
      <c r="H2268">
        <v>1</v>
      </c>
      <c r="I2268">
        <v>270</v>
      </c>
    </row>
    <row r="2269" spans="2:9" x14ac:dyDescent="0.25">
      <c r="B2269">
        <v>417</v>
      </c>
      <c r="C2269">
        <v>88</v>
      </c>
      <c r="D2269">
        <v>0.44811200000000001</v>
      </c>
      <c r="E2269">
        <v>76</v>
      </c>
      <c r="F2269">
        <v>0</v>
      </c>
      <c r="G2269">
        <v>-1</v>
      </c>
      <c r="H2269">
        <v>1</v>
      </c>
      <c r="I2269">
        <v>270</v>
      </c>
    </row>
    <row r="2270" spans="2:9" x14ac:dyDescent="0.25">
      <c r="B2270">
        <v>418</v>
      </c>
      <c r="C2270">
        <v>88</v>
      </c>
      <c r="D2270">
        <v>0.44811200000000001</v>
      </c>
      <c r="E2270">
        <v>76</v>
      </c>
      <c r="F2270">
        <v>0</v>
      </c>
      <c r="G2270">
        <v>-1</v>
      </c>
      <c r="H2270">
        <v>1</v>
      </c>
      <c r="I2270">
        <v>270</v>
      </c>
    </row>
    <row r="2271" spans="2:9" x14ac:dyDescent="0.25">
      <c r="B2271">
        <v>419</v>
      </c>
      <c r="C2271">
        <v>88</v>
      </c>
      <c r="D2271">
        <v>0.44811200000000001</v>
      </c>
      <c r="E2271">
        <v>76</v>
      </c>
      <c r="F2271">
        <v>0</v>
      </c>
      <c r="G2271">
        <v>-1</v>
      </c>
      <c r="H2271">
        <v>1</v>
      </c>
      <c r="I2271">
        <v>270</v>
      </c>
    </row>
    <row r="2272" spans="2:9" x14ac:dyDescent="0.25">
      <c r="B2272">
        <v>420</v>
      </c>
      <c r="C2272">
        <v>88</v>
      </c>
      <c r="D2272">
        <v>0.426203</v>
      </c>
      <c r="E2272">
        <v>76</v>
      </c>
      <c r="F2272">
        <v>0</v>
      </c>
      <c r="G2272">
        <v>-1</v>
      </c>
      <c r="H2272">
        <v>1</v>
      </c>
      <c r="I2272">
        <v>270</v>
      </c>
    </row>
    <row r="2273" spans="2:9" x14ac:dyDescent="0.25">
      <c r="B2273">
        <v>421</v>
      </c>
      <c r="C2273">
        <v>88</v>
      </c>
      <c r="D2273">
        <v>0.41340199999999999</v>
      </c>
      <c r="E2273">
        <v>76</v>
      </c>
      <c r="F2273">
        <v>0</v>
      </c>
      <c r="G2273">
        <v>-1</v>
      </c>
      <c r="H2273">
        <v>1</v>
      </c>
      <c r="I2273">
        <v>270</v>
      </c>
    </row>
    <row r="2274" spans="2:9" x14ac:dyDescent="0.25">
      <c r="B2274">
        <v>422</v>
      </c>
      <c r="C2274">
        <v>88</v>
      </c>
      <c r="D2274">
        <v>0.426203</v>
      </c>
      <c r="E2274">
        <v>76</v>
      </c>
      <c r="F2274">
        <v>0</v>
      </c>
      <c r="G2274">
        <v>-1</v>
      </c>
      <c r="H2274">
        <v>1</v>
      </c>
      <c r="I2274">
        <v>270</v>
      </c>
    </row>
    <row r="2275" spans="2:9" x14ac:dyDescent="0.25">
      <c r="B2275">
        <v>423</v>
      </c>
      <c r="C2275">
        <v>88</v>
      </c>
      <c r="D2275">
        <v>3.1444800000000002</v>
      </c>
      <c r="E2275">
        <v>76</v>
      </c>
      <c r="F2275">
        <v>0</v>
      </c>
      <c r="G2275">
        <v>-1</v>
      </c>
      <c r="H2275">
        <v>1</v>
      </c>
      <c r="I2275">
        <v>270</v>
      </c>
    </row>
    <row r="2276" spans="2:9" x14ac:dyDescent="0.25">
      <c r="B2276">
        <v>424</v>
      </c>
      <c r="C2276">
        <v>88</v>
      </c>
      <c r="D2276">
        <v>3.1444800000000002</v>
      </c>
      <c r="E2276">
        <v>76</v>
      </c>
      <c r="F2276">
        <v>0</v>
      </c>
      <c r="G2276">
        <v>-1</v>
      </c>
      <c r="H2276">
        <v>1</v>
      </c>
      <c r="I2276">
        <v>270</v>
      </c>
    </row>
    <row r="2277" spans="2:9" x14ac:dyDescent="0.25">
      <c r="B2277">
        <v>425</v>
      </c>
      <c r="C2277">
        <v>88</v>
      </c>
      <c r="D2277">
        <v>3.1444800000000002</v>
      </c>
      <c r="E2277">
        <v>76</v>
      </c>
      <c r="F2277">
        <v>0</v>
      </c>
      <c r="G2277">
        <v>-1</v>
      </c>
      <c r="H2277">
        <v>1</v>
      </c>
      <c r="I2277">
        <v>270</v>
      </c>
    </row>
    <row r="2278" spans="2:9" x14ac:dyDescent="0.25">
      <c r="B2278">
        <v>426</v>
      </c>
      <c r="C2278">
        <v>88</v>
      </c>
      <c r="D2278">
        <v>0.426203</v>
      </c>
      <c r="E2278">
        <v>76</v>
      </c>
      <c r="F2278">
        <v>0</v>
      </c>
      <c r="G2278">
        <v>-1</v>
      </c>
      <c r="H2278">
        <v>1</v>
      </c>
      <c r="I2278">
        <v>270</v>
      </c>
    </row>
    <row r="2279" spans="2:9" x14ac:dyDescent="0.25">
      <c r="B2279">
        <v>427</v>
      </c>
      <c r="C2279">
        <v>88</v>
      </c>
      <c r="D2279">
        <v>0.41340199999999999</v>
      </c>
      <c r="E2279">
        <v>76</v>
      </c>
      <c r="F2279">
        <v>0</v>
      </c>
      <c r="G2279">
        <v>-1</v>
      </c>
      <c r="H2279">
        <v>1</v>
      </c>
      <c r="I2279">
        <v>270</v>
      </c>
    </row>
    <row r="2280" spans="2:9" x14ac:dyDescent="0.25">
      <c r="B2280">
        <v>428</v>
      </c>
      <c r="C2280">
        <v>88</v>
      </c>
      <c r="D2280">
        <v>0.426203</v>
      </c>
      <c r="E2280">
        <v>76</v>
      </c>
      <c r="F2280">
        <v>0</v>
      </c>
      <c r="G2280">
        <v>-1</v>
      </c>
      <c r="H2280">
        <v>1</v>
      </c>
      <c r="I2280">
        <v>270</v>
      </c>
    </row>
    <row r="2281" spans="2:9" x14ac:dyDescent="0.25">
      <c r="B2281">
        <v>429</v>
      </c>
      <c r="C2281">
        <v>88</v>
      </c>
      <c r="D2281">
        <v>3.1444809999999999</v>
      </c>
      <c r="E2281">
        <v>76</v>
      </c>
      <c r="F2281">
        <v>0</v>
      </c>
      <c r="G2281">
        <v>-1</v>
      </c>
      <c r="H2281">
        <v>1</v>
      </c>
      <c r="I2281">
        <v>270</v>
      </c>
    </row>
    <row r="2282" spans="2:9" x14ac:dyDescent="0.25">
      <c r="B2282">
        <v>430</v>
      </c>
      <c r="C2282">
        <v>88</v>
      </c>
      <c r="D2282">
        <v>3.1444809999999999</v>
      </c>
      <c r="E2282">
        <v>76</v>
      </c>
      <c r="F2282">
        <v>0</v>
      </c>
      <c r="G2282">
        <v>-1</v>
      </c>
      <c r="H2282">
        <v>1</v>
      </c>
      <c r="I2282">
        <v>270</v>
      </c>
    </row>
    <row r="2283" spans="2:9" x14ac:dyDescent="0.25">
      <c r="B2283">
        <v>431</v>
      </c>
      <c r="C2283">
        <v>88</v>
      </c>
      <c r="D2283">
        <v>3.1444809999999999</v>
      </c>
      <c r="E2283">
        <v>76</v>
      </c>
      <c r="F2283">
        <v>0</v>
      </c>
      <c r="G2283">
        <v>-1</v>
      </c>
      <c r="H2283">
        <v>1</v>
      </c>
      <c r="I2283">
        <v>270</v>
      </c>
    </row>
    <row r="2284" spans="2:9" x14ac:dyDescent="0.25">
      <c r="B2284">
        <v>432</v>
      </c>
      <c r="C2284">
        <v>88</v>
      </c>
      <c r="D2284">
        <v>0.426203</v>
      </c>
      <c r="E2284">
        <v>76</v>
      </c>
      <c r="F2284">
        <v>0</v>
      </c>
      <c r="G2284">
        <v>-1</v>
      </c>
      <c r="H2284">
        <v>1</v>
      </c>
      <c r="I2284">
        <v>270</v>
      </c>
    </row>
    <row r="2285" spans="2:9" x14ac:dyDescent="0.25">
      <c r="B2285">
        <v>433</v>
      </c>
      <c r="C2285">
        <v>88</v>
      </c>
      <c r="D2285">
        <v>0.41340199999999999</v>
      </c>
      <c r="E2285">
        <v>76</v>
      </c>
      <c r="F2285">
        <v>0</v>
      </c>
      <c r="G2285">
        <v>-1</v>
      </c>
      <c r="H2285">
        <v>1</v>
      </c>
      <c r="I2285">
        <v>270</v>
      </c>
    </row>
    <row r="2286" spans="2:9" x14ac:dyDescent="0.25">
      <c r="B2286">
        <v>434</v>
      </c>
      <c r="C2286">
        <v>88</v>
      </c>
      <c r="D2286">
        <v>0.426203</v>
      </c>
      <c r="E2286">
        <v>76</v>
      </c>
      <c r="F2286">
        <v>0</v>
      </c>
      <c r="G2286">
        <v>-1</v>
      </c>
      <c r="H2286">
        <v>1</v>
      </c>
      <c r="I2286">
        <v>270</v>
      </c>
    </row>
    <row r="2287" spans="2:9" x14ac:dyDescent="0.25">
      <c r="B2287">
        <v>435</v>
      </c>
      <c r="C2287">
        <v>88</v>
      </c>
      <c r="D2287">
        <v>1.73854</v>
      </c>
      <c r="E2287">
        <v>76</v>
      </c>
      <c r="F2287">
        <v>0</v>
      </c>
      <c r="G2287">
        <v>-1</v>
      </c>
      <c r="H2287">
        <v>1</v>
      </c>
      <c r="I2287">
        <v>270</v>
      </c>
    </row>
    <row r="2288" spans="2:9" x14ac:dyDescent="0.25">
      <c r="B2288">
        <v>436</v>
      </c>
      <c r="C2288">
        <v>88</v>
      </c>
      <c r="D2288">
        <v>1.73854</v>
      </c>
      <c r="E2288">
        <v>76</v>
      </c>
      <c r="F2288">
        <v>0</v>
      </c>
      <c r="G2288">
        <v>-1</v>
      </c>
      <c r="H2288">
        <v>1</v>
      </c>
      <c r="I2288">
        <v>270</v>
      </c>
    </row>
    <row r="2289" spans="2:9" x14ac:dyDescent="0.25">
      <c r="B2289">
        <v>437</v>
      </c>
      <c r="C2289">
        <v>88</v>
      </c>
      <c r="D2289">
        <v>1.73854</v>
      </c>
      <c r="E2289">
        <v>76</v>
      </c>
      <c r="F2289">
        <v>0</v>
      </c>
      <c r="G2289">
        <v>-1</v>
      </c>
      <c r="H2289">
        <v>1</v>
      </c>
      <c r="I2289">
        <v>270</v>
      </c>
    </row>
    <row r="2290" spans="2:9" x14ac:dyDescent="0.25">
      <c r="B2290">
        <v>438</v>
      </c>
      <c r="C2290">
        <v>88</v>
      </c>
      <c r="D2290">
        <v>0.23418700000000001</v>
      </c>
      <c r="E2290">
        <v>76</v>
      </c>
      <c r="F2290">
        <v>0</v>
      </c>
      <c r="G2290">
        <v>-1</v>
      </c>
      <c r="H2290">
        <v>1</v>
      </c>
      <c r="I2290">
        <v>270</v>
      </c>
    </row>
    <row r="2291" spans="2:9" x14ac:dyDescent="0.25">
      <c r="B2291">
        <v>439</v>
      </c>
      <c r="C2291">
        <v>88</v>
      </c>
      <c r="D2291">
        <v>0.41340199999999999</v>
      </c>
      <c r="E2291">
        <v>76</v>
      </c>
      <c r="F2291">
        <v>0</v>
      </c>
      <c r="G2291">
        <v>-1</v>
      </c>
      <c r="H2291">
        <v>1</v>
      </c>
      <c r="I2291">
        <v>270</v>
      </c>
    </row>
    <row r="2292" spans="2:9" x14ac:dyDescent="0.25">
      <c r="B2292">
        <v>440</v>
      </c>
      <c r="C2292">
        <v>88</v>
      </c>
      <c r="D2292">
        <v>0.426203</v>
      </c>
      <c r="E2292">
        <v>76</v>
      </c>
      <c r="F2292">
        <v>0</v>
      </c>
      <c r="G2292">
        <v>-1</v>
      </c>
      <c r="H2292">
        <v>1</v>
      </c>
      <c r="I2292">
        <v>270</v>
      </c>
    </row>
    <row r="2293" spans="2:9" x14ac:dyDescent="0.25">
      <c r="B2293">
        <v>441</v>
      </c>
      <c r="C2293">
        <v>88</v>
      </c>
      <c r="D2293">
        <v>1.73854</v>
      </c>
      <c r="E2293">
        <v>76</v>
      </c>
      <c r="F2293">
        <v>0</v>
      </c>
      <c r="G2293">
        <v>-1</v>
      </c>
      <c r="H2293">
        <v>1</v>
      </c>
      <c r="I2293">
        <v>270</v>
      </c>
    </row>
    <row r="2294" spans="2:9" x14ac:dyDescent="0.25">
      <c r="B2294">
        <v>442</v>
      </c>
      <c r="C2294">
        <v>88</v>
      </c>
      <c r="D2294">
        <v>1.73854</v>
      </c>
      <c r="E2294">
        <v>76</v>
      </c>
      <c r="F2294">
        <v>0</v>
      </c>
      <c r="G2294">
        <v>-1</v>
      </c>
      <c r="H2294">
        <v>1</v>
      </c>
      <c r="I2294">
        <v>270</v>
      </c>
    </row>
    <row r="2295" spans="2:9" x14ac:dyDescent="0.25">
      <c r="B2295">
        <v>443</v>
      </c>
      <c r="C2295">
        <v>88</v>
      </c>
      <c r="D2295">
        <v>1.73854</v>
      </c>
      <c r="E2295">
        <v>76</v>
      </c>
      <c r="F2295">
        <v>0</v>
      </c>
      <c r="G2295">
        <v>-1</v>
      </c>
      <c r="H2295">
        <v>1</v>
      </c>
      <c r="I2295">
        <v>270</v>
      </c>
    </row>
    <row r="2296" spans="2:9" x14ac:dyDescent="0.25">
      <c r="B2296">
        <v>444</v>
      </c>
      <c r="C2296">
        <v>88</v>
      </c>
      <c r="D2296">
        <v>0.426203</v>
      </c>
      <c r="E2296">
        <v>76</v>
      </c>
      <c r="F2296">
        <v>0</v>
      </c>
      <c r="G2296">
        <v>-1</v>
      </c>
      <c r="H2296">
        <v>1</v>
      </c>
      <c r="I2296">
        <v>270</v>
      </c>
    </row>
    <row r="2297" spans="2:9" x14ac:dyDescent="0.25">
      <c r="B2297">
        <v>445</v>
      </c>
      <c r="C2297">
        <v>88</v>
      </c>
      <c r="D2297">
        <v>0.41340199999999999</v>
      </c>
      <c r="E2297">
        <v>76</v>
      </c>
      <c r="F2297">
        <v>0</v>
      </c>
      <c r="G2297">
        <v>-1</v>
      </c>
      <c r="H2297">
        <v>1</v>
      </c>
      <c r="I2297">
        <v>270</v>
      </c>
    </row>
    <row r="2298" spans="2:9" x14ac:dyDescent="0.25">
      <c r="B2298">
        <v>446</v>
      </c>
      <c r="C2298">
        <v>88</v>
      </c>
      <c r="D2298">
        <v>0.426203</v>
      </c>
      <c r="E2298">
        <v>76</v>
      </c>
      <c r="F2298">
        <v>0</v>
      </c>
      <c r="G2298">
        <v>-1</v>
      </c>
      <c r="H2298">
        <v>1</v>
      </c>
      <c r="I2298">
        <v>270</v>
      </c>
    </row>
    <row r="2299" spans="2:9" x14ac:dyDescent="0.25">
      <c r="B2299">
        <v>447</v>
      </c>
      <c r="C2299">
        <v>88</v>
      </c>
      <c r="D2299">
        <v>1.998899</v>
      </c>
      <c r="E2299">
        <v>76</v>
      </c>
      <c r="F2299">
        <v>0</v>
      </c>
      <c r="G2299">
        <v>-1</v>
      </c>
      <c r="H2299">
        <v>1</v>
      </c>
      <c r="I2299">
        <v>270</v>
      </c>
    </row>
    <row r="2300" spans="2:9" x14ac:dyDescent="0.25">
      <c r="B2300">
        <v>448</v>
      </c>
      <c r="C2300">
        <v>88</v>
      </c>
      <c r="D2300">
        <v>1.998899</v>
      </c>
      <c r="E2300">
        <v>76</v>
      </c>
      <c r="F2300">
        <v>0</v>
      </c>
      <c r="G2300">
        <v>-1</v>
      </c>
      <c r="H2300">
        <v>1</v>
      </c>
      <c r="I2300">
        <v>270</v>
      </c>
    </row>
    <row r="2301" spans="2:9" x14ac:dyDescent="0.25">
      <c r="B2301">
        <v>449</v>
      </c>
      <c r="C2301">
        <v>88</v>
      </c>
      <c r="D2301">
        <v>1.998899</v>
      </c>
      <c r="E2301">
        <v>76</v>
      </c>
      <c r="F2301">
        <v>0</v>
      </c>
      <c r="G2301">
        <v>-1</v>
      </c>
      <c r="H2301">
        <v>1</v>
      </c>
      <c r="I2301">
        <v>270</v>
      </c>
    </row>
    <row r="2302" spans="2:9" x14ac:dyDescent="0.25">
      <c r="B2302">
        <v>450</v>
      </c>
      <c r="C2302">
        <v>88</v>
      </c>
      <c r="D2302">
        <v>0.426203</v>
      </c>
      <c r="E2302">
        <v>76</v>
      </c>
      <c r="F2302">
        <v>0</v>
      </c>
      <c r="G2302">
        <v>-1</v>
      </c>
      <c r="H2302">
        <v>1</v>
      </c>
      <c r="I2302">
        <v>270</v>
      </c>
    </row>
    <row r="2303" spans="2:9" x14ac:dyDescent="0.25">
      <c r="B2303">
        <v>451</v>
      </c>
      <c r="C2303">
        <v>88</v>
      </c>
      <c r="D2303">
        <v>0.41340199999999999</v>
      </c>
      <c r="E2303">
        <v>76</v>
      </c>
      <c r="F2303">
        <v>0</v>
      </c>
      <c r="G2303">
        <v>-1</v>
      </c>
      <c r="H2303">
        <v>1</v>
      </c>
      <c r="I2303">
        <v>270</v>
      </c>
    </row>
    <row r="2304" spans="2:9" x14ac:dyDescent="0.25">
      <c r="B2304">
        <v>452</v>
      </c>
      <c r="C2304">
        <v>88</v>
      </c>
      <c r="D2304">
        <v>0.426203</v>
      </c>
      <c r="E2304">
        <v>76</v>
      </c>
      <c r="F2304">
        <v>0</v>
      </c>
      <c r="G2304">
        <v>-1</v>
      </c>
      <c r="H2304">
        <v>1</v>
      </c>
      <c r="I2304">
        <v>270</v>
      </c>
    </row>
    <row r="2305" spans="2:9" x14ac:dyDescent="0.25">
      <c r="B2305">
        <v>453</v>
      </c>
      <c r="C2305">
        <v>88</v>
      </c>
      <c r="D2305">
        <v>1.9988999999999999</v>
      </c>
      <c r="E2305">
        <v>76</v>
      </c>
      <c r="F2305">
        <v>0</v>
      </c>
      <c r="G2305">
        <v>-1</v>
      </c>
      <c r="H2305">
        <v>1</v>
      </c>
      <c r="I2305">
        <v>270</v>
      </c>
    </row>
    <row r="2306" spans="2:9" x14ac:dyDescent="0.25">
      <c r="B2306">
        <v>454</v>
      </c>
      <c r="C2306">
        <v>88</v>
      </c>
      <c r="D2306">
        <v>1.9988999999999999</v>
      </c>
      <c r="E2306">
        <v>76</v>
      </c>
      <c r="F2306">
        <v>0</v>
      </c>
      <c r="G2306">
        <v>-1</v>
      </c>
      <c r="H2306">
        <v>1</v>
      </c>
      <c r="I2306">
        <v>270</v>
      </c>
    </row>
    <row r="2307" spans="2:9" x14ac:dyDescent="0.25">
      <c r="B2307">
        <v>455</v>
      </c>
      <c r="C2307">
        <v>88</v>
      </c>
      <c r="D2307">
        <v>1.9988999999999999</v>
      </c>
      <c r="E2307">
        <v>76</v>
      </c>
      <c r="F2307">
        <v>0</v>
      </c>
      <c r="G2307">
        <v>-1</v>
      </c>
      <c r="H2307">
        <v>1</v>
      </c>
      <c r="I2307">
        <v>270</v>
      </c>
    </row>
    <row r="2308" spans="2:9" x14ac:dyDescent="0.25">
      <c r="B2308">
        <v>456</v>
      </c>
      <c r="C2308">
        <v>88</v>
      </c>
      <c r="D2308">
        <v>2.015476</v>
      </c>
      <c r="E2308">
        <v>76</v>
      </c>
      <c r="F2308">
        <v>0</v>
      </c>
      <c r="G2308">
        <v>-1</v>
      </c>
      <c r="H2308">
        <v>1</v>
      </c>
      <c r="I2308">
        <v>270</v>
      </c>
    </row>
    <row r="2309" spans="2:9" x14ac:dyDescent="0.25">
      <c r="B2309">
        <v>457</v>
      </c>
      <c r="C2309">
        <v>88</v>
      </c>
      <c r="D2309">
        <v>2.015476</v>
      </c>
      <c r="E2309">
        <v>76</v>
      </c>
      <c r="F2309">
        <v>0</v>
      </c>
      <c r="G2309">
        <v>-1</v>
      </c>
      <c r="H2309">
        <v>1</v>
      </c>
      <c r="I2309">
        <v>270</v>
      </c>
    </row>
    <row r="2310" spans="2:9" x14ac:dyDescent="0.25">
      <c r="B2310">
        <v>458</v>
      </c>
      <c r="C2310">
        <v>88</v>
      </c>
      <c r="D2310">
        <v>2.015476</v>
      </c>
      <c r="E2310">
        <v>76</v>
      </c>
      <c r="F2310">
        <v>0</v>
      </c>
      <c r="G2310">
        <v>-1</v>
      </c>
      <c r="H2310">
        <v>1</v>
      </c>
      <c r="I2310">
        <v>270</v>
      </c>
    </row>
    <row r="2311" spans="2:9" x14ac:dyDescent="0.25">
      <c r="B2311">
        <v>459</v>
      </c>
      <c r="C2311">
        <v>88</v>
      </c>
      <c r="D2311">
        <v>2.015476</v>
      </c>
      <c r="E2311">
        <v>76</v>
      </c>
      <c r="F2311">
        <v>0</v>
      </c>
      <c r="G2311">
        <v>-1</v>
      </c>
      <c r="H2311">
        <v>1</v>
      </c>
      <c r="I2311">
        <v>270</v>
      </c>
    </row>
    <row r="2312" spans="2:9" x14ac:dyDescent="0.25">
      <c r="B2312">
        <v>460</v>
      </c>
      <c r="C2312">
        <v>88</v>
      </c>
      <c r="D2312">
        <v>2.364099</v>
      </c>
      <c r="E2312">
        <v>76</v>
      </c>
      <c r="F2312">
        <v>0</v>
      </c>
      <c r="G2312">
        <v>-1</v>
      </c>
      <c r="H2312">
        <v>1</v>
      </c>
      <c r="I2312">
        <v>270</v>
      </c>
    </row>
    <row r="2313" spans="2:9" x14ac:dyDescent="0.25">
      <c r="B2313">
        <v>461</v>
      </c>
      <c r="C2313">
        <v>88</v>
      </c>
      <c r="D2313">
        <v>2.364099</v>
      </c>
      <c r="E2313">
        <v>76</v>
      </c>
      <c r="F2313">
        <v>0</v>
      </c>
      <c r="G2313">
        <v>-1</v>
      </c>
      <c r="H2313">
        <v>1</v>
      </c>
      <c r="I2313">
        <v>270</v>
      </c>
    </row>
    <row r="2314" spans="2:9" x14ac:dyDescent="0.25">
      <c r="B2314">
        <v>462</v>
      </c>
      <c r="C2314">
        <v>88</v>
      </c>
      <c r="D2314">
        <v>2.364099</v>
      </c>
      <c r="E2314">
        <v>76</v>
      </c>
      <c r="F2314">
        <v>0</v>
      </c>
      <c r="G2314">
        <v>-1</v>
      </c>
      <c r="H2314">
        <v>1</v>
      </c>
      <c r="I2314">
        <v>270</v>
      </c>
    </row>
    <row r="2315" spans="2:9" x14ac:dyDescent="0.25">
      <c r="B2315">
        <v>463</v>
      </c>
      <c r="C2315">
        <v>88</v>
      </c>
      <c r="D2315">
        <v>2.364099</v>
      </c>
      <c r="E2315">
        <v>76</v>
      </c>
      <c r="F2315">
        <v>0</v>
      </c>
      <c r="G2315">
        <v>-1</v>
      </c>
      <c r="H2315">
        <v>1</v>
      </c>
      <c r="I2315">
        <v>270</v>
      </c>
    </row>
    <row r="2316" spans="2:9" x14ac:dyDescent="0.25">
      <c r="B2316">
        <v>464</v>
      </c>
      <c r="C2316">
        <v>88</v>
      </c>
      <c r="D2316">
        <v>2.364099</v>
      </c>
      <c r="E2316">
        <v>76</v>
      </c>
      <c r="F2316">
        <v>0</v>
      </c>
      <c r="G2316">
        <v>-1</v>
      </c>
      <c r="H2316">
        <v>1</v>
      </c>
      <c r="I2316">
        <v>270</v>
      </c>
    </row>
    <row r="2317" spans="2:9" x14ac:dyDescent="0.25">
      <c r="B2317">
        <v>465</v>
      </c>
      <c r="C2317">
        <v>88</v>
      </c>
      <c r="D2317">
        <v>2.364099</v>
      </c>
      <c r="E2317">
        <v>76</v>
      </c>
      <c r="F2317">
        <v>0</v>
      </c>
      <c r="G2317">
        <v>-1</v>
      </c>
      <c r="H2317">
        <v>1</v>
      </c>
      <c r="I2317">
        <v>270</v>
      </c>
    </row>
    <row r="2318" spans="2:9" x14ac:dyDescent="0.25">
      <c r="B2318">
        <v>466</v>
      </c>
      <c r="C2318">
        <v>88</v>
      </c>
      <c r="D2318">
        <v>2.364099</v>
      </c>
      <c r="E2318">
        <v>76</v>
      </c>
      <c r="F2318">
        <v>0</v>
      </c>
      <c r="G2318">
        <v>-1</v>
      </c>
      <c r="H2318">
        <v>1</v>
      </c>
      <c r="I2318">
        <v>270</v>
      </c>
    </row>
    <row r="2319" spans="2:9" x14ac:dyDescent="0.25">
      <c r="B2319">
        <v>467</v>
      </c>
      <c r="C2319">
        <v>88</v>
      </c>
      <c r="D2319">
        <v>0.35714800000000002</v>
      </c>
      <c r="E2319">
        <v>76</v>
      </c>
      <c r="F2319">
        <v>0</v>
      </c>
      <c r="G2319">
        <v>-1</v>
      </c>
      <c r="H2319">
        <v>1</v>
      </c>
      <c r="I2319">
        <v>270</v>
      </c>
    </row>
    <row r="2320" spans="2:9" x14ac:dyDescent="0.25">
      <c r="B2320">
        <v>468</v>
      </c>
      <c r="C2320">
        <v>88</v>
      </c>
      <c r="D2320">
        <v>0.55556300000000003</v>
      </c>
      <c r="E2320">
        <v>76</v>
      </c>
      <c r="F2320">
        <v>0</v>
      </c>
      <c r="G2320">
        <v>-1</v>
      </c>
      <c r="H2320">
        <v>1</v>
      </c>
      <c r="I2320">
        <v>270</v>
      </c>
    </row>
    <row r="2321" spans="2:9" x14ac:dyDescent="0.25">
      <c r="B2321">
        <v>469</v>
      </c>
      <c r="C2321">
        <v>88</v>
      </c>
      <c r="D2321">
        <v>0.55556300000000003</v>
      </c>
      <c r="E2321">
        <v>76</v>
      </c>
      <c r="F2321">
        <v>0</v>
      </c>
      <c r="G2321">
        <v>-1</v>
      </c>
      <c r="H2321">
        <v>1</v>
      </c>
      <c r="I2321">
        <v>270</v>
      </c>
    </row>
    <row r="2322" spans="2:9" x14ac:dyDescent="0.25">
      <c r="B2322">
        <v>470</v>
      </c>
      <c r="C2322">
        <v>88</v>
      </c>
      <c r="D2322">
        <v>0.55556300000000003</v>
      </c>
      <c r="E2322">
        <v>76</v>
      </c>
      <c r="F2322">
        <v>0</v>
      </c>
      <c r="G2322">
        <v>-1</v>
      </c>
      <c r="H2322">
        <v>1</v>
      </c>
      <c r="I2322">
        <v>270</v>
      </c>
    </row>
    <row r="2323" spans="2:9" x14ac:dyDescent="0.25">
      <c r="B2323">
        <v>471</v>
      </c>
      <c r="C2323">
        <v>88</v>
      </c>
      <c r="D2323">
        <v>0.55556300000000003</v>
      </c>
      <c r="E2323">
        <v>76</v>
      </c>
      <c r="F2323">
        <v>0</v>
      </c>
      <c r="G2323">
        <v>-1</v>
      </c>
      <c r="H2323">
        <v>1</v>
      </c>
      <c r="I2323">
        <v>270</v>
      </c>
    </row>
    <row r="2324" spans="2:9" x14ac:dyDescent="0.25">
      <c r="B2324">
        <v>472</v>
      </c>
      <c r="C2324">
        <v>88</v>
      </c>
      <c r="D2324">
        <v>0.55556300000000003</v>
      </c>
      <c r="E2324">
        <v>76</v>
      </c>
      <c r="F2324">
        <v>0</v>
      </c>
      <c r="G2324">
        <v>-1</v>
      </c>
      <c r="H2324">
        <v>1</v>
      </c>
      <c r="I2324">
        <v>270</v>
      </c>
    </row>
    <row r="2325" spans="2:9" x14ac:dyDescent="0.25">
      <c r="B2325">
        <v>473</v>
      </c>
      <c r="C2325">
        <v>88</v>
      </c>
      <c r="D2325">
        <v>0.55556300000000003</v>
      </c>
      <c r="E2325">
        <v>76</v>
      </c>
      <c r="F2325">
        <v>0</v>
      </c>
      <c r="G2325">
        <v>-1</v>
      </c>
      <c r="H2325">
        <v>1</v>
      </c>
      <c r="I2325">
        <v>270</v>
      </c>
    </row>
    <row r="2326" spans="2:9" x14ac:dyDescent="0.25">
      <c r="B2326">
        <v>474</v>
      </c>
      <c r="C2326">
        <v>88</v>
      </c>
      <c r="D2326">
        <v>0.245779</v>
      </c>
      <c r="E2326">
        <v>76</v>
      </c>
      <c r="F2326">
        <v>0</v>
      </c>
      <c r="G2326">
        <v>-1</v>
      </c>
      <c r="H2326">
        <v>1</v>
      </c>
      <c r="I2326">
        <v>270</v>
      </c>
    </row>
    <row r="2327" spans="2:9" x14ac:dyDescent="0.25">
      <c r="B2327">
        <v>475</v>
      </c>
      <c r="C2327">
        <v>88</v>
      </c>
      <c r="D2327">
        <v>0.55556300000000003</v>
      </c>
      <c r="E2327">
        <v>76</v>
      </c>
      <c r="F2327">
        <v>0</v>
      </c>
      <c r="G2327">
        <v>-1</v>
      </c>
      <c r="H2327">
        <v>1</v>
      </c>
      <c r="I2327">
        <v>270</v>
      </c>
    </row>
    <row r="2328" spans="2:9" x14ac:dyDescent="0.25">
      <c r="B2328">
        <v>476</v>
      </c>
      <c r="C2328">
        <v>88</v>
      </c>
      <c r="D2328">
        <v>0.349549</v>
      </c>
      <c r="E2328">
        <v>76</v>
      </c>
      <c r="F2328">
        <v>0</v>
      </c>
      <c r="G2328">
        <v>-1</v>
      </c>
      <c r="H2328">
        <v>1</v>
      </c>
      <c r="I2328">
        <v>270</v>
      </c>
    </row>
    <row r="2329" spans="2:9" x14ac:dyDescent="0.25">
      <c r="B2329">
        <v>477</v>
      </c>
      <c r="C2329">
        <v>88</v>
      </c>
      <c r="D2329">
        <v>1.0650269999999999</v>
      </c>
      <c r="E2329">
        <v>76</v>
      </c>
      <c r="F2329">
        <v>0</v>
      </c>
      <c r="G2329">
        <v>-1</v>
      </c>
      <c r="H2329">
        <v>1</v>
      </c>
      <c r="I2329">
        <v>270</v>
      </c>
    </row>
    <row r="2330" spans="2:9" x14ac:dyDescent="0.25">
      <c r="B2330">
        <v>478</v>
      </c>
      <c r="C2330">
        <v>88</v>
      </c>
      <c r="D2330">
        <v>0.54374299999999998</v>
      </c>
      <c r="E2330">
        <v>76</v>
      </c>
      <c r="F2330">
        <v>0</v>
      </c>
      <c r="G2330">
        <v>-1</v>
      </c>
      <c r="H2330">
        <v>1</v>
      </c>
      <c r="I2330">
        <v>270</v>
      </c>
    </row>
    <row r="2331" spans="2:9" x14ac:dyDescent="0.25">
      <c r="B2331">
        <v>479</v>
      </c>
      <c r="C2331">
        <v>88</v>
      </c>
      <c r="D2331">
        <v>0.54374299999999998</v>
      </c>
      <c r="E2331">
        <v>76</v>
      </c>
      <c r="F2331">
        <v>0</v>
      </c>
      <c r="G2331">
        <v>-1</v>
      </c>
      <c r="H2331">
        <v>1</v>
      </c>
      <c r="I2331">
        <v>270</v>
      </c>
    </row>
    <row r="2332" spans="2:9" x14ac:dyDescent="0.25">
      <c r="B2332">
        <v>480</v>
      </c>
      <c r="C2332">
        <v>88</v>
      </c>
      <c r="D2332">
        <v>0.54374299999999998</v>
      </c>
      <c r="E2332">
        <v>76</v>
      </c>
      <c r="F2332">
        <v>0</v>
      </c>
      <c r="G2332">
        <v>-1</v>
      </c>
      <c r="H2332">
        <v>1</v>
      </c>
      <c r="I2332">
        <v>270</v>
      </c>
    </row>
    <row r="2333" spans="2:9" x14ac:dyDescent="0.25">
      <c r="B2333">
        <v>481</v>
      </c>
      <c r="C2333">
        <v>88</v>
      </c>
      <c r="D2333">
        <v>0.54374299999999998</v>
      </c>
      <c r="E2333">
        <v>76</v>
      </c>
      <c r="F2333">
        <v>0</v>
      </c>
      <c r="G2333">
        <v>-1</v>
      </c>
      <c r="H2333">
        <v>1</v>
      </c>
      <c r="I2333">
        <v>270</v>
      </c>
    </row>
    <row r="2334" spans="2:9" x14ac:dyDescent="0.25">
      <c r="B2334">
        <v>482</v>
      </c>
      <c r="C2334">
        <v>88</v>
      </c>
      <c r="D2334">
        <v>1.0650269999999999</v>
      </c>
      <c r="E2334">
        <v>76</v>
      </c>
      <c r="F2334">
        <v>0</v>
      </c>
      <c r="G2334">
        <v>-1</v>
      </c>
      <c r="H2334">
        <v>1</v>
      </c>
      <c r="I2334">
        <v>270</v>
      </c>
    </row>
    <row r="2335" spans="2:9" x14ac:dyDescent="0.25">
      <c r="B2335">
        <v>483</v>
      </c>
      <c r="C2335">
        <v>88</v>
      </c>
      <c r="D2335">
        <v>0.24055000000000001</v>
      </c>
      <c r="E2335">
        <v>76</v>
      </c>
      <c r="F2335">
        <v>0</v>
      </c>
      <c r="G2335">
        <v>-1</v>
      </c>
      <c r="H2335">
        <v>1</v>
      </c>
      <c r="I2335">
        <v>270</v>
      </c>
    </row>
    <row r="2336" spans="2:9" x14ac:dyDescent="0.25">
      <c r="B2336">
        <v>484</v>
      </c>
      <c r="C2336">
        <v>88</v>
      </c>
      <c r="D2336">
        <v>0.54374299999999998</v>
      </c>
      <c r="E2336">
        <v>76</v>
      </c>
      <c r="F2336">
        <v>0</v>
      </c>
      <c r="G2336">
        <v>-1</v>
      </c>
      <c r="H2336">
        <v>1</v>
      </c>
      <c r="I2336">
        <v>270</v>
      </c>
    </row>
    <row r="2337" spans="2:9" x14ac:dyDescent="0.25">
      <c r="B2337">
        <v>485</v>
      </c>
      <c r="C2337">
        <v>88</v>
      </c>
      <c r="D2337">
        <v>0.33688400000000002</v>
      </c>
      <c r="E2337">
        <v>76</v>
      </c>
      <c r="F2337">
        <v>0</v>
      </c>
      <c r="G2337">
        <v>-1</v>
      </c>
      <c r="H2337">
        <v>1</v>
      </c>
      <c r="I2337">
        <v>270</v>
      </c>
    </row>
    <row r="2338" spans="2:9" x14ac:dyDescent="0.25">
      <c r="B2338">
        <v>486</v>
      </c>
      <c r="C2338">
        <v>88</v>
      </c>
      <c r="D2338">
        <v>0.52404200000000001</v>
      </c>
      <c r="E2338">
        <v>76</v>
      </c>
      <c r="F2338">
        <v>0</v>
      </c>
      <c r="G2338">
        <v>-1</v>
      </c>
      <c r="H2338">
        <v>1</v>
      </c>
      <c r="I2338">
        <v>270</v>
      </c>
    </row>
    <row r="2339" spans="2:9" x14ac:dyDescent="0.25">
      <c r="B2339">
        <v>487</v>
      </c>
      <c r="C2339">
        <v>88</v>
      </c>
      <c r="D2339">
        <v>0.52404200000000001</v>
      </c>
      <c r="E2339">
        <v>76</v>
      </c>
      <c r="F2339">
        <v>0</v>
      </c>
      <c r="G2339">
        <v>-1</v>
      </c>
      <c r="H2339">
        <v>1</v>
      </c>
      <c r="I2339">
        <v>270</v>
      </c>
    </row>
    <row r="2340" spans="2:9" x14ac:dyDescent="0.25">
      <c r="B2340">
        <v>488</v>
      </c>
      <c r="C2340">
        <v>88</v>
      </c>
      <c r="D2340">
        <v>0.52404200000000001</v>
      </c>
      <c r="E2340">
        <v>76</v>
      </c>
      <c r="F2340">
        <v>0</v>
      </c>
      <c r="G2340">
        <v>-1</v>
      </c>
      <c r="H2340">
        <v>1</v>
      </c>
      <c r="I2340">
        <v>270</v>
      </c>
    </row>
    <row r="2341" spans="2:9" x14ac:dyDescent="0.25">
      <c r="B2341">
        <v>489</v>
      </c>
      <c r="C2341">
        <v>88</v>
      </c>
      <c r="D2341">
        <v>0.52404200000000001</v>
      </c>
      <c r="E2341">
        <v>76</v>
      </c>
      <c r="F2341">
        <v>0</v>
      </c>
      <c r="G2341">
        <v>-1</v>
      </c>
      <c r="H2341">
        <v>1</v>
      </c>
      <c r="I2341">
        <v>270</v>
      </c>
    </row>
    <row r="2342" spans="2:9" x14ac:dyDescent="0.25">
      <c r="B2342">
        <v>490</v>
      </c>
      <c r="C2342">
        <v>88</v>
      </c>
      <c r="D2342">
        <v>0.23183400000000001</v>
      </c>
      <c r="E2342">
        <v>76</v>
      </c>
      <c r="F2342">
        <v>0</v>
      </c>
      <c r="G2342">
        <v>-1</v>
      </c>
      <c r="H2342">
        <v>1</v>
      </c>
      <c r="I2342">
        <v>270</v>
      </c>
    </row>
    <row r="2343" spans="2:9" x14ac:dyDescent="0.25">
      <c r="B2343">
        <v>491</v>
      </c>
      <c r="C2343">
        <v>88</v>
      </c>
      <c r="D2343">
        <v>0.52404200000000001</v>
      </c>
      <c r="E2343">
        <v>76</v>
      </c>
      <c r="F2343">
        <v>0</v>
      </c>
      <c r="G2343">
        <v>-1</v>
      </c>
      <c r="H2343">
        <v>1</v>
      </c>
      <c r="I2343">
        <v>270</v>
      </c>
    </row>
    <row r="2344" spans="2:9" x14ac:dyDescent="0.25">
      <c r="B2344">
        <v>492</v>
      </c>
      <c r="C2344">
        <v>88</v>
      </c>
      <c r="D2344">
        <v>0.33511099999999999</v>
      </c>
      <c r="E2344">
        <v>76</v>
      </c>
      <c r="F2344">
        <v>0</v>
      </c>
      <c r="G2344">
        <v>-1</v>
      </c>
      <c r="H2344">
        <v>1</v>
      </c>
      <c r="I2344">
        <v>270</v>
      </c>
    </row>
    <row r="2345" spans="2:9" x14ac:dyDescent="0.25">
      <c r="B2345">
        <v>493</v>
      </c>
      <c r="C2345">
        <v>88</v>
      </c>
      <c r="D2345">
        <v>0.52128399999999997</v>
      </c>
      <c r="E2345">
        <v>76</v>
      </c>
      <c r="F2345">
        <v>0</v>
      </c>
      <c r="G2345">
        <v>-1</v>
      </c>
      <c r="H2345">
        <v>1</v>
      </c>
      <c r="I2345">
        <v>270</v>
      </c>
    </row>
    <row r="2346" spans="2:9" x14ac:dyDescent="0.25">
      <c r="B2346">
        <v>494</v>
      </c>
      <c r="C2346">
        <v>88</v>
      </c>
      <c r="D2346">
        <v>0.52128399999999997</v>
      </c>
      <c r="E2346">
        <v>76</v>
      </c>
      <c r="F2346">
        <v>0</v>
      </c>
      <c r="G2346">
        <v>-1</v>
      </c>
      <c r="H2346">
        <v>1</v>
      </c>
      <c r="I2346">
        <v>270</v>
      </c>
    </row>
    <row r="2347" spans="2:9" x14ac:dyDescent="0.25">
      <c r="B2347">
        <v>495</v>
      </c>
      <c r="C2347">
        <v>88</v>
      </c>
      <c r="D2347">
        <v>0.52128399999999997</v>
      </c>
      <c r="E2347">
        <v>76</v>
      </c>
      <c r="F2347">
        <v>0</v>
      </c>
      <c r="G2347">
        <v>-1</v>
      </c>
      <c r="H2347">
        <v>1</v>
      </c>
      <c r="I2347">
        <v>270</v>
      </c>
    </row>
    <row r="2348" spans="2:9" x14ac:dyDescent="0.25">
      <c r="B2348">
        <v>496</v>
      </c>
      <c r="C2348">
        <v>88</v>
      </c>
      <c r="D2348">
        <v>0.52128399999999997</v>
      </c>
      <c r="E2348">
        <v>76</v>
      </c>
      <c r="F2348">
        <v>0</v>
      </c>
      <c r="G2348">
        <v>-1</v>
      </c>
      <c r="H2348">
        <v>1</v>
      </c>
      <c r="I2348">
        <v>270</v>
      </c>
    </row>
    <row r="2349" spans="2:9" x14ac:dyDescent="0.25">
      <c r="B2349">
        <v>497</v>
      </c>
      <c r="C2349">
        <v>88</v>
      </c>
      <c r="D2349">
        <v>0.23061400000000001</v>
      </c>
      <c r="E2349">
        <v>76</v>
      </c>
      <c r="F2349">
        <v>0</v>
      </c>
      <c r="G2349">
        <v>-1</v>
      </c>
      <c r="H2349">
        <v>1</v>
      </c>
      <c r="I2349">
        <v>270</v>
      </c>
    </row>
    <row r="2350" spans="2:9" x14ac:dyDescent="0.25">
      <c r="B2350">
        <v>498</v>
      </c>
      <c r="C2350">
        <v>88</v>
      </c>
      <c r="D2350">
        <v>0.52128399999999997</v>
      </c>
      <c r="E2350">
        <v>76</v>
      </c>
      <c r="F2350">
        <v>0</v>
      </c>
      <c r="G2350">
        <v>-1</v>
      </c>
      <c r="H2350">
        <v>1</v>
      </c>
      <c r="I2350">
        <v>270</v>
      </c>
    </row>
    <row r="2351" spans="2:9" x14ac:dyDescent="0.25">
      <c r="B2351">
        <v>499</v>
      </c>
      <c r="C2351">
        <v>88</v>
      </c>
      <c r="D2351">
        <v>0.88220299999999996</v>
      </c>
      <c r="E2351">
        <v>76</v>
      </c>
      <c r="F2351">
        <v>0</v>
      </c>
      <c r="G2351">
        <v>-1</v>
      </c>
      <c r="H2351">
        <v>1</v>
      </c>
      <c r="I2351">
        <v>270</v>
      </c>
    </row>
    <row r="2352" spans="2:9" x14ac:dyDescent="0.25">
      <c r="B2352">
        <v>500</v>
      </c>
      <c r="C2352">
        <v>88</v>
      </c>
      <c r="D2352">
        <v>0.88220299999999996</v>
      </c>
      <c r="E2352">
        <v>76</v>
      </c>
      <c r="F2352">
        <v>0</v>
      </c>
      <c r="G2352">
        <v>-1</v>
      </c>
      <c r="H2352">
        <v>1</v>
      </c>
      <c r="I2352">
        <v>270</v>
      </c>
    </row>
    <row r="2353" spans="2:9" x14ac:dyDescent="0.25">
      <c r="B2353">
        <v>501</v>
      </c>
      <c r="C2353">
        <v>88</v>
      </c>
      <c r="D2353">
        <v>0.88220299999999996</v>
      </c>
      <c r="E2353">
        <v>76</v>
      </c>
      <c r="F2353">
        <v>0</v>
      </c>
      <c r="G2353">
        <v>-1</v>
      </c>
      <c r="H2353">
        <v>1</v>
      </c>
      <c r="I2353">
        <v>270</v>
      </c>
    </row>
    <row r="2354" spans="2:9" x14ac:dyDescent="0.25">
      <c r="B2354">
        <v>502</v>
      </c>
      <c r="C2354">
        <v>88</v>
      </c>
      <c r="D2354">
        <v>0.39028299999999999</v>
      </c>
      <c r="E2354">
        <v>76</v>
      </c>
      <c r="F2354">
        <v>0</v>
      </c>
      <c r="G2354">
        <v>-1</v>
      </c>
      <c r="H2354">
        <v>1</v>
      </c>
      <c r="I2354">
        <v>270</v>
      </c>
    </row>
    <row r="2355" spans="2:9" x14ac:dyDescent="0.25">
      <c r="B2355">
        <v>503</v>
      </c>
      <c r="C2355">
        <v>88</v>
      </c>
      <c r="D2355">
        <v>0.56713000000000002</v>
      </c>
      <c r="E2355">
        <v>76</v>
      </c>
      <c r="F2355">
        <v>0</v>
      </c>
      <c r="G2355">
        <v>-1</v>
      </c>
      <c r="H2355">
        <v>1</v>
      </c>
      <c r="I2355">
        <v>270</v>
      </c>
    </row>
    <row r="2356" spans="2:9" x14ac:dyDescent="0.25">
      <c r="B2356">
        <v>504</v>
      </c>
      <c r="C2356">
        <v>88</v>
      </c>
      <c r="D2356">
        <v>0.88220299999999996</v>
      </c>
      <c r="E2356">
        <v>76</v>
      </c>
      <c r="F2356">
        <v>0</v>
      </c>
      <c r="G2356">
        <v>-1</v>
      </c>
      <c r="H2356">
        <v>1</v>
      </c>
      <c r="I2356">
        <v>270</v>
      </c>
    </row>
    <row r="2357" spans="2:9" x14ac:dyDescent="0.25">
      <c r="B2357">
        <v>505</v>
      </c>
      <c r="C2357">
        <v>88</v>
      </c>
      <c r="D2357">
        <v>5.6669510000000001</v>
      </c>
      <c r="E2357">
        <v>76</v>
      </c>
      <c r="F2357">
        <v>0</v>
      </c>
      <c r="G2357">
        <v>-1</v>
      </c>
      <c r="H2357">
        <v>1</v>
      </c>
      <c r="I2357">
        <v>270</v>
      </c>
    </row>
    <row r="2358" spans="2:9" x14ac:dyDescent="0.25">
      <c r="B2358">
        <v>506</v>
      </c>
      <c r="C2358">
        <v>88</v>
      </c>
      <c r="D2358">
        <v>0.52010199999999995</v>
      </c>
      <c r="E2358">
        <v>76</v>
      </c>
      <c r="F2358">
        <v>0</v>
      </c>
      <c r="G2358">
        <v>-1</v>
      </c>
      <c r="H2358">
        <v>1</v>
      </c>
      <c r="I2358">
        <v>270</v>
      </c>
    </row>
    <row r="2359" spans="2:9" x14ac:dyDescent="0.25">
      <c r="B2359">
        <v>507</v>
      </c>
      <c r="C2359">
        <v>88</v>
      </c>
      <c r="D2359">
        <v>2.998764</v>
      </c>
      <c r="E2359">
        <v>76</v>
      </c>
      <c r="F2359">
        <v>0</v>
      </c>
      <c r="G2359">
        <v>-1</v>
      </c>
      <c r="H2359">
        <v>1</v>
      </c>
      <c r="I2359">
        <v>270</v>
      </c>
    </row>
    <row r="2360" spans="2:9" x14ac:dyDescent="0.25">
      <c r="B2360">
        <v>508</v>
      </c>
      <c r="C2360">
        <v>88</v>
      </c>
      <c r="D2360">
        <v>2.1158980000000001</v>
      </c>
      <c r="E2360">
        <v>76</v>
      </c>
      <c r="F2360">
        <v>0</v>
      </c>
      <c r="G2360">
        <v>-1</v>
      </c>
      <c r="H2360">
        <v>1</v>
      </c>
      <c r="I2360">
        <v>270</v>
      </c>
    </row>
    <row r="2361" spans="2:9" x14ac:dyDescent="0.25">
      <c r="B2361">
        <v>509</v>
      </c>
      <c r="C2361">
        <v>88</v>
      </c>
      <c r="D2361">
        <v>1.18205</v>
      </c>
      <c r="E2361">
        <v>76</v>
      </c>
      <c r="F2361">
        <v>0</v>
      </c>
      <c r="G2361">
        <v>-1</v>
      </c>
      <c r="H2361">
        <v>1</v>
      </c>
      <c r="I2361">
        <v>270</v>
      </c>
    </row>
    <row r="2362" spans="2:9" x14ac:dyDescent="0.25">
      <c r="B2362">
        <v>510</v>
      </c>
      <c r="C2362">
        <v>88</v>
      </c>
      <c r="D2362">
        <v>0.32092700000000002</v>
      </c>
      <c r="E2362">
        <v>76</v>
      </c>
      <c r="F2362">
        <v>0</v>
      </c>
      <c r="G2362">
        <v>-1</v>
      </c>
      <c r="H2362">
        <v>1</v>
      </c>
      <c r="I2362">
        <v>270</v>
      </c>
    </row>
    <row r="2363" spans="2:9" x14ac:dyDescent="0.25">
      <c r="B2363">
        <v>511</v>
      </c>
      <c r="C2363">
        <v>88</v>
      </c>
      <c r="D2363">
        <v>0.49921900000000002</v>
      </c>
      <c r="E2363">
        <v>76</v>
      </c>
      <c r="F2363">
        <v>0</v>
      </c>
      <c r="G2363">
        <v>-1</v>
      </c>
      <c r="H2363">
        <v>1</v>
      </c>
      <c r="I2363">
        <v>270</v>
      </c>
    </row>
    <row r="2364" spans="2:9" x14ac:dyDescent="0.25">
      <c r="B2364">
        <v>512</v>
      </c>
      <c r="C2364">
        <v>88</v>
      </c>
      <c r="D2364">
        <v>0.49921900000000002</v>
      </c>
      <c r="E2364">
        <v>76</v>
      </c>
      <c r="F2364">
        <v>0</v>
      </c>
      <c r="G2364">
        <v>-1</v>
      </c>
      <c r="H2364">
        <v>1</v>
      </c>
      <c r="I2364">
        <v>270</v>
      </c>
    </row>
    <row r="2365" spans="2:9" x14ac:dyDescent="0.25">
      <c r="B2365">
        <v>513</v>
      </c>
      <c r="C2365">
        <v>88</v>
      </c>
      <c r="D2365">
        <v>0.49921900000000002</v>
      </c>
      <c r="E2365">
        <v>76</v>
      </c>
      <c r="F2365">
        <v>0</v>
      </c>
      <c r="G2365">
        <v>-1</v>
      </c>
      <c r="H2365">
        <v>1</v>
      </c>
      <c r="I2365">
        <v>270</v>
      </c>
    </row>
    <row r="2366" spans="2:9" x14ac:dyDescent="0.25">
      <c r="B2366">
        <v>514</v>
      </c>
      <c r="C2366">
        <v>88</v>
      </c>
      <c r="D2366">
        <v>0.49921900000000002</v>
      </c>
      <c r="E2366">
        <v>76</v>
      </c>
      <c r="F2366">
        <v>0</v>
      </c>
      <c r="G2366">
        <v>-1</v>
      </c>
      <c r="H2366">
        <v>1</v>
      </c>
      <c r="I2366">
        <v>270</v>
      </c>
    </row>
    <row r="2367" spans="2:9" x14ac:dyDescent="0.25">
      <c r="B2367">
        <v>515</v>
      </c>
      <c r="C2367">
        <v>88</v>
      </c>
      <c r="D2367">
        <v>0.49921900000000002</v>
      </c>
      <c r="E2367">
        <v>76</v>
      </c>
      <c r="F2367">
        <v>0</v>
      </c>
      <c r="G2367">
        <v>-1</v>
      </c>
      <c r="H2367">
        <v>1</v>
      </c>
      <c r="I2367">
        <v>270</v>
      </c>
    </row>
    <row r="2368" spans="2:9" x14ac:dyDescent="0.25">
      <c r="B2368">
        <v>516</v>
      </c>
      <c r="C2368">
        <v>88</v>
      </c>
      <c r="D2368">
        <v>0.49921900000000002</v>
      </c>
      <c r="E2368">
        <v>76</v>
      </c>
      <c r="F2368">
        <v>0</v>
      </c>
      <c r="G2368">
        <v>-1</v>
      </c>
      <c r="H2368">
        <v>1</v>
      </c>
      <c r="I2368">
        <v>270</v>
      </c>
    </row>
    <row r="2369" spans="2:9" x14ac:dyDescent="0.25">
      <c r="B2369">
        <v>517</v>
      </c>
      <c r="C2369">
        <v>88</v>
      </c>
      <c r="D2369">
        <v>0.22085299999999999</v>
      </c>
      <c r="E2369">
        <v>76</v>
      </c>
      <c r="F2369">
        <v>0</v>
      </c>
      <c r="G2369">
        <v>-1</v>
      </c>
      <c r="H2369">
        <v>1</v>
      </c>
      <c r="I2369">
        <v>270</v>
      </c>
    </row>
    <row r="2370" spans="2:9" x14ac:dyDescent="0.25">
      <c r="B2370">
        <v>518</v>
      </c>
      <c r="C2370">
        <v>88</v>
      </c>
      <c r="D2370">
        <v>0.49921900000000002</v>
      </c>
      <c r="E2370">
        <v>76</v>
      </c>
      <c r="F2370">
        <v>0</v>
      </c>
      <c r="G2370">
        <v>-1</v>
      </c>
      <c r="H2370">
        <v>1</v>
      </c>
      <c r="I2370">
        <v>270</v>
      </c>
    </row>
    <row r="2371" spans="2:9" x14ac:dyDescent="0.25">
      <c r="B2371">
        <v>519</v>
      </c>
      <c r="C2371">
        <v>88</v>
      </c>
      <c r="D2371">
        <v>0.315861</v>
      </c>
      <c r="E2371">
        <v>76</v>
      </c>
      <c r="F2371">
        <v>0</v>
      </c>
      <c r="G2371">
        <v>-1</v>
      </c>
      <c r="H2371">
        <v>1</v>
      </c>
      <c r="I2371">
        <v>270</v>
      </c>
    </row>
    <row r="2372" spans="2:9" x14ac:dyDescent="0.25">
      <c r="B2372">
        <v>520</v>
      </c>
      <c r="C2372">
        <v>88</v>
      </c>
      <c r="D2372">
        <v>0.49133900000000003</v>
      </c>
      <c r="E2372">
        <v>76</v>
      </c>
      <c r="F2372">
        <v>0</v>
      </c>
      <c r="G2372">
        <v>-1</v>
      </c>
      <c r="H2372">
        <v>1</v>
      </c>
      <c r="I2372">
        <v>270</v>
      </c>
    </row>
    <row r="2373" spans="2:9" x14ac:dyDescent="0.25">
      <c r="B2373">
        <v>521</v>
      </c>
      <c r="C2373">
        <v>88</v>
      </c>
      <c r="D2373">
        <v>0.49133900000000003</v>
      </c>
      <c r="E2373">
        <v>76</v>
      </c>
      <c r="F2373">
        <v>0</v>
      </c>
      <c r="G2373">
        <v>-1</v>
      </c>
      <c r="H2373">
        <v>1</v>
      </c>
      <c r="I2373">
        <v>270</v>
      </c>
    </row>
    <row r="2374" spans="2:9" x14ac:dyDescent="0.25">
      <c r="B2374">
        <v>522</v>
      </c>
      <c r="C2374">
        <v>88</v>
      </c>
      <c r="D2374">
        <v>0.49133900000000003</v>
      </c>
      <c r="E2374">
        <v>76</v>
      </c>
      <c r="F2374">
        <v>0</v>
      </c>
      <c r="G2374">
        <v>-1</v>
      </c>
      <c r="H2374">
        <v>1</v>
      </c>
      <c r="I2374">
        <v>270</v>
      </c>
    </row>
    <row r="2375" spans="2:9" x14ac:dyDescent="0.25">
      <c r="B2375">
        <v>523</v>
      </c>
      <c r="C2375">
        <v>88</v>
      </c>
      <c r="D2375">
        <v>0.49133900000000003</v>
      </c>
      <c r="E2375">
        <v>76</v>
      </c>
      <c r="F2375">
        <v>0</v>
      </c>
      <c r="G2375">
        <v>-1</v>
      </c>
      <c r="H2375">
        <v>1</v>
      </c>
      <c r="I2375">
        <v>270</v>
      </c>
    </row>
    <row r="2376" spans="2:9" x14ac:dyDescent="0.25">
      <c r="B2376">
        <v>524</v>
      </c>
      <c r="C2376">
        <v>88</v>
      </c>
      <c r="D2376">
        <v>0.49133900000000003</v>
      </c>
      <c r="E2376">
        <v>76</v>
      </c>
      <c r="F2376">
        <v>0</v>
      </c>
      <c r="G2376">
        <v>-1</v>
      </c>
      <c r="H2376">
        <v>1</v>
      </c>
      <c r="I2376">
        <v>270</v>
      </c>
    </row>
    <row r="2377" spans="2:9" x14ac:dyDescent="0.25">
      <c r="B2377">
        <v>525</v>
      </c>
      <c r="C2377">
        <v>88</v>
      </c>
      <c r="D2377">
        <v>0.49133900000000003</v>
      </c>
      <c r="E2377">
        <v>76</v>
      </c>
      <c r="F2377">
        <v>0</v>
      </c>
      <c r="G2377">
        <v>-1</v>
      </c>
      <c r="H2377">
        <v>1</v>
      </c>
      <c r="I2377">
        <v>270</v>
      </c>
    </row>
    <row r="2378" spans="2:9" x14ac:dyDescent="0.25">
      <c r="B2378">
        <v>526</v>
      </c>
      <c r="C2378">
        <v>88</v>
      </c>
      <c r="D2378">
        <v>0.217366</v>
      </c>
      <c r="E2378">
        <v>76</v>
      </c>
      <c r="F2378">
        <v>0</v>
      </c>
      <c r="G2378">
        <v>-1</v>
      </c>
      <c r="H2378">
        <v>1</v>
      </c>
      <c r="I2378">
        <v>270</v>
      </c>
    </row>
    <row r="2379" spans="2:9" x14ac:dyDescent="0.25">
      <c r="B2379">
        <v>527</v>
      </c>
      <c r="C2379">
        <v>88</v>
      </c>
      <c r="D2379">
        <v>0.49133900000000003</v>
      </c>
      <c r="E2379">
        <v>76</v>
      </c>
      <c r="F2379">
        <v>0</v>
      </c>
      <c r="G2379">
        <v>-1</v>
      </c>
      <c r="H2379">
        <v>1</v>
      </c>
      <c r="I2379">
        <v>270</v>
      </c>
    </row>
    <row r="2380" spans="2:9" x14ac:dyDescent="0.25">
      <c r="B2380">
        <v>528</v>
      </c>
      <c r="C2380">
        <v>88</v>
      </c>
      <c r="D2380">
        <v>1.18205</v>
      </c>
      <c r="E2380">
        <v>76</v>
      </c>
      <c r="F2380">
        <v>0</v>
      </c>
      <c r="G2380">
        <v>-1</v>
      </c>
      <c r="H2380">
        <v>1</v>
      </c>
      <c r="I2380">
        <v>270</v>
      </c>
    </row>
    <row r="2381" spans="2:9" x14ac:dyDescent="0.25">
      <c r="B2381">
        <v>529</v>
      </c>
      <c r="C2381">
        <v>88</v>
      </c>
      <c r="D2381">
        <v>1.18205</v>
      </c>
      <c r="E2381">
        <v>76</v>
      </c>
      <c r="F2381">
        <v>0</v>
      </c>
      <c r="G2381">
        <v>-1</v>
      </c>
      <c r="H2381">
        <v>1</v>
      </c>
      <c r="I2381">
        <v>270</v>
      </c>
    </row>
    <row r="2382" spans="2:9" x14ac:dyDescent="0.25">
      <c r="B2382">
        <v>530</v>
      </c>
      <c r="C2382">
        <v>88</v>
      </c>
      <c r="D2382">
        <v>0.902721</v>
      </c>
      <c r="E2382">
        <v>76</v>
      </c>
      <c r="F2382">
        <v>0</v>
      </c>
      <c r="G2382">
        <v>-1</v>
      </c>
      <c r="H2382">
        <v>1</v>
      </c>
      <c r="I2382">
        <v>270</v>
      </c>
    </row>
    <row r="2383" spans="2:9" x14ac:dyDescent="0.25">
      <c r="B2383">
        <v>531</v>
      </c>
      <c r="C2383">
        <v>88</v>
      </c>
      <c r="D2383">
        <v>0.902721</v>
      </c>
      <c r="E2383">
        <v>76</v>
      </c>
      <c r="F2383">
        <v>0</v>
      </c>
      <c r="G2383">
        <v>-1</v>
      </c>
      <c r="H2383">
        <v>1</v>
      </c>
      <c r="I2383">
        <v>270</v>
      </c>
    </row>
    <row r="2384" spans="2:9" x14ac:dyDescent="0.25">
      <c r="B2384">
        <v>532</v>
      </c>
      <c r="C2384">
        <v>88</v>
      </c>
      <c r="D2384">
        <v>0.902721</v>
      </c>
      <c r="E2384">
        <v>76</v>
      </c>
      <c r="F2384">
        <v>0</v>
      </c>
      <c r="G2384">
        <v>-1</v>
      </c>
      <c r="H2384">
        <v>1</v>
      </c>
      <c r="I2384">
        <v>270</v>
      </c>
    </row>
    <row r="2385" spans="2:9" x14ac:dyDescent="0.25">
      <c r="B2385">
        <v>533</v>
      </c>
      <c r="C2385">
        <v>88</v>
      </c>
      <c r="D2385">
        <v>0.902721</v>
      </c>
      <c r="E2385">
        <v>76</v>
      </c>
      <c r="F2385">
        <v>0</v>
      </c>
      <c r="G2385">
        <v>-1</v>
      </c>
      <c r="H2385">
        <v>1</v>
      </c>
      <c r="I2385">
        <v>270</v>
      </c>
    </row>
    <row r="2386" spans="2:9" x14ac:dyDescent="0.25">
      <c r="B2386">
        <v>534</v>
      </c>
      <c r="C2386">
        <v>88</v>
      </c>
      <c r="D2386">
        <v>0.902721</v>
      </c>
      <c r="E2386">
        <v>76</v>
      </c>
      <c r="F2386">
        <v>0</v>
      </c>
      <c r="G2386">
        <v>-1</v>
      </c>
      <c r="H2386">
        <v>1</v>
      </c>
      <c r="I2386">
        <v>270</v>
      </c>
    </row>
    <row r="2387" spans="2:9" x14ac:dyDescent="0.25">
      <c r="B2387">
        <v>535</v>
      </c>
      <c r="C2387">
        <v>88</v>
      </c>
      <c r="D2387">
        <v>0.902721</v>
      </c>
      <c r="E2387">
        <v>76</v>
      </c>
      <c r="F2387">
        <v>0</v>
      </c>
      <c r="G2387">
        <v>-1</v>
      </c>
      <c r="H2387">
        <v>1</v>
      </c>
      <c r="I2387">
        <v>270</v>
      </c>
    </row>
    <row r="2388" spans="2:9" x14ac:dyDescent="0.25">
      <c r="B2388">
        <v>536</v>
      </c>
      <c r="C2388">
        <v>88</v>
      </c>
      <c r="D2388">
        <v>0.902721</v>
      </c>
      <c r="E2388">
        <v>76</v>
      </c>
      <c r="F2388">
        <v>0</v>
      </c>
      <c r="G2388">
        <v>-1</v>
      </c>
      <c r="H2388">
        <v>1</v>
      </c>
      <c r="I2388">
        <v>270</v>
      </c>
    </row>
    <row r="2389" spans="2:9" x14ac:dyDescent="0.25">
      <c r="B2389">
        <v>537</v>
      </c>
      <c r="C2389">
        <v>88</v>
      </c>
      <c r="D2389">
        <v>0.72682000000000002</v>
      </c>
      <c r="E2389">
        <v>76</v>
      </c>
      <c r="F2389">
        <v>0</v>
      </c>
      <c r="G2389">
        <v>-1</v>
      </c>
      <c r="H2389">
        <v>1</v>
      </c>
      <c r="I2389">
        <v>270</v>
      </c>
    </row>
    <row r="2390" spans="2:9" x14ac:dyDescent="0.25">
      <c r="B2390">
        <v>538</v>
      </c>
      <c r="C2390">
        <v>88</v>
      </c>
      <c r="D2390">
        <v>3.4750040000000002</v>
      </c>
      <c r="E2390">
        <v>76</v>
      </c>
      <c r="F2390">
        <v>0</v>
      </c>
      <c r="G2390">
        <v>-1</v>
      </c>
      <c r="H2390">
        <v>1</v>
      </c>
      <c r="I2390">
        <v>270</v>
      </c>
    </row>
    <row r="2391" spans="2:9" x14ac:dyDescent="0.25">
      <c r="B2391">
        <v>539</v>
      </c>
      <c r="C2391">
        <v>88</v>
      </c>
      <c r="D2391">
        <v>2.3346049999999998</v>
      </c>
      <c r="E2391">
        <v>76</v>
      </c>
      <c r="F2391">
        <v>0</v>
      </c>
      <c r="G2391">
        <v>-1</v>
      </c>
      <c r="H2391">
        <v>1</v>
      </c>
      <c r="I2391">
        <v>270</v>
      </c>
    </row>
    <row r="2392" spans="2:9" x14ac:dyDescent="0.25">
      <c r="B2392">
        <v>540</v>
      </c>
      <c r="C2392">
        <v>88</v>
      </c>
      <c r="D2392">
        <v>2.3346049999999998</v>
      </c>
      <c r="E2392">
        <v>76</v>
      </c>
      <c r="F2392">
        <v>0</v>
      </c>
      <c r="G2392">
        <v>-1</v>
      </c>
      <c r="H2392">
        <v>1</v>
      </c>
      <c r="I2392">
        <v>270</v>
      </c>
    </row>
    <row r="2393" spans="2:9" x14ac:dyDescent="0.25">
      <c r="B2393">
        <v>541</v>
      </c>
      <c r="C2393">
        <v>88</v>
      </c>
      <c r="D2393">
        <v>5.7083149999999998</v>
      </c>
      <c r="E2393">
        <v>76</v>
      </c>
      <c r="F2393">
        <v>0</v>
      </c>
      <c r="G2393">
        <v>-1</v>
      </c>
      <c r="H2393">
        <v>1</v>
      </c>
      <c r="I2393">
        <v>270</v>
      </c>
    </row>
    <row r="2394" spans="2:9" x14ac:dyDescent="0.25">
      <c r="B2394">
        <v>542</v>
      </c>
      <c r="C2394">
        <v>88</v>
      </c>
      <c r="D2394">
        <v>3.6447449999999999</v>
      </c>
      <c r="E2394">
        <v>76</v>
      </c>
      <c r="F2394">
        <v>0</v>
      </c>
      <c r="G2394">
        <v>-1</v>
      </c>
      <c r="H2394">
        <v>1</v>
      </c>
      <c r="I2394">
        <v>270</v>
      </c>
    </row>
    <row r="2395" spans="2:9" x14ac:dyDescent="0.25">
      <c r="B2395">
        <v>543</v>
      </c>
      <c r="C2395">
        <v>88</v>
      </c>
      <c r="D2395">
        <v>3.6447449999999999</v>
      </c>
      <c r="E2395">
        <v>76</v>
      </c>
      <c r="F2395">
        <v>0</v>
      </c>
      <c r="G2395">
        <v>-1</v>
      </c>
      <c r="H2395">
        <v>1</v>
      </c>
      <c r="I2395">
        <v>270</v>
      </c>
    </row>
    <row r="2396" spans="2:9" x14ac:dyDescent="0.25">
      <c r="B2396">
        <v>544</v>
      </c>
      <c r="C2396">
        <v>88</v>
      </c>
      <c r="D2396">
        <v>3.6447449999999999</v>
      </c>
      <c r="E2396">
        <v>76</v>
      </c>
      <c r="F2396">
        <v>0</v>
      </c>
      <c r="G2396">
        <v>-1</v>
      </c>
      <c r="H2396">
        <v>1</v>
      </c>
      <c r="I2396">
        <v>270</v>
      </c>
    </row>
    <row r="2397" spans="2:9" x14ac:dyDescent="0.25">
      <c r="B2397">
        <v>545</v>
      </c>
      <c r="C2397">
        <v>88</v>
      </c>
      <c r="D2397">
        <v>3.6447449999999999</v>
      </c>
      <c r="E2397">
        <v>76</v>
      </c>
      <c r="F2397">
        <v>0</v>
      </c>
      <c r="G2397">
        <v>-1</v>
      </c>
      <c r="H2397">
        <v>1</v>
      </c>
      <c r="I2397">
        <v>270</v>
      </c>
    </row>
    <row r="2398" spans="2:9" x14ac:dyDescent="0.25">
      <c r="B2398">
        <v>546</v>
      </c>
      <c r="C2398">
        <v>88</v>
      </c>
      <c r="D2398">
        <v>3.6447449999999999</v>
      </c>
      <c r="E2398">
        <v>76</v>
      </c>
      <c r="F2398">
        <v>0</v>
      </c>
      <c r="G2398">
        <v>-1</v>
      </c>
      <c r="H2398">
        <v>1</v>
      </c>
      <c r="I2398">
        <v>270</v>
      </c>
    </row>
    <row r="2399" spans="2:9" x14ac:dyDescent="0.25">
      <c r="B2399">
        <v>547</v>
      </c>
      <c r="C2399">
        <v>88</v>
      </c>
      <c r="D2399">
        <v>3.6447449999999999</v>
      </c>
      <c r="E2399">
        <v>76</v>
      </c>
      <c r="F2399">
        <v>0</v>
      </c>
      <c r="G2399">
        <v>-1</v>
      </c>
      <c r="H2399">
        <v>1</v>
      </c>
      <c r="I2399">
        <v>270</v>
      </c>
    </row>
    <row r="2400" spans="2:9" x14ac:dyDescent="0.25">
      <c r="B2400">
        <v>548</v>
      </c>
      <c r="C2400">
        <v>88</v>
      </c>
      <c r="D2400">
        <v>3.6447449999999999</v>
      </c>
      <c r="E2400">
        <v>76</v>
      </c>
      <c r="F2400">
        <v>0</v>
      </c>
      <c r="G2400">
        <v>-1</v>
      </c>
      <c r="H2400">
        <v>1</v>
      </c>
      <c r="I2400">
        <v>270</v>
      </c>
    </row>
    <row r="2401" spans="2:9" x14ac:dyDescent="0.25">
      <c r="B2401">
        <v>1</v>
      </c>
      <c r="C2401">
        <v>89</v>
      </c>
      <c r="D2401">
        <v>3.0734859999999999</v>
      </c>
      <c r="E2401">
        <v>76</v>
      </c>
      <c r="F2401">
        <v>0</v>
      </c>
      <c r="G2401">
        <v>-1</v>
      </c>
      <c r="H2401">
        <v>1</v>
      </c>
      <c r="I2401">
        <v>271</v>
      </c>
    </row>
    <row r="2402" spans="2:9" x14ac:dyDescent="0.25">
      <c r="B2402">
        <v>2</v>
      </c>
      <c r="C2402">
        <v>89</v>
      </c>
      <c r="D2402">
        <v>1.120052</v>
      </c>
      <c r="E2402">
        <v>76</v>
      </c>
      <c r="F2402">
        <v>0</v>
      </c>
      <c r="G2402">
        <v>-1</v>
      </c>
      <c r="H2402">
        <v>1</v>
      </c>
      <c r="I2402">
        <v>271</v>
      </c>
    </row>
    <row r="2403" spans="2:9" x14ac:dyDescent="0.25">
      <c r="B2403">
        <v>3</v>
      </c>
      <c r="C2403">
        <v>89</v>
      </c>
      <c r="D2403">
        <v>2.720256</v>
      </c>
      <c r="E2403">
        <v>76</v>
      </c>
      <c r="F2403">
        <v>0</v>
      </c>
      <c r="G2403">
        <v>-1</v>
      </c>
      <c r="H2403">
        <v>1</v>
      </c>
      <c r="I2403">
        <v>271</v>
      </c>
    </row>
    <row r="2404" spans="2:9" x14ac:dyDescent="0.25">
      <c r="B2404">
        <v>4</v>
      </c>
      <c r="C2404">
        <v>89</v>
      </c>
      <c r="D2404">
        <v>2.5663800000000001</v>
      </c>
      <c r="E2404">
        <v>76</v>
      </c>
      <c r="F2404">
        <v>0</v>
      </c>
      <c r="G2404">
        <v>-1</v>
      </c>
      <c r="H2404">
        <v>1</v>
      </c>
      <c r="I2404">
        <v>271</v>
      </c>
    </row>
    <row r="2405" spans="2:9" x14ac:dyDescent="0.25">
      <c r="B2405">
        <v>5</v>
      </c>
      <c r="C2405">
        <v>89</v>
      </c>
      <c r="D2405">
        <v>1.018429</v>
      </c>
      <c r="E2405">
        <v>76</v>
      </c>
      <c r="F2405">
        <v>0</v>
      </c>
      <c r="G2405">
        <v>-1</v>
      </c>
      <c r="H2405">
        <v>1</v>
      </c>
      <c r="I2405">
        <v>271</v>
      </c>
    </row>
    <row r="2406" spans="2:9" x14ac:dyDescent="0.25">
      <c r="B2406">
        <v>6</v>
      </c>
      <c r="C2406">
        <v>89</v>
      </c>
      <c r="D2406">
        <v>2.5221979999999999</v>
      </c>
      <c r="E2406">
        <v>76</v>
      </c>
      <c r="F2406">
        <v>0</v>
      </c>
      <c r="G2406">
        <v>-1</v>
      </c>
      <c r="H2406">
        <v>1</v>
      </c>
      <c r="I2406">
        <v>271</v>
      </c>
    </row>
    <row r="2407" spans="2:9" x14ac:dyDescent="0.25">
      <c r="B2407">
        <v>7</v>
      </c>
      <c r="C2407">
        <v>89</v>
      </c>
      <c r="D2407">
        <v>1.473587</v>
      </c>
      <c r="E2407">
        <v>76</v>
      </c>
      <c r="F2407">
        <v>0</v>
      </c>
      <c r="G2407">
        <v>-1</v>
      </c>
      <c r="H2407">
        <v>1</v>
      </c>
      <c r="I2407">
        <v>271</v>
      </c>
    </row>
    <row r="2408" spans="2:9" x14ac:dyDescent="0.25">
      <c r="B2408">
        <v>8</v>
      </c>
      <c r="C2408">
        <v>89</v>
      </c>
      <c r="D2408">
        <v>1.173387</v>
      </c>
      <c r="E2408">
        <v>76</v>
      </c>
      <c r="F2408">
        <v>0</v>
      </c>
      <c r="G2408">
        <v>-1</v>
      </c>
      <c r="H2408">
        <v>1</v>
      </c>
      <c r="I2408">
        <v>271</v>
      </c>
    </row>
    <row r="2409" spans="2:9" x14ac:dyDescent="0.25">
      <c r="B2409">
        <v>9</v>
      </c>
      <c r="C2409">
        <v>89</v>
      </c>
      <c r="D2409">
        <v>2.3910629999999999</v>
      </c>
      <c r="E2409">
        <v>76</v>
      </c>
      <c r="F2409">
        <v>0</v>
      </c>
      <c r="G2409">
        <v>-1</v>
      </c>
      <c r="H2409">
        <v>1</v>
      </c>
      <c r="I2409">
        <v>271</v>
      </c>
    </row>
    <row r="2410" spans="2:9" x14ac:dyDescent="0.25">
      <c r="B2410">
        <v>10</v>
      </c>
      <c r="C2410">
        <v>89</v>
      </c>
      <c r="D2410">
        <v>2.1566580000000002</v>
      </c>
      <c r="E2410">
        <v>76</v>
      </c>
      <c r="F2410">
        <v>0</v>
      </c>
      <c r="G2410">
        <v>-1</v>
      </c>
      <c r="H2410">
        <v>1</v>
      </c>
      <c r="I2410">
        <v>271</v>
      </c>
    </row>
    <row r="2411" spans="2:9" x14ac:dyDescent="0.25">
      <c r="B2411">
        <v>11</v>
      </c>
      <c r="C2411">
        <v>89</v>
      </c>
      <c r="D2411">
        <v>2.0414310000000002</v>
      </c>
      <c r="E2411">
        <v>76</v>
      </c>
      <c r="F2411">
        <v>0</v>
      </c>
      <c r="G2411">
        <v>-1</v>
      </c>
      <c r="H2411">
        <v>1</v>
      </c>
      <c r="I2411">
        <v>271</v>
      </c>
    </row>
    <row r="2412" spans="2:9" x14ac:dyDescent="0.25">
      <c r="B2412">
        <v>12</v>
      </c>
      <c r="C2412">
        <v>89</v>
      </c>
      <c r="D2412">
        <v>0.79730800000000002</v>
      </c>
      <c r="E2412">
        <v>76</v>
      </c>
      <c r="F2412">
        <v>0</v>
      </c>
      <c r="G2412">
        <v>-1</v>
      </c>
      <c r="H2412">
        <v>1</v>
      </c>
      <c r="I2412">
        <v>271</v>
      </c>
    </row>
    <row r="2413" spans="2:9" x14ac:dyDescent="0.25">
      <c r="B2413">
        <v>13</v>
      </c>
      <c r="C2413">
        <v>89</v>
      </c>
      <c r="D2413">
        <v>1.9274770000000001</v>
      </c>
      <c r="E2413">
        <v>76</v>
      </c>
      <c r="F2413">
        <v>0</v>
      </c>
      <c r="G2413">
        <v>-1</v>
      </c>
      <c r="H2413">
        <v>1</v>
      </c>
      <c r="I2413">
        <v>271</v>
      </c>
    </row>
    <row r="2414" spans="2:9" x14ac:dyDescent="0.25">
      <c r="B2414">
        <v>14</v>
      </c>
      <c r="C2414">
        <v>89</v>
      </c>
      <c r="D2414">
        <v>9.9868079999999999</v>
      </c>
      <c r="E2414">
        <v>76</v>
      </c>
      <c r="F2414">
        <v>0</v>
      </c>
      <c r="G2414">
        <v>-1</v>
      </c>
      <c r="H2414">
        <v>1</v>
      </c>
      <c r="I2414">
        <v>271</v>
      </c>
    </row>
    <row r="2415" spans="2:9" x14ac:dyDescent="0.25">
      <c r="B2415">
        <v>15</v>
      </c>
      <c r="C2415">
        <v>89</v>
      </c>
      <c r="D2415">
        <v>5.459041</v>
      </c>
      <c r="E2415">
        <v>76</v>
      </c>
      <c r="F2415">
        <v>0</v>
      </c>
      <c r="G2415">
        <v>-1</v>
      </c>
      <c r="H2415">
        <v>1</v>
      </c>
      <c r="I2415">
        <v>271</v>
      </c>
    </row>
    <row r="2416" spans="2:9" x14ac:dyDescent="0.25">
      <c r="B2416">
        <v>16</v>
      </c>
      <c r="C2416">
        <v>89</v>
      </c>
      <c r="D2416">
        <v>3.404811</v>
      </c>
      <c r="E2416">
        <v>76</v>
      </c>
      <c r="F2416">
        <v>0</v>
      </c>
      <c r="G2416">
        <v>-1</v>
      </c>
      <c r="H2416">
        <v>1</v>
      </c>
      <c r="I2416">
        <v>271</v>
      </c>
    </row>
    <row r="2417" spans="2:9" x14ac:dyDescent="0.25">
      <c r="B2417">
        <v>17</v>
      </c>
      <c r="C2417">
        <v>89</v>
      </c>
      <c r="D2417">
        <v>4.663926</v>
      </c>
      <c r="E2417">
        <v>76</v>
      </c>
      <c r="F2417">
        <v>0</v>
      </c>
      <c r="G2417">
        <v>-1</v>
      </c>
      <c r="H2417">
        <v>1</v>
      </c>
      <c r="I2417">
        <v>271</v>
      </c>
    </row>
    <row r="2418" spans="2:9" x14ac:dyDescent="0.25">
      <c r="B2418">
        <v>18</v>
      </c>
      <c r="C2418">
        <v>89</v>
      </c>
      <c r="D2418">
        <v>3.7883499999999999</v>
      </c>
      <c r="E2418">
        <v>76</v>
      </c>
      <c r="F2418">
        <v>0</v>
      </c>
      <c r="G2418">
        <v>-1</v>
      </c>
      <c r="H2418">
        <v>1</v>
      </c>
      <c r="I2418">
        <v>271</v>
      </c>
    </row>
    <row r="2419" spans="2:9" x14ac:dyDescent="0.25">
      <c r="B2419">
        <v>19</v>
      </c>
      <c r="C2419">
        <v>89</v>
      </c>
      <c r="D2419">
        <v>3.6780759999999999</v>
      </c>
      <c r="E2419">
        <v>76</v>
      </c>
      <c r="F2419">
        <v>0</v>
      </c>
      <c r="G2419">
        <v>-1</v>
      </c>
      <c r="H2419">
        <v>1</v>
      </c>
      <c r="I2419">
        <v>271</v>
      </c>
    </row>
    <row r="2420" spans="2:9" x14ac:dyDescent="0.25">
      <c r="B2420">
        <v>20</v>
      </c>
      <c r="C2420">
        <v>89</v>
      </c>
      <c r="D2420">
        <v>2.2210529999999999</v>
      </c>
      <c r="E2420">
        <v>76</v>
      </c>
      <c r="F2420">
        <v>0</v>
      </c>
      <c r="G2420">
        <v>-1</v>
      </c>
      <c r="H2420">
        <v>1</v>
      </c>
      <c r="I2420">
        <v>271</v>
      </c>
    </row>
    <row r="2421" spans="2:9" x14ac:dyDescent="0.25">
      <c r="B2421">
        <v>21</v>
      </c>
      <c r="C2421">
        <v>89</v>
      </c>
      <c r="D2421">
        <v>3.41398</v>
      </c>
      <c r="E2421">
        <v>76</v>
      </c>
      <c r="F2421">
        <v>0</v>
      </c>
      <c r="G2421">
        <v>-1</v>
      </c>
      <c r="H2421">
        <v>1</v>
      </c>
      <c r="I2421">
        <v>271</v>
      </c>
    </row>
    <row r="2422" spans="2:9" x14ac:dyDescent="0.25">
      <c r="B2422">
        <v>22</v>
      </c>
      <c r="C2422">
        <v>89</v>
      </c>
      <c r="D2422">
        <v>3.7883499999999999</v>
      </c>
      <c r="E2422">
        <v>76</v>
      </c>
      <c r="F2422">
        <v>0</v>
      </c>
      <c r="G2422">
        <v>-1</v>
      </c>
      <c r="H2422">
        <v>1</v>
      </c>
      <c r="I2422">
        <v>271</v>
      </c>
    </row>
    <row r="2423" spans="2:9" x14ac:dyDescent="0.25">
      <c r="B2423">
        <v>23</v>
      </c>
      <c r="C2423">
        <v>89</v>
      </c>
      <c r="D2423">
        <v>2.9353440000000002</v>
      </c>
      <c r="E2423">
        <v>76</v>
      </c>
      <c r="F2423">
        <v>0</v>
      </c>
      <c r="G2423">
        <v>-1</v>
      </c>
      <c r="H2423">
        <v>1</v>
      </c>
      <c r="I2423">
        <v>271</v>
      </c>
    </row>
    <row r="2424" spans="2:9" x14ac:dyDescent="0.25">
      <c r="B2424">
        <v>24</v>
      </c>
      <c r="C2424">
        <v>89</v>
      </c>
      <c r="D2424">
        <v>2.4620989999999998</v>
      </c>
      <c r="E2424">
        <v>76</v>
      </c>
      <c r="F2424">
        <v>0</v>
      </c>
      <c r="G2424">
        <v>-1</v>
      </c>
      <c r="H2424">
        <v>1</v>
      </c>
      <c r="I2424">
        <v>271</v>
      </c>
    </row>
    <row r="2425" spans="2:9" x14ac:dyDescent="0.25">
      <c r="B2425">
        <v>25</v>
      </c>
      <c r="C2425">
        <v>89</v>
      </c>
      <c r="D2425">
        <v>2.3363679999999998</v>
      </c>
      <c r="E2425">
        <v>76</v>
      </c>
      <c r="F2425">
        <v>0</v>
      </c>
      <c r="G2425">
        <v>-1</v>
      </c>
      <c r="H2425">
        <v>1</v>
      </c>
      <c r="I2425">
        <v>271</v>
      </c>
    </row>
    <row r="2426" spans="2:9" x14ac:dyDescent="0.25">
      <c r="B2426">
        <v>26</v>
      </c>
      <c r="C2426">
        <v>89</v>
      </c>
      <c r="D2426">
        <v>1.9274770000000001</v>
      </c>
      <c r="E2426">
        <v>76</v>
      </c>
      <c r="F2426">
        <v>0</v>
      </c>
      <c r="G2426">
        <v>-1</v>
      </c>
      <c r="H2426">
        <v>1</v>
      </c>
      <c r="I2426">
        <v>271</v>
      </c>
    </row>
    <row r="2427" spans="2:9" x14ac:dyDescent="0.25">
      <c r="B2427">
        <v>27</v>
      </c>
      <c r="C2427">
        <v>89</v>
      </c>
      <c r="D2427">
        <v>8.7386820000000007</v>
      </c>
      <c r="E2427">
        <v>76</v>
      </c>
      <c r="F2427">
        <v>0</v>
      </c>
      <c r="G2427">
        <v>-1</v>
      </c>
      <c r="H2427">
        <v>1</v>
      </c>
      <c r="I2427">
        <v>271</v>
      </c>
    </row>
    <row r="2428" spans="2:9" x14ac:dyDescent="0.25">
      <c r="B2428">
        <v>28</v>
      </c>
      <c r="C2428">
        <v>89</v>
      </c>
      <c r="D2428">
        <v>6.8587300000000004</v>
      </c>
      <c r="E2428">
        <v>76</v>
      </c>
      <c r="F2428">
        <v>0</v>
      </c>
      <c r="G2428">
        <v>-1</v>
      </c>
      <c r="H2428">
        <v>1</v>
      </c>
      <c r="I2428">
        <v>271</v>
      </c>
    </row>
    <row r="2429" spans="2:9" x14ac:dyDescent="0.25">
      <c r="B2429">
        <v>29</v>
      </c>
      <c r="C2429">
        <v>89</v>
      </c>
      <c r="D2429">
        <v>4.4032539999999996</v>
      </c>
      <c r="E2429">
        <v>76</v>
      </c>
      <c r="F2429">
        <v>0</v>
      </c>
      <c r="G2429">
        <v>-1</v>
      </c>
      <c r="H2429">
        <v>1</v>
      </c>
      <c r="I2429">
        <v>271</v>
      </c>
    </row>
    <row r="2430" spans="2:9" x14ac:dyDescent="0.25">
      <c r="B2430">
        <v>30</v>
      </c>
      <c r="C2430">
        <v>89</v>
      </c>
      <c r="D2430">
        <v>2.1091289999999998</v>
      </c>
      <c r="E2430">
        <v>76</v>
      </c>
      <c r="F2430">
        <v>0</v>
      </c>
      <c r="G2430">
        <v>-1</v>
      </c>
      <c r="H2430">
        <v>1</v>
      </c>
      <c r="I2430">
        <v>271</v>
      </c>
    </row>
    <row r="2431" spans="2:9" x14ac:dyDescent="0.25">
      <c r="B2431">
        <v>31</v>
      </c>
      <c r="C2431">
        <v>89</v>
      </c>
      <c r="D2431">
        <v>1.9274770000000001</v>
      </c>
      <c r="E2431">
        <v>76</v>
      </c>
      <c r="F2431">
        <v>0</v>
      </c>
      <c r="G2431">
        <v>-1</v>
      </c>
      <c r="H2431">
        <v>1</v>
      </c>
      <c r="I2431">
        <v>271</v>
      </c>
    </row>
    <row r="2432" spans="2:9" x14ac:dyDescent="0.25">
      <c r="B2432">
        <v>32</v>
      </c>
      <c r="C2432">
        <v>89</v>
      </c>
      <c r="D2432">
        <v>10.682435999999999</v>
      </c>
      <c r="E2432">
        <v>76</v>
      </c>
      <c r="F2432">
        <v>0</v>
      </c>
      <c r="G2432">
        <v>-1</v>
      </c>
      <c r="H2432">
        <v>1</v>
      </c>
      <c r="I2432">
        <v>271</v>
      </c>
    </row>
    <row r="2433" spans="2:9" x14ac:dyDescent="0.25">
      <c r="B2433">
        <v>33</v>
      </c>
      <c r="C2433">
        <v>89</v>
      </c>
      <c r="D2433">
        <v>6.2648089999999996</v>
      </c>
      <c r="E2433">
        <v>76</v>
      </c>
      <c r="F2433">
        <v>0</v>
      </c>
      <c r="G2433">
        <v>-1</v>
      </c>
      <c r="H2433">
        <v>1</v>
      </c>
      <c r="I2433">
        <v>271</v>
      </c>
    </row>
    <row r="2434" spans="2:9" x14ac:dyDescent="0.25">
      <c r="B2434">
        <v>34</v>
      </c>
      <c r="C2434">
        <v>89</v>
      </c>
      <c r="D2434">
        <v>4.0005319999999998</v>
      </c>
      <c r="E2434">
        <v>76</v>
      </c>
      <c r="F2434">
        <v>0</v>
      </c>
      <c r="G2434">
        <v>-1</v>
      </c>
      <c r="H2434">
        <v>1</v>
      </c>
      <c r="I2434">
        <v>271</v>
      </c>
    </row>
    <row r="2435" spans="2:9" x14ac:dyDescent="0.25">
      <c r="B2435">
        <v>35</v>
      </c>
      <c r="C2435">
        <v>89</v>
      </c>
      <c r="D2435">
        <v>5.5019689999999999</v>
      </c>
      <c r="E2435">
        <v>76</v>
      </c>
      <c r="F2435">
        <v>0</v>
      </c>
      <c r="G2435">
        <v>-1</v>
      </c>
      <c r="H2435">
        <v>1</v>
      </c>
      <c r="I2435">
        <v>271</v>
      </c>
    </row>
    <row r="2436" spans="2:9" x14ac:dyDescent="0.25">
      <c r="B2436">
        <v>36</v>
      </c>
      <c r="C2436">
        <v>89</v>
      </c>
      <c r="D2436">
        <v>3.7883499999999999</v>
      </c>
      <c r="E2436">
        <v>76</v>
      </c>
      <c r="F2436">
        <v>0</v>
      </c>
      <c r="G2436">
        <v>-1</v>
      </c>
      <c r="H2436">
        <v>1</v>
      </c>
      <c r="I2436">
        <v>271</v>
      </c>
    </row>
    <row r="2437" spans="2:9" x14ac:dyDescent="0.25">
      <c r="B2437">
        <v>37</v>
      </c>
      <c r="C2437">
        <v>89</v>
      </c>
      <c r="D2437">
        <v>3.8847040000000002</v>
      </c>
      <c r="E2437">
        <v>76</v>
      </c>
      <c r="F2437">
        <v>0</v>
      </c>
      <c r="G2437">
        <v>-1</v>
      </c>
      <c r="H2437">
        <v>1</v>
      </c>
      <c r="I2437">
        <v>271</v>
      </c>
    </row>
    <row r="2438" spans="2:9" x14ac:dyDescent="0.25">
      <c r="B2438">
        <v>38</v>
      </c>
      <c r="C2438">
        <v>89</v>
      </c>
      <c r="D2438">
        <v>2.8364660000000002</v>
      </c>
      <c r="E2438">
        <v>76</v>
      </c>
      <c r="F2438">
        <v>0</v>
      </c>
      <c r="G2438">
        <v>-1</v>
      </c>
      <c r="H2438">
        <v>1</v>
      </c>
      <c r="I2438">
        <v>271</v>
      </c>
    </row>
    <row r="2439" spans="2:9" x14ac:dyDescent="0.25">
      <c r="B2439">
        <v>39</v>
      </c>
      <c r="C2439">
        <v>89</v>
      </c>
      <c r="D2439">
        <v>4.0360250000000004</v>
      </c>
      <c r="E2439">
        <v>76</v>
      </c>
      <c r="F2439">
        <v>0</v>
      </c>
      <c r="G2439">
        <v>-1</v>
      </c>
      <c r="H2439">
        <v>1</v>
      </c>
      <c r="I2439">
        <v>271</v>
      </c>
    </row>
    <row r="2440" spans="2:9" x14ac:dyDescent="0.25">
      <c r="B2440">
        <v>40</v>
      </c>
      <c r="C2440">
        <v>89</v>
      </c>
      <c r="D2440">
        <v>5.6104539999999998</v>
      </c>
      <c r="E2440">
        <v>76</v>
      </c>
      <c r="F2440">
        <v>0</v>
      </c>
      <c r="G2440">
        <v>-1</v>
      </c>
      <c r="H2440">
        <v>1</v>
      </c>
      <c r="I2440">
        <v>271</v>
      </c>
    </row>
    <row r="2441" spans="2:9" x14ac:dyDescent="0.25">
      <c r="B2441">
        <v>41</v>
      </c>
      <c r="C2441">
        <v>89</v>
      </c>
      <c r="D2441">
        <v>3.8847040000000002</v>
      </c>
      <c r="E2441">
        <v>76</v>
      </c>
      <c r="F2441">
        <v>0</v>
      </c>
      <c r="G2441">
        <v>-1</v>
      </c>
      <c r="H2441">
        <v>1</v>
      </c>
      <c r="I2441">
        <v>271</v>
      </c>
    </row>
    <row r="2442" spans="2:9" x14ac:dyDescent="0.25">
      <c r="B2442">
        <v>42</v>
      </c>
      <c r="C2442">
        <v>89</v>
      </c>
      <c r="D2442">
        <v>4.9028879999999999</v>
      </c>
      <c r="E2442">
        <v>76</v>
      </c>
      <c r="F2442">
        <v>0</v>
      </c>
      <c r="G2442">
        <v>-1</v>
      </c>
      <c r="H2442">
        <v>1</v>
      </c>
      <c r="I2442">
        <v>271</v>
      </c>
    </row>
    <row r="2443" spans="2:9" x14ac:dyDescent="0.25">
      <c r="B2443">
        <v>43</v>
      </c>
      <c r="C2443">
        <v>89</v>
      </c>
      <c r="D2443">
        <v>2.7971439999999999</v>
      </c>
      <c r="E2443">
        <v>76</v>
      </c>
      <c r="F2443">
        <v>0</v>
      </c>
      <c r="G2443">
        <v>-1</v>
      </c>
      <c r="H2443">
        <v>1</v>
      </c>
      <c r="I2443">
        <v>271</v>
      </c>
    </row>
    <row r="2444" spans="2:9" x14ac:dyDescent="0.25">
      <c r="B2444">
        <v>44</v>
      </c>
      <c r="C2444">
        <v>89</v>
      </c>
      <c r="D2444">
        <v>1.9274770000000001</v>
      </c>
      <c r="E2444">
        <v>76</v>
      </c>
      <c r="F2444">
        <v>0</v>
      </c>
      <c r="G2444">
        <v>-1</v>
      </c>
      <c r="H2444">
        <v>1</v>
      </c>
      <c r="I2444">
        <v>271</v>
      </c>
    </row>
    <row r="2445" spans="2:9" x14ac:dyDescent="0.25">
      <c r="B2445">
        <v>45</v>
      </c>
      <c r="C2445">
        <v>89</v>
      </c>
      <c r="D2445">
        <v>10.814690000000001</v>
      </c>
      <c r="E2445">
        <v>76</v>
      </c>
      <c r="F2445">
        <v>0</v>
      </c>
      <c r="G2445">
        <v>-1</v>
      </c>
      <c r="H2445">
        <v>1</v>
      </c>
      <c r="I2445">
        <v>271</v>
      </c>
    </row>
    <row r="2446" spans="2:9" x14ac:dyDescent="0.25">
      <c r="B2446">
        <v>46</v>
      </c>
      <c r="C2446">
        <v>89</v>
      </c>
      <c r="D2446">
        <v>7.5498690000000002</v>
      </c>
      <c r="E2446">
        <v>76</v>
      </c>
      <c r="F2446">
        <v>0</v>
      </c>
      <c r="G2446">
        <v>-1</v>
      </c>
      <c r="H2446">
        <v>1</v>
      </c>
      <c r="I2446">
        <v>271</v>
      </c>
    </row>
    <row r="2447" spans="2:9" x14ac:dyDescent="0.25">
      <c r="B2447">
        <v>47</v>
      </c>
      <c r="C2447">
        <v>89</v>
      </c>
      <c r="D2447">
        <v>5.9231980000000002</v>
      </c>
      <c r="E2447">
        <v>76</v>
      </c>
      <c r="F2447">
        <v>0</v>
      </c>
      <c r="G2447">
        <v>-1</v>
      </c>
      <c r="H2447">
        <v>1</v>
      </c>
      <c r="I2447">
        <v>271</v>
      </c>
    </row>
    <row r="2448" spans="2:9" x14ac:dyDescent="0.25">
      <c r="B2448">
        <v>48</v>
      </c>
      <c r="C2448">
        <v>89</v>
      </c>
      <c r="D2448">
        <v>2.9471720000000001</v>
      </c>
      <c r="E2448">
        <v>76</v>
      </c>
      <c r="F2448">
        <v>0</v>
      </c>
      <c r="G2448">
        <v>-1</v>
      </c>
      <c r="H2448">
        <v>1</v>
      </c>
      <c r="I2448">
        <v>271</v>
      </c>
    </row>
    <row r="2449" spans="2:9" x14ac:dyDescent="0.25">
      <c r="B2449">
        <v>49</v>
      </c>
      <c r="C2449">
        <v>89</v>
      </c>
      <c r="D2449">
        <v>2.6911399999999999</v>
      </c>
      <c r="E2449">
        <v>76</v>
      </c>
      <c r="F2449">
        <v>0</v>
      </c>
      <c r="G2449">
        <v>-1</v>
      </c>
      <c r="H2449">
        <v>1</v>
      </c>
      <c r="I2449">
        <v>271</v>
      </c>
    </row>
    <row r="2450" spans="2:9" x14ac:dyDescent="0.25">
      <c r="B2450">
        <v>50</v>
      </c>
      <c r="C2450">
        <v>89</v>
      </c>
      <c r="D2450">
        <v>10.508528999999999</v>
      </c>
      <c r="E2450">
        <v>76</v>
      </c>
      <c r="F2450">
        <v>0</v>
      </c>
      <c r="G2450">
        <v>-1</v>
      </c>
      <c r="H2450">
        <v>1</v>
      </c>
      <c r="I2450">
        <v>271</v>
      </c>
    </row>
    <row r="2451" spans="2:9" x14ac:dyDescent="0.25">
      <c r="B2451">
        <v>51</v>
      </c>
      <c r="C2451">
        <v>89</v>
      </c>
      <c r="D2451">
        <v>8.5831339999999994</v>
      </c>
      <c r="E2451">
        <v>76</v>
      </c>
      <c r="F2451">
        <v>0</v>
      </c>
      <c r="G2451">
        <v>-1</v>
      </c>
      <c r="H2451">
        <v>1</v>
      </c>
      <c r="I2451">
        <v>271</v>
      </c>
    </row>
    <row r="2452" spans="2:9" x14ac:dyDescent="0.25">
      <c r="B2452">
        <v>52</v>
      </c>
      <c r="C2452">
        <v>89</v>
      </c>
      <c r="D2452">
        <v>6.1255430000000004</v>
      </c>
      <c r="E2452">
        <v>76</v>
      </c>
      <c r="F2452">
        <v>0</v>
      </c>
      <c r="G2452">
        <v>-1</v>
      </c>
      <c r="H2452">
        <v>1</v>
      </c>
      <c r="I2452">
        <v>271</v>
      </c>
    </row>
    <row r="2453" spans="2:9" x14ac:dyDescent="0.25">
      <c r="B2453">
        <v>53</v>
      </c>
      <c r="C2453">
        <v>89</v>
      </c>
      <c r="D2453">
        <v>5.3280620000000001</v>
      </c>
      <c r="E2453">
        <v>76</v>
      </c>
      <c r="F2453">
        <v>0</v>
      </c>
      <c r="G2453">
        <v>-1</v>
      </c>
      <c r="H2453">
        <v>1</v>
      </c>
      <c r="I2453">
        <v>271</v>
      </c>
    </row>
    <row r="2454" spans="2:9" x14ac:dyDescent="0.25">
      <c r="B2454">
        <v>54</v>
      </c>
      <c r="C2454">
        <v>89</v>
      </c>
      <c r="D2454">
        <v>3.7883499999999999</v>
      </c>
      <c r="E2454">
        <v>76</v>
      </c>
      <c r="F2454">
        <v>0</v>
      </c>
      <c r="G2454">
        <v>-1</v>
      </c>
      <c r="H2454">
        <v>1</v>
      </c>
      <c r="I2454">
        <v>271</v>
      </c>
    </row>
    <row r="2455" spans="2:9" x14ac:dyDescent="0.25">
      <c r="B2455">
        <v>55</v>
      </c>
      <c r="C2455">
        <v>89</v>
      </c>
      <c r="D2455">
        <v>2.8264580000000001</v>
      </c>
      <c r="E2455">
        <v>76</v>
      </c>
      <c r="F2455">
        <v>0</v>
      </c>
      <c r="G2455">
        <v>-1</v>
      </c>
      <c r="H2455">
        <v>1</v>
      </c>
      <c r="I2455">
        <v>271</v>
      </c>
    </row>
    <row r="2456" spans="2:9" x14ac:dyDescent="0.25">
      <c r="B2456">
        <v>56</v>
      </c>
      <c r="C2456">
        <v>89</v>
      </c>
      <c r="D2456">
        <v>3.4865219999999999</v>
      </c>
      <c r="E2456">
        <v>76</v>
      </c>
      <c r="F2456">
        <v>0</v>
      </c>
      <c r="G2456">
        <v>-1</v>
      </c>
      <c r="H2456">
        <v>1</v>
      </c>
      <c r="I2456">
        <v>271</v>
      </c>
    </row>
    <row r="2457" spans="2:9" x14ac:dyDescent="0.25">
      <c r="B2457">
        <v>57</v>
      </c>
      <c r="C2457">
        <v>89</v>
      </c>
      <c r="D2457">
        <v>4.6322169999999998</v>
      </c>
      <c r="E2457">
        <v>76</v>
      </c>
      <c r="F2457">
        <v>0</v>
      </c>
      <c r="G2457">
        <v>-1</v>
      </c>
      <c r="H2457">
        <v>1</v>
      </c>
      <c r="I2457">
        <v>271</v>
      </c>
    </row>
    <row r="2458" spans="2:9" x14ac:dyDescent="0.25">
      <c r="B2458">
        <v>58</v>
      </c>
      <c r="C2458">
        <v>89</v>
      </c>
      <c r="D2458">
        <v>3.7883499999999999</v>
      </c>
      <c r="E2458">
        <v>76</v>
      </c>
      <c r="F2458">
        <v>0</v>
      </c>
      <c r="G2458">
        <v>-1</v>
      </c>
      <c r="H2458">
        <v>1</v>
      </c>
      <c r="I2458">
        <v>271</v>
      </c>
    </row>
    <row r="2459" spans="2:9" x14ac:dyDescent="0.25">
      <c r="B2459">
        <v>59</v>
      </c>
      <c r="C2459">
        <v>89</v>
      </c>
      <c r="D2459">
        <v>6.2595299999999998</v>
      </c>
      <c r="E2459">
        <v>76</v>
      </c>
      <c r="F2459">
        <v>0</v>
      </c>
      <c r="G2459">
        <v>-1</v>
      </c>
      <c r="H2459">
        <v>1</v>
      </c>
      <c r="I2459">
        <v>271</v>
      </c>
    </row>
    <row r="2460" spans="2:9" x14ac:dyDescent="0.25">
      <c r="B2460">
        <v>60</v>
      </c>
      <c r="C2460">
        <v>89</v>
      </c>
      <c r="D2460">
        <v>7.416442</v>
      </c>
      <c r="E2460">
        <v>76</v>
      </c>
      <c r="F2460">
        <v>0</v>
      </c>
      <c r="G2460">
        <v>-1</v>
      </c>
      <c r="H2460">
        <v>1</v>
      </c>
      <c r="I2460">
        <v>271</v>
      </c>
    </row>
    <row r="2461" spans="2:9" x14ac:dyDescent="0.25">
      <c r="B2461">
        <v>61</v>
      </c>
      <c r="C2461">
        <v>89</v>
      </c>
      <c r="D2461">
        <v>5.3080400000000001</v>
      </c>
      <c r="E2461">
        <v>76</v>
      </c>
      <c r="F2461">
        <v>0</v>
      </c>
      <c r="G2461">
        <v>-1</v>
      </c>
      <c r="H2461">
        <v>1</v>
      </c>
      <c r="I2461">
        <v>271</v>
      </c>
    </row>
    <row r="2462" spans="2:9" x14ac:dyDescent="0.25">
      <c r="B2462">
        <v>62</v>
      </c>
      <c r="C2462">
        <v>89</v>
      </c>
      <c r="D2462">
        <v>1.1491579999999999</v>
      </c>
      <c r="E2462">
        <v>76</v>
      </c>
      <c r="F2462">
        <v>0</v>
      </c>
      <c r="G2462">
        <v>-1</v>
      </c>
      <c r="H2462">
        <v>1</v>
      </c>
      <c r="I2462">
        <v>271</v>
      </c>
    </row>
    <row r="2463" spans="2:9" x14ac:dyDescent="0.25">
      <c r="B2463">
        <v>63</v>
      </c>
      <c r="C2463">
        <v>89</v>
      </c>
      <c r="D2463">
        <v>10.123033</v>
      </c>
      <c r="E2463">
        <v>76</v>
      </c>
      <c r="F2463">
        <v>0</v>
      </c>
      <c r="G2463">
        <v>-1</v>
      </c>
      <c r="H2463">
        <v>1</v>
      </c>
      <c r="I2463">
        <v>271</v>
      </c>
    </row>
    <row r="2464" spans="2:9" x14ac:dyDescent="0.25">
      <c r="B2464">
        <v>64</v>
      </c>
      <c r="C2464">
        <v>89</v>
      </c>
      <c r="D2464">
        <v>8.9728270000000006</v>
      </c>
      <c r="E2464">
        <v>76</v>
      </c>
      <c r="F2464">
        <v>0</v>
      </c>
      <c r="G2464">
        <v>-1</v>
      </c>
      <c r="H2464">
        <v>1</v>
      </c>
      <c r="I2464">
        <v>271</v>
      </c>
    </row>
    <row r="2465" spans="2:9" x14ac:dyDescent="0.25">
      <c r="B2465">
        <v>65</v>
      </c>
      <c r="C2465">
        <v>89</v>
      </c>
      <c r="D2465">
        <v>6.9161089999999996</v>
      </c>
      <c r="E2465">
        <v>76</v>
      </c>
      <c r="F2465">
        <v>0</v>
      </c>
      <c r="G2465">
        <v>-1</v>
      </c>
      <c r="H2465">
        <v>1</v>
      </c>
      <c r="I2465">
        <v>271</v>
      </c>
    </row>
    <row r="2466" spans="2:9" x14ac:dyDescent="0.25">
      <c r="B2466">
        <v>66</v>
      </c>
      <c r="C2466">
        <v>89</v>
      </c>
      <c r="D2466">
        <v>2.7732649999999999</v>
      </c>
      <c r="E2466">
        <v>76</v>
      </c>
      <c r="F2466">
        <v>0</v>
      </c>
      <c r="G2466">
        <v>-1</v>
      </c>
      <c r="H2466">
        <v>1</v>
      </c>
      <c r="I2466">
        <v>271</v>
      </c>
    </row>
    <row r="2467" spans="2:9" x14ac:dyDescent="0.25">
      <c r="B2467">
        <v>67</v>
      </c>
      <c r="C2467">
        <v>89</v>
      </c>
      <c r="D2467">
        <v>4.0980910000000002</v>
      </c>
      <c r="E2467">
        <v>76</v>
      </c>
      <c r="F2467">
        <v>0</v>
      </c>
      <c r="G2467">
        <v>-1</v>
      </c>
      <c r="H2467">
        <v>1</v>
      </c>
      <c r="I2467">
        <v>271</v>
      </c>
    </row>
    <row r="2468" spans="2:9" x14ac:dyDescent="0.25">
      <c r="B2468">
        <v>68</v>
      </c>
      <c r="C2468">
        <v>89</v>
      </c>
      <c r="D2468">
        <v>3.9357229999999999</v>
      </c>
      <c r="E2468">
        <v>76</v>
      </c>
      <c r="F2468">
        <v>0</v>
      </c>
      <c r="G2468">
        <v>-1</v>
      </c>
      <c r="H2468">
        <v>1</v>
      </c>
      <c r="I2468">
        <v>271</v>
      </c>
    </row>
    <row r="2469" spans="2:9" x14ac:dyDescent="0.25">
      <c r="B2469">
        <v>69</v>
      </c>
      <c r="C2469">
        <v>89</v>
      </c>
      <c r="D2469">
        <v>4.0980910000000002</v>
      </c>
      <c r="E2469">
        <v>76</v>
      </c>
      <c r="F2469">
        <v>0</v>
      </c>
      <c r="G2469">
        <v>-1</v>
      </c>
      <c r="H2469">
        <v>1</v>
      </c>
      <c r="I2469">
        <v>271</v>
      </c>
    </row>
    <row r="2470" spans="2:9" x14ac:dyDescent="0.25">
      <c r="B2470">
        <v>70</v>
      </c>
      <c r="C2470">
        <v>89</v>
      </c>
      <c r="D2470">
        <v>3.9357229999999999</v>
      </c>
      <c r="E2470">
        <v>76</v>
      </c>
      <c r="F2470">
        <v>0</v>
      </c>
      <c r="G2470">
        <v>-1</v>
      </c>
      <c r="H2470">
        <v>1</v>
      </c>
      <c r="I2470">
        <v>271</v>
      </c>
    </row>
    <row r="2471" spans="2:9" x14ac:dyDescent="0.25">
      <c r="B2471">
        <v>71</v>
      </c>
      <c r="C2471">
        <v>89</v>
      </c>
      <c r="D2471">
        <v>2.6911399999999999</v>
      </c>
      <c r="E2471">
        <v>76</v>
      </c>
      <c r="F2471">
        <v>0</v>
      </c>
      <c r="G2471">
        <v>-1</v>
      </c>
      <c r="H2471">
        <v>1</v>
      </c>
      <c r="I2471">
        <v>271</v>
      </c>
    </row>
    <row r="2472" spans="2:9" x14ac:dyDescent="0.25">
      <c r="B2472">
        <v>72</v>
      </c>
      <c r="C2472">
        <v>89</v>
      </c>
      <c r="D2472">
        <v>10.508528999999999</v>
      </c>
      <c r="E2472">
        <v>76</v>
      </c>
      <c r="F2472">
        <v>0</v>
      </c>
      <c r="G2472">
        <v>-1</v>
      </c>
      <c r="H2472">
        <v>1</v>
      </c>
      <c r="I2472">
        <v>271</v>
      </c>
    </row>
    <row r="2473" spans="2:9" x14ac:dyDescent="0.25">
      <c r="B2473">
        <v>73</v>
      </c>
      <c r="C2473">
        <v>89</v>
      </c>
      <c r="D2473">
        <v>7.4307540000000003</v>
      </c>
      <c r="E2473">
        <v>76</v>
      </c>
      <c r="F2473">
        <v>0</v>
      </c>
      <c r="G2473">
        <v>-1</v>
      </c>
      <c r="H2473">
        <v>1</v>
      </c>
      <c r="I2473">
        <v>271</v>
      </c>
    </row>
    <row r="2474" spans="2:9" x14ac:dyDescent="0.25">
      <c r="B2474">
        <v>74</v>
      </c>
      <c r="C2474">
        <v>89</v>
      </c>
      <c r="D2474">
        <v>4.9731639999999997</v>
      </c>
      <c r="E2474">
        <v>76</v>
      </c>
      <c r="F2474">
        <v>0</v>
      </c>
      <c r="G2474">
        <v>-1</v>
      </c>
      <c r="H2474">
        <v>1</v>
      </c>
      <c r="I2474">
        <v>271</v>
      </c>
    </row>
    <row r="2475" spans="2:9" x14ac:dyDescent="0.25">
      <c r="B2475">
        <v>75</v>
      </c>
      <c r="C2475">
        <v>89</v>
      </c>
      <c r="D2475">
        <v>5.3280620000000001</v>
      </c>
      <c r="E2475">
        <v>76</v>
      </c>
      <c r="F2475">
        <v>0</v>
      </c>
      <c r="G2475">
        <v>-1</v>
      </c>
      <c r="H2475">
        <v>1</v>
      </c>
      <c r="I2475">
        <v>271</v>
      </c>
    </row>
    <row r="2476" spans="2:9" x14ac:dyDescent="0.25">
      <c r="B2476">
        <v>76</v>
      </c>
      <c r="C2476">
        <v>89</v>
      </c>
      <c r="D2476">
        <v>3.7883499999999999</v>
      </c>
      <c r="E2476">
        <v>76</v>
      </c>
      <c r="F2476">
        <v>0</v>
      </c>
      <c r="G2476">
        <v>-1</v>
      </c>
      <c r="H2476">
        <v>1</v>
      </c>
      <c r="I2476">
        <v>271</v>
      </c>
    </row>
    <row r="2477" spans="2:9" x14ac:dyDescent="0.25">
      <c r="B2477">
        <v>77</v>
      </c>
      <c r="C2477">
        <v>89</v>
      </c>
      <c r="D2477">
        <v>4.9895399999999999</v>
      </c>
      <c r="E2477">
        <v>76</v>
      </c>
      <c r="F2477">
        <v>0</v>
      </c>
      <c r="G2477">
        <v>-1</v>
      </c>
      <c r="H2477">
        <v>1</v>
      </c>
      <c r="I2477">
        <v>271</v>
      </c>
    </row>
    <row r="2478" spans="2:9" x14ac:dyDescent="0.25">
      <c r="B2478">
        <v>78</v>
      </c>
      <c r="C2478">
        <v>89</v>
      </c>
      <c r="D2478">
        <v>5.3473620000000004</v>
      </c>
      <c r="E2478">
        <v>76</v>
      </c>
      <c r="F2478">
        <v>0</v>
      </c>
      <c r="G2478">
        <v>-1</v>
      </c>
      <c r="H2478">
        <v>1</v>
      </c>
      <c r="I2478">
        <v>271</v>
      </c>
    </row>
    <row r="2479" spans="2:9" x14ac:dyDescent="0.25">
      <c r="B2479">
        <v>79</v>
      </c>
      <c r="C2479">
        <v>89</v>
      </c>
      <c r="D2479">
        <v>5.6429210000000003</v>
      </c>
      <c r="E2479">
        <v>76</v>
      </c>
      <c r="F2479">
        <v>0</v>
      </c>
      <c r="G2479">
        <v>-1</v>
      </c>
      <c r="H2479">
        <v>1</v>
      </c>
      <c r="I2479">
        <v>271</v>
      </c>
    </row>
    <row r="2480" spans="2:9" x14ac:dyDescent="0.25">
      <c r="B2480">
        <v>80</v>
      </c>
      <c r="C2480">
        <v>89</v>
      </c>
      <c r="D2480">
        <v>3.7883499999999999</v>
      </c>
      <c r="E2480">
        <v>76</v>
      </c>
      <c r="F2480">
        <v>0</v>
      </c>
      <c r="G2480">
        <v>-1</v>
      </c>
      <c r="H2480">
        <v>1</v>
      </c>
      <c r="I2480">
        <v>271</v>
      </c>
    </row>
    <row r="2481" spans="2:9" x14ac:dyDescent="0.25">
      <c r="B2481">
        <v>81</v>
      </c>
      <c r="C2481">
        <v>89</v>
      </c>
      <c r="D2481">
        <v>4.0964470000000004</v>
      </c>
      <c r="E2481">
        <v>76</v>
      </c>
      <c r="F2481">
        <v>0</v>
      </c>
      <c r="G2481">
        <v>-1</v>
      </c>
      <c r="H2481">
        <v>1</v>
      </c>
      <c r="I2481">
        <v>271</v>
      </c>
    </row>
    <row r="2482" spans="2:9" x14ac:dyDescent="0.25">
      <c r="B2482">
        <v>82</v>
      </c>
      <c r="C2482">
        <v>89</v>
      </c>
      <c r="D2482">
        <v>5.2533589999999997</v>
      </c>
      <c r="E2482">
        <v>76</v>
      </c>
      <c r="F2482">
        <v>0</v>
      </c>
      <c r="G2482">
        <v>-1</v>
      </c>
      <c r="H2482">
        <v>1</v>
      </c>
      <c r="I2482">
        <v>271</v>
      </c>
    </row>
    <row r="2483" spans="2:9" x14ac:dyDescent="0.25">
      <c r="B2483">
        <v>83</v>
      </c>
      <c r="C2483">
        <v>89</v>
      </c>
      <c r="D2483">
        <v>3.1449579999999999</v>
      </c>
      <c r="E2483">
        <v>76</v>
      </c>
      <c r="F2483">
        <v>0</v>
      </c>
      <c r="G2483">
        <v>-1</v>
      </c>
      <c r="H2483">
        <v>1</v>
      </c>
      <c r="I2483">
        <v>271</v>
      </c>
    </row>
    <row r="2484" spans="2:9" x14ac:dyDescent="0.25">
      <c r="B2484">
        <v>84</v>
      </c>
      <c r="C2484">
        <v>89</v>
      </c>
      <c r="D2484">
        <v>1.1491579999999999</v>
      </c>
      <c r="E2484">
        <v>76</v>
      </c>
      <c r="F2484">
        <v>0</v>
      </c>
      <c r="G2484">
        <v>-1</v>
      </c>
      <c r="H2484">
        <v>1</v>
      </c>
      <c r="I2484">
        <v>271</v>
      </c>
    </row>
    <row r="2485" spans="2:9" x14ac:dyDescent="0.25">
      <c r="B2485">
        <v>85</v>
      </c>
      <c r="C2485">
        <v>89</v>
      </c>
      <c r="D2485">
        <v>8.8749059999999993</v>
      </c>
      <c r="E2485">
        <v>76</v>
      </c>
      <c r="F2485">
        <v>0</v>
      </c>
      <c r="G2485">
        <v>-1</v>
      </c>
      <c r="H2485">
        <v>1</v>
      </c>
      <c r="I2485">
        <v>271</v>
      </c>
    </row>
    <row r="2486" spans="2:9" x14ac:dyDescent="0.25">
      <c r="B2486">
        <v>86</v>
      </c>
      <c r="C2486">
        <v>89</v>
      </c>
      <c r="D2486">
        <v>10.125206</v>
      </c>
      <c r="E2486">
        <v>76</v>
      </c>
      <c r="F2486">
        <v>0</v>
      </c>
      <c r="G2486">
        <v>-1</v>
      </c>
      <c r="H2486">
        <v>1</v>
      </c>
      <c r="I2486">
        <v>271</v>
      </c>
    </row>
    <row r="2487" spans="2:9" x14ac:dyDescent="0.25">
      <c r="B2487">
        <v>87</v>
      </c>
      <c r="C2487">
        <v>89</v>
      </c>
      <c r="D2487">
        <v>8.0684880000000003</v>
      </c>
      <c r="E2487">
        <v>76</v>
      </c>
      <c r="F2487">
        <v>0</v>
      </c>
      <c r="G2487">
        <v>-1</v>
      </c>
      <c r="H2487">
        <v>1</v>
      </c>
      <c r="I2487">
        <v>271</v>
      </c>
    </row>
    <row r="2488" spans="2:9" x14ac:dyDescent="0.25">
      <c r="B2488">
        <v>88</v>
      </c>
      <c r="C2488">
        <v>89</v>
      </c>
      <c r="D2488">
        <v>3.9256449999999998</v>
      </c>
      <c r="E2488">
        <v>76</v>
      </c>
      <c r="F2488">
        <v>0</v>
      </c>
      <c r="G2488">
        <v>-1</v>
      </c>
      <c r="H2488">
        <v>1</v>
      </c>
      <c r="I2488">
        <v>271</v>
      </c>
    </row>
    <row r="2489" spans="2:9" x14ac:dyDescent="0.25">
      <c r="B2489">
        <v>89</v>
      </c>
      <c r="C2489">
        <v>89</v>
      </c>
      <c r="D2489">
        <v>1.9274770000000001</v>
      </c>
      <c r="E2489">
        <v>76</v>
      </c>
      <c r="F2489">
        <v>0</v>
      </c>
      <c r="G2489">
        <v>-1</v>
      </c>
      <c r="H2489">
        <v>1</v>
      </c>
      <c r="I2489">
        <v>271</v>
      </c>
    </row>
    <row r="2490" spans="2:9" x14ac:dyDescent="0.25">
      <c r="B2490">
        <v>90</v>
      </c>
      <c r="C2490">
        <v>89</v>
      </c>
      <c r="D2490">
        <v>11.030249</v>
      </c>
      <c r="E2490">
        <v>76</v>
      </c>
      <c r="F2490">
        <v>0</v>
      </c>
      <c r="G2490">
        <v>-1</v>
      </c>
      <c r="H2490">
        <v>1</v>
      </c>
      <c r="I2490">
        <v>271</v>
      </c>
    </row>
    <row r="2491" spans="2:9" x14ac:dyDescent="0.25">
      <c r="B2491">
        <v>91</v>
      </c>
      <c r="C2491">
        <v>89</v>
      </c>
      <c r="D2491">
        <v>6.6126230000000001</v>
      </c>
      <c r="E2491">
        <v>76</v>
      </c>
      <c r="F2491">
        <v>0</v>
      </c>
      <c r="G2491">
        <v>-1</v>
      </c>
      <c r="H2491">
        <v>1</v>
      </c>
      <c r="I2491">
        <v>271</v>
      </c>
    </row>
    <row r="2492" spans="2:9" x14ac:dyDescent="0.25">
      <c r="B2492">
        <v>92</v>
      </c>
      <c r="C2492">
        <v>89</v>
      </c>
      <c r="D2492">
        <v>4.3483460000000003</v>
      </c>
      <c r="E2492">
        <v>76</v>
      </c>
      <c r="F2492">
        <v>0</v>
      </c>
      <c r="G2492">
        <v>-1</v>
      </c>
      <c r="H2492">
        <v>1</v>
      </c>
      <c r="I2492">
        <v>271</v>
      </c>
    </row>
    <row r="2493" spans="2:9" x14ac:dyDescent="0.25">
      <c r="B2493">
        <v>93</v>
      </c>
      <c r="C2493">
        <v>89</v>
      </c>
      <c r="D2493">
        <v>5.8497820000000003</v>
      </c>
      <c r="E2493">
        <v>76</v>
      </c>
      <c r="F2493">
        <v>0</v>
      </c>
      <c r="G2493">
        <v>-1</v>
      </c>
      <c r="H2493">
        <v>1</v>
      </c>
      <c r="I2493">
        <v>271</v>
      </c>
    </row>
    <row r="2494" spans="2:9" x14ac:dyDescent="0.25">
      <c r="B2494">
        <v>94</v>
      </c>
      <c r="C2494">
        <v>89</v>
      </c>
      <c r="D2494">
        <v>3.7883499999999999</v>
      </c>
      <c r="E2494">
        <v>76</v>
      </c>
      <c r="F2494">
        <v>0</v>
      </c>
      <c r="G2494">
        <v>-1</v>
      </c>
      <c r="H2494">
        <v>1</v>
      </c>
      <c r="I2494">
        <v>271</v>
      </c>
    </row>
    <row r="2495" spans="2:9" x14ac:dyDescent="0.25">
      <c r="B2495">
        <v>95</v>
      </c>
      <c r="C2495">
        <v>89</v>
      </c>
      <c r="D2495">
        <v>4.2325179999999998</v>
      </c>
      <c r="E2495">
        <v>76</v>
      </c>
      <c r="F2495">
        <v>0</v>
      </c>
      <c r="G2495">
        <v>-1</v>
      </c>
      <c r="H2495">
        <v>1</v>
      </c>
      <c r="I2495">
        <v>271</v>
      </c>
    </row>
    <row r="2496" spans="2:9" x14ac:dyDescent="0.25">
      <c r="B2496">
        <v>96</v>
      </c>
      <c r="C2496">
        <v>89</v>
      </c>
      <c r="D2496">
        <v>3.1842800000000002</v>
      </c>
      <c r="E2496">
        <v>76</v>
      </c>
      <c r="F2496">
        <v>0</v>
      </c>
      <c r="G2496">
        <v>-1</v>
      </c>
      <c r="H2496">
        <v>1</v>
      </c>
      <c r="I2496">
        <v>271</v>
      </c>
    </row>
    <row r="2497" spans="2:9" x14ac:dyDescent="0.25">
      <c r="B2497">
        <v>97</v>
      </c>
      <c r="C2497">
        <v>89</v>
      </c>
      <c r="D2497">
        <v>4.6322169999999998</v>
      </c>
      <c r="E2497">
        <v>76</v>
      </c>
      <c r="F2497">
        <v>0</v>
      </c>
      <c r="G2497">
        <v>-1</v>
      </c>
      <c r="H2497">
        <v>1</v>
      </c>
      <c r="I2497">
        <v>271</v>
      </c>
    </row>
    <row r="2498" spans="2:9" x14ac:dyDescent="0.25">
      <c r="B2498">
        <v>98</v>
      </c>
      <c r="C2498">
        <v>89</v>
      </c>
      <c r="D2498">
        <v>4.9298200000000003</v>
      </c>
      <c r="E2498">
        <v>76</v>
      </c>
      <c r="F2498">
        <v>0</v>
      </c>
      <c r="G2498">
        <v>-1</v>
      </c>
      <c r="H2498">
        <v>1</v>
      </c>
      <c r="I2498">
        <v>271</v>
      </c>
    </row>
    <row r="2499" spans="2:9" x14ac:dyDescent="0.25">
      <c r="B2499">
        <v>99</v>
      </c>
      <c r="C2499">
        <v>89</v>
      </c>
      <c r="D2499">
        <v>4.2325179999999998</v>
      </c>
      <c r="E2499">
        <v>76</v>
      </c>
      <c r="F2499">
        <v>0</v>
      </c>
      <c r="G2499">
        <v>-1</v>
      </c>
      <c r="H2499">
        <v>1</v>
      </c>
      <c r="I2499">
        <v>271</v>
      </c>
    </row>
    <row r="2500" spans="2:9" x14ac:dyDescent="0.25">
      <c r="B2500">
        <v>100</v>
      </c>
      <c r="C2500">
        <v>89</v>
      </c>
      <c r="D2500">
        <v>5.2533589999999997</v>
      </c>
      <c r="E2500">
        <v>76</v>
      </c>
      <c r="F2500">
        <v>0</v>
      </c>
      <c r="G2500">
        <v>-1</v>
      </c>
      <c r="H2500">
        <v>1</v>
      </c>
      <c r="I2500">
        <v>271</v>
      </c>
    </row>
    <row r="2501" spans="2:9" x14ac:dyDescent="0.25">
      <c r="B2501">
        <v>101</v>
      </c>
      <c r="C2501">
        <v>89</v>
      </c>
      <c r="D2501">
        <v>3.1449579999999999</v>
      </c>
      <c r="E2501">
        <v>76</v>
      </c>
      <c r="F2501">
        <v>0</v>
      </c>
      <c r="G2501">
        <v>-1</v>
      </c>
      <c r="H2501">
        <v>1</v>
      </c>
      <c r="I2501">
        <v>271</v>
      </c>
    </row>
    <row r="2502" spans="2:9" x14ac:dyDescent="0.25">
      <c r="B2502">
        <v>102</v>
      </c>
      <c r="C2502">
        <v>89</v>
      </c>
      <c r="D2502">
        <v>1.9274770000000001</v>
      </c>
      <c r="E2502">
        <v>76</v>
      </c>
      <c r="F2502">
        <v>0</v>
      </c>
      <c r="G2502">
        <v>-1</v>
      </c>
      <c r="H2502">
        <v>1</v>
      </c>
      <c r="I2502">
        <v>271</v>
      </c>
    </row>
    <row r="2503" spans="2:9" x14ac:dyDescent="0.25">
      <c r="B2503">
        <v>103</v>
      </c>
      <c r="C2503">
        <v>89</v>
      </c>
      <c r="D2503">
        <v>9.8822559999999999</v>
      </c>
      <c r="E2503">
        <v>76</v>
      </c>
      <c r="F2503">
        <v>0</v>
      </c>
      <c r="G2503">
        <v>-1</v>
      </c>
      <c r="H2503">
        <v>1</v>
      </c>
      <c r="I2503">
        <v>271</v>
      </c>
    </row>
    <row r="2504" spans="2:9" x14ac:dyDescent="0.25">
      <c r="B2504">
        <v>104</v>
      </c>
      <c r="C2504">
        <v>89</v>
      </c>
      <c r="D2504">
        <v>8.1546950000000002</v>
      </c>
      <c r="E2504">
        <v>76</v>
      </c>
      <c r="F2504">
        <v>0</v>
      </c>
      <c r="G2504">
        <v>-1</v>
      </c>
      <c r="H2504">
        <v>1</v>
      </c>
      <c r="I2504">
        <v>271</v>
      </c>
    </row>
    <row r="2505" spans="2:9" x14ac:dyDescent="0.25">
      <c r="B2505">
        <v>105</v>
      </c>
      <c r="C2505">
        <v>89</v>
      </c>
      <c r="D2505">
        <v>6.2912910000000002</v>
      </c>
      <c r="E2505">
        <v>76</v>
      </c>
      <c r="F2505">
        <v>0</v>
      </c>
      <c r="G2505">
        <v>-1</v>
      </c>
      <c r="H2505">
        <v>1</v>
      </c>
      <c r="I2505">
        <v>271</v>
      </c>
    </row>
    <row r="2506" spans="2:9" x14ac:dyDescent="0.25">
      <c r="B2506">
        <v>106</v>
      </c>
      <c r="C2506">
        <v>89</v>
      </c>
      <c r="D2506">
        <v>3.2949860000000002</v>
      </c>
      <c r="E2506">
        <v>76</v>
      </c>
      <c r="F2506">
        <v>0</v>
      </c>
      <c r="G2506">
        <v>-1</v>
      </c>
      <c r="H2506">
        <v>1</v>
      </c>
      <c r="I2506">
        <v>271</v>
      </c>
    </row>
    <row r="2507" spans="2:9" x14ac:dyDescent="0.25">
      <c r="B2507">
        <v>107</v>
      </c>
      <c r="C2507">
        <v>89</v>
      </c>
      <c r="D2507">
        <v>1.9274770000000001</v>
      </c>
      <c r="E2507">
        <v>76</v>
      </c>
      <c r="F2507">
        <v>0</v>
      </c>
      <c r="G2507">
        <v>-1</v>
      </c>
      <c r="H2507">
        <v>1</v>
      </c>
      <c r="I2507">
        <v>271</v>
      </c>
    </row>
    <row r="2508" spans="2:9" x14ac:dyDescent="0.25">
      <c r="B2508">
        <v>108</v>
      </c>
      <c r="C2508">
        <v>89</v>
      </c>
      <c r="D2508">
        <v>8.7386820000000007</v>
      </c>
      <c r="E2508">
        <v>76</v>
      </c>
      <c r="F2508">
        <v>0</v>
      </c>
      <c r="G2508">
        <v>-1</v>
      </c>
      <c r="H2508">
        <v>1</v>
      </c>
      <c r="I2508">
        <v>271</v>
      </c>
    </row>
    <row r="2509" spans="2:9" x14ac:dyDescent="0.25">
      <c r="B2509">
        <v>109</v>
      </c>
      <c r="C2509">
        <v>89</v>
      </c>
      <c r="D2509">
        <v>6.5204199999999997</v>
      </c>
      <c r="E2509">
        <v>76</v>
      </c>
      <c r="F2509">
        <v>0</v>
      </c>
      <c r="G2509">
        <v>-1</v>
      </c>
      <c r="H2509">
        <v>1</v>
      </c>
      <c r="I2509">
        <v>271</v>
      </c>
    </row>
    <row r="2510" spans="2:9" x14ac:dyDescent="0.25">
      <c r="B2510">
        <v>110</v>
      </c>
      <c r="C2510">
        <v>89</v>
      </c>
      <c r="D2510">
        <v>2.9849950000000001</v>
      </c>
      <c r="E2510">
        <v>76</v>
      </c>
      <c r="F2510">
        <v>0</v>
      </c>
      <c r="G2510">
        <v>-1</v>
      </c>
      <c r="H2510">
        <v>1</v>
      </c>
      <c r="I2510">
        <v>271</v>
      </c>
    </row>
    <row r="2511" spans="2:9" x14ac:dyDescent="0.25">
      <c r="B2511">
        <v>111</v>
      </c>
      <c r="C2511">
        <v>89</v>
      </c>
      <c r="D2511">
        <v>4.0512059999999996</v>
      </c>
      <c r="E2511">
        <v>76</v>
      </c>
      <c r="F2511">
        <v>0</v>
      </c>
      <c r="G2511">
        <v>-1</v>
      </c>
      <c r="H2511">
        <v>1</v>
      </c>
      <c r="I2511">
        <v>271</v>
      </c>
    </row>
    <row r="2512" spans="2:9" x14ac:dyDescent="0.25">
      <c r="B2512">
        <v>112</v>
      </c>
      <c r="C2512">
        <v>89</v>
      </c>
      <c r="D2512">
        <v>3.7883499999999999</v>
      </c>
      <c r="E2512">
        <v>76</v>
      </c>
      <c r="F2512">
        <v>0</v>
      </c>
      <c r="G2512">
        <v>-1</v>
      </c>
      <c r="H2512">
        <v>1</v>
      </c>
      <c r="I2512">
        <v>271</v>
      </c>
    </row>
    <row r="2513" spans="2:9" x14ac:dyDescent="0.25">
      <c r="B2513">
        <v>113</v>
      </c>
      <c r="C2513">
        <v>89</v>
      </c>
      <c r="D2513">
        <v>3.3121420000000001</v>
      </c>
      <c r="E2513">
        <v>76</v>
      </c>
      <c r="F2513">
        <v>0</v>
      </c>
      <c r="G2513">
        <v>-1</v>
      </c>
      <c r="H2513">
        <v>1</v>
      </c>
      <c r="I2513">
        <v>271</v>
      </c>
    </row>
    <row r="2514" spans="2:9" x14ac:dyDescent="0.25">
      <c r="B2514">
        <v>114</v>
      </c>
      <c r="C2514">
        <v>89</v>
      </c>
      <c r="D2514">
        <v>2.3783729999999998</v>
      </c>
      <c r="E2514">
        <v>76</v>
      </c>
      <c r="F2514">
        <v>0</v>
      </c>
      <c r="G2514">
        <v>-1</v>
      </c>
      <c r="H2514">
        <v>1</v>
      </c>
      <c r="I2514">
        <v>271</v>
      </c>
    </row>
    <row r="2515" spans="2:9" x14ac:dyDescent="0.25">
      <c r="B2515">
        <v>115</v>
      </c>
      <c r="C2515">
        <v>89</v>
      </c>
      <c r="D2515">
        <v>3.678706</v>
      </c>
      <c r="E2515">
        <v>76</v>
      </c>
      <c r="F2515">
        <v>0</v>
      </c>
      <c r="G2515">
        <v>-1</v>
      </c>
      <c r="H2515">
        <v>1</v>
      </c>
      <c r="I2515">
        <v>271</v>
      </c>
    </row>
    <row r="2516" spans="2:9" x14ac:dyDescent="0.25">
      <c r="B2516">
        <v>116</v>
      </c>
      <c r="C2516">
        <v>89</v>
      </c>
      <c r="D2516">
        <v>3.7883499999999999</v>
      </c>
      <c r="E2516">
        <v>76</v>
      </c>
      <c r="F2516">
        <v>0</v>
      </c>
      <c r="G2516">
        <v>-1</v>
      </c>
      <c r="H2516">
        <v>1</v>
      </c>
      <c r="I2516">
        <v>271</v>
      </c>
    </row>
    <row r="2517" spans="2:9" x14ac:dyDescent="0.25">
      <c r="B2517">
        <v>117</v>
      </c>
      <c r="C2517">
        <v>89</v>
      </c>
      <c r="D2517">
        <v>3.3121420000000001</v>
      </c>
      <c r="E2517">
        <v>76</v>
      </c>
      <c r="F2517">
        <v>0</v>
      </c>
      <c r="G2517">
        <v>-1</v>
      </c>
      <c r="H2517">
        <v>1</v>
      </c>
      <c r="I2517">
        <v>271</v>
      </c>
    </row>
    <row r="2518" spans="2:9" x14ac:dyDescent="0.25">
      <c r="B2518">
        <v>118</v>
      </c>
      <c r="C2518">
        <v>89</v>
      </c>
      <c r="D2518">
        <v>4.1398970000000004</v>
      </c>
      <c r="E2518">
        <v>76</v>
      </c>
      <c r="F2518">
        <v>0</v>
      </c>
      <c r="G2518">
        <v>-1</v>
      </c>
      <c r="H2518">
        <v>1</v>
      </c>
      <c r="I2518">
        <v>271</v>
      </c>
    </row>
    <row r="2519" spans="2:9" x14ac:dyDescent="0.25">
      <c r="B2519">
        <v>119</v>
      </c>
      <c r="C2519">
        <v>89</v>
      </c>
      <c r="D2519">
        <v>2.191446</v>
      </c>
      <c r="E2519">
        <v>76</v>
      </c>
      <c r="F2519">
        <v>0</v>
      </c>
      <c r="G2519">
        <v>-1</v>
      </c>
      <c r="H2519">
        <v>1</v>
      </c>
      <c r="I2519">
        <v>271</v>
      </c>
    </row>
    <row r="2520" spans="2:9" x14ac:dyDescent="0.25">
      <c r="B2520">
        <v>120</v>
      </c>
      <c r="C2520">
        <v>89</v>
      </c>
      <c r="D2520">
        <v>1.9274770000000001</v>
      </c>
      <c r="E2520">
        <v>76</v>
      </c>
      <c r="F2520">
        <v>0</v>
      </c>
      <c r="G2520">
        <v>-1</v>
      </c>
      <c r="H2520">
        <v>1</v>
      </c>
      <c r="I2520">
        <v>271</v>
      </c>
    </row>
    <row r="2521" spans="2:9" x14ac:dyDescent="0.25">
      <c r="B2521">
        <v>121</v>
      </c>
      <c r="C2521">
        <v>89</v>
      </c>
      <c r="D2521">
        <v>8.3560870000000005</v>
      </c>
      <c r="E2521">
        <v>76</v>
      </c>
      <c r="F2521">
        <v>0</v>
      </c>
      <c r="G2521">
        <v>-1</v>
      </c>
      <c r="H2521">
        <v>1</v>
      </c>
      <c r="I2521">
        <v>271</v>
      </c>
    </row>
    <row r="2522" spans="2:9" x14ac:dyDescent="0.25">
      <c r="B2522">
        <v>122</v>
      </c>
      <c r="C2522">
        <v>89</v>
      </c>
      <c r="D2522">
        <v>7.2355280000000004</v>
      </c>
      <c r="E2522">
        <v>76</v>
      </c>
      <c r="F2522">
        <v>0</v>
      </c>
      <c r="G2522">
        <v>-1</v>
      </c>
      <c r="H2522">
        <v>1</v>
      </c>
      <c r="I2522">
        <v>271</v>
      </c>
    </row>
    <row r="2523" spans="2:9" x14ac:dyDescent="0.25">
      <c r="B2523">
        <v>123</v>
      </c>
      <c r="C2523">
        <v>89</v>
      </c>
      <c r="D2523">
        <v>4.4352090000000004</v>
      </c>
      <c r="E2523">
        <v>76</v>
      </c>
      <c r="F2523">
        <v>0</v>
      </c>
      <c r="G2523">
        <v>-1</v>
      </c>
      <c r="H2523">
        <v>1</v>
      </c>
      <c r="I2523">
        <v>271</v>
      </c>
    </row>
    <row r="2524" spans="2:9" x14ac:dyDescent="0.25">
      <c r="B2524">
        <v>124</v>
      </c>
      <c r="C2524">
        <v>89</v>
      </c>
      <c r="D2524">
        <v>1.964207</v>
      </c>
      <c r="E2524">
        <v>76</v>
      </c>
      <c r="F2524">
        <v>0</v>
      </c>
      <c r="G2524">
        <v>-1</v>
      </c>
      <c r="H2524">
        <v>1</v>
      </c>
      <c r="I2524">
        <v>271</v>
      </c>
    </row>
    <row r="2525" spans="2:9" x14ac:dyDescent="0.25">
      <c r="B2525">
        <v>125</v>
      </c>
      <c r="C2525">
        <v>89</v>
      </c>
      <c r="D2525">
        <v>1.724035</v>
      </c>
      <c r="E2525">
        <v>76</v>
      </c>
      <c r="F2525">
        <v>0</v>
      </c>
      <c r="G2525">
        <v>-1</v>
      </c>
      <c r="H2525">
        <v>1</v>
      </c>
      <c r="I2525">
        <v>271</v>
      </c>
    </row>
    <row r="2526" spans="2:9" x14ac:dyDescent="0.25">
      <c r="B2526">
        <v>126</v>
      </c>
      <c r="C2526">
        <v>89</v>
      </c>
      <c r="D2526">
        <v>1.0150520000000001</v>
      </c>
      <c r="E2526">
        <v>76</v>
      </c>
      <c r="F2526">
        <v>0</v>
      </c>
      <c r="G2526">
        <v>-1</v>
      </c>
      <c r="H2526">
        <v>1</v>
      </c>
      <c r="I2526">
        <v>271</v>
      </c>
    </row>
    <row r="2527" spans="2:9" x14ac:dyDescent="0.25">
      <c r="B2527">
        <v>127</v>
      </c>
      <c r="C2527">
        <v>89</v>
      </c>
      <c r="D2527">
        <v>1.489412</v>
      </c>
      <c r="E2527">
        <v>76</v>
      </c>
      <c r="F2527">
        <v>0</v>
      </c>
      <c r="G2527">
        <v>-1</v>
      </c>
      <c r="H2527">
        <v>1</v>
      </c>
      <c r="I2527">
        <v>271</v>
      </c>
    </row>
    <row r="2528" spans="2:9" x14ac:dyDescent="0.25">
      <c r="B2528">
        <v>128</v>
      </c>
      <c r="C2528">
        <v>89</v>
      </c>
      <c r="D2528">
        <v>1.115523</v>
      </c>
      <c r="E2528">
        <v>76</v>
      </c>
      <c r="F2528">
        <v>0</v>
      </c>
      <c r="G2528">
        <v>-1</v>
      </c>
      <c r="H2528">
        <v>1</v>
      </c>
      <c r="I2528">
        <v>271</v>
      </c>
    </row>
    <row r="2529" spans="2:9" x14ac:dyDescent="0.25">
      <c r="B2529">
        <v>129</v>
      </c>
      <c r="C2529">
        <v>89</v>
      </c>
      <c r="D2529">
        <v>2.6252110000000002</v>
      </c>
      <c r="E2529">
        <v>76</v>
      </c>
      <c r="F2529">
        <v>0</v>
      </c>
      <c r="G2529">
        <v>-1</v>
      </c>
      <c r="H2529">
        <v>1</v>
      </c>
      <c r="I2529">
        <v>271</v>
      </c>
    </row>
    <row r="2530" spans="2:9" x14ac:dyDescent="0.25">
      <c r="B2530">
        <v>130</v>
      </c>
      <c r="C2530">
        <v>89</v>
      </c>
      <c r="D2530">
        <v>1.1996450000000001</v>
      </c>
      <c r="E2530">
        <v>76</v>
      </c>
      <c r="F2530">
        <v>0</v>
      </c>
      <c r="G2530">
        <v>-1</v>
      </c>
      <c r="H2530">
        <v>1</v>
      </c>
      <c r="I2530">
        <v>271</v>
      </c>
    </row>
    <row r="2531" spans="2:9" x14ac:dyDescent="0.25">
      <c r="B2531">
        <v>131</v>
      </c>
      <c r="C2531">
        <v>89</v>
      </c>
      <c r="D2531">
        <v>2.0291380000000001</v>
      </c>
      <c r="E2531">
        <v>76</v>
      </c>
      <c r="F2531">
        <v>0</v>
      </c>
      <c r="G2531">
        <v>-1</v>
      </c>
      <c r="H2531">
        <v>1</v>
      </c>
      <c r="I2531">
        <v>271</v>
      </c>
    </row>
    <row r="2532" spans="2:9" x14ac:dyDescent="0.25">
      <c r="B2532">
        <v>132</v>
      </c>
      <c r="C2532">
        <v>89</v>
      </c>
      <c r="D2532">
        <v>1.8503860000000001</v>
      </c>
      <c r="E2532">
        <v>76</v>
      </c>
      <c r="F2532">
        <v>0</v>
      </c>
      <c r="G2532">
        <v>-1</v>
      </c>
      <c r="H2532">
        <v>1</v>
      </c>
      <c r="I2532">
        <v>271</v>
      </c>
    </row>
    <row r="2533" spans="2:9" x14ac:dyDescent="0.25">
      <c r="B2533">
        <v>133</v>
      </c>
      <c r="C2533">
        <v>89</v>
      </c>
      <c r="D2533">
        <v>1.7160120000000001</v>
      </c>
      <c r="E2533">
        <v>76</v>
      </c>
      <c r="F2533">
        <v>0</v>
      </c>
      <c r="G2533">
        <v>-1</v>
      </c>
      <c r="H2533">
        <v>1</v>
      </c>
      <c r="I2533">
        <v>271</v>
      </c>
    </row>
    <row r="2534" spans="2:9" x14ac:dyDescent="0.25">
      <c r="B2534">
        <v>134</v>
      </c>
      <c r="C2534">
        <v>89</v>
      </c>
      <c r="D2534">
        <v>1.861334</v>
      </c>
      <c r="E2534">
        <v>76</v>
      </c>
      <c r="F2534">
        <v>0</v>
      </c>
      <c r="G2534">
        <v>-1</v>
      </c>
      <c r="H2534">
        <v>1</v>
      </c>
      <c r="I2534">
        <v>271</v>
      </c>
    </row>
    <row r="2535" spans="2:9" x14ac:dyDescent="0.25">
      <c r="B2535">
        <v>135</v>
      </c>
      <c r="C2535">
        <v>89</v>
      </c>
      <c r="D2535">
        <v>0.67722000000000004</v>
      </c>
      <c r="E2535">
        <v>76</v>
      </c>
      <c r="F2535">
        <v>0</v>
      </c>
      <c r="G2535">
        <v>-1</v>
      </c>
      <c r="H2535">
        <v>1</v>
      </c>
      <c r="I2535">
        <v>271</v>
      </c>
    </row>
    <row r="2536" spans="2:9" x14ac:dyDescent="0.25">
      <c r="B2536">
        <v>136</v>
      </c>
      <c r="C2536">
        <v>89</v>
      </c>
      <c r="D2536">
        <v>1.9274770000000001</v>
      </c>
      <c r="E2536">
        <v>76</v>
      </c>
      <c r="F2536">
        <v>0</v>
      </c>
      <c r="G2536">
        <v>-1</v>
      </c>
      <c r="H2536">
        <v>1</v>
      </c>
      <c r="I2536">
        <v>271</v>
      </c>
    </row>
    <row r="2537" spans="2:9" x14ac:dyDescent="0.25">
      <c r="B2537">
        <v>137</v>
      </c>
      <c r="C2537">
        <v>89</v>
      </c>
      <c r="D2537">
        <v>10.457568</v>
      </c>
      <c r="E2537">
        <v>76</v>
      </c>
      <c r="F2537">
        <v>0</v>
      </c>
      <c r="G2537">
        <v>-1</v>
      </c>
      <c r="H2537">
        <v>1</v>
      </c>
      <c r="I2537">
        <v>271</v>
      </c>
    </row>
    <row r="2538" spans="2:9" x14ac:dyDescent="0.25">
      <c r="B2538">
        <v>138</v>
      </c>
      <c r="C2538">
        <v>89</v>
      </c>
      <c r="D2538">
        <v>5.7430880000000002</v>
      </c>
      <c r="E2538">
        <v>76</v>
      </c>
      <c r="F2538">
        <v>0</v>
      </c>
      <c r="G2538">
        <v>-1</v>
      </c>
      <c r="H2538">
        <v>1</v>
      </c>
      <c r="I2538">
        <v>271</v>
      </c>
    </row>
    <row r="2539" spans="2:9" x14ac:dyDescent="0.25">
      <c r="B2539">
        <v>139</v>
      </c>
      <c r="C2539">
        <v>89</v>
      </c>
      <c r="D2539">
        <v>4.0005319999999998</v>
      </c>
      <c r="E2539">
        <v>76</v>
      </c>
      <c r="F2539">
        <v>0</v>
      </c>
      <c r="G2539">
        <v>-1</v>
      </c>
      <c r="H2539">
        <v>1</v>
      </c>
      <c r="I2539">
        <v>271</v>
      </c>
    </row>
    <row r="2540" spans="2:9" x14ac:dyDescent="0.25">
      <c r="B2540">
        <v>140</v>
      </c>
      <c r="C2540">
        <v>89</v>
      </c>
      <c r="D2540">
        <v>5.25359</v>
      </c>
      <c r="E2540">
        <v>76</v>
      </c>
      <c r="F2540">
        <v>0</v>
      </c>
      <c r="G2540">
        <v>-1</v>
      </c>
      <c r="H2540">
        <v>1</v>
      </c>
      <c r="I2540">
        <v>271</v>
      </c>
    </row>
    <row r="2541" spans="2:9" x14ac:dyDescent="0.25">
      <c r="B2541">
        <v>141</v>
      </c>
      <c r="C2541">
        <v>89</v>
      </c>
      <c r="D2541">
        <v>3.7883499999999999</v>
      </c>
      <c r="E2541">
        <v>76</v>
      </c>
      <c r="F2541">
        <v>0</v>
      </c>
      <c r="G2541">
        <v>-1</v>
      </c>
      <c r="H2541">
        <v>1</v>
      </c>
      <c r="I2541">
        <v>271</v>
      </c>
    </row>
    <row r="2542" spans="2:9" x14ac:dyDescent="0.25">
      <c r="B2542">
        <v>142</v>
      </c>
      <c r="C2542">
        <v>89</v>
      </c>
      <c r="D2542">
        <v>3.362984</v>
      </c>
      <c r="E2542">
        <v>76</v>
      </c>
      <c r="F2542">
        <v>0</v>
      </c>
      <c r="G2542">
        <v>-1</v>
      </c>
      <c r="H2542">
        <v>1</v>
      </c>
      <c r="I2542">
        <v>271</v>
      </c>
    </row>
    <row r="2543" spans="2:9" x14ac:dyDescent="0.25">
      <c r="B2543">
        <v>143</v>
      </c>
      <c r="C2543">
        <v>89</v>
      </c>
      <c r="D2543">
        <v>2.9730259999999999</v>
      </c>
      <c r="E2543">
        <v>76</v>
      </c>
      <c r="F2543">
        <v>0</v>
      </c>
      <c r="G2543">
        <v>-1</v>
      </c>
      <c r="H2543">
        <v>1</v>
      </c>
      <c r="I2543">
        <v>271</v>
      </c>
    </row>
    <row r="2544" spans="2:9" x14ac:dyDescent="0.25">
      <c r="B2544">
        <v>144</v>
      </c>
      <c r="C2544">
        <v>89</v>
      </c>
      <c r="D2544">
        <v>4.2844040000000003</v>
      </c>
      <c r="E2544">
        <v>76</v>
      </c>
      <c r="F2544">
        <v>0</v>
      </c>
      <c r="G2544">
        <v>-1</v>
      </c>
      <c r="H2544">
        <v>1</v>
      </c>
      <c r="I2544">
        <v>271</v>
      </c>
    </row>
    <row r="2545" spans="2:9" x14ac:dyDescent="0.25">
      <c r="B2545">
        <v>145</v>
      </c>
      <c r="C2545">
        <v>89</v>
      </c>
      <c r="D2545">
        <v>5.6104539999999998</v>
      </c>
      <c r="E2545">
        <v>76</v>
      </c>
      <c r="F2545">
        <v>0</v>
      </c>
      <c r="G2545">
        <v>-1</v>
      </c>
      <c r="H2545">
        <v>1</v>
      </c>
      <c r="I2545">
        <v>271</v>
      </c>
    </row>
    <row r="2546" spans="2:9" x14ac:dyDescent="0.25">
      <c r="B2546">
        <v>146</v>
      </c>
      <c r="C2546">
        <v>89</v>
      </c>
      <c r="D2546">
        <v>3.362984</v>
      </c>
      <c r="E2546">
        <v>76</v>
      </c>
      <c r="F2546">
        <v>0</v>
      </c>
      <c r="G2546">
        <v>-1</v>
      </c>
      <c r="H2546">
        <v>1</v>
      </c>
      <c r="I2546">
        <v>271</v>
      </c>
    </row>
    <row r="2547" spans="2:9" x14ac:dyDescent="0.25">
      <c r="B2547">
        <v>147</v>
      </c>
      <c r="C2547">
        <v>89</v>
      </c>
      <c r="D2547">
        <v>4.9028879999999999</v>
      </c>
      <c r="E2547">
        <v>76</v>
      </c>
      <c r="F2547">
        <v>0</v>
      </c>
      <c r="G2547">
        <v>-1</v>
      </c>
      <c r="H2547">
        <v>1</v>
      </c>
      <c r="I2547">
        <v>271</v>
      </c>
    </row>
    <row r="2548" spans="2:9" x14ac:dyDescent="0.25">
      <c r="B2548">
        <v>148</v>
      </c>
      <c r="C2548">
        <v>89</v>
      </c>
      <c r="D2548">
        <v>2.7971439999999999</v>
      </c>
      <c r="E2548">
        <v>76</v>
      </c>
      <c r="F2548">
        <v>0</v>
      </c>
      <c r="G2548">
        <v>-1</v>
      </c>
      <c r="H2548">
        <v>1</v>
      </c>
      <c r="I2548">
        <v>271</v>
      </c>
    </row>
    <row r="2549" spans="2:9" x14ac:dyDescent="0.25">
      <c r="B2549">
        <v>149</v>
      </c>
      <c r="C2549">
        <v>89</v>
      </c>
      <c r="D2549">
        <v>1.9274770000000001</v>
      </c>
      <c r="E2549">
        <v>76</v>
      </c>
      <c r="F2549">
        <v>0</v>
      </c>
      <c r="G2549">
        <v>-1</v>
      </c>
      <c r="H2549">
        <v>1</v>
      </c>
      <c r="I2549">
        <v>271</v>
      </c>
    </row>
    <row r="2550" spans="2:9" x14ac:dyDescent="0.25">
      <c r="B2550">
        <v>150</v>
      </c>
      <c r="C2550">
        <v>89</v>
      </c>
      <c r="D2550">
        <v>10.814690000000001</v>
      </c>
      <c r="E2550">
        <v>76</v>
      </c>
      <c r="F2550">
        <v>0</v>
      </c>
      <c r="G2550">
        <v>-1</v>
      </c>
      <c r="H2550">
        <v>1</v>
      </c>
      <c r="I2550">
        <v>271</v>
      </c>
    </row>
    <row r="2551" spans="2:9" x14ac:dyDescent="0.25">
      <c r="B2551">
        <v>151</v>
      </c>
      <c r="C2551">
        <v>89</v>
      </c>
      <c r="D2551">
        <v>7.028149</v>
      </c>
      <c r="E2551">
        <v>76</v>
      </c>
      <c r="F2551">
        <v>0</v>
      </c>
      <c r="G2551">
        <v>-1</v>
      </c>
      <c r="H2551">
        <v>1</v>
      </c>
      <c r="I2551">
        <v>271</v>
      </c>
    </row>
    <row r="2552" spans="2:9" x14ac:dyDescent="0.25">
      <c r="B2552">
        <v>152</v>
      </c>
      <c r="C2552">
        <v>89</v>
      </c>
      <c r="D2552">
        <v>5.4038279999999999</v>
      </c>
      <c r="E2552">
        <v>76</v>
      </c>
      <c r="F2552">
        <v>0</v>
      </c>
      <c r="G2552">
        <v>-1</v>
      </c>
      <c r="H2552">
        <v>1</v>
      </c>
      <c r="I2552">
        <v>271</v>
      </c>
    </row>
    <row r="2553" spans="2:9" x14ac:dyDescent="0.25">
      <c r="B2553">
        <v>153</v>
      </c>
      <c r="C2553">
        <v>89</v>
      </c>
      <c r="D2553">
        <v>2.9471720000000001</v>
      </c>
      <c r="E2553">
        <v>76</v>
      </c>
      <c r="F2553">
        <v>0</v>
      </c>
      <c r="G2553">
        <v>-1</v>
      </c>
      <c r="H2553">
        <v>1</v>
      </c>
      <c r="I2553">
        <v>271</v>
      </c>
    </row>
    <row r="2554" spans="2:9" x14ac:dyDescent="0.25">
      <c r="B2554">
        <v>154</v>
      </c>
      <c r="C2554">
        <v>89</v>
      </c>
      <c r="D2554">
        <v>1.4488430000000001</v>
      </c>
      <c r="E2554">
        <v>76</v>
      </c>
      <c r="F2554">
        <v>0</v>
      </c>
      <c r="G2554">
        <v>-1</v>
      </c>
      <c r="H2554">
        <v>1</v>
      </c>
      <c r="I2554">
        <v>271</v>
      </c>
    </row>
    <row r="2555" spans="2:9" x14ac:dyDescent="0.25">
      <c r="B2555">
        <v>155</v>
      </c>
      <c r="C2555">
        <v>89</v>
      </c>
      <c r="D2555">
        <v>3.7151869999999998</v>
      </c>
      <c r="E2555">
        <v>76</v>
      </c>
      <c r="F2555">
        <v>0</v>
      </c>
      <c r="G2555">
        <v>-1</v>
      </c>
      <c r="H2555">
        <v>1</v>
      </c>
      <c r="I2555">
        <v>271</v>
      </c>
    </row>
    <row r="2556" spans="2:9" x14ac:dyDescent="0.25">
      <c r="B2556">
        <v>156</v>
      </c>
      <c r="C2556">
        <v>89</v>
      </c>
      <c r="D2556">
        <v>3.0406390000000001</v>
      </c>
      <c r="E2556">
        <v>76</v>
      </c>
      <c r="F2556">
        <v>0</v>
      </c>
      <c r="G2556">
        <v>-1</v>
      </c>
      <c r="H2556">
        <v>1</v>
      </c>
      <c r="I2556">
        <v>271</v>
      </c>
    </row>
    <row r="2557" spans="2:9" x14ac:dyDescent="0.25">
      <c r="B2557">
        <v>157</v>
      </c>
      <c r="C2557">
        <v>89</v>
      </c>
      <c r="D2557">
        <v>8.3700790000000005</v>
      </c>
      <c r="E2557">
        <v>76</v>
      </c>
      <c r="F2557">
        <v>0</v>
      </c>
      <c r="G2557">
        <v>-1</v>
      </c>
      <c r="H2557">
        <v>1</v>
      </c>
      <c r="I2557">
        <v>271</v>
      </c>
    </row>
    <row r="2558" spans="2:9" x14ac:dyDescent="0.25">
      <c r="B2558">
        <v>158</v>
      </c>
      <c r="C2558">
        <v>89</v>
      </c>
      <c r="D2558">
        <v>5.3878849999999998</v>
      </c>
      <c r="E2558">
        <v>76</v>
      </c>
      <c r="F2558">
        <v>0</v>
      </c>
      <c r="G2558">
        <v>-1</v>
      </c>
      <c r="H2558">
        <v>1</v>
      </c>
      <c r="I2558">
        <v>271</v>
      </c>
    </row>
    <row r="2559" spans="2:9" x14ac:dyDescent="0.25">
      <c r="B2559">
        <v>159</v>
      </c>
      <c r="C2559">
        <v>89</v>
      </c>
      <c r="D2559">
        <v>9.5956700000000001</v>
      </c>
      <c r="E2559">
        <v>76</v>
      </c>
      <c r="F2559">
        <v>0</v>
      </c>
      <c r="G2559">
        <v>-1</v>
      </c>
      <c r="H2559">
        <v>1</v>
      </c>
      <c r="I2559">
        <v>271</v>
      </c>
    </row>
    <row r="2560" spans="2:9" x14ac:dyDescent="0.25">
      <c r="B2560">
        <v>160</v>
      </c>
      <c r="C2560">
        <v>89</v>
      </c>
      <c r="D2560">
        <v>6.5070350000000001</v>
      </c>
      <c r="E2560">
        <v>76</v>
      </c>
      <c r="F2560">
        <v>0</v>
      </c>
      <c r="G2560">
        <v>-1</v>
      </c>
      <c r="H2560">
        <v>1</v>
      </c>
      <c r="I2560">
        <v>271</v>
      </c>
    </row>
    <row r="2561" spans="2:9" x14ac:dyDescent="0.25">
      <c r="B2561">
        <v>161</v>
      </c>
      <c r="C2561">
        <v>89</v>
      </c>
      <c r="D2561">
        <v>10.211161000000001</v>
      </c>
      <c r="E2561">
        <v>76</v>
      </c>
      <c r="F2561">
        <v>0</v>
      </c>
      <c r="G2561">
        <v>-1</v>
      </c>
      <c r="H2561">
        <v>1</v>
      </c>
      <c r="I2561">
        <v>271</v>
      </c>
    </row>
    <row r="2562" spans="2:9" x14ac:dyDescent="0.25">
      <c r="B2562">
        <v>162</v>
      </c>
      <c r="C2562">
        <v>89</v>
      </c>
      <c r="D2562">
        <v>5.3546550000000002</v>
      </c>
      <c r="E2562">
        <v>76</v>
      </c>
      <c r="F2562">
        <v>0</v>
      </c>
      <c r="G2562">
        <v>-1</v>
      </c>
      <c r="H2562">
        <v>1</v>
      </c>
      <c r="I2562">
        <v>271</v>
      </c>
    </row>
    <row r="2563" spans="2:9" x14ac:dyDescent="0.25">
      <c r="B2563">
        <v>163</v>
      </c>
      <c r="C2563">
        <v>89</v>
      </c>
      <c r="D2563">
        <v>10.855199000000001</v>
      </c>
      <c r="E2563">
        <v>76</v>
      </c>
      <c r="F2563">
        <v>0</v>
      </c>
      <c r="G2563">
        <v>-1</v>
      </c>
      <c r="H2563">
        <v>1</v>
      </c>
      <c r="I2563">
        <v>271</v>
      </c>
    </row>
    <row r="2564" spans="2:9" x14ac:dyDescent="0.25">
      <c r="B2564">
        <v>164</v>
      </c>
      <c r="C2564">
        <v>89</v>
      </c>
      <c r="D2564">
        <v>5.8763759999999996</v>
      </c>
      <c r="E2564">
        <v>76</v>
      </c>
      <c r="F2564">
        <v>0</v>
      </c>
      <c r="G2564">
        <v>-1</v>
      </c>
      <c r="H2564">
        <v>1</v>
      </c>
      <c r="I2564">
        <v>271</v>
      </c>
    </row>
    <row r="2565" spans="2:9" x14ac:dyDescent="0.25">
      <c r="B2565">
        <v>165</v>
      </c>
      <c r="C2565">
        <v>89</v>
      </c>
      <c r="D2565">
        <v>10.224539999999999</v>
      </c>
      <c r="E2565">
        <v>76</v>
      </c>
      <c r="F2565">
        <v>0</v>
      </c>
      <c r="G2565">
        <v>-1</v>
      </c>
      <c r="H2565">
        <v>1</v>
      </c>
      <c r="I2565">
        <v>271</v>
      </c>
    </row>
    <row r="2566" spans="2:9" x14ac:dyDescent="0.25">
      <c r="B2566">
        <v>166</v>
      </c>
      <c r="C2566">
        <v>89</v>
      </c>
      <c r="D2566">
        <v>4.281161</v>
      </c>
      <c r="E2566">
        <v>76</v>
      </c>
      <c r="F2566">
        <v>0</v>
      </c>
      <c r="G2566">
        <v>-1</v>
      </c>
      <c r="H2566">
        <v>1</v>
      </c>
      <c r="I2566">
        <v>271</v>
      </c>
    </row>
    <row r="2567" spans="2:9" x14ac:dyDescent="0.25">
      <c r="B2567">
        <v>167</v>
      </c>
      <c r="C2567">
        <v>89</v>
      </c>
      <c r="D2567">
        <v>7.7833300000000003</v>
      </c>
      <c r="E2567">
        <v>76</v>
      </c>
      <c r="F2567">
        <v>0</v>
      </c>
      <c r="G2567">
        <v>-1</v>
      </c>
      <c r="H2567">
        <v>1</v>
      </c>
      <c r="I2567">
        <v>271</v>
      </c>
    </row>
    <row r="2568" spans="2:9" x14ac:dyDescent="0.25">
      <c r="B2568">
        <v>168</v>
      </c>
      <c r="C2568">
        <v>89</v>
      </c>
      <c r="D2568">
        <v>1.616287</v>
      </c>
      <c r="E2568">
        <v>76</v>
      </c>
      <c r="F2568">
        <v>0</v>
      </c>
      <c r="G2568">
        <v>-1</v>
      </c>
      <c r="H2568">
        <v>1</v>
      </c>
      <c r="I2568">
        <v>271</v>
      </c>
    </row>
    <row r="2569" spans="2:9" x14ac:dyDescent="0.25">
      <c r="B2569">
        <v>169</v>
      </c>
      <c r="C2569">
        <v>89</v>
      </c>
      <c r="D2569">
        <v>2.888833</v>
      </c>
      <c r="E2569">
        <v>76</v>
      </c>
      <c r="F2569">
        <v>0</v>
      </c>
      <c r="G2569">
        <v>-1</v>
      </c>
      <c r="H2569">
        <v>1</v>
      </c>
      <c r="I2569">
        <v>271</v>
      </c>
    </row>
    <row r="2570" spans="2:9" x14ac:dyDescent="0.25">
      <c r="B2570">
        <v>170</v>
      </c>
      <c r="C2570">
        <v>89</v>
      </c>
      <c r="D2570">
        <v>5.3878849999999998</v>
      </c>
      <c r="E2570">
        <v>76</v>
      </c>
      <c r="F2570">
        <v>0</v>
      </c>
      <c r="G2570">
        <v>-1</v>
      </c>
      <c r="H2570">
        <v>1</v>
      </c>
      <c r="I2570">
        <v>271</v>
      </c>
    </row>
    <row r="2571" spans="2:9" x14ac:dyDescent="0.25">
      <c r="B2571">
        <v>171</v>
      </c>
      <c r="C2571">
        <v>89</v>
      </c>
      <c r="D2571">
        <v>8.0658790000000007</v>
      </c>
      <c r="E2571">
        <v>76</v>
      </c>
      <c r="F2571">
        <v>0</v>
      </c>
      <c r="G2571">
        <v>-1</v>
      </c>
      <c r="H2571">
        <v>1</v>
      </c>
      <c r="I2571">
        <v>271</v>
      </c>
    </row>
    <row r="2572" spans="2:9" x14ac:dyDescent="0.25">
      <c r="B2572">
        <v>172</v>
      </c>
      <c r="C2572">
        <v>89</v>
      </c>
      <c r="D2572">
        <v>2.3218610000000002</v>
      </c>
      <c r="E2572">
        <v>76</v>
      </c>
      <c r="F2572">
        <v>0</v>
      </c>
      <c r="G2572">
        <v>-1</v>
      </c>
      <c r="H2572">
        <v>1</v>
      </c>
      <c r="I2572">
        <v>271</v>
      </c>
    </row>
    <row r="2573" spans="2:9" x14ac:dyDescent="0.25">
      <c r="B2573">
        <v>173</v>
      </c>
      <c r="C2573">
        <v>89</v>
      </c>
      <c r="D2573">
        <v>9.5787089999999999</v>
      </c>
      <c r="E2573">
        <v>76</v>
      </c>
      <c r="F2573">
        <v>0</v>
      </c>
      <c r="G2573">
        <v>-1</v>
      </c>
      <c r="H2573">
        <v>1</v>
      </c>
      <c r="I2573">
        <v>271</v>
      </c>
    </row>
    <row r="2574" spans="2:9" x14ac:dyDescent="0.25">
      <c r="B2574">
        <v>174</v>
      </c>
      <c r="C2574">
        <v>89</v>
      </c>
      <c r="D2574">
        <v>2.959365</v>
      </c>
      <c r="E2574">
        <v>76</v>
      </c>
      <c r="F2574">
        <v>0</v>
      </c>
      <c r="G2574">
        <v>-1</v>
      </c>
      <c r="H2574">
        <v>1</v>
      </c>
      <c r="I2574">
        <v>271</v>
      </c>
    </row>
    <row r="2575" spans="2:9" x14ac:dyDescent="0.25">
      <c r="B2575">
        <v>175</v>
      </c>
      <c r="C2575">
        <v>89</v>
      </c>
      <c r="D2575">
        <v>10.659247000000001</v>
      </c>
      <c r="E2575">
        <v>76</v>
      </c>
      <c r="F2575">
        <v>0</v>
      </c>
      <c r="G2575">
        <v>-1</v>
      </c>
      <c r="H2575">
        <v>1</v>
      </c>
      <c r="I2575">
        <v>271</v>
      </c>
    </row>
    <row r="2576" spans="2:9" x14ac:dyDescent="0.25">
      <c r="B2576">
        <v>176</v>
      </c>
      <c r="C2576">
        <v>89</v>
      </c>
      <c r="D2576">
        <v>3.307178</v>
      </c>
      <c r="E2576">
        <v>76</v>
      </c>
      <c r="F2576">
        <v>0</v>
      </c>
      <c r="G2576">
        <v>-1</v>
      </c>
      <c r="H2576">
        <v>1</v>
      </c>
      <c r="I2576">
        <v>271</v>
      </c>
    </row>
    <row r="2577" spans="2:9" x14ac:dyDescent="0.25">
      <c r="B2577">
        <v>177</v>
      </c>
      <c r="C2577">
        <v>89</v>
      </c>
      <c r="D2577">
        <v>14.311662999999999</v>
      </c>
      <c r="E2577">
        <v>76</v>
      </c>
      <c r="F2577">
        <v>0</v>
      </c>
      <c r="G2577">
        <v>-1</v>
      </c>
      <c r="H2577">
        <v>1</v>
      </c>
      <c r="I2577">
        <v>271</v>
      </c>
    </row>
    <row r="2578" spans="2:9" x14ac:dyDescent="0.25">
      <c r="B2578">
        <v>178</v>
      </c>
      <c r="C2578">
        <v>89</v>
      </c>
      <c r="D2578">
        <v>5.4702609999999998</v>
      </c>
      <c r="E2578">
        <v>76</v>
      </c>
      <c r="F2578">
        <v>0</v>
      </c>
      <c r="G2578">
        <v>-1</v>
      </c>
      <c r="H2578">
        <v>1</v>
      </c>
      <c r="I2578">
        <v>271</v>
      </c>
    </row>
    <row r="2579" spans="2:9" x14ac:dyDescent="0.25">
      <c r="B2579">
        <v>179</v>
      </c>
      <c r="C2579">
        <v>89</v>
      </c>
      <c r="D2579">
        <v>11.146997000000001</v>
      </c>
      <c r="E2579">
        <v>76</v>
      </c>
      <c r="F2579">
        <v>0</v>
      </c>
      <c r="G2579">
        <v>-1</v>
      </c>
      <c r="H2579">
        <v>1</v>
      </c>
      <c r="I2579">
        <v>271</v>
      </c>
    </row>
    <row r="2580" spans="2:9" x14ac:dyDescent="0.25">
      <c r="B2580">
        <v>180</v>
      </c>
      <c r="C2580">
        <v>89</v>
      </c>
      <c r="D2580">
        <v>3.307178</v>
      </c>
      <c r="E2580">
        <v>76</v>
      </c>
      <c r="F2580">
        <v>0</v>
      </c>
      <c r="G2580">
        <v>-1</v>
      </c>
      <c r="H2580">
        <v>1</v>
      </c>
      <c r="I2580">
        <v>271</v>
      </c>
    </row>
    <row r="2581" spans="2:9" x14ac:dyDescent="0.25">
      <c r="B2581">
        <v>181</v>
      </c>
      <c r="C2581">
        <v>89</v>
      </c>
      <c r="D2581">
        <v>11.146997000000001</v>
      </c>
      <c r="E2581">
        <v>76</v>
      </c>
      <c r="F2581">
        <v>0</v>
      </c>
      <c r="G2581">
        <v>-1</v>
      </c>
      <c r="H2581">
        <v>1</v>
      </c>
      <c r="I2581">
        <v>271</v>
      </c>
    </row>
    <row r="2582" spans="2:9" x14ac:dyDescent="0.25">
      <c r="B2582">
        <v>182</v>
      </c>
      <c r="C2582">
        <v>89</v>
      </c>
      <c r="D2582">
        <v>2.19903</v>
      </c>
      <c r="E2582">
        <v>76</v>
      </c>
      <c r="F2582">
        <v>0</v>
      </c>
      <c r="G2582">
        <v>-1</v>
      </c>
      <c r="H2582">
        <v>1</v>
      </c>
      <c r="I2582">
        <v>271</v>
      </c>
    </row>
    <row r="2583" spans="2:9" x14ac:dyDescent="0.25">
      <c r="B2583">
        <v>183</v>
      </c>
      <c r="C2583">
        <v>89</v>
      </c>
      <c r="D2583">
        <v>8.5769640000000003</v>
      </c>
      <c r="E2583">
        <v>76</v>
      </c>
      <c r="F2583">
        <v>0</v>
      </c>
      <c r="G2583">
        <v>-1</v>
      </c>
      <c r="H2583">
        <v>1</v>
      </c>
      <c r="I2583">
        <v>271</v>
      </c>
    </row>
    <row r="2584" spans="2:9" x14ac:dyDescent="0.25">
      <c r="B2584">
        <v>184</v>
      </c>
      <c r="C2584">
        <v>89</v>
      </c>
      <c r="D2584">
        <v>1.10138</v>
      </c>
      <c r="E2584">
        <v>76</v>
      </c>
      <c r="F2584">
        <v>0</v>
      </c>
      <c r="G2584">
        <v>-1</v>
      </c>
      <c r="H2584">
        <v>1</v>
      </c>
      <c r="I2584">
        <v>271</v>
      </c>
    </row>
    <row r="2585" spans="2:9" x14ac:dyDescent="0.25">
      <c r="B2585">
        <v>185</v>
      </c>
      <c r="C2585">
        <v>89</v>
      </c>
      <c r="D2585">
        <v>4.1296249999999999</v>
      </c>
      <c r="E2585">
        <v>76</v>
      </c>
      <c r="F2585">
        <v>0</v>
      </c>
      <c r="G2585">
        <v>-1</v>
      </c>
      <c r="H2585">
        <v>1</v>
      </c>
      <c r="I2585">
        <v>271</v>
      </c>
    </row>
    <row r="2586" spans="2:9" x14ac:dyDescent="0.25">
      <c r="B2586">
        <v>186</v>
      </c>
      <c r="C2586">
        <v>89</v>
      </c>
      <c r="D2586">
        <v>1.3836120000000001</v>
      </c>
      <c r="E2586">
        <v>76</v>
      </c>
      <c r="F2586">
        <v>0</v>
      </c>
      <c r="G2586">
        <v>-1</v>
      </c>
      <c r="H2586">
        <v>1</v>
      </c>
      <c r="I2586">
        <v>271</v>
      </c>
    </row>
    <row r="2587" spans="2:9" x14ac:dyDescent="0.25">
      <c r="B2587">
        <v>187</v>
      </c>
      <c r="C2587">
        <v>89</v>
      </c>
      <c r="D2587">
        <v>3.5193150000000002</v>
      </c>
      <c r="E2587">
        <v>76</v>
      </c>
      <c r="F2587">
        <v>0</v>
      </c>
      <c r="G2587">
        <v>-1</v>
      </c>
      <c r="H2587">
        <v>1</v>
      </c>
      <c r="I2587">
        <v>271</v>
      </c>
    </row>
    <row r="2588" spans="2:9" x14ac:dyDescent="0.25">
      <c r="B2588">
        <v>188</v>
      </c>
      <c r="C2588">
        <v>89</v>
      </c>
      <c r="D2588">
        <v>1.851445</v>
      </c>
      <c r="E2588">
        <v>76</v>
      </c>
      <c r="F2588">
        <v>0</v>
      </c>
      <c r="G2588">
        <v>-1</v>
      </c>
      <c r="H2588">
        <v>1</v>
      </c>
      <c r="I2588">
        <v>271</v>
      </c>
    </row>
    <row r="2589" spans="2:9" x14ac:dyDescent="0.25">
      <c r="B2589">
        <v>189</v>
      </c>
      <c r="C2589">
        <v>89</v>
      </c>
      <c r="D2589">
        <v>1.5490120000000001</v>
      </c>
      <c r="E2589">
        <v>76</v>
      </c>
      <c r="F2589">
        <v>0</v>
      </c>
      <c r="G2589">
        <v>-1</v>
      </c>
      <c r="H2589">
        <v>1</v>
      </c>
      <c r="I2589">
        <v>271</v>
      </c>
    </row>
    <row r="2590" spans="2:9" x14ac:dyDescent="0.25">
      <c r="B2590">
        <v>190</v>
      </c>
      <c r="C2590">
        <v>89</v>
      </c>
      <c r="D2590">
        <v>2.0059779999999998</v>
      </c>
      <c r="E2590">
        <v>76</v>
      </c>
      <c r="F2590">
        <v>0</v>
      </c>
      <c r="G2590">
        <v>-1</v>
      </c>
      <c r="H2590">
        <v>1</v>
      </c>
      <c r="I2590">
        <v>271</v>
      </c>
    </row>
    <row r="2591" spans="2:9" x14ac:dyDescent="0.25">
      <c r="B2591">
        <v>191</v>
      </c>
      <c r="C2591">
        <v>89</v>
      </c>
      <c r="D2591">
        <v>2.0059779999999998</v>
      </c>
      <c r="E2591">
        <v>76</v>
      </c>
      <c r="F2591">
        <v>0</v>
      </c>
      <c r="G2591">
        <v>-1</v>
      </c>
      <c r="H2591">
        <v>1</v>
      </c>
      <c r="I2591">
        <v>271</v>
      </c>
    </row>
    <row r="2592" spans="2:9" x14ac:dyDescent="0.25">
      <c r="B2592">
        <v>192</v>
      </c>
      <c r="C2592">
        <v>89</v>
      </c>
      <c r="D2592">
        <v>2.0059779999999998</v>
      </c>
      <c r="E2592">
        <v>76</v>
      </c>
      <c r="F2592">
        <v>0</v>
      </c>
      <c r="G2592">
        <v>-1</v>
      </c>
      <c r="H2592">
        <v>1</v>
      </c>
      <c r="I2592">
        <v>271</v>
      </c>
    </row>
    <row r="2593" spans="2:9" x14ac:dyDescent="0.25">
      <c r="B2593">
        <v>193</v>
      </c>
      <c r="C2593">
        <v>89</v>
      </c>
      <c r="D2593">
        <v>1.851445</v>
      </c>
      <c r="E2593">
        <v>76</v>
      </c>
      <c r="F2593">
        <v>0</v>
      </c>
      <c r="G2593">
        <v>-1</v>
      </c>
      <c r="H2593">
        <v>1</v>
      </c>
      <c r="I2593">
        <v>271</v>
      </c>
    </row>
    <row r="2594" spans="2:9" x14ac:dyDescent="0.25">
      <c r="B2594">
        <v>194</v>
      </c>
      <c r="C2594">
        <v>89</v>
      </c>
      <c r="D2594">
        <v>0.94559400000000005</v>
      </c>
      <c r="E2594">
        <v>76</v>
      </c>
      <c r="F2594">
        <v>0</v>
      </c>
      <c r="G2594">
        <v>-1</v>
      </c>
      <c r="H2594">
        <v>1</v>
      </c>
      <c r="I2594">
        <v>271</v>
      </c>
    </row>
    <row r="2595" spans="2:9" x14ac:dyDescent="0.25">
      <c r="B2595">
        <v>195</v>
      </c>
      <c r="C2595">
        <v>89</v>
      </c>
      <c r="D2595">
        <v>0.80928800000000001</v>
      </c>
      <c r="E2595">
        <v>76</v>
      </c>
      <c r="F2595">
        <v>0</v>
      </c>
      <c r="G2595">
        <v>-1</v>
      </c>
      <c r="H2595">
        <v>1</v>
      </c>
      <c r="I2595">
        <v>271</v>
      </c>
    </row>
    <row r="2596" spans="2:9" x14ac:dyDescent="0.25">
      <c r="B2596">
        <v>196</v>
      </c>
      <c r="C2596">
        <v>89</v>
      </c>
      <c r="D2596">
        <v>2.793682</v>
      </c>
      <c r="E2596">
        <v>76</v>
      </c>
      <c r="F2596">
        <v>0</v>
      </c>
      <c r="G2596">
        <v>-1</v>
      </c>
      <c r="H2596">
        <v>1</v>
      </c>
      <c r="I2596">
        <v>271</v>
      </c>
    </row>
    <row r="2597" spans="2:9" x14ac:dyDescent="0.25">
      <c r="B2597">
        <v>197</v>
      </c>
      <c r="C2597">
        <v>89</v>
      </c>
      <c r="D2597">
        <v>10.101324999999999</v>
      </c>
      <c r="E2597">
        <v>76</v>
      </c>
      <c r="F2597">
        <v>0</v>
      </c>
      <c r="G2597">
        <v>-1</v>
      </c>
      <c r="H2597">
        <v>1</v>
      </c>
      <c r="I2597">
        <v>271</v>
      </c>
    </row>
    <row r="2598" spans="2:9" x14ac:dyDescent="0.25">
      <c r="B2598">
        <v>198</v>
      </c>
      <c r="C2598">
        <v>89</v>
      </c>
      <c r="D2598">
        <v>1.497501</v>
      </c>
      <c r="E2598">
        <v>76</v>
      </c>
      <c r="F2598">
        <v>0</v>
      </c>
      <c r="G2598">
        <v>-1</v>
      </c>
      <c r="H2598">
        <v>1</v>
      </c>
      <c r="I2598">
        <v>271</v>
      </c>
    </row>
    <row r="2599" spans="2:9" x14ac:dyDescent="0.25">
      <c r="B2599">
        <v>199</v>
      </c>
      <c r="C2599">
        <v>89</v>
      </c>
      <c r="D2599">
        <v>3.107999</v>
      </c>
      <c r="E2599">
        <v>76</v>
      </c>
      <c r="F2599">
        <v>0</v>
      </c>
      <c r="G2599">
        <v>-1</v>
      </c>
      <c r="H2599">
        <v>1</v>
      </c>
      <c r="I2599">
        <v>271</v>
      </c>
    </row>
    <row r="2600" spans="2:9" x14ac:dyDescent="0.25">
      <c r="B2600">
        <v>200</v>
      </c>
      <c r="C2600">
        <v>89</v>
      </c>
      <c r="D2600">
        <v>3.107999</v>
      </c>
      <c r="E2600">
        <v>76</v>
      </c>
      <c r="F2600">
        <v>0</v>
      </c>
      <c r="G2600">
        <v>-1</v>
      </c>
      <c r="H2600">
        <v>1</v>
      </c>
      <c r="I2600">
        <v>271</v>
      </c>
    </row>
    <row r="2601" spans="2:9" x14ac:dyDescent="0.25">
      <c r="B2601">
        <v>201</v>
      </c>
      <c r="C2601">
        <v>89</v>
      </c>
      <c r="D2601">
        <v>2.835858</v>
      </c>
      <c r="E2601">
        <v>76</v>
      </c>
      <c r="F2601">
        <v>0</v>
      </c>
      <c r="G2601">
        <v>-1</v>
      </c>
      <c r="H2601">
        <v>1</v>
      </c>
      <c r="I2601">
        <v>271</v>
      </c>
    </row>
    <row r="2602" spans="2:9" x14ac:dyDescent="0.25">
      <c r="B2602">
        <v>202</v>
      </c>
      <c r="C2602">
        <v>89</v>
      </c>
      <c r="D2602">
        <v>2.835858</v>
      </c>
      <c r="E2602">
        <v>76</v>
      </c>
      <c r="F2602">
        <v>0</v>
      </c>
      <c r="G2602">
        <v>-1</v>
      </c>
      <c r="H2602">
        <v>1</v>
      </c>
      <c r="I2602">
        <v>271</v>
      </c>
    </row>
    <row r="2603" spans="2:9" x14ac:dyDescent="0.25">
      <c r="B2603">
        <v>203</v>
      </c>
      <c r="C2603">
        <v>89</v>
      </c>
      <c r="D2603">
        <v>3.107999</v>
      </c>
      <c r="E2603">
        <v>76</v>
      </c>
      <c r="F2603">
        <v>0</v>
      </c>
      <c r="G2603">
        <v>-1</v>
      </c>
      <c r="H2603">
        <v>1</v>
      </c>
      <c r="I2603">
        <v>271</v>
      </c>
    </row>
    <row r="2604" spans="2:9" x14ac:dyDescent="0.25">
      <c r="B2604">
        <v>204</v>
      </c>
      <c r="C2604">
        <v>89</v>
      </c>
      <c r="D2604">
        <v>3.107999</v>
      </c>
      <c r="E2604">
        <v>76</v>
      </c>
      <c r="F2604">
        <v>0</v>
      </c>
      <c r="G2604">
        <v>-1</v>
      </c>
      <c r="H2604">
        <v>1</v>
      </c>
      <c r="I2604">
        <v>271</v>
      </c>
    </row>
    <row r="2605" spans="2:9" x14ac:dyDescent="0.25">
      <c r="B2605">
        <v>205</v>
      </c>
      <c r="C2605">
        <v>89</v>
      </c>
      <c r="D2605">
        <v>3.107999</v>
      </c>
      <c r="E2605">
        <v>76</v>
      </c>
      <c r="F2605">
        <v>0</v>
      </c>
      <c r="G2605">
        <v>-1</v>
      </c>
      <c r="H2605">
        <v>1</v>
      </c>
      <c r="I2605">
        <v>271</v>
      </c>
    </row>
    <row r="2606" spans="2:9" x14ac:dyDescent="0.25">
      <c r="B2606">
        <v>206</v>
      </c>
      <c r="C2606">
        <v>89</v>
      </c>
      <c r="D2606">
        <v>1.352452</v>
      </c>
      <c r="E2606">
        <v>76</v>
      </c>
      <c r="F2606">
        <v>0</v>
      </c>
      <c r="G2606">
        <v>-1</v>
      </c>
      <c r="H2606">
        <v>1</v>
      </c>
      <c r="I2606">
        <v>271</v>
      </c>
    </row>
    <row r="2607" spans="2:9" x14ac:dyDescent="0.25">
      <c r="B2607">
        <v>207</v>
      </c>
      <c r="C2607">
        <v>89</v>
      </c>
      <c r="D2607">
        <v>3.668024</v>
      </c>
      <c r="E2607">
        <v>76</v>
      </c>
      <c r="F2607">
        <v>0</v>
      </c>
      <c r="G2607">
        <v>-1</v>
      </c>
      <c r="H2607">
        <v>1</v>
      </c>
      <c r="I2607">
        <v>271</v>
      </c>
    </row>
    <row r="2608" spans="2:9" x14ac:dyDescent="0.25">
      <c r="B2608">
        <v>208</v>
      </c>
      <c r="C2608">
        <v>89</v>
      </c>
      <c r="D2608">
        <v>3.6089359999999999</v>
      </c>
      <c r="E2608">
        <v>76</v>
      </c>
      <c r="F2608">
        <v>0</v>
      </c>
      <c r="G2608">
        <v>-1</v>
      </c>
      <c r="H2608">
        <v>1</v>
      </c>
      <c r="I2608">
        <v>271</v>
      </c>
    </row>
    <row r="2609" spans="2:9" x14ac:dyDescent="0.25">
      <c r="B2609">
        <v>209</v>
      </c>
      <c r="C2609">
        <v>89</v>
      </c>
      <c r="D2609">
        <v>3.7091240000000001</v>
      </c>
      <c r="E2609">
        <v>76</v>
      </c>
      <c r="F2609">
        <v>0</v>
      </c>
      <c r="G2609">
        <v>-1</v>
      </c>
      <c r="H2609">
        <v>1</v>
      </c>
      <c r="I2609">
        <v>271</v>
      </c>
    </row>
    <row r="2610" spans="2:9" x14ac:dyDescent="0.25">
      <c r="B2610">
        <v>210</v>
      </c>
      <c r="C2610">
        <v>89</v>
      </c>
      <c r="D2610">
        <v>3.7091240000000001</v>
      </c>
      <c r="E2610">
        <v>76</v>
      </c>
      <c r="F2610">
        <v>0</v>
      </c>
      <c r="G2610">
        <v>-1</v>
      </c>
      <c r="H2610">
        <v>1</v>
      </c>
      <c r="I2610">
        <v>271</v>
      </c>
    </row>
    <row r="2611" spans="2:9" x14ac:dyDescent="0.25">
      <c r="B2611">
        <v>211</v>
      </c>
      <c r="C2611">
        <v>89</v>
      </c>
      <c r="D2611">
        <v>3.7091240000000001</v>
      </c>
      <c r="E2611">
        <v>76</v>
      </c>
      <c r="F2611">
        <v>0</v>
      </c>
      <c r="G2611">
        <v>-1</v>
      </c>
      <c r="H2611">
        <v>1</v>
      </c>
      <c r="I2611">
        <v>271</v>
      </c>
    </row>
    <row r="2612" spans="2:9" x14ac:dyDescent="0.25">
      <c r="B2612">
        <v>212</v>
      </c>
      <c r="C2612">
        <v>89</v>
      </c>
      <c r="D2612">
        <v>3.668024</v>
      </c>
      <c r="E2612">
        <v>76</v>
      </c>
      <c r="F2612">
        <v>0</v>
      </c>
      <c r="G2612">
        <v>-1</v>
      </c>
      <c r="H2612">
        <v>1</v>
      </c>
      <c r="I2612">
        <v>271</v>
      </c>
    </row>
    <row r="2613" spans="2:9" x14ac:dyDescent="0.25">
      <c r="B2613">
        <v>213</v>
      </c>
      <c r="C2613">
        <v>89</v>
      </c>
      <c r="D2613">
        <v>0.94353600000000004</v>
      </c>
      <c r="E2613">
        <v>76</v>
      </c>
      <c r="F2613">
        <v>0</v>
      </c>
      <c r="G2613">
        <v>-1</v>
      </c>
      <c r="H2613">
        <v>1</v>
      </c>
      <c r="I2613">
        <v>271</v>
      </c>
    </row>
    <row r="2614" spans="2:9" x14ac:dyDescent="0.25">
      <c r="B2614">
        <v>214</v>
      </c>
      <c r="C2614">
        <v>89</v>
      </c>
      <c r="D2614">
        <v>3.6089359999999999</v>
      </c>
      <c r="E2614">
        <v>76</v>
      </c>
      <c r="F2614">
        <v>0</v>
      </c>
      <c r="G2614">
        <v>-1</v>
      </c>
      <c r="H2614">
        <v>1</v>
      </c>
      <c r="I2614">
        <v>271</v>
      </c>
    </row>
    <row r="2615" spans="2:9" x14ac:dyDescent="0.25">
      <c r="B2615">
        <v>215</v>
      </c>
      <c r="C2615">
        <v>89</v>
      </c>
      <c r="D2615">
        <v>2.6362559999999999</v>
      </c>
      <c r="E2615">
        <v>76</v>
      </c>
      <c r="F2615">
        <v>0</v>
      </c>
      <c r="G2615">
        <v>-1</v>
      </c>
      <c r="H2615">
        <v>1</v>
      </c>
      <c r="I2615">
        <v>271</v>
      </c>
    </row>
    <row r="2616" spans="2:9" x14ac:dyDescent="0.25">
      <c r="B2616">
        <v>216</v>
      </c>
      <c r="C2616">
        <v>89</v>
      </c>
      <c r="D2616">
        <v>1.360703</v>
      </c>
      <c r="E2616">
        <v>76</v>
      </c>
      <c r="F2616">
        <v>0</v>
      </c>
      <c r="G2616">
        <v>-1</v>
      </c>
      <c r="H2616">
        <v>1</v>
      </c>
      <c r="I2616">
        <v>271</v>
      </c>
    </row>
    <row r="2617" spans="2:9" x14ac:dyDescent="0.25">
      <c r="B2617">
        <v>217</v>
      </c>
      <c r="C2617">
        <v>89</v>
      </c>
      <c r="D2617">
        <v>0.45356800000000003</v>
      </c>
      <c r="E2617">
        <v>76</v>
      </c>
      <c r="F2617">
        <v>0</v>
      </c>
      <c r="G2617">
        <v>-1</v>
      </c>
      <c r="H2617">
        <v>1</v>
      </c>
      <c r="I2617">
        <v>271</v>
      </c>
    </row>
    <row r="2618" spans="2:9" x14ac:dyDescent="0.25">
      <c r="B2618">
        <v>218</v>
      </c>
      <c r="C2618">
        <v>89</v>
      </c>
      <c r="D2618">
        <v>1.360703</v>
      </c>
      <c r="E2618">
        <v>76</v>
      </c>
      <c r="F2618">
        <v>0</v>
      </c>
      <c r="G2618">
        <v>-1</v>
      </c>
      <c r="H2618">
        <v>1</v>
      </c>
      <c r="I2618">
        <v>271</v>
      </c>
    </row>
    <row r="2619" spans="2:9" x14ac:dyDescent="0.25">
      <c r="B2619">
        <v>219</v>
      </c>
      <c r="C2619">
        <v>89</v>
      </c>
      <c r="D2619">
        <v>0.45356800000000003</v>
      </c>
      <c r="E2619">
        <v>76</v>
      </c>
      <c r="F2619">
        <v>0</v>
      </c>
      <c r="G2619">
        <v>-1</v>
      </c>
      <c r="H2619">
        <v>1</v>
      </c>
      <c r="I2619">
        <v>271</v>
      </c>
    </row>
    <row r="2620" spans="2:9" x14ac:dyDescent="0.25">
      <c r="B2620">
        <v>220</v>
      </c>
      <c r="C2620">
        <v>89</v>
      </c>
      <c r="D2620">
        <v>1.3021229999999999</v>
      </c>
      <c r="E2620">
        <v>76</v>
      </c>
      <c r="F2620">
        <v>0</v>
      </c>
      <c r="G2620">
        <v>-1</v>
      </c>
      <c r="H2620">
        <v>1</v>
      </c>
      <c r="I2620">
        <v>271</v>
      </c>
    </row>
    <row r="2621" spans="2:9" x14ac:dyDescent="0.25">
      <c r="B2621">
        <v>221</v>
      </c>
      <c r="C2621">
        <v>89</v>
      </c>
      <c r="D2621">
        <v>0.90774699999999997</v>
      </c>
      <c r="E2621">
        <v>76</v>
      </c>
      <c r="F2621">
        <v>0</v>
      </c>
      <c r="G2621">
        <v>-1</v>
      </c>
      <c r="H2621">
        <v>1</v>
      </c>
      <c r="I2621">
        <v>271</v>
      </c>
    </row>
    <row r="2622" spans="2:9" x14ac:dyDescent="0.25">
      <c r="B2622">
        <v>222</v>
      </c>
      <c r="C2622">
        <v>89</v>
      </c>
      <c r="D2622">
        <v>0.90774699999999997</v>
      </c>
      <c r="E2622">
        <v>76</v>
      </c>
      <c r="F2622">
        <v>0</v>
      </c>
      <c r="G2622">
        <v>-1</v>
      </c>
      <c r="H2622">
        <v>1</v>
      </c>
      <c r="I2622">
        <v>271</v>
      </c>
    </row>
    <row r="2623" spans="2:9" x14ac:dyDescent="0.25">
      <c r="B2623">
        <v>223</v>
      </c>
      <c r="C2623">
        <v>89</v>
      </c>
      <c r="D2623">
        <v>1.3021229999999999</v>
      </c>
      <c r="E2623">
        <v>76</v>
      </c>
      <c r="F2623">
        <v>0</v>
      </c>
      <c r="G2623">
        <v>-1</v>
      </c>
      <c r="H2623">
        <v>1</v>
      </c>
      <c r="I2623">
        <v>271</v>
      </c>
    </row>
    <row r="2624" spans="2:9" x14ac:dyDescent="0.25">
      <c r="B2624">
        <v>224</v>
      </c>
      <c r="C2624">
        <v>89</v>
      </c>
      <c r="D2624">
        <v>1.3021229999999999</v>
      </c>
      <c r="E2624">
        <v>76</v>
      </c>
      <c r="F2624">
        <v>0</v>
      </c>
      <c r="G2624">
        <v>-1</v>
      </c>
      <c r="H2624">
        <v>1</v>
      </c>
      <c r="I2624">
        <v>271</v>
      </c>
    </row>
    <row r="2625" spans="2:9" x14ac:dyDescent="0.25">
      <c r="B2625">
        <v>225</v>
      </c>
      <c r="C2625">
        <v>89</v>
      </c>
      <c r="D2625">
        <v>1.3021229999999999</v>
      </c>
      <c r="E2625">
        <v>76</v>
      </c>
      <c r="F2625">
        <v>0</v>
      </c>
      <c r="G2625">
        <v>-1</v>
      </c>
      <c r="H2625">
        <v>1</v>
      </c>
      <c r="I2625">
        <v>271</v>
      </c>
    </row>
    <row r="2626" spans="2:9" x14ac:dyDescent="0.25">
      <c r="B2626">
        <v>226</v>
      </c>
      <c r="C2626">
        <v>89</v>
      </c>
      <c r="D2626">
        <v>1.3021229999999999</v>
      </c>
      <c r="E2626">
        <v>76</v>
      </c>
      <c r="F2626">
        <v>0</v>
      </c>
      <c r="G2626">
        <v>-1</v>
      </c>
      <c r="H2626">
        <v>1</v>
      </c>
      <c r="I2626">
        <v>271</v>
      </c>
    </row>
    <row r="2627" spans="2:9" x14ac:dyDescent="0.25">
      <c r="B2627">
        <v>227</v>
      </c>
      <c r="C2627">
        <v>89</v>
      </c>
      <c r="D2627">
        <v>1.4789129999999999</v>
      </c>
      <c r="E2627">
        <v>76</v>
      </c>
      <c r="F2627">
        <v>0</v>
      </c>
      <c r="G2627">
        <v>-1</v>
      </c>
      <c r="H2627">
        <v>1</v>
      </c>
      <c r="I2627">
        <v>271</v>
      </c>
    </row>
    <row r="2628" spans="2:9" x14ac:dyDescent="0.25">
      <c r="B2628">
        <v>228</v>
      </c>
      <c r="C2628">
        <v>89</v>
      </c>
      <c r="D2628">
        <v>0.928145</v>
      </c>
      <c r="E2628">
        <v>76</v>
      </c>
      <c r="F2628">
        <v>0</v>
      </c>
      <c r="G2628">
        <v>-1</v>
      </c>
      <c r="H2628">
        <v>1</v>
      </c>
      <c r="I2628">
        <v>271</v>
      </c>
    </row>
    <row r="2629" spans="2:9" x14ac:dyDescent="0.25">
      <c r="B2629">
        <v>229</v>
      </c>
      <c r="C2629">
        <v>89</v>
      </c>
      <c r="D2629">
        <v>0.928145</v>
      </c>
      <c r="E2629">
        <v>76</v>
      </c>
      <c r="F2629">
        <v>0</v>
      </c>
      <c r="G2629">
        <v>-1</v>
      </c>
      <c r="H2629">
        <v>1</v>
      </c>
      <c r="I2629">
        <v>271</v>
      </c>
    </row>
    <row r="2630" spans="2:9" x14ac:dyDescent="0.25">
      <c r="B2630">
        <v>230</v>
      </c>
      <c r="C2630">
        <v>89</v>
      </c>
      <c r="D2630">
        <v>1.4789129999999999</v>
      </c>
      <c r="E2630">
        <v>76</v>
      </c>
      <c r="F2630">
        <v>0</v>
      </c>
      <c r="G2630">
        <v>-1</v>
      </c>
      <c r="H2630">
        <v>1</v>
      </c>
      <c r="I2630">
        <v>271</v>
      </c>
    </row>
    <row r="2631" spans="2:9" x14ac:dyDescent="0.25">
      <c r="B2631">
        <v>231</v>
      </c>
      <c r="C2631">
        <v>89</v>
      </c>
      <c r="D2631">
        <v>1.4789129999999999</v>
      </c>
      <c r="E2631">
        <v>76</v>
      </c>
      <c r="F2631">
        <v>0</v>
      </c>
      <c r="G2631">
        <v>-1</v>
      </c>
      <c r="H2631">
        <v>1</v>
      </c>
      <c r="I2631">
        <v>271</v>
      </c>
    </row>
    <row r="2632" spans="2:9" x14ac:dyDescent="0.25">
      <c r="B2632">
        <v>232</v>
      </c>
      <c r="C2632">
        <v>89</v>
      </c>
      <c r="D2632">
        <v>1.4789129999999999</v>
      </c>
      <c r="E2632">
        <v>76</v>
      </c>
      <c r="F2632">
        <v>0</v>
      </c>
      <c r="G2632">
        <v>-1</v>
      </c>
      <c r="H2632">
        <v>1</v>
      </c>
      <c r="I2632">
        <v>271</v>
      </c>
    </row>
    <row r="2633" spans="2:9" x14ac:dyDescent="0.25">
      <c r="B2633">
        <v>233</v>
      </c>
      <c r="C2633">
        <v>89</v>
      </c>
      <c r="D2633">
        <v>1.4789129999999999</v>
      </c>
      <c r="E2633">
        <v>76</v>
      </c>
      <c r="F2633">
        <v>0</v>
      </c>
      <c r="G2633">
        <v>-1</v>
      </c>
      <c r="H2633">
        <v>1</v>
      </c>
      <c r="I2633">
        <v>271</v>
      </c>
    </row>
    <row r="2634" spans="2:9" x14ac:dyDescent="0.25">
      <c r="B2634">
        <v>234</v>
      </c>
      <c r="C2634">
        <v>89</v>
      </c>
      <c r="D2634">
        <v>1.0199400000000001</v>
      </c>
      <c r="E2634">
        <v>76</v>
      </c>
      <c r="F2634">
        <v>0</v>
      </c>
      <c r="G2634">
        <v>-1</v>
      </c>
      <c r="H2634">
        <v>1</v>
      </c>
      <c r="I2634">
        <v>271</v>
      </c>
    </row>
    <row r="2635" spans="2:9" x14ac:dyDescent="0.25">
      <c r="B2635">
        <v>235</v>
      </c>
      <c r="C2635">
        <v>89</v>
      </c>
      <c r="D2635">
        <v>1.0199400000000001</v>
      </c>
      <c r="E2635">
        <v>76</v>
      </c>
      <c r="F2635">
        <v>0</v>
      </c>
      <c r="G2635">
        <v>-1</v>
      </c>
      <c r="H2635">
        <v>1</v>
      </c>
      <c r="I2635">
        <v>271</v>
      </c>
    </row>
    <row r="2636" spans="2:9" x14ac:dyDescent="0.25">
      <c r="B2636">
        <v>236</v>
      </c>
      <c r="C2636">
        <v>89</v>
      </c>
      <c r="D2636">
        <v>1.0199400000000001</v>
      </c>
      <c r="E2636">
        <v>76</v>
      </c>
      <c r="F2636">
        <v>0</v>
      </c>
      <c r="G2636">
        <v>-1</v>
      </c>
      <c r="H2636">
        <v>1</v>
      </c>
      <c r="I2636">
        <v>271</v>
      </c>
    </row>
    <row r="2637" spans="2:9" x14ac:dyDescent="0.25">
      <c r="B2637">
        <v>237</v>
      </c>
      <c r="C2637">
        <v>89</v>
      </c>
      <c r="D2637">
        <v>1.0199400000000001</v>
      </c>
      <c r="E2637">
        <v>76</v>
      </c>
      <c r="F2637">
        <v>0</v>
      </c>
      <c r="G2637">
        <v>-1</v>
      </c>
      <c r="H2637">
        <v>1</v>
      </c>
      <c r="I2637">
        <v>271</v>
      </c>
    </row>
    <row r="2638" spans="2:9" x14ac:dyDescent="0.25">
      <c r="B2638">
        <v>238</v>
      </c>
      <c r="C2638">
        <v>89</v>
      </c>
      <c r="D2638">
        <v>1.0199400000000001</v>
      </c>
      <c r="E2638">
        <v>76</v>
      </c>
      <c r="F2638">
        <v>0</v>
      </c>
      <c r="G2638">
        <v>-1</v>
      </c>
      <c r="H2638">
        <v>1</v>
      </c>
      <c r="I2638">
        <v>271</v>
      </c>
    </row>
    <row r="2639" spans="2:9" x14ac:dyDescent="0.25">
      <c r="B2639">
        <v>239</v>
      </c>
      <c r="C2639">
        <v>89</v>
      </c>
      <c r="D2639">
        <v>1.0199400000000001</v>
      </c>
      <c r="E2639">
        <v>76</v>
      </c>
      <c r="F2639">
        <v>0</v>
      </c>
      <c r="G2639">
        <v>-1</v>
      </c>
      <c r="H2639">
        <v>1</v>
      </c>
      <c r="I2639">
        <v>271</v>
      </c>
    </row>
    <row r="2640" spans="2:9" x14ac:dyDescent="0.25">
      <c r="B2640">
        <v>240</v>
      </c>
      <c r="C2640">
        <v>89</v>
      </c>
      <c r="D2640">
        <v>1.0199400000000001</v>
      </c>
      <c r="E2640">
        <v>76</v>
      </c>
      <c r="F2640">
        <v>0</v>
      </c>
      <c r="G2640">
        <v>-1</v>
      </c>
      <c r="H2640">
        <v>1</v>
      </c>
      <c r="I2640">
        <v>271</v>
      </c>
    </row>
    <row r="2641" spans="2:9" x14ac:dyDescent="0.25">
      <c r="B2641">
        <v>241</v>
      </c>
      <c r="C2641">
        <v>89</v>
      </c>
      <c r="D2641">
        <v>0.56096699999999999</v>
      </c>
      <c r="E2641">
        <v>76</v>
      </c>
      <c r="F2641">
        <v>0</v>
      </c>
      <c r="G2641">
        <v>-1</v>
      </c>
      <c r="H2641">
        <v>1</v>
      </c>
      <c r="I2641">
        <v>271</v>
      </c>
    </row>
    <row r="2642" spans="2:9" x14ac:dyDescent="0.25">
      <c r="B2642">
        <v>242</v>
      </c>
      <c r="C2642">
        <v>89</v>
      </c>
      <c r="D2642">
        <v>0.56096699999999999</v>
      </c>
      <c r="E2642">
        <v>76</v>
      </c>
      <c r="F2642">
        <v>0</v>
      </c>
      <c r="G2642">
        <v>-1</v>
      </c>
      <c r="H2642">
        <v>1</v>
      </c>
      <c r="I2642">
        <v>271</v>
      </c>
    </row>
    <row r="2643" spans="2:9" x14ac:dyDescent="0.25">
      <c r="B2643">
        <v>243</v>
      </c>
      <c r="C2643">
        <v>89</v>
      </c>
      <c r="D2643">
        <v>0.56096699999999999</v>
      </c>
      <c r="E2643">
        <v>76</v>
      </c>
      <c r="F2643">
        <v>0</v>
      </c>
      <c r="G2643">
        <v>-1</v>
      </c>
      <c r="H2643">
        <v>1</v>
      </c>
      <c r="I2643">
        <v>271</v>
      </c>
    </row>
    <row r="2644" spans="2:9" x14ac:dyDescent="0.25">
      <c r="B2644">
        <v>244</v>
      </c>
      <c r="C2644">
        <v>89</v>
      </c>
      <c r="D2644">
        <v>0.50997000000000003</v>
      </c>
      <c r="E2644">
        <v>76</v>
      </c>
      <c r="F2644">
        <v>0</v>
      </c>
      <c r="G2644">
        <v>-1</v>
      </c>
      <c r="H2644">
        <v>1</v>
      </c>
      <c r="I2644">
        <v>271</v>
      </c>
    </row>
    <row r="2645" spans="2:9" x14ac:dyDescent="0.25">
      <c r="B2645">
        <v>245</v>
      </c>
      <c r="C2645">
        <v>89</v>
      </c>
      <c r="D2645">
        <v>0.50997000000000003</v>
      </c>
      <c r="E2645">
        <v>76</v>
      </c>
      <c r="F2645">
        <v>0</v>
      </c>
      <c r="G2645">
        <v>-1</v>
      </c>
      <c r="H2645">
        <v>1</v>
      </c>
      <c r="I2645">
        <v>271</v>
      </c>
    </row>
    <row r="2646" spans="2:9" x14ac:dyDescent="0.25">
      <c r="B2646">
        <v>246</v>
      </c>
      <c r="C2646">
        <v>89</v>
      </c>
      <c r="D2646">
        <v>0.50997000000000003</v>
      </c>
      <c r="E2646">
        <v>76</v>
      </c>
      <c r="F2646">
        <v>0</v>
      </c>
      <c r="G2646">
        <v>-1</v>
      </c>
      <c r="H2646">
        <v>1</v>
      </c>
      <c r="I2646">
        <v>271</v>
      </c>
    </row>
    <row r="2647" spans="2:9" x14ac:dyDescent="0.25">
      <c r="B2647">
        <v>247</v>
      </c>
      <c r="C2647">
        <v>89</v>
      </c>
      <c r="D2647">
        <v>0.50997000000000003</v>
      </c>
      <c r="E2647">
        <v>76</v>
      </c>
      <c r="F2647">
        <v>0</v>
      </c>
      <c r="G2647">
        <v>-1</v>
      </c>
      <c r="H2647">
        <v>1</v>
      </c>
      <c r="I2647">
        <v>271</v>
      </c>
    </row>
    <row r="2648" spans="2:9" x14ac:dyDescent="0.25">
      <c r="B2648">
        <v>248</v>
      </c>
      <c r="C2648">
        <v>89</v>
      </c>
      <c r="D2648">
        <v>0.50997000000000003</v>
      </c>
      <c r="E2648">
        <v>76</v>
      </c>
      <c r="F2648">
        <v>0</v>
      </c>
      <c r="G2648">
        <v>-1</v>
      </c>
      <c r="H2648">
        <v>1</v>
      </c>
      <c r="I2648">
        <v>271</v>
      </c>
    </row>
    <row r="2649" spans="2:9" x14ac:dyDescent="0.25">
      <c r="B2649">
        <v>249</v>
      </c>
      <c r="C2649">
        <v>89</v>
      </c>
      <c r="D2649">
        <v>0.50997000000000003</v>
      </c>
      <c r="E2649">
        <v>76</v>
      </c>
      <c r="F2649">
        <v>0</v>
      </c>
      <c r="G2649">
        <v>-1</v>
      </c>
      <c r="H2649">
        <v>1</v>
      </c>
      <c r="I2649">
        <v>271</v>
      </c>
    </row>
    <row r="2650" spans="2:9" x14ac:dyDescent="0.25">
      <c r="B2650">
        <v>250</v>
      </c>
      <c r="C2650">
        <v>89</v>
      </c>
      <c r="D2650">
        <v>0.50997000000000003</v>
      </c>
      <c r="E2650">
        <v>76</v>
      </c>
      <c r="F2650">
        <v>0</v>
      </c>
      <c r="G2650">
        <v>-1</v>
      </c>
      <c r="H2650">
        <v>1</v>
      </c>
      <c r="I2650">
        <v>271</v>
      </c>
    </row>
    <row r="2651" spans="2:9" x14ac:dyDescent="0.25">
      <c r="B2651">
        <v>251</v>
      </c>
      <c r="C2651">
        <v>89</v>
      </c>
      <c r="D2651">
        <v>0.46917199999999998</v>
      </c>
      <c r="E2651">
        <v>76</v>
      </c>
      <c r="F2651">
        <v>0</v>
      </c>
      <c r="G2651">
        <v>-1</v>
      </c>
      <c r="H2651">
        <v>1</v>
      </c>
      <c r="I2651">
        <v>271</v>
      </c>
    </row>
    <row r="2652" spans="2:9" x14ac:dyDescent="0.25">
      <c r="B2652">
        <v>252</v>
      </c>
      <c r="C2652">
        <v>89</v>
      </c>
      <c r="D2652">
        <v>0.46917199999999998</v>
      </c>
      <c r="E2652">
        <v>76</v>
      </c>
      <c r="F2652">
        <v>0</v>
      </c>
      <c r="G2652">
        <v>-1</v>
      </c>
      <c r="H2652">
        <v>1</v>
      </c>
      <c r="I2652">
        <v>271</v>
      </c>
    </row>
    <row r="2653" spans="2:9" x14ac:dyDescent="0.25">
      <c r="B2653">
        <v>253</v>
      </c>
      <c r="C2653">
        <v>89</v>
      </c>
      <c r="D2653">
        <v>0.46917199999999998</v>
      </c>
      <c r="E2653">
        <v>76</v>
      </c>
      <c r="F2653">
        <v>0</v>
      </c>
      <c r="G2653">
        <v>-1</v>
      </c>
      <c r="H2653">
        <v>1</v>
      </c>
      <c r="I2653">
        <v>271</v>
      </c>
    </row>
    <row r="2654" spans="2:9" x14ac:dyDescent="0.25">
      <c r="B2654">
        <v>254</v>
      </c>
      <c r="C2654">
        <v>89</v>
      </c>
      <c r="D2654">
        <v>0.46917199999999998</v>
      </c>
      <c r="E2654">
        <v>76</v>
      </c>
      <c r="F2654">
        <v>0</v>
      </c>
      <c r="G2654">
        <v>-1</v>
      </c>
      <c r="H2654">
        <v>1</v>
      </c>
      <c r="I2654">
        <v>271</v>
      </c>
    </row>
    <row r="2655" spans="2:9" x14ac:dyDescent="0.25">
      <c r="B2655">
        <v>255</v>
      </c>
      <c r="C2655">
        <v>89</v>
      </c>
      <c r="D2655">
        <v>0.46917199999999998</v>
      </c>
      <c r="E2655">
        <v>76</v>
      </c>
      <c r="F2655">
        <v>0</v>
      </c>
      <c r="G2655">
        <v>-1</v>
      </c>
      <c r="H2655">
        <v>1</v>
      </c>
      <c r="I2655">
        <v>271</v>
      </c>
    </row>
    <row r="2656" spans="2:9" x14ac:dyDescent="0.25">
      <c r="B2656">
        <v>256</v>
      </c>
      <c r="C2656">
        <v>89</v>
      </c>
      <c r="D2656">
        <v>0.46917199999999998</v>
      </c>
      <c r="E2656">
        <v>76</v>
      </c>
      <c r="F2656">
        <v>0</v>
      </c>
      <c r="G2656">
        <v>-1</v>
      </c>
      <c r="H2656">
        <v>1</v>
      </c>
      <c r="I2656">
        <v>271</v>
      </c>
    </row>
    <row r="2657" spans="2:9" x14ac:dyDescent="0.25">
      <c r="B2657">
        <v>257</v>
      </c>
      <c r="C2657">
        <v>89</v>
      </c>
      <c r="D2657">
        <v>0.46917199999999998</v>
      </c>
      <c r="E2657">
        <v>76</v>
      </c>
      <c r="F2657">
        <v>0</v>
      </c>
      <c r="G2657">
        <v>-1</v>
      </c>
      <c r="H2657">
        <v>1</v>
      </c>
      <c r="I2657">
        <v>271</v>
      </c>
    </row>
    <row r="2658" spans="2:9" x14ac:dyDescent="0.25">
      <c r="B2658">
        <v>258</v>
      </c>
      <c r="C2658">
        <v>89</v>
      </c>
      <c r="D2658">
        <v>0.53920800000000002</v>
      </c>
      <c r="E2658">
        <v>76</v>
      </c>
      <c r="F2658">
        <v>0</v>
      </c>
      <c r="G2658">
        <v>-1</v>
      </c>
      <c r="H2658">
        <v>1</v>
      </c>
      <c r="I2658">
        <v>271</v>
      </c>
    </row>
    <row r="2659" spans="2:9" x14ac:dyDescent="0.25">
      <c r="B2659">
        <v>259</v>
      </c>
      <c r="C2659">
        <v>89</v>
      </c>
      <c r="D2659">
        <v>0.53920800000000002</v>
      </c>
      <c r="E2659">
        <v>76</v>
      </c>
      <c r="F2659">
        <v>0</v>
      </c>
      <c r="G2659">
        <v>-1</v>
      </c>
      <c r="H2659">
        <v>1</v>
      </c>
      <c r="I2659">
        <v>271</v>
      </c>
    </row>
    <row r="2660" spans="2:9" x14ac:dyDescent="0.25">
      <c r="B2660">
        <v>260</v>
      </c>
      <c r="C2660">
        <v>89</v>
      </c>
      <c r="D2660">
        <v>0.53920800000000002</v>
      </c>
      <c r="E2660">
        <v>76</v>
      </c>
      <c r="F2660">
        <v>0</v>
      </c>
      <c r="G2660">
        <v>-1</v>
      </c>
      <c r="H2660">
        <v>1</v>
      </c>
      <c r="I2660">
        <v>271</v>
      </c>
    </row>
    <row r="2661" spans="2:9" x14ac:dyDescent="0.25">
      <c r="B2661">
        <v>261</v>
      </c>
      <c r="C2661">
        <v>89</v>
      </c>
      <c r="D2661">
        <v>0.53920800000000002</v>
      </c>
      <c r="E2661">
        <v>76</v>
      </c>
      <c r="F2661">
        <v>0</v>
      </c>
      <c r="G2661">
        <v>-1</v>
      </c>
      <c r="H2661">
        <v>1</v>
      </c>
      <c r="I2661">
        <v>271</v>
      </c>
    </row>
    <row r="2662" spans="2:9" x14ac:dyDescent="0.25">
      <c r="B2662">
        <v>262</v>
      </c>
      <c r="C2662">
        <v>89</v>
      </c>
      <c r="D2662">
        <v>0.53920800000000002</v>
      </c>
      <c r="E2662">
        <v>76</v>
      </c>
      <c r="F2662">
        <v>0</v>
      </c>
      <c r="G2662">
        <v>-1</v>
      </c>
      <c r="H2662">
        <v>1</v>
      </c>
      <c r="I2662">
        <v>271</v>
      </c>
    </row>
    <row r="2663" spans="2:9" x14ac:dyDescent="0.25">
      <c r="B2663">
        <v>263</v>
      </c>
      <c r="C2663">
        <v>89</v>
      </c>
      <c r="D2663">
        <v>0.53920800000000002</v>
      </c>
      <c r="E2663">
        <v>76</v>
      </c>
      <c r="F2663">
        <v>0</v>
      </c>
      <c r="G2663">
        <v>-1</v>
      </c>
      <c r="H2663">
        <v>1</v>
      </c>
      <c r="I2663">
        <v>271</v>
      </c>
    </row>
    <row r="2664" spans="2:9" x14ac:dyDescent="0.25">
      <c r="B2664">
        <v>264</v>
      </c>
      <c r="C2664">
        <v>89</v>
      </c>
      <c r="D2664">
        <v>0.53920800000000002</v>
      </c>
      <c r="E2664">
        <v>76</v>
      </c>
      <c r="F2664">
        <v>0</v>
      </c>
      <c r="G2664">
        <v>-1</v>
      </c>
      <c r="H2664">
        <v>1</v>
      </c>
      <c r="I2664">
        <v>271</v>
      </c>
    </row>
    <row r="2665" spans="2:9" x14ac:dyDescent="0.25">
      <c r="B2665">
        <v>265</v>
      </c>
      <c r="C2665">
        <v>89</v>
      </c>
      <c r="D2665">
        <v>2.7556039999999999</v>
      </c>
      <c r="E2665">
        <v>76</v>
      </c>
      <c r="F2665">
        <v>0</v>
      </c>
      <c r="G2665">
        <v>-1</v>
      </c>
      <c r="H2665">
        <v>1</v>
      </c>
      <c r="I2665">
        <v>271</v>
      </c>
    </row>
    <row r="2666" spans="2:9" x14ac:dyDescent="0.25">
      <c r="B2666">
        <v>266</v>
      </c>
      <c r="C2666">
        <v>89</v>
      </c>
      <c r="D2666">
        <v>3.2230989999999999</v>
      </c>
      <c r="E2666">
        <v>76</v>
      </c>
      <c r="F2666">
        <v>0</v>
      </c>
      <c r="G2666">
        <v>-1</v>
      </c>
      <c r="H2666">
        <v>1</v>
      </c>
      <c r="I2666">
        <v>271</v>
      </c>
    </row>
    <row r="2667" spans="2:9" x14ac:dyDescent="0.25">
      <c r="B2667">
        <v>267</v>
      </c>
      <c r="C2667">
        <v>89</v>
      </c>
      <c r="D2667">
        <v>3.2230989999999999</v>
      </c>
      <c r="E2667">
        <v>76</v>
      </c>
      <c r="F2667">
        <v>0</v>
      </c>
      <c r="G2667">
        <v>-1</v>
      </c>
      <c r="H2667">
        <v>1</v>
      </c>
      <c r="I2667">
        <v>271</v>
      </c>
    </row>
    <row r="2668" spans="2:9" x14ac:dyDescent="0.25">
      <c r="B2668">
        <v>268</v>
      </c>
      <c r="C2668">
        <v>89</v>
      </c>
      <c r="D2668">
        <v>3.2230989999999999</v>
      </c>
      <c r="E2668">
        <v>76</v>
      </c>
      <c r="F2668">
        <v>0</v>
      </c>
      <c r="G2668">
        <v>-1</v>
      </c>
      <c r="H2668">
        <v>1</v>
      </c>
      <c r="I2668">
        <v>271</v>
      </c>
    </row>
    <row r="2669" spans="2:9" x14ac:dyDescent="0.25">
      <c r="B2669">
        <v>269</v>
      </c>
      <c r="C2669">
        <v>89</v>
      </c>
      <c r="D2669">
        <v>2.9114360000000001</v>
      </c>
      <c r="E2669">
        <v>76</v>
      </c>
      <c r="F2669">
        <v>0</v>
      </c>
      <c r="G2669">
        <v>-1</v>
      </c>
      <c r="H2669">
        <v>1</v>
      </c>
      <c r="I2669">
        <v>271</v>
      </c>
    </row>
    <row r="2670" spans="2:9" x14ac:dyDescent="0.25">
      <c r="B2670">
        <v>270</v>
      </c>
      <c r="C2670">
        <v>89</v>
      </c>
      <c r="D2670">
        <v>2.9114360000000001</v>
      </c>
      <c r="E2670">
        <v>76</v>
      </c>
      <c r="F2670">
        <v>0</v>
      </c>
      <c r="G2670">
        <v>-1</v>
      </c>
      <c r="H2670">
        <v>1</v>
      </c>
      <c r="I2670">
        <v>271</v>
      </c>
    </row>
    <row r="2671" spans="2:9" x14ac:dyDescent="0.25">
      <c r="B2671">
        <v>271</v>
      </c>
      <c r="C2671">
        <v>89</v>
      </c>
      <c r="D2671">
        <v>0.737757</v>
      </c>
      <c r="E2671">
        <v>76</v>
      </c>
      <c r="F2671">
        <v>0</v>
      </c>
      <c r="G2671">
        <v>-1</v>
      </c>
      <c r="H2671">
        <v>1</v>
      </c>
      <c r="I2671">
        <v>271</v>
      </c>
    </row>
    <row r="2672" spans="2:9" x14ac:dyDescent="0.25">
      <c r="B2672">
        <v>272</v>
      </c>
      <c r="C2672">
        <v>89</v>
      </c>
      <c r="D2672">
        <v>0.737757</v>
      </c>
      <c r="E2672">
        <v>76</v>
      </c>
      <c r="F2672">
        <v>0</v>
      </c>
      <c r="G2672">
        <v>-1</v>
      </c>
      <c r="H2672">
        <v>1</v>
      </c>
      <c r="I2672">
        <v>271</v>
      </c>
    </row>
    <row r="2673" spans="2:9" x14ac:dyDescent="0.25">
      <c r="B2673">
        <v>273</v>
      </c>
      <c r="C2673">
        <v>89</v>
      </c>
      <c r="D2673">
        <v>0.737757</v>
      </c>
      <c r="E2673">
        <v>76</v>
      </c>
      <c r="F2673">
        <v>0</v>
      </c>
      <c r="G2673">
        <v>-1</v>
      </c>
      <c r="H2673">
        <v>1</v>
      </c>
      <c r="I2673">
        <v>271</v>
      </c>
    </row>
    <row r="2674" spans="2:9" x14ac:dyDescent="0.25">
      <c r="B2674">
        <v>274</v>
      </c>
      <c r="C2674">
        <v>89</v>
      </c>
      <c r="D2674">
        <v>0.737757</v>
      </c>
      <c r="E2674">
        <v>76</v>
      </c>
      <c r="F2674">
        <v>0</v>
      </c>
      <c r="G2674">
        <v>-1</v>
      </c>
      <c r="H2674">
        <v>1</v>
      </c>
      <c r="I2674">
        <v>271</v>
      </c>
    </row>
    <row r="2675" spans="2:9" x14ac:dyDescent="0.25">
      <c r="B2675">
        <v>275</v>
      </c>
      <c r="C2675">
        <v>89</v>
      </c>
      <c r="D2675">
        <v>0.737757</v>
      </c>
      <c r="E2675">
        <v>76</v>
      </c>
      <c r="F2675">
        <v>0</v>
      </c>
      <c r="G2675">
        <v>-1</v>
      </c>
      <c r="H2675">
        <v>1</v>
      </c>
      <c r="I2675">
        <v>271</v>
      </c>
    </row>
    <row r="2676" spans="2:9" x14ac:dyDescent="0.25">
      <c r="B2676">
        <v>276</v>
      </c>
      <c r="C2676">
        <v>89</v>
      </c>
      <c r="D2676">
        <v>0.737757</v>
      </c>
      <c r="E2676">
        <v>76</v>
      </c>
      <c r="F2676">
        <v>0</v>
      </c>
      <c r="G2676">
        <v>-1</v>
      </c>
      <c r="H2676">
        <v>1</v>
      </c>
      <c r="I2676">
        <v>271</v>
      </c>
    </row>
    <row r="2677" spans="2:9" x14ac:dyDescent="0.25">
      <c r="B2677">
        <v>277</v>
      </c>
      <c r="C2677">
        <v>89</v>
      </c>
      <c r="D2677">
        <v>0.737757</v>
      </c>
      <c r="E2677">
        <v>76</v>
      </c>
      <c r="F2677">
        <v>0</v>
      </c>
      <c r="G2677">
        <v>-1</v>
      </c>
      <c r="H2677">
        <v>1</v>
      </c>
      <c r="I2677">
        <v>271</v>
      </c>
    </row>
    <row r="2678" spans="2:9" x14ac:dyDescent="0.25">
      <c r="B2678">
        <v>278</v>
      </c>
      <c r="C2678">
        <v>89</v>
      </c>
      <c r="D2678">
        <v>4.176812</v>
      </c>
      <c r="E2678">
        <v>76</v>
      </c>
      <c r="F2678">
        <v>0</v>
      </c>
      <c r="G2678">
        <v>-1</v>
      </c>
      <c r="H2678">
        <v>1</v>
      </c>
      <c r="I2678">
        <v>271</v>
      </c>
    </row>
    <row r="2679" spans="2:9" x14ac:dyDescent="0.25">
      <c r="B2679">
        <v>279</v>
      </c>
      <c r="C2679">
        <v>89</v>
      </c>
      <c r="D2679">
        <v>5.3224910000000003</v>
      </c>
      <c r="E2679">
        <v>76</v>
      </c>
      <c r="F2679">
        <v>0</v>
      </c>
      <c r="G2679">
        <v>-1</v>
      </c>
      <c r="H2679">
        <v>1</v>
      </c>
      <c r="I2679">
        <v>271</v>
      </c>
    </row>
    <row r="2680" spans="2:9" x14ac:dyDescent="0.25">
      <c r="B2680">
        <v>280</v>
      </c>
      <c r="C2680">
        <v>89</v>
      </c>
      <c r="D2680">
        <v>6.8509739999999999</v>
      </c>
      <c r="E2680">
        <v>76</v>
      </c>
      <c r="F2680">
        <v>0</v>
      </c>
      <c r="G2680">
        <v>-1</v>
      </c>
      <c r="H2680">
        <v>1</v>
      </c>
      <c r="I2680">
        <v>271</v>
      </c>
    </row>
    <row r="2681" spans="2:9" x14ac:dyDescent="0.25">
      <c r="B2681">
        <v>281</v>
      </c>
      <c r="C2681">
        <v>89</v>
      </c>
      <c r="D2681">
        <v>5.6028469999999997</v>
      </c>
      <c r="E2681">
        <v>76</v>
      </c>
      <c r="F2681">
        <v>0</v>
      </c>
      <c r="G2681">
        <v>-1</v>
      </c>
      <c r="H2681">
        <v>1</v>
      </c>
      <c r="I2681">
        <v>271</v>
      </c>
    </row>
    <row r="2682" spans="2:9" x14ac:dyDescent="0.25">
      <c r="B2682">
        <v>282</v>
      </c>
      <c r="C2682">
        <v>89</v>
      </c>
      <c r="D2682">
        <v>5.1405969999999996</v>
      </c>
      <c r="E2682">
        <v>76</v>
      </c>
      <c r="F2682">
        <v>0</v>
      </c>
      <c r="G2682">
        <v>-1</v>
      </c>
      <c r="H2682">
        <v>1</v>
      </c>
      <c r="I2682">
        <v>271</v>
      </c>
    </row>
    <row r="2683" spans="2:9" x14ac:dyDescent="0.25">
      <c r="B2683">
        <v>283</v>
      </c>
      <c r="C2683">
        <v>89</v>
      </c>
      <c r="D2683">
        <v>5.3654640000000002</v>
      </c>
      <c r="E2683">
        <v>76</v>
      </c>
      <c r="F2683">
        <v>0</v>
      </c>
      <c r="G2683">
        <v>-1</v>
      </c>
      <c r="H2683">
        <v>1</v>
      </c>
      <c r="I2683">
        <v>271</v>
      </c>
    </row>
    <row r="2684" spans="2:9" x14ac:dyDescent="0.25">
      <c r="B2684">
        <v>284</v>
      </c>
      <c r="C2684">
        <v>89</v>
      </c>
      <c r="D2684">
        <v>3.31128</v>
      </c>
      <c r="E2684">
        <v>76</v>
      </c>
      <c r="F2684">
        <v>0</v>
      </c>
      <c r="G2684">
        <v>-1</v>
      </c>
      <c r="H2684">
        <v>1</v>
      </c>
      <c r="I2684">
        <v>271</v>
      </c>
    </row>
    <row r="2685" spans="2:9" x14ac:dyDescent="0.25">
      <c r="B2685">
        <v>285</v>
      </c>
      <c r="C2685">
        <v>89</v>
      </c>
      <c r="D2685">
        <v>1.0434410000000001</v>
      </c>
      <c r="E2685">
        <v>76</v>
      </c>
      <c r="F2685">
        <v>0</v>
      </c>
      <c r="G2685">
        <v>-1</v>
      </c>
      <c r="H2685">
        <v>1</v>
      </c>
      <c r="I2685">
        <v>271</v>
      </c>
    </row>
    <row r="2686" spans="2:9" x14ac:dyDescent="0.25">
      <c r="B2686">
        <v>286</v>
      </c>
      <c r="C2686">
        <v>89</v>
      </c>
      <c r="D2686">
        <v>1.0434410000000001</v>
      </c>
      <c r="E2686">
        <v>76</v>
      </c>
      <c r="F2686">
        <v>0</v>
      </c>
      <c r="G2686">
        <v>-1</v>
      </c>
      <c r="H2686">
        <v>1</v>
      </c>
      <c r="I2686">
        <v>271</v>
      </c>
    </row>
    <row r="2687" spans="2:9" x14ac:dyDescent="0.25">
      <c r="B2687">
        <v>287</v>
      </c>
      <c r="C2687">
        <v>89</v>
      </c>
      <c r="D2687">
        <v>2.1841390000000001</v>
      </c>
      <c r="E2687">
        <v>76</v>
      </c>
      <c r="F2687">
        <v>0</v>
      </c>
      <c r="G2687">
        <v>-1</v>
      </c>
      <c r="H2687">
        <v>1</v>
      </c>
      <c r="I2687">
        <v>271</v>
      </c>
    </row>
    <row r="2688" spans="2:9" x14ac:dyDescent="0.25">
      <c r="B2688">
        <v>288</v>
      </c>
      <c r="C2688">
        <v>89</v>
      </c>
      <c r="D2688">
        <v>2.1841390000000001</v>
      </c>
      <c r="E2688">
        <v>76</v>
      </c>
      <c r="F2688">
        <v>0</v>
      </c>
      <c r="G2688">
        <v>-1</v>
      </c>
      <c r="H2688">
        <v>1</v>
      </c>
      <c r="I2688">
        <v>271</v>
      </c>
    </row>
    <row r="2689" spans="2:9" x14ac:dyDescent="0.25">
      <c r="B2689">
        <v>289</v>
      </c>
      <c r="C2689">
        <v>89</v>
      </c>
      <c r="D2689">
        <v>1.3113509999999999</v>
      </c>
      <c r="E2689">
        <v>76</v>
      </c>
      <c r="F2689">
        <v>0</v>
      </c>
      <c r="G2689">
        <v>-1</v>
      </c>
      <c r="H2689">
        <v>1</v>
      </c>
      <c r="I2689">
        <v>271</v>
      </c>
    </row>
    <row r="2690" spans="2:9" x14ac:dyDescent="0.25">
      <c r="B2690">
        <v>290</v>
      </c>
      <c r="C2690">
        <v>89</v>
      </c>
      <c r="D2690">
        <v>0.90243499999999999</v>
      </c>
      <c r="E2690">
        <v>76</v>
      </c>
      <c r="F2690">
        <v>0</v>
      </c>
      <c r="G2690">
        <v>-1</v>
      </c>
      <c r="H2690">
        <v>1</v>
      </c>
      <c r="I2690">
        <v>271</v>
      </c>
    </row>
    <row r="2691" spans="2:9" x14ac:dyDescent="0.25">
      <c r="B2691">
        <v>291</v>
      </c>
      <c r="C2691">
        <v>89</v>
      </c>
      <c r="D2691">
        <v>0.29505399999999998</v>
      </c>
      <c r="E2691">
        <v>76</v>
      </c>
      <c r="F2691">
        <v>0</v>
      </c>
      <c r="G2691">
        <v>-1</v>
      </c>
      <c r="H2691">
        <v>1</v>
      </c>
      <c r="I2691">
        <v>271</v>
      </c>
    </row>
    <row r="2692" spans="2:9" x14ac:dyDescent="0.25">
      <c r="B2692">
        <v>292</v>
      </c>
      <c r="C2692">
        <v>89</v>
      </c>
      <c r="D2692">
        <v>0.45897300000000002</v>
      </c>
      <c r="E2692">
        <v>76</v>
      </c>
      <c r="F2692">
        <v>0</v>
      </c>
      <c r="G2692">
        <v>-1</v>
      </c>
      <c r="H2692">
        <v>1</v>
      </c>
      <c r="I2692">
        <v>271</v>
      </c>
    </row>
    <row r="2693" spans="2:9" x14ac:dyDescent="0.25">
      <c r="B2693">
        <v>293</v>
      </c>
      <c r="C2693">
        <v>89</v>
      </c>
      <c r="D2693">
        <v>0.45897300000000002</v>
      </c>
      <c r="E2693">
        <v>76</v>
      </c>
      <c r="F2693">
        <v>0</v>
      </c>
      <c r="G2693">
        <v>-1</v>
      </c>
      <c r="H2693">
        <v>1</v>
      </c>
      <c r="I2693">
        <v>271</v>
      </c>
    </row>
    <row r="2694" spans="2:9" x14ac:dyDescent="0.25">
      <c r="B2694">
        <v>294</v>
      </c>
      <c r="C2694">
        <v>89</v>
      </c>
      <c r="D2694">
        <v>0.45897300000000002</v>
      </c>
      <c r="E2694">
        <v>76</v>
      </c>
      <c r="F2694">
        <v>0</v>
      </c>
      <c r="G2694">
        <v>-1</v>
      </c>
      <c r="H2694">
        <v>1</v>
      </c>
      <c r="I2694">
        <v>271</v>
      </c>
    </row>
    <row r="2695" spans="2:9" x14ac:dyDescent="0.25">
      <c r="B2695">
        <v>295</v>
      </c>
      <c r="C2695">
        <v>89</v>
      </c>
      <c r="D2695">
        <v>0.45897300000000002</v>
      </c>
      <c r="E2695">
        <v>76</v>
      </c>
      <c r="F2695">
        <v>0</v>
      </c>
      <c r="G2695">
        <v>-1</v>
      </c>
      <c r="H2695">
        <v>1</v>
      </c>
      <c r="I2695">
        <v>271</v>
      </c>
    </row>
    <row r="2696" spans="2:9" x14ac:dyDescent="0.25">
      <c r="B2696">
        <v>296</v>
      </c>
      <c r="C2696">
        <v>89</v>
      </c>
      <c r="D2696">
        <v>0.45897300000000002</v>
      </c>
      <c r="E2696">
        <v>76</v>
      </c>
      <c r="F2696">
        <v>0</v>
      </c>
      <c r="G2696">
        <v>-1</v>
      </c>
      <c r="H2696">
        <v>1</v>
      </c>
      <c r="I2696">
        <v>271</v>
      </c>
    </row>
    <row r="2697" spans="2:9" x14ac:dyDescent="0.25">
      <c r="B2697">
        <v>297</v>
      </c>
      <c r="C2697">
        <v>89</v>
      </c>
      <c r="D2697">
        <v>0.45897300000000002</v>
      </c>
      <c r="E2697">
        <v>76</v>
      </c>
      <c r="F2697">
        <v>0</v>
      </c>
      <c r="G2697">
        <v>-1</v>
      </c>
      <c r="H2697">
        <v>1</v>
      </c>
      <c r="I2697">
        <v>271</v>
      </c>
    </row>
    <row r="2698" spans="2:9" x14ac:dyDescent="0.25">
      <c r="B2698">
        <v>298</v>
      </c>
      <c r="C2698">
        <v>89</v>
      </c>
      <c r="D2698">
        <v>0.20304800000000001</v>
      </c>
      <c r="E2698">
        <v>76</v>
      </c>
      <c r="F2698">
        <v>0</v>
      </c>
      <c r="G2698">
        <v>-1</v>
      </c>
      <c r="H2698">
        <v>1</v>
      </c>
      <c r="I2698">
        <v>271</v>
      </c>
    </row>
    <row r="2699" spans="2:9" x14ac:dyDescent="0.25">
      <c r="B2699">
        <v>299</v>
      </c>
      <c r="C2699">
        <v>89</v>
      </c>
      <c r="D2699">
        <v>0.45897300000000002</v>
      </c>
      <c r="E2699">
        <v>76</v>
      </c>
      <c r="F2699">
        <v>0</v>
      </c>
      <c r="G2699">
        <v>-1</v>
      </c>
      <c r="H2699">
        <v>1</v>
      </c>
      <c r="I2699">
        <v>271</v>
      </c>
    </row>
    <row r="2700" spans="2:9" x14ac:dyDescent="0.25">
      <c r="B2700">
        <v>300</v>
      </c>
      <c r="C2700">
        <v>89</v>
      </c>
      <c r="D2700">
        <v>0.24817</v>
      </c>
      <c r="E2700">
        <v>76</v>
      </c>
      <c r="F2700">
        <v>0</v>
      </c>
      <c r="G2700">
        <v>-1</v>
      </c>
      <c r="H2700">
        <v>1</v>
      </c>
      <c r="I2700">
        <v>271</v>
      </c>
    </row>
    <row r="2701" spans="2:9" x14ac:dyDescent="0.25">
      <c r="B2701">
        <v>301</v>
      </c>
      <c r="C2701">
        <v>89</v>
      </c>
      <c r="D2701">
        <v>0.360622</v>
      </c>
      <c r="E2701">
        <v>76</v>
      </c>
      <c r="F2701">
        <v>0</v>
      </c>
      <c r="G2701">
        <v>-1</v>
      </c>
      <c r="H2701">
        <v>1</v>
      </c>
      <c r="I2701">
        <v>271</v>
      </c>
    </row>
    <row r="2702" spans="2:9" x14ac:dyDescent="0.25">
      <c r="B2702">
        <v>302</v>
      </c>
      <c r="C2702">
        <v>89</v>
      </c>
      <c r="D2702">
        <v>0.56096699999999999</v>
      </c>
      <c r="E2702">
        <v>76</v>
      </c>
      <c r="F2702">
        <v>0</v>
      </c>
      <c r="G2702">
        <v>-1</v>
      </c>
      <c r="H2702">
        <v>1</v>
      </c>
      <c r="I2702">
        <v>271</v>
      </c>
    </row>
    <row r="2703" spans="2:9" x14ac:dyDescent="0.25">
      <c r="B2703">
        <v>303</v>
      </c>
      <c r="C2703">
        <v>89</v>
      </c>
      <c r="D2703">
        <v>0.346634</v>
      </c>
      <c r="E2703">
        <v>76</v>
      </c>
      <c r="F2703">
        <v>0</v>
      </c>
      <c r="G2703">
        <v>-1</v>
      </c>
      <c r="H2703">
        <v>1</v>
      </c>
      <c r="I2703">
        <v>271</v>
      </c>
    </row>
    <row r="2704" spans="2:9" x14ac:dyDescent="0.25">
      <c r="B2704">
        <v>304</v>
      </c>
      <c r="C2704">
        <v>89</v>
      </c>
      <c r="D2704">
        <v>0.42655100000000001</v>
      </c>
      <c r="E2704">
        <v>76</v>
      </c>
      <c r="F2704">
        <v>0</v>
      </c>
      <c r="G2704">
        <v>-1</v>
      </c>
      <c r="H2704">
        <v>1</v>
      </c>
      <c r="I2704">
        <v>271</v>
      </c>
    </row>
    <row r="2705" spans="2:9" x14ac:dyDescent="0.25">
      <c r="B2705">
        <v>305</v>
      </c>
      <c r="C2705">
        <v>89</v>
      </c>
      <c r="D2705">
        <v>1.988585</v>
      </c>
      <c r="E2705">
        <v>76</v>
      </c>
      <c r="F2705">
        <v>0</v>
      </c>
      <c r="G2705">
        <v>-1</v>
      </c>
      <c r="H2705">
        <v>1</v>
      </c>
      <c r="I2705">
        <v>271</v>
      </c>
    </row>
    <row r="2706" spans="2:9" x14ac:dyDescent="0.25">
      <c r="B2706">
        <v>306</v>
      </c>
      <c r="C2706">
        <v>89</v>
      </c>
      <c r="D2706">
        <v>1.988585</v>
      </c>
      <c r="E2706">
        <v>76</v>
      </c>
      <c r="F2706">
        <v>0</v>
      </c>
      <c r="G2706">
        <v>-1</v>
      </c>
      <c r="H2706">
        <v>1</v>
      </c>
      <c r="I2706">
        <v>271</v>
      </c>
    </row>
    <row r="2707" spans="2:9" x14ac:dyDescent="0.25">
      <c r="B2707">
        <v>307</v>
      </c>
      <c r="C2707">
        <v>89</v>
      </c>
      <c r="D2707">
        <v>1.954847</v>
      </c>
      <c r="E2707">
        <v>76</v>
      </c>
      <c r="F2707">
        <v>0</v>
      </c>
      <c r="G2707">
        <v>-1</v>
      </c>
      <c r="H2707">
        <v>1</v>
      </c>
      <c r="I2707">
        <v>271</v>
      </c>
    </row>
    <row r="2708" spans="2:9" x14ac:dyDescent="0.25">
      <c r="B2708">
        <v>308</v>
      </c>
      <c r="C2708">
        <v>89</v>
      </c>
      <c r="D2708">
        <v>1.954847</v>
      </c>
      <c r="E2708">
        <v>76</v>
      </c>
      <c r="F2708">
        <v>0</v>
      </c>
      <c r="G2708">
        <v>-1</v>
      </c>
      <c r="H2708">
        <v>1</v>
      </c>
      <c r="I2708">
        <v>271</v>
      </c>
    </row>
    <row r="2709" spans="2:9" x14ac:dyDescent="0.25">
      <c r="B2709">
        <v>309</v>
      </c>
      <c r="C2709">
        <v>89</v>
      </c>
      <c r="D2709">
        <v>0.84331299999999998</v>
      </c>
      <c r="E2709">
        <v>76</v>
      </c>
      <c r="F2709">
        <v>0</v>
      </c>
      <c r="G2709">
        <v>-1</v>
      </c>
      <c r="H2709">
        <v>1</v>
      </c>
      <c r="I2709">
        <v>271</v>
      </c>
    </row>
    <row r="2710" spans="2:9" x14ac:dyDescent="0.25">
      <c r="B2710">
        <v>310</v>
      </c>
      <c r="C2710">
        <v>89</v>
      </c>
      <c r="D2710">
        <v>3.1461250000000001</v>
      </c>
      <c r="E2710">
        <v>76</v>
      </c>
      <c r="F2710">
        <v>0</v>
      </c>
      <c r="G2710">
        <v>-1</v>
      </c>
      <c r="H2710">
        <v>1</v>
      </c>
      <c r="I2710">
        <v>271</v>
      </c>
    </row>
    <row r="2711" spans="2:9" x14ac:dyDescent="0.25">
      <c r="B2711">
        <v>311</v>
      </c>
      <c r="C2711">
        <v>89</v>
      </c>
      <c r="D2711">
        <v>4.1518740000000003</v>
      </c>
      <c r="E2711">
        <v>76</v>
      </c>
      <c r="F2711">
        <v>0</v>
      </c>
      <c r="G2711">
        <v>-1</v>
      </c>
      <c r="H2711">
        <v>1</v>
      </c>
      <c r="I2711">
        <v>271</v>
      </c>
    </row>
    <row r="2712" spans="2:9" x14ac:dyDescent="0.25">
      <c r="B2712">
        <v>312</v>
      </c>
      <c r="C2712">
        <v>89</v>
      </c>
      <c r="D2712">
        <v>0.677813</v>
      </c>
      <c r="E2712">
        <v>76</v>
      </c>
      <c r="F2712">
        <v>0</v>
      </c>
      <c r="G2712">
        <v>-1</v>
      </c>
      <c r="H2712">
        <v>1</v>
      </c>
      <c r="I2712">
        <v>271</v>
      </c>
    </row>
    <row r="2713" spans="2:9" x14ac:dyDescent="0.25">
      <c r="B2713">
        <v>313</v>
      </c>
      <c r="C2713">
        <v>89</v>
      </c>
      <c r="D2713">
        <v>2.5592600000000001</v>
      </c>
      <c r="E2713">
        <v>76</v>
      </c>
      <c r="F2713">
        <v>0</v>
      </c>
      <c r="G2713">
        <v>-1</v>
      </c>
      <c r="H2713">
        <v>1</v>
      </c>
      <c r="I2713">
        <v>271</v>
      </c>
    </row>
    <row r="2714" spans="2:9" x14ac:dyDescent="0.25">
      <c r="B2714">
        <v>314</v>
      </c>
      <c r="C2714">
        <v>89</v>
      </c>
      <c r="D2714">
        <v>1.922974</v>
      </c>
      <c r="E2714">
        <v>76</v>
      </c>
      <c r="F2714">
        <v>0</v>
      </c>
      <c r="G2714">
        <v>-1</v>
      </c>
      <c r="H2714">
        <v>1</v>
      </c>
      <c r="I2714">
        <v>271</v>
      </c>
    </row>
    <row r="2715" spans="2:9" x14ac:dyDescent="0.25">
      <c r="B2715">
        <v>315</v>
      </c>
      <c r="C2715">
        <v>89</v>
      </c>
      <c r="D2715">
        <v>0.30161100000000002</v>
      </c>
      <c r="E2715">
        <v>76</v>
      </c>
      <c r="F2715">
        <v>0</v>
      </c>
      <c r="G2715">
        <v>-1</v>
      </c>
      <c r="H2715">
        <v>1</v>
      </c>
      <c r="I2715">
        <v>271</v>
      </c>
    </row>
    <row r="2716" spans="2:9" x14ac:dyDescent="0.25">
      <c r="B2716">
        <v>316</v>
      </c>
      <c r="C2716">
        <v>89</v>
      </c>
      <c r="D2716">
        <v>0.35240500000000002</v>
      </c>
      <c r="E2716">
        <v>76</v>
      </c>
      <c r="F2716">
        <v>0</v>
      </c>
      <c r="G2716">
        <v>-1</v>
      </c>
      <c r="H2716">
        <v>1</v>
      </c>
      <c r="I2716">
        <v>271</v>
      </c>
    </row>
    <row r="2717" spans="2:9" x14ac:dyDescent="0.25">
      <c r="B2717">
        <v>317</v>
      </c>
      <c r="C2717">
        <v>89</v>
      </c>
      <c r="D2717">
        <v>0.926126</v>
      </c>
      <c r="E2717">
        <v>76</v>
      </c>
      <c r="F2717">
        <v>0</v>
      </c>
      <c r="G2717">
        <v>-1</v>
      </c>
      <c r="H2717">
        <v>1</v>
      </c>
      <c r="I2717">
        <v>271</v>
      </c>
    </row>
    <row r="2718" spans="2:9" x14ac:dyDescent="0.25">
      <c r="B2718">
        <v>318</v>
      </c>
      <c r="C2718">
        <v>89</v>
      </c>
      <c r="D2718">
        <v>0.32114799999999999</v>
      </c>
      <c r="E2718">
        <v>76</v>
      </c>
      <c r="F2718">
        <v>0</v>
      </c>
      <c r="G2718">
        <v>-1</v>
      </c>
      <c r="H2718">
        <v>1</v>
      </c>
      <c r="I2718">
        <v>271</v>
      </c>
    </row>
    <row r="2719" spans="2:9" x14ac:dyDescent="0.25">
      <c r="B2719">
        <v>319</v>
      </c>
      <c r="C2719">
        <v>89</v>
      </c>
      <c r="D2719">
        <v>0.28404800000000002</v>
      </c>
      <c r="E2719">
        <v>76</v>
      </c>
      <c r="F2719">
        <v>0</v>
      </c>
      <c r="G2719">
        <v>-1</v>
      </c>
      <c r="H2719">
        <v>1</v>
      </c>
      <c r="I2719">
        <v>271</v>
      </c>
    </row>
    <row r="2720" spans="2:9" x14ac:dyDescent="0.25">
      <c r="B2720">
        <v>320</v>
      </c>
      <c r="C2720">
        <v>89</v>
      </c>
      <c r="D2720">
        <v>0.72229299999999996</v>
      </c>
      <c r="E2720">
        <v>76</v>
      </c>
      <c r="F2720">
        <v>0</v>
      </c>
      <c r="G2720">
        <v>-1</v>
      </c>
      <c r="H2720">
        <v>1</v>
      </c>
      <c r="I2720">
        <v>271</v>
      </c>
    </row>
    <row r="2721" spans="2:9" x14ac:dyDescent="0.25">
      <c r="B2721">
        <v>321</v>
      </c>
      <c r="C2721">
        <v>89</v>
      </c>
      <c r="D2721">
        <v>0.97394499999999995</v>
      </c>
      <c r="E2721">
        <v>76</v>
      </c>
      <c r="F2721">
        <v>0</v>
      </c>
      <c r="G2721">
        <v>-1</v>
      </c>
      <c r="H2721">
        <v>1</v>
      </c>
      <c r="I2721">
        <v>271</v>
      </c>
    </row>
    <row r="2722" spans="2:9" x14ac:dyDescent="0.25">
      <c r="B2722">
        <v>322</v>
      </c>
      <c r="C2722">
        <v>89</v>
      </c>
      <c r="D2722">
        <v>1.0661099999999999</v>
      </c>
      <c r="E2722">
        <v>76</v>
      </c>
      <c r="F2722">
        <v>0</v>
      </c>
      <c r="G2722">
        <v>-1</v>
      </c>
      <c r="H2722">
        <v>1</v>
      </c>
      <c r="I2722">
        <v>271</v>
      </c>
    </row>
    <row r="2723" spans="2:9" x14ac:dyDescent="0.25">
      <c r="B2723">
        <v>323</v>
      </c>
      <c r="C2723">
        <v>89</v>
      </c>
      <c r="D2723">
        <v>0.32783800000000002</v>
      </c>
      <c r="E2723">
        <v>76</v>
      </c>
      <c r="F2723">
        <v>0</v>
      </c>
      <c r="G2723">
        <v>-1</v>
      </c>
      <c r="H2723">
        <v>1</v>
      </c>
      <c r="I2723">
        <v>271</v>
      </c>
    </row>
    <row r="2724" spans="2:9" x14ac:dyDescent="0.25">
      <c r="B2724">
        <v>324</v>
      </c>
      <c r="C2724">
        <v>89</v>
      </c>
      <c r="D2724">
        <v>0.225609</v>
      </c>
      <c r="E2724">
        <v>76</v>
      </c>
      <c r="F2724">
        <v>0</v>
      </c>
      <c r="G2724">
        <v>-1</v>
      </c>
      <c r="H2724">
        <v>1</v>
      </c>
      <c r="I2724">
        <v>271</v>
      </c>
    </row>
    <row r="2725" spans="2:9" x14ac:dyDescent="0.25">
      <c r="B2725">
        <v>325</v>
      </c>
      <c r="C2725">
        <v>89</v>
      </c>
      <c r="D2725">
        <v>1.0911010000000001</v>
      </c>
      <c r="E2725">
        <v>76</v>
      </c>
      <c r="F2725">
        <v>0</v>
      </c>
      <c r="G2725">
        <v>-1</v>
      </c>
      <c r="H2725">
        <v>1</v>
      </c>
      <c r="I2725">
        <v>271</v>
      </c>
    </row>
    <row r="2726" spans="2:9" x14ac:dyDescent="0.25">
      <c r="B2726">
        <v>326</v>
      </c>
      <c r="C2726">
        <v>89</v>
      </c>
      <c r="D2726">
        <v>2.2693910000000002</v>
      </c>
      <c r="E2726">
        <v>76</v>
      </c>
      <c r="F2726">
        <v>0</v>
      </c>
      <c r="G2726">
        <v>-1</v>
      </c>
      <c r="H2726">
        <v>1</v>
      </c>
      <c r="I2726">
        <v>271</v>
      </c>
    </row>
    <row r="2727" spans="2:9" x14ac:dyDescent="0.25">
      <c r="B2727">
        <v>327</v>
      </c>
      <c r="C2727">
        <v>89</v>
      </c>
      <c r="D2727">
        <v>8.6792029999999993</v>
      </c>
      <c r="E2727">
        <v>76</v>
      </c>
      <c r="F2727">
        <v>0</v>
      </c>
      <c r="G2727">
        <v>-1</v>
      </c>
      <c r="H2727">
        <v>1</v>
      </c>
      <c r="I2727">
        <v>271</v>
      </c>
    </row>
    <row r="2728" spans="2:9" x14ac:dyDescent="0.25">
      <c r="B2728">
        <v>328</v>
      </c>
      <c r="C2728">
        <v>89</v>
      </c>
      <c r="D2728">
        <v>5.4649510000000001</v>
      </c>
      <c r="E2728">
        <v>76</v>
      </c>
      <c r="F2728">
        <v>0</v>
      </c>
      <c r="G2728">
        <v>-1</v>
      </c>
      <c r="H2728">
        <v>1</v>
      </c>
      <c r="I2728">
        <v>271</v>
      </c>
    </row>
    <row r="2729" spans="2:9" x14ac:dyDescent="0.25">
      <c r="B2729">
        <v>329</v>
      </c>
      <c r="C2729">
        <v>89</v>
      </c>
      <c r="D2729">
        <v>0.71129600000000004</v>
      </c>
      <c r="E2729">
        <v>76</v>
      </c>
      <c r="F2729">
        <v>0</v>
      </c>
      <c r="G2729">
        <v>-1</v>
      </c>
      <c r="H2729">
        <v>1</v>
      </c>
      <c r="I2729">
        <v>271</v>
      </c>
    </row>
    <row r="2730" spans="2:9" x14ac:dyDescent="0.25">
      <c r="B2730">
        <v>330</v>
      </c>
      <c r="C2730">
        <v>89</v>
      </c>
      <c r="D2730">
        <v>0.53817300000000001</v>
      </c>
      <c r="E2730">
        <v>76</v>
      </c>
      <c r="F2730">
        <v>0</v>
      </c>
      <c r="G2730">
        <v>-1</v>
      </c>
      <c r="H2730">
        <v>1</v>
      </c>
      <c r="I2730">
        <v>271</v>
      </c>
    </row>
    <row r="2731" spans="2:9" x14ac:dyDescent="0.25">
      <c r="B2731">
        <v>331</v>
      </c>
      <c r="C2731">
        <v>89</v>
      </c>
      <c r="D2731">
        <v>1.1614169999999999</v>
      </c>
      <c r="E2731">
        <v>76</v>
      </c>
      <c r="F2731">
        <v>0</v>
      </c>
      <c r="G2731">
        <v>-1</v>
      </c>
      <c r="H2731">
        <v>1</v>
      </c>
      <c r="I2731">
        <v>271</v>
      </c>
    </row>
    <row r="2732" spans="2:9" x14ac:dyDescent="0.25">
      <c r="B2732">
        <v>332</v>
      </c>
      <c r="C2732">
        <v>89</v>
      </c>
      <c r="D2732">
        <v>1.1614169999999999</v>
      </c>
      <c r="E2732">
        <v>76</v>
      </c>
      <c r="F2732">
        <v>0</v>
      </c>
      <c r="G2732">
        <v>-1</v>
      </c>
      <c r="H2732">
        <v>1</v>
      </c>
      <c r="I2732">
        <v>271</v>
      </c>
    </row>
    <row r="2733" spans="2:9" x14ac:dyDescent="0.25">
      <c r="B2733">
        <v>333</v>
      </c>
      <c r="C2733">
        <v>89</v>
      </c>
      <c r="D2733">
        <v>1.1614169999999999</v>
      </c>
      <c r="E2733">
        <v>76</v>
      </c>
      <c r="F2733">
        <v>0</v>
      </c>
      <c r="G2733">
        <v>-1</v>
      </c>
      <c r="H2733">
        <v>1</v>
      </c>
      <c r="I2733">
        <v>271</v>
      </c>
    </row>
    <row r="2734" spans="2:9" x14ac:dyDescent="0.25">
      <c r="B2734">
        <v>334</v>
      </c>
      <c r="C2734">
        <v>89</v>
      </c>
      <c r="D2734">
        <v>1.1614169999999999</v>
      </c>
      <c r="E2734">
        <v>76</v>
      </c>
      <c r="F2734">
        <v>0</v>
      </c>
      <c r="G2734">
        <v>-1</v>
      </c>
      <c r="H2734">
        <v>1</v>
      </c>
      <c r="I2734">
        <v>271</v>
      </c>
    </row>
    <row r="2735" spans="2:9" x14ac:dyDescent="0.25">
      <c r="B2735">
        <v>335</v>
      </c>
      <c r="C2735">
        <v>89</v>
      </c>
      <c r="D2735">
        <v>1.1614169999999999</v>
      </c>
      <c r="E2735">
        <v>76</v>
      </c>
      <c r="F2735">
        <v>0</v>
      </c>
      <c r="G2735">
        <v>-1</v>
      </c>
      <c r="H2735">
        <v>1</v>
      </c>
      <c r="I2735">
        <v>271</v>
      </c>
    </row>
    <row r="2736" spans="2:9" x14ac:dyDescent="0.25">
      <c r="B2736">
        <v>336</v>
      </c>
      <c r="C2736">
        <v>89</v>
      </c>
      <c r="D2736">
        <v>1.1614169999999999</v>
      </c>
      <c r="E2736">
        <v>76</v>
      </c>
      <c r="F2736">
        <v>0</v>
      </c>
      <c r="G2736">
        <v>-1</v>
      </c>
      <c r="H2736">
        <v>1</v>
      </c>
      <c r="I2736">
        <v>271</v>
      </c>
    </row>
    <row r="2737" spans="2:9" x14ac:dyDescent="0.25">
      <c r="B2737">
        <v>337</v>
      </c>
      <c r="C2737">
        <v>89</v>
      </c>
      <c r="D2737">
        <v>1.1614169999999999</v>
      </c>
      <c r="E2737">
        <v>76</v>
      </c>
      <c r="F2737">
        <v>0</v>
      </c>
      <c r="G2737">
        <v>-1</v>
      </c>
      <c r="H2737">
        <v>1</v>
      </c>
      <c r="I2737">
        <v>271</v>
      </c>
    </row>
    <row r="2738" spans="2:9" x14ac:dyDescent="0.25">
      <c r="B2738">
        <v>338</v>
      </c>
      <c r="C2738">
        <v>89</v>
      </c>
      <c r="D2738">
        <v>1.1614169999999999</v>
      </c>
      <c r="E2738">
        <v>76</v>
      </c>
      <c r="F2738">
        <v>0</v>
      </c>
      <c r="G2738">
        <v>-1</v>
      </c>
      <c r="H2738">
        <v>1</v>
      </c>
      <c r="I2738">
        <v>271</v>
      </c>
    </row>
    <row r="2739" spans="2:9" x14ac:dyDescent="0.25">
      <c r="B2739">
        <v>339</v>
      </c>
      <c r="C2739">
        <v>89</v>
      </c>
      <c r="D2739">
        <v>0.71129600000000004</v>
      </c>
      <c r="E2739">
        <v>76</v>
      </c>
      <c r="F2739">
        <v>0</v>
      </c>
      <c r="G2739">
        <v>-1</v>
      </c>
      <c r="H2739">
        <v>1</v>
      </c>
      <c r="I2739">
        <v>271</v>
      </c>
    </row>
    <row r="2740" spans="2:9" x14ac:dyDescent="0.25">
      <c r="B2740">
        <v>340</v>
      </c>
      <c r="C2740">
        <v>89</v>
      </c>
      <c r="D2740">
        <v>0.71129600000000004</v>
      </c>
      <c r="E2740">
        <v>76</v>
      </c>
      <c r="F2740">
        <v>0</v>
      </c>
      <c r="G2740">
        <v>-1</v>
      </c>
      <c r="H2740">
        <v>1</v>
      </c>
      <c r="I2740">
        <v>271</v>
      </c>
    </row>
    <row r="2741" spans="2:9" x14ac:dyDescent="0.25">
      <c r="B2741">
        <v>341</v>
      </c>
      <c r="C2741">
        <v>89</v>
      </c>
      <c r="D2741">
        <v>1.1614169999999999</v>
      </c>
      <c r="E2741">
        <v>76</v>
      </c>
      <c r="F2741">
        <v>0</v>
      </c>
      <c r="G2741">
        <v>-1</v>
      </c>
      <c r="H2741">
        <v>1</v>
      </c>
      <c r="I2741">
        <v>271</v>
      </c>
    </row>
    <row r="2742" spans="2:9" x14ac:dyDescent="0.25">
      <c r="B2742">
        <v>342</v>
      </c>
      <c r="C2742">
        <v>89</v>
      </c>
      <c r="D2742">
        <v>0.53817300000000001</v>
      </c>
      <c r="E2742">
        <v>76</v>
      </c>
      <c r="F2742">
        <v>0</v>
      </c>
      <c r="G2742">
        <v>-1</v>
      </c>
      <c r="H2742">
        <v>1</v>
      </c>
      <c r="I2742">
        <v>271</v>
      </c>
    </row>
    <row r="2743" spans="2:9" x14ac:dyDescent="0.25">
      <c r="B2743">
        <v>343</v>
      </c>
      <c r="C2743">
        <v>89</v>
      </c>
      <c r="D2743">
        <v>1.6309640000000001</v>
      </c>
      <c r="E2743">
        <v>76</v>
      </c>
      <c r="F2743">
        <v>0</v>
      </c>
      <c r="G2743">
        <v>-1</v>
      </c>
      <c r="H2743">
        <v>1</v>
      </c>
      <c r="I2743">
        <v>271</v>
      </c>
    </row>
    <row r="2744" spans="2:9" x14ac:dyDescent="0.25">
      <c r="B2744">
        <v>344</v>
      </c>
      <c r="C2744">
        <v>89</v>
      </c>
      <c r="D2744">
        <v>1.6309640000000001</v>
      </c>
      <c r="E2744">
        <v>76</v>
      </c>
      <c r="F2744">
        <v>0</v>
      </c>
      <c r="G2744">
        <v>-1</v>
      </c>
      <c r="H2744">
        <v>1</v>
      </c>
      <c r="I2744">
        <v>271</v>
      </c>
    </row>
    <row r="2745" spans="2:9" x14ac:dyDescent="0.25">
      <c r="B2745">
        <v>345</v>
      </c>
      <c r="C2745">
        <v>89</v>
      </c>
      <c r="D2745">
        <v>1.0751280000000001</v>
      </c>
      <c r="E2745">
        <v>76</v>
      </c>
      <c r="F2745">
        <v>0</v>
      </c>
      <c r="G2745">
        <v>-1</v>
      </c>
      <c r="H2745">
        <v>1</v>
      </c>
      <c r="I2745">
        <v>271</v>
      </c>
    </row>
    <row r="2746" spans="2:9" x14ac:dyDescent="0.25">
      <c r="B2746">
        <v>346</v>
      </c>
      <c r="C2746">
        <v>89</v>
      </c>
      <c r="D2746">
        <v>1.040503</v>
      </c>
      <c r="E2746">
        <v>76</v>
      </c>
      <c r="F2746">
        <v>0</v>
      </c>
      <c r="G2746">
        <v>-1</v>
      </c>
      <c r="H2746">
        <v>1</v>
      </c>
      <c r="I2746">
        <v>271</v>
      </c>
    </row>
    <row r="2747" spans="2:9" x14ac:dyDescent="0.25">
      <c r="B2747">
        <v>347</v>
      </c>
      <c r="C2747">
        <v>89</v>
      </c>
      <c r="D2747">
        <v>1.0751280000000001</v>
      </c>
      <c r="E2747">
        <v>76</v>
      </c>
      <c r="F2747">
        <v>0</v>
      </c>
      <c r="G2747">
        <v>-1</v>
      </c>
      <c r="H2747">
        <v>1</v>
      </c>
      <c r="I2747">
        <v>271</v>
      </c>
    </row>
    <row r="2748" spans="2:9" x14ac:dyDescent="0.25">
      <c r="B2748">
        <v>348</v>
      </c>
      <c r="C2748">
        <v>89</v>
      </c>
      <c r="D2748">
        <v>1.040503</v>
      </c>
      <c r="E2748">
        <v>76</v>
      </c>
      <c r="F2748">
        <v>0</v>
      </c>
      <c r="G2748">
        <v>-1</v>
      </c>
      <c r="H2748">
        <v>1</v>
      </c>
      <c r="I2748">
        <v>271</v>
      </c>
    </row>
    <row r="2749" spans="2:9" x14ac:dyDescent="0.25">
      <c r="B2749">
        <v>349</v>
      </c>
      <c r="C2749">
        <v>89</v>
      </c>
      <c r="D2749">
        <v>0.86738000000000004</v>
      </c>
      <c r="E2749">
        <v>76</v>
      </c>
      <c r="F2749">
        <v>0</v>
      </c>
      <c r="G2749">
        <v>-1</v>
      </c>
      <c r="H2749">
        <v>1</v>
      </c>
      <c r="I2749">
        <v>271</v>
      </c>
    </row>
    <row r="2750" spans="2:9" x14ac:dyDescent="0.25">
      <c r="B2750">
        <v>350</v>
      </c>
      <c r="C2750">
        <v>89</v>
      </c>
      <c r="D2750">
        <v>0.86738000000000004</v>
      </c>
      <c r="E2750">
        <v>76</v>
      </c>
      <c r="F2750">
        <v>0</v>
      </c>
      <c r="G2750">
        <v>-1</v>
      </c>
      <c r="H2750">
        <v>1</v>
      </c>
      <c r="I2750">
        <v>271</v>
      </c>
    </row>
    <row r="2751" spans="2:9" x14ac:dyDescent="0.25">
      <c r="B2751">
        <v>351</v>
      </c>
      <c r="C2751">
        <v>89</v>
      </c>
      <c r="D2751">
        <v>1.4058489999999999</v>
      </c>
      <c r="E2751">
        <v>76</v>
      </c>
      <c r="F2751">
        <v>0</v>
      </c>
      <c r="G2751">
        <v>-1</v>
      </c>
      <c r="H2751">
        <v>1</v>
      </c>
      <c r="I2751">
        <v>271</v>
      </c>
    </row>
    <row r="2752" spans="2:9" x14ac:dyDescent="0.25">
      <c r="B2752">
        <v>352</v>
      </c>
      <c r="C2752">
        <v>89</v>
      </c>
      <c r="D2752">
        <v>1.4058489999999999</v>
      </c>
      <c r="E2752">
        <v>76</v>
      </c>
      <c r="F2752">
        <v>0</v>
      </c>
      <c r="G2752">
        <v>-1</v>
      </c>
      <c r="H2752">
        <v>1</v>
      </c>
      <c r="I2752">
        <v>271</v>
      </c>
    </row>
    <row r="2753" spans="2:9" x14ac:dyDescent="0.25">
      <c r="B2753">
        <v>353</v>
      </c>
      <c r="C2753">
        <v>89</v>
      </c>
      <c r="D2753">
        <v>1.4058489999999999</v>
      </c>
      <c r="E2753">
        <v>76</v>
      </c>
      <c r="F2753">
        <v>0</v>
      </c>
      <c r="G2753">
        <v>-1</v>
      </c>
      <c r="H2753">
        <v>1</v>
      </c>
      <c r="I2753">
        <v>271</v>
      </c>
    </row>
    <row r="2754" spans="2:9" x14ac:dyDescent="0.25">
      <c r="B2754">
        <v>354</v>
      </c>
      <c r="C2754">
        <v>89</v>
      </c>
      <c r="D2754">
        <v>1.4058489999999999</v>
      </c>
      <c r="E2754">
        <v>76</v>
      </c>
      <c r="F2754">
        <v>0</v>
      </c>
      <c r="G2754">
        <v>-1</v>
      </c>
      <c r="H2754">
        <v>1</v>
      </c>
      <c r="I2754">
        <v>271</v>
      </c>
    </row>
    <row r="2755" spans="2:9" x14ac:dyDescent="0.25">
      <c r="B2755">
        <v>355</v>
      </c>
      <c r="C2755">
        <v>89</v>
      </c>
      <c r="D2755">
        <v>1.4058489999999999</v>
      </c>
      <c r="E2755">
        <v>76</v>
      </c>
      <c r="F2755">
        <v>0</v>
      </c>
      <c r="G2755">
        <v>-1</v>
      </c>
      <c r="H2755">
        <v>1</v>
      </c>
      <c r="I2755">
        <v>271</v>
      </c>
    </row>
    <row r="2756" spans="2:9" x14ac:dyDescent="0.25">
      <c r="B2756">
        <v>356</v>
      </c>
      <c r="C2756">
        <v>89</v>
      </c>
      <c r="D2756">
        <v>1.4058489999999999</v>
      </c>
      <c r="E2756">
        <v>76</v>
      </c>
      <c r="F2756">
        <v>0</v>
      </c>
      <c r="G2756">
        <v>-1</v>
      </c>
      <c r="H2756">
        <v>1</v>
      </c>
      <c r="I2756">
        <v>271</v>
      </c>
    </row>
    <row r="2757" spans="2:9" x14ac:dyDescent="0.25">
      <c r="B2757">
        <v>357</v>
      </c>
      <c r="C2757">
        <v>89</v>
      </c>
      <c r="D2757">
        <v>0.24387700000000001</v>
      </c>
      <c r="E2757">
        <v>76</v>
      </c>
      <c r="F2757">
        <v>0</v>
      </c>
      <c r="G2757">
        <v>-1</v>
      </c>
      <c r="H2757">
        <v>1</v>
      </c>
      <c r="I2757">
        <v>271</v>
      </c>
    </row>
    <row r="2758" spans="2:9" x14ac:dyDescent="0.25">
      <c r="B2758">
        <v>358</v>
      </c>
      <c r="C2758">
        <v>89</v>
      </c>
      <c r="D2758">
        <v>0.24387700000000001</v>
      </c>
      <c r="E2758">
        <v>76</v>
      </c>
      <c r="F2758">
        <v>0</v>
      </c>
      <c r="G2758">
        <v>-1</v>
      </c>
      <c r="H2758">
        <v>1</v>
      </c>
      <c r="I2758">
        <v>271</v>
      </c>
    </row>
    <row r="2759" spans="2:9" x14ac:dyDescent="0.25">
      <c r="B2759">
        <v>359</v>
      </c>
      <c r="C2759">
        <v>89</v>
      </c>
      <c r="D2759">
        <v>0.24387700000000001</v>
      </c>
      <c r="E2759">
        <v>76</v>
      </c>
      <c r="F2759">
        <v>0</v>
      </c>
      <c r="G2759">
        <v>-1</v>
      </c>
      <c r="H2759">
        <v>1</v>
      </c>
      <c r="I2759">
        <v>271</v>
      </c>
    </row>
    <row r="2760" spans="2:9" x14ac:dyDescent="0.25">
      <c r="B2760">
        <v>360</v>
      </c>
      <c r="C2760">
        <v>89</v>
      </c>
      <c r="D2760">
        <v>0.24387700000000001</v>
      </c>
      <c r="E2760">
        <v>76</v>
      </c>
      <c r="F2760">
        <v>0</v>
      </c>
      <c r="G2760">
        <v>-1</v>
      </c>
      <c r="H2760">
        <v>1</v>
      </c>
      <c r="I2760">
        <v>271</v>
      </c>
    </row>
    <row r="2761" spans="2:9" x14ac:dyDescent="0.25">
      <c r="B2761">
        <v>361</v>
      </c>
      <c r="C2761">
        <v>89</v>
      </c>
      <c r="D2761">
        <v>0.24387700000000001</v>
      </c>
      <c r="E2761">
        <v>76</v>
      </c>
      <c r="F2761">
        <v>0</v>
      </c>
      <c r="G2761">
        <v>-1</v>
      </c>
      <c r="H2761">
        <v>1</v>
      </c>
      <c r="I2761">
        <v>271</v>
      </c>
    </row>
    <row r="2762" spans="2:9" x14ac:dyDescent="0.25">
      <c r="B2762">
        <v>362</v>
      </c>
      <c r="C2762">
        <v>89</v>
      </c>
      <c r="D2762">
        <v>0.24387700000000001</v>
      </c>
      <c r="E2762">
        <v>76</v>
      </c>
      <c r="F2762">
        <v>0</v>
      </c>
      <c r="G2762">
        <v>-1</v>
      </c>
      <c r="H2762">
        <v>1</v>
      </c>
      <c r="I2762">
        <v>271</v>
      </c>
    </row>
    <row r="2763" spans="2:9" x14ac:dyDescent="0.25">
      <c r="B2763">
        <v>363</v>
      </c>
      <c r="C2763">
        <v>89</v>
      </c>
      <c r="D2763">
        <v>1.0751280000000001</v>
      </c>
      <c r="E2763">
        <v>76</v>
      </c>
      <c r="F2763">
        <v>0</v>
      </c>
      <c r="G2763">
        <v>-1</v>
      </c>
      <c r="H2763">
        <v>1</v>
      </c>
      <c r="I2763">
        <v>271</v>
      </c>
    </row>
    <row r="2764" spans="2:9" x14ac:dyDescent="0.25">
      <c r="B2764">
        <v>364</v>
      </c>
      <c r="C2764">
        <v>89</v>
      </c>
      <c r="D2764">
        <v>1.040503</v>
      </c>
      <c r="E2764">
        <v>76</v>
      </c>
      <c r="F2764">
        <v>0</v>
      </c>
      <c r="G2764">
        <v>-1</v>
      </c>
      <c r="H2764">
        <v>1</v>
      </c>
      <c r="I2764">
        <v>271</v>
      </c>
    </row>
    <row r="2765" spans="2:9" x14ac:dyDescent="0.25">
      <c r="B2765">
        <v>365</v>
      </c>
      <c r="C2765">
        <v>89</v>
      </c>
      <c r="D2765">
        <v>0.55575799999999997</v>
      </c>
      <c r="E2765">
        <v>76</v>
      </c>
      <c r="F2765">
        <v>0</v>
      </c>
      <c r="G2765">
        <v>-1</v>
      </c>
      <c r="H2765">
        <v>1</v>
      </c>
      <c r="I2765">
        <v>271</v>
      </c>
    </row>
    <row r="2766" spans="2:9" x14ac:dyDescent="0.25">
      <c r="B2766">
        <v>366</v>
      </c>
      <c r="C2766">
        <v>89</v>
      </c>
      <c r="D2766">
        <v>1.040503</v>
      </c>
      <c r="E2766">
        <v>76</v>
      </c>
      <c r="F2766">
        <v>0</v>
      </c>
      <c r="G2766">
        <v>-1</v>
      </c>
      <c r="H2766">
        <v>1</v>
      </c>
      <c r="I2766">
        <v>271</v>
      </c>
    </row>
    <row r="2767" spans="2:9" x14ac:dyDescent="0.25">
      <c r="B2767">
        <v>367</v>
      </c>
      <c r="C2767">
        <v>89</v>
      </c>
      <c r="D2767">
        <v>0.86738000000000004</v>
      </c>
      <c r="E2767">
        <v>76</v>
      </c>
      <c r="F2767">
        <v>0</v>
      </c>
      <c r="G2767">
        <v>-1</v>
      </c>
      <c r="H2767">
        <v>1</v>
      </c>
      <c r="I2767">
        <v>271</v>
      </c>
    </row>
    <row r="2768" spans="2:9" x14ac:dyDescent="0.25">
      <c r="B2768">
        <v>368</v>
      </c>
      <c r="C2768">
        <v>89</v>
      </c>
      <c r="D2768">
        <v>0.55575799999999997</v>
      </c>
      <c r="E2768">
        <v>76</v>
      </c>
      <c r="F2768">
        <v>0</v>
      </c>
      <c r="G2768">
        <v>-1</v>
      </c>
      <c r="H2768">
        <v>1</v>
      </c>
      <c r="I2768">
        <v>271</v>
      </c>
    </row>
    <row r="2769" spans="2:9" x14ac:dyDescent="0.25">
      <c r="B2769">
        <v>369</v>
      </c>
      <c r="C2769">
        <v>89</v>
      </c>
      <c r="D2769">
        <v>1.2236309999999999</v>
      </c>
      <c r="E2769">
        <v>76</v>
      </c>
      <c r="F2769">
        <v>0</v>
      </c>
      <c r="G2769">
        <v>-1</v>
      </c>
      <c r="H2769">
        <v>1</v>
      </c>
      <c r="I2769">
        <v>271</v>
      </c>
    </row>
    <row r="2770" spans="2:9" x14ac:dyDescent="0.25">
      <c r="B2770">
        <v>370</v>
      </c>
      <c r="C2770">
        <v>89</v>
      </c>
      <c r="D2770">
        <v>1.2236309999999999</v>
      </c>
      <c r="E2770">
        <v>76</v>
      </c>
      <c r="F2770">
        <v>0</v>
      </c>
      <c r="G2770">
        <v>-1</v>
      </c>
      <c r="H2770">
        <v>1</v>
      </c>
      <c r="I2770">
        <v>271</v>
      </c>
    </row>
    <row r="2771" spans="2:9" x14ac:dyDescent="0.25">
      <c r="B2771">
        <v>371</v>
      </c>
      <c r="C2771">
        <v>89</v>
      </c>
      <c r="D2771">
        <v>1.2236309999999999</v>
      </c>
      <c r="E2771">
        <v>76</v>
      </c>
      <c r="F2771">
        <v>0</v>
      </c>
      <c r="G2771">
        <v>-1</v>
      </c>
      <c r="H2771">
        <v>1</v>
      </c>
      <c r="I2771">
        <v>271</v>
      </c>
    </row>
    <row r="2772" spans="2:9" x14ac:dyDescent="0.25">
      <c r="B2772">
        <v>372</v>
      </c>
      <c r="C2772">
        <v>89</v>
      </c>
      <c r="D2772">
        <v>1.2236309999999999</v>
      </c>
      <c r="E2772">
        <v>76</v>
      </c>
      <c r="F2772">
        <v>0</v>
      </c>
      <c r="G2772">
        <v>-1</v>
      </c>
      <c r="H2772">
        <v>1</v>
      </c>
      <c r="I2772">
        <v>271</v>
      </c>
    </row>
    <row r="2773" spans="2:9" x14ac:dyDescent="0.25">
      <c r="B2773">
        <v>373</v>
      </c>
      <c r="C2773">
        <v>89</v>
      </c>
      <c r="D2773">
        <v>1.2236309999999999</v>
      </c>
      <c r="E2773">
        <v>76</v>
      </c>
      <c r="F2773">
        <v>0</v>
      </c>
      <c r="G2773">
        <v>-1</v>
      </c>
      <c r="H2773">
        <v>1</v>
      </c>
      <c r="I2773">
        <v>271</v>
      </c>
    </row>
    <row r="2774" spans="2:9" x14ac:dyDescent="0.25">
      <c r="B2774">
        <v>374</v>
      </c>
      <c r="C2774">
        <v>89</v>
      </c>
      <c r="D2774">
        <v>1.2236309999999999</v>
      </c>
      <c r="E2774">
        <v>76</v>
      </c>
      <c r="F2774">
        <v>0</v>
      </c>
      <c r="G2774">
        <v>-1</v>
      </c>
      <c r="H2774">
        <v>1</v>
      </c>
      <c r="I2774">
        <v>271</v>
      </c>
    </row>
    <row r="2775" spans="2:9" x14ac:dyDescent="0.25">
      <c r="B2775">
        <v>375</v>
      </c>
      <c r="C2775">
        <v>89</v>
      </c>
      <c r="D2775">
        <v>0.211427</v>
      </c>
      <c r="E2775">
        <v>76</v>
      </c>
      <c r="F2775">
        <v>0</v>
      </c>
      <c r="G2775">
        <v>-1</v>
      </c>
      <c r="H2775">
        <v>1</v>
      </c>
      <c r="I2775">
        <v>271</v>
      </c>
    </row>
    <row r="2776" spans="2:9" x14ac:dyDescent="0.25">
      <c r="B2776">
        <v>376</v>
      </c>
      <c r="C2776">
        <v>89</v>
      </c>
      <c r="D2776">
        <v>0.211427</v>
      </c>
      <c r="E2776">
        <v>76</v>
      </c>
      <c r="F2776">
        <v>0</v>
      </c>
      <c r="G2776">
        <v>-1</v>
      </c>
      <c r="H2776">
        <v>1</v>
      </c>
      <c r="I2776">
        <v>271</v>
      </c>
    </row>
    <row r="2777" spans="2:9" x14ac:dyDescent="0.25">
      <c r="B2777">
        <v>377</v>
      </c>
      <c r="C2777">
        <v>89</v>
      </c>
      <c r="D2777">
        <v>0.211427</v>
      </c>
      <c r="E2777">
        <v>76</v>
      </c>
      <c r="F2777">
        <v>0</v>
      </c>
      <c r="G2777">
        <v>-1</v>
      </c>
      <c r="H2777">
        <v>1</v>
      </c>
      <c r="I2777">
        <v>271</v>
      </c>
    </row>
    <row r="2778" spans="2:9" x14ac:dyDescent="0.25">
      <c r="B2778">
        <v>378</v>
      </c>
      <c r="C2778">
        <v>89</v>
      </c>
      <c r="D2778">
        <v>0.211427</v>
      </c>
      <c r="E2778">
        <v>76</v>
      </c>
      <c r="F2778">
        <v>0</v>
      </c>
      <c r="G2778">
        <v>-1</v>
      </c>
      <c r="H2778">
        <v>1</v>
      </c>
      <c r="I2778">
        <v>271</v>
      </c>
    </row>
    <row r="2779" spans="2:9" x14ac:dyDescent="0.25">
      <c r="B2779">
        <v>379</v>
      </c>
      <c r="C2779">
        <v>89</v>
      </c>
      <c r="D2779">
        <v>0.211427</v>
      </c>
      <c r="E2779">
        <v>76</v>
      </c>
      <c r="F2779">
        <v>0</v>
      </c>
      <c r="G2779">
        <v>-1</v>
      </c>
      <c r="H2779">
        <v>1</v>
      </c>
      <c r="I2779">
        <v>271</v>
      </c>
    </row>
    <row r="2780" spans="2:9" x14ac:dyDescent="0.25">
      <c r="B2780">
        <v>380</v>
      </c>
      <c r="C2780">
        <v>89</v>
      </c>
      <c r="D2780">
        <v>0.211427</v>
      </c>
      <c r="E2780">
        <v>76</v>
      </c>
      <c r="F2780">
        <v>0</v>
      </c>
      <c r="G2780">
        <v>-1</v>
      </c>
      <c r="H2780">
        <v>1</v>
      </c>
      <c r="I2780">
        <v>271</v>
      </c>
    </row>
    <row r="2781" spans="2:9" x14ac:dyDescent="0.25">
      <c r="B2781">
        <v>381</v>
      </c>
      <c r="C2781">
        <v>89</v>
      </c>
      <c r="D2781">
        <v>0.77054800000000001</v>
      </c>
      <c r="E2781">
        <v>76</v>
      </c>
      <c r="F2781">
        <v>0</v>
      </c>
      <c r="G2781">
        <v>-1</v>
      </c>
      <c r="H2781">
        <v>1</v>
      </c>
      <c r="I2781">
        <v>271</v>
      </c>
    </row>
    <row r="2782" spans="2:9" x14ac:dyDescent="0.25">
      <c r="B2782">
        <v>382</v>
      </c>
      <c r="C2782">
        <v>89</v>
      </c>
      <c r="D2782">
        <v>1.0581050000000001</v>
      </c>
      <c r="E2782">
        <v>76</v>
      </c>
      <c r="F2782">
        <v>0</v>
      </c>
      <c r="G2782">
        <v>-1</v>
      </c>
      <c r="H2782">
        <v>1</v>
      </c>
      <c r="I2782">
        <v>271</v>
      </c>
    </row>
    <row r="2783" spans="2:9" x14ac:dyDescent="0.25">
      <c r="B2783">
        <v>383</v>
      </c>
      <c r="C2783">
        <v>89</v>
      </c>
      <c r="D2783">
        <v>0.65301200000000004</v>
      </c>
      <c r="E2783">
        <v>76</v>
      </c>
      <c r="F2783">
        <v>0</v>
      </c>
      <c r="G2783">
        <v>-1</v>
      </c>
      <c r="H2783">
        <v>1</v>
      </c>
      <c r="I2783">
        <v>271</v>
      </c>
    </row>
    <row r="2784" spans="2:9" x14ac:dyDescent="0.25">
      <c r="B2784">
        <v>384</v>
      </c>
      <c r="C2784">
        <v>89</v>
      </c>
      <c r="D2784">
        <v>1.0898030000000001</v>
      </c>
      <c r="E2784">
        <v>76</v>
      </c>
      <c r="F2784">
        <v>0</v>
      </c>
      <c r="G2784">
        <v>-1</v>
      </c>
      <c r="H2784">
        <v>1</v>
      </c>
      <c r="I2784">
        <v>271</v>
      </c>
    </row>
    <row r="2785" spans="2:9" x14ac:dyDescent="0.25">
      <c r="B2785">
        <v>385</v>
      </c>
      <c r="C2785">
        <v>89</v>
      </c>
      <c r="D2785">
        <v>0.51719199999999999</v>
      </c>
      <c r="E2785">
        <v>76</v>
      </c>
      <c r="F2785">
        <v>0</v>
      </c>
      <c r="G2785">
        <v>-1</v>
      </c>
      <c r="H2785">
        <v>1</v>
      </c>
      <c r="I2785">
        <v>271</v>
      </c>
    </row>
    <row r="2786" spans="2:9" x14ac:dyDescent="0.25">
      <c r="B2786">
        <v>386</v>
      </c>
      <c r="C2786">
        <v>89</v>
      </c>
      <c r="D2786">
        <v>0.86343899999999996</v>
      </c>
      <c r="E2786">
        <v>76</v>
      </c>
      <c r="F2786">
        <v>0</v>
      </c>
      <c r="G2786">
        <v>-1</v>
      </c>
      <c r="H2786">
        <v>1</v>
      </c>
      <c r="I2786">
        <v>271</v>
      </c>
    </row>
    <row r="2787" spans="2:9" x14ac:dyDescent="0.25">
      <c r="B2787">
        <v>387</v>
      </c>
      <c r="C2787">
        <v>89</v>
      </c>
      <c r="D2787">
        <v>3.6255809999999999</v>
      </c>
      <c r="E2787">
        <v>76</v>
      </c>
      <c r="F2787">
        <v>0</v>
      </c>
      <c r="G2787">
        <v>-1</v>
      </c>
      <c r="H2787">
        <v>1</v>
      </c>
      <c r="I2787">
        <v>271</v>
      </c>
    </row>
    <row r="2788" spans="2:9" x14ac:dyDescent="0.25">
      <c r="B2788">
        <v>388</v>
      </c>
      <c r="C2788">
        <v>89</v>
      </c>
      <c r="D2788">
        <v>0.45748499999999998</v>
      </c>
      <c r="E2788">
        <v>76</v>
      </c>
      <c r="F2788">
        <v>0</v>
      </c>
      <c r="G2788">
        <v>-1</v>
      </c>
      <c r="H2788">
        <v>1</v>
      </c>
      <c r="I2788">
        <v>271</v>
      </c>
    </row>
    <row r="2789" spans="2:9" x14ac:dyDescent="0.25">
      <c r="B2789">
        <v>389</v>
      </c>
      <c r="C2789">
        <v>89</v>
      </c>
      <c r="D2789">
        <v>0.46925099999999997</v>
      </c>
      <c r="E2789">
        <v>76</v>
      </c>
      <c r="F2789">
        <v>0</v>
      </c>
      <c r="G2789">
        <v>-1</v>
      </c>
      <c r="H2789">
        <v>1</v>
      </c>
      <c r="I2789">
        <v>271</v>
      </c>
    </row>
    <row r="2790" spans="2:9" x14ac:dyDescent="0.25">
      <c r="B2790">
        <v>390</v>
      </c>
      <c r="C2790">
        <v>89</v>
      </c>
      <c r="D2790">
        <v>1.7014530000000001</v>
      </c>
      <c r="E2790">
        <v>76</v>
      </c>
      <c r="F2790">
        <v>0</v>
      </c>
      <c r="G2790">
        <v>-1</v>
      </c>
      <c r="H2790">
        <v>1</v>
      </c>
      <c r="I2790">
        <v>271</v>
      </c>
    </row>
    <row r="2791" spans="2:9" x14ac:dyDescent="0.25">
      <c r="B2791">
        <v>391</v>
      </c>
      <c r="C2791">
        <v>89</v>
      </c>
      <c r="D2791">
        <v>11.016062</v>
      </c>
      <c r="E2791">
        <v>76</v>
      </c>
      <c r="F2791">
        <v>0</v>
      </c>
      <c r="G2791">
        <v>-1</v>
      </c>
      <c r="H2791">
        <v>1</v>
      </c>
      <c r="I2791">
        <v>271</v>
      </c>
    </row>
    <row r="2792" spans="2:9" x14ac:dyDescent="0.25">
      <c r="B2792">
        <v>392</v>
      </c>
      <c r="C2792">
        <v>89</v>
      </c>
      <c r="D2792">
        <v>9.1986709999999992</v>
      </c>
      <c r="E2792">
        <v>76</v>
      </c>
      <c r="F2792">
        <v>0</v>
      </c>
      <c r="G2792">
        <v>-1</v>
      </c>
      <c r="H2792">
        <v>1</v>
      </c>
      <c r="I2792">
        <v>271</v>
      </c>
    </row>
    <row r="2793" spans="2:9" x14ac:dyDescent="0.25">
      <c r="B2793">
        <v>393</v>
      </c>
      <c r="C2793">
        <v>89</v>
      </c>
      <c r="D2793">
        <v>0.32783800000000002</v>
      </c>
      <c r="E2793">
        <v>76</v>
      </c>
      <c r="F2793">
        <v>0</v>
      </c>
      <c r="G2793">
        <v>-1</v>
      </c>
      <c r="H2793">
        <v>1</v>
      </c>
      <c r="I2793">
        <v>271</v>
      </c>
    </row>
    <row r="2794" spans="2:9" x14ac:dyDescent="0.25">
      <c r="B2794">
        <v>394</v>
      </c>
      <c r="C2794">
        <v>89</v>
      </c>
      <c r="D2794">
        <v>0.50997000000000003</v>
      </c>
      <c r="E2794">
        <v>76</v>
      </c>
      <c r="F2794">
        <v>0</v>
      </c>
      <c r="G2794">
        <v>-1</v>
      </c>
      <c r="H2794">
        <v>1</v>
      </c>
      <c r="I2794">
        <v>271</v>
      </c>
    </row>
    <row r="2795" spans="2:9" x14ac:dyDescent="0.25">
      <c r="B2795">
        <v>395</v>
      </c>
      <c r="C2795">
        <v>89</v>
      </c>
      <c r="D2795">
        <v>0.50997000000000003</v>
      </c>
      <c r="E2795">
        <v>76</v>
      </c>
      <c r="F2795">
        <v>0</v>
      </c>
      <c r="G2795">
        <v>-1</v>
      </c>
      <c r="H2795">
        <v>1</v>
      </c>
      <c r="I2795">
        <v>271</v>
      </c>
    </row>
    <row r="2796" spans="2:9" x14ac:dyDescent="0.25">
      <c r="B2796">
        <v>396</v>
      </c>
      <c r="C2796">
        <v>89</v>
      </c>
      <c r="D2796">
        <v>0.50997000000000003</v>
      </c>
      <c r="E2796">
        <v>76</v>
      </c>
      <c r="F2796">
        <v>0</v>
      </c>
      <c r="G2796">
        <v>-1</v>
      </c>
      <c r="H2796">
        <v>1</v>
      </c>
      <c r="I2796">
        <v>271</v>
      </c>
    </row>
    <row r="2797" spans="2:9" x14ac:dyDescent="0.25">
      <c r="B2797">
        <v>397</v>
      </c>
      <c r="C2797">
        <v>89</v>
      </c>
      <c r="D2797">
        <v>0.50997000000000003</v>
      </c>
      <c r="E2797">
        <v>76</v>
      </c>
      <c r="F2797">
        <v>0</v>
      </c>
      <c r="G2797">
        <v>-1</v>
      </c>
      <c r="H2797">
        <v>1</v>
      </c>
      <c r="I2797">
        <v>271</v>
      </c>
    </row>
    <row r="2798" spans="2:9" x14ac:dyDescent="0.25">
      <c r="B2798">
        <v>398</v>
      </c>
      <c r="C2798">
        <v>89</v>
      </c>
      <c r="D2798">
        <v>0.50997000000000003</v>
      </c>
      <c r="E2798">
        <v>76</v>
      </c>
      <c r="F2798">
        <v>0</v>
      </c>
      <c r="G2798">
        <v>-1</v>
      </c>
      <c r="H2798">
        <v>1</v>
      </c>
      <c r="I2798">
        <v>271</v>
      </c>
    </row>
    <row r="2799" spans="2:9" x14ac:dyDescent="0.25">
      <c r="B2799">
        <v>399</v>
      </c>
      <c r="C2799">
        <v>89</v>
      </c>
      <c r="D2799">
        <v>0.50997000000000003</v>
      </c>
      <c r="E2799">
        <v>76</v>
      </c>
      <c r="F2799">
        <v>0</v>
      </c>
      <c r="G2799">
        <v>-1</v>
      </c>
      <c r="H2799">
        <v>1</v>
      </c>
      <c r="I2799">
        <v>271</v>
      </c>
    </row>
    <row r="2800" spans="2:9" x14ac:dyDescent="0.25">
      <c r="B2800">
        <v>400</v>
      </c>
      <c r="C2800">
        <v>89</v>
      </c>
      <c r="D2800">
        <v>0.225609</v>
      </c>
      <c r="E2800">
        <v>76</v>
      </c>
      <c r="F2800">
        <v>0</v>
      </c>
      <c r="G2800">
        <v>-1</v>
      </c>
      <c r="H2800">
        <v>1</v>
      </c>
      <c r="I2800">
        <v>271</v>
      </c>
    </row>
    <row r="2801" spans="2:9" x14ac:dyDescent="0.25">
      <c r="B2801">
        <v>401</v>
      </c>
      <c r="C2801">
        <v>89</v>
      </c>
      <c r="D2801">
        <v>0.50997000000000003</v>
      </c>
      <c r="E2801">
        <v>76</v>
      </c>
      <c r="F2801">
        <v>0</v>
      </c>
      <c r="G2801">
        <v>-1</v>
      </c>
      <c r="H2801">
        <v>1</v>
      </c>
      <c r="I2801">
        <v>271</v>
      </c>
    </row>
    <row r="2802" spans="2:9" x14ac:dyDescent="0.25">
      <c r="B2802">
        <v>402</v>
      </c>
      <c r="C2802">
        <v>89</v>
      </c>
      <c r="D2802">
        <v>0.62390999999999996</v>
      </c>
      <c r="E2802">
        <v>76</v>
      </c>
      <c r="F2802">
        <v>0</v>
      </c>
      <c r="G2802">
        <v>-1</v>
      </c>
      <c r="H2802">
        <v>1</v>
      </c>
      <c r="I2802">
        <v>271</v>
      </c>
    </row>
    <row r="2803" spans="2:9" x14ac:dyDescent="0.25">
      <c r="B2803">
        <v>403</v>
      </c>
      <c r="C2803">
        <v>89</v>
      </c>
      <c r="D2803">
        <v>0.60432600000000003</v>
      </c>
      <c r="E2803">
        <v>76</v>
      </c>
      <c r="F2803">
        <v>0</v>
      </c>
      <c r="G2803">
        <v>-1</v>
      </c>
      <c r="H2803">
        <v>1</v>
      </c>
      <c r="I2803">
        <v>271</v>
      </c>
    </row>
    <row r="2804" spans="2:9" x14ac:dyDescent="0.25">
      <c r="B2804">
        <v>404</v>
      </c>
      <c r="C2804">
        <v>89</v>
      </c>
      <c r="D2804">
        <v>0.62390999999999996</v>
      </c>
      <c r="E2804">
        <v>76</v>
      </c>
      <c r="F2804">
        <v>0</v>
      </c>
      <c r="G2804">
        <v>-1</v>
      </c>
      <c r="H2804">
        <v>1</v>
      </c>
      <c r="I2804">
        <v>271</v>
      </c>
    </row>
    <row r="2805" spans="2:9" x14ac:dyDescent="0.25">
      <c r="B2805">
        <v>405</v>
      </c>
      <c r="C2805">
        <v>89</v>
      </c>
      <c r="D2805">
        <v>0.60432600000000003</v>
      </c>
      <c r="E2805">
        <v>76</v>
      </c>
      <c r="F2805">
        <v>0</v>
      </c>
      <c r="G2805">
        <v>-1</v>
      </c>
      <c r="H2805">
        <v>1</v>
      </c>
      <c r="I2805">
        <v>271</v>
      </c>
    </row>
    <row r="2806" spans="2:9" x14ac:dyDescent="0.25">
      <c r="B2806">
        <v>406</v>
      </c>
      <c r="C2806">
        <v>89</v>
      </c>
      <c r="D2806">
        <v>0.62390999999999996</v>
      </c>
      <c r="E2806">
        <v>76</v>
      </c>
      <c r="F2806">
        <v>0</v>
      </c>
      <c r="G2806">
        <v>-1</v>
      </c>
      <c r="H2806">
        <v>1</v>
      </c>
      <c r="I2806">
        <v>271</v>
      </c>
    </row>
    <row r="2807" spans="2:9" x14ac:dyDescent="0.25">
      <c r="B2807">
        <v>407</v>
      </c>
      <c r="C2807">
        <v>89</v>
      </c>
      <c r="D2807">
        <v>0.33014900000000003</v>
      </c>
      <c r="E2807">
        <v>76</v>
      </c>
      <c r="F2807">
        <v>0</v>
      </c>
      <c r="G2807">
        <v>-1</v>
      </c>
      <c r="H2807">
        <v>1</v>
      </c>
      <c r="I2807">
        <v>271</v>
      </c>
    </row>
    <row r="2808" spans="2:9" x14ac:dyDescent="0.25">
      <c r="B2808">
        <v>408</v>
      </c>
      <c r="C2808">
        <v>89</v>
      </c>
      <c r="D2808">
        <v>2.2076099999999999</v>
      </c>
      <c r="E2808">
        <v>76</v>
      </c>
      <c r="F2808">
        <v>0</v>
      </c>
      <c r="G2808">
        <v>-1</v>
      </c>
      <c r="H2808">
        <v>1</v>
      </c>
      <c r="I2808">
        <v>271</v>
      </c>
    </row>
    <row r="2809" spans="2:9" x14ac:dyDescent="0.25">
      <c r="B2809">
        <v>409</v>
      </c>
      <c r="C2809">
        <v>89</v>
      </c>
      <c r="D2809">
        <v>2.2076099999999999</v>
      </c>
      <c r="E2809">
        <v>76</v>
      </c>
      <c r="F2809">
        <v>0</v>
      </c>
      <c r="G2809">
        <v>-1</v>
      </c>
      <c r="H2809">
        <v>1</v>
      </c>
      <c r="I2809">
        <v>271</v>
      </c>
    </row>
    <row r="2810" spans="2:9" x14ac:dyDescent="0.25">
      <c r="B2810">
        <v>410</v>
      </c>
      <c r="C2810">
        <v>89</v>
      </c>
      <c r="D2810">
        <v>2.2076099999999999</v>
      </c>
      <c r="E2810">
        <v>76</v>
      </c>
      <c r="F2810">
        <v>0</v>
      </c>
      <c r="G2810">
        <v>-1</v>
      </c>
      <c r="H2810">
        <v>1</v>
      </c>
      <c r="I2810">
        <v>271</v>
      </c>
    </row>
    <row r="2811" spans="2:9" x14ac:dyDescent="0.25">
      <c r="B2811">
        <v>411</v>
      </c>
      <c r="C2811">
        <v>89</v>
      </c>
      <c r="D2811">
        <v>2.2076099999999999</v>
      </c>
      <c r="E2811">
        <v>76</v>
      </c>
      <c r="F2811">
        <v>0</v>
      </c>
      <c r="G2811">
        <v>-1</v>
      </c>
      <c r="H2811">
        <v>1</v>
      </c>
      <c r="I2811">
        <v>271</v>
      </c>
    </row>
    <row r="2812" spans="2:9" x14ac:dyDescent="0.25">
      <c r="B2812">
        <v>412</v>
      </c>
      <c r="C2812">
        <v>89</v>
      </c>
      <c r="D2812">
        <v>2.2076099999999999</v>
      </c>
      <c r="E2812">
        <v>76</v>
      </c>
      <c r="F2812">
        <v>0</v>
      </c>
      <c r="G2812">
        <v>-1</v>
      </c>
      <c r="H2812">
        <v>1</v>
      </c>
      <c r="I2812">
        <v>271</v>
      </c>
    </row>
    <row r="2813" spans="2:9" x14ac:dyDescent="0.25">
      <c r="B2813">
        <v>413</v>
      </c>
      <c r="C2813">
        <v>89</v>
      </c>
      <c r="D2813">
        <v>2.2076099999999999</v>
      </c>
      <c r="E2813">
        <v>76</v>
      </c>
      <c r="F2813">
        <v>0</v>
      </c>
      <c r="G2813">
        <v>-1</v>
      </c>
      <c r="H2813">
        <v>1</v>
      </c>
      <c r="I2813">
        <v>271</v>
      </c>
    </row>
    <row r="2814" spans="2:9" x14ac:dyDescent="0.25">
      <c r="B2814">
        <v>414</v>
      </c>
      <c r="C2814">
        <v>89</v>
      </c>
      <c r="D2814">
        <v>0.386656</v>
      </c>
      <c r="E2814">
        <v>76</v>
      </c>
      <c r="F2814">
        <v>0</v>
      </c>
      <c r="G2814">
        <v>-1</v>
      </c>
      <c r="H2814">
        <v>1</v>
      </c>
      <c r="I2814">
        <v>271</v>
      </c>
    </row>
    <row r="2815" spans="2:9" x14ac:dyDescent="0.25">
      <c r="B2815">
        <v>415</v>
      </c>
      <c r="C2815">
        <v>89</v>
      </c>
      <c r="D2815">
        <v>0.386656</v>
      </c>
      <c r="E2815">
        <v>76</v>
      </c>
      <c r="F2815">
        <v>0</v>
      </c>
      <c r="G2815">
        <v>-1</v>
      </c>
      <c r="H2815">
        <v>1</v>
      </c>
      <c r="I2815">
        <v>271</v>
      </c>
    </row>
    <row r="2816" spans="2:9" x14ac:dyDescent="0.25">
      <c r="B2816">
        <v>416</v>
      </c>
      <c r="C2816">
        <v>89</v>
      </c>
      <c r="D2816">
        <v>0.386656</v>
      </c>
      <c r="E2816">
        <v>76</v>
      </c>
      <c r="F2816">
        <v>0</v>
      </c>
      <c r="G2816">
        <v>-1</v>
      </c>
      <c r="H2816">
        <v>1</v>
      </c>
      <c r="I2816">
        <v>271</v>
      </c>
    </row>
    <row r="2817" spans="2:9" x14ac:dyDescent="0.25">
      <c r="B2817">
        <v>417</v>
      </c>
      <c r="C2817">
        <v>89</v>
      </c>
      <c r="D2817">
        <v>0.386656</v>
      </c>
      <c r="E2817">
        <v>76</v>
      </c>
      <c r="F2817">
        <v>0</v>
      </c>
      <c r="G2817">
        <v>-1</v>
      </c>
      <c r="H2817">
        <v>1</v>
      </c>
      <c r="I2817">
        <v>271</v>
      </c>
    </row>
    <row r="2818" spans="2:9" x14ac:dyDescent="0.25">
      <c r="B2818">
        <v>418</v>
      </c>
      <c r="C2818">
        <v>89</v>
      </c>
      <c r="D2818">
        <v>0.386656</v>
      </c>
      <c r="E2818">
        <v>76</v>
      </c>
      <c r="F2818">
        <v>0</v>
      </c>
      <c r="G2818">
        <v>-1</v>
      </c>
      <c r="H2818">
        <v>1</v>
      </c>
      <c r="I2818">
        <v>271</v>
      </c>
    </row>
    <row r="2819" spans="2:9" x14ac:dyDescent="0.25">
      <c r="B2819">
        <v>419</v>
      </c>
      <c r="C2819">
        <v>89</v>
      </c>
      <c r="D2819">
        <v>0.386656</v>
      </c>
      <c r="E2819">
        <v>76</v>
      </c>
      <c r="F2819">
        <v>0</v>
      </c>
      <c r="G2819">
        <v>-1</v>
      </c>
      <c r="H2819">
        <v>1</v>
      </c>
      <c r="I2819">
        <v>271</v>
      </c>
    </row>
    <row r="2820" spans="2:9" x14ac:dyDescent="0.25">
      <c r="B2820">
        <v>420</v>
      </c>
      <c r="C2820">
        <v>89</v>
      </c>
      <c r="D2820">
        <v>0.36775200000000002</v>
      </c>
      <c r="E2820">
        <v>76</v>
      </c>
      <c r="F2820">
        <v>0</v>
      </c>
      <c r="G2820">
        <v>-1</v>
      </c>
      <c r="H2820">
        <v>1</v>
      </c>
      <c r="I2820">
        <v>271</v>
      </c>
    </row>
    <row r="2821" spans="2:9" x14ac:dyDescent="0.25">
      <c r="B2821">
        <v>421</v>
      </c>
      <c r="C2821">
        <v>89</v>
      </c>
      <c r="D2821">
        <v>0.356707</v>
      </c>
      <c r="E2821">
        <v>76</v>
      </c>
      <c r="F2821">
        <v>0</v>
      </c>
      <c r="G2821">
        <v>-1</v>
      </c>
      <c r="H2821">
        <v>1</v>
      </c>
      <c r="I2821">
        <v>271</v>
      </c>
    </row>
    <row r="2822" spans="2:9" x14ac:dyDescent="0.25">
      <c r="B2822">
        <v>422</v>
      </c>
      <c r="C2822">
        <v>89</v>
      </c>
      <c r="D2822">
        <v>0.36775200000000002</v>
      </c>
      <c r="E2822">
        <v>76</v>
      </c>
      <c r="F2822">
        <v>0</v>
      </c>
      <c r="G2822">
        <v>-1</v>
      </c>
      <c r="H2822">
        <v>1</v>
      </c>
      <c r="I2822">
        <v>271</v>
      </c>
    </row>
    <row r="2823" spans="2:9" x14ac:dyDescent="0.25">
      <c r="B2823">
        <v>423</v>
      </c>
      <c r="C2823">
        <v>89</v>
      </c>
      <c r="D2823">
        <v>2.7132369999999999</v>
      </c>
      <c r="E2823">
        <v>76</v>
      </c>
      <c r="F2823">
        <v>0</v>
      </c>
      <c r="G2823">
        <v>-1</v>
      </c>
      <c r="H2823">
        <v>1</v>
      </c>
      <c r="I2823">
        <v>271</v>
      </c>
    </row>
    <row r="2824" spans="2:9" x14ac:dyDescent="0.25">
      <c r="B2824">
        <v>424</v>
      </c>
      <c r="C2824">
        <v>89</v>
      </c>
      <c r="D2824">
        <v>2.7132369999999999</v>
      </c>
      <c r="E2824">
        <v>76</v>
      </c>
      <c r="F2824">
        <v>0</v>
      </c>
      <c r="G2824">
        <v>-1</v>
      </c>
      <c r="H2824">
        <v>1</v>
      </c>
      <c r="I2824">
        <v>271</v>
      </c>
    </row>
    <row r="2825" spans="2:9" x14ac:dyDescent="0.25">
      <c r="B2825">
        <v>425</v>
      </c>
      <c r="C2825">
        <v>89</v>
      </c>
      <c r="D2825">
        <v>2.7132369999999999</v>
      </c>
      <c r="E2825">
        <v>76</v>
      </c>
      <c r="F2825">
        <v>0</v>
      </c>
      <c r="G2825">
        <v>-1</v>
      </c>
      <c r="H2825">
        <v>1</v>
      </c>
      <c r="I2825">
        <v>271</v>
      </c>
    </row>
    <row r="2826" spans="2:9" x14ac:dyDescent="0.25">
      <c r="B2826">
        <v>426</v>
      </c>
      <c r="C2826">
        <v>89</v>
      </c>
      <c r="D2826">
        <v>0.36775200000000002</v>
      </c>
      <c r="E2826">
        <v>76</v>
      </c>
      <c r="F2826">
        <v>0</v>
      </c>
      <c r="G2826">
        <v>-1</v>
      </c>
      <c r="H2826">
        <v>1</v>
      </c>
      <c r="I2826">
        <v>271</v>
      </c>
    </row>
    <row r="2827" spans="2:9" x14ac:dyDescent="0.25">
      <c r="B2827">
        <v>427</v>
      </c>
      <c r="C2827">
        <v>89</v>
      </c>
      <c r="D2827">
        <v>0.356707</v>
      </c>
      <c r="E2827">
        <v>76</v>
      </c>
      <c r="F2827">
        <v>0</v>
      </c>
      <c r="G2827">
        <v>-1</v>
      </c>
      <c r="H2827">
        <v>1</v>
      </c>
      <c r="I2827">
        <v>271</v>
      </c>
    </row>
    <row r="2828" spans="2:9" x14ac:dyDescent="0.25">
      <c r="B2828">
        <v>428</v>
      </c>
      <c r="C2828">
        <v>89</v>
      </c>
      <c r="D2828">
        <v>0.36775200000000002</v>
      </c>
      <c r="E2828">
        <v>76</v>
      </c>
      <c r="F2828">
        <v>0</v>
      </c>
      <c r="G2828">
        <v>-1</v>
      </c>
      <c r="H2828">
        <v>1</v>
      </c>
      <c r="I2828">
        <v>271</v>
      </c>
    </row>
    <row r="2829" spans="2:9" x14ac:dyDescent="0.25">
      <c r="B2829">
        <v>429</v>
      </c>
      <c r="C2829">
        <v>89</v>
      </c>
      <c r="D2829">
        <v>2.713238</v>
      </c>
      <c r="E2829">
        <v>76</v>
      </c>
      <c r="F2829">
        <v>0</v>
      </c>
      <c r="G2829">
        <v>-1</v>
      </c>
      <c r="H2829">
        <v>1</v>
      </c>
      <c r="I2829">
        <v>271</v>
      </c>
    </row>
    <row r="2830" spans="2:9" x14ac:dyDescent="0.25">
      <c r="B2830">
        <v>430</v>
      </c>
      <c r="C2830">
        <v>89</v>
      </c>
      <c r="D2830">
        <v>2.713238</v>
      </c>
      <c r="E2830">
        <v>76</v>
      </c>
      <c r="F2830">
        <v>0</v>
      </c>
      <c r="G2830">
        <v>-1</v>
      </c>
      <c r="H2830">
        <v>1</v>
      </c>
      <c r="I2830">
        <v>271</v>
      </c>
    </row>
    <row r="2831" spans="2:9" x14ac:dyDescent="0.25">
      <c r="B2831">
        <v>431</v>
      </c>
      <c r="C2831">
        <v>89</v>
      </c>
      <c r="D2831">
        <v>2.713238</v>
      </c>
      <c r="E2831">
        <v>76</v>
      </c>
      <c r="F2831">
        <v>0</v>
      </c>
      <c r="G2831">
        <v>-1</v>
      </c>
      <c r="H2831">
        <v>1</v>
      </c>
      <c r="I2831">
        <v>271</v>
      </c>
    </row>
    <row r="2832" spans="2:9" x14ac:dyDescent="0.25">
      <c r="B2832">
        <v>432</v>
      </c>
      <c r="C2832">
        <v>89</v>
      </c>
      <c r="D2832">
        <v>0.36775200000000002</v>
      </c>
      <c r="E2832">
        <v>76</v>
      </c>
      <c r="F2832">
        <v>0</v>
      </c>
      <c r="G2832">
        <v>-1</v>
      </c>
      <c r="H2832">
        <v>1</v>
      </c>
      <c r="I2832">
        <v>271</v>
      </c>
    </row>
    <row r="2833" spans="2:9" x14ac:dyDescent="0.25">
      <c r="B2833">
        <v>433</v>
      </c>
      <c r="C2833">
        <v>89</v>
      </c>
      <c r="D2833">
        <v>0.356707</v>
      </c>
      <c r="E2833">
        <v>76</v>
      </c>
      <c r="F2833">
        <v>0</v>
      </c>
      <c r="G2833">
        <v>-1</v>
      </c>
      <c r="H2833">
        <v>1</v>
      </c>
      <c r="I2833">
        <v>271</v>
      </c>
    </row>
    <row r="2834" spans="2:9" x14ac:dyDescent="0.25">
      <c r="B2834">
        <v>434</v>
      </c>
      <c r="C2834">
        <v>89</v>
      </c>
      <c r="D2834">
        <v>0.36775200000000002</v>
      </c>
      <c r="E2834">
        <v>76</v>
      </c>
      <c r="F2834">
        <v>0</v>
      </c>
      <c r="G2834">
        <v>-1</v>
      </c>
      <c r="H2834">
        <v>1</v>
      </c>
      <c r="I2834">
        <v>271</v>
      </c>
    </row>
    <row r="2835" spans="2:9" x14ac:dyDescent="0.25">
      <c r="B2835">
        <v>435</v>
      </c>
      <c r="C2835">
        <v>89</v>
      </c>
      <c r="D2835">
        <v>1.5001119999999999</v>
      </c>
      <c r="E2835">
        <v>76</v>
      </c>
      <c r="F2835">
        <v>0</v>
      </c>
      <c r="G2835">
        <v>-1</v>
      </c>
      <c r="H2835">
        <v>1</v>
      </c>
      <c r="I2835">
        <v>271</v>
      </c>
    </row>
    <row r="2836" spans="2:9" x14ac:dyDescent="0.25">
      <c r="B2836">
        <v>436</v>
      </c>
      <c r="C2836">
        <v>89</v>
      </c>
      <c r="D2836">
        <v>1.5001119999999999</v>
      </c>
      <c r="E2836">
        <v>76</v>
      </c>
      <c r="F2836">
        <v>0</v>
      </c>
      <c r="G2836">
        <v>-1</v>
      </c>
      <c r="H2836">
        <v>1</v>
      </c>
      <c r="I2836">
        <v>271</v>
      </c>
    </row>
    <row r="2837" spans="2:9" x14ac:dyDescent="0.25">
      <c r="B2837">
        <v>437</v>
      </c>
      <c r="C2837">
        <v>89</v>
      </c>
      <c r="D2837">
        <v>1.5001119999999999</v>
      </c>
      <c r="E2837">
        <v>76</v>
      </c>
      <c r="F2837">
        <v>0</v>
      </c>
      <c r="G2837">
        <v>-1</v>
      </c>
      <c r="H2837">
        <v>1</v>
      </c>
      <c r="I2837">
        <v>271</v>
      </c>
    </row>
    <row r="2838" spans="2:9" x14ac:dyDescent="0.25">
      <c r="B2838">
        <v>438</v>
      </c>
      <c r="C2838">
        <v>89</v>
      </c>
      <c r="D2838">
        <v>0.20207</v>
      </c>
      <c r="E2838">
        <v>76</v>
      </c>
      <c r="F2838">
        <v>0</v>
      </c>
      <c r="G2838">
        <v>-1</v>
      </c>
      <c r="H2838">
        <v>1</v>
      </c>
      <c r="I2838">
        <v>271</v>
      </c>
    </row>
    <row r="2839" spans="2:9" x14ac:dyDescent="0.25">
      <c r="B2839">
        <v>439</v>
      </c>
      <c r="C2839">
        <v>89</v>
      </c>
      <c r="D2839">
        <v>0.356707</v>
      </c>
      <c r="E2839">
        <v>76</v>
      </c>
      <c r="F2839">
        <v>0</v>
      </c>
      <c r="G2839">
        <v>-1</v>
      </c>
      <c r="H2839">
        <v>1</v>
      </c>
      <c r="I2839">
        <v>271</v>
      </c>
    </row>
    <row r="2840" spans="2:9" x14ac:dyDescent="0.25">
      <c r="B2840">
        <v>440</v>
      </c>
      <c r="C2840">
        <v>89</v>
      </c>
      <c r="D2840">
        <v>0.36775200000000002</v>
      </c>
      <c r="E2840">
        <v>76</v>
      </c>
      <c r="F2840">
        <v>0</v>
      </c>
      <c r="G2840">
        <v>-1</v>
      </c>
      <c r="H2840">
        <v>1</v>
      </c>
      <c r="I2840">
        <v>271</v>
      </c>
    </row>
    <row r="2841" spans="2:9" x14ac:dyDescent="0.25">
      <c r="B2841">
        <v>441</v>
      </c>
      <c r="C2841">
        <v>89</v>
      </c>
      <c r="D2841">
        <v>1.5001119999999999</v>
      </c>
      <c r="E2841">
        <v>76</v>
      </c>
      <c r="F2841">
        <v>0</v>
      </c>
      <c r="G2841">
        <v>-1</v>
      </c>
      <c r="H2841">
        <v>1</v>
      </c>
      <c r="I2841">
        <v>271</v>
      </c>
    </row>
    <row r="2842" spans="2:9" x14ac:dyDescent="0.25">
      <c r="B2842">
        <v>442</v>
      </c>
      <c r="C2842">
        <v>89</v>
      </c>
      <c r="D2842">
        <v>1.5001119999999999</v>
      </c>
      <c r="E2842">
        <v>76</v>
      </c>
      <c r="F2842">
        <v>0</v>
      </c>
      <c r="G2842">
        <v>-1</v>
      </c>
      <c r="H2842">
        <v>1</v>
      </c>
      <c r="I2842">
        <v>271</v>
      </c>
    </row>
    <row r="2843" spans="2:9" x14ac:dyDescent="0.25">
      <c r="B2843">
        <v>443</v>
      </c>
      <c r="C2843">
        <v>89</v>
      </c>
      <c r="D2843">
        <v>1.5001119999999999</v>
      </c>
      <c r="E2843">
        <v>76</v>
      </c>
      <c r="F2843">
        <v>0</v>
      </c>
      <c r="G2843">
        <v>-1</v>
      </c>
      <c r="H2843">
        <v>1</v>
      </c>
      <c r="I2843">
        <v>271</v>
      </c>
    </row>
    <row r="2844" spans="2:9" x14ac:dyDescent="0.25">
      <c r="B2844">
        <v>444</v>
      </c>
      <c r="C2844">
        <v>89</v>
      </c>
      <c r="D2844">
        <v>0.36775200000000002</v>
      </c>
      <c r="E2844">
        <v>76</v>
      </c>
      <c r="F2844">
        <v>0</v>
      </c>
      <c r="G2844">
        <v>-1</v>
      </c>
      <c r="H2844">
        <v>1</v>
      </c>
      <c r="I2844">
        <v>271</v>
      </c>
    </row>
    <row r="2845" spans="2:9" x14ac:dyDescent="0.25">
      <c r="B2845">
        <v>445</v>
      </c>
      <c r="C2845">
        <v>89</v>
      </c>
      <c r="D2845">
        <v>0.356707</v>
      </c>
      <c r="E2845">
        <v>76</v>
      </c>
      <c r="F2845">
        <v>0</v>
      </c>
      <c r="G2845">
        <v>-1</v>
      </c>
      <c r="H2845">
        <v>1</v>
      </c>
      <c r="I2845">
        <v>271</v>
      </c>
    </row>
    <row r="2846" spans="2:9" x14ac:dyDescent="0.25">
      <c r="B2846">
        <v>446</v>
      </c>
      <c r="C2846">
        <v>89</v>
      </c>
      <c r="D2846">
        <v>0.36775200000000002</v>
      </c>
      <c r="E2846">
        <v>76</v>
      </c>
      <c r="F2846">
        <v>0</v>
      </c>
      <c r="G2846">
        <v>-1</v>
      </c>
      <c r="H2846">
        <v>1</v>
      </c>
      <c r="I2846">
        <v>271</v>
      </c>
    </row>
    <row r="2847" spans="2:9" x14ac:dyDescent="0.25">
      <c r="B2847">
        <v>447</v>
      </c>
      <c r="C2847">
        <v>89</v>
      </c>
      <c r="D2847">
        <v>1.7247650000000001</v>
      </c>
      <c r="E2847">
        <v>76</v>
      </c>
      <c r="F2847">
        <v>0</v>
      </c>
      <c r="G2847">
        <v>-1</v>
      </c>
      <c r="H2847">
        <v>1</v>
      </c>
      <c r="I2847">
        <v>271</v>
      </c>
    </row>
    <row r="2848" spans="2:9" x14ac:dyDescent="0.25">
      <c r="B2848">
        <v>448</v>
      </c>
      <c r="C2848">
        <v>89</v>
      </c>
      <c r="D2848">
        <v>1.7247650000000001</v>
      </c>
      <c r="E2848">
        <v>76</v>
      </c>
      <c r="F2848">
        <v>0</v>
      </c>
      <c r="G2848">
        <v>-1</v>
      </c>
      <c r="H2848">
        <v>1</v>
      </c>
      <c r="I2848">
        <v>271</v>
      </c>
    </row>
    <row r="2849" spans="2:9" x14ac:dyDescent="0.25">
      <c r="B2849">
        <v>449</v>
      </c>
      <c r="C2849">
        <v>89</v>
      </c>
      <c r="D2849">
        <v>1.7247650000000001</v>
      </c>
      <c r="E2849">
        <v>76</v>
      </c>
      <c r="F2849">
        <v>0</v>
      </c>
      <c r="G2849">
        <v>-1</v>
      </c>
      <c r="H2849">
        <v>1</v>
      </c>
      <c r="I2849">
        <v>271</v>
      </c>
    </row>
    <row r="2850" spans="2:9" x14ac:dyDescent="0.25">
      <c r="B2850">
        <v>450</v>
      </c>
      <c r="C2850">
        <v>89</v>
      </c>
      <c r="D2850">
        <v>0.36775200000000002</v>
      </c>
      <c r="E2850">
        <v>76</v>
      </c>
      <c r="F2850">
        <v>0</v>
      </c>
      <c r="G2850">
        <v>-1</v>
      </c>
      <c r="H2850">
        <v>1</v>
      </c>
      <c r="I2850">
        <v>271</v>
      </c>
    </row>
    <row r="2851" spans="2:9" x14ac:dyDescent="0.25">
      <c r="B2851">
        <v>451</v>
      </c>
      <c r="C2851">
        <v>89</v>
      </c>
      <c r="D2851">
        <v>0.356707</v>
      </c>
      <c r="E2851">
        <v>76</v>
      </c>
      <c r="F2851">
        <v>0</v>
      </c>
      <c r="G2851">
        <v>-1</v>
      </c>
      <c r="H2851">
        <v>1</v>
      </c>
      <c r="I2851">
        <v>271</v>
      </c>
    </row>
    <row r="2852" spans="2:9" x14ac:dyDescent="0.25">
      <c r="B2852">
        <v>452</v>
      </c>
      <c r="C2852">
        <v>89</v>
      </c>
      <c r="D2852">
        <v>0.36775200000000002</v>
      </c>
      <c r="E2852">
        <v>76</v>
      </c>
      <c r="F2852">
        <v>0</v>
      </c>
      <c r="G2852">
        <v>-1</v>
      </c>
      <c r="H2852">
        <v>1</v>
      </c>
      <c r="I2852">
        <v>271</v>
      </c>
    </row>
    <row r="2853" spans="2:9" x14ac:dyDescent="0.25">
      <c r="B2853">
        <v>453</v>
      </c>
      <c r="C2853">
        <v>89</v>
      </c>
      <c r="D2853">
        <v>1.7247650000000001</v>
      </c>
      <c r="E2853">
        <v>76</v>
      </c>
      <c r="F2853">
        <v>0</v>
      </c>
      <c r="G2853">
        <v>-1</v>
      </c>
      <c r="H2853">
        <v>1</v>
      </c>
      <c r="I2853">
        <v>271</v>
      </c>
    </row>
    <row r="2854" spans="2:9" x14ac:dyDescent="0.25">
      <c r="B2854">
        <v>454</v>
      </c>
      <c r="C2854">
        <v>89</v>
      </c>
      <c r="D2854">
        <v>1.7247650000000001</v>
      </c>
      <c r="E2854">
        <v>76</v>
      </c>
      <c r="F2854">
        <v>0</v>
      </c>
      <c r="G2854">
        <v>-1</v>
      </c>
      <c r="H2854">
        <v>1</v>
      </c>
      <c r="I2854">
        <v>271</v>
      </c>
    </row>
    <row r="2855" spans="2:9" x14ac:dyDescent="0.25">
      <c r="B2855">
        <v>455</v>
      </c>
      <c r="C2855">
        <v>89</v>
      </c>
      <c r="D2855">
        <v>1.7247650000000001</v>
      </c>
      <c r="E2855">
        <v>76</v>
      </c>
      <c r="F2855">
        <v>0</v>
      </c>
      <c r="G2855">
        <v>-1</v>
      </c>
      <c r="H2855">
        <v>1</v>
      </c>
      <c r="I2855">
        <v>271</v>
      </c>
    </row>
    <row r="2856" spans="2:9" x14ac:dyDescent="0.25">
      <c r="B2856">
        <v>456</v>
      </c>
      <c r="C2856">
        <v>89</v>
      </c>
      <c r="D2856">
        <v>1.7390680000000001</v>
      </c>
      <c r="E2856">
        <v>76</v>
      </c>
      <c r="F2856">
        <v>0</v>
      </c>
      <c r="G2856">
        <v>-1</v>
      </c>
      <c r="H2856">
        <v>1</v>
      </c>
      <c r="I2856">
        <v>271</v>
      </c>
    </row>
    <row r="2857" spans="2:9" x14ac:dyDescent="0.25">
      <c r="B2857">
        <v>457</v>
      </c>
      <c r="C2857">
        <v>89</v>
      </c>
      <c r="D2857">
        <v>1.7390680000000001</v>
      </c>
      <c r="E2857">
        <v>76</v>
      </c>
      <c r="F2857">
        <v>0</v>
      </c>
      <c r="G2857">
        <v>-1</v>
      </c>
      <c r="H2857">
        <v>1</v>
      </c>
      <c r="I2857">
        <v>271</v>
      </c>
    </row>
    <row r="2858" spans="2:9" x14ac:dyDescent="0.25">
      <c r="B2858">
        <v>458</v>
      </c>
      <c r="C2858">
        <v>89</v>
      </c>
      <c r="D2858">
        <v>1.7390680000000001</v>
      </c>
      <c r="E2858">
        <v>76</v>
      </c>
      <c r="F2858">
        <v>0</v>
      </c>
      <c r="G2858">
        <v>-1</v>
      </c>
      <c r="H2858">
        <v>1</v>
      </c>
      <c r="I2858">
        <v>271</v>
      </c>
    </row>
    <row r="2859" spans="2:9" x14ac:dyDescent="0.25">
      <c r="B2859">
        <v>459</v>
      </c>
      <c r="C2859">
        <v>89</v>
      </c>
      <c r="D2859">
        <v>1.7390680000000001</v>
      </c>
      <c r="E2859">
        <v>76</v>
      </c>
      <c r="F2859">
        <v>0</v>
      </c>
      <c r="G2859">
        <v>-1</v>
      </c>
      <c r="H2859">
        <v>1</v>
      </c>
      <c r="I2859">
        <v>271</v>
      </c>
    </row>
    <row r="2860" spans="2:9" x14ac:dyDescent="0.25">
      <c r="B2860">
        <v>460</v>
      </c>
      <c r="C2860">
        <v>89</v>
      </c>
      <c r="D2860">
        <v>2.0398800000000001</v>
      </c>
      <c r="E2860">
        <v>76</v>
      </c>
      <c r="F2860">
        <v>0</v>
      </c>
      <c r="G2860">
        <v>-1</v>
      </c>
      <c r="H2860">
        <v>1</v>
      </c>
      <c r="I2860">
        <v>271</v>
      </c>
    </row>
    <row r="2861" spans="2:9" x14ac:dyDescent="0.25">
      <c r="B2861">
        <v>461</v>
      </c>
      <c r="C2861">
        <v>89</v>
      </c>
      <c r="D2861">
        <v>2.0398800000000001</v>
      </c>
      <c r="E2861">
        <v>76</v>
      </c>
      <c r="F2861">
        <v>0</v>
      </c>
      <c r="G2861">
        <v>-1</v>
      </c>
      <c r="H2861">
        <v>1</v>
      </c>
      <c r="I2861">
        <v>271</v>
      </c>
    </row>
    <row r="2862" spans="2:9" x14ac:dyDescent="0.25">
      <c r="B2862">
        <v>462</v>
      </c>
      <c r="C2862">
        <v>89</v>
      </c>
      <c r="D2862">
        <v>2.0398800000000001</v>
      </c>
      <c r="E2862">
        <v>76</v>
      </c>
      <c r="F2862">
        <v>0</v>
      </c>
      <c r="G2862">
        <v>-1</v>
      </c>
      <c r="H2862">
        <v>1</v>
      </c>
      <c r="I2862">
        <v>271</v>
      </c>
    </row>
    <row r="2863" spans="2:9" x14ac:dyDescent="0.25">
      <c r="B2863">
        <v>463</v>
      </c>
      <c r="C2863">
        <v>89</v>
      </c>
      <c r="D2863">
        <v>2.0398800000000001</v>
      </c>
      <c r="E2863">
        <v>76</v>
      </c>
      <c r="F2863">
        <v>0</v>
      </c>
      <c r="G2863">
        <v>-1</v>
      </c>
      <c r="H2863">
        <v>1</v>
      </c>
      <c r="I2863">
        <v>271</v>
      </c>
    </row>
    <row r="2864" spans="2:9" x14ac:dyDescent="0.25">
      <c r="B2864">
        <v>464</v>
      </c>
      <c r="C2864">
        <v>89</v>
      </c>
      <c r="D2864">
        <v>2.0398800000000001</v>
      </c>
      <c r="E2864">
        <v>76</v>
      </c>
      <c r="F2864">
        <v>0</v>
      </c>
      <c r="G2864">
        <v>-1</v>
      </c>
      <c r="H2864">
        <v>1</v>
      </c>
      <c r="I2864">
        <v>271</v>
      </c>
    </row>
    <row r="2865" spans="2:9" x14ac:dyDescent="0.25">
      <c r="B2865">
        <v>465</v>
      </c>
      <c r="C2865">
        <v>89</v>
      </c>
      <c r="D2865">
        <v>2.0398800000000001</v>
      </c>
      <c r="E2865">
        <v>76</v>
      </c>
      <c r="F2865">
        <v>0</v>
      </c>
      <c r="G2865">
        <v>-1</v>
      </c>
      <c r="H2865">
        <v>1</v>
      </c>
      <c r="I2865">
        <v>271</v>
      </c>
    </row>
    <row r="2866" spans="2:9" x14ac:dyDescent="0.25">
      <c r="B2866">
        <v>466</v>
      </c>
      <c r="C2866">
        <v>89</v>
      </c>
      <c r="D2866">
        <v>2.0398800000000001</v>
      </c>
      <c r="E2866">
        <v>76</v>
      </c>
      <c r="F2866">
        <v>0</v>
      </c>
      <c r="G2866">
        <v>-1</v>
      </c>
      <c r="H2866">
        <v>1</v>
      </c>
      <c r="I2866">
        <v>271</v>
      </c>
    </row>
    <row r="2867" spans="2:9" x14ac:dyDescent="0.25">
      <c r="B2867">
        <v>467</v>
      </c>
      <c r="C2867">
        <v>89</v>
      </c>
      <c r="D2867">
        <v>0.308168</v>
      </c>
      <c r="E2867">
        <v>76</v>
      </c>
      <c r="F2867">
        <v>0</v>
      </c>
      <c r="G2867">
        <v>-1</v>
      </c>
      <c r="H2867">
        <v>1</v>
      </c>
      <c r="I2867">
        <v>271</v>
      </c>
    </row>
    <row r="2868" spans="2:9" x14ac:dyDescent="0.25">
      <c r="B2868">
        <v>468</v>
      </c>
      <c r="C2868">
        <v>89</v>
      </c>
      <c r="D2868">
        <v>0.47937200000000002</v>
      </c>
      <c r="E2868">
        <v>76</v>
      </c>
      <c r="F2868">
        <v>0</v>
      </c>
      <c r="G2868">
        <v>-1</v>
      </c>
      <c r="H2868">
        <v>1</v>
      </c>
      <c r="I2868">
        <v>271</v>
      </c>
    </row>
    <row r="2869" spans="2:9" x14ac:dyDescent="0.25">
      <c r="B2869">
        <v>469</v>
      </c>
      <c r="C2869">
        <v>89</v>
      </c>
      <c r="D2869">
        <v>0.47937200000000002</v>
      </c>
      <c r="E2869">
        <v>76</v>
      </c>
      <c r="F2869">
        <v>0</v>
      </c>
      <c r="G2869">
        <v>-1</v>
      </c>
      <c r="H2869">
        <v>1</v>
      </c>
      <c r="I2869">
        <v>271</v>
      </c>
    </row>
    <row r="2870" spans="2:9" x14ac:dyDescent="0.25">
      <c r="B2870">
        <v>470</v>
      </c>
      <c r="C2870">
        <v>89</v>
      </c>
      <c r="D2870">
        <v>0.47937200000000002</v>
      </c>
      <c r="E2870">
        <v>76</v>
      </c>
      <c r="F2870">
        <v>0</v>
      </c>
      <c r="G2870">
        <v>-1</v>
      </c>
      <c r="H2870">
        <v>1</v>
      </c>
      <c r="I2870">
        <v>271</v>
      </c>
    </row>
    <row r="2871" spans="2:9" x14ac:dyDescent="0.25">
      <c r="B2871">
        <v>471</v>
      </c>
      <c r="C2871">
        <v>89</v>
      </c>
      <c r="D2871">
        <v>0.47937200000000002</v>
      </c>
      <c r="E2871">
        <v>76</v>
      </c>
      <c r="F2871">
        <v>0</v>
      </c>
      <c r="G2871">
        <v>-1</v>
      </c>
      <c r="H2871">
        <v>1</v>
      </c>
      <c r="I2871">
        <v>271</v>
      </c>
    </row>
    <row r="2872" spans="2:9" x14ac:dyDescent="0.25">
      <c r="B2872">
        <v>472</v>
      </c>
      <c r="C2872">
        <v>89</v>
      </c>
      <c r="D2872">
        <v>0.47937200000000002</v>
      </c>
      <c r="E2872">
        <v>76</v>
      </c>
      <c r="F2872">
        <v>0</v>
      </c>
      <c r="G2872">
        <v>-1</v>
      </c>
      <c r="H2872">
        <v>1</v>
      </c>
      <c r="I2872">
        <v>271</v>
      </c>
    </row>
    <row r="2873" spans="2:9" x14ac:dyDescent="0.25">
      <c r="B2873">
        <v>473</v>
      </c>
      <c r="C2873">
        <v>89</v>
      </c>
      <c r="D2873">
        <v>0.47937200000000002</v>
      </c>
      <c r="E2873">
        <v>76</v>
      </c>
      <c r="F2873">
        <v>0</v>
      </c>
      <c r="G2873">
        <v>-1</v>
      </c>
      <c r="H2873">
        <v>1</v>
      </c>
      <c r="I2873">
        <v>271</v>
      </c>
    </row>
    <row r="2874" spans="2:9" x14ac:dyDescent="0.25">
      <c r="B2874">
        <v>474</v>
      </c>
      <c r="C2874">
        <v>89</v>
      </c>
      <c r="D2874">
        <v>0.21207200000000001</v>
      </c>
      <c r="E2874">
        <v>76</v>
      </c>
      <c r="F2874">
        <v>0</v>
      </c>
      <c r="G2874">
        <v>-1</v>
      </c>
      <c r="H2874">
        <v>1</v>
      </c>
      <c r="I2874">
        <v>271</v>
      </c>
    </row>
    <row r="2875" spans="2:9" x14ac:dyDescent="0.25">
      <c r="B2875">
        <v>475</v>
      </c>
      <c r="C2875">
        <v>89</v>
      </c>
      <c r="D2875">
        <v>0.47937200000000002</v>
      </c>
      <c r="E2875">
        <v>76</v>
      </c>
      <c r="F2875">
        <v>0</v>
      </c>
      <c r="G2875">
        <v>-1</v>
      </c>
      <c r="H2875">
        <v>1</v>
      </c>
      <c r="I2875">
        <v>271</v>
      </c>
    </row>
    <row r="2876" spans="2:9" x14ac:dyDescent="0.25">
      <c r="B2876">
        <v>476</v>
      </c>
      <c r="C2876">
        <v>89</v>
      </c>
      <c r="D2876">
        <v>0.30161100000000002</v>
      </c>
      <c r="E2876">
        <v>76</v>
      </c>
      <c r="F2876">
        <v>0</v>
      </c>
      <c r="G2876">
        <v>-1</v>
      </c>
      <c r="H2876">
        <v>1</v>
      </c>
      <c r="I2876">
        <v>271</v>
      </c>
    </row>
    <row r="2877" spans="2:9" x14ac:dyDescent="0.25">
      <c r="B2877">
        <v>477</v>
      </c>
      <c r="C2877">
        <v>89</v>
      </c>
      <c r="D2877">
        <v>0.91896599999999995</v>
      </c>
      <c r="E2877">
        <v>76</v>
      </c>
      <c r="F2877">
        <v>0</v>
      </c>
      <c r="G2877">
        <v>-1</v>
      </c>
      <c r="H2877">
        <v>1</v>
      </c>
      <c r="I2877">
        <v>271</v>
      </c>
    </row>
    <row r="2878" spans="2:9" x14ac:dyDescent="0.25">
      <c r="B2878">
        <v>478</v>
      </c>
      <c r="C2878">
        <v>89</v>
      </c>
      <c r="D2878">
        <v>0.46917199999999998</v>
      </c>
      <c r="E2878">
        <v>76</v>
      </c>
      <c r="F2878">
        <v>0</v>
      </c>
      <c r="G2878">
        <v>-1</v>
      </c>
      <c r="H2878">
        <v>1</v>
      </c>
      <c r="I2878">
        <v>271</v>
      </c>
    </row>
    <row r="2879" spans="2:9" x14ac:dyDescent="0.25">
      <c r="B2879">
        <v>479</v>
      </c>
      <c r="C2879">
        <v>89</v>
      </c>
      <c r="D2879">
        <v>0.46917199999999998</v>
      </c>
      <c r="E2879">
        <v>76</v>
      </c>
      <c r="F2879">
        <v>0</v>
      </c>
      <c r="G2879">
        <v>-1</v>
      </c>
      <c r="H2879">
        <v>1</v>
      </c>
      <c r="I2879">
        <v>271</v>
      </c>
    </row>
    <row r="2880" spans="2:9" x14ac:dyDescent="0.25">
      <c r="B2880">
        <v>480</v>
      </c>
      <c r="C2880">
        <v>89</v>
      </c>
      <c r="D2880">
        <v>0.46917199999999998</v>
      </c>
      <c r="E2880">
        <v>76</v>
      </c>
      <c r="F2880">
        <v>0</v>
      </c>
      <c r="G2880">
        <v>-1</v>
      </c>
      <c r="H2880">
        <v>1</v>
      </c>
      <c r="I2880">
        <v>271</v>
      </c>
    </row>
    <row r="2881" spans="2:9" x14ac:dyDescent="0.25">
      <c r="B2881">
        <v>481</v>
      </c>
      <c r="C2881">
        <v>89</v>
      </c>
      <c r="D2881">
        <v>0.46917199999999998</v>
      </c>
      <c r="E2881">
        <v>76</v>
      </c>
      <c r="F2881">
        <v>0</v>
      </c>
      <c r="G2881">
        <v>-1</v>
      </c>
      <c r="H2881">
        <v>1</v>
      </c>
      <c r="I2881">
        <v>271</v>
      </c>
    </row>
    <row r="2882" spans="2:9" x14ac:dyDescent="0.25">
      <c r="B2882">
        <v>482</v>
      </c>
      <c r="C2882">
        <v>89</v>
      </c>
      <c r="D2882">
        <v>0.91896599999999995</v>
      </c>
      <c r="E2882">
        <v>76</v>
      </c>
      <c r="F2882">
        <v>0</v>
      </c>
      <c r="G2882">
        <v>-1</v>
      </c>
      <c r="H2882">
        <v>1</v>
      </c>
      <c r="I2882">
        <v>271</v>
      </c>
    </row>
    <row r="2883" spans="2:9" x14ac:dyDescent="0.25">
      <c r="B2883">
        <v>483</v>
      </c>
      <c r="C2883">
        <v>89</v>
      </c>
      <c r="D2883">
        <v>0.20755999999999999</v>
      </c>
      <c r="E2883">
        <v>76</v>
      </c>
      <c r="F2883">
        <v>0</v>
      </c>
      <c r="G2883">
        <v>-1</v>
      </c>
      <c r="H2883">
        <v>1</v>
      </c>
      <c r="I2883">
        <v>271</v>
      </c>
    </row>
    <row r="2884" spans="2:9" x14ac:dyDescent="0.25">
      <c r="B2884">
        <v>484</v>
      </c>
      <c r="C2884">
        <v>89</v>
      </c>
      <c r="D2884">
        <v>0.46917199999999998</v>
      </c>
      <c r="E2884">
        <v>76</v>
      </c>
      <c r="F2884">
        <v>0</v>
      </c>
      <c r="G2884">
        <v>-1</v>
      </c>
      <c r="H2884">
        <v>1</v>
      </c>
      <c r="I2884">
        <v>271</v>
      </c>
    </row>
    <row r="2885" spans="2:9" x14ac:dyDescent="0.25">
      <c r="B2885">
        <v>485</v>
      </c>
      <c r="C2885">
        <v>89</v>
      </c>
      <c r="D2885">
        <v>0.29068300000000002</v>
      </c>
      <c r="E2885">
        <v>76</v>
      </c>
      <c r="F2885">
        <v>0</v>
      </c>
      <c r="G2885">
        <v>-1</v>
      </c>
      <c r="H2885">
        <v>1</v>
      </c>
      <c r="I2885">
        <v>271</v>
      </c>
    </row>
    <row r="2886" spans="2:9" x14ac:dyDescent="0.25">
      <c r="B2886">
        <v>486</v>
      </c>
      <c r="C2886">
        <v>89</v>
      </c>
      <c r="D2886">
        <v>0.45217299999999999</v>
      </c>
      <c r="E2886">
        <v>76</v>
      </c>
      <c r="F2886">
        <v>0</v>
      </c>
      <c r="G2886">
        <v>-1</v>
      </c>
      <c r="H2886">
        <v>1</v>
      </c>
      <c r="I2886">
        <v>271</v>
      </c>
    </row>
    <row r="2887" spans="2:9" x14ac:dyDescent="0.25">
      <c r="B2887">
        <v>487</v>
      </c>
      <c r="C2887">
        <v>89</v>
      </c>
      <c r="D2887">
        <v>0.45217299999999999</v>
      </c>
      <c r="E2887">
        <v>76</v>
      </c>
      <c r="F2887">
        <v>0</v>
      </c>
      <c r="G2887">
        <v>-1</v>
      </c>
      <c r="H2887">
        <v>1</v>
      </c>
      <c r="I2887">
        <v>271</v>
      </c>
    </row>
    <row r="2888" spans="2:9" x14ac:dyDescent="0.25">
      <c r="B2888">
        <v>488</v>
      </c>
      <c r="C2888">
        <v>89</v>
      </c>
      <c r="D2888">
        <v>0.45217299999999999</v>
      </c>
      <c r="E2888">
        <v>76</v>
      </c>
      <c r="F2888">
        <v>0</v>
      </c>
      <c r="G2888">
        <v>-1</v>
      </c>
      <c r="H2888">
        <v>1</v>
      </c>
      <c r="I2888">
        <v>271</v>
      </c>
    </row>
    <row r="2889" spans="2:9" x14ac:dyDescent="0.25">
      <c r="B2889">
        <v>489</v>
      </c>
      <c r="C2889">
        <v>89</v>
      </c>
      <c r="D2889">
        <v>0.45217299999999999</v>
      </c>
      <c r="E2889">
        <v>76</v>
      </c>
      <c r="F2889">
        <v>0</v>
      </c>
      <c r="G2889">
        <v>-1</v>
      </c>
      <c r="H2889">
        <v>1</v>
      </c>
      <c r="I2889">
        <v>271</v>
      </c>
    </row>
    <row r="2890" spans="2:9" x14ac:dyDescent="0.25">
      <c r="B2890">
        <v>490</v>
      </c>
      <c r="C2890">
        <v>89</v>
      </c>
      <c r="D2890">
        <v>0.20004</v>
      </c>
      <c r="E2890">
        <v>76</v>
      </c>
      <c r="F2890">
        <v>0</v>
      </c>
      <c r="G2890">
        <v>-1</v>
      </c>
      <c r="H2890">
        <v>1</v>
      </c>
      <c r="I2890">
        <v>271</v>
      </c>
    </row>
    <row r="2891" spans="2:9" x14ac:dyDescent="0.25">
      <c r="B2891">
        <v>491</v>
      </c>
      <c r="C2891">
        <v>89</v>
      </c>
      <c r="D2891">
        <v>0.45217299999999999</v>
      </c>
      <c r="E2891">
        <v>76</v>
      </c>
      <c r="F2891">
        <v>0</v>
      </c>
      <c r="G2891">
        <v>-1</v>
      </c>
      <c r="H2891">
        <v>1</v>
      </c>
      <c r="I2891">
        <v>271</v>
      </c>
    </row>
    <row r="2892" spans="2:9" x14ac:dyDescent="0.25">
      <c r="B2892">
        <v>492</v>
      </c>
      <c r="C2892">
        <v>89</v>
      </c>
      <c r="D2892">
        <v>0.28915299999999999</v>
      </c>
      <c r="E2892">
        <v>76</v>
      </c>
      <c r="F2892">
        <v>0</v>
      </c>
      <c r="G2892">
        <v>-1</v>
      </c>
      <c r="H2892">
        <v>1</v>
      </c>
      <c r="I2892">
        <v>271</v>
      </c>
    </row>
    <row r="2893" spans="2:9" x14ac:dyDescent="0.25">
      <c r="B2893">
        <v>493</v>
      </c>
      <c r="C2893">
        <v>89</v>
      </c>
      <c r="D2893">
        <v>0.44979400000000003</v>
      </c>
      <c r="E2893">
        <v>76</v>
      </c>
      <c r="F2893">
        <v>0</v>
      </c>
      <c r="G2893">
        <v>-1</v>
      </c>
      <c r="H2893">
        <v>1</v>
      </c>
      <c r="I2893">
        <v>271</v>
      </c>
    </row>
    <row r="2894" spans="2:9" x14ac:dyDescent="0.25">
      <c r="B2894">
        <v>494</v>
      </c>
      <c r="C2894">
        <v>89</v>
      </c>
      <c r="D2894">
        <v>0.44979400000000003</v>
      </c>
      <c r="E2894">
        <v>76</v>
      </c>
      <c r="F2894">
        <v>0</v>
      </c>
      <c r="G2894">
        <v>-1</v>
      </c>
      <c r="H2894">
        <v>1</v>
      </c>
      <c r="I2894">
        <v>271</v>
      </c>
    </row>
    <row r="2895" spans="2:9" x14ac:dyDescent="0.25">
      <c r="B2895">
        <v>495</v>
      </c>
      <c r="C2895">
        <v>89</v>
      </c>
      <c r="D2895">
        <v>0.44979400000000003</v>
      </c>
      <c r="E2895">
        <v>76</v>
      </c>
      <c r="F2895">
        <v>0</v>
      </c>
      <c r="G2895">
        <v>-1</v>
      </c>
      <c r="H2895">
        <v>1</v>
      </c>
      <c r="I2895">
        <v>271</v>
      </c>
    </row>
    <row r="2896" spans="2:9" x14ac:dyDescent="0.25">
      <c r="B2896">
        <v>496</v>
      </c>
      <c r="C2896">
        <v>89</v>
      </c>
      <c r="D2896">
        <v>0.44979400000000003</v>
      </c>
      <c r="E2896">
        <v>76</v>
      </c>
      <c r="F2896">
        <v>0</v>
      </c>
      <c r="G2896">
        <v>-1</v>
      </c>
      <c r="H2896">
        <v>1</v>
      </c>
      <c r="I2896">
        <v>271</v>
      </c>
    </row>
    <row r="2897" spans="2:9" x14ac:dyDescent="0.25">
      <c r="B2897">
        <v>498</v>
      </c>
      <c r="C2897">
        <v>89</v>
      </c>
      <c r="D2897">
        <v>0.44979400000000003</v>
      </c>
      <c r="E2897">
        <v>76</v>
      </c>
      <c r="F2897">
        <v>0</v>
      </c>
      <c r="G2897">
        <v>-1</v>
      </c>
      <c r="H2897">
        <v>1</v>
      </c>
      <c r="I2897">
        <v>271</v>
      </c>
    </row>
    <row r="2898" spans="2:9" x14ac:dyDescent="0.25">
      <c r="B2898">
        <v>499</v>
      </c>
      <c r="C2898">
        <v>89</v>
      </c>
      <c r="D2898">
        <v>0.76121499999999997</v>
      </c>
      <c r="E2898">
        <v>76</v>
      </c>
      <c r="F2898">
        <v>0</v>
      </c>
      <c r="G2898">
        <v>-1</v>
      </c>
      <c r="H2898">
        <v>1</v>
      </c>
      <c r="I2898">
        <v>271</v>
      </c>
    </row>
    <row r="2899" spans="2:9" x14ac:dyDescent="0.25">
      <c r="B2899">
        <v>500</v>
      </c>
      <c r="C2899">
        <v>89</v>
      </c>
      <c r="D2899">
        <v>0.76121499999999997</v>
      </c>
      <c r="E2899">
        <v>76</v>
      </c>
      <c r="F2899">
        <v>0</v>
      </c>
      <c r="G2899">
        <v>-1</v>
      </c>
      <c r="H2899">
        <v>1</v>
      </c>
      <c r="I2899">
        <v>271</v>
      </c>
    </row>
    <row r="2900" spans="2:9" x14ac:dyDescent="0.25">
      <c r="B2900">
        <v>501</v>
      </c>
      <c r="C2900">
        <v>89</v>
      </c>
      <c r="D2900">
        <v>0.76121499999999997</v>
      </c>
      <c r="E2900">
        <v>76</v>
      </c>
      <c r="F2900">
        <v>0</v>
      </c>
      <c r="G2900">
        <v>-1</v>
      </c>
      <c r="H2900">
        <v>1</v>
      </c>
      <c r="I2900">
        <v>271</v>
      </c>
    </row>
    <row r="2901" spans="2:9" x14ac:dyDescent="0.25">
      <c r="B2901">
        <v>502</v>
      </c>
      <c r="C2901">
        <v>89</v>
      </c>
      <c r="D2901">
        <v>0.33675899999999998</v>
      </c>
      <c r="E2901">
        <v>76</v>
      </c>
      <c r="F2901">
        <v>0</v>
      </c>
      <c r="G2901">
        <v>-1</v>
      </c>
      <c r="H2901">
        <v>1</v>
      </c>
      <c r="I2901">
        <v>271</v>
      </c>
    </row>
    <row r="2902" spans="2:9" x14ac:dyDescent="0.25">
      <c r="B2902">
        <v>503</v>
      </c>
      <c r="C2902">
        <v>89</v>
      </c>
      <c r="D2902">
        <v>0.48935299999999998</v>
      </c>
      <c r="E2902">
        <v>76</v>
      </c>
      <c r="F2902">
        <v>0</v>
      </c>
      <c r="G2902">
        <v>-1</v>
      </c>
      <c r="H2902">
        <v>1</v>
      </c>
      <c r="I2902">
        <v>271</v>
      </c>
    </row>
    <row r="2903" spans="2:9" x14ac:dyDescent="0.25">
      <c r="B2903">
        <v>504</v>
      </c>
      <c r="C2903">
        <v>89</v>
      </c>
      <c r="D2903">
        <v>0.76121499999999997</v>
      </c>
      <c r="E2903">
        <v>76</v>
      </c>
      <c r="F2903">
        <v>0</v>
      </c>
      <c r="G2903">
        <v>-1</v>
      </c>
      <c r="H2903">
        <v>1</v>
      </c>
      <c r="I2903">
        <v>271</v>
      </c>
    </row>
    <row r="2904" spans="2:9" x14ac:dyDescent="0.25">
      <c r="B2904">
        <v>505</v>
      </c>
      <c r="C2904">
        <v>89</v>
      </c>
      <c r="D2904">
        <v>4.8897690000000003</v>
      </c>
      <c r="E2904">
        <v>76</v>
      </c>
      <c r="F2904">
        <v>0</v>
      </c>
      <c r="G2904">
        <v>-1</v>
      </c>
      <c r="H2904">
        <v>1</v>
      </c>
      <c r="I2904">
        <v>271</v>
      </c>
    </row>
    <row r="2905" spans="2:9" x14ac:dyDescent="0.25">
      <c r="B2905">
        <v>506</v>
      </c>
      <c r="C2905">
        <v>89</v>
      </c>
      <c r="D2905">
        <v>0.44877299999999998</v>
      </c>
      <c r="E2905">
        <v>76</v>
      </c>
      <c r="F2905">
        <v>0</v>
      </c>
      <c r="G2905">
        <v>-1</v>
      </c>
      <c r="H2905">
        <v>1</v>
      </c>
      <c r="I2905">
        <v>271</v>
      </c>
    </row>
    <row r="2906" spans="2:9" x14ac:dyDescent="0.25">
      <c r="B2906">
        <v>507</v>
      </c>
      <c r="C2906">
        <v>89</v>
      </c>
      <c r="D2906">
        <v>2.5875050000000002</v>
      </c>
      <c r="E2906">
        <v>76</v>
      </c>
      <c r="F2906">
        <v>0</v>
      </c>
      <c r="G2906">
        <v>-1</v>
      </c>
      <c r="H2906">
        <v>1</v>
      </c>
      <c r="I2906">
        <v>271</v>
      </c>
    </row>
    <row r="2907" spans="2:9" x14ac:dyDescent="0.25">
      <c r="B2907">
        <v>508</v>
      </c>
      <c r="C2907">
        <v>89</v>
      </c>
      <c r="D2907">
        <v>1.825717</v>
      </c>
      <c r="E2907">
        <v>76</v>
      </c>
      <c r="F2907">
        <v>0</v>
      </c>
      <c r="G2907">
        <v>-1</v>
      </c>
      <c r="H2907">
        <v>1</v>
      </c>
      <c r="I2907">
        <v>271</v>
      </c>
    </row>
    <row r="2908" spans="2:9" x14ac:dyDescent="0.25">
      <c r="B2908">
        <v>509</v>
      </c>
      <c r="C2908">
        <v>89</v>
      </c>
      <c r="D2908">
        <v>1.0199400000000001</v>
      </c>
      <c r="E2908">
        <v>76</v>
      </c>
      <c r="F2908">
        <v>0</v>
      </c>
      <c r="G2908">
        <v>-1</v>
      </c>
      <c r="H2908">
        <v>1</v>
      </c>
      <c r="I2908">
        <v>271</v>
      </c>
    </row>
    <row r="2909" spans="2:9" x14ac:dyDescent="0.25">
      <c r="B2909">
        <v>510</v>
      </c>
      <c r="C2909">
        <v>89</v>
      </c>
      <c r="D2909">
        <v>0.27691399999999999</v>
      </c>
      <c r="E2909">
        <v>76</v>
      </c>
      <c r="F2909">
        <v>0</v>
      </c>
      <c r="G2909">
        <v>-1</v>
      </c>
      <c r="H2909">
        <v>1</v>
      </c>
      <c r="I2909">
        <v>271</v>
      </c>
    </row>
    <row r="2910" spans="2:9" x14ac:dyDescent="0.25">
      <c r="B2910">
        <v>511</v>
      </c>
      <c r="C2910">
        <v>89</v>
      </c>
      <c r="D2910">
        <v>0.430755</v>
      </c>
      <c r="E2910">
        <v>76</v>
      </c>
      <c r="F2910">
        <v>0</v>
      </c>
      <c r="G2910">
        <v>-1</v>
      </c>
      <c r="H2910">
        <v>1</v>
      </c>
      <c r="I2910">
        <v>271</v>
      </c>
    </row>
    <row r="2911" spans="2:9" x14ac:dyDescent="0.25">
      <c r="B2911">
        <v>512</v>
      </c>
      <c r="C2911">
        <v>89</v>
      </c>
      <c r="D2911">
        <v>0.430755</v>
      </c>
      <c r="E2911">
        <v>76</v>
      </c>
      <c r="F2911">
        <v>0</v>
      </c>
      <c r="G2911">
        <v>-1</v>
      </c>
      <c r="H2911">
        <v>1</v>
      </c>
      <c r="I2911">
        <v>271</v>
      </c>
    </row>
    <row r="2912" spans="2:9" x14ac:dyDescent="0.25">
      <c r="B2912">
        <v>513</v>
      </c>
      <c r="C2912">
        <v>89</v>
      </c>
      <c r="D2912">
        <v>0.430755</v>
      </c>
      <c r="E2912">
        <v>76</v>
      </c>
      <c r="F2912">
        <v>0</v>
      </c>
      <c r="G2912">
        <v>-1</v>
      </c>
      <c r="H2912">
        <v>1</v>
      </c>
      <c r="I2912">
        <v>271</v>
      </c>
    </row>
    <row r="2913" spans="2:9" x14ac:dyDescent="0.25">
      <c r="B2913">
        <v>514</v>
      </c>
      <c r="C2913">
        <v>89</v>
      </c>
      <c r="D2913">
        <v>0.430755</v>
      </c>
      <c r="E2913">
        <v>76</v>
      </c>
      <c r="F2913">
        <v>0</v>
      </c>
      <c r="G2913">
        <v>-1</v>
      </c>
      <c r="H2913">
        <v>1</v>
      </c>
      <c r="I2913">
        <v>271</v>
      </c>
    </row>
    <row r="2914" spans="2:9" x14ac:dyDescent="0.25">
      <c r="B2914">
        <v>515</v>
      </c>
      <c r="C2914">
        <v>89</v>
      </c>
      <c r="D2914">
        <v>0.430755</v>
      </c>
      <c r="E2914">
        <v>76</v>
      </c>
      <c r="F2914">
        <v>0</v>
      </c>
      <c r="G2914">
        <v>-1</v>
      </c>
      <c r="H2914">
        <v>1</v>
      </c>
      <c r="I2914">
        <v>271</v>
      </c>
    </row>
    <row r="2915" spans="2:9" x14ac:dyDescent="0.25">
      <c r="B2915">
        <v>516</v>
      </c>
      <c r="C2915">
        <v>89</v>
      </c>
      <c r="D2915">
        <v>0.430755</v>
      </c>
      <c r="E2915">
        <v>76</v>
      </c>
      <c r="F2915">
        <v>0</v>
      </c>
      <c r="G2915">
        <v>-1</v>
      </c>
      <c r="H2915">
        <v>1</v>
      </c>
      <c r="I2915">
        <v>271</v>
      </c>
    </row>
    <row r="2916" spans="2:9" x14ac:dyDescent="0.25">
      <c r="B2916">
        <v>518</v>
      </c>
      <c r="C2916">
        <v>89</v>
      </c>
      <c r="D2916">
        <v>0.430755</v>
      </c>
      <c r="E2916">
        <v>76</v>
      </c>
      <c r="F2916">
        <v>0</v>
      </c>
      <c r="G2916">
        <v>-1</v>
      </c>
      <c r="H2916">
        <v>1</v>
      </c>
      <c r="I2916">
        <v>271</v>
      </c>
    </row>
    <row r="2917" spans="2:9" x14ac:dyDescent="0.25">
      <c r="B2917">
        <v>519</v>
      </c>
      <c r="C2917">
        <v>89</v>
      </c>
      <c r="D2917">
        <v>0.27254299999999998</v>
      </c>
      <c r="E2917">
        <v>76</v>
      </c>
      <c r="F2917">
        <v>0</v>
      </c>
      <c r="G2917">
        <v>-1</v>
      </c>
      <c r="H2917">
        <v>1</v>
      </c>
      <c r="I2917">
        <v>271</v>
      </c>
    </row>
    <row r="2918" spans="2:9" x14ac:dyDescent="0.25">
      <c r="B2918">
        <v>520</v>
      </c>
      <c r="C2918">
        <v>89</v>
      </c>
      <c r="D2918">
        <v>0.42395500000000003</v>
      </c>
      <c r="E2918">
        <v>76</v>
      </c>
      <c r="F2918">
        <v>0</v>
      </c>
      <c r="G2918">
        <v>-1</v>
      </c>
      <c r="H2918">
        <v>1</v>
      </c>
      <c r="I2918">
        <v>271</v>
      </c>
    </row>
    <row r="2919" spans="2:9" x14ac:dyDescent="0.25">
      <c r="B2919">
        <v>521</v>
      </c>
      <c r="C2919">
        <v>89</v>
      </c>
      <c r="D2919">
        <v>0.42395500000000003</v>
      </c>
      <c r="E2919">
        <v>76</v>
      </c>
      <c r="F2919">
        <v>0</v>
      </c>
      <c r="G2919">
        <v>-1</v>
      </c>
      <c r="H2919">
        <v>1</v>
      </c>
      <c r="I2919">
        <v>271</v>
      </c>
    </row>
    <row r="2920" spans="2:9" x14ac:dyDescent="0.25">
      <c r="B2920">
        <v>522</v>
      </c>
      <c r="C2920">
        <v>89</v>
      </c>
      <c r="D2920">
        <v>0.42395500000000003</v>
      </c>
      <c r="E2920">
        <v>76</v>
      </c>
      <c r="F2920">
        <v>0</v>
      </c>
      <c r="G2920">
        <v>-1</v>
      </c>
      <c r="H2920">
        <v>1</v>
      </c>
      <c r="I2920">
        <v>271</v>
      </c>
    </row>
    <row r="2921" spans="2:9" x14ac:dyDescent="0.25">
      <c r="B2921">
        <v>523</v>
      </c>
      <c r="C2921">
        <v>89</v>
      </c>
      <c r="D2921">
        <v>0.42395500000000003</v>
      </c>
      <c r="E2921">
        <v>76</v>
      </c>
      <c r="F2921">
        <v>0</v>
      </c>
      <c r="G2921">
        <v>-1</v>
      </c>
      <c r="H2921">
        <v>1</v>
      </c>
      <c r="I2921">
        <v>271</v>
      </c>
    </row>
    <row r="2922" spans="2:9" x14ac:dyDescent="0.25">
      <c r="B2922">
        <v>524</v>
      </c>
      <c r="C2922">
        <v>89</v>
      </c>
      <c r="D2922">
        <v>0.42395500000000003</v>
      </c>
      <c r="E2922">
        <v>76</v>
      </c>
      <c r="F2922">
        <v>0</v>
      </c>
      <c r="G2922">
        <v>-1</v>
      </c>
      <c r="H2922">
        <v>1</v>
      </c>
      <c r="I2922">
        <v>271</v>
      </c>
    </row>
    <row r="2923" spans="2:9" x14ac:dyDescent="0.25">
      <c r="B2923">
        <v>525</v>
      </c>
      <c r="C2923">
        <v>89</v>
      </c>
      <c r="D2923">
        <v>0.42395500000000003</v>
      </c>
      <c r="E2923">
        <v>76</v>
      </c>
      <c r="F2923">
        <v>0</v>
      </c>
      <c r="G2923">
        <v>-1</v>
      </c>
      <c r="H2923">
        <v>1</v>
      </c>
      <c r="I2923">
        <v>271</v>
      </c>
    </row>
    <row r="2924" spans="2:9" x14ac:dyDescent="0.25">
      <c r="B2924">
        <v>527</v>
      </c>
      <c r="C2924">
        <v>89</v>
      </c>
      <c r="D2924">
        <v>0.42395500000000003</v>
      </c>
      <c r="E2924">
        <v>76</v>
      </c>
      <c r="F2924">
        <v>0</v>
      </c>
      <c r="G2924">
        <v>-1</v>
      </c>
      <c r="H2924">
        <v>1</v>
      </c>
      <c r="I2924">
        <v>271</v>
      </c>
    </row>
    <row r="2925" spans="2:9" x14ac:dyDescent="0.25">
      <c r="B2925">
        <v>528</v>
      </c>
      <c r="C2925">
        <v>89</v>
      </c>
      <c r="D2925">
        <v>1.0199400000000001</v>
      </c>
      <c r="E2925">
        <v>76</v>
      </c>
      <c r="F2925">
        <v>0</v>
      </c>
      <c r="G2925">
        <v>-1</v>
      </c>
      <c r="H2925">
        <v>1</v>
      </c>
      <c r="I2925">
        <v>271</v>
      </c>
    </row>
    <row r="2926" spans="2:9" x14ac:dyDescent="0.25">
      <c r="B2926">
        <v>529</v>
      </c>
      <c r="C2926">
        <v>89</v>
      </c>
      <c r="D2926">
        <v>1.0199400000000001</v>
      </c>
      <c r="E2926">
        <v>76</v>
      </c>
      <c r="F2926">
        <v>0</v>
      </c>
      <c r="G2926">
        <v>-1</v>
      </c>
      <c r="H2926">
        <v>1</v>
      </c>
      <c r="I2926">
        <v>271</v>
      </c>
    </row>
    <row r="2927" spans="2:9" x14ac:dyDescent="0.25">
      <c r="B2927">
        <v>530</v>
      </c>
      <c r="C2927">
        <v>89</v>
      </c>
      <c r="D2927">
        <v>0.77891900000000003</v>
      </c>
      <c r="E2927">
        <v>76</v>
      </c>
      <c r="F2927">
        <v>0</v>
      </c>
      <c r="G2927">
        <v>-1</v>
      </c>
      <c r="H2927">
        <v>1</v>
      </c>
      <c r="I2927">
        <v>271</v>
      </c>
    </row>
    <row r="2928" spans="2:9" x14ac:dyDescent="0.25">
      <c r="B2928">
        <v>531</v>
      </c>
      <c r="C2928">
        <v>89</v>
      </c>
      <c r="D2928">
        <v>0.77891900000000003</v>
      </c>
      <c r="E2928">
        <v>76</v>
      </c>
      <c r="F2928">
        <v>0</v>
      </c>
      <c r="G2928">
        <v>-1</v>
      </c>
      <c r="H2928">
        <v>1</v>
      </c>
      <c r="I2928">
        <v>271</v>
      </c>
    </row>
    <row r="2929" spans="2:9" x14ac:dyDescent="0.25">
      <c r="B2929">
        <v>532</v>
      </c>
      <c r="C2929">
        <v>89</v>
      </c>
      <c r="D2929">
        <v>0.77891900000000003</v>
      </c>
      <c r="E2929">
        <v>76</v>
      </c>
      <c r="F2929">
        <v>0</v>
      </c>
      <c r="G2929">
        <v>-1</v>
      </c>
      <c r="H2929">
        <v>1</v>
      </c>
      <c r="I2929">
        <v>271</v>
      </c>
    </row>
    <row r="2930" spans="2:9" x14ac:dyDescent="0.25">
      <c r="B2930">
        <v>533</v>
      </c>
      <c r="C2930">
        <v>89</v>
      </c>
      <c r="D2930">
        <v>0.77891900000000003</v>
      </c>
      <c r="E2930">
        <v>76</v>
      </c>
      <c r="F2930">
        <v>0</v>
      </c>
      <c r="G2930">
        <v>-1</v>
      </c>
      <c r="H2930">
        <v>1</v>
      </c>
      <c r="I2930">
        <v>271</v>
      </c>
    </row>
    <row r="2931" spans="2:9" x14ac:dyDescent="0.25">
      <c r="B2931">
        <v>534</v>
      </c>
      <c r="C2931">
        <v>89</v>
      </c>
      <c r="D2931">
        <v>0.77891900000000003</v>
      </c>
      <c r="E2931">
        <v>76</v>
      </c>
      <c r="F2931">
        <v>0</v>
      </c>
      <c r="G2931">
        <v>-1</v>
      </c>
      <c r="H2931">
        <v>1</v>
      </c>
      <c r="I2931">
        <v>271</v>
      </c>
    </row>
    <row r="2932" spans="2:9" x14ac:dyDescent="0.25">
      <c r="B2932">
        <v>535</v>
      </c>
      <c r="C2932">
        <v>89</v>
      </c>
      <c r="D2932">
        <v>0.77891900000000003</v>
      </c>
      <c r="E2932">
        <v>76</v>
      </c>
      <c r="F2932">
        <v>0</v>
      </c>
      <c r="G2932">
        <v>-1</v>
      </c>
      <c r="H2932">
        <v>1</v>
      </c>
      <c r="I2932">
        <v>271</v>
      </c>
    </row>
    <row r="2933" spans="2:9" x14ac:dyDescent="0.25">
      <c r="B2933">
        <v>536</v>
      </c>
      <c r="C2933">
        <v>89</v>
      </c>
      <c r="D2933">
        <v>0.77891900000000003</v>
      </c>
      <c r="E2933">
        <v>76</v>
      </c>
      <c r="F2933">
        <v>0</v>
      </c>
      <c r="G2933">
        <v>-1</v>
      </c>
      <c r="H2933">
        <v>1</v>
      </c>
      <c r="I2933">
        <v>271</v>
      </c>
    </row>
    <row r="2934" spans="2:9" x14ac:dyDescent="0.25">
      <c r="B2934">
        <v>537</v>
      </c>
      <c r="C2934">
        <v>89</v>
      </c>
      <c r="D2934">
        <v>0.62714199999999998</v>
      </c>
      <c r="E2934">
        <v>76</v>
      </c>
      <c r="F2934">
        <v>0</v>
      </c>
      <c r="G2934">
        <v>-1</v>
      </c>
      <c r="H2934">
        <v>1</v>
      </c>
      <c r="I2934">
        <v>271</v>
      </c>
    </row>
    <row r="2935" spans="2:9" x14ac:dyDescent="0.25">
      <c r="B2935">
        <v>538</v>
      </c>
      <c r="C2935">
        <v>89</v>
      </c>
      <c r="D2935">
        <v>2.9984320000000002</v>
      </c>
      <c r="E2935">
        <v>76</v>
      </c>
      <c r="F2935">
        <v>0</v>
      </c>
      <c r="G2935">
        <v>-1</v>
      </c>
      <c r="H2935">
        <v>1</v>
      </c>
      <c r="I2935">
        <v>271</v>
      </c>
    </row>
    <row r="2936" spans="2:9" x14ac:dyDescent="0.25">
      <c r="B2936">
        <v>539</v>
      </c>
      <c r="C2936">
        <v>89</v>
      </c>
      <c r="D2936">
        <v>2.0144310000000001</v>
      </c>
      <c r="E2936">
        <v>76</v>
      </c>
      <c r="F2936">
        <v>0</v>
      </c>
      <c r="G2936">
        <v>-1</v>
      </c>
      <c r="H2936">
        <v>1</v>
      </c>
      <c r="I2936">
        <v>271</v>
      </c>
    </row>
    <row r="2937" spans="2:9" x14ac:dyDescent="0.25">
      <c r="B2937">
        <v>540</v>
      </c>
      <c r="C2937">
        <v>89</v>
      </c>
      <c r="D2937">
        <v>2.0144310000000001</v>
      </c>
      <c r="E2937">
        <v>76</v>
      </c>
      <c r="F2937">
        <v>0</v>
      </c>
      <c r="G2937">
        <v>-1</v>
      </c>
      <c r="H2937">
        <v>1</v>
      </c>
      <c r="I2937">
        <v>271</v>
      </c>
    </row>
    <row r="2938" spans="2:9" x14ac:dyDescent="0.25">
      <c r="B2938">
        <v>541</v>
      </c>
      <c r="C2938">
        <v>89</v>
      </c>
      <c r="D2938">
        <v>4.9254610000000003</v>
      </c>
      <c r="E2938">
        <v>76</v>
      </c>
      <c r="F2938">
        <v>0</v>
      </c>
      <c r="G2938">
        <v>-1</v>
      </c>
      <c r="H2938">
        <v>1</v>
      </c>
      <c r="I2938">
        <v>271</v>
      </c>
    </row>
    <row r="2939" spans="2:9" x14ac:dyDescent="0.25">
      <c r="B2939">
        <v>542</v>
      </c>
      <c r="C2939">
        <v>89</v>
      </c>
      <c r="D2939">
        <v>3.144895</v>
      </c>
      <c r="E2939">
        <v>76</v>
      </c>
      <c r="F2939">
        <v>0</v>
      </c>
      <c r="G2939">
        <v>-1</v>
      </c>
      <c r="H2939">
        <v>1</v>
      </c>
      <c r="I2939">
        <v>271</v>
      </c>
    </row>
    <row r="2940" spans="2:9" x14ac:dyDescent="0.25">
      <c r="B2940">
        <v>543</v>
      </c>
      <c r="C2940">
        <v>89</v>
      </c>
      <c r="D2940">
        <v>3.144895</v>
      </c>
      <c r="E2940">
        <v>76</v>
      </c>
      <c r="F2940">
        <v>0</v>
      </c>
      <c r="G2940">
        <v>-1</v>
      </c>
      <c r="H2940">
        <v>1</v>
      </c>
      <c r="I2940">
        <v>271</v>
      </c>
    </row>
    <row r="2941" spans="2:9" x14ac:dyDescent="0.25">
      <c r="B2941">
        <v>544</v>
      </c>
      <c r="C2941">
        <v>89</v>
      </c>
      <c r="D2941">
        <v>3.144895</v>
      </c>
      <c r="E2941">
        <v>76</v>
      </c>
      <c r="F2941">
        <v>0</v>
      </c>
      <c r="G2941">
        <v>-1</v>
      </c>
      <c r="H2941">
        <v>1</v>
      </c>
      <c r="I2941">
        <v>271</v>
      </c>
    </row>
    <row r="2942" spans="2:9" x14ac:dyDescent="0.25">
      <c r="B2942">
        <v>545</v>
      </c>
      <c r="C2942">
        <v>89</v>
      </c>
      <c r="D2942">
        <v>3.144895</v>
      </c>
      <c r="E2942">
        <v>76</v>
      </c>
      <c r="F2942">
        <v>0</v>
      </c>
      <c r="G2942">
        <v>-1</v>
      </c>
      <c r="H2942">
        <v>1</v>
      </c>
      <c r="I2942">
        <v>271</v>
      </c>
    </row>
    <row r="2943" spans="2:9" x14ac:dyDescent="0.25">
      <c r="B2943">
        <v>546</v>
      </c>
      <c r="C2943">
        <v>89</v>
      </c>
      <c r="D2943">
        <v>3.144895</v>
      </c>
      <c r="E2943">
        <v>76</v>
      </c>
      <c r="F2943">
        <v>0</v>
      </c>
      <c r="G2943">
        <v>-1</v>
      </c>
      <c r="H2943">
        <v>1</v>
      </c>
      <c r="I2943">
        <v>271</v>
      </c>
    </row>
    <row r="2944" spans="2:9" x14ac:dyDescent="0.25">
      <c r="B2944">
        <v>547</v>
      </c>
      <c r="C2944">
        <v>89</v>
      </c>
      <c r="D2944">
        <v>3.144895</v>
      </c>
      <c r="E2944">
        <v>76</v>
      </c>
      <c r="F2944">
        <v>0</v>
      </c>
      <c r="G2944">
        <v>-1</v>
      </c>
      <c r="H2944">
        <v>1</v>
      </c>
      <c r="I2944">
        <v>271</v>
      </c>
    </row>
    <row r="2945" spans="2:9" x14ac:dyDescent="0.25">
      <c r="B2945">
        <v>548</v>
      </c>
      <c r="C2945">
        <v>89</v>
      </c>
      <c r="D2945">
        <v>3.144895</v>
      </c>
      <c r="E2945">
        <v>76</v>
      </c>
      <c r="F2945">
        <v>0</v>
      </c>
      <c r="G2945">
        <v>-1</v>
      </c>
      <c r="H2945">
        <v>1</v>
      </c>
      <c r="I2945">
        <v>271</v>
      </c>
    </row>
    <row r="2946" spans="2:9" x14ac:dyDescent="0.25">
      <c r="B2946">
        <v>1</v>
      </c>
      <c r="C2946">
        <v>90</v>
      </c>
      <c r="D2946">
        <v>2.2796720000000001</v>
      </c>
      <c r="E2946">
        <v>76</v>
      </c>
      <c r="F2946">
        <v>0</v>
      </c>
      <c r="G2946">
        <v>-1</v>
      </c>
      <c r="H2946">
        <v>1</v>
      </c>
      <c r="I2946">
        <v>272</v>
      </c>
    </row>
    <row r="2947" spans="2:9" x14ac:dyDescent="0.25">
      <c r="B2947">
        <v>2</v>
      </c>
      <c r="C2947">
        <v>90</v>
      </c>
      <c r="D2947">
        <v>0.83076700000000003</v>
      </c>
      <c r="E2947">
        <v>76</v>
      </c>
      <c r="F2947">
        <v>0</v>
      </c>
      <c r="G2947">
        <v>-1</v>
      </c>
      <c r="H2947">
        <v>1</v>
      </c>
      <c r="I2947">
        <v>272</v>
      </c>
    </row>
    <row r="2948" spans="2:9" x14ac:dyDescent="0.25">
      <c r="B2948">
        <v>3</v>
      </c>
      <c r="C2948">
        <v>90</v>
      </c>
      <c r="D2948">
        <v>2.0176729999999998</v>
      </c>
      <c r="E2948">
        <v>76</v>
      </c>
      <c r="F2948">
        <v>0</v>
      </c>
      <c r="G2948">
        <v>-1</v>
      </c>
      <c r="H2948">
        <v>1</v>
      </c>
      <c r="I2948">
        <v>272</v>
      </c>
    </row>
    <row r="2949" spans="2:9" x14ac:dyDescent="0.25">
      <c r="B2949">
        <v>4</v>
      </c>
      <c r="C2949">
        <v>90</v>
      </c>
      <c r="D2949">
        <v>1.90354</v>
      </c>
      <c r="E2949">
        <v>76</v>
      </c>
      <c r="F2949">
        <v>0</v>
      </c>
      <c r="G2949">
        <v>-1</v>
      </c>
      <c r="H2949">
        <v>1</v>
      </c>
      <c r="I2949">
        <v>272</v>
      </c>
    </row>
    <row r="2950" spans="2:9" x14ac:dyDescent="0.25">
      <c r="B2950">
        <v>5</v>
      </c>
      <c r="C2950">
        <v>90</v>
      </c>
      <c r="D2950">
        <v>0.75539100000000003</v>
      </c>
      <c r="E2950">
        <v>76</v>
      </c>
      <c r="F2950">
        <v>0</v>
      </c>
      <c r="G2950">
        <v>-1</v>
      </c>
      <c r="H2950">
        <v>1</v>
      </c>
      <c r="I2950">
        <v>272</v>
      </c>
    </row>
    <row r="2951" spans="2:9" x14ac:dyDescent="0.25">
      <c r="B2951">
        <v>6</v>
      </c>
      <c r="C2951">
        <v>90</v>
      </c>
      <c r="D2951">
        <v>1.8707689999999999</v>
      </c>
      <c r="E2951">
        <v>76</v>
      </c>
      <c r="F2951">
        <v>0</v>
      </c>
      <c r="G2951">
        <v>-1</v>
      </c>
      <c r="H2951">
        <v>1</v>
      </c>
      <c r="I2951">
        <v>272</v>
      </c>
    </row>
    <row r="2952" spans="2:9" x14ac:dyDescent="0.25">
      <c r="B2952">
        <v>7</v>
      </c>
      <c r="C2952">
        <v>90</v>
      </c>
      <c r="D2952">
        <v>1.092992</v>
      </c>
      <c r="E2952">
        <v>76</v>
      </c>
      <c r="F2952">
        <v>0</v>
      </c>
      <c r="G2952">
        <v>-1</v>
      </c>
      <c r="H2952">
        <v>1</v>
      </c>
      <c r="I2952">
        <v>272</v>
      </c>
    </row>
    <row r="2953" spans="2:9" x14ac:dyDescent="0.25">
      <c r="B2953">
        <v>8</v>
      </c>
      <c r="C2953">
        <v>90</v>
      </c>
      <c r="D2953">
        <v>0.87032699999999996</v>
      </c>
      <c r="E2953">
        <v>76</v>
      </c>
      <c r="F2953">
        <v>0</v>
      </c>
      <c r="G2953">
        <v>-1</v>
      </c>
      <c r="H2953">
        <v>1</v>
      </c>
      <c r="I2953">
        <v>272</v>
      </c>
    </row>
    <row r="2954" spans="2:9" x14ac:dyDescent="0.25">
      <c r="B2954">
        <v>9</v>
      </c>
      <c r="C2954">
        <v>90</v>
      </c>
      <c r="D2954">
        <v>1.7735030000000001</v>
      </c>
      <c r="E2954">
        <v>76</v>
      </c>
      <c r="F2954">
        <v>0</v>
      </c>
      <c r="G2954">
        <v>-1</v>
      </c>
      <c r="H2954">
        <v>1</v>
      </c>
      <c r="I2954">
        <v>272</v>
      </c>
    </row>
    <row r="2955" spans="2:9" x14ac:dyDescent="0.25">
      <c r="B2955">
        <v>10</v>
      </c>
      <c r="C2955">
        <v>90</v>
      </c>
      <c r="D2955">
        <v>1.59964</v>
      </c>
      <c r="E2955">
        <v>76</v>
      </c>
      <c r="F2955">
        <v>0</v>
      </c>
      <c r="G2955">
        <v>-1</v>
      </c>
      <c r="H2955">
        <v>1</v>
      </c>
      <c r="I2955">
        <v>272</v>
      </c>
    </row>
    <row r="2956" spans="2:9" x14ac:dyDescent="0.25">
      <c r="B2956">
        <v>11</v>
      </c>
      <c r="C2956">
        <v>90</v>
      </c>
      <c r="D2956">
        <v>1.5141739999999999</v>
      </c>
      <c r="E2956">
        <v>76</v>
      </c>
      <c r="F2956">
        <v>0</v>
      </c>
      <c r="G2956">
        <v>-1</v>
      </c>
      <c r="H2956">
        <v>1</v>
      </c>
      <c r="I2956">
        <v>272</v>
      </c>
    </row>
    <row r="2957" spans="2:9" x14ac:dyDescent="0.25">
      <c r="B2957">
        <v>12</v>
      </c>
      <c r="C2957">
        <v>90</v>
      </c>
      <c r="D2957">
        <v>0.59138100000000005</v>
      </c>
      <c r="E2957">
        <v>76</v>
      </c>
      <c r="F2957">
        <v>0</v>
      </c>
      <c r="G2957">
        <v>-1</v>
      </c>
      <c r="H2957">
        <v>1</v>
      </c>
      <c r="I2957">
        <v>272</v>
      </c>
    </row>
    <row r="2958" spans="2:9" x14ac:dyDescent="0.25">
      <c r="B2958">
        <v>13</v>
      </c>
      <c r="C2958">
        <v>90</v>
      </c>
      <c r="D2958">
        <v>1.4296519999999999</v>
      </c>
      <c r="E2958">
        <v>76</v>
      </c>
      <c r="F2958">
        <v>0</v>
      </c>
      <c r="G2958">
        <v>-1</v>
      </c>
      <c r="H2958">
        <v>1</v>
      </c>
      <c r="I2958">
        <v>272</v>
      </c>
    </row>
    <row r="2959" spans="2:9" x14ac:dyDescent="0.25">
      <c r="B2959">
        <v>14</v>
      </c>
      <c r="C2959">
        <v>90</v>
      </c>
      <c r="D2959">
        <v>7.4074340000000003</v>
      </c>
      <c r="E2959">
        <v>76</v>
      </c>
      <c r="F2959">
        <v>0</v>
      </c>
      <c r="G2959">
        <v>-1</v>
      </c>
      <c r="H2959">
        <v>1</v>
      </c>
      <c r="I2959">
        <v>272</v>
      </c>
    </row>
    <row r="2960" spans="2:9" x14ac:dyDescent="0.25">
      <c r="B2960">
        <v>15</v>
      </c>
      <c r="C2960">
        <v>90</v>
      </c>
      <c r="D2960">
        <v>4.0490899999999996</v>
      </c>
      <c r="E2960">
        <v>76</v>
      </c>
      <c r="F2960">
        <v>0</v>
      </c>
      <c r="G2960">
        <v>-1</v>
      </c>
      <c r="H2960">
        <v>1</v>
      </c>
      <c r="I2960">
        <v>272</v>
      </c>
    </row>
    <row r="2961" spans="2:9" x14ac:dyDescent="0.25">
      <c r="B2961">
        <v>16</v>
      </c>
      <c r="C2961">
        <v>90</v>
      </c>
      <c r="D2961">
        <v>2.5254219999999998</v>
      </c>
      <c r="E2961">
        <v>76</v>
      </c>
      <c r="F2961">
        <v>0</v>
      </c>
      <c r="G2961">
        <v>-1</v>
      </c>
      <c r="H2961">
        <v>1</v>
      </c>
      <c r="I2961">
        <v>272</v>
      </c>
    </row>
    <row r="2962" spans="2:9" x14ac:dyDescent="0.25">
      <c r="B2962">
        <v>17</v>
      </c>
      <c r="C2962">
        <v>90</v>
      </c>
      <c r="D2962">
        <v>3.459336</v>
      </c>
      <c r="E2962">
        <v>76</v>
      </c>
      <c r="F2962">
        <v>0</v>
      </c>
      <c r="G2962">
        <v>-1</v>
      </c>
      <c r="H2962">
        <v>1</v>
      </c>
      <c r="I2962">
        <v>272</v>
      </c>
    </row>
    <row r="2963" spans="2:9" x14ac:dyDescent="0.25">
      <c r="B2963">
        <v>18</v>
      </c>
      <c r="C2963">
        <v>90</v>
      </c>
      <c r="D2963">
        <v>2.8099020000000001</v>
      </c>
      <c r="E2963">
        <v>76</v>
      </c>
      <c r="F2963">
        <v>0</v>
      </c>
      <c r="G2963">
        <v>-1</v>
      </c>
      <c r="H2963">
        <v>1</v>
      </c>
      <c r="I2963">
        <v>272</v>
      </c>
    </row>
    <row r="2964" spans="2:9" x14ac:dyDescent="0.25">
      <c r="B2964">
        <v>19</v>
      </c>
      <c r="C2964">
        <v>90</v>
      </c>
      <c r="D2964">
        <v>2.7281089999999999</v>
      </c>
      <c r="E2964">
        <v>76</v>
      </c>
      <c r="F2964">
        <v>0</v>
      </c>
      <c r="G2964">
        <v>-1</v>
      </c>
      <c r="H2964">
        <v>1</v>
      </c>
      <c r="I2964">
        <v>272</v>
      </c>
    </row>
    <row r="2965" spans="2:9" x14ac:dyDescent="0.25">
      <c r="B2965">
        <v>20</v>
      </c>
      <c r="C2965">
        <v>90</v>
      </c>
      <c r="D2965">
        <v>1.6474040000000001</v>
      </c>
      <c r="E2965">
        <v>76</v>
      </c>
      <c r="F2965">
        <v>0</v>
      </c>
      <c r="G2965">
        <v>-1</v>
      </c>
      <c r="H2965">
        <v>1</v>
      </c>
      <c r="I2965">
        <v>272</v>
      </c>
    </row>
    <row r="2966" spans="2:9" x14ac:dyDescent="0.25">
      <c r="B2966">
        <v>21</v>
      </c>
      <c r="C2966">
        <v>90</v>
      </c>
      <c r="D2966">
        <v>2.5322239999999998</v>
      </c>
      <c r="E2966">
        <v>76</v>
      </c>
      <c r="F2966">
        <v>0</v>
      </c>
      <c r="G2966">
        <v>-1</v>
      </c>
      <c r="H2966">
        <v>1</v>
      </c>
      <c r="I2966">
        <v>272</v>
      </c>
    </row>
    <row r="2967" spans="2:9" x14ac:dyDescent="0.25">
      <c r="B2967">
        <v>22</v>
      </c>
      <c r="C2967">
        <v>90</v>
      </c>
      <c r="D2967">
        <v>2.8099020000000001</v>
      </c>
      <c r="E2967">
        <v>76</v>
      </c>
      <c r="F2967">
        <v>0</v>
      </c>
      <c r="G2967">
        <v>-1</v>
      </c>
      <c r="H2967">
        <v>1</v>
      </c>
      <c r="I2967">
        <v>272</v>
      </c>
    </row>
    <row r="2968" spans="2:9" x14ac:dyDescent="0.25">
      <c r="B2968">
        <v>23</v>
      </c>
      <c r="C2968">
        <v>90</v>
      </c>
      <c r="D2968">
        <v>2.1772089999999999</v>
      </c>
      <c r="E2968">
        <v>76</v>
      </c>
      <c r="F2968">
        <v>0</v>
      </c>
      <c r="G2968">
        <v>-1</v>
      </c>
      <c r="H2968">
        <v>1</v>
      </c>
      <c r="I2968">
        <v>272</v>
      </c>
    </row>
    <row r="2969" spans="2:9" x14ac:dyDescent="0.25">
      <c r="B2969">
        <v>24</v>
      </c>
      <c r="C2969">
        <v>90</v>
      </c>
      <c r="D2969">
        <v>1.826193</v>
      </c>
      <c r="E2969">
        <v>76</v>
      </c>
      <c r="F2969">
        <v>0</v>
      </c>
      <c r="G2969">
        <v>-1</v>
      </c>
      <c r="H2969">
        <v>1</v>
      </c>
      <c r="I2969">
        <v>272</v>
      </c>
    </row>
    <row r="2970" spans="2:9" x14ac:dyDescent="0.25">
      <c r="B2970">
        <v>25</v>
      </c>
      <c r="C2970">
        <v>90</v>
      </c>
      <c r="D2970">
        <v>1.7329349999999999</v>
      </c>
      <c r="E2970">
        <v>76</v>
      </c>
      <c r="F2970">
        <v>0</v>
      </c>
      <c r="G2970">
        <v>-1</v>
      </c>
      <c r="H2970">
        <v>1</v>
      </c>
      <c r="I2970">
        <v>272</v>
      </c>
    </row>
    <row r="2971" spans="2:9" x14ac:dyDescent="0.25">
      <c r="B2971">
        <v>26</v>
      </c>
      <c r="C2971">
        <v>90</v>
      </c>
      <c r="D2971">
        <v>1.4296519999999999</v>
      </c>
      <c r="E2971">
        <v>76</v>
      </c>
      <c r="F2971">
        <v>0</v>
      </c>
      <c r="G2971">
        <v>-1</v>
      </c>
      <c r="H2971">
        <v>1</v>
      </c>
      <c r="I2971">
        <v>272</v>
      </c>
    </row>
    <row r="2972" spans="2:9" x14ac:dyDescent="0.25">
      <c r="B2972">
        <v>27</v>
      </c>
      <c r="C2972">
        <v>90</v>
      </c>
      <c r="D2972">
        <v>6.4816710000000004</v>
      </c>
      <c r="E2972">
        <v>76</v>
      </c>
      <c r="F2972">
        <v>0</v>
      </c>
      <c r="G2972">
        <v>-1</v>
      </c>
      <c r="H2972">
        <v>1</v>
      </c>
      <c r="I2972">
        <v>272</v>
      </c>
    </row>
    <row r="2973" spans="2:9" x14ac:dyDescent="0.25">
      <c r="B2973">
        <v>28</v>
      </c>
      <c r="C2973">
        <v>90</v>
      </c>
      <c r="D2973">
        <v>5.0872700000000002</v>
      </c>
      <c r="E2973">
        <v>76</v>
      </c>
      <c r="F2973">
        <v>0</v>
      </c>
      <c r="G2973">
        <v>-1</v>
      </c>
      <c r="H2973">
        <v>1</v>
      </c>
      <c r="I2973">
        <v>272</v>
      </c>
    </row>
    <row r="2974" spans="2:9" x14ac:dyDescent="0.25">
      <c r="B2974">
        <v>29</v>
      </c>
      <c r="C2974">
        <v>90</v>
      </c>
      <c r="D2974">
        <v>3.2659899999999999</v>
      </c>
      <c r="E2974">
        <v>76</v>
      </c>
      <c r="F2974">
        <v>0</v>
      </c>
      <c r="G2974">
        <v>-1</v>
      </c>
      <c r="H2974">
        <v>1</v>
      </c>
      <c r="I2974">
        <v>272</v>
      </c>
    </row>
    <row r="2975" spans="2:9" x14ac:dyDescent="0.25">
      <c r="B2975">
        <v>30</v>
      </c>
      <c r="C2975">
        <v>90</v>
      </c>
      <c r="D2975">
        <v>1.564387</v>
      </c>
      <c r="E2975">
        <v>76</v>
      </c>
      <c r="F2975">
        <v>0</v>
      </c>
      <c r="G2975">
        <v>-1</v>
      </c>
      <c r="H2975">
        <v>1</v>
      </c>
      <c r="I2975">
        <v>272</v>
      </c>
    </row>
    <row r="2976" spans="2:9" x14ac:dyDescent="0.25">
      <c r="B2976">
        <v>31</v>
      </c>
      <c r="C2976">
        <v>90</v>
      </c>
      <c r="D2976">
        <v>1.4296519999999999</v>
      </c>
      <c r="E2976">
        <v>76</v>
      </c>
      <c r="F2976">
        <v>0</v>
      </c>
      <c r="G2976">
        <v>-1</v>
      </c>
      <c r="H2976">
        <v>1</v>
      </c>
      <c r="I2976">
        <v>272</v>
      </c>
    </row>
    <row r="2977" spans="2:9" x14ac:dyDescent="0.25">
      <c r="B2977">
        <v>32</v>
      </c>
      <c r="C2977">
        <v>90</v>
      </c>
      <c r="D2977">
        <v>7.9233960000000003</v>
      </c>
      <c r="E2977">
        <v>76</v>
      </c>
      <c r="F2977">
        <v>0</v>
      </c>
      <c r="G2977">
        <v>-1</v>
      </c>
      <c r="H2977">
        <v>1</v>
      </c>
      <c r="I2977">
        <v>272</v>
      </c>
    </row>
    <row r="2978" spans="2:9" x14ac:dyDescent="0.25">
      <c r="B2978">
        <v>33</v>
      </c>
      <c r="C2978">
        <v>90</v>
      </c>
      <c r="D2978">
        <v>4.6467460000000003</v>
      </c>
      <c r="E2978">
        <v>76</v>
      </c>
      <c r="F2978">
        <v>0</v>
      </c>
      <c r="G2978">
        <v>-1</v>
      </c>
      <c r="H2978">
        <v>1</v>
      </c>
      <c r="I2978">
        <v>272</v>
      </c>
    </row>
    <row r="2979" spans="2:9" x14ac:dyDescent="0.25">
      <c r="B2979">
        <v>34</v>
      </c>
      <c r="C2979">
        <v>90</v>
      </c>
      <c r="D2979">
        <v>2.967282</v>
      </c>
      <c r="E2979">
        <v>76</v>
      </c>
      <c r="F2979">
        <v>0</v>
      </c>
      <c r="G2979">
        <v>-1</v>
      </c>
      <c r="H2979">
        <v>1</v>
      </c>
      <c r="I2979">
        <v>272</v>
      </c>
    </row>
    <row r="2980" spans="2:9" x14ac:dyDescent="0.25">
      <c r="B2980">
        <v>35</v>
      </c>
      <c r="C2980">
        <v>90</v>
      </c>
      <c r="D2980">
        <v>4.0809309999999996</v>
      </c>
      <c r="E2980">
        <v>76</v>
      </c>
      <c r="F2980">
        <v>0</v>
      </c>
      <c r="G2980">
        <v>-1</v>
      </c>
      <c r="H2980">
        <v>1</v>
      </c>
      <c r="I2980">
        <v>272</v>
      </c>
    </row>
    <row r="2981" spans="2:9" x14ac:dyDescent="0.25">
      <c r="B2981">
        <v>36</v>
      </c>
      <c r="C2981">
        <v>90</v>
      </c>
      <c r="D2981">
        <v>2.8099020000000001</v>
      </c>
      <c r="E2981">
        <v>76</v>
      </c>
      <c r="F2981">
        <v>0</v>
      </c>
      <c r="G2981">
        <v>-1</v>
      </c>
      <c r="H2981">
        <v>1</v>
      </c>
      <c r="I2981">
        <v>272</v>
      </c>
    </row>
    <row r="2982" spans="2:9" x14ac:dyDescent="0.25">
      <c r="B2982">
        <v>37</v>
      </c>
      <c r="C2982">
        <v>90</v>
      </c>
      <c r="D2982">
        <v>2.88137</v>
      </c>
      <c r="E2982">
        <v>76</v>
      </c>
      <c r="F2982">
        <v>0</v>
      </c>
      <c r="G2982">
        <v>-1</v>
      </c>
      <c r="H2982">
        <v>1</v>
      </c>
      <c r="I2982">
        <v>272</v>
      </c>
    </row>
    <row r="2983" spans="2:9" x14ac:dyDescent="0.25">
      <c r="B2983">
        <v>38</v>
      </c>
      <c r="C2983">
        <v>90</v>
      </c>
      <c r="D2983">
        <v>2.103869</v>
      </c>
      <c r="E2983">
        <v>76</v>
      </c>
      <c r="F2983">
        <v>0</v>
      </c>
      <c r="G2983">
        <v>-1</v>
      </c>
      <c r="H2983">
        <v>1</v>
      </c>
      <c r="I2983">
        <v>272</v>
      </c>
    </row>
    <row r="2984" spans="2:9" x14ac:dyDescent="0.25">
      <c r="B2984">
        <v>39</v>
      </c>
      <c r="C2984">
        <v>90</v>
      </c>
      <c r="D2984">
        <v>2.993608</v>
      </c>
      <c r="E2984">
        <v>76</v>
      </c>
      <c r="F2984">
        <v>0</v>
      </c>
      <c r="G2984">
        <v>-1</v>
      </c>
      <c r="H2984">
        <v>1</v>
      </c>
      <c r="I2984">
        <v>272</v>
      </c>
    </row>
    <row r="2985" spans="2:9" x14ac:dyDescent="0.25">
      <c r="B2985">
        <v>40</v>
      </c>
      <c r="C2985">
        <v>90</v>
      </c>
      <c r="D2985">
        <v>4.161397</v>
      </c>
      <c r="E2985">
        <v>76</v>
      </c>
      <c r="F2985">
        <v>0</v>
      </c>
      <c r="G2985">
        <v>-1</v>
      </c>
      <c r="H2985">
        <v>1</v>
      </c>
      <c r="I2985">
        <v>272</v>
      </c>
    </row>
    <row r="2986" spans="2:9" x14ac:dyDescent="0.25">
      <c r="B2986">
        <v>41</v>
      </c>
      <c r="C2986">
        <v>90</v>
      </c>
      <c r="D2986">
        <v>2.88137</v>
      </c>
      <c r="E2986">
        <v>76</v>
      </c>
      <c r="F2986">
        <v>0</v>
      </c>
      <c r="G2986">
        <v>-1</v>
      </c>
      <c r="H2986">
        <v>1</v>
      </c>
      <c r="I2986">
        <v>272</v>
      </c>
    </row>
    <row r="2987" spans="2:9" x14ac:dyDescent="0.25">
      <c r="B2987">
        <v>42</v>
      </c>
      <c r="C2987">
        <v>90</v>
      </c>
      <c r="D2987">
        <v>3.6365789999999998</v>
      </c>
      <c r="E2987">
        <v>76</v>
      </c>
      <c r="F2987">
        <v>0</v>
      </c>
      <c r="G2987">
        <v>-1</v>
      </c>
      <c r="H2987">
        <v>1</v>
      </c>
      <c r="I2987">
        <v>272</v>
      </c>
    </row>
    <row r="2988" spans="2:9" x14ac:dyDescent="0.25">
      <c r="B2988">
        <v>43</v>
      </c>
      <c r="C2988">
        <v>90</v>
      </c>
      <c r="D2988">
        <v>2.074703</v>
      </c>
      <c r="E2988">
        <v>76</v>
      </c>
      <c r="F2988">
        <v>0</v>
      </c>
      <c r="G2988">
        <v>-1</v>
      </c>
      <c r="H2988">
        <v>1</v>
      </c>
      <c r="I2988">
        <v>272</v>
      </c>
    </row>
    <row r="2989" spans="2:9" x14ac:dyDescent="0.25">
      <c r="B2989">
        <v>44</v>
      </c>
      <c r="C2989">
        <v>90</v>
      </c>
      <c r="D2989">
        <v>1.4296519999999999</v>
      </c>
      <c r="E2989">
        <v>76</v>
      </c>
      <c r="F2989">
        <v>0</v>
      </c>
      <c r="G2989">
        <v>-1</v>
      </c>
      <c r="H2989">
        <v>1</v>
      </c>
      <c r="I2989">
        <v>272</v>
      </c>
    </row>
    <row r="2990" spans="2:9" x14ac:dyDescent="0.25">
      <c r="B2990">
        <v>45</v>
      </c>
      <c r="C2990">
        <v>90</v>
      </c>
      <c r="D2990">
        <v>8.0214920000000003</v>
      </c>
      <c r="E2990">
        <v>76</v>
      </c>
      <c r="F2990">
        <v>0</v>
      </c>
      <c r="G2990">
        <v>-1</v>
      </c>
      <c r="H2990">
        <v>1</v>
      </c>
      <c r="I2990">
        <v>272</v>
      </c>
    </row>
    <row r="2991" spans="2:9" x14ac:dyDescent="0.25">
      <c r="B2991">
        <v>46</v>
      </c>
      <c r="C2991">
        <v>90</v>
      </c>
      <c r="D2991">
        <v>5.5999030000000003</v>
      </c>
      <c r="E2991">
        <v>76</v>
      </c>
      <c r="F2991">
        <v>0</v>
      </c>
      <c r="G2991">
        <v>-1</v>
      </c>
      <c r="H2991">
        <v>1</v>
      </c>
      <c r="I2991">
        <v>272</v>
      </c>
    </row>
    <row r="2992" spans="2:9" x14ac:dyDescent="0.25">
      <c r="B2992">
        <v>47</v>
      </c>
      <c r="C2992">
        <v>90</v>
      </c>
      <c r="D2992">
        <v>4.3933660000000003</v>
      </c>
      <c r="E2992">
        <v>76</v>
      </c>
      <c r="F2992">
        <v>0</v>
      </c>
      <c r="G2992">
        <v>-1</v>
      </c>
      <c r="H2992">
        <v>1</v>
      </c>
      <c r="I2992">
        <v>272</v>
      </c>
    </row>
    <row r="2993" spans="2:9" x14ac:dyDescent="0.25">
      <c r="B2993">
        <v>48</v>
      </c>
      <c r="C2993">
        <v>90</v>
      </c>
      <c r="D2993">
        <v>2.1859820000000001</v>
      </c>
      <c r="E2993">
        <v>76</v>
      </c>
      <c r="F2993">
        <v>0</v>
      </c>
      <c r="G2993">
        <v>-1</v>
      </c>
      <c r="H2993">
        <v>1</v>
      </c>
      <c r="I2993">
        <v>272</v>
      </c>
    </row>
    <row r="2994" spans="2:9" x14ac:dyDescent="0.25">
      <c r="B2994">
        <v>49</v>
      </c>
      <c r="C2994">
        <v>90</v>
      </c>
      <c r="D2994">
        <v>1.9960770000000001</v>
      </c>
      <c r="E2994">
        <v>76</v>
      </c>
      <c r="F2994">
        <v>0</v>
      </c>
      <c r="G2994">
        <v>-1</v>
      </c>
      <c r="H2994">
        <v>1</v>
      </c>
      <c r="I2994">
        <v>272</v>
      </c>
    </row>
    <row r="2995" spans="2:9" x14ac:dyDescent="0.25">
      <c r="B2995">
        <v>50</v>
      </c>
      <c r="C2995">
        <v>90</v>
      </c>
      <c r="D2995">
        <v>7.7944050000000002</v>
      </c>
      <c r="E2995">
        <v>76</v>
      </c>
      <c r="F2995">
        <v>0</v>
      </c>
      <c r="G2995">
        <v>-1</v>
      </c>
      <c r="H2995">
        <v>1</v>
      </c>
      <c r="I2995">
        <v>272</v>
      </c>
    </row>
    <row r="2996" spans="2:9" x14ac:dyDescent="0.25">
      <c r="B2996">
        <v>51</v>
      </c>
      <c r="C2996">
        <v>90</v>
      </c>
      <c r="D2996">
        <v>6.3662979999999996</v>
      </c>
      <c r="E2996">
        <v>76</v>
      </c>
      <c r="F2996">
        <v>0</v>
      </c>
      <c r="G2996">
        <v>-1</v>
      </c>
      <c r="H2996">
        <v>1</v>
      </c>
      <c r="I2996">
        <v>272</v>
      </c>
    </row>
    <row r="2997" spans="2:9" x14ac:dyDescent="0.25">
      <c r="B2997">
        <v>52</v>
      </c>
      <c r="C2997">
        <v>90</v>
      </c>
      <c r="D2997">
        <v>4.5434489999999998</v>
      </c>
      <c r="E2997">
        <v>76</v>
      </c>
      <c r="F2997">
        <v>0</v>
      </c>
      <c r="G2997">
        <v>-1</v>
      </c>
      <c r="H2997">
        <v>1</v>
      </c>
      <c r="I2997">
        <v>272</v>
      </c>
    </row>
    <row r="2998" spans="2:9" x14ac:dyDescent="0.25">
      <c r="B2998">
        <v>53</v>
      </c>
      <c r="C2998">
        <v>90</v>
      </c>
      <c r="D2998">
        <v>3.95194</v>
      </c>
      <c r="E2998">
        <v>76</v>
      </c>
      <c r="F2998">
        <v>0</v>
      </c>
      <c r="G2998">
        <v>-1</v>
      </c>
      <c r="H2998">
        <v>1</v>
      </c>
      <c r="I2998">
        <v>272</v>
      </c>
    </row>
    <row r="2999" spans="2:9" x14ac:dyDescent="0.25">
      <c r="B2999">
        <v>54</v>
      </c>
      <c r="C2999">
        <v>90</v>
      </c>
      <c r="D2999">
        <v>2.8099020000000001</v>
      </c>
      <c r="E2999">
        <v>76</v>
      </c>
      <c r="F2999">
        <v>0</v>
      </c>
      <c r="G2999">
        <v>-1</v>
      </c>
      <c r="H2999">
        <v>1</v>
      </c>
      <c r="I2999">
        <v>272</v>
      </c>
    </row>
    <row r="3000" spans="2:9" x14ac:dyDescent="0.25">
      <c r="B3000">
        <v>55</v>
      </c>
      <c r="C3000">
        <v>90</v>
      </c>
      <c r="D3000">
        <v>2.0964450000000001</v>
      </c>
      <c r="E3000">
        <v>76</v>
      </c>
      <c r="F3000">
        <v>0</v>
      </c>
      <c r="G3000">
        <v>-1</v>
      </c>
      <c r="H3000">
        <v>1</v>
      </c>
      <c r="I3000">
        <v>272</v>
      </c>
    </row>
    <row r="3001" spans="2:9" x14ac:dyDescent="0.25">
      <c r="B3001">
        <v>56</v>
      </c>
      <c r="C3001">
        <v>90</v>
      </c>
      <c r="D3001">
        <v>2.5860289999999999</v>
      </c>
      <c r="E3001">
        <v>76</v>
      </c>
      <c r="F3001">
        <v>0</v>
      </c>
      <c r="G3001">
        <v>-1</v>
      </c>
      <c r="H3001">
        <v>1</v>
      </c>
      <c r="I3001">
        <v>272</v>
      </c>
    </row>
    <row r="3002" spans="2:9" x14ac:dyDescent="0.25">
      <c r="B3002">
        <v>57</v>
      </c>
      <c r="C3002">
        <v>90</v>
      </c>
      <c r="D3002">
        <v>3.4358170000000001</v>
      </c>
      <c r="E3002">
        <v>76</v>
      </c>
      <c r="F3002">
        <v>0</v>
      </c>
      <c r="G3002">
        <v>-1</v>
      </c>
      <c r="H3002">
        <v>1</v>
      </c>
      <c r="I3002">
        <v>272</v>
      </c>
    </row>
    <row r="3003" spans="2:9" x14ac:dyDescent="0.25">
      <c r="B3003">
        <v>58</v>
      </c>
      <c r="C3003">
        <v>90</v>
      </c>
      <c r="D3003">
        <v>2.8099020000000001</v>
      </c>
      <c r="E3003">
        <v>76</v>
      </c>
      <c r="F3003">
        <v>0</v>
      </c>
      <c r="G3003">
        <v>-1</v>
      </c>
      <c r="H3003">
        <v>1</v>
      </c>
      <c r="I3003">
        <v>272</v>
      </c>
    </row>
    <row r="3004" spans="2:9" x14ac:dyDescent="0.25">
      <c r="B3004">
        <v>59</v>
      </c>
      <c r="C3004">
        <v>90</v>
      </c>
      <c r="D3004">
        <v>4.64283</v>
      </c>
      <c r="E3004">
        <v>76</v>
      </c>
      <c r="F3004">
        <v>0</v>
      </c>
      <c r="G3004">
        <v>-1</v>
      </c>
      <c r="H3004">
        <v>1</v>
      </c>
      <c r="I3004">
        <v>272</v>
      </c>
    </row>
    <row r="3005" spans="2:9" x14ac:dyDescent="0.25">
      <c r="B3005">
        <v>60</v>
      </c>
      <c r="C3005">
        <v>90</v>
      </c>
      <c r="D3005">
        <v>5.5009370000000004</v>
      </c>
      <c r="E3005">
        <v>76</v>
      </c>
      <c r="F3005">
        <v>0</v>
      </c>
      <c r="G3005">
        <v>-1</v>
      </c>
      <c r="H3005">
        <v>1</v>
      </c>
      <c r="I3005">
        <v>272</v>
      </c>
    </row>
    <row r="3006" spans="2:9" x14ac:dyDescent="0.25">
      <c r="B3006">
        <v>61</v>
      </c>
      <c r="C3006">
        <v>90</v>
      </c>
      <c r="D3006">
        <v>3.93709</v>
      </c>
      <c r="E3006">
        <v>76</v>
      </c>
      <c r="F3006">
        <v>0</v>
      </c>
      <c r="G3006">
        <v>-1</v>
      </c>
      <c r="H3006">
        <v>1</v>
      </c>
      <c r="I3006">
        <v>272</v>
      </c>
    </row>
    <row r="3007" spans="2:9" x14ac:dyDescent="0.25">
      <c r="B3007">
        <v>62</v>
      </c>
      <c r="C3007">
        <v>90</v>
      </c>
      <c r="D3007">
        <v>0.85235499999999997</v>
      </c>
      <c r="E3007">
        <v>76</v>
      </c>
      <c r="F3007">
        <v>0</v>
      </c>
      <c r="G3007">
        <v>-1</v>
      </c>
      <c r="H3007">
        <v>1</v>
      </c>
      <c r="I3007">
        <v>272</v>
      </c>
    </row>
    <row r="3008" spans="2:9" x14ac:dyDescent="0.25">
      <c r="B3008">
        <v>63</v>
      </c>
      <c r="C3008">
        <v>90</v>
      </c>
      <c r="D3008">
        <v>7.5084749999999998</v>
      </c>
      <c r="E3008">
        <v>76</v>
      </c>
      <c r="F3008">
        <v>0</v>
      </c>
      <c r="G3008">
        <v>-1</v>
      </c>
      <c r="H3008">
        <v>1</v>
      </c>
      <c r="I3008">
        <v>272</v>
      </c>
    </row>
    <row r="3009" spans="2:9" x14ac:dyDescent="0.25">
      <c r="B3009">
        <v>64</v>
      </c>
      <c r="C3009">
        <v>90</v>
      </c>
      <c r="D3009">
        <v>6.6553420000000001</v>
      </c>
      <c r="E3009">
        <v>76</v>
      </c>
      <c r="F3009">
        <v>0</v>
      </c>
      <c r="G3009">
        <v>-1</v>
      </c>
      <c r="H3009">
        <v>1</v>
      </c>
      <c r="I3009">
        <v>272</v>
      </c>
    </row>
    <row r="3010" spans="2:9" x14ac:dyDescent="0.25">
      <c r="B3010">
        <v>65</v>
      </c>
      <c r="C3010">
        <v>90</v>
      </c>
      <c r="D3010">
        <v>5.129829</v>
      </c>
      <c r="E3010">
        <v>76</v>
      </c>
      <c r="F3010">
        <v>0</v>
      </c>
      <c r="G3010">
        <v>-1</v>
      </c>
      <c r="H3010">
        <v>1</v>
      </c>
      <c r="I3010">
        <v>272</v>
      </c>
    </row>
    <row r="3011" spans="2:9" x14ac:dyDescent="0.25">
      <c r="B3011">
        <v>66</v>
      </c>
      <c r="C3011">
        <v>90</v>
      </c>
      <c r="D3011">
        <v>2.0569920000000002</v>
      </c>
      <c r="E3011">
        <v>76</v>
      </c>
      <c r="F3011">
        <v>0</v>
      </c>
      <c r="G3011">
        <v>-1</v>
      </c>
      <c r="H3011">
        <v>1</v>
      </c>
      <c r="I3011">
        <v>272</v>
      </c>
    </row>
    <row r="3012" spans="2:9" x14ac:dyDescent="0.25">
      <c r="B3012">
        <v>67</v>
      </c>
      <c r="C3012">
        <v>90</v>
      </c>
      <c r="D3012">
        <v>3.0396429999999999</v>
      </c>
      <c r="E3012">
        <v>76</v>
      </c>
      <c r="F3012">
        <v>0</v>
      </c>
      <c r="G3012">
        <v>-1</v>
      </c>
      <c r="H3012">
        <v>1</v>
      </c>
      <c r="I3012">
        <v>272</v>
      </c>
    </row>
    <row r="3013" spans="2:9" x14ac:dyDescent="0.25">
      <c r="B3013">
        <v>68</v>
      </c>
      <c r="C3013">
        <v>90</v>
      </c>
      <c r="D3013">
        <v>2.9192109999999998</v>
      </c>
      <c r="E3013">
        <v>76</v>
      </c>
      <c r="F3013">
        <v>0</v>
      </c>
      <c r="G3013">
        <v>-1</v>
      </c>
      <c r="H3013">
        <v>1</v>
      </c>
      <c r="I3013">
        <v>272</v>
      </c>
    </row>
    <row r="3014" spans="2:9" x14ac:dyDescent="0.25">
      <c r="B3014">
        <v>69</v>
      </c>
      <c r="C3014">
        <v>90</v>
      </c>
      <c r="D3014">
        <v>3.0396429999999999</v>
      </c>
      <c r="E3014">
        <v>76</v>
      </c>
      <c r="F3014">
        <v>0</v>
      </c>
      <c r="G3014">
        <v>-1</v>
      </c>
      <c r="H3014">
        <v>1</v>
      </c>
      <c r="I3014">
        <v>272</v>
      </c>
    </row>
    <row r="3015" spans="2:9" x14ac:dyDescent="0.25">
      <c r="B3015">
        <v>70</v>
      </c>
      <c r="C3015">
        <v>90</v>
      </c>
      <c r="D3015">
        <v>2.9192109999999998</v>
      </c>
      <c r="E3015">
        <v>76</v>
      </c>
      <c r="F3015">
        <v>0</v>
      </c>
      <c r="G3015">
        <v>-1</v>
      </c>
      <c r="H3015">
        <v>1</v>
      </c>
      <c r="I3015">
        <v>272</v>
      </c>
    </row>
    <row r="3016" spans="2:9" x14ac:dyDescent="0.25">
      <c r="B3016">
        <v>71</v>
      </c>
      <c r="C3016">
        <v>90</v>
      </c>
      <c r="D3016">
        <v>1.9960770000000001</v>
      </c>
      <c r="E3016">
        <v>76</v>
      </c>
      <c r="F3016">
        <v>0</v>
      </c>
      <c r="G3016">
        <v>-1</v>
      </c>
      <c r="H3016">
        <v>1</v>
      </c>
      <c r="I3016">
        <v>272</v>
      </c>
    </row>
    <row r="3017" spans="2:9" x14ac:dyDescent="0.25">
      <c r="B3017">
        <v>72</v>
      </c>
      <c r="C3017">
        <v>90</v>
      </c>
      <c r="D3017">
        <v>7.7944050000000002</v>
      </c>
      <c r="E3017">
        <v>76</v>
      </c>
      <c r="F3017">
        <v>0</v>
      </c>
      <c r="G3017">
        <v>-1</v>
      </c>
      <c r="H3017">
        <v>1</v>
      </c>
      <c r="I3017">
        <v>272</v>
      </c>
    </row>
    <row r="3018" spans="2:9" x14ac:dyDescent="0.25">
      <c r="B3018">
        <v>73</v>
      </c>
      <c r="C3018">
        <v>90</v>
      </c>
      <c r="D3018">
        <v>5.5115530000000001</v>
      </c>
      <c r="E3018">
        <v>76</v>
      </c>
      <c r="F3018">
        <v>0</v>
      </c>
      <c r="G3018">
        <v>-1</v>
      </c>
      <c r="H3018">
        <v>1</v>
      </c>
      <c r="I3018">
        <v>272</v>
      </c>
    </row>
    <row r="3019" spans="2:9" x14ac:dyDescent="0.25">
      <c r="B3019">
        <v>74</v>
      </c>
      <c r="C3019">
        <v>90</v>
      </c>
      <c r="D3019">
        <v>3.688704</v>
      </c>
      <c r="E3019">
        <v>76</v>
      </c>
      <c r="F3019">
        <v>0</v>
      </c>
      <c r="G3019">
        <v>-1</v>
      </c>
      <c r="H3019">
        <v>1</v>
      </c>
      <c r="I3019">
        <v>272</v>
      </c>
    </row>
    <row r="3020" spans="2:9" x14ac:dyDescent="0.25">
      <c r="B3020">
        <v>75</v>
      </c>
      <c r="C3020">
        <v>90</v>
      </c>
      <c r="D3020">
        <v>3.95194</v>
      </c>
      <c r="E3020">
        <v>76</v>
      </c>
      <c r="F3020">
        <v>0</v>
      </c>
      <c r="G3020">
        <v>-1</v>
      </c>
      <c r="H3020">
        <v>1</v>
      </c>
      <c r="I3020">
        <v>272</v>
      </c>
    </row>
    <row r="3021" spans="2:9" x14ac:dyDescent="0.25">
      <c r="B3021">
        <v>76</v>
      </c>
      <c r="C3021">
        <v>90</v>
      </c>
      <c r="D3021">
        <v>2.8099020000000001</v>
      </c>
      <c r="E3021">
        <v>76</v>
      </c>
      <c r="F3021">
        <v>0</v>
      </c>
      <c r="G3021">
        <v>-1</v>
      </c>
      <c r="H3021">
        <v>1</v>
      </c>
      <c r="I3021">
        <v>272</v>
      </c>
    </row>
    <row r="3022" spans="2:9" x14ac:dyDescent="0.25">
      <c r="B3022">
        <v>77</v>
      </c>
      <c r="C3022">
        <v>90</v>
      </c>
      <c r="D3022">
        <v>3.7008510000000001</v>
      </c>
      <c r="E3022">
        <v>76</v>
      </c>
      <c r="F3022">
        <v>0</v>
      </c>
      <c r="G3022">
        <v>-1</v>
      </c>
      <c r="H3022">
        <v>1</v>
      </c>
      <c r="I3022">
        <v>272</v>
      </c>
    </row>
    <row r="3023" spans="2:9" x14ac:dyDescent="0.25">
      <c r="B3023">
        <v>78</v>
      </c>
      <c r="C3023">
        <v>90</v>
      </c>
      <c r="D3023">
        <v>3.966256</v>
      </c>
      <c r="E3023">
        <v>76</v>
      </c>
      <c r="F3023">
        <v>0</v>
      </c>
      <c r="G3023">
        <v>-1</v>
      </c>
      <c r="H3023">
        <v>1</v>
      </c>
      <c r="I3023">
        <v>272</v>
      </c>
    </row>
    <row r="3024" spans="2:9" x14ac:dyDescent="0.25">
      <c r="B3024">
        <v>79</v>
      </c>
      <c r="C3024">
        <v>90</v>
      </c>
      <c r="D3024">
        <v>4.1854779999999998</v>
      </c>
      <c r="E3024">
        <v>76</v>
      </c>
      <c r="F3024">
        <v>0</v>
      </c>
      <c r="G3024">
        <v>-1</v>
      </c>
      <c r="H3024">
        <v>1</v>
      </c>
      <c r="I3024">
        <v>272</v>
      </c>
    </row>
    <row r="3025" spans="2:9" x14ac:dyDescent="0.25">
      <c r="B3025">
        <v>80</v>
      </c>
      <c r="C3025">
        <v>90</v>
      </c>
      <c r="D3025">
        <v>2.8099020000000001</v>
      </c>
      <c r="E3025">
        <v>76</v>
      </c>
      <c r="F3025">
        <v>0</v>
      </c>
      <c r="G3025">
        <v>-1</v>
      </c>
      <c r="H3025">
        <v>1</v>
      </c>
      <c r="I3025">
        <v>272</v>
      </c>
    </row>
    <row r="3026" spans="2:9" x14ac:dyDescent="0.25">
      <c r="B3026">
        <v>81</v>
      </c>
      <c r="C3026">
        <v>90</v>
      </c>
      <c r="D3026">
        <v>3.038424</v>
      </c>
      <c r="E3026">
        <v>76</v>
      </c>
      <c r="F3026">
        <v>0</v>
      </c>
      <c r="G3026">
        <v>-1</v>
      </c>
      <c r="H3026">
        <v>1</v>
      </c>
      <c r="I3026">
        <v>272</v>
      </c>
    </row>
    <row r="3027" spans="2:9" x14ac:dyDescent="0.25">
      <c r="B3027">
        <v>82</v>
      </c>
      <c r="C3027">
        <v>90</v>
      </c>
      <c r="D3027">
        <v>3.896531</v>
      </c>
      <c r="E3027">
        <v>76</v>
      </c>
      <c r="F3027">
        <v>0</v>
      </c>
      <c r="G3027">
        <v>-1</v>
      </c>
      <c r="H3027">
        <v>1</v>
      </c>
      <c r="I3027">
        <v>272</v>
      </c>
    </row>
    <row r="3028" spans="2:9" x14ac:dyDescent="0.25">
      <c r="B3028">
        <v>83</v>
      </c>
      <c r="C3028">
        <v>90</v>
      </c>
      <c r="D3028">
        <v>2.332684</v>
      </c>
      <c r="E3028">
        <v>76</v>
      </c>
      <c r="F3028">
        <v>0</v>
      </c>
      <c r="G3028">
        <v>-1</v>
      </c>
      <c r="H3028">
        <v>1</v>
      </c>
      <c r="I3028">
        <v>272</v>
      </c>
    </row>
    <row r="3029" spans="2:9" x14ac:dyDescent="0.25">
      <c r="B3029">
        <v>84</v>
      </c>
      <c r="C3029">
        <v>90</v>
      </c>
      <c r="D3029">
        <v>0.85235499999999997</v>
      </c>
      <c r="E3029">
        <v>76</v>
      </c>
      <c r="F3029">
        <v>0</v>
      </c>
      <c r="G3029">
        <v>-1</v>
      </c>
      <c r="H3029">
        <v>1</v>
      </c>
      <c r="I3029">
        <v>272</v>
      </c>
    </row>
    <row r="3030" spans="2:9" x14ac:dyDescent="0.25">
      <c r="B3030">
        <v>85</v>
      </c>
      <c r="C3030">
        <v>90</v>
      </c>
      <c r="D3030">
        <v>6.5827119999999999</v>
      </c>
      <c r="E3030">
        <v>76</v>
      </c>
      <c r="F3030">
        <v>0</v>
      </c>
      <c r="G3030">
        <v>-1</v>
      </c>
      <c r="H3030">
        <v>1</v>
      </c>
      <c r="I3030">
        <v>272</v>
      </c>
    </row>
    <row r="3031" spans="2:9" x14ac:dyDescent="0.25">
      <c r="B3031">
        <v>86</v>
      </c>
      <c r="C3031">
        <v>90</v>
      </c>
      <c r="D3031">
        <v>7.5100860000000003</v>
      </c>
      <c r="E3031">
        <v>76</v>
      </c>
      <c r="F3031">
        <v>0</v>
      </c>
      <c r="G3031">
        <v>-1</v>
      </c>
      <c r="H3031">
        <v>1</v>
      </c>
      <c r="I3031">
        <v>272</v>
      </c>
    </row>
    <row r="3032" spans="2:9" x14ac:dyDescent="0.25">
      <c r="B3032">
        <v>87</v>
      </c>
      <c r="C3032">
        <v>90</v>
      </c>
      <c r="D3032">
        <v>5.9845740000000003</v>
      </c>
      <c r="E3032">
        <v>76</v>
      </c>
      <c r="F3032">
        <v>0</v>
      </c>
      <c r="G3032">
        <v>-1</v>
      </c>
      <c r="H3032">
        <v>1</v>
      </c>
      <c r="I3032">
        <v>272</v>
      </c>
    </row>
    <row r="3033" spans="2:9" x14ac:dyDescent="0.25">
      <c r="B3033">
        <v>88</v>
      </c>
      <c r="C3033">
        <v>90</v>
      </c>
      <c r="D3033">
        <v>2.911737</v>
      </c>
      <c r="E3033">
        <v>76</v>
      </c>
      <c r="F3033">
        <v>0</v>
      </c>
      <c r="G3033">
        <v>-1</v>
      </c>
      <c r="H3033">
        <v>1</v>
      </c>
      <c r="I3033">
        <v>272</v>
      </c>
    </row>
    <row r="3034" spans="2:9" x14ac:dyDescent="0.25">
      <c r="B3034">
        <v>89</v>
      </c>
      <c r="C3034">
        <v>90</v>
      </c>
      <c r="D3034">
        <v>1.4296519999999999</v>
      </c>
      <c r="E3034">
        <v>76</v>
      </c>
      <c r="F3034">
        <v>0</v>
      </c>
      <c r="G3034">
        <v>-1</v>
      </c>
      <c r="H3034">
        <v>1</v>
      </c>
      <c r="I3034">
        <v>272</v>
      </c>
    </row>
    <row r="3035" spans="2:9" x14ac:dyDescent="0.25">
      <c r="B3035">
        <v>90</v>
      </c>
      <c r="C3035">
        <v>90</v>
      </c>
      <c r="D3035">
        <v>8.1813769999999995</v>
      </c>
      <c r="E3035">
        <v>76</v>
      </c>
      <c r="F3035">
        <v>0</v>
      </c>
      <c r="G3035">
        <v>-1</v>
      </c>
      <c r="H3035">
        <v>1</v>
      </c>
      <c r="I3035">
        <v>272</v>
      </c>
    </row>
    <row r="3036" spans="2:9" x14ac:dyDescent="0.25">
      <c r="B3036">
        <v>91</v>
      </c>
      <c r="C3036">
        <v>90</v>
      </c>
      <c r="D3036">
        <v>4.9047270000000003</v>
      </c>
      <c r="E3036">
        <v>76</v>
      </c>
      <c r="F3036">
        <v>0</v>
      </c>
      <c r="G3036">
        <v>-1</v>
      </c>
      <c r="H3036">
        <v>1</v>
      </c>
      <c r="I3036">
        <v>272</v>
      </c>
    </row>
    <row r="3037" spans="2:9" x14ac:dyDescent="0.25">
      <c r="B3037">
        <v>92</v>
      </c>
      <c r="C3037">
        <v>90</v>
      </c>
      <c r="D3037">
        <v>3.225263</v>
      </c>
      <c r="E3037">
        <v>76</v>
      </c>
      <c r="F3037">
        <v>0</v>
      </c>
      <c r="G3037">
        <v>-1</v>
      </c>
      <c r="H3037">
        <v>1</v>
      </c>
      <c r="I3037">
        <v>272</v>
      </c>
    </row>
    <row r="3038" spans="2:9" x14ac:dyDescent="0.25">
      <c r="B3038">
        <v>93</v>
      </c>
      <c r="C3038">
        <v>90</v>
      </c>
      <c r="D3038">
        <v>4.3389119999999997</v>
      </c>
      <c r="E3038">
        <v>76</v>
      </c>
      <c r="F3038">
        <v>0</v>
      </c>
      <c r="G3038">
        <v>-1</v>
      </c>
      <c r="H3038">
        <v>1</v>
      </c>
      <c r="I3038">
        <v>272</v>
      </c>
    </row>
    <row r="3039" spans="2:9" x14ac:dyDescent="0.25">
      <c r="B3039">
        <v>94</v>
      </c>
      <c r="C3039">
        <v>90</v>
      </c>
      <c r="D3039">
        <v>2.8099020000000001</v>
      </c>
      <c r="E3039">
        <v>76</v>
      </c>
      <c r="F3039">
        <v>0</v>
      </c>
      <c r="G3039">
        <v>-1</v>
      </c>
      <c r="H3039">
        <v>1</v>
      </c>
      <c r="I3039">
        <v>272</v>
      </c>
    </row>
    <row r="3040" spans="2:9" x14ac:dyDescent="0.25">
      <c r="B3040">
        <v>95</v>
      </c>
      <c r="C3040">
        <v>90</v>
      </c>
      <c r="D3040">
        <v>3.139351</v>
      </c>
      <c r="E3040">
        <v>76</v>
      </c>
      <c r="F3040">
        <v>0</v>
      </c>
      <c r="G3040">
        <v>-1</v>
      </c>
      <c r="H3040">
        <v>1</v>
      </c>
      <c r="I3040">
        <v>272</v>
      </c>
    </row>
    <row r="3041" spans="2:9" x14ac:dyDescent="0.25">
      <c r="B3041">
        <v>96</v>
      </c>
      <c r="C3041">
        <v>90</v>
      </c>
      <c r="D3041">
        <v>2.36185</v>
      </c>
      <c r="E3041">
        <v>76</v>
      </c>
      <c r="F3041">
        <v>0</v>
      </c>
      <c r="G3041">
        <v>-1</v>
      </c>
      <c r="H3041">
        <v>1</v>
      </c>
      <c r="I3041">
        <v>272</v>
      </c>
    </row>
    <row r="3042" spans="2:9" x14ac:dyDescent="0.25">
      <c r="B3042">
        <v>97</v>
      </c>
      <c r="C3042">
        <v>90</v>
      </c>
      <c r="D3042">
        <v>3.4358170000000001</v>
      </c>
      <c r="E3042">
        <v>76</v>
      </c>
      <c r="F3042">
        <v>0</v>
      </c>
      <c r="G3042">
        <v>-1</v>
      </c>
      <c r="H3042">
        <v>1</v>
      </c>
      <c r="I3042">
        <v>272</v>
      </c>
    </row>
    <row r="3043" spans="2:9" x14ac:dyDescent="0.25">
      <c r="B3043">
        <v>98</v>
      </c>
      <c r="C3043">
        <v>90</v>
      </c>
      <c r="D3043">
        <v>3.656555</v>
      </c>
      <c r="E3043">
        <v>76</v>
      </c>
      <c r="F3043">
        <v>0</v>
      </c>
      <c r="G3043">
        <v>-1</v>
      </c>
      <c r="H3043">
        <v>1</v>
      </c>
      <c r="I3043">
        <v>272</v>
      </c>
    </row>
    <row r="3044" spans="2:9" x14ac:dyDescent="0.25">
      <c r="B3044">
        <v>99</v>
      </c>
      <c r="C3044">
        <v>90</v>
      </c>
      <c r="D3044">
        <v>3.139351</v>
      </c>
      <c r="E3044">
        <v>76</v>
      </c>
      <c r="F3044">
        <v>0</v>
      </c>
      <c r="G3044">
        <v>-1</v>
      </c>
      <c r="H3044">
        <v>1</v>
      </c>
      <c r="I3044">
        <v>272</v>
      </c>
    </row>
    <row r="3045" spans="2:9" x14ac:dyDescent="0.25">
      <c r="B3045">
        <v>100</v>
      </c>
      <c r="C3045">
        <v>90</v>
      </c>
      <c r="D3045">
        <v>3.896531</v>
      </c>
      <c r="E3045">
        <v>76</v>
      </c>
      <c r="F3045">
        <v>0</v>
      </c>
      <c r="G3045">
        <v>-1</v>
      </c>
      <c r="H3045">
        <v>1</v>
      </c>
      <c r="I3045">
        <v>272</v>
      </c>
    </row>
    <row r="3046" spans="2:9" x14ac:dyDescent="0.25">
      <c r="B3046">
        <v>101</v>
      </c>
      <c r="C3046">
        <v>90</v>
      </c>
      <c r="D3046">
        <v>2.332684</v>
      </c>
      <c r="E3046">
        <v>76</v>
      </c>
      <c r="F3046">
        <v>0</v>
      </c>
      <c r="G3046">
        <v>-1</v>
      </c>
      <c r="H3046">
        <v>1</v>
      </c>
      <c r="I3046">
        <v>272</v>
      </c>
    </row>
    <row r="3047" spans="2:9" x14ac:dyDescent="0.25">
      <c r="B3047">
        <v>102</v>
      </c>
      <c r="C3047">
        <v>90</v>
      </c>
      <c r="D3047">
        <v>1.4296519999999999</v>
      </c>
      <c r="E3047">
        <v>76</v>
      </c>
      <c r="F3047">
        <v>0</v>
      </c>
      <c r="G3047">
        <v>-1</v>
      </c>
      <c r="H3047">
        <v>1</v>
      </c>
      <c r="I3047">
        <v>272</v>
      </c>
    </row>
    <row r="3048" spans="2:9" x14ac:dyDescent="0.25">
      <c r="B3048">
        <v>103</v>
      </c>
      <c r="C3048">
        <v>90</v>
      </c>
      <c r="D3048">
        <v>7.329885</v>
      </c>
      <c r="E3048">
        <v>76</v>
      </c>
      <c r="F3048">
        <v>0</v>
      </c>
      <c r="G3048">
        <v>-1</v>
      </c>
      <c r="H3048">
        <v>1</v>
      </c>
      <c r="I3048">
        <v>272</v>
      </c>
    </row>
    <row r="3049" spans="2:9" x14ac:dyDescent="0.25">
      <c r="B3049">
        <v>104</v>
      </c>
      <c r="C3049">
        <v>90</v>
      </c>
      <c r="D3049">
        <v>6.0485150000000001</v>
      </c>
      <c r="E3049">
        <v>76</v>
      </c>
      <c r="F3049">
        <v>0</v>
      </c>
      <c r="G3049">
        <v>-1</v>
      </c>
      <c r="H3049">
        <v>1</v>
      </c>
      <c r="I3049">
        <v>272</v>
      </c>
    </row>
    <row r="3050" spans="2:9" x14ac:dyDescent="0.25">
      <c r="B3050">
        <v>105</v>
      </c>
      <c r="C3050">
        <v>90</v>
      </c>
      <c r="D3050">
        <v>4.6663880000000004</v>
      </c>
      <c r="E3050">
        <v>76</v>
      </c>
      <c r="F3050">
        <v>0</v>
      </c>
      <c r="G3050">
        <v>-1</v>
      </c>
      <c r="H3050">
        <v>1</v>
      </c>
      <c r="I3050">
        <v>272</v>
      </c>
    </row>
    <row r="3051" spans="2:9" x14ac:dyDescent="0.25">
      <c r="B3051">
        <v>106</v>
      </c>
      <c r="C3051">
        <v>90</v>
      </c>
      <c r="D3051">
        <v>2.4439630000000001</v>
      </c>
      <c r="E3051">
        <v>76</v>
      </c>
      <c r="F3051">
        <v>0</v>
      </c>
      <c r="G3051">
        <v>-1</v>
      </c>
      <c r="H3051">
        <v>1</v>
      </c>
      <c r="I3051">
        <v>272</v>
      </c>
    </row>
    <row r="3052" spans="2:9" x14ac:dyDescent="0.25">
      <c r="B3052">
        <v>107</v>
      </c>
      <c r="C3052">
        <v>90</v>
      </c>
      <c r="D3052">
        <v>1.4296519999999999</v>
      </c>
      <c r="E3052">
        <v>76</v>
      </c>
      <c r="F3052">
        <v>0</v>
      </c>
      <c r="G3052">
        <v>-1</v>
      </c>
      <c r="H3052">
        <v>1</v>
      </c>
      <c r="I3052">
        <v>272</v>
      </c>
    </row>
    <row r="3053" spans="2:9" x14ac:dyDescent="0.25">
      <c r="B3053">
        <v>108</v>
      </c>
      <c r="C3053">
        <v>90</v>
      </c>
      <c r="D3053">
        <v>6.4816710000000004</v>
      </c>
      <c r="E3053">
        <v>76</v>
      </c>
      <c r="F3053">
        <v>0</v>
      </c>
      <c r="G3053">
        <v>-1</v>
      </c>
      <c r="H3053">
        <v>1</v>
      </c>
      <c r="I3053">
        <v>272</v>
      </c>
    </row>
    <row r="3054" spans="2:9" x14ac:dyDescent="0.25">
      <c r="B3054">
        <v>109</v>
      </c>
      <c r="C3054">
        <v>90</v>
      </c>
      <c r="D3054">
        <v>4.8363379999999996</v>
      </c>
      <c r="E3054">
        <v>76</v>
      </c>
      <c r="F3054">
        <v>0</v>
      </c>
      <c r="G3054">
        <v>-1</v>
      </c>
      <c r="H3054">
        <v>1</v>
      </c>
      <c r="I3054">
        <v>272</v>
      </c>
    </row>
    <row r="3055" spans="2:9" x14ac:dyDescent="0.25">
      <c r="B3055">
        <v>110</v>
      </c>
      <c r="C3055">
        <v>90</v>
      </c>
      <c r="D3055">
        <v>2.2140360000000001</v>
      </c>
      <c r="E3055">
        <v>76</v>
      </c>
      <c r="F3055">
        <v>0</v>
      </c>
      <c r="G3055">
        <v>-1</v>
      </c>
      <c r="H3055">
        <v>1</v>
      </c>
      <c r="I3055">
        <v>272</v>
      </c>
    </row>
    <row r="3056" spans="2:9" x14ac:dyDescent="0.25">
      <c r="B3056">
        <v>111</v>
      </c>
      <c r="C3056">
        <v>90</v>
      </c>
      <c r="D3056">
        <v>3.0048680000000001</v>
      </c>
      <c r="E3056">
        <v>76</v>
      </c>
      <c r="F3056">
        <v>0</v>
      </c>
      <c r="G3056">
        <v>-1</v>
      </c>
      <c r="H3056">
        <v>1</v>
      </c>
      <c r="I3056">
        <v>272</v>
      </c>
    </row>
    <row r="3057" spans="2:9" x14ac:dyDescent="0.25">
      <c r="B3057">
        <v>112</v>
      </c>
      <c r="C3057">
        <v>90</v>
      </c>
      <c r="D3057">
        <v>2.8099020000000001</v>
      </c>
      <c r="E3057">
        <v>76</v>
      </c>
      <c r="F3057">
        <v>0</v>
      </c>
      <c r="G3057">
        <v>-1</v>
      </c>
      <c r="H3057">
        <v>1</v>
      </c>
      <c r="I3057">
        <v>272</v>
      </c>
    </row>
    <row r="3058" spans="2:9" x14ac:dyDescent="0.25">
      <c r="B3058">
        <v>113</v>
      </c>
      <c r="C3058">
        <v>90</v>
      </c>
      <c r="D3058">
        <v>2.4566880000000002</v>
      </c>
      <c r="E3058">
        <v>76</v>
      </c>
      <c r="F3058">
        <v>0</v>
      </c>
      <c r="G3058">
        <v>-1</v>
      </c>
      <c r="H3058">
        <v>1</v>
      </c>
      <c r="I3058">
        <v>272</v>
      </c>
    </row>
    <row r="3059" spans="2:9" x14ac:dyDescent="0.25">
      <c r="B3059">
        <v>114</v>
      </c>
      <c r="C3059">
        <v>90</v>
      </c>
      <c r="D3059">
        <v>1.7640910000000001</v>
      </c>
      <c r="E3059">
        <v>76</v>
      </c>
      <c r="F3059">
        <v>0</v>
      </c>
      <c r="G3059">
        <v>-1</v>
      </c>
      <c r="H3059">
        <v>1</v>
      </c>
      <c r="I3059">
        <v>272</v>
      </c>
    </row>
    <row r="3060" spans="2:9" x14ac:dyDescent="0.25">
      <c r="B3060">
        <v>115</v>
      </c>
      <c r="C3060">
        <v>90</v>
      </c>
      <c r="D3060">
        <v>2.7285759999999999</v>
      </c>
      <c r="E3060">
        <v>76</v>
      </c>
      <c r="F3060">
        <v>0</v>
      </c>
      <c r="G3060">
        <v>-1</v>
      </c>
      <c r="H3060">
        <v>1</v>
      </c>
      <c r="I3060">
        <v>272</v>
      </c>
    </row>
    <row r="3061" spans="2:9" x14ac:dyDescent="0.25">
      <c r="B3061">
        <v>116</v>
      </c>
      <c r="C3061">
        <v>90</v>
      </c>
      <c r="D3061">
        <v>2.8099020000000001</v>
      </c>
      <c r="E3061">
        <v>76</v>
      </c>
      <c r="F3061">
        <v>0</v>
      </c>
      <c r="G3061">
        <v>-1</v>
      </c>
      <c r="H3061">
        <v>1</v>
      </c>
      <c r="I3061">
        <v>272</v>
      </c>
    </row>
    <row r="3062" spans="2:9" x14ac:dyDescent="0.25">
      <c r="B3062">
        <v>117</v>
      </c>
      <c r="C3062">
        <v>90</v>
      </c>
      <c r="D3062">
        <v>2.4566880000000002</v>
      </c>
      <c r="E3062">
        <v>76</v>
      </c>
      <c r="F3062">
        <v>0</v>
      </c>
      <c r="G3062">
        <v>-1</v>
      </c>
      <c r="H3062">
        <v>1</v>
      </c>
      <c r="I3062">
        <v>272</v>
      </c>
    </row>
    <row r="3063" spans="2:9" x14ac:dyDescent="0.25">
      <c r="B3063">
        <v>118</v>
      </c>
      <c r="C3063">
        <v>90</v>
      </c>
      <c r="D3063">
        <v>3.0706519999999999</v>
      </c>
      <c r="E3063">
        <v>76</v>
      </c>
      <c r="F3063">
        <v>0</v>
      </c>
      <c r="G3063">
        <v>-1</v>
      </c>
      <c r="H3063">
        <v>1</v>
      </c>
      <c r="I3063">
        <v>272</v>
      </c>
    </row>
    <row r="3064" spans="2:9" x14ac:dyDescent="0.25">
      <c r="B3064">
        <v>119</v>
      </c>
      <c r="C3064">
        <v>90</v>
      </c>
      <c r="D3064">
        <v>1.625443</v>
      </c>
      <c r="E3064">
        <v>76</v>
      </c>
      <c r="F3064">
        <v>0</v>
      </c>
      <c r="G3064">
        <v>-1</v>
      </c>
      <c r="H3064">
        <v>1</v>
      </c>
      <c r="I3064">
        <v>272</v>
      </c>
    </row>
    <row r="3065" spans="2:9" x14ac:dyDescent="0.25">
      <c r="B3065">
        <v>120</v>
      </c>
      <c r="C3065">
        <v>90</v>
      </c>
      <c r="D3065">
        <v>1.4296519999999999</v>
      </c>
      <c r="E3065">
        <v>76</v>
      </c>
      <c r="F3065">
        <v>0</v>
      </c>
      <c r="G3065">
        <v>-1</v>
      </c>
      <c r="H3065">
        <v>1</v>
      </c>
      <c r="I3065">
        <v>272</v>
      </c>
    </row>
    <row r="3066" spans="2:9" x14ac:dyDescent="0.25">
      <c r="B3066">
        <v>121</v>
      </c>
      <c r="C3066">
        <v>90</v>
      </c>
      <c r="D3066">
        <v>6.1978920000000004</v>
      </c>
      <c r="E3066">
        <v>76</v>
      </c>
      <c r="F3066">
        <v>0</v>
      </c>
      <c r="G3066">
        <v>-1</v>
      </c>
      <c r="H3066">
        <v>1</v>
      </c>
      <c r="I3066">
        <v>272</v>
      </c>
    </row>
    <row r="3067" spans="2:9" x14ac:dyDescent="0.25">
      <c r="B3067">
        <v>122</v>
      </c>
      <c r="C3067">
        <v>90</v>
      </c>
      <c r="D3067">
        <v>5.3667490000000004</v>
      </c>
      <c r="E3067">
        <v>76</v>
      </c>
      <c r="F3067">
        <v>0</v>
      </c>
      <c r="G3067">
        <v>-1</v>
      </c>
      <c r="H3067">
        <v>1</v>
      </c>
      <c r="I3067">
        <v>272</v>
      </c>
    </row>
    <row r="3068" spans="2:9" x14ac:dyDescent="0.25">
      <c r="B3068">
        <v>123</v>
      </c>
      <c r="C3068">
        <v>90</v>
      </c>
      <c r="D3068">
        <v>3.2896909999999999</v>
      </c>
      <c r="E3068">
        <v>76</v>
      </c>
      <c r="F3068">
        <v>0</v>
      </c>
      <c r="G3068">
        <v>-1</v>
      </c>
      <c r="H3068">
        <v>1</v>
      </c>
      <c r="I3068">
        <v>272</v>
      </c>
    </row>
    <row r="3069" spans="2:9" x14ac:dyDescent="0.25">
      <c r="B3069">
        <v>124</v>
      </c>
      <c r="C3069">
        <v>90</v>
      </c>
      <c r="D3069">
        <v>1.4568950000000001</v>
      </c>
      <c r="E3069">
        <v>76</v>
      </c>
      <c r="F3069">
        <v>0</v>
      </c>
      <c r="G3069">
        <v>-1</v>
      </c>
      <c r="H3069">
        <v>1</v>
      </c>
      <c r="I3069">
        <v>272</v>
      </c>
    </row>
    <row r="3070" spans="2:9" x14ac:dyDescent="0.25">
      <c r="B3070">
        <v>125</v>
      </c>
      <c r="C3070">
        <v>90</v>
      </c>
      <c r="D3070">
        <v>1.2787550000000001</v>
      </c>
      <c r="E3070">
        <v>76</v>
      </c>
      <c r="F3070">
        <v>0</v>
      </c>
      <c r="G3070">
        <v>-1</v>
      </c>
      <c r="H3070">
        <v>1</v>
      </c>
      <c r="I3070">
        <v>272</v>
      </c>
    </row>
    <row r="3071" spans="2:9" x14ac:dyDescent="0.25">
      <c r="B3071">
        <v>126</v>
      </c>
      <c r="C3071">
        <v>90</v>
      </c>
      <c r="D3071">
        <v>0.75288600000000006</v>
      </c>
      <c r="E3071">
        <v>76</v>
      </c>
      <c r="F3071">
        <v>0</v>
      </c>
      <c r="G3071">
        <v>-1</v>
      </c>
      <c r="H3071">
        <v>1</v>
      </c>
      <c r="I3071">
        <v>272</v>
      </c>
    </row>
    <row r="3072" spans="2:9" x14ac:dyDescent="0.25">
      <c r="B3072">
        <v>127</v>
      </c>
      <c r="C3072">
        <v>90</v>
      </c>
      <c r="D3072">
        <v>1.1047290000000001</v>
      </c>
      <c r="E3072">
        <v>76</v>
      </c>
      <c r="F3072">
        <v>0</v>
      </c>
      <c r="G3072">
        <v>-1</v>
      </c>
      <c r="H3072">
        <v>1</v>
      </c>
      <c r="I3072">
        <v>272</v>
      </c>
    </row>
    <row r="3073" spans="2:9" x14ac:dyDescent="0.25">
      <c r="B3073">
        <v>128</v>
      </c>
      <c r="C3073">
        <v>90</v>
      </c>
      <c r="D3073">
        <v>0.82740800000000003</v>
      </c>
      <c r="E3073">
        <v>76</v>
      </c>
      <c r="F3073">
        <v>0</v>
      </c>
      <c r="G3073">
        <v>-1</v>
      </c>
      <c r="H3073">
        <v>1</v>
      </c>
      <c r="I3073">
        <v>272</v>
      </c>
    </row>
    <row r="3074" spans="2:9" x14ac:dyDescent="0.25">
      <c r="B3074">
        <v>129</v>
      </c>
      <c r="C3074">
        <v>90</v>
      </c>
      <c r="D3074">
        <v>1.947176</v>
      </c>
      <c r="E3074">
        <v>76</v>
      </c>
      <c r="F3074">
        <v>0</v>
      </c>
      <c r="G3074">
        <v>-1</v>
      </c>
      <c r="H3074">
        <v>1</v>
      </c>
      <c r="I3074">
        <v>272</v>
      </c>
    </row>
    <row r="3075" spans="2:9" x14ac:dyDescent="0.25">
      <c r="B3075">
        <v>130</v>
      </c>
      <c r="C3075">
        <v>90</v>
      </c>
      <c r="D3075">
        <v>0.88980300000000001</v>
      </c>
      <c r="E3075">
        <v>76</v>
      </c>
      <c r="F3075">
        <v>0</v>
      </c>
      <c r="G3075">
        <v>-1</v>
      </c>
      <c r="H3075">
        <v>1</v>
      </c>
      <c r="I3075">
        <v>272</v>
      </c>
    </row>
    <row r="3076" spans="2:9" x14ac:dyDescent="0.25">
      <c r="B3076">
        <v>131</v>
      </c>
      <c r="C3076">
        <v>90</v>
      </c>
      <c r="D3076">
        <v>1.5050559999999999</v>
      </c>
      <c r="E3076">
        <v>76</v>
      </c>
      <c r="F3076">
        <v>0</v>
      </c>
      <c r="G3076">
        <v>-1</v>
      </c>
      <c r="H3076">
        <v>1</v>
      </c>
      <c r="I3076">
        <v>272</v>
      </c>
    </row>
    <row r="3077" spans="2:9" x14ac:dyDescent="0.25">
      <c r="B3077">
        <v>132</v>
      </c>
      <c r="C3077">
        <v>90</v>
      </c>
      <c r="D3077">
        <v>1.3724719999999999</v>
      </c>
      <c r="E3077">
        <v>76</v>
      </c>
      <c r="F3077">
        <v>0</v>
      </c>
      <c r="G3077">
        <v>-1</v>
      </c>
      <c r="H3077">
        <v>1</v>
      </c>
      <c r="I3077">
        <v>272</v>
      </c>
    </row>
    <row r="3078" spans="2:9" x14ac:dyDescent="0.25">
      <c r="B3078">
        <v>133</v>
      </c>
      <c r="C3078">
        <v>90</v>
      </c>
      <c r="D3078">
        <v>1.272804</v>
      </c>
      <c r="E3078">
        <v>76</v>
      </c>
      <c r="F3078">
        <v>0</v>
      </c>
      <c r="G3078">
        <v>-1</v>
      </c>
      <c r="H3078">
        <v>1</v>
      </c>
      <c r="I3078">
        <v>272</v>
      </c>
    </row>
    <row r="3079" spans="2:9" x14ac:dyDescent="0.25">
      <c r="B3079">
        <v>134</v>
      </c>
      <c r="C3079">
        <v>90</v>
      </c>
      <c r="D3079">
        <v>1.380592</v>
      </c>
      <c r="E3079">
        <v>76</v>
      </c>
      <c r="F3079">
        <v>0</v>
      </c>
      <c r="G3079">
        <v>-1</v>
      </c>
      <c r="H3079">
        <v>1</v>
      </c>
      <c r="I3079">
        <v>272</v>
      </c>
    </row>
    <row r="3080" spans="2:9" x14ac:dyDescent="0.25">
      <c r="B3080">
        <v>135</v>
      </c>
      <c r="C3080">
        <v>90</v>
      </c>
      <c r="D3080">
        <v>0.50230900000000001</v>
      </c>
      <c r="E3080">
        <v>76</v>
      </c>
      <c r="F3080">
        <v>0</v>
      </c>
      <c r="G3080">
        <v>-1</v>
      </c>
      <c r="H3080">
        <v>1</v>
      </c>
      <c r="I3080">
        <v>272</v>
      </c>
    </row>
    <row r="3081" spans="2:9" x14ac:dyDescent="0.25">
      <c r="B3081">
        <v>136</v>
      </c>
      <c r="C3081">
        <v>90</v>
      </c>
      <c r="D3081">
        <v>1.4296519999999999</v>
      </c>
      <c r="E3081">
        <v>76</v>
      </c>
      <c r="F3081">
        <v>0</v>
      </c>
      <c r="G3081">
        <v>-1</v>
      </c>
      <c r="H3081">
        <v>1</v>
      </c>
      <c r="I3081">
        <v>272</v>
      </c>
    </row>
    <row r="3082" spans="2:9" x14ac:dyDescent="0.25">
      <c r="B3082">
        <v>137</v>
      </c>
      <c r="C3082">
        <v>90</v>
      </c>
      <c r="D3082">
        <v>7.7566069999999998</v>
      </c>
      <c r="E3082">
        <v>76</v>
      </c>
      <c r="F3082">
        <v>0</v>
      </c>
      <c r="G3082">
        <v>-1</v>
      </c>
      <c r="H3082">
        <v>1</v>
      </c>
      <c r="I3082">
        <v>272</v>
      </c>
    </row>
    <row r="3083" spans="2:9" x14ac:dyDescent="0.25">
      <c r="B3083">
        <v>138</v>
      </c>
      <c r="C3083">
        <v>90</v>
      </c>
      <c r="D3083">
        <v>4.2597740000000002</v>
      </c>
      <c r="E3083">
        <v>76</v>
      </c>
      <c r="F3083">
        <v>0</v>
      </c>
      <c r="G3083">
        <v>-1</v>
      </c>
      <c r="H3083">
        <v>1</v>
      </c>
      <c r="I3083">
        <v>272</v>
      </c>
    </row>
    <row r="3084" spans="2:9" x14ac:dyDescent="0.25">
      <c r="B3084">
        <v>139</v>
      </c>
      <c r="C3084">
        <v>90</v>
      </c>
      <c r="D3084">
        <v>2.967282</v>
      </c>
      <c r="E3084">
        <v>76</v>
      </c>
      <c r="F3084">
        <v>0</v>
      </c>
      <c r="G3084">
        <v>-1</v>
      </c>
      <c r="H3084">
        <v>1</v>
      </c>
      <c r="I3084">
        <v>272</v>
      </c>
    </row>
    <row r="3085" spans="2:9" x14ac:dyDescent="0.25">
      <c r="B3085">
        <v>140</v>
      </c>
      <c r="C3085">
        <v>90</v>
      </c>
      <c r="D3085">
        <v>3.896703</v>
      </c>
      <c r="E3085">
        <v>76</v>
      </c>
      <c r="F3085">
        <v>0</v>
      </c>
      <c r="G3085">
        <v>-1</v>
      </c>
      <c r="H3085">
        <v>1</v>
      </c>
      <c r="I3085">
        <v>272</v>
      </c>
    </row>
    <row r="3086" spans="2:9" x14ac:dyDescent="0.25">
      <c r="B3086">
        <v>141</v>
      </c>
      <c r="C3086">
        <v>90</v>
      </c>
      <c r="D3086">
        <v>2.8099020000000001</v>
      </c>
      <c r="E3086">
        <v>76</v>
      </c>
      <c r="F3086">
        <v>0</v>
      </c>
      <c r="G3086">
        <v>-1</v>
      </c>
      <c r="H3086">
        <v>1</v>
      </c>
      <c r="I3086">
        <v>272</v>
      </c>
    </row>
    <row r="3087" spans="2:9" x14ac:dyDescent="0.25">
      <c r="B3087">
        <v>142</v>
      </c>
      <c r="C3087">
        <v>90</v>
      </c>
      <c r="D3087">
        <v>2.4943979999999999</v>
      </c>
      <c r="E3087">
        <v>76</v>
      </c>
      <c r="F3087">
        <v>0</v>
      </c>
      <c r="G3087">
        <v>-1</v>
      </c>
      <c r="H3087">
        <v>1</v>
      </c>
      <c r="I3087">
        <v>272</v>
      </c>
    </row>
    <row r="3088" spans="2:9" x14ac:dyDescent="0.25">
      <c r="B3088">
        <v>143</v>
      </c>
      <c r="C3088">
        <v>90</v>
      </c>
      <c r="D3088">
        <v>2.205158</v>
      </c>
      <c r="E3088">
        <v>76</v>
      </c>
      <c r="F3088">
        <v>0</v>
      </c>
      <c r="G3088">
        <v>-1</v>
      </c>
      <c r="H3088">
        <v>1</v>
      </c>
      <c r="I3088">
        <v>272</v>
      </c>
    </row>
    <row r="3089" spans="2:9" x14ac:dyDescent="0.25">
      <c r="B3089">
        <v>144</v>
      </c>
      <c r="C3089">
        <v>90</v>
      </c>
      <c r="D3089">
        <v>3.1778360000000001</v>
      </c>
      <c r="E3089">
        <v>76</v>
      </c>
      <c r="F3089">
        <v>0</v>
      </c>
      <c r="G3089">
        <v>-1</v>
      </c>
      <c r="H3089">
        <v>1</v>
      </c>
      <c r="I3089">
        <v>272</v>
      </c>
    </row>
    <row r="3090" spans="2:9" x14ac:dyDescent="0.25">
      <c r="B3090">
        <v>145</v>
      </c>
      <c r="C3090">
        <v>90</v>
      </c>
      <c r="D3090">
        <v>4.161397</v>
      </c>
      <c r="E3090">
        <v>76</v>
      </c>
      <c r="F3090">
        <v>0</v>
      </c>
      <c r="G3090">
        <v>-1</v>
      </c>
      <c r="H3090">
        <v>1</v>
      </c>
      <c r="I3090">
        <v>272</v>
      </c>
    </row>
    <row r="3091" spans="2:9" x14ac:dyDescent="0.25">
      <c r="B3091">
        <v>146</v>
      </c>
      <c r="C3091">
        <v>90</v>
      </c>
      <c r="D3091">
        <v>2.4943979999999999</v>
      </c>
      <c r="E3091">
        <v>76</v>
      </c>
      <c r="F3091">
        <v>0</v>
      </c>
      <c r="G3091">
        <v>-1</v>
      </c>
      <c r="H3091">
        <v>1</v>
      </c>
      <c r="I3091">
        <v>272</v>
      </c>
    </row>
    <row r="3092" spans="2:9" x14ac:dyDescent="0.25">
      <c r="B3092">
        <v>147</v>
      </c>
      <c r="C3092">
        <v>90</v>
      </c>
      <c r="D3092">
        <v>3.6365789999999998</v>
      </c>
      <c r="E3092">
        <v>76</v>
      </c>
      <c r="F3092">
        <v>0</v>
      </c>
      <c r="G3092">
        <v>-1</v>
      </c>
      <c r="H3092">
        <v>1</v>
      </c>
      <c r="I3092">
        <v>272</v>
      </c>
    </row>
    <row r="3093" spans="2:9" x14ac:dyDescent="0.25">
      <c r="B3093">
        <v>148</v>
      </c>
      <c r="C3093">
        <v>90</v>
      </c>
      <c r="D3093">
        <v>2.074703</v>
      </c>
      <c r="E3093">
        <v>76</v>
      </c>
      <c r="F3093">
        <v>0</v>
      </c>
      <c r="G3093">
        <v>-1</v>
      </c>
      <c r="H3093">
        <v>1</v>
      </c>
      <c r="I3093">
        <v>272</v>
      </c>
    </row>
    <row r="3094" spans="2:9" x14ac:dyDescent="0.25">
      <c r="B3094">
        <v>149</v>
      </c>
      <c r="C3094">
        <v>90</v>
      </c>
      <c r="D3094">
        <v>1.4296519999999999</v>
      </c>
      <c r="E3094">
        <v>76</v>
      </c>
      <c r="F3094">
        <v>0</v>
      </c>
      <c r="G3094">
        <v>-1</v>
      </c>
      <c r="H3094">
        <v>1</v>
      </c>
      <c r="I3094">
        <v>272</v>
      </c>
    </row>
    <row r="3095" spans="2:9" x14ac:dyDescent="0.25">
      <c r="B3095">
        <v>150</v>
      </c>
      <c r="C3095">
        <v>90</v>
      </c>
      <c r="D3095">
        <v>8.0214920000000003</v>
      </c>
      <c r="E3095">
        <v>76</v>
      </c>
      <c r="F3095">
        <v>0</v>
      </c>
      <c r="G3095">
        <v>-1</v>
      </c>
      <c r="H3095">
        <v>1</v>
      </c>
      <c r="I3095">
        <v>272</v>
      </c>
    </row>
    <row r="3096" spans="2:9" x14ac:dyDescent="0.25">
      <c r="B3096">
        <v>151</v>
      </c>
      <c r="C3096">
        <v>90</v>
      </c>
      <c r="D3096">
        <v>5.2129320000000003</v>
      </c>
      <c r="E3096">
        <v>76</v>
      </c>
      <c r="F3096">
        <v>0</v>
      </c>
      <c r="G3096">
        <v>-1</v>
      </c>
      <c r="H3096">
        <v>1</v>
      </c>
      <c r="I3096">
        <v>272</v>
      </c>
    </row>
    <row r="3097" spans="2:9" x14ac:dyDescent="0.25">
      <c r="B3097">
        <v>152</v>
      </c>
      <c r="C3097">
        <v>90</v>
      </c>
      <c r="D3097">
        <v>4.0081369999999996</v>
      </c>
      <c r="E3097">
        <v>76</v>
      </c>
      <c r="F3097">
        <v>0</v>
      </c>
      <c r="G3097">
        <v>-1</v>
      </c>
      <c r="H3097">
        <v>1</v>
      </c>
      <c r="I3097">
        <v>272</v>
      </c>
    </row>
    <row r="3098" spans="2:9" x14ac:dyDescent="0.25">
      <c r="B3098">
        <v>153</v>
      </c>
      <c r="C3098">
        <v>90</v>
      </c>
      <c r="D3098">
        <v>2.1859820000000001</v>
      </c>
      <c r="E3098">
        <v>76</v>
      </c>
      <c r="F3098">
        <v>0</v>
      </c>
      <c r="G3098">
        <v>-1</v>
      </c>
      <c r="H3098">
        <v>1</v>
      </c>
      <c r="I3098">
        <v>272</v>
      </c>
    </row>
    <row r="3099" spans="2:9" x14ac:dyDescent="0.25">
      <c r="B3099">
        <v>154</v>
      </c>
      <c r="C3099">
        <v>90</v>
      </c>
      <c r="D3099">
        <v>1.0746389999999999</v>
      </c>
      <c r="E3099">
        <v>76</v>
      </c>
      <c r="F3099">
        <v>0</v>
      </c>
      <c r="G3099">
        <v>-1</v>
      </c>
      <c r="H3099">
        <v>1</v>
      </c>
      <c r="I3099">
        <v>272</v>
      </c>
    </row>
    <row r="3100" spans="2:9" x14ac:dyDescent="0.25">
      <c r="B3100">
        <v>155</v>
      </c>
      <c r="C3100">
        <v>90</v>
      </c>
      <c r="D3100">
        <v>2.7556349999999998</v>
      </c>
      <c r="E3100">
        <v>76</v>
      </c>
      <c r="F3100">
        <v>0</v>
      </c>
      <c r="G3100">
        <v>-1</v>
      </c>
      <c r="H3100">
        <v>1</v>
      </c>
      <c r="I3100">
        <v>272</v>
      </c>
    </row>
    <row r="3101" spans="2:9" x14ac:dyDescent="0.25">
      <c r="B3101">
        <v>156</v>
      </c>
      <c r="C3101">
        <v>90</v>
      </c>
      <c r="D3101">
        <v>2.2553079999999999</v>
      </c>
      <c r="E3101">
        <v>76</v>
      </c>
      <c r="F3101">
        <v>0</v>
      </c>
      <c r="G3101">
        <v>-1</v>
      </c>
      <c r="H3101">
        <v>1</v>
      </c>
      <c r="I3101">
        <v>272</v>
      </c>
    </row>
    <row r="3102" spans="2:9" x14ac:dyDescent="0.25">
      <c r="B3102">
        <v>157</v>
      </c>
      <c r="C3102">
        <v>90</v>
      </c>
      <c r="D3102">
        <v>6.2082699999999997</v>
      </c>
      <c r="E3102">
        <v>76</v>
      </c>
      <c r="F3102">
        <v>0</v>
      </c>
      <c r="G3102">
        <v>-1</v>
      </c>
      <c r="H3102">
        <v>1</v>
      </c>
      <c r="I3102">
        <v>272</v>
      </c>
    </row>
    <row r="3103" spans="2:9" x14ac:dyDescent="0.25">
      <c r="B3103">
        <v>158</v>
      </c>
      <c r="C3103">
        <v>90</v>
      </c>
      <c r="D3103">
        <v>3.9963120000000001</v>
      </c>
      <c r="E3103">
        <v>76</v>
      </c>
      <c r="F3103">
        <v>0</v>
      </c>
      <c r="G3103">
        <v>-1</v>
      </c>
      <c r="H3103">
        <v>1</v>
      </c>
      <c r="I3103">
        <v>272</v>
      </c>
    </row>
    <row r="3104" spans="2:9" x14ac:dyDescent="0.25">
      <c r="B3104">
        <v>159</v>
      </c>
      <c r="C3104">
        <v>90</v>
      </c>
      <c r="D3104">
        <v>7.117318</v>
      </c>
      <c r="E3104">
        <v>76</v>
      </c>
      <c r="F3104">
        <v>0</v>
      </c>
      <c r="G3104">
        <v>-1</v>
      </c>
      <c r="H3104">
        <v>1</v>
      </c>
      <c r="I3104">
        <v>272</v>
      </c>
    </row>
    <row r="3105" spans="2:9" x14ac:dyDescent="0.25">
      <c r="B3105">
        <v>160</v>
      </c>
      <c r="C3105">
        <v>90</v>
      </c>
      <c r="D3105">
        <v>4.8264100000000001</v>
      </c>
      <c r="E3105">
        <v>76</v>
      </c>
      <c r="F3105">
        <v>0</v>
      </c>
      <c r="G3105">
        <v>-1</v>
      </c>
      <c r="H3105">
        <v>1</v>
      </c>
      <c r="I3105">
        <v>272</v>
      </c>
    </row>
    <row r="3106" spans="2:9" x14ac:dyDescent="0.25">
      <c r="B3106">
        <v>161</v>
      </c>
      <c r="C3106">
        <v>90</v>
      </c>
      <c r="D3106">
        <v>7.5738409999999998</v>
      </c>
      <c r="E3106">
        <v>76</v>
      </c>
      <c r="F3106">
        <v>0</v>
      </c>
      <c r="G3106">
        <v>-1</v>
      </c>
      <c r="H3106">
        <v>1</v>
      </c>
      <c r="I3106">
        <v>272</v>
      </c>
    </row>
    <row r="3107" spans="2:9" x14ac:dyDescent="0.25">
      <c r="B3107">
        <v>162</v>
      </c>
      <c r="C3107">
        <v>90</v>
      </c>
      <c r="D3107">
        <v>3.9716649999999998</v>
      </c>
      <c r="E3107">
        <v>76</v>
      </c>
      <c r="F3107">
        <v>0</v>
      </c>
      <c r="G3107">
        <v>-1</v>
      </c>
      <c r="H3107">
        <v>1</v>
      </c>
      <c r="I3107">
        <v>272</v>
      </c>
    </row>
    <row r="3108" spans="2:9" x14ac:dyDescent="0.25">
      <c r="B3108">
        <v>163</v>
      </c>
      <c r="C3108">
        <v>90</v>
      </c>
      <c r="D3108">
        <v>8.0515380000000007</v>
      </c>
      <c r="E3108">
        <v>76</v>
      </c>
      <c r="F3108">
        <v>0</v>
      </c>
      <c r="G3108">
        <v>-1</v>
      </c>
      <c r="H3108">
        <v>1</v>
      </c>
      <c r="I3108">
        <v>272</v>
      </c>
    </row>
    <row r="3109" spans="2:9" x14ac:dyDescent="0.25">
      <c r="B3109">
        <v>164</v>
      </c>
      <c r="C3109">
        <v>90</v>
      </c>
      <c r="D3109">
        <v>4.3586359999999997</v>
      </c>
      <c r="E3109">
        <v>76</v>
      </c>
      <c r="F3109">
        <v>0</v>
      </c>
      <c r="G3109">
        <v>-1</v>
      </c>
      <c r="H3109">
        <v>1</v>
      </c>
      <c r="I3109">
        <v>272</v>
      </c>
    </row>
    <row r="3110" spans="2:9" x14ac:dyDescent="0.25">
      <c r="B3110">
        <v>165</v>
      </c>
      <c r="C3110">
        <v>90</v>
      </c>
      <c r="D3110">
        <v>7.5837649999999996</v>
      </c>
      <c r="E3110">
        <v>76</v>
      </c>
      <c r="F3110">
        <v>0</v>
      </c>
      <c r="G3110">
        <v>-1</v>
      </c>
      <c r="H3110">
        <v>1</v>
      </c>
      <c r="I3110">
        <v>272</v>
      </c>
    </row>
    <row r="3111" spans="2:9" x14ac:dyDescent="0.25">
      <c r="B3111">
        <v>166</v>
      </c>
      <c r="C3111">
        <v>90</v>
      </c>
      <c r="D3111">
        <v>3.1754310000000001</v>
      </c>
      <c r="E3111">
        <v>76</v>
      </c>
      <c r="F3111">
        <v>0</v>
      </c>
      <c r="G3111">
        <v>-1</v>
      </c>
      <c r="H3111">
        <v>1</v>
      </c>
      <c r="I3111">
        <v>272</v>
      </c>
    </row>
    <row r="3112" spans="2:9" x14ac:dyDescent="0.25">
      <c r="B3112">
        <v>167</v>
      </c>
      <c r="C3112">
        <v>90</v>
      </c>
      <c r="D3112">
        <v>5.773066</v>
      </c>
      <c r="E3112">
        <v>76</v>
      </c>
      <c r="F3112">
        <v>0</v>
      </c>
      <c r="G3112">
        <v>-1</v>
      </c>
      <c r="H3112">
        <v>1</v>
      </c>
      <c r="I3112">
        <v>272</v>
      </c>
    </row>
    <row r="3113" spans="2:9" x14ac:dyDescent="0.25">
      <c r="B3113">
        <v>168</v>
      </c>
      <c r="C3113">
        <v>90</v>
      </c>
      <c r="D3113">
        <v>1.1988350000000001</v>
      </c>
      <c r="E3113">
        <v>76</v>
      </c>
      <c r="F3113">
        <v>0</v>
      </c>
      <c r="G3113">
        <v>-1</v>
      </c>
      <c r="H3113">
        <v>1</v>
      </c>
      <c r="I3113">
        <v>272</v>
      </c>
    </row>
    <row r="3114" spans="2:9" x14ac:dyDescent="0.25">
      <c r="B3114">
        <v>169</v>
      </c>
      <c r="C3114">
        <v>90</v>
      </c>
      <c r="D3114">
        <v>2.1427109999999998</v>
      </c>
      <c r="E3114">
        <v>76</v>
      </c>
      <c r="F3114">
        <v>0</v>
      </c>
      <c r="G3114">
        <v>-1</v>
      </c>
      <c r="H3114">
        <v>1</v>
      </c>
      <c r="I3114">
        <v>272</v>
      </c>
    </row>
    <row r="3115" spans="2:9" x14ac:dyDescent="0.25">
      <c r="B3115">
        <v>170</v>
      </c>
      <c r="C3115">
        <v>90</v>
      </c>
      <c r="D3115">
        <v>3.9963120000000001</v>
      </c>
      <c r="E3115">
        <v>76</v>
      </c>
      <c r="F3115">
        <v>0</v>
      </c>
      <c r="G3115">
        <v>-1</v>
      </c>
      <c r="H3115">
        <v>1</v>
      </c>
      <c r="I3115">
        <v>272</v>
      </c>
    </row>
    <row r="3116" spans="2:9" x14ac:dyDescent="0.25">
      <c r="B3116">
        <v>171</v>
      </c>
      <c r="C3116">
        <v>90</v>
      </c>
      <c r="D3116">
        <v>5.9826389999999998</v>
      </c>
      <c r="E3116">
        <v>76</v>
      </c>
      <c r="F3116">
        <v>0</v>
      </c>
      <c r="G3116">
        <v>-1</v>
      </c>
      <c r="H3116">
        <v>1</v>
      </c>
      <c r="I3116">
        <v>272</v>
      </c>
    </row>
    <row r="3117" spans="2:9" x14ac:dyDescent="0.25">
      <c r="B3117">
        <v>172</v>
      </c>
      <c r="C3117">
        <v>90</v>
      </c>
      <c r="D3117">
        <v>1.722175</v>
      </c>
      <c r="E3117">
        <v>76</v>
      </c>
      <c r="F3117">
        <v>0</v>
      </c>
      <c r="G3117">
        <v>-1</v>
      </c>
      <c r="H3117">
        <v>1</v>
      </c>
      <c r="I3117">
        <v>272</v>
      </c>
    </row>
    <row r="3118" spans="2:9" x14ac:dyDescent="0.25">
      <c r="B3118">
        <v>173</v>
      </c>
      <c r="C3118">
        <v>90</v>
      </c>
      <c r="D3118">
        <v>7.1047380000000002</v>
      </c>
      <c r="E3118">
        <v>76</v>
      </c>
      <c r="F3118">
        <v>0</v>
      </c>
      <c r="G3118">
        <v>-1</v>
      </c>
      <c r="H3118">
        <v>1</v>
      </c>
      <c r="I3118">
        <v>272</v>
      </c>
    </row>
    <row r="3119" spans="2:9" x14ac:dyDescent="0.25">
      <c r="B3119">
        <v>174</v>
      </c>
      <c r="C3119">
        <v>90</v>
      </c>
      <c r="D3119">
        <v>2.1950249999999998</v>
      </c>
      <c r="E3119">
        <v>76</v>
      </c>
      <c r="F3119">
        <v>0</v>
      </c>
      <c r="G3119">
        <v>-1</v>
      </c>
      <c r="H3119">
        <v>1</v>
      </c>
      <c r="I3119">
        <v>272</v>
      </c>
    </row>
    <row r="3120" spans="2:9" x14ac:dyDescent="0.25">
      <c r="B3120">
        <v>175</v>
      </c>
      <c r="C3120">
        <v>90</v>
      </c>
      <c r="D3120">
        <v>7.9061959999999996</v>
      </c>
      <c r="E3120">
        <v>76</v>
      </c>
      <c r="F3120">
        <v>0</v>
      </c>
      <c r="G3120">
        <v>-1</v>
      </c>
      <c r="H3120">
        <v>1</v>
      </c>
      <c r="I3120">
        <v>272</v>
      </c>
    </row>
    <row r="3121" spans="2:9" x14ac:dyDescent="0.25">
      <c r="B3121">
        <v>176</v>
      </c>
      <c r="C3121">
        <v>90</v>
      </c>
      <c r="D3121">
        <v>2.4530059999999998</v>
      </c>
      <c r="E3121">
        <v>76</v>
      </c>
      <c r="F3121">
        <v>0</v>
      </c>
      <c r="G3121">
        <v>-1</v>
      </c>
      <c r="H3121">
        <v>1</v>
      </c>
      <c r="I3121">
        <v>272</v>
      </c>
    </row>
    <row r="3122" spans="2:9" x14ac:dyDescent="0.25">
      <c r="B3122">
        <v>177</v>
      </c>
      <c r="C3122">
        <v>90</v>
      </c>
      <c r="D3122">
        <v>10.615273</v>
      </c>
      <c r="E3122">
        <v>76</v>
      </c>
      <c r="F3122">
        <v>0</v>
      </c>
      <c r="G3122">
        <v>-1</v>
      </c>
      <c r="H3122">
        <v>1</v>
      </c>
      <c r="I3122">
        <v>272</v>
      </c>
    </row>
    <row r="3123" spans="2:9" x14ac:dyDescent="0.25">
      <c r="B3123">
        <v>178</v>
      </c>
      <c r="C3123">
        <v>90</v>
      </c>
      <c r="D3123">
        <v>4.0574120000000002</v>
      </c>
      <c r="E3123">
        <v>76</v>
      </c>
      <c r="F3123">
        <v>0</v>
      </c>
      <c r="G3123">
        <v>-1</v>
      </c>
      <c r="H3123">
        <v>1</v>
      </c>
      <c r="I3123">
        <v>272</v>
      </c>
    </row>
    <row r="3124" spans="2:9" x14ac:dyDescent="0.25">
      <c r="B3124">
        <v>179</v>
      </c>
      <c r="C3124">
        <v>90</v>
      </c>
      <c r="D3124">
        <v>8.2679709999999993</v>
      </c>
      <c r="E3124">
        <v>76</v>
      </c>
      <c r="F3124">
        <v>0</v>
      </c>
      <c r="G3124">
        <v>-1</v>
      </c>
      <c r="H3124">
        <v>1</v>
      </c>
      <c r="I3124">
        <v>272</v>
      </c>
    </row>
    <row r="3125" spans="2:9" x14ac:dyDescent="0.25">
      <c r="B3125">
        <v>180</v>
      </c>
      <c r="C3125">
        <v>90</v>
      </c>
      <c r="D3125">
        <v>2.4530059999999998</v>
      </c>
      <c r="E3125">
        <v>76</v>
      </c>
      <c r="F3125">
        <v>0</v>
      </c>
      <c r="G3125">
        <v>-1</v>
      </c>
      <c r="H3125">
        <v>1</v>
      </c>
      <c r="I3125">
        <v>272</v>
      </c>
    </row>
    <row r="3126" spans="2:9" x14ac:dyDescent="0.25">
      <c r="B3126">
        <v>181</v>
      </c>
      <c r="C3126">
        <v>90</v>
      </c>
      <c r="D3126">
        <v>8.2679709999999993</v>
      </c>
      <c r="E3126">
        <v>76</v>
      </c>
      <c r="F3126">
        <v>0</v>
      </c>
      <c r="G3126">
        <v>-1</v>
      </c>
      <c r="H3126">
        <v>1</v>
      </c>
      <c r="I3126">
        <v>272</v>
      </c>
    </row>
    <row r="3127" spans="2:9" x14ac:dyDescent="0.25">
      <c r="B3127">
        <v>182</v>
      </c>
      <c r="C3127">
        <v>90</v>
      </c>
      <c r="D3127">
        <v>1.631068</v>
      </c>
      <c r="E3127">
        <v>76</v>
      </c>
      <c r="F3127">
        <v>0</v>
      </c>
      <c r="G3127">
        <v>-1</v>
      </c>
      <c r="H3127">
        <v>1</v>
      </c>
      <c r="I3127">
        <v>272</v>
      </c>
    </row>
    <row r="3128" spans="2:9" x14ac:dyDescent="0.25">
      <c r="B3128">
        <v>183</v>
      </c>
      <c r="C3128">
        <v>90</v>
      </c>
      <c r="D3128">
        <v>6.3617220000000003</v>
      </c>
      <c r="E3128">
        <v>76</v>
      </c>
      <c r="F3128">
        <v>0</v>
      </c>
      <c r="G3128">
        <v>-1</v>
      </c>
      <c r="H3128">
        <v>1</v>
      </c>
      <c r="I3128">
        <v>272</v>
      </c>
    </row>
    <row r="3129" spans="2:9" x14ac:dyDescent="0.25">
      <c r="B3129">
        <v>184</v>
      </c>
      <c r="C3129">
        <v>90</v>
      </c>
      <c r="D3129">
        <v>0.81691800000000003</v>
      </c>
      <c r="E3129">
        <v>76</v>
      </c>
      <c r="F3129">
        <v>0</v>
      </c>
      <c r="G3129">
        <v>-1</v>
      </c>
      <c r="H3129">
        <v>1</v>
      </c>
      <c r="I3129">
        <v>272</v>
      </c>
    </row>
    <row r="3130" spans="2:9" x14ac:dyDescent="0.25">
      <c r="B3130">
        <v>185</v>
      </c>
      <c r="C3130">
        <v>90</v>
      </c>
      <c r="D3130">
        <v>3.0630329999999999</v>
      </c>
      <c r="E3130">
        <v>76</v>
      </c>
      <c r="F3130">
        <v>0</v>
      </c>
      <c r="G3130">
        <v>-1</v>
      </c>
      <c r="H3130">
        <v>1</v>
      </c>
      <c r="I3130">
        <v>272</v>
      </c>
    </row>
    <row r="3131" spans="2:9" x14ac:dyDescent="0.25">
      <c r="B3131">
        <v>186</v>
      </c>
      <c r="C3131">
        <v>90</v>
      </c>
      <c r="D3131">
        <v>1.0262560000000001</v>
      </c>
      <c r="E3131">
        <v>76</v>
      </c>
      <c r="F3131">
        <v>0</v>
      </c>
      <c r="G3131">
        <v>-1</v>
      </c>
      <c r="H3131">
        <v>1</v>
      </c>
      <c r="I3131">
        <v>272</v>
      </c>
    </row>
    <row r="3132" spans="2:9" x14ac:dyDescent="0.25">
      <c r="B3132">
        <v>187</v>
      </c>
      <c r="C3132">
        <v>90</v>
      </c>
      <c r="D3132">
        <v>2.6103529999999999</v>
      </c>
      <c r="E3132">
        <v>76</v>
      </c>
      <c r="F3132">
        <v>0</v>
      </c>
      <c r="G3132">
        <v>-1</v>
      </c>
      <c r="H3132">
        <v>1</v>
      </c>
      <c r="I3132">
        <v>272</v>
      </c>
    </row>
    <row r="3133" spans="2:9" x14ac:dyDescent="0.25">
      <c r="B3133">
        <v>188</v>
      </c>
      <c r="C3133">
        <v>90</v>
      </c>
      <c r="D3133">
        <v>1.3732569999999999</v>
      </c>
      <c r="E3133">
        <v>76</v>
      </c>
      <c r="F3133">
        <v>0</v>
      </c>
      <c r="G3133">
        <v>-1</v>
      </c>
      <c r="H3133">
        <v>1</v>
      </c>
      <c r="I3133">
        <v>272</v>
      </c>
    </row>
    <row r="3134" spans="2:9" x14ac:dyDescent="0.25">
      <c r="B3134">
        <v>189</v>
      </c>
      <c r="C3134">
        <v>90</v>
      </c>
      <c r="D3134">
        <v>1.148936</v>
      </c>
      <c r="E3134">
        <v>76</v>
      </c>
      <c r="F3134">
        <v>0</v>
      </c>
      <c r="G3134">
        <v>-1</v>
      </c>
      <c r="H3134">
        <v>1</v>
      </c>
      <c r="I3134">
        <v>272</v>
      </c>
    </row>
    <row r="3135" spans="2:9" x14ac:dyDescent="0.25">
      <c r="B3135">
        <v>190</v>
      </c>
      <c r="C3135">
        <v>90</v>
      </c>
      <c r="D3135">
        <v>1.4878769999999999</v>
      </c>
      <c r="E3135">
        <v>76</v>
      </c>
      <c r="F3135">
        <v>0</v>
      </c>
      <c r="G3135">
        <v>-1</v>
      </c>
      <c r="H3135">
        <v>1</v>
      </c>
      <c r="I3135">
        <v>272</v>
      </c>
    </row>
    <row r="3136" spans="2:9" x14ac:dyDescent="0.25">
      <c r="B3136">
        <v>191</v>
      </c>
      <c r="C3136">
        <v>90</v>
      </c>
      <c r="D3136">
        <v>1.4878769999999999</v>
      </c>
      <c r="E3136">
        <v>76</v>
      </c>
      <c r="F3136">
        <v>0</v>
      </c>
      <c r="G3136">
        <v>-1</v>
      </c>
      <c r="H3136">
        <v>1</v>
      </c>
      <c r="I3136">
        <v>272</v>
      </c>
    </row>
    <row r="3137" spans="2:9" x14ac:dyDescent="0.25">
      <c r="B3137">
        <v>192</v>
      </c>
      <c r="C3137">
        <v>90</v>
      </c>
      <c r="D3137">
        <v>1.4878769999999999</v>
      </c>
      <c r="E3137">
        <v>76</v>
      </c>
      <c r="F3137">
        <v>0</v>
      </c>
      <c r="G3137">
        <v>-1</v>
      </c>
      <c r="H3137">
        <v>1</v>
      </c>
      <c r="I3137">
        <v>272</v>
      </c>
    </row>
    <row r="3138" spans="2:9" x14ac:dyDescent="0.25">
      <c r="B3138">
        <v>193</v>
      </c>
      <c r="C3138">
        <v>90</v>
      </c>
      <c r="D3138">
        <v>1.3732569999999999</v>
      </c>
      <c r="E3138">
        <v>76</v>
      </c>
      <c r="F3138">
        <v>0</v>
      </c>
      <c r="G3138">
        <v>-1</v>
      </c>
      <c r="H3138">
        <v>1</v>
      </c>
      <c r="I3138">
        <v>272</v>
      </c>
    </row>
    <row r="3139" spans="2:9" x14ac:dyDescent="0.25">
      <c r="B3139">
        <v>194</v>
      </c>
      <c r="C3139">
        <v>90</v>
      </c>
      <c r="D3139">
        <v>0.70136699999999996</v>
      </c>
      <c r="E3139">
        <v>76</v>
      </c>
      <c r="F3139">
        <v>0</v>
      </c>
      <c r="G3139">
        <v>-1</v>
      </c>
      <c r="H3139">
        <v>1</v>
      </c>
      <c r="I3139">
        <v>272</v>
      </c>
    </row>
    <row r="3140" spans="2:9" x14ac:dyDescent="0.25">
      <c r="B3140">
        <v>195</v>
      </c>
      <c r="C3140">
        <v>90</v>
      </c>
      <c r="D3140">
        <v>0.600267</v>
      </c>
      <c r="E3140">
        <v>76</v>
      </c>
      <c r="F3140">
        <v>0</v>
      </c>
      <c r="G3140">
        <v>-1</v>
      </c>
      <c r="H3140">
        <v>1</v>
      </c>
      <c r="I3140">
        <v>272</v>
      </c>
    </row>
    <row r="3141" spans="2:9" x14ac:dyDescent="0.25">
      <c r="B3141">
        <v>196</v>
      </c>
      <c r="C3141">
        <v>90</v>
      </c>
      <c r="D3141">
        <v>2.0721349999999998</v>
      </c>
      <c r="E3141">
        <v>76</v>
      </c>
      <c r="F3141">
        <v>0</v>
      </c>
      <c r="G3141">
        <v>-1</v>
      </c>
      <c r="H3141">
        <v>1</v>
      </c>
      <c r="I3141">
        <v>272</v>
      </c>
    </row>
    <row r="3142" spans="2:9" x14ac:dyDescent="0.25">
      <c r="B3142">
        <v>197</v>
      </c>
      <c r="C3142">
        <v>90</v>
      </c>
      <c r="D3142">
        <v>7.4923729999999997</v>
      </c>
      <c r="E3142">
        <v>76</v>
      </c>
      <c r="F3142">
        <v>0</v>
      </c>
      <c r="G3142">
        <v>-1</v>
      </c>
      <c r="H3142">
        <v>1</v>
      </c>
      <c r="I3142">
        <v>272</v>
      </c>
    </row>
    <row r="3143" spans="2:9" x14ac:dyDescent="0.25">
      <c r="B3143">
        <v>198</v>
      </c>
      <c r="C3143">
        <v>90</v>
      </c>
      <c r="D3143">
        <v>1.1107290000000001</v>
      </c>
      <c r="E3143">
        <v>76</v>
      </c>
      <c r="F3143">
        <v>0</v>
      </c>
      <c r="G3143">
        <v>-1</v>
      </c>
      <c r="H3143">
        <v>1</v>
      </c>
      <c r="I3143">
        <v>272</v>
      </c>
    </row>
    <row r="3144" spans="2:9" x14ac:dyDescent="0.25">
      <c r="B3144">
        <v>199</v>
      </c>
      <c r="C3144">
        <v>90</v>
      </c>
      <c r="D3144">
        <v>2.3052709999999998</v>
      </c>
      <c r="E3144">
        <v>76</v>
      </c>
      <c r="F3144">
        <v>0</v>
      </c>
      <c r="G3144">
        <v>-1</v>
      </c>
      <c r="H3144">
        <v>1</v>
      </c>
      <c r="I3144">
        <v>272</v>
      </c>
    </row>
    <row r="3145" spans="2:9" x14ac:dyDescent="0.25">
      <c r="B3145">
        <v>200</v>
      </c>
      <c r="C3145">
        <v>90</v>
      </c>
      <c r="D3145">
        <v>2.3052709999999998</v>
      </c>
      <c r="E3145">
        <v>76</v>
      </c>
      <c r="F3145">
        <v>0</v>
      </c>
      <c r="G3145">
        <v>-1</v>
      </c>
      <c r="H3145">
        <v>1</v>
      </c>
      <c r="I3145">
        <v>272</v>
      </c>
    </row>
    <row r="3146" spans="2:9" x14ac:dyDescent="0.25">
      <c r="B3146">
        <v>201</v>
      </c>
      <c r="C3146">
        <v>90</v>
      </c>
      <c r="D3146">
        <v>2.103418</v>
      </c>
      <c r="E3146">
        <v>76</v>
      </c>
      <c r="F3146">
        <v>0</v>
      </c>
      <c r="G3146">
        <v>-1</v>
      </c>
      <c r="H3146">
        <v>1</v>
      </c>
      <c r="I3146">
        <v>272</v>
      </c>
    </row>
    <row r="3147" spans="2:9" x14ac:dyDescent="0.25">
      <c r="B3147">
        <v>202</v>
      </c>
      <c r="C3147">
        <v>90</v>
      </c>
      <c r="D3147">
        <v>2.103418</v>
      </c>
      <c r="E3147">
        <v>76</v>
      </c>
      <c r="F3147">
        <v>0</v>
      </c>
      <c r="G3147">
        <v>-1</v>
      </c>
      <c r="H3147">
        <v>1</v>
      </c>
      <c r="I3147">
        <v>272</v>
      </c>
    </row>
    <row r="3148" spans="2:9" x14ac:dyDescent="0.25">
      <c r="B3148">
        <v>203</v>
      </c>
      <c r="C3148">
        <v>90</v>
      </c>
      <c r="D3148">
        <v>2.3052709999999998</v>
      </c>
      <c r="E3148">
        <v>76</v>
      </c>
      <c r="F3148">
        <v>0</v>
      </c>
      <c r="G3148">
        <v>-1</v>
      </c>
      <c r="H3148">
        <v>1</v>
      </c>
      <c r="I3148">
        <v>272</v>
      </c>
    </row>
    <row r="3149" spans="2:9" x14ac:dyDescent="0.25">
      <c r="B3149">
        <v>204</v>
      </c>
      <c r="C3149">
        <v>90</v>
      </c>
      <c r="D3149">
        <v>2.3052709999999998</v>
      </c>
      <c r="E3149">
        <v>76</v>
      </c>
      <c r="F3149">
        <v>0</v>
      </c>
      <c r="G3149">
        <v>-1</v>
      </c>
      <c r="H3149">
        <v>1</v>
      </c>
      <c r="I3149">
        <v>272</v>
      </c>
    </row>
    <row r="3150" spans="2:9" x14ac:dyDescent="0.25">
      <c r="B3150">
        <v>205</v>
      </c>
      <c r="C3150">
        <v>90</v>
      </c>
      <c r="D3150">
        <v>2.3052709999999998</v>
      </c>
      <c r="E3150">
        <v>76</v>
      </c>
      <c r="F3150">
        <v>0</v>
      </c>
      <c r="G3150">
        <v>-1</v>
      </c>
      <c r="H3150">
        <v>1</v>
      </c>
      <c r="I3150">
        <v>272</v>
      </c>
    </row>
    <row r="3151" spans="2:9" x14ac:dyDescent="0.25">
      <c r="B3151">
        <v>206</v>
      </c>
      <c r="C3151">
        <v>90</v>
      </c>
      <c r="D3151">
        <v>1.0031429999999999</v>
      </c>
      <c r="E3151">
        <v>76</v>
      </c>
      <c r="F3151">
        <v>0</v>
      </c>
      <c r="G3151">
        <v>-1</v>
      </c>
      <c r="H3151">
        <v>1</v>
      </c>
      <c r="I3151">
        <v>272</v>
      </c>
    </row>
    <row r="3152" spans="2:9" x14ac:dyDescent="0.25">
      <c r="B3152">
        <v>207</v>
      </c>
      <c r="C3152">
        <v>90</v>
      </c>
      <c r="D3152">
        <v>2.720653</v>
      </c>
      <c r="E3152">
        <v>76</v>
      </c>
      <c r="F3152">
        <v>0</v>
      </c>
      <c r="G3152">
        <v>-1</v>
      </c>
      <c r="H3152">
        <v>1</v>
      </c>
      <c r="I3152">
        <v>272</v>
      </c>
    </row>
    <row r="3153" spans="2:9" x14ac:dyDescent="0.25">
      <c r="B3153">
        <v>208</v>
      </c>
      <c r="C3153">
        <v>90</v>
      </c>
      <c r="D3153">
        <v>2.6768269999999998</v>
      </c>
      <c r="E3153">
        <v>76</v>
      </c>
      <c r="F3153">
        <v>0</v>
      </c>
      <c r="G3153">
        <v>-1</v>
      </c>
      <c r="H3153">
        <v>1</v>
      </c>
      <c r="I3153">
        <v>272</v>
      </c>
    </row>
    <row r="3154" spans="2:9" x14ac:dyDescent="0.25">
      <c r="B3154">
        <v>209</v>
      </c>
      <c r="C3154">
        <v>90</v>
      </c>
      <c r="D3154">
        <v>2.7511380000000001</v>
      </c>
      <c r="E3154">
        <v>76</v>
      </c>
      <c r="F3154">
        <v>0</v>
      </c>
      <c r="G3154">
        <v>-1</v>
      </c>
      <c r="H3154">
        <v>1</v>
      </c>
      <c r="I3154">
        <v>272</v>
      </c>
    </row>
    <row r="3155" spans="2:9" x14ac:dyDescent="0.25">
      <c r="B3155">
        <v>210</v>
      </c>
      <c r="C3155">
        <v>90</v>
      </c>
      <c r="D3155">
        <v>2.7511380000000001</v>
      </c>
      <c r="E3155">
        <v>76</v>
      </c>
      <c r="F3155">
        <v>0</v>
      </c>
      <c r="G3155">
        <v>-1</v>
      </c>
      <c r="H3155">
        <v>1</v>
      </c>
      <c r="I3155">
        <v>272</v>
      </c>
    </row>
    <row r="3156" spans="2:9" x14ac:dyDescent="0.25">
      <c r="B3156">
        <v>211</v>
      </c>
      <c r="C3156">
        <v>90</v>
      </c>
      <c r="D3156">
        <v>2.7511380000000001</v>
      </c>
      <c r="E3156">
        <v>76</v>
      </c>
      <c r="F3156">
        <v>0</v>
      </c>
      <c r="G3156">
        <v>-1</v>
      </c>
      <c r="H3156">
        <v>1</v>
      </c>
      <c r="I3156">
        <v>272</v>
      </c>
    </row>
    <row r="3157" spans="2:9" x14ac:dyDescent="0.25">
      <c r="B3157">
        <v>212</v>
      </c>
      <c r="C3157">
        <v>90</v>
      </c>
      <c r="D3157">
        <v>2.720653</v>
      </c>
      <c r="E3157">
        <v>76</v>
      </c>
      <c r="F3157">
        <v>0</v>
      </c>
      <c r="G3157">
        <v>-1</v>
      </c>
      <c r="H3157">
        <v>1</v>
      </c>
      <c r="I3157">
        <v>272</v>
      </c>
    </row>
    <row r="3158" spans="2:9" x14ac:dyDescent="0.25">
      <c r="B3158">
        <v>213</v>
      </c>
      <c r="C3158">
        <v>90</v>
      </c>
      <c r="D3158">
        <v>0.69984100000000005</v>
      </c>
      <c r="E3158">
        <v>76</v>
      </c>
      <c r="F3158">
        <v>0</v>
      </c>
      <c r="G3158">
        <v>-1</v>
      </c>
      <c r="H3158">
        <v>1</v>
      </c>
      <c r="I3158">
        <v>272</v>
      </c>
    </row>
    <row r="3159" spans="2:9" x14ac:dyDescent="0.25">
      <c r="B3159">
        <v>214</v>
      </c>
      <c r="C3159">
        <v>90</v>
      </c>
      <c r="D3159">
        <v>2.6768269999999998</v>
      </c>
      <c r="E3159">
        <v>76</v>
      </c>
      <c r="F3159">
        <v>0</v>
      </c>
      <c r="G3159">
        <v>-1</v>
      </c>
      <c r="H3159">
        <v>1</v>
      </c>
      <c r="I3159">
        <v>272</v>
      </c>
    </row>
    <row r="3160" spans="2:9" x14ac:dyDescent="0.25">
      <c r="B3160">
        <v>215</v>
      </c>
      <c r="C3160">
        <v>90</v>
      </c>
      <c r="D3160">
        <v>1.9553689999999999</v>
      </c>
      <c r="E3160">
        <v>76</v>
      </c>
      <c r="F3160">
        <v>0</v>
      </c>
      <c r="G3160">
        <v>-1</v>
      </c>
      <c r="H3160">
        <v>1</v>
      </c>
      <c r="I3160">
        <v>272</v>
      </c>
    </row>
    <row r="3161" spans="2:9" x14ac:dyDescent="0.25">
      <c r="B3161">
        <v>216</v>
      </c>
      <c r="C3161">
        <v>90</v>
      </c>
      <c r="D3161">
        <v>1.009263</v>
      </c>
      <c r="E3161">
        <v>76</v>
      </c>
      <c r="F3161">
        <v>0</v>
      </c>
      <c r="G3161">
        <v>-1</v>
      </c>
      <c r="H3161">
        <v>1</v>
      </c>
      <c r="I3161">
        <v>272</v>
      </c>
    </row>
    <row r="3162" spans="2:9" x14ac:dyDescent="0.25">
      <c r="B3162">
        <v>217</v>
      </c>
      <c r="C3162">
        <v>90</v>
      </c>
      <c r="D3162">
        <v>0.33642100000000003</v>
      </c>
      <c r="E3162">
        <v>76</v>
      </c>
      <c r="F3162">
        <v>0</v>
      </c>
      <c r="G3162">
        <v>-1</v>
      </c>
      <c r="H3162">
        <v>1</v>
      </c>
      <c r="I3162">
        <v>272</v>
      </c>
    </row>
    <row r="3163" spans="2:9" x14ac:dyDescent="0.25">
      <c r="B3163">
        <v>218</v>
      </c>
      <c r="C3163">
        <v>90</v>
      </c>
      <c r="D3163">
        <v>1.009263</v>
      </c>
      <c r="E3163">
        <v>76</v>
      </c>
      <c r="F3163">
        <v>0</v>
      </c>
      <c r="G3163">
        <v>-1</v>
      </c>
      <c r="H3163">
        <v>1</v>
      </c>
      <c r="I3163">
        <v>272</v>
      </c>
    </row>
    <row r="3164" spans="2:9" x14ac:dyDescent="0.25">
      <c r="B3164">
        <v>219</v>
      </c>
      <c r="C3164">
        <v>90</v>
      </c>
      <c r="D3164">
        <v>0.33642100000000003</v>
      </c>
      <c r="E3164">
        <v>76</v>
      </c>
      <c r="F3164">
        <v>0</v>
      </c>
      <c r="G3164">
        <v>-1</v>
      </c>
      <c r="H3164">
        <v>1</v>
      </c>
      <c r="I3164">
        <v>272</v>
      </c>
    </row>
    <row r="3165" spans="2:9" x14ac:dyDescent="0.25">
      <c r="B3165">
        <v>220</v>
      </c>
      <c r="C3165">
        <v>90</v>
      </c>
      <c r="D3165">
        <v>0.96581300000000003</v>
      </c>
      <c r="E3165">
        <v>76</v>
      </c>
      <c r="F3165">
        <v>0</v>
      </c>
      <c r="G3165">
        <v>-1</v>
      </c>
      <c r="H3165">
        <v>1</v>
      </c>
      <c r="I3165">
        <v>272</v>
      </c>
    </row>
    <row r="3166" spans="2:9" x14ac:dyDescent="0.25">
      <c r="B3166">
        <v>221</v>
      </c>
      <c r="C3166">
        <v>90</v>
      </c>
      <c r="D3166">
        <v>0.67329499999999998</v>
      </c>
      <c r="E3166">
        <v>76</v>
      </c>
      <c r="F3166">
        <v>0</v>
      </c>
      <c r="G3166">
        <v>-1</v>
      </c>
      <c r="H3166">
        <v>1</v>
      </c>
      <c r="I3166">
        <v>272</v>
      </c>
    </row>
    <row r="3167" spans="2:9" x14ac:dyDescent="0.25">
      <c r="B3167">
        <v>222</v>
      </c>
      <c r="C3167">
        <v>90</v>
      </c>
      <c r="D3167">
        <v>0.67329499999999998</v>
      </c>
      <c r="E3167">
        <v>76</v>
      </c>
      <c r="F3167">
        <v>0</v>
      </c>
      <c r="G3167">
        <v>-1</v>
      </c>
      <c r="H3167">
        <v>1</v>
      </c>
      <c r="I3167">
        <v>272</v>
      </c>
    </row>
    <row r="3168" spans="2:9" x14ac:dyDescent="0.25">
      <c r="B3168">
        <v>223</v>
      </c>
      <c r="C3168">
        <v>90</v>
      </c>
      <c r="D3168">
        <v>0.96581300000000003</v>
      </c>
      <c r="E3168">
        <v>76</v>
      </c>
      <c r="F3168">
        <v>0</v>
      </c>
      <c r="G3168">
        <v>-1</v>
      </c>
      <c r="H3168">
        <v>1</v>
      </c>
      <c r="I3168">
        <v>272</v>
      </c>
    </row>
    <row r="3169" spans="2:9" x14ac:dyDescent="0.25">
      <c r="B3169">
        <v>224</v>
      </c>
      <c r="C3169">
        <v>90</v>
      </c>
      <c r="D3169">
        <v>0.96581300000000003</v>
      </c>
      <c r="E3169">
        <v>76</v>
      </c>
      <c r="F3169">
        <v>0</v>
      </c>
      <c r="G3169">
        <v>-1</v>
      </c>
      <c r="H3169">
        <v>1</v>
      </c>
      <c r="I3169">
        <v>272</v>
      </c>
    </row>
    <row r="3170" spans="2:9" x14ac:dyDescent="0.25">
      <c r="B3170">
        <v>225</v>
      </c>
      <c r="C3170">
        <v>90</v>
      </c>
      <c r="D3170">
        <v>0.96581300000000003</v>
      </c>
      <c r="E3170">
        <v>76</v>
      </c>
      <c r="F3170">
        <v>0</v>
      </c>
      <c r="G3170">
        <v>-1</v>
      </c>
      <c r="H3170">
        <v>1</v>
      </c>
      <c r="I3170">
        <v>272</v>
      </c>
    </row>
    <row r="3171" spans="2:9" x14ac:dyDescent="0.25">
      <c r="B3171">
        <v>226</v>
      </c>
      <c r="C3171">
        <v>90</v>
      </c>
      <c r="D3171">
        <v>0.96581300000000003</v>
      </c>
      <c r="E3171">
        <v>76</v>
      </c>
      <c r="F3171">
        <v>0</v>
      </c>
      <c r="G3171">
        <v>-1</v>
      </c>
      <c r="H3171">
        <v>1</v>
      </c>
      <c r="I3171">
        <v>272</v>
      </c>
    </row>
    <row r="3172" spans="2:9" x14ac:dyDescent="0.25">
      <c r="B3172">
        <v>227</v>
      </c>
      <c r="C3172">
        <v>90</v>
      </c>
      <c r="D3172">
        <v>1.0969420000000001</v>
      </c>
      <c r="E3172">
        <v>76</v>
      </c>
      <c r="F3172">
        <v>0</v>
      </c>
      <c r="G3172">
        <v>-1</v>
      </c>
      <c r="H3172">
        <v>1</v>
      </c>
      <c r="I3172">
        <v>272</v>
      </c>
    </row>
    <row r="3173" spans="2:9" x14ac:dyDescent="0.25">
      <c r="B3173">
        <v>228</v>
      </c>
      <c r="C3173">
        <v>90</v>
      </c>
      <c r="D3173">
        <v>0.68842599999999998</v>
      </c>
      <c r="E3173">
        <v>76</v>
      </c>
      <c r="F3173">
        <v>0</v>
      </c>
      <c r="G3173">
        <v>-1</v>
      </c>
      <c r="H3173">
        <v>1</v>
      </c>
      <c r="I3173">
        <v>272</v>
      </c>
    </row>
    <row r="3174" spans="2:9" x14ac:dyDescent="0.25">
      <c r="B3174">
        <v>229</v>
      </c>
      <c r="C3174">
        <v>90</v>
      </c>
      <c r="D3174">
        <v>0.68842599999999998</v>
      </c>
      <c r="E3174">
        <v>76</v>
      </c>
      <c r="F3174">
        <v>0</v>
      </c>
      <c r="G3174">
        <v>-1</v>
      </c>
      <c r="H3174">
        <v>1</v>
      </c>
      <c r="I3174">
        <v>272</v>
      </c>
    </row>
    <row r="3175" spans="2:9" x14ac:dyDescent="0.25">
      <c r="B3175">
        <v>230</v>
      </c>
      <c r="C3175">
        <v>90</v>
      </c>
      <c r="D3175">
        <v>1.0969420000000001</v>
      </c>
      <c r="E3175">
        <v>76</v>
      </c>
      <c r="F3175">
        <v>0</v>
      </c>
      <c r="G3175">
        <v>-1</v>
      </c>
      <c r="H3175">
        <v>1</v>
      </c>
      <c r="I3175">
        <v>272</v>
      </c>
    </row>
    <row r="3176" spans="2:9" x14ac:dyDescent="0.25">
      <c r="B3176">
        <v>231</v>
      </c>
      <c r="C3176">
        <v>90</v>
      </c>
      <c r="D3176">
        <v>1.0969420000000001</v>
      </c>
      <c r="E3176">
        <v>76</v>
      </c>
      <c r="F3176">
        <v>0</v>
      </c>
      <c r="G3176">
        <v>-1</v>
      </c>
      <c r="H3176">
        <v>1</v>
      </c>
      <c r="I3176">
        <v>272</v>
      </c>
    </row>
    <row r="3177" spans="2:9" x14ac:dyDescent="0.25">
      <c r="B3177">
        <v>232</v>
      </c>
      <c r="C3177">
        <v>90</v>
      </c>
      <c r="D3177">
        <v>1.0969420000000001</v>
      </c>
      <c r="E3177">
        <v>76</v>
      </c>
      <c r="F3177">
        <v>0</v>
      </c>
      <c r="G3177">
        <v>-1</v>
      </c>
      <c r="H3177">
        <v>1</v>
      </c>
      <c r="I3177">
        <v>272</v>
      </c>
    </row>
    <row r="3178" spans="2:9" x14ac:dyDescent="0.25">
      <c r="B3178">
        <v>233</v>
      </c>
      <c r="C3178">
        <v>90</v>
      </c>
      <c r="D3178">
        <v>1.0969420000000001</v>
      </c>
      <c r="E3178">
        <v>76</v>
      </c>
      <c r="F3178">
        <v>0</v>
      </c>
      <c r="G3178">
        <v>-1</v>
      </c>
      <c r="H3178">
        <v>1</v>
      </c>
      <c r="I3178">
        <v>272</v>
      </c>
    </row>
    <row r="3179" spans="2:9" x14ac:dyDescent="0.25">
      <c r="B3179">
        <v>234</v>
      </c>
      <c r="C3179">
        <v>90</v>
      </c>
      <c r="D3179">
        <v>0.75651199999999996</v>
      </c>
      <c r="E3179">
        <v>76</v>
      </c>
      <c r="F3179">
        <v>0</v>
      </c>
      <c r="G3179">
        <v>-1</v>
      </c>
      <c r="H3179">
        <v>1</v>
      </c>
      <c r="I3179">
        <v>272</v>
      </c>
    </row>
    <row r="3180" spans="2:9" x14ac:dyDescent="0.25">
      <c r="B3180">
        <v>235</v>
      </c>
      <c r="C3180">
        <v>90</v>
      </c>
      <c r="D3180">
        <v>0.75651199999999996</v>
      </c>
      <c r="E3180">
        <v>76</v>
      </c>
      <c r="F3180">
        <v>0</v>
      </c>
      <c r="G3180">
        <v>-1</v>
      </c>
      <c r="H3180">
        <v>1</v>
      </c>
      <c r="I3180">
        <v>272</v>
      </c>
    </row>
    <row r="3181" spans="2:9" x14ac:dyDescent="0.25">
      <c r="B3181">
        <v>236</v>
      </c>
      <c r="C3181">
        <v>90</v>
      </c>
      <c r="D3181">
        <v>0.75651199999999996</v>
      </c>
      <c r="E3181">
        <v>76</v>
      </c>
      <c r="F3181">
        <v>0</v>
      </c>
      <c r="G3181">
        <v>-1</v>
      </c>
      <c r="H3181">
        <v>1</v>
      </c>
      <c r="I3181">
        <v>272</v>
      </c>
    </row>
    <row r="3182" spans="2:9" x14ac:dyDescent="0.25">
      <c r="B3182">
        <v>237</v>
      </c>
      <c r="C3182">
        <v>90</v>
      </c>
      <c r="D3182">
        <v>0.75651199999999996</v>
      </c>
      <c r="E3182">
        <v>76</v>
      </c>
      <c r="F3182">
        <v>0</v>
      </c>
      <c r="G3182">
        <v>-1</v>
      </c>
      <c r="H3182">
        <v>1</v>
      </c>
      <c r="I3182">
        <v>272</v>
      </c>
    </row>
    <row r="3183" spans="2:9" x14ac:dyDescent="0.25">
      <c r="B3183">
        <v>238</v>
      </c>
      <c r="C3183">
        <v>90</v>
      </c>
      <c r="D3183">
        <v>0.75651199999999996</v>
      </c>
      <c r="E3183">
        <v>76</v>
      </c>
      <c r="F3183">
        <v>0</v>
      </c>
      <c r="G3183">
        <v>-1</v>
      </c>
      <c r="H3183">
        <v>1</v>
      </c>
      <c r="I3183">
        <v>272</v>
      </c>
    </row>
    <row r="3184" spans="2:9" x14ac:dyDescent="0.25">
      <c r="B3184">
        <v>239</v>
      </c>
      <c r="C3184">
        <v>90</v>
      </c>
      <c r="D3184">
        <v>0.75651199999999996</v>
      </c>
      <c r="E3184">
        <v>76</v>
      </c>
      <c r="F3184">
        <v>0</v>
      </c>
      <c r="G3184">
        <v>-1</v>
      </c>
      <c r="H3184">
        <v>1</v>
      </c>
      <c r="I3184">
        <v>272</v>
      </c>
    </row>
    <row r="3185" spans="2:9" x14ac:dyDescent="0.25">
      <c r="B3185">
        <v>240</v>
      </c>
      <c r="C3185">
        <v>90</v>
      </c>
      <c r="D3185">
        <v>0.75651199999999996</v>
      </c>
      <c r="E3185">
        <v>76</v>
      </c>
      <c r="F3185">
        <v>0</v>
      </c>
      <c r="G3185">
        <v>-1</v>
      </c>
      <c r="H3185">
        <v>1</v>
      </c>
      <c r="I3185">
        <v>272</v>
      </c>
    </row>
    <row r="3186" spans="2:9" x14ac:dyDescent="0.25">
      <c r="B3186">
        <v>241</v>
      </c>
      <c r="C3186">
        <v>90</v>
      </c>
      <c r="D3186">
        <v>0.41608099999999998</v>
      </c>
      <c r="E3186">
        <v>76</v>
      </c>
      <c r="F3186">
        <v>0</v>
      </c>
      <c r="G3186">
        <v>-1</v>
      </c>
      <c r="H3186">
        <v>1</v>
      </c>
      <c r="I3186">
        <v>272</v>
      </c>
    </row>
    <row r="3187" spans="2:9" x14ac:dyDescent="0.25">
      <c r="B3187">
        <v>242</v>
      </c>
      <c r="C3187">
        <v>90</v>
      </c>
      <c r="D3187">
        <v>0.41608099999999998</v>
      </c>
      <c r="E3187">
        <v>76</v>
      </c>
      <c r="F3187">
        <v>0</v>
      </c>
      <c r="G3187">
        <v>-1</v>
      </c>
      <c r="H3187">
        <v>1</v>
      </c>
      <c r="I3187">
        <v>272</v>
      </c>
    </row>
    <row r="3188" spans="2:9" x14ac:dyDescent="0.25">
      <c r="B3188">
        <v>243</v>
      </c>
      <c r="C3188">
        <v>90</v>
      </c>
      <c r="D3188">
        <v>0.41608099999999998</v>
      </c>
      <c r="E3188">
        <v>76</v>
      </c>
      <c r="F3188">
        <v>0</v>
      </c>
      <c r="G3188">
        <v>-1</v>
      </c>
      <c r="H3188">
        <v>1</v>
      </c>
      <c r="I3188">
        <v>272</v>
      </c>
    </row>
    <row r="3189" spans="2:9" x14ac:dyDescent="0.25">
      <c r="B3189">
        <v>244</v>
      </c>
      <c r="C3189">
        <v>90</v>
      </c>
      <c r="D3189">
        <v>0.37825599999999998</v>
      </c>
      <c r="E3189">
        <v>76</v>
      </c>
      <c r="F3189">
        <v>0</v>
      </c>
      <c r="G3189">
        <v>-1</v>
      </c>
      <c r="H3189">
        <v>1</v>
      </c>
      <c r="I3189">
        <v>272</v>
      </c>
    </row>
    <row r="3190" spans="2:9" x14ac:dyDescent="0.25">
      <c r="B3190">
        <v>245</v>
      </c>
      <c r="C3190">
        <v>90</v>
      </c>
      <c r="D3190">
        <v>0.37825599999999998</v>
      </c>
      <c r="E3190">
        <v>76</v>
      </c>
      <c r="F3190">
        <v>0</v>
      </c>
      <c r="G3190">
        <v>-1</v>
      </c>
      <c r="H3190">
        <v>1</v>
      </c>
      <c r="I3190">
        <v>272</v>
      </c>
    </row>
    <row r="3191" spans="2:9" x14ac:dyDescent="0.25">
      <c r="B3191">
        <v>246</v>
      </c>
      <c r="C3191">
        <v>90</v>
      </c>
      <c r="D3191">
        <v>0.37825599999999998</v>
      </c>
      <c r="E3191">
        <v>76</v>
      </c>
      <c r="F3191">
        <v>0</v>
      </c>
      <c r="G3191">
        <v>-1</v>
      </c>
      <c r="H3191">
        <v>1</v>
      </c>
      <c r="I3191">
        <v>272</v>
      </c>
    </row>
    <row r="3192" spans="2:9" x14ac:dyDescent="0.25">
      <c r="B3192">
        <v>247</v>
      </c>
      <c r="C3192">
        <v>90</v>
      </c>
      <c r="D3192">
        <v>0.37825599999999998</v>
      </c>
      <c r="E3192">
        <v>76</v>
      </c>
      <c r="F3192">
        <v>0</v>
      </c>
      <c r="G3192">
        <v>-1</v>
      </c>
      <c r="H3192">
        <v>1</v>
      </c>
      <c r="I3192">
        <v>272</v>
      </c>
    </row>
    <row r="3193" spans="2:9" x14ac:dyDescent="0.25">
      <c r="B3193">
        <v>248</v>
      </c>
      <c r="C3193">
        <v>90</v>
      </c>
      <c r="D3193">
        <v>0.37825599999999998</v>
      </c>
      <c r="E3193">
        <v>76</v>
      </c>
      <c r="F3193">
        <v>0</v>
      </c>
      <c r="G3193">
        <v>-1</v>
      </c>
      <c r="H3193">
        <v>1</v>
      </c>
      <c r="I3193">
        <v>272</v>
      </c>
    </row>
    <row r="3194" spans="2:9" x14ac:dyDescent="0.25">
      <c r="B3194">
        <v>249</v>
      </c>
      <c r="C3194">
        <v>90</v>
      </c>
      <c r="D3194">
        <v>0.37825599999999998</v>
      </c>
      <c r="E3194">
        <v>76</v>
      </c>
      <c r="F3194">
        <v>0</v>
      </c>
      <c r="G3194">
        <v>-1</v>
      </c>
      <c r="H3194">
        <v>1</v>
      </c>
      <c r="I3194">
        <v>272</v>
      </c>
    </row>
    <row r="3195" spans="2:9" x14ac:dyDescent="0.25">
      <c r="B3195">
        <v>250</v>
      </c>
      <c r="C3195">
        <v>90</v>
      </c>
      <c r="D3195">
        <v>0.37825599999999998</v>
      </c>
      <c r="E3195">
        <v>76</v>
      </c>
      <c r="F3195">
        <v>0</v>
      </c>
      <c r="G3195">
        <v>-1</v>
      </c>
      <c r="H3195">
        <v>1</v>
      </c>
      <c r="I3195">
        <v>272</v>
      </c>
    </row>
    <row r="3196" spans="2:9" x14ac:dyDescent="0.25">
      <c r="B3196">
        <v>251</v>
      </c>
      <c r="C3196">
        <v>90</v>
      </c>
      <c r="D3196">
        <v>0.347995</v>
      </c>
      <c r="E3196">
        <v>76</v>
      </c>
      <c r="F3196">
        <v>0</v>
      </c>
      <c r="G3196">
        <v>-1</v>
      </c>
      <c r="H3196">
        <v>1</v>
      </c>
      <c r="I3196">
        <v>272</v>
      </c>
    </row>
    <row r="3197" spans="2:9" x14ac:dyDescent="0.25">
      <c r="B3197">
        <v>252</v>
      </c>
      <c r="C3197">
        <v>90</v>
      </c>
      <c r="D3197">
        <v>0.347995</v>
      </c>
      <c r="E3197">
        <v>76</v>
      </c>
      <c r="F3197">
        <v>0</v>
      </c>
      <c r="G3197">
        <v>-1</v>
      </c>
      <c r="H3197">
        <v>1</v>
      </c>
      <c r="I3197">
        <v>272</v>
      </c>
    </row>
    <row r="3198" spans="2:9" x14ac:dyDescent="0.25">
      <c r="B3198">
        <v>253</v>
      </c>
      <c r="C3198">
        <v>90</v>
      </c>
      <c r="D3198">
        <v>0.347995</v>
      </c>
      <c r="E3198">
        <v>76</v>
      </c>
      <c r="F3198">
        <v>0</v>
      </c>
      <c r="G3198">
        <v>-1</v>
      </c>
      <c r="H3198">
        <v>1</v>
      </c>
      <c r="I3198">
        <v>272</v>
      </c>
    </row>
    <row r="3199" spans="2:9" x14ac:dyDescent="0.25">
      <c r="B3199">
        <v>254</v>
      </c>
      <c r="C3199">
        <v>90</v>
      </c>
      <c r="D3199">
        <v>0.347995</v>
      </c>
      <c r="E3199">
        <v>76</v>
      </c>
      <c r="F3199">
        <v>0</v>
      </c>
      <c r="G3199">
        <v>-1</v>
      </c>
      <c r="H3199">
        <v>1</v>
      </c>
      <c r="I3199">
        <v>272</v>
      </c>
    </row>
    <row r="3200" spans="2:9" x14ac:dyDescent="0.25">
      <c r="B3200">
        <v>255</v>
      </c>
      <c r="C3200">
        <v>90</v>
      </c>
      <c r="D3200">
        <v>0.347995</v>
      </c>
      <c r="E3200">
        <v>76</v>
      </c>
      <c r="F3200">
        <v>0</v>
      </c>
      <c r="G3200">
        <v>-1</v>
      </c>
      <c r="H3200">
        <v>1</v>
      </c>
      <c r="I3200">
        <v>272</v>
      </c>
    </row>
    <row r="3201" spans="2:9" x14ac:dyDescent="0.25">
      <c r="B3201">
        <v>256</v>
      </c>
      <c r="C3201">
        <v>90</v>
      </c>
      <c r="D3201">
        <v>0.347995</v>
      </c>
      <c r="E3201">
        <v>76</v>
      </c>
      <c r="F3201">
        <v>0</v>
      </c>
      <c r="G3201">
        <v>-1</v>
      </c>
      <c r="H3201">
        <v>1</v>
      </c>
      <c r="I3201">
        <v>272</v>
      </c>
    </row>
    <row r="3202" spans="2:9" x14ac:dyDescent="0.25">
      <c r="B3202">
        <v>257</v>
      </c>
      <c r="C3202">
        <v>90</v>
      </c>
      <c r="D3202">
        <v>0.347995</v>
      </c>
      <c r="E3202">
        <v>76</v>
      </c>
      <c r="F3202">
        <v>0</v>
      </c>
      <c r="G3202">
        <v>-1</v>
      </c>
      <c r="H3202">
        <v>1</v>
      </c>
      <c r="I3202">
        <v>272</v>
      </c>
    </row>
    <row r="3203" spans="2:9" x14ac:dyDescent="0.25">
      <c r="B3203">
        <v>258</v>
      </c>
      <c r="C3203">
        <v>90</v>
      </c>
      <c r="D3203">
        <v>0.39994299999999999</v>
      </c>
      <c r="E3203">
        <v>76</v>
      </c>
      <c r="F3203">
        <v>0</v>
      </c>
      <c r="G3203">
        <v>-1</v>
      </c>
      <c r="H3203">
        <v>1</v>
      </c>
      <c r="I3203">
        <v>272</v>
      </c>
    </row>
    <row r="3204" spans="2:9" x14ac:dyDescent="0.25">
      <c r="B3204">
        <v>259</v>
      </c>
      <c r="C3204">
        <v>90</v>
      </c>
      <c r="D3204">
        <v>0.39994299999999999</v>
      </c>
      <c r="E3204">
        <v>76</v>
      </c>
      <c r="F3204">
        <v>0</v>
      </c>
      <c r="G3204">
        <v>-1</v>
      </c>
      <c r="H3204">
        <v>1</v>
      </c>
      <c r="I3204">
        <v>272</v>
      </c>
    </row>
    <row r="3205" spans="2:9" x14ac:dyDescent="0.25">
      <c r="B3205">
        <v>260</v>
      </c>
      <c r="C3205">
        <v>90</v>
      </c>
      <c r="D3205">
        <v>0.39994299999999999</v>
      </c>
      <c r="E3205">
        <v>76</v>
      </c>
      <c r="F3205">
        <v>0</v>
      </c>
      <c r="G3205">
        <v>-1</v>
      </c>
      <c r="H3205">
        <v>1</v>
      </c>
      <c r="I3205">
        <v>272</v>
      </c>
    </row>
    <row r="3206" spans="2:9" x14ac:dyDescent="0.25">
      <c r="B3206">
        <v>261</v>
      </c>
      <c r="C3206">
        <v>90</v>
      </c>
      <c r="D3206">
        <v>0.39994299999999999</v>
      </c>
      <c r="E3206">
        <v>76</v>
      </c>
      <c r="F3206">
        <v>0</v>
      </c>
      <c r="G3206">
        <v>-1</v>
      </c>
      <c r="H3206">
        <v>1</v>
      </c>
      <c r="I3206">
        <v>272</v>
      </c>
    </row>
    <row r="3207" spans="2:9" x14ac:dyDescent="0.25">
      <c r="B3207">
        <v>262</v>
      </c>
      <c r="C3207">
        <v>90</v>
      </c>
      <c r="D3207">
        <v>0.39994299999999999</v>
      </c>
      <c r="E3207">
        <v>76</v>
      </c>
      <c r="F3207">
        <v>0</v>
      </c>
      <c r="G3207">
        <v>-1</v>
      </c>
      <c r="H3207">
        <v>1</v>
      </c>
      <c r="I3207">
        <v>272</v>
      </c>
    </row>
    <row r="3208" spans="2:9" x14ac:dyDescent="0.25">
      <c r="B3208">
        <v>263</v>
      </c>
      <c r="C3208">
        <v>90</v>
      </c>
      <c r="D3208">
        <v>0.39994299999999999</v>
      </c>
      <c r="E3208">
        <v>76</v>
      </c>
      <c r="F3208">
        <v>0</v>
      </c>
      <c r="G3208">
        <v>-1</v>
      </c>
      <c r="H3208">
        <v>1</v>
      </c>
      <c r="I3208">
        <v>272</v>
      </c>
    </row>
    <row r="3209" spans="2:9" x14ac:dyDescent="0.25">
      <c r="B3209">
        <v>264</v>
      </c>
      <c r="C3209">
        <v>90</v>
      </c>
      <c r="D3209">
        <v>0.39994299999999999</v>
      </c>
      <c r="E3209">
        <v>76</v>
      </c>
      <c r="F3209">
        <v>0</v>
      </c>
      <c r="G3209">
        <v>-1</v>
      </c>
      <c r="H3209">
        <v>1</v>
      </c>
      <c r="I3209">
        <v>272</v>
      </c>
    </row>
    <row r="3210" spans="2:9" x14ac:dyDescent="0.25">
      <c r="B3210">
        <v>265</v>
      </c>
      <c r="C3210">
        <v>90</v>
      </c>
      <c r="D3210">
        <v>2.043892</v>
      </c>
      <c r="E3210">
        <v>76</v>
      </c>
      <c r="F3210">
        <v>0</v>
      </c>
      <c r="G3210">
        <v>-1</v>
      </c>
      <c r="H3210">
        <v>1</v>
      </c>
      <c r="I3210">
        <v>272</v>
      </c>
    </row>
    <row r="3211" spans="2:9" x14ac:dyDescent="0.25">
      <c r="B3211">
        <v>266</v>
      </c>
      <c r="C3211">
        <v>90</v>
      </c>
      <c r="D3211">
        <v>2.3906429999999999</v>
      </c>
      <c r="E3211">
        <v>76</v>
      </c>
      <c r="F3211">
        <v>0</v>
      </c>
      <c r="G3211">
        <v>-1</v>
      </c>
      <c r="H3211">
        <v>1</v>
      </c>
      <c r="I3211">
        <v>272</v>
      </c>
    </row>
    <row r="3212" spans="2:9" x14ac:dyDescent="0.25">
      <c r="B3212">
        <v>267</v>
      </c>
      <c r="C3212">
        <v>90</v>
      </c>
      <c r="D3212">
        <v>2.3906429999999999</v>
      </c>
      <c r="E3212">
        <v>76</v>
      </c>
      <c r="F3212">
        <v>0</v>
      </c>
      <c r="G3212">
        <v>-1</v>
      </c>
      <c r="H3212">
        <v>1</v>
      </c>
      <c r="I3212">
        <v>272</v>
      </c>
    </row>
    <row r="3213" spans="2:9" x14ac:dyDescent="0.25">
      <c r="B3213">
        <v>268</v>
      </c>
      <c r="C3213">
        <v>90</v>
      </c>
      <c r="D3213">
        <v>2.3906429999999999</v>
      </c>
      <c r="E3213">
        <v>76</v>
      </c>
      <c r="F3213">
        <v>0</v>
      </c>
      <c r="G3213">
        <v>-1</v>
      </c>
      <c r="H3213">
        <v>1</v>
      </c>
      <c r="I3213">
        <v>272</v>
      </c>
    </row>
    <row r="3214" spans="2:9" x14ac:dyDescent="0.25">
      <c r="B3214">
        <v>269</v>
      </c>
      <c r="C3214">
        <v>90</v>
      </c>
      <c r="D3214">
        <v>2.1594760000000002</v>
      </c>
      <c r="E3214">
        <v>76</v>
      </c>
      <c r="F3214">
        <v>0</v>
      </c>
      <c r="G3214">
        <v>-1</v>
      </c>
      <c r="H3214">
        <v>1</v>
      </c>
      <c r="I3214">
        <v>272</v>
      </c>
    </row>
    <row r="3215" spans="2:9" x14ac:dyDescent="0.25">
      <c r="B3215">
        <v>270</v>
      </c>
      <c r="C3215">
        <v>90</v>
      </c>
      <c r="D3215">
        <v>2.1594760000000002</v>
      </c>
      <c r="E3215">
        <v>76</v>
      </c>
      <c r="F3215">
        <v>0</v>
      </c>
      <c r="G3215">
        <v>-1</v>
      </c>
      <c r="H3215">
        <v>1</v>
      </c>
      <c r="I3215">
        <v>272</v>
      </c>
    </row>
    <row r="3216" spans="2:9" x14ac:dyDescent="0.25">
      <c r="B3216">
        <v>271</v>
      </c>
      <c r="C3216">
        <v>90</v>
      </c>
      <c r="D3216">
        <v>0.54720999999999997</v>
      </c>
      <c r="E3216">
        <v>76</v>
      </c>
      <c r="F3216">
        <v>0</v>
      </c>
      <c r="G3216">
        <v>-1</v>
      </c>
      <c r="H3216">
        <v>1</v>
      </c>
      <c r="I3216">
        <v>272</v>
      </c>
    </row>
    <row r="3217" spans="2:9" x14ac:dyDescent="0.25">
      <c r="B3217">
        <v>272</v>
      </c>
      <c r="C3217">
        <v>90</v>
      </c>
      <c r="D3217">
        <v>0.54720999999999997</v>
      </c>
      <c r="E3217">
        <v>76</v>
      </c>
      <c r="F3217">
        <v>0</v>
      </c>
      <c r="G3217">
        <v>-1</v>
      </c>
      <c r="H3217">
        <v>1</v>
      </c>
      <c r="I3217">
        <v>272</v>
      </c>
    </row>
    <row r="3218" spans="2:9" x14ac:dyDescent="0.25">
      <c r="B3218">
        <v>273</v>
      </c>
      <c r="C3218">
        <v>90</v>
      </c>
      <c r="D3218">
        <v>0.54720999999999997</v>
      </c>
      <c r="E3218">
        <v>76</v>
      </c>
      <c r="F3218">
        <v>0</v>
      </c>
      <c r="G3218">
        <v>-1</v>
      </c>
      <c r="H3218">
        <v>1</v>
      </c>
      <c r="I3218">
        <v>272</v>
      </c>
    </row>
    <row r="3219" spans="2:9" x14ac:dyDescent="0.25">
      <c r="B3219">
        <v>274</v>
      </c>
      <c r="C3219">
        <v>90</v>
      </c>
      <c r="D3219">
        <v>0.54720999999999997</v>
      </c>
      <c r="E3219">
        <v>76</v>
      </c>
      <c r="F3219">
        <v>0</v>
      </c>
      <c r="G3219">
        <v>-1</v>
      </c>
      <c r="H3219">
        <v>1</v>
      </c>
      <c r="I3219">
        <v>272</v>
      </c>
    </row>
    <row r="3220" spans="2:9" x14ac:dyDescent="0.25">
      <c r="B3220">
        <v>275</v>
      </c>
      <c r="C3220">
        <v>90</v>
      </c>
      <c r="D3220">
        <v>0.54720999999999997</v>
      </c>
      <c r="E3220">
        <v>76</v>
      </c>
      <c r="F3220">
        <v>0</v>
      </c>
      <c r="G3220">
        <v>-1</v>
      </c>
      <c r="H3220">
        <v>1</v>
      </c>
      <c r="I3220">
        <v>272</v>
      </c>
    </row>
    <row r="3221" spans="2:9" x14ac:dyDescent="0.25">
      <c r="B3221">
        <v>276</v>
      </c>
      <c r="C3221">
        <v>90</v>
      </c>
      <c r="D3221">
        <v>0.54720999999999997</v>
      </c>
      <c r="E3221">
        <v>76</v>
      </c>
      <c r="F3221">
        <v>0</v>
      </c>
      <c r="G3221">
        <v>-1</v>
      </c>
      <c r="H3221">
        <v>1</v>
      </c>
      <c r="I3221">
        <v>272</v>
      </c>
    </row>
    <row r="3222" spans="2:9" x14ac:dyDescent="0.25">
      <c r="B3222">
        <v>277</v>
      </c>
      <c r="C3222">
        <v>90</v>
      </c>
      <c r="D3222">
        <v>0.54720999999999997</v>
      </c>
      <c r="E3222">
        <v>76</v>
      </c>
      <c r="F3222">
        <v>0</v>
      </c>
      <c r="G3222">
        <v>-1</v>
      </c>
      <c r="H3222">
        <v>1</v>
      </c>
      <c r="I3222">
        <v>272</v>
      </c>
    </row>
    <row r="3223" spans="2:9" x14ac:dyDescent="0.25">
      <c r="B3223">
        <v>278</v>
      </c>
      <c r="C3223">
        <v>90</v>
      </c>
      <c r="D3223">
        <v>3.0980319999999999</v>
      </c>
      <c r="E3223">
        <v>76</v>
      </c>
      <c r="F3223">
        <v>0</v>
      </c>
      <c r="G3223">
        <v>-1</v>
      </c>
      <c r="H3223">
        <v>1</v>
      </c>
      <c r="I3223">
        <v>272</v>
      </c>
    </row>
    <row r="3224" spans="2:9" x14ac:dyDescent="0.25">
      <c r="B3224">
        <v>279</v>
      </c>
      <c r="C3224">
        <v>90</v>
      </c>
      <c r="D3224">
        <v>3.9478080000000002</v>
      </c>
      <c r="E3224">
        <v>76</v>
      </c>
      <c r="F3224">
        <v>0</v>
      </c>
      <c r="G3224">
        <v>-1</v>
      </c>
      <c r="H3224">
        <v>1</v>
      </c>
      <c r="I3224">
        <v>272</v>
      </c>
    </row>
    <row r="3225" spans="2:9" x14ac:dyDescent="0.25">
      <c r="B3225">
        <v>280</v>
      </c>
      <c r="C3225">
        <v>90</v>
      </c>
      <c r="D3225">
        <v>5.0815169999999998</v>
      </c>
      <c r="E3225">
        <v>76</v>
      </c>
      <c r="F3225">
        <v>0</v>
      </c>
      <c r="G3225">
        <v>-1</v>
      </c>
      <c r="H3225">
        <v>1</v>
      </c>
      <c r="I3225">
        <v>272</v>
      </c>
    </row>
    <row r="3226" spans="2:9" x14ac:dyDescent="0.25">
      <c r="B3226">
        <v>281</v>
      </c>
      <c r="C3226">
        <v>90</v>
      </c>
      <c r="D3226">
        <v>4.1557539999999999</v>
      </c>
      <c r="E3226">
        <v>76</v>
      </c>
      <c r="F3226">
        <v>0</v>
      </c>
      <c r="G3226">
        <v>-1</v>
      </c>
      <c r="H3226">
        <v>1</v>
      </c>
      <c r="I3226">
        <v>272</v>
      </c>
    </row>
    <row r="3227" spans="2:9" x14ac:dyDescent="0.25">
      <c r="B3227">
        <v>282</v>
      </c>
      <c r="C3227">
        <v>90</v>
      </c>
      <c r="D3227">
        <v>3.8128929999999999</v>
      </c>
      <c r="E3227">
        <v>76</v>
      </c>
      <c r="F3227">
        <v>0</v>
      </c>
      <c r="G3227">
        <v>-1</v>
      </c>
      <c r="H3227">
        <v>1</v>
      </c>
      <c r="I3227">
        <v>272</v>
      </c>
    </row>
    <row r="3228" spans="2:9" x14ac:dyDescent="0.25">
      <c r="B3228">
        <v>283</v>
      </c>
      <c r="C3228">
        <v>90</v>
      </c>
      <c r="D3228">
        <v>3.9796819999999999</v>
      </c>
      <c r="E3228">
        <v>76</v>
      </c>
      <c r="F3228">
        <v>0</v>
      </c>
      <c r="G3228">
        <v>-1</v>
      </c>
      <c r="H3228">
        <v>1</v>
      </c>
      <c r="I3228">
        <v>272</v>
      </c>
    </row>
    <row r="3229" spans="2:9" x14ac:dyDescent="0.25">
      <c r="B3229">
        <v>284</v>
      </c>
      <c r="C3229">
        <v>90</v>
      </c>
      <c r="D3229">
        <v>2.4560490000000001</v>
      </c>
      <c r="E3229">
        <v>76</v>
      </c>
      <c r="F3229">
        <v>0</v>
      </c>
      <c r="G3229">
        <v>-1</v>
      </c>
      <c r="H3229">
        <v>1</v>
      </c>
      <c r="I3229">
        <v>272</v>
      </c>
    </row>
    <row r="3230" spans="2:9" x14ac:dyDescent="0.25">
      <c r="B3230">
        <v>285</v>
      </c>
      <c r="C3230">
        <v>90</v>
      </c>
      <c r="D3230">
        <v>0.77394300000000005</v>
      </c>
      <c r="E3230">
        <v>76</v>
      </c>
      <c r="F3230">
        <v>0</v>
      </c>
      <c r="G3230">
        <v>-1</v>
      </c>
      <c r="H3230">
        <v>1</v>
      </c>
      <c r="I3230">
        <v>272</v>
      </c>
    </row>
    <row r="3231" spans="2:9" x14ac:dyDescent="0.25">
      <c r="B3231">
        <v>286</v>
      </c>
      <c r="C3231">
        <v>90</v>
      </c>
      <c r="D3231">
        <v>0.77394300000000005</v>
      </c>
      <c r="E3231">
        <v>76</v>
      </c>
      <c r="F3231">
        <v>0</v>
      </c>
      <c r="G3231">
        <v>-1</v>
      </c>
      <c r="H3231">
        <v>1</v>
      </c>
      <c r="I3231">
        <v>272</v>
      </c>
    </row>
    <row r="3232" spans="2:9" x14ac:dyDescent="0.25">
      <c r="B3232">
        <v>287</v>
      </c>
      <c r="C3232">
        <v>90</v>
      </c>
      <c r="D3232">
        <v>1.620023</v>
      </c>
      <c r="E3232">
        <v>76</v>
      </c>
      <c r="F3232">
        <v>0</v>
      </c>
      <c r="G3232">
        <v>-1</v>
      </c>
      <c r="H3232">
        <v>1</v>
      </c>
      <c r="I3232">
        <v>272</v>
      </c>
    </row>
    <row r="3233" spans="2:9" x14ac:dyDescent="0.25">
      <c r="B3233">
        <v>288</v>
      </c>
      <c r="C3233">
        <v>90</v>
      </c>
      <c r="D3233">
        <v>1.620023</v>
      </c>
      <c r="E3233">
        <v>76</v>
      </c>
      <c r="F3233">
        <v>0</v>
      </c>
      <c r="G3233">
        <v>-1</v>
      </c>
      <c r="H3233">
        <v>1</v>
      </c>
      <c r="I3233">
        <v>272</v>
      </c>
    </row>
    <row r="3234" spans="2:9" x14ac:dyDescent="0.25">
      <c r="B3234">
        <v>289</v>
      </c>
      <c r="C3234">
        <v>90</v>
      </c>
      <c r="D3234">
        <v>0.97265800000000002</v>
      </c>
      <c r="E3234">
        <v>76</v>
      </c>
      <c r="F3234">
        <v>0</v>
      </c>
      <c r="G3234">
        <v>-1</v>
      </c>
      <c r="H3234">
        <v>1</v>
      </c>
      <c r="I3234">
        <v>272</v>
      </c>
    </row>
    <row r="3235" spans="2:9" x14ac:dyDescent="0.25">
      <c r="B3235">
        <v>290</v>
      </c>
      <c r="C3235">
        <v>90</v>
      </c>
      <c r="D3235">
        <v>0.66935599999999995</v>
      </c>
      <c r="E3235">
        <v>76</v>
      </c>
      <c r="F3235">
        <v>0</v>
      </c>
      <c r="G3235">
        <v>-1</v>
      </c>
      <c r="H3235">
        <v>1</v>
      </c>
      <c r="I3235">
        <v>272</v>
      </c>
    </row>
    <row r="3236" spans="2:9" x14ac:dyDescent="0.25">
      <c r="B3236">
        <v>291</v>
      </c>
      <c r="C3236">
        <v>90</v>
      </c>
      <c r="D3236">
        <v>0.21884799999999999</v>
      </c>
      <c r="E3236">
        <v>76</v>
      </c>
      <c r="F3236">
        <v>0</v>
      </c>
      <c r="G3236">
        <v>-1</v>
      </c>
      <c r="H3236">
        <v>1</v>
      </c>
      <c r="I3236">
        <v>272</v>
      </c>
    </row>
    <row r="3237" spans="2:9" x14ac:dyDescent="0.25">
      <c r="B3237">
        <v>292</v>
      </c>
      <c r="C3237">
        <v>90</v>
      </c>
      <c r="D3237">
        <v>0.34043000000000001</v>
      </c>
      <c r="E3237">
        <v>76</v>
      </c>
      <c r="F3237">
        <v>0</v>
      </c>
      <c r="G3237">
        <v>-1</v>
      </c>
      <c r="H3237">
        <v>1</v>
      </c>
      <c r="I3237">
        <v>272</v>
      </c>
    </row>
    <row r="3238" spans="2:9" x14ac:dyDescent="0.25">
      <c r="B3238">
        <v>293</v>
      </c>
      <c r="C3238">
        <v>90</v>
      </c>
      <c r="D3238">
        <v>0.34043000000000001</v>
      </c>
      <c r="E3238">
        <v>76</v>
      </c>
      <c r="F3238">
        <v>0</v>
      </c>
      <c r="G3238">
        <v>-1</v>
      </c>
      <c r="H3238">
        <v>1</v>
      </c>
      <c r="I3238">
        <v>272</v>
      </c>
    </row>
    <row r="3239" spans="2:9" x14ac:dyDescent="0.25">
      <c r="B3239">
        <v>294</v>
      </c>
      <c r="C3239">
        <v>90</v>
      </c>
      <c r="D3239">
        <v>0.34043000000000001</v>
      </c>
      <c r="E3239">
        <v>76</v>
      </c>
      <c r="F3239">
        <v>0</v>
      </c>
      <c r="G3239">
        <v>-1</v>
      </c>
      <c r="H3239">
        <v>1</v>
      </c>
      <c r="I3239">
        <v>272</v>
      </c>
    </row>
    <row r="3240" spans="2:9" x14ac:dyDescent="0.25">
      <c r="B3240">
        <v>295</v>
      </c>
      <c r="C3240">
        <v>90</v>
      </c>
      <c r="D3240">
        <v>0.34043000000000001</v>
      </c>
      <c r="E3240">
        <v>76</v>
      </c>
      <c r="F3240">
        <v>0</v>
      </c>
      <c r="G3240">
        <v>-1</v>
      </c>
      <c r="H3240">
        <v>1</v>
      </c>
      <c r="I3240">
        <v>272</v>
      </c>
    </row>
    <row r="3241" spans="2:9" x14ac:dyDescent="0.25">
      <c r="B3241">
        <v>296</v>
      </c>
      <c r="C3241">
        <v>90</v>
      </c>
      <c r="D3241">
        <v>0.34043000000000001</v>
      </c>
      <c r="E3241">
        <v>76</v>
      </c>
      <c r="F3241">
        <v>0</v>
      </c>
      <c r="G3241">
        <v>-1</v>
      </c>
      <c r="H3241">
        <v>1</v>
      </c>
      <c r="I3241">
        <v>272</v>
      </c>
    </row>
    <row r="3242" spans="2:9" x14ac:dyDescent="0.25">
      <c r="B3242">
        <v>297</v>
      </c>
      <c r="C3242">
        <v>90</v>
      </c>
      <c r="D3242">
        <v>0.34043000000000001</v>
      </c>
      <c r="E3242">
        <v>76</v>
      </c>
      <c r="F3242">
        <v>0</v>
      </c>
      <c r="G3242">
        <v>-1</v>
      </c>
      <c r="H3242">
        <v>1</v>
      </c>
      <c r="I3242">
        <v>272</v>
      </c>
    </row>
    <row r="3243" spans="2:9" x14ac:dyDescent="0.25">
      <c r="B3243">
        <v>299</v>
      </c>
      <c r="C3243">
        <v>90</v>
      </c>
      <c r="D3243">
        <v>0.34043000000000001</v>
      </c>
      <c r="E3243">
        <v>76</v>
      </c>
      <c r="F3243">
        <v>0</v>
      </c>
      <c r="G3243">
        <v>-1</v>
      </c>
      <c r="H3243">
        <v>1</v>
      </c>
      <c r="I3243">
        <v>272</v>
      </c>
    </row>
    <row r="3244" spans="2:9" x14ac:dyDescent="0.25">
      <c r="B3244">
        <v>301</v>
      </c>
      <c r="C3244">
        <v>90</v>
      </c>
      <c r="D3244">
        <v>0.26748100000000002</v>
      </c>
      <c r="E3244">
        <v>76</v>
      </c>
      <c r="F3244">
        <v>0</v>
      </c>
      <c r="G3244">
        <v>-1</v>
      </c>
      <c r="H3244">
        <v>1</v>
      </c>
      <c r="I3244">
        <v>272</v>
      </c>
    </row>
    <row r="3245" spans="2:9" x14ac:dyDescent="0.25">
      <c r="B3245">
        <v>302</v>
      </c>
      <c r="C3245">
        <v>90</v>
      </c>
      <c r="D3245">
        <v>0.41608099999999998</v>
      </c>
      <c r="E3245">
        <v>76</v>
      </c>
      <c r="F3245">
        <v>0</v>
      </c>
      <c r="G3245">
        <v>-1</v>
      </c>
      <c r="H3245">
        <v>1</v>
      </c>
      <c r="I3245">
        <v>272</v>
      </c>
    </row>
    <row r="3246" spans="2:9" x14ac:dyDescent="0.25">
      <c r="B3246">
        <v>303</v>
      </c>
      <c r="C3246">
        <v>90</v>
      </c>
      <c r="D3246">
        <v>0.257106</v>
      </c>
      <c r="E3246">
        <v>76</v>
      </c>
      <c r="F3246">
        <v>0</v>
      </c>
      <c r="G3246">
        <v>-1</v>
      </c>
      <c r="H3246">
        <v>1</v>
      </c>
      <c r="I3246">
        <v>272</v>
      </c>
    </row>
    <row r="3247" spans="2:9" x14ac:dyDescent="0.25">
      <c r="B3247">
        <v>304</v>
      </c>
      <c r="C3247">
        <v>90</v>
      </c>
      <c r="D3247">
        <v>0.316382</v>
      </c>
      <c r="E3247">
        <v>76</v>
      </c>
      <c r="F3247">
        <v>0</v>
      </c>
      <c r="G3247">
        <v>-1</v>
      </c>
      <c r="H3247">
        <v>1</v>
      </c>
      <c r="I3247">
        <v>272</v>
      </c>
    </row>
    <row r="3248" spans="2:9" x14ac:dyDescent="0.25">
      <c r="B3248">
        <v>305</v>
      </c>
      <c r="C3248">
        <v>90</v>
      </c>
      <c r="D3248">
        <v>1.474977</v>
      </c>
      <c r="E3248">
        <v>76</v>
      </c>
      <c r="F3248">
        <v>0</v>
      </c>
      <c r="G3248">
        <v>-1</v>
      </c>
      <c r="H3248">
        <v>1</v>
      </c>
      <c r="I3248">
        <v>272</v>
      </c>
    </row>
    <row r="3249" spans="2:9" x14ac:dyDescent="0.25">
      <c r="B3249">
        <v>306</v>
      </c>
      <c r="C3249">
        <v>90</v>
      </c>
      <c r="D3249">
        <v>1.474977</v>
      </c>
      <c r="E3249">
        <v>76</v>
      </c>
      <c r="F3249">
        <v>0</v>
      </c>
      <c r="G3249">
        <v>-1</v>
      </c>
      <c r="H3249">
        <v>1</v>
      </c>
      <c r="I3249">
        <v>272</v>
      </c>
    </row>
    <row r="3250" spans="2:9" x14ac:dyDescent="0.25">
      <c r="B3250">
        <v>307</v>
      </c>
      <c r="C3250">
        <v>90</v>
      </c>
      <c r="D3250">
        <v>1.449953</v>
      </c>
      <c r="E3250">
        <v>76</v>
      </c>
      <c r="F3250">
        <v>0</v>
      </c>
      <c r="G3250">
        <v>-1</v>
      </c>
      <c r="H3250">
        <v>1</v>
      </c>
      <c r="I3250">
        <v>272</v>
      </c>
    </row>
    <row r="3251" spans="2:9" x14ac:dyDescent="0.25">
      <c r="B3251">
        <v>308</v>
      </c>
      <c r="C3251">
        <v>90</v>
      </c>
      <c r="D3251">
        <v>1.449953</v>
      </c>
      <c r="E3251">
        <v>76</v>
      </c>
      <c r="F3251">
        <v>0</v>
      </c>
      <c r="G3251">
        <v>-1</v>
      </c>
      <c r="H3251">
        <v>1</v>
      </c>
      <c r="I3251">
        <v>272</v>
      </c>
    </row>
    <row r="3252" spans="2:9" x14ac:dyDescent="0.25">
      <c r="B3252">
        <v>309</v>
      </c>
      <c r="C3252">
        <v>90</v>
      </c>
      <c r="D3252">
        <v>0.62550399999999995</v>
      </c>
      <c r="E3252">
        <v>76</v>
      </c>
      <c r="F3252">
        <v>0</v>
      </c>
      <c r="G3252">
        <v>-1</v>
      </c>
      <c r="H3252">
        <v>1</v>
      </c>
      <c r="I3252">
        <v>272</v>
      </c>
    </row>
    <row r="3253" spans="2:9" x14ac:dyDescent="0.25">
      <c r="B3253">
        <v>310</v>
      </c>
      <c r="C3253">
        <v>90</v>
      </c>
      <c r="D3253">
        <v>2.3335490000000001</v>
      </c>
      <c r="E3253">
        <v>76</v>
      </c>
      <c r="F3253">
        <v>0</v>
      </c>
      <c r="G3253">
        <v>-1</v>
      </c>
      <c r="H3253">
        <v>1</v>
      </c>
      <c r="I3253">
        <v>272</v>
      </c>
    </row>
    <row r="3254" spans="2:9" x14ac:dyDescent="0.25">
      <c r="B3254">
        <v>311</v>
      </c>
      <c r="C3254">
        <v>90</v>
      </c>
      <c r="D3254">
        <v>3.0795360000000001</v>
      </c>
      <c r="E3254">
        <v>76</v>
      </c>
      <c r="F3254">
        <v>0</v>
      </c>
      <c r="G3254">
        <v>-1</v>
      </c>
      <c r="H3254">
        <v>1</v>
      </c>
      <c r="I3254">
        <v>272</v>
      </c>
    </row>
    <row r="3255" spans="2:9" x14ac:dyDescent="0.25">
      <c r="B3255">
        <v>312</v>
      </c>
      <c r="C3255">
        <v>90</v>
      </c>
      <c r="D3255">
        <v>0.502749</v>
      </c>
      <c r="E3255">
        <v>76</v>
      </c>
      <c r="F3255">
        <v>0</v>
      </c>
      <c r="G3255">
        <v>-1</v>
      </c>
      <c r="H3255">
        <v>1</v>
      </c>
      <c r="I3255">
        <v>272</v>
      </c>
    </row>
    <row r="3256" spans="2:9" x14ac:dyDescent="0.25">
      <c r="B3256">
        <v>313</v>
      </c>
      <c r="C3256">
        <v>90</v>
      </c>
      <c r="D3256">
        <v>1.8982589999999999</v>
      </c>
      <c r="E3256">
        <v>76</v>
      </c>
      <c r="F3256">
        <v>0</v>
      </c>
      <c r="G3256">
        <v>-1</v>
      </c>
      <c r="H3256">
        <v>1</v>
      </c>
      <c r="I3256">
        <v>272</v>
      </c>
    </row>
    <row r="3257" spans="2:9" x14ac:dyDescent="0.25">
      <c r="B3257">
        <v>314</v>
      </c>
      <c r="C3257">
        <v>90</v>
      </c>
      <c r="D3257">
        <v>1.426312</v>
      </c>
      <c r="E3257">
        <v>76</v>
      </c>
      <c r="F3257">
        <v>0</v>
      </c>
      <c r="G3257">
        <v>-1</v>
      </c>
      <c r="H3257">
        <v>1</v>
      </c>
      <c r="I3257">
        <v>272</v>
      </c>
    </row>
    <row r="3258" spans="2:9" x14ac:dyDescent="0.25">
      <c r="B3258">
        <v>315</v>
      </c>
      <c r="C3258">
        <v>90</v>
      </c>
      <c r="D3258">
        <v>0.22371099999999999</v>
      </c>
      <c r="E3258">
        <v>76</v>
      </c>
      <c r="F3258">
        <v>0</v>
      </c>
      <c r="G3258">
        <v>-1</v>
      </c>
      <c r="H3258">
        <v>1</v>
      </c>
      <c r="I3258">
        <v>272</v>
      </c>
    </row>
    <row r="3259" spans="2:9" x14ac:dyDescent="0.25">
      <c r="B3259">
        <v>316</v>
      </c>
      <c r="C3259">
        <v>90</v>
      </c>
      <c r="D3259">
        <v>0.26138699999999998</v>
      </c>
      <c r="E3259">
        <v>76</v>
      </c>
      <c r="F3259">
        <v>0</v>
      </c>
      <c r="G3259">
        <v>-1</v>
      </c>
      <c r="H3259">
        <v>1</v>
      </c>
      <c r="I3259">
        <v>272</v>
      </c>
    </row>
    <row r="3260" spans="2:9" x14ac:dyDescent="0.25">
      <c r="B3260">
        <v>317</v>
      </c>
      <c r="C3260">
        <v>90</v>
      </c>
      <c r="D3260">
        <v>0.68692799999999998</v>
      </c>
      <c r="E3260">
        <v>76</v>
      </c>
      <c r="F3260">
        <v>0</v>
      </c>
      <c r="G3260">
        <v>-1</v>
      </c>
      <c r="H3260">
        <v>1</v>
      </c>
      <c r="I3260">
        <v>272</v>
      </c>
    </row>
    <row r="3261" spans="2:9" x14ac:dyDescent="0.25">
      <c r="B3261">
        <v>318</v>
      </c>
      <c r="C3261">
        <v>90</v>
      </c>
      <c r="D3261">
        <v>0.238202</v>
      </c>
      <c r="E3261">
        <v>76</v>
      </c>
      <c r="F3261">
        <v>0</v>
      </c>
      <c r="G3261">
        <v>-1</v>
      </c>
      <c r="H3261">
        <v>1</v>
      </c>
      <c r="I3261">
        <v>272</v>
      </c>
    </row>
    <row r="3262" spans="2:9" x14ac:dyDescent="0.25">
      <c r="B3262">
        <v>319</v>
      </c>
      <c r="C3262">
        <v>90</v>
      </c>
      <c r="D3262">
        <v>0.21068400000000001</v>
      </c>
      <c r="E3262">
        <v>76</v>
      </c>
      <c r="F3262">
        <v>0</v>
      </c>
      <c r="G3262">
        <v>-1</v>
      </c>
      <c r="H3262">
        <v>1</v>
      </c>
      <c r="I3262">
        <v>272</v>
      </c>
    </row>
    <row r="3263" spans="2:9" x14ac:dyDescent="0.25">
      <c r="B3263">
        <v>320</v>
      </c>
      <c r="C3263">
        <v>90</v>
      </c>
      <c r="D3263">
        <v>0.53573999999999999</v>
      </c>
      <c r="E3263">
        <v>76</v>
      </c>
      <c r="F3263">
        <v>0</v>
      </c>
      <c r="G3263">
        <v>-1</v>
      </c>
      <c r="H3263">
        <v>1</v>
      </c>
      <c r="I3263">
        <v>272</v>
      </c>
    </row>
    <row r="3264" spans="2:9" x14ac:dyDescent="0.25">
      <c r="B3264">
        <v>321</v>
      </c>
      <c r="C3264">
        <v>90</v>
      </c>
      <c r="D3264">
        <v>0.72239600000000004</v>
      </c>
      <c r="E3264">
        <v>76</v>
      </c>
      <c r="F3264">
        <v>0</v>
      </c>
      <c r="G3264">
        <v>-1</v>
      </c>
      <c r="H3264">
        <v>1</v>
      </c>
      <c r="I3264">
        <v>272</v>
      </c>
    </row>
    <row r="3265" spans="2:9" x14ac:dyDescent="0.25">
      <c r="B3265">
        <v>322</v>
      </c>
      <c r="C3265">
        <v>90</v>
      </c>
      <c r="D3265">
        <v>0.79075700000000004</v>
      </c>
      <c r="E3265">
        <v>76</v>
      </c>
      <c r="F3265">
        <v>0</v>
      </c>
      <c r="G3265">
        <v>-1</v>
      </c>
      <c r="H3265">
        <v>1</v>
      </c>
      <c r="I3265">
        <v>272</v>
      </c>
    </row>
    <row r="3266" spans="2:9" x14ac:dyDescent="0.25">
      <c r="B3266">
        <v>323</v>
      </c>
      <c r="C3266">
        <v>90</v>
      </c>
      <c r="D3266">
        <v>0.24316399999999999</v>
      </c>
      <c r="E3266">
        <v>76</v>
      </c>
      <c r="F3266">
        <v>0</v>
      </c>
      <c r="G3266">
        <v>-1</v>
      </c>
      <c r="H3266">
        <v>1</v>
      </c>
      <c r="I3266">
        <v>272</v>
      </c>
    </row>
    <row r="3267" spans="2:9" x14ac:dyDescent="0.25">
      <c r="B3267">
        <v>325</v>
      </c>
      <c r="C3267">
        <v>90</v>
      </c>
      <c r="D3267">
        <v>0.80929399999999996</v>
      </c>
      <c r="E3267">
        <v>76</v>
      </c>
      <c r="F3267">
        <v>0</v>
      </c>
      <c r="G3267">
        <v>-1</v>
      </c>
      <c r="H3267">
        <v>1</v>
      </c>
      <c r="I3267">
        <v>272</v>
      </c>
    </row>
    <row r="3268" spans="2:9" x14ac:dyDescent="0.25">
      <c r="B3268">
        <v>326</v>
      </c>
      <c r="C3268">
        <v>90</v>
      </c>
      <c r="D3268">
        <v>1.683257</v>
      </c>
      <c r="E3268">
        <v>76</v>
      </c>
      <c r="F3268">
        <v>0</v>
      </c>
      <c r="G3268">
        <v>-1</v>
      </c>
      <c r="H3268">
        <v>1</v>
      </c>
      <c r="I3268">
        <v>272</v>
      </c>
    </row>
    <row r="3269" spans="2:9" x14ac:dyDescent="0.25">
      <c r="B3269">
        <v>327</v>
      </c>
      <c r="C3269">
        <v>90</v>
      </c>
      <c r="D3269">
        <v>6.4375549999999997</v>
      </c>
      <c r="E3269">
        <v>76</v>
      </c>
      <c r="F3269">
        <v>0</v>
      </c>
      <c r="G3269">
        <v>-1</v>
      </c>
      <c r="H3269">
        <v>1</v>
      </c>
      <c r="I3269">
        <v>272</v>
      </c>
    </row>
    <row r="3270" spans="2:9" x14ac:dyDescent="0.25">
      <c r="B3270">
        <v>328</v>
      </c>
      <c r="C3270">
        <v>90</v>
      </c>
      <c r="D3270">
        <v>4.0534739999999996</v>
      </c>
      <c r="E3270">
        <v>76</v>
      </c>
      <c r="F3270">
        <v>0</v>
      </c>
      <c r="G3270">
        <v>-1</v>
      </c>
      <c r="H3270">
        <v>1</v>
      </c>
      <c r="I3270">
        <v>272</v>
      </c>
    </row>
    <row r="3271" spans="2:9" x14ac:dyDescent="0.25">
      <c r="B3271">
        <v>329</v>
      </c>
      <c r="C3271">
        <v>90</v>
      </c>
      <c r="D3271">
        <v>0.52758400000000005</v>
      </c>
      <c r="E3271">
        <v>76</v>
      </c>
      <c r="F3271">
        <v>0</v>
      </c>
      <c r="G3271">
        <v>-1</v>
      </c>
      <c r="H3271">
        <v>1</v>
      </c>
      <c r="I3271">
        <v>272</v>
      </c>
    </row>
    <row r="3272" spans="2:9" x14ac:dyDescent="0.25">
      <c r="B3272">
        <v>330</v>
      </c>
      <c r="C3272">
        <v>90</v>
      </c>
      <c r="D3272">
        <v>0.399175</v>
      </c>
      <c r="E3272">
        <v>76</v>
      </c>
      <c r="F3272">
        <v>0</v>
      </c>
      <c r="G3272">
        <v>-1</v>
      </c>
      <c r="H3272">
        <v>1</v>
      </c>
      <c r="I3272">
        <v>272</v>
      </c>
    </row>
    <row r="3273" spans="2:9" x14ac:dyDescent="0.25">
      <c r="B3273">
        <v>331</v>
      </c>
      <c r="C3273">
        <v>90</v>
      </c>
      <c r="D3273">
        <v>0.86144900000000002</v>
      </c>
      <c r="E3273">
        <v>76</v>
      </c>
      <c r="F3273">
        <v>0</v>
      </c>
      <c r="G3273">
        <v>-1</v>
      </c>
      <c r="H3273">
        <v>1</v>
      </c>
      <c r="I3273">
        <v>272</v>
      </c>
    </row>
    <row r="3274" spans="2:9" x14ac:dyDescent="0.25">
      <c r="B3274">
        <v>332</v>
      </c>
      <c r="C3274">
        <v>90</v>
      </c>
      <c r="D3274">
        <v>0.86144900000000002</v>
      </c>
      <c r="E3274">
        <v>76</v>
      </c>
      <c r="F3274">
        <v>0</v>
      </c>
      <c r="G3274">
        <v>-1</v>
      </c>
      <c r="H3274">
        <v>1</v>
      </c>
      <c r="I3274">
        <v>272</v>
      </c>
    </row>
    <row r="3275" spans="2:9" x14ac:dyDescent="0.25">
      <c r="B3275">
        <v>333</v>
      </c>
      <c r="C3275">
        <v>90</v>
      </c>
      <c r="D3275">
        <v>0.86144900000000002</v>
      </c>
      <c r="E3275">
        <v>76</v>
      </c>
      <c r="F3275">
        <v>0</v>
      </c>
      <c r="G3275">
        <v>-1</v>
      </c>
      <c r="H3275">
        <v>1</v>
      </c>
      <c r="I3275">
        <v>272</v>
      </c>
    </row>
    <row r="3276" spans="2:9" x14ac:dyDescent="0.25">
      <c r="B3276">
        <v>334</v>
      </c>
      <c r="C3276">
        <v>90</v>
      </c>
      <c r="D3276">
        <v>0.86144900000000002</v>
      </c>
      <c r="E3276">
        <v>76</v>
      </c>
      <c r="F3276">
        <v>0</v>
      </c>
      <c r="G3276">
        <v>-1</v>
      </c>
      <c r="H3276">
        <v>1</v>
      </c>
      <c r="I3276">
        <v>272</v>
      </c>
    </row>
    <row r="3277" spans="2:9" x14ac:dyDescent="0.25">
      <c r="B3277">
        <v>335</v>
      </c>
      <c r="C3277">
        <v>90</v>
      </c>
      <c r="D3277">
        <v>0.86144900000000002</v>
      </c>
      <c r="E3277">
        <v>76</v>
      </c>
      <c r="F3277">
        <v>0</v>
      </c>
      <c r="G3277">
        <v>-1</v>
      </c>
      <c r="H3277">
        <v>1</v>
      </c>
      <c r="I3277">
        <v>272</v>
      </c>
    </row>
    <row r="3278" spans="2:9" x14ac:dyDescent="0.25">
      <c r="B3278">
        <v>336</v>
      </c>
      <c r="C3278">
        <v>90</v>
      </c>
      <c r="D3278">
        <v>0.86144900000000002</v>
      </c>
      <c r="E3278">
        <v>76</v>
      </c>
      <c r="F3278">
        <v>0</v>
      </c>
      <c r="G3278">
        <v>-1</v>
      </c>
      <c r="H3278">
        <v>1</v>
      </c>
      <c r="I3278">
        <v>272</v>
      </c>
    </row>
    <row r="3279" spans="2:9" x14ac:dyDescent="0.25">
      <c r="B3279">
        <v>337</v>
      </c>
      <c r="C3279">
        <v>90</v>
      </c>
      <c r="D3279">
        <v>0.86144900000000002</v>
      </c>
      <c r="E3279">
        <v>76</v>
      </c>
      <c r="F3279">
        <v>0</v>
      </c>
      <c r="G3279">
        <v>-1</v>
      </c>
      <c r="H3279">
        <v>1</v>
      </c>
      <c r="I3279">
        <v>272</v>
      </c>
    </row>
    <row r="3280" spans="2:9" x14ac:dyDescent="0.25">
      <c r="B3280">
        <v>338</v>
      </c>
      <c r="C3280">
        <v>90</v>
      </c>
      <c r="D3280">
        <v>0.86144900000000002</v>
      </c>
      <c r="E3280">
        <v>76</v>
      </c>
      <c r="F3280">
        <v>0</v>
      </c>
      <c r="G3280">
        <v>-1</v>
      </c>
      <c r="H3280">
        <v>1</v>
      </c>
      <c r="I3280">
        <v>272</v>
      </c>
    </row>
    <row r="3281" spans="2:9" x14ac:dyDescent="0.25">
      <c r="B3281">
        <v>339</v>
      </c>
      <c r="C3281">
        <v>90</v>
      </c>
      <c r="D3281">
        <v>0.52758400000000005</v>
      </c>
      <c r="E3281">
        <v>76</v>
      </c>
      <c r="F3281">
        <v>0</v>
      </c>
      <c r="G3281">
        <v>-1</v>
      </c>
      <c r="H3281">
        <v>1</v>
      </c>
      <c r="I3281">
        <v>272</v>
      </c>
    </row>
    <row r="3282" spans="2:9" x14ac:dyDescent="0.25">
      <c r="B3282">
        <v>340</v>
      </c>
      <c r="C3282">
        <v>90</v>
      </c>
      <c r="D3282">
        <v>0.52758400000000005</v>
      </c>
      <c r="E3282">
        <v>76</v>
      </c>
      <c r="F3282">
        <v>0</v>
      </c>
      <c r="G3282">
        <v>-1</v>
      </c>
      <c r="H3282">
        <v>1</v>
      </c>
      <c r="I3282">
        <v>272</v>
      </c>
    </row>
    <row r="3283" spans="2:9" x14ac:dyDescent="0.25">
      <c r="B3283">
        <v>341</v>
      </c>
      <c r="C3283">
        <v>90</v>
      </c>
      <c r="D3283">
        <v>0.86144900000000002</v>
      </c>
      <c r="E3283">
        <v>76</v>
      </c>
      <c r="F3283">
        <v>0</v>
      </c>
      <c r="G3283">
        <v>-1</v>
      </c>
      <c r="H3283">
        <v>1</v>
      </c>
      <c r="I3283">
        <v>272</v>
      </c>
    </row>
    <row r="3284" spans="2:9" x14ac:dyDescent="0.25">
      <c r="B3284">
        <v>342</v>
      </c>
      <c r="C3284">
        <v>90</v>
      </c>
      <c r="D3284">
        <v>0.399175</v>
      </c>
      <c r="E3284">
        <v>76</v>
      </c>
      <c r="F3284">
        <v>0</v>
      </c>
      <c r="G3284">
        <v>-1</v>
      </c>
      <c r="H3284">
        <v>1</v>
      </c>
      <c r="I3284">
        <v>272</v>
      </c>
    </row>
    <row r="3285" spans="2:9" x14ac:dyDescent="0.25">
      <c r="B3285">
        <v>343</v>
      </c>
      <c r="C3285">
        <v>90</v>
      </c>
      <c r="D3285">
        <v>1.209722</v>
      </c>
      <c r="E3285">
        <v>76</v>
      </c>
      <c r="F3285">
        <v>0</v>
      </c>
      <c r="G3285">
        <v>-1</v>
      </c>
      <c r="H3285">
        <v>1</v>
      </c>
      <c r="I3285">
        <v>272</v>
      </c>
    </row>
    <row r="3286" spans="2:9" x14ac:dyDescent="0.25">
      <c r="B3286">
        <v>344</v>
      </c>
      <c r="C3286">
        <v>90</v>
      </c>
      <c r="D3286">
        <v>1.209722</v>
      </c>
      <c r="E3286">
        <v>76</v>
      </c>
      <c r="F3286">
        <v>0</v>
      </c>
      <c r="G3286">
        <v>-1</v>
      </c>
      <c r="H3286">
        <v>1</v>
      </c>
      <c r="I3286">
        <v>272</v>
      </c>
    </row>
    <row r="3287" spans="2:9" x14ac:dyDescent="0.25">
      <c r="B3287">
        <v>345</v>
      </c>
      <c r="C3287">
        <v>90</v>
      </c>
      <c r="D3287">
        <v>0.79744599999999999</v>
      </c>
      <c r="E3287">
        <v>76</v>
      </c>
      <c r="F3287">
        <v>0</v>
      </c>
      <c r="G3287">
        <v>-1</v>
      </c>
      <c r="H3287">
        <v>1</v>
      </c>
      <c r="I3287">
        <v>272</v>
      </c>
    </row>
    <row r="3288" spans="2:9" x14ac:dyDescent="0.25">
      <c r="B3288">
        <v>346</v>
      </c>
      <c r="C3288">
        <v>90</v>
      </c>
      <c r="D3288">
        <v>0.77176400000000001</v>
      </c>
      <c r="E3288">
        <v>76</v>
      </c>
      <c r="F3288">
        <v>0</v>
      </c>
      <c r="G3288">
        <v>-1</v>
      </c>
      <c r="H3288">
        <v>1</v>
      </c>
      <c r="I3288">
        <v>272</v>
      </c>
    </row>
    <row r="3289" spans="2:9" x14ac:dyDescent="0.25">
      <c r="B3289">
        <v>347</v>
      </c>
      <c r="C3289">
        <v>90</v>
      </c>
      <c r="D3289">
        <v>0.79744599999999999</v>
      </c>
      <c r="E3289">
        <v>76</v>
      </c>
      <c r="F3289">
        <v>0</v>
      </c>
      <c r="G3289">
        <v>-1</v>
      </c>
      <c r="H3289">
        <v>1</v>
      </c>
      <c r="I3289">
        <v>272</v>
      </c>
    </row>
    <row r="3290" spans="2:9" x14ac:dyDescent="0.25">
      <c r="B3290">
        <v>348</v>
      </c>
      <c r="C3290">
        <v>90</v>
      </c>
      <c r="D3290">
        <v>0.77176400000000001</v>
      </c>
      <c r="E3290">
        <v>76</v>
      </c>
      <c r="F3290">
        <v>0</v>
      </c>
      <c r="G3290">
        <v>-1</v>
      </c>
      <c r="H3290">
        <v>1</v>
      </c>
      <c r="I3290">
        <v>272</v>
      </c>
    </row>
    <row r="3291" spans="2:9" x14ac:dyDescent="0.25">
      <c r="B3291">
        <v>349</v>
      </c>
      <c r="C3291">
        <v>90</v>
      </c>
      <c r="D3291">
        <v>0.64335500000000001</v>
      </c>
      <c r="E3291">
        <v>76</v>
      </c>
      <c r="F3291">
        <v>0</v>
      </c>
      <c r="G3291">
        <v>-1</v>
      </c>
      <c r="H3291">
        <v>1</v>
      </c>
      <c r="I3291">
        <v>272</v>
      </c>
    </row>
    <row r="3292" spans="2:9" x14ac:dyDescent="0.25">
      <c r="B3292">
        <v>350</v>
      </c>
      <c r="C3292">
        <v>90</v>
      </c>
      <c r="D3292">
        <v>0.64335500000000001</v>
      </c>
      <c r="E3292">
        <v>76</v>
      </c>
      <c r="F3292">
        <v>0</v>
      </c>
      <c r="G3292">
        <v>-1</v>
      </c>
      <c r="H3292">
        <v>1</v>
      </c>
      <c r="I3292">
        <v>272</v>
      </c>
    </row>
    <row r="3293" spans="2:9" x14ac:dyDescent="0.25">
      <c r="B3293">
        <v>351</v>
      </c>
      <c r="C3293">
        <v>90</v>
      </c>
      <c r="D3293">
        <v>1.0427489999999999</v>
      </c>
      <c r="E3293">
        <v>76</v>
      </c>
      <c r="F3293">
        <v>0</v>
      </c>
      <c r="G3293">
        <v>-1</v>
      </c>
      <c r="H3293">
        <v>1</v>
      </c>
      <c r="I3293">
        <v>272</v>
      </c>
    </row>
    <row r="3294" spans="2:9" x14ac:dyDescent="0.25">
      <c r="B3294">
        <v>352</v>
      </c>
      <c r="C3294">
        <v>90</v>
      </c>
      <c r="D3294">
        <v>1.0427489999999999</v>
      </c>
      <c r="E3294">
        <v>76</v>
      </c>
      <c r="F3294">
        <v>0</v>
      </c>
      <c r="G3294">
        <v>-1</v>
      </c>
      <c r="H3294">
        <v>1</v>
      </c>
      <c r="I3294">
        <v>272</v>
      </c>
    </row>
    <row r="3295" spans="2:9" x14ac:dyDescent="0.25">
      <c r="B3295">
        <v>353</v>
      </c>
      <c r="C3295">
        <v>90</v>
      </c>
      <c r="D3295">
        <v>1.0427489999999999</v>
      </c>
      <c r="E3295">
        <v>76</v>
      </c>
      <c r="F3295">
        <v>0</v>
      </c>
      <c r="G3295">
        <v>-1</v>
      </c>
      <c r="H3295">
        <v>1</v>
      </c>
      <c r="I3295">
        <v>272</v>
      </c>
    </row>
    <row r="3296" spans="2:9" x14ac:dyDescent="0.25">
      <c r="B3296">
        <v>354</v>
      </c>
      <c r="C3296">
        <v>90</v>
      </c>
      <c r="D3296">
        <v>1.0427489999999999</v>
      </c>
      <c r="E3296">
        <v>76</v>
      </c>
      <c r="F3296">
        <v>0</v>
      </c>
      <c r="G3296">
        <v>-1</v>
      </c>
      <c r="H3296">
        <v>1</v>
      </c>
      <c r="I3296">
        <v>272</v>
      </c>
    </row>
    <row r="3297" spans="2:9" x14ac:dyDescent="0.25">
      <c r="B3297">
        <v>355</v>
      </c>
      <c r="C3297">
        <v>90</v>
      </c>
      <c r="D3297">
        <v>1.0427489999999999</v>
      </c>
      <c r="E3297">
        <v>76</v>
      </c>
      <c r="F3297">
        <v>0</v>
      </c>
      <c r="G3297">
        <v>-1</v>
      </c>
      <c r="H3297">
        <v>1</v>
      </c>
      <c r="I3297">
        <v>272</v>
      </c>
    </row>
    <row r="3298" spans="2:9" x14ac:dyDescent="0.25">
      <c r="B3298">
        <v>356</v>
      </c>
      <c r="C3298">
        <v>90</v>
      </c>
      <c r="D3298">
        <v>1.0427489999999999</v>
      </c>
      <c r="E3298">
        <v>76</v>
      </c>
      <c r="F3298">
        <v>0</v>
      </c>
      <c r="G3298">
        <v>-1</v>
      </c>
      <c r="H3298">
        <v>1</v>
      </c>
      <c r="I3298">
        <v>272</v>
      </c>
    </row>
    <row r="3299" spans="2:9" x14ac:dyDescent="0.25">
      <c r="B3299">
        <v>363</v>
      </c>
      <c r="C3299">
        <v>90</v>
      </c>
      <c r="D3299">
        <v>0.79744599999999999</v>
      </c>
      <c r="E3299">
        <v>76</v>
      </c>
      <c r="F3299">
        <v>0</v>
      </c>
      <c r="G3299">
        <v>-1</v>
      </c>
      <c r="H3299">
        <v>1</v>
      </c>
      <c r="I3299">
        <v>272</v>
      </c>
    </row>
    <row r="3300" spans="2:9" x14ac:dyDescent="0.25">
      <c r="B3300">
        <v>364</v>
      </c>
      <c r="C3300">
        <v>90</v>
      </c>
      <c r="D3300">
        <v>0.77176400000000001</v>
      </c>
      <c r="E3300">
        <v>76</v>
      </c>
      <c r="F3300">
        <v>0</v>
      </c>
      <c r="G3300">
        <v>-1</v>
      </c>
      <c r="H3300">
        <v>1</v>
      </c>
      <c r="I3300">
        <v>272</v>
      </c>
    </row>
    <row r="3301" spans="2:9" x14ac:dyDescent="0.25">
      <c r="B3301">
        <v>365</v>
      </c>
      <c r="C3301">
        <v>90</v>
      </c>
      <c r="D3301">
        <v>0.41221799999999997</v>
      </c>
      <c r="E3301">
        <v>76</v>
      </c>
      <c r="F3301">
        <v>0</v>
      </c>
      <c r="G3301">
        <v>-1</v>
      </c>
      <c r="H3301">
        <v>1</v>
      </c>
      <c r="I3301">
        <v>272</v>
      </c>
    </row>
    <row r="3302" spans="2:9" x14ac:dyDescent="0.25">
      <c r="B3302">
        <v>366</v>
      </c>
      <c r="C3302">
        <v>90</v>
      </c>
      <c r="D3302">
        <v>0.77176400000000001</v>
      </c>
      <c r="E3302">
        <v>76</v>
      </c>
      <c r="F3302">
        <v>0</v>
      </c>
      <c r="G3302">
        <v>-1</v>
      </c>
      <c r="H3302">
        <v>1</v>
      </c>
      <c r="I3302">
        <v>272</v>
      </c>
    </row>
    <row r="3303" spans="2:9" x14ac:dyDescent="0.25">
      <c r="B3303">
        <v>367</v>
      </c>
      <c r="C3303">
        <v>90</v>
      </c>
      <c r="D3303">
        <v>0.64335500000000001</v>
      </c>
      <c r="E3303">
        <v>76</v>
      </c>
      <c r="F3303">
        <v>0</v>
      </c>
      <c r="G3303">
        <v>-1</v>
      </c>
      <c r="H3303">
        <v>1</v>
      </c>
      <c r="I3303">
        <v>272</v>
      </c>
    </row>
    <row r="3304" spans="2:9" x14ac:dyDescent="0.25">
      <c r="B3304">
        <v>368</v>
      </c>
      <c r="C3304">
        <v>90</v>
      </c>
      <c r="D3304">
        <v>0.41221799999999997</v>
      </c>
      <c r="E3304">
        <v>76</v>
      </c>
      <c r="F3304">
        <v>0</v>
      </c>
      <c r="G3304">
        <v>-1</v>
      </c>
      <c r="H3304">
        <v>1</v>
      </c>
      <c r="I3304">
        <v>272</v>
      </c>
    </row>
    <row r="3305" spans="2:9" x14ac:dyDescent="0.25">
      <c r="B3305">
        <v>369</v>
      </c>
      <c r="C3305">
        <v>90</v>
      </c>
      <c r="D3305">
        <v>0.90759400000000001</v>
      </c>
      <c r="E3305">
        <v>76</v>
      </c>
      <c r="F3305">
        <v>0</v>
      </c>
      <c r="G3305">
        <v>-1</v>
      </c>
      <c r="H3305">
        <v>1</v>
      </c>
      <c r="I3305">
        <v>272</v>
      </c>
    </row>
    <row r="3306" spans="2:9" x14ac:dyDescent="0.25">
      <c r="B3306">
        <v>370</v>
      </c>
      <c r="C3306">
        <v>90</v>
      </c>
      <c r="D3306">
        <v>0.90759400000000001</v>
      </c>
      <c r="E3306">
        <v>76</v>
      </c>
      <c r="F3306">
        <v>0</v>
      </c>
      <c r="G3306">
        <v>-1</v>
      </c>
      <c r="H3306">
        <v>1</v>
      </c>
      <c r="I3306">
        <v>272</v>
      </c>
    </row>
    <row r="3307" spans="2:9" x14ac:dyDescent="0.25">
      <c r="B3307">
        <v>371</v>
      </c>
      <c r="C3307">
        <v>90</v>
      </c>
      <c r="D3307">
        <v>0.90759400000000001</v>
      </c>
      <c r="E3307">
        <v>76</v>
      </c>
      <c r="F3307">
        <v>0</v>
      </c>
      <c r="G3307">
        <v>-1</v>
      </c>
      <c r="H3307">
        <v>1</v>
      </c>
      <c r="I3307">
        <v>272</v>
      </c>
    </row>
    <row r="3308" spans="2:9" x14ac:dyDescent="0.25">
      <c r="B3308">
        <v>372</v>
      </c>
      <c r="C3308">
        <v>90</v>
      </c>
      <c r="D3308">
        <v>0.90759400000000001</v>
      </c>
      <c r="E3308">
        <v>76</v>
      </c>
      <c r="F3308">
        <v>0</v>
      </c>
      <c r="G3308">
        <v>-1</v>
      </c>
      <c r="H3308">
        <v>1</v>
      </c>
      <c r="I3308">
        <v>272</v>
      </c>
    </row>
    <row r="3309" spans="2:9" x14ac:dyDescent="0.25">
      <c r="B3309">
        <v>373</v>
      </c>
      <c r="C3309">
        <v>90</v>
      </c>
      <c r="D3309">
        <v>0.90759400000000001</v>
      </c>
      <c r="E3309">
        <v>76</v>
      </c>
      <c r="F3309">
        <v>0</v>
      </c>
      <c r="G3309">
        <v>-1</v>
      </c>
      <c r="H3309">
        <v>1</v>
      </c>
      <c r="I3309">
        <v>272</v>
      </c>
    </row>
    <row r="3310" spans="2:9" x14ac:dyDescent="0.25">
      <c r="B3310">
        <v>374</v>
      </c>
      <c r="C3310">
        <v>90</v>
      </c>
      <c r="D3310">
        <v>0.90759400000000001</v>
      </c>
      <c r="E3310">
        <v>76</v>
      </c>
      <c r="F3310">
        <v>0</v>
      </c>
      <c r="G3310">
        <v>-1</v>
      </c>
      <c r="H3310">
        <v>1</v>
      </c>
      <c r="I3310">
        <v>272</v>
      </c>
    </row>
    <row r="3311" spans="2:9" x14ac:dyDescent="0.25">
      <c r="B3311">
        <v>381</v>
      </c>
      <c r="C3311">
        <v>90</v>
      </c>
      <c r="D3311">
        <v>0.57153200000000004</v>
      </c>
      <c r="E3311">
        <v>76</v>
      </c>
      <c r="F3311">
        <v>0</v>
      </c>
      <c r="G3311">
        <v>-1</v>
      </c>
      <c r="H3311">
        <v>1</v>
      </c>
      <c r="I3311">
        <v>272</v>
      </c>
    </row>
    <row r="3312" spans="2:9" x14ac:dyDescent="0.25">
      <c r="B3312">
        <v>382</v>
      </c>
      <c r="C3312">
        <v>90</v>
      </c>
      <c r="D3312">
        <v>0.78481999999999996</v>
      </c>
      <c r="E3312">
        <v>76</v>
      </c>
      <c r="F3312">
        <v>0</v>
      </c>
      <c r="G3312">
        <v>-1</v>
      </c>
      <c r="H3312">
        <v>1</v>
      </c>
      <c r="I3312">
        <v>272</v>
      </c>
    </row>
    <row r="3313" spans="2:9" x14ac:dyDescent="0.25">
      <c r="B3313">
        <v>383</v>
      </c>
      <c r="C3313">
        <v>90</v>
      </c>
      <c r="D3313">
        <v>0.48435299999999998</v>
      </c>
      <c r="E3313">
        <v>76</v>
      </c>
      <c r="F3313">
        <v>0</v>
      </c>
      <c r="G3313">
        <v>-1</v>
      </c>
      <c r="H3313">
        <v>1</v>
      </c>
      <c r="I3313">
        <v>272</v>
      </c>
    </row>
    <row r="3314" spans="2:9" x14ac:dyDescent="0.25">
      <c r="B3314">
        <v>384</v>
      </c>
      <c r="C3314">
        <v>90</v>
      </c>
      <c r="D3314">
        <v>0.80832999999999999</v>
      </c>
      <c r="E3314">
        <v>76</v>
      </c>
      <c r="F3314">
        <v>0</v>
      </c>
      <c r="G3314">
        <v>-1</v>
      </c>
      <c r="H3314">
        <v>1</v>
      </c>
      <c r="I3314">
        <v>272</v>
      </c>
    </row>
    <row r="3315" spans="2:9" x14ac:dyDescent="0.25">
      <c r="B3315">
        <v>385</v>
      </c>
      <c r="C3315">
        <v>90</v>
      </c>
      <c r="D3315">
        <v>0.38361299999999998</v>
      </c>
      <c r="E3315">
        <v>76</v>
      </c>
      <c r="F3315">
        <v>0</v>
      </c>
      <c r="G3315">
        <v>-1</v>
      </c>
      <c r="H3315">
        <v>1</v>
      </c>
      <c r="I3315">
        <v>272</v>
      </c>
    </row>
    <row r="3316" spans="2:9" x14ac:dyDescent="0.25">
      <c r="B3316">
        <v>386</v>
      </c>
      <c r="C3316">
        <v>90</v>
      </c>
      <c r="D3316">
        <v>0.640432</v>
      </c>
      <c r="E3316">
        <v>76</v>
      </c>
      <c r="F3316">
        <v>0</v>
      </c>
      <c r="G3316">
        <v>-1</v>
      </c>
      <c r="H3316">
        <v>1</v>
      </c>
      <c r="I3316">
        <v>272</v>
      </c>
    </row>
    <row r="3317" spans="2:9" x14ac:dyDescent="0.25">
      <c r="B3317">
        <v>387</v>
      </c>
      <c r="C3317">
        <v>90</v>
      </c>
      <c r="D3317">
        <v>2.6891729999999998</v>
      </c>
      <c r="E3317">
        <v>76</v>
      </c>
      <c r="F3317">
        <v>0</v>
      </c>
      <c r="G3317">
        <v>-1</v>
      </c>
      <c r="H3317">
        <v>1</v>
      </c>
      <c r="I3317">
        <v>272</v>
      </c>
    </row>
    <row r="3318" spans="2:9" x14ac:dyDescent="0.25">
      <c r="B3318">
        <v>388</v>
      </c>
      <c r="C3318">
        <v>90</v>
      </c>
      <c r="D3318">
        <v>0.33932600000000002</v>
      </c>
      <c r="E3318">
        <v>76</v>
      </c>
      <c r="F3318">
        <v>0</v>
      </c>
      <c r="G3318">
        <v>-1</v>
      </c>
      <c r="H3318">
        <v>1</v>
      </c>
      <c r="I3318">
        <v>272</v>
      </c>
    </row>
    <row r="3319" spans="2:9" x14ac:dyDescent="0.25">
      <c r="B3319">
        <v>389</v>
      </c>
      <c r="C3319">
        <v>90</v>
      </c>
      <c r="D3319">
        <v>0.348053</v>
      </c>
      <c r="E3319">
        <v>76</v>
      </c>
      <c r="F3319">
        <v>0</v>
      </c>
      <c r="G3319">
        <v>-1</v>
      </c>
      <c r="H3319">
        <v>1</v>
      </c>
      <c r="I3319">
        <v>272</v>
      </c>
    </row>
    <row r="3320" spans="2:9" x14ac:dyDescent="0.25">
      <c r="B3320">
        <v>390</v>
      </c>
      <c r="C3320">
        <v>90</v>
      </c>
      <c r="D3320">
        <v>1.262005</v>
      </c>
      <c r="E3320">
        <v>76</v>
      </c>
      <c r="F3320">
        <v>0</v>
      </c>
      <c r="G3320">
        <v>-1</v>
      </c>
      <c r="H3320">
        <v>1</v>
      </c>
      <c r="I3320">
        <v>272</v>
      </c>
    </row>
    <row r="3321" spans="2:9" x14ac:dyDescent="0.25">
      <c r="B3321">
        <v>391</v>
      </c>
      <c r="C3321">
        <v>90</v>
      </c>
      <c r="D3321">
        <v>8.1708540000000003</v>
      </c>
      <c r="E3321">
        <v>76</v>
      </c>
      <c r="F3321">
        <v>0</v>
      </c>
      <c r="G3321">
        <v>-1</v>
      </c>
      <c r="H3321">
        <v>1</v>
      </c>
      <c r="I3321">
        <v>272</v>
      </c>
    </row>
    <row r="3322" spans="2:9" x14ac:dyDescent="0.25">
      <c r="B3322">
        <v>392</v>
      </c>
      <c r="C3322">
        <v>90</v>
      </c>
      <c r="D3322">
        <v>6.8228549999999997</v>
      </c>
      <c r="E3322">
        <v>76</v>
      </c>
      <c r="F3322">
        <v>0</v>
      </c>
      <c r="G3322">
        <v>-1</v>
      </c>
      <c r="H3322">
        <v>1</v>
      </c>
      <c r="I3322">
        <v>272</v>
      </c>
    </row>
    <row r="3323" spans="2:9" x14ac:dyDescent="0.25">
      <c r="B3323">
        <v>393</v>
      </c>
      <c r="C3323">
        <v>90</v>
      </c>
      <c r="D3323">
        <v>0.24316399999999999</v>
      </c>
      <c r="E3323">
        <v>76</v>
      </c>
      <c r="F3323">
        <v>0</v>
      </c>
      <c r="G3323">
        <v>-1</v>
      </c>
      <c r="H3323">
        <v>1</v>
      </c>
      <c r="I3323">
        <v>272</v>
      </c>
    </row>
    <row r="3324" spans="2:9" x14ac:dyDescent="0.25">
      <c r="B3324">
        <v>394</v>
      </c>
      <c r="C3324">
        <v>90</v>
      </c>
      <c r="D3324">
        <v>0.37825599999999998</v>
      </c>
      <c r="E3324">
        <v>76</v>
      </c>
      <c r="F3324">
        <v>0</v>
      </c>
      <c r="G3324">
        <v>-1</v>
      </c>
      <c r="H3324">
        <v>1</v>
      </c>
      <c r="I3324">
        <v>272</v>
      </c>
    </row>
    <row r="3325" spans="2:9" x14ac:dyDescent="0.25">
      <c r="B3325">
        <v>395</v>
      </c>
      <c r="C3325">
        <v>90</v>
      </c>
      <c r="D3325">
        <v>0.37825599999999998</v>
      </c>
      <c r="E3325">
        <v>76</v>
      </c>
      <c r="F3325">
        <v>0</v>
      </c>
      <c r="G3325">
        <v>-1</v>
      </c>
      <c r="H3325">
        <v>1</v>
      </c>
      <c r="I3325">
        <v>272</v>
      </c>
    </row>
    <row r="3326" spans="2:9" x14ac:dyDescent="0.25">
      <c r="B3326">
        <v>396</v>
      </c>
      <c r="C3326">
        <v>90</v>
      </c>
      <c r="D3326">
        <v>0.37825599999999998</v>
      </c>
      <c r="E3326">
        <v>76</v>
      </c>
      <c r="F3326">
        <v>0</v>
      </c>
      <c r="G3326">
        <v>-1</v>
      </c>
      <c r="H3326">
        <v>1</v>
      </c>
      <c r="I3326">
        <v>272</v>
      </c>
    </row>
    <row r="3327" spans="2:9" x14ac:dyDescent="0.25">
      <c r="B3327">
        <v>397</v>
      </c>
      <c r="C3327">
        <v>90</v>
      </c>
      <c r="D3327">
        <v>0.37825599999999998</v>
      </c>
      <c r="E3327">
        <v>76</v>
      </c>
      <c r="F3327">
        <v>0</v>
      </c>
      <c r="G3327">
        <v>-1</v>
      </c>
      <c r="H3327">
        <v>1</v>
      </c>
      <c r="I3327">
        <v>272</v>
      </c>
    </row>
    <row r="3328" spans="2:9" x14ac:dyDescent="0.25">
      <c r="B3328">
        <v>398</v>
      </c>
      <c r="C3328">
        <v>90</v>
      </c>
      <c r="D3328">
        <v>0.37825599999999998</v>
      </c>
      <c r="E3328">
        <v>76</v>
      </c>
      <c r="F3328">
        <v>0</v>
      </c>
      <c r="G3328">
        <v>-1</v>
      </c>
      <c r="H3328">
        <v>1</v>
      </c>
      <c r="I3328">
        <v>272</v>
      </c>
    </row>
    <row r="3329" spans="2:9" x14ac:dyDescent="0.25">
      <c r="B3329">
        <v>399</v>
      </c>
      <c r="C3329">
        <v>90</v>
      </c>
      <c r="D3329">
        <v>0.37825599999999998</v>
      </c>
      <c r="E3329">
        <v>76</v>
      </c>
      <c r="F3329">
        <v>0</v>
      </c>
      <c r="G3329">
        <v>-1</v>
      </c>
      <c r="H3329">
        <v>1</v>
      </c>
      <c r="I3329">
        <v>272</v>
      </c>
    </row>
    <row r="3330" spans="2:9" x14ac:dyDescent="0.25">
      <c r="B3330">
        <v>401</v>
      </c>
      <c r="C3330">
        <v>90</v>
      </c>
      <c r="D3330">
        <v>0.37825599999999998</v>
      </c>
      <c r="E3330">
        <v>76</v>
      </c>
      <c r="F3330">
        <v>0</v>
      </c>
      <c r="G3330">
        <v>-1</v>
      </c>
      <c r="H3330">
        <v>1</v>
      </c>
      <c r="I3330">
        <v>272</v>
      </c>
    </row>
    <row r="3331" spans="2:9" x14ac:dyDescent="0.25">
      <c r="B3331">
        <v>402</v>
      </c>
      <c r="C3331">
        <v>90</v>
      </c>
      <c r="D3331">
        <v>0.46276800000000001</v>
      </c>
      <c r="E3331">
        <v>76</v>
      </c>
      <c r="F3331">
        <v>0</v>
      </c>
      <c r="G3331">
        <v>-1</v>
      </c>
      <c r="H3331">
        <v>1</v>
      </c>
      <c r="I3331">
        <v>272</v>
      </c>
    </row>
    <row r="3332" spans="2:9" x14ac:dyDescent="0.25">
      <c r="B3332">
        <v>403</v>
      </c>
      <c r="C3332">
        <v>90</v>
      </c>
      <c r="D3332">
        <v>0.44824199999999997</v>
      </c>
      <c r="E3332">
        <v>76</v>
      </c>
      <c r="F3332">
        <v>0</v>
      </c>
      <c r="G3332">
        <v>-1</v>
      </c>
      <c r="H3332">
        <v>1</v>
      </c>
      <c r="I3332">
        <v>272</v>
      </c>
    </row>
    <row r="3333" spans="2:9" x14ac:dyDescent="0.25">
      <c r="B3333">
        <v>404</v>
      </c>
      <c r="C3333">
        <v>90</v>
      </c>
      <c r="D3333">
        <v>0.46276800000000001</v>
      </c>
      <c r="E3333">
        <v>76</v>
      </c>
      <c r="F3333">
        <v>0</v>
      </c>
      <c r="G3333">
        <v>-1</v>
      </c>
      <c r="H3333">
        <v>1</v>
      </c>
      <c r="I3333">
        <v>272</v>
      </c>
    </row>
    <row r="3334" spans="2:9" x14ac:dyDescent="0.25">
      <c r="B3334">
        <v>405</v>
      </c>
      <c r="C3334">
        <v>90</v>
      </c>
      <c r="D3334">
        <v>0.44824199999999997</v>
      </c>
      <c r="E3334">
        <v>76</v>
      </c>
      <c r="F3334">
        <v>0</v>
      </c>
      <c r="G3334">
        <v>-1</v>
      </c>
      <c r="H3334">
        <v>1</v>
      </c>
      <c r="I3334">
        <v>272</v>
      </c>
    </row>
    <row r="3335" spans="2:9" x14ac:dyDescent="0.25">
      <c r="B3335">
        <v>406</v>
      </c>
      <c r="C3335">
        <v>90</v>
      </c>
      <c r="D3335">
        <v>0.46276800000000001</v>
      </c>
      <c r="E3335">
        <v>76</v>
      </c>
      <c r="F3335">
        <v>0</v>
      </c>
      <c r="G3335">
        <v>-1</v>
      </c>
      <c r="H3335">
        <v>1</v>
      </c>
      <c r="I3335">
        <v>272</v>
      </c>
    </row>
    <row r="3336" spans="2:9" x14ac:dyDescent="0.25">
      <c r="B3336">
        <v>407</v>
      </c>
      <c r="C3336">
        <v>90</v>
      </c>
      <c r="D3336">
        <v>0.24487900000000001</v>
      </c>
      <c r="E3336">
        <v>76</v>
      </c>
      <c r="F3336">
        <v>0</v>
      </c>
      <c r="G3336">
        <v>-1</v>
      </c>
      <c r="H3336">
        <v>1</v>
      </c>
      <c r="I3336">
        <v>272</v>
      </c>
    </row>
    <row r="3337" spans="2:9" x14ac:dyDescent="0.25">
      <c r="B3337">
        <v>408</v>
      </c>
      <c r="C3337">
        <v>90</v>
      </c>
      <c r="D3337">
        <v>1.6374329999999999</v>
      </c>
      <c r="E3337">
        <v>76</v>
      </c>
      <c r="F3337">
        <v>0</v>
      </c>
      <c r="G3337">
        <v>-1</v>
      </c>
      <c r="H3337">
        <v>1</v>
      </c>
      <c r="I3337">
        <v>272</v>
      </c>
    </row>
    <row r="3338" spans="2:9" x14ac:dyDescent="0.25">
      <c r="B3338">
        <v>409</v>
      </c>
      <c r="C3338">
        <v>90</v>
      </c>
      <c r="D3338">
        <v>1.6374329999999999</v>
      </c>
      <c r="E3338">
        <v>76</v>
      </c>
      <c r="F3338">
        <v>0</v>
      </c>
      <c r="G3338">
        <v>-1</v>
      </c>
      <c r="H3338">
        <v>1</v>
      </c>
      <c r="I3338">
        <v>272</v>
      </c>
    </row>
    <row r="3339" spans="2:9" x14ac:dyDescent="0.25">
      <c r="B3339">
        <v>410</v>
      </c>
      <c r="C3339">
        <v>90</v>
      </c>
      <c r="D3339">
        <v>1.6374329999999999</v>
      </c>
      <c r="E3339">
        <v>76</v>
      </c>
      <c r="F3339">
        <v>0</v>
      </c>
      <c r="G3339">
        <v>-1</v>
      </c>
      <c r="H3339">
        <v>1</v>
      </c>
      <c r="I3339">
        <v>272</v>
      </c>
    </row>
    <row r="3340" spans="2:9" x14ac:dyDescent="0.25">
      <c r="B3340">
        <v>411</v>
      </c>
      <c r="C3340">
        <v>90</v>
      </c>
      <c r="D3340">
        <v>1.6374329999999999</v>
      </c>
      <c r="E3340">
        <v>76</v>
      </c>
      <c r="F3340">
        <v>0</v>
      </c>
      <c r="G3340">
        <v>-1</v>
      </c>
      <c r="H3340">
        <v>1</v>
      </c>
      <c r="I3340">
        <v>272</v>
      </c>
    </row>
    <row r="3341" spans="2:9" x14ac:dyDescent="0.25">
      <c r="B3341">
        <v>412</v>
      </c>
      <c r="C3341">
        <v>90</v>
      </c>
      <c r="D3341">
        <v>1.6374329999999999</v>
      </c>
      <c r="E3341">
        <v>76</v>
      </c>
      <c r="F3341">
        <v>0</v>
      </c>
      <c r="G3341">
        <v>-1</v>
      </c>
      <c r="H3341">
        <v>1</v>
      </c>
      <c r="I3341">
        <v>272</v>
      </c>
    </row>
    <row r="3342" spans="2:9" x14ac:dyDescent="0.25">
      <c r="B3342">
        <v>413</v>
      </c>
      <c r="C3342">
        <v>90</v>
      </c>
      <c r="D3342">
        <v>1.6374329999999999</v>
      </c>
      <c r="E3342">
        <v>76</v>
      </c>
      <c r="F3342">
        <v>0</v>
      </c>
      <c r="G3342">
        <v>-1</v>
      </c>
      <c r="H3342">
        <v>1</v>
      </c>
      <c r="I3342">
        <v>272</v>
      </c>
    </row>
    <row r="3343" spans="2:9" x14ac:dyDescent="0.25">
      <c r="B3343">
        <v>414</v>
      </c>
      <c r="C3343">
        <v>90</v>
      </c>
      <c r="D3343">
        <v>0.28679100000000002</v>
      </c>
      <c r="E3343">
        <v>76</v>
      </c>
      <c r="F3343">
        <v>0</v>
      </c>
      <c r="G3343">
        <v>-1</v>
      </c>
      <c r="H3343">
        <v>1</v>
      </c>
      <c r="I3343">
        <v>272</v>
      </c>
    </row>
    <row r="3344" spans="2:9" x14ac:dyDescent="0.25">
      <c r="B3344">
        <v>415</v>
      </c>
      <c r="C3344">
        <v>90</v>
      </c>
      <c r="D3344">
        <v>0.28679100000000002</v>
      </c>
      <c r="E3344">
        <v>76</v>
      </c>
      <c r="F3344">
        <v>0</v>
      </c>
      <c r="G3344">
        <v>-1</v>
      </c>
      <c r="H3344">
        <v>1</v>
      </c>
      <c r="I3344">
        <v>272</v>
      </c>
    </row>
    <row r="3345" spans="2:9" x14ac:dyDescent="0.25">
      <c r="B3345">
        <v>416</v>
      </c>
      <c r="C3345">
        <v>90</v>
      </c>
      <c r="D3345">
        <v>0.28679100000000002</v>
      </c>
      <c r="E3345">
        <v>76</v>
      </c>
      <c r="F3345">
        <v>0</v>
      </c>
      <c r="G3345">
        <v>-1</v>
      </c>
      <c r="H3345">
        <v>1</v>
      </c>
      <c r="I3345">
        <v>272</v>
      </c>
    </row>
    <row r="3346" spans="2:9" x14ac:dyDescent="0.25">
      <c r="B3346">
        <v>417</v>
      </c>
      <c r="C3346">
        <v>90</v>
      </c>
      <c r="D3346">
        <v>0.28679100000000002</v>
      </c>
      <c r="E3346">
        <v>76</v>
      </c>
      <c r="F3346">
        <v>0</v>
      </c>
      <c r="G3346">
        <v>-1</v>
      </c>
      <c r="H3346">
        <v>1</v>
      </c>
      <c r="I3346">
        <v>272</v>
      </c>
    </row>
    <row r="3347" spans="2:9" x14ac:dyDescent="0.25">
      <c r="B3347">
        <v>418</v>
      </c>
      <c r="C3347">
        <v>90</v>
      </c>
      <c r="D3347">
        <v>0.28679100000000002</v>
      </c>
      <c r="E3347">
        <v>76</v>
      </c>
      <c r="F3347">
        <v>0</v>
      </c>
      <c r="G3347">
        <v>-1</v>
      </c>
      <c r="H3347">
        <v>1</v>
      </c>
      <c r="I3347">
        <v>272</v>
      </c>
    </row>
    <row r="3348" spans="2:9" x14ac:dyDescent="0.25">
      <c r="B3348">
        <v>419</v>
      </c>
      <c r="C3348">
        <v>90</v>
      </c>
      <c r="D3348">
        <v>0.28679100000000002</v>
      </c>
      <c r="E3348">
        <v>76</v>
      </c>
      <c r="F3348">
        <v>0</v>
      </c>
      <c r="G3348">
        <v>-1</v>
      </c>
      <c r="H3348">
        <v>1</v>
      </c>
      <c r="I3348">
        <v>272</v>
      </c>
    </row>
    <row r="3349" spans="2:9" x14ac:dyDescent="0.25">
      <c r="B3349">
        <v>420</v>
      </c>
      <c r="C3349">
        <v>90</v>
      </c>
      <c r="D3349">
        <v>0.27277000000000001</v>
      </c>
      <c r="E3349">
        <v>76</v>
      </c>
      <c r="F3349">
        <v>0</v>
      </c>
      <c r="G3349">
        <v>-1</v>
      </c>
      <c r="H3349">
        <v>1</v>
      </c>
      <c r="I3349">
        <v>272</v>
      </c>
    </row>
    <row r="3350" spans="2:9" x14ac:dyDescent="0.25">
      <c r="B3350">
        <v>421</v>
      </c>
      <c r="C3350">
        <v>90</v>
      </c>
      <c r="D3350">
        <v>0.26457700000000001</v>
      </c>
      <c r="E3350">
        <v>76</v>
      </c>
      <c r="F3350">
        <v>0</v>
      </c>
      <c r="G3350">
        <v>-1</v>
      </c>
      <c r="H3350">
        <v>1</v>
      </c>
      <c r="I3350">
        <v>272</v>
      </c>
    </row>
    <row r="3351" spans="2:9" x14ac:dyDescent="0.25">
      <c r="B3351">
        <v>422</v>
      </c>
      <c r="C3351">
        <v>90</v>
      </c>
      <c r="D3351">
        <v>0.27277000000000001</v>
      </c>
      <c r="E3351">
        <v>76</v>
      </c>
      <c r="F3351">
        <v>0</v>
      </c>
      <c r="G3351">
        <v>-1</v>
      </c>
      <c r="H3351">
        <v>1</v>
      </c>
      <c r="I3351">
        <v>272</v>
      </c>
    </row>
    <row r="3352" spans="2:9" x14ac:dyDescent="0.25">
      <c r="B3352">
        <v>423</v>
      </c>
      <c r="C3352">
        <v>90</v>
      </c>
      <c r="D3352">
        <v>2.012467</v>
      </c>
      <c r="E3352">
        <v>76</v>
      </c>
      <c r="F3352">
        <v>0</v>
      </c>
      <c r="G3352">
        <v>-1</v>
      </c>
      <c r="H3352">
        <v>1</v>
      </c>
      <c r="I3352">
        <v>272</v>
      </c>
    </row>
    <row r="3353" spans="2:9" x14ac:dyDescent="0.25">
      <c r="B3353">
        <v>424</v>
      </c>
      <c r="C3353">
        <v>90</v>
      </c>
      <c r="D3353">
        <v>2.012467</v>
      </c>
      <c r="E3353">
        <v>76</v>
      </c>
      <c r="F3353">
        <v>0</v>
      </c>
      <c r="G3353">
        <v>-1</v>
      </c>
      <c r="H3353">
        <v>1</v>
      </c>
      <c r="I3353">
        <v>272</v>
      </c>
    </row>
    <row r="3354" spans="2:9" x14ac:dyDescent="0.25">
      <c r="B3354">
        <v>425</v>
      </c>
      <c r="C3354">
        <v>90</v>
      </c>
      <c r="D3354">
        <v>2.012467</v>
      </c>
      <c r="E3354">
        <v>76</v>
      </c>
      <c r="F3354">
        <v>0</v>
      </c>
      <c r="G3354">
        <v>-1</v>
      </c>
      <c r="H3354">
        <v>1</v>
      </c>
      <c r="I3354">
        <v>272</v>
      </c>
    </row>
    <row r="3355" spans="2:9" x14ac:dyDescent="0.25">
      <c r="B3355">
        <v>426</v>
      </c>
      <c r="C3355">
        <v>90</v>
      </c>
      <c r="D3355">
        <v>0.27277000000000001</v>
      </c>
      <c r="E3355">
        <v>76</v>
      </c>
      <c r="F3355">
        <v>0</v>
      </c>
      <c r="G3355">
        <v>-1</v>
      </c>
      <c r="H3355">
        <v>1</v>
      </c>
      <c r="I3355">
        <v>272</v>
      </c>
    </row>
    <row r="3356" spans="2:9" x14ac:dyDescent="0.25">
      <c r="B3356">
        <v>427</v>
      </c>
      <c r="C3356">
        <v>90</v>
      </c>
      <c r="D3356">
        <v>0.26457700000000001</v>
      </c>
      <c r="E3356">
        <v>76</v>
      </c>
      <c r="F3356">
        <v>0</v>
      </c>
      <c r="G3356">
        <v>-1</v>
      </c>
      <c r="H3356">
        <v>1</v>
      </c>
      <c r="I3356">
        <v>272</v>
      </c>
    </row>
    <row r="3357" spans="2:9" x14ac:dyDescent="0.25">
      <c r="B3357">
        <v>428</v>
      </c>
      <c r="C3357">
        <v>90</v>
      </c>
      <c r="D3357">
        <v>0.27277000000000001</v>
      </c>
      <c r="E3357">
        <v>76</v>
      </c>
      <c r="F3357">
        <v>0</v>
      </c>
      <c r="G3357">
        <v>-1</v>
      </c>
      <c r="H3357">
        <v>1</v>
      </c>
      <c r="I3357">
        <v>272</v>
      </c>
    </row>
    <row r="3358" spans="2:9" x14ac:dyDescent="0.25">
      <c r="B3358">
        <v>429</v>
      </c>
      <c r="C3358">
        <v>90</v>
      </c>
      <c r="D3358">
        <v>2.0124680000000001</v>
      </c>
      <c r="E3358">
        <v>76</v>
      </c>
      <c r="F3358">
        <v>0</v>
      </c>
      <c r="G3358">
        <v>-1</v>
      </c>
      <c r="H3358">
        <v>1</v>
      </c>
      <c r="I3358">
        <v>272</v>
      </c>
    </row>
    <row r="3359" spans="2:9" x14ac:dyDescent="0.25">
      <c r="B3359">
        <v>430</v>
      </c>
      <c r="C3359">
        <v>90</v>
      </c>
      <c r="D3359">
        <v>2.0124680000000001</v>
      </c>
      <c r="E3359">
        <v>76</v>
      </c>
      <c r="F3359">
        <v>0</v>
      </c>
      <c r="G3359">
        <v>-1</v>
      </c>
      <c r="H3359">
        <v>1</v>
      </c>
      <c r="I3359">
        <v>272</v>
      </c>
    </row>
    <row r="3360" spans="2:9" x14ac:dyDescent="0.25">
      <c r="B3360">
        <v>431</v>
      </c>
      <c r="C3360">
        <v>90</v>
      </c>
      <c r="D3360">
        <v>2.0124680000000001</v>
      </c>
      <c r="E3360">
        <v>76</v>
      </c>
      <c r="F3360">
        <v>0</v>
      </c>
      <c r="G3360">
        <v>-1</v>
      </c>
      <c r="H3360">
        <v>1</v>
      </c>
      <c r="I3360">
        <v>272</v>
      </c>
    </row>
    <row r="3361" spans="2:9" x14ac:dyDescent="0.25">
      <c r="B3361">
        <v>432</v>
      </c>
      <c r="C3361">
        <v>90</v>
      </c>
      <c r="D3361">
        <v>0.27277000000000001</v>
      </c>
      <c r="E3361">
        <v>76</v>
      </c>
      <c r="F3361">
        <v>0</v>
      </c>
      <c r="G3361">
        <v>-1</v>
      </c>
      <c r="H3361">
        <v>1</v>
      </c>
      <c r="I3361">
        <v>272</v>
      </c>
    </row>
    <row r="3362" spans="2:9" x14ac:dyDescent="0.25">
      <c r="B3362">
        <v>433</v>
      </c>
      <c r="C3362">
        <v>90</v>
      </c>
      <c r="D3362">
        <v>0.26457700000000001</v>
      </c>
      <c r="E3362">
        <v>76</v>
      </c>
      <c r="F3362">
        <v>0</v>
      </c>
      <c r="G3362">
        <v>-1</v>
      </c>
      <c r="H3362">
        <v>1</v>
      </c>
      <c r="I3362">
        <v>272</v>
      </c>
    </row>
    <row r="3363" spans="2:9" x14ac:dyDescent="0.25">
      <c r="B3363">
        <v>434</v>
      </c>
      <c r="C3363">
        <v>90</v>
      </c>
      <c r="D3363">
        <v>0.27277000000000001</v>
      </c>
      <c r="E3363">
        <v>76</v>
      </c>
      <c r="F3363">
        <v>0</v>
      </c>
      <c r="G3363">
        <v>-1</v>
      </c>
      <c r="H3363">
        <v>1</v>
      </c>
      <c r="I3363">
        <v>272</v>
      </c>
    </row>
    <row r="3364" spans="2:9" x14ac:dyDescent="0.25">
      <c r="B3364">
        <v>435</v>
      </c>
      <c r="C3364">
        <v>90</v>
      </c>
      <c r="D3364">
        <v>1.1126659999999999</v>
      </c>
      <c r="E3364">
        <v>76</v>
      </c>
      <c r="F3364">
        <v>0</v>
      </c>
      <c r="G3364">
        <v>-1</v>
      </c>
      <c r="H3364">
        <v>1</v>
      </c>
      <c r="I3364">
        <v>272</v>
      </c>
    </row>
    <row r="3365" spans="2:9" x14ac:dyDescent="0.25">
      <c r="B3365">
        <v>436</v>
      </c>
      <c r="C3365">
        <v>90</v>
      </c>
      <c r="D3365">
        <v>1.1126659999999999</v>
      </c>
      <c r="E3365">
        <v>76</v>
      </c>
      <c r="F3365">
        <v>0</v>
      </c>
      <c r="G3365">
        <v>-1</v>
      </c>
      <c r="H3365">
        <v>1</v>
      </c>
      <c r="I3365">
        <v>272</v>
      </c>
    </row>
    <row r="3366" spans="2:9" x14ac:dyDescent="0.25">
      <c r="B3366">
        <v>437</v>
      </c>
      <c r="C3366">
        <v>90</v>
      </c>
      <c r="D3366">
        <v>1.1126659999999999</v>
      </c>
      <c r="E3366">
        <v>76</v>
      </c>
      <c r="F3366">
        <v>0</v>
      </c>
      <c r="G3366">
        <v>-1</v>
      </c>
      <c r="H3366">
        <v>1</v>
      </c>
      <c r="I3366">
        <v>272</v>
      </c>
    </row>
    <row r="3367" spans="2:9" x14ac:dyDescent="0.25">
      <c r="B3367">
        <v>439</v>
      </c>
      <c r="C3367">
        <v>90</v>
      </c>
      <c r="D3367">
        <v>0.26457700000000001</v>
      </c>
      <c r="E3367">
        <v>76</v>
      </c>
      <c r="F3367">
        <v>0</v>
      </c>
      <c r="G3367">
        <v>-1</v>
      </c>
      <c r="H3367">
        <v>1</v>
      </c>
      <c r="I3367">
        <v>272</v>
      </c>
    </row>
    <row r="3368" spans="2:9" x14ac:dyDescent="0.25">
      <c r="B3368">
        <v>440</v>
      </c>
      <c r="C3368">
        <v>90</v>
      </c>
      <c r="D3368">
        <v>0.27277000000000001</v>
      </c>
      <c r="E3368">
        <v>76</v>
      </c>
      <c r="F3368">
        <v>0</v>
      </c>
      <c r="G3368">
        <v>-1</v>
      </c>
      <c r="H3368">
        <v>1</v>
      </c>
      <c r="I3368">
        <v>272</v>
      </c>
    </row>
    <row r="3369" spans="2:9" x14ac:dyDescent="0.25">
      <c r="B3369">
        <v>441</v>
      </c>
      <c r="C3369">
        <v>90</v>
      </c>
      <c r="D3369">
        <v>1.1126659999999999</v>
      </c>
      <c r="E3369">
        <v>76</v>
      </c>
      <c r="F3369">
        <v>0</v>
      </c>
      <c r="G3369">
        <v>-1</v>
      </c>
      <c r="H3369">
        <v>1</v>
      </c>
      <c r="I3369">
        <v>272</v>
      </c>
    </row>
    <row r="3370" spans="2:9" x14ac:dyDescent="0.25">
      <c r="B3370">
        <v>442</v>
      </c>
      <c r="C3370">
        <v>90</v>
      </c>
      <c r="D3370">
        <v>1.1126659999999999</v>
      </c>
      <c r="E3370">
        <v>76</v>
      </c>
      <c r="F3370">
        <v>0</v>
      </c>
      <c r="G3370">
        <v>-1</v>
      </c>
      <c r="H3370">
        <v>1</v>
      </c>
      <c r="I3370">
        <v>272</v>
      </c>
    </row>
    <row r="3371" spans="2:9" x14ac:dyDescent="0.25">
      <c r="B3371">
        <v>443</v>
      </c>
      <c r="C3371">
        <v>90</v>
      </c>
      <c r="D3371">
        <v>1.1126659999999999</v>
      </c>
      <c r="E3371">
        <v>76</v>
      </c>
      <c r="F3371">
        <v>0</v>
      </c>
      <c r="G3371">
        <v>-1</v>
      </c>
      <c r="H3371">
        <v>1</v>
      </c>
      <c r="I3371">
        <v>272</v>
      </c>
    </row>
    <row r="3372" spans="2:9" x14ac:dyDescent="0.25">
      <c r="B3372">
        <v>444</v>
      </c>
      <c r="C3372">
        <v>90</v>
      </c>
      <c r="D3372">
        <v>0.27277000000000001</v>
      </c>
      <c r="E3372">
        <v>76</v>
      </c>
      <c r="F3372">
        <v>0</v>
      </c>
      <c r="G3372">
        <v>-1</v>
      </c>
      <c r="H3372">
        <v>1</v>
      </c>
      <c r="I3372">
        <v>272</v>
      </c>
    </row>
    <row r="3373" spans="2:9" x14ac:dyDescent="0.25">
      <c r="B3373">
        <v>445</v>
      </c>
      <c r="C3373">
        <v>90</v>
      </c>
      <c r="D3373">
        <v>0.26457700000000001</v>
      </c>
      <c r="E3373">
        <v>76</v>
      </c>
      <c r="F3373">
        <v>0</v>
      </c>
      <c r="G3373">
        <v>-1</v>
      </c>
      <c r="H3373">
        <v>1</v>
      </c>
      <c r="I3373">
        <v>272</v>
      </c>
    </row>
    <row r="3374" spans="2:9" x14ac:dyDescent="0.25">
      <c r="B3374">
        <v>446</v>
      </c>
      <c r="C3374">
        <v>90</v>
      </c>
      <c r="D3374">
        <v>0.27277000000000001</v>
      </c>
      <c r="E3374">
        <v>76</v>
      </c>
      <c r="F3374">
        <v>0</v>
      </c>
      <c r="G3374">
        <v>-1</v>
      </c>
      <c r="H3374">
        <v>1</v>
      </c>
      <c r="I3374">
        <v>272</v>
      </c>
    </row>
    <row r="3375" spans="2:9" x14ac:dyDescent="0.25">
      <c r="B3375">
        <v>447</v>
      </c>
      <c r="C3375">
        <v>90</v>
      </c>
      <c r="D3375">
        <v>1.279296</v>
      </c>
      <c r="E3375">
        <v>76</v>
      </c>
      <c r="F3375">
        <v>0</v>
      </c>
      <c r="G3375">
        <v>-1</v>
      </c>
      <c r="H3375">
        <v>1</v>
      </c>
      <c r="I3375">
        <v>272</v>
      </c>
    </row>
    <row r="3376" spans="2:9" x14ac:dyDescent="0.25">
      <c r="B3376">
        <v>448</v>
      </c>
      <c r="C3376">
        <v>90</v>
      </c>
      <c r="D3376">
        <v>1.279296</v>
      </c>
      <c r="E3376">
        <v>76</v>
      </c>
      <c r="F3376">
        <v>0</v>
      </c>
      <c r="G3376">
        <v>-1</v>
      </c>
      <c r="H3376">
        <v>1</v>
      </c>
      <c r="I3376">
        <v>272</v>
      </c>
    </row>
    <row r="3377" spans="2:9" x14ac:dyDescent="0.25">
      <c r="B3377">
        <v>449</v>
      </c>
      <c r="C3377">
        <v>90</v>
      </c>
      <c r="D3377">
        <v>1.279296</v>
      </c>
      <c r="E3377">
        <v>76</v>
      </c>
      <c r="F3377">
        <v>0</v>
      </c>
      <c r="G3377">
        <v>-1</v>
      </c>
      <c r="H3377">
        <v>1</v>
      </c>
      <c r="I3377">
        <v>272</v>
      </c>
    </row>
    <row r="3378" spans="2:9" x14ac:dyDescent="0.25">
      <c r="B3378">
        <v>450</v>
      </c>
      <c r="C3378">
        <v>90</v>
      </c>
      <c r="D3378">
        <v>0.27277000000000001</v>
      </c>
      <c r="E3378">
        <v>76</v>
      </c>
      <c r="F3378">
        <v>0</v>
      </c>
      <c r="G3378">
        <v>-1</v>
      </c>
      <c r="H3378">
        <v>1</v>
      </c>
      <c r="I3378">
        <v>272</v>
      </c>
    </row>
    <row r="3379" spans="2:9" x14ac:dyDescent="0.25">
      <c r="B3379">
        <v>451</v>
      </c>
      <c r="C3379">
        <v>90</v>
      </c>
      <c r="D3379">
        <v>0.26457700000000001</v>
      </c>
      <c r="E3379">
        <v>76</v>
      </c>
      <c r="F3379">
        <v>0</v>
      </c>
      <c r="G3379">
        <v>-1</v>
      </c>
      <c r="H3379">
        <v>1</v>
      </c>
      <c r="I3379">
        <v>272</v>
      </c>
    </row>
    <row r="3380" spans="2:9" x14ac:dyDescent="0.25">
      <c r="B3380">
        <v>452</v>
      </c>
      <c r="C3380">
        <v>90</v>
      </c>
      <c r="D3380">
        <v>0.27277000000000001</v>
      </c>
      <c r="E3380">
        <v>76</v>
      </c>
      <c r="F3380">
        <v>0</v>
      </c>
      <c r="G3380">
        <v>-1</v>
      </c>
      <c r="H3380">
        <v>1</v>
      </c>
      <c r="I3380">
        <v>272</v>
      </c>
    </row>
    <row r="3381" spans="2:9" x14ac:dyDescent="0.25">
      <c r="B3381">
        <v>453</v>
      </c>
      <c r="C3381">
        <v>90</v>
      </c>
      <c r="D3381">
        <v>1.279296</v>
      </c>
      <c r="E3381">
        <v>76</v>
      </c>
      <c r="F3381">
        <v>0</v>
      </c>
      <c r="G3381">
        <v>-1</v>
      </c>
      <c r="H3381">
        <v>1</v>
      </c>
      <c r="I3381">
        <v>272</v>
      </c>
    </row>
    <row r="3382" spans="2:9" x14ac:dyDescent="0.25">
      <c r="B3382">
        <v>454</v>
      </c>
      <c r="C3382">
        <v>90</v>
      </c>
      <c r="D3382">
        <v>1.279296</v>
      </c>
      <c r="E3382">
        <v>76</v>
      </c>
      <c r="F3382">
        <v>0</v>
      </c>
      <c r="G3382">
        <v>-1</v>
      </c>
      <c r="H3382">
        <v>1</v>
      </c>
      <c r="I3382">
        <v>272</v>
      </c>
    </row>
    <row r="3383" spans="2:9" x14ac:dyDescent="0.25">
      <c r="B3383">
        <v>455</v>
      </c>
      <c r="C3383">
        <v>90</v>
      </c>
      <c r="D3383">
        <v>1.279296</v>
      </c>
      <c r="E3383">
        <v>76</v>
      </c>
      <c r="F3383">
        <v>0</v>
      </c>
      <c r="G3383">
        <v>-1</v>
      </c>
      <c r="H3383">
        <v>1</v>
      </c>
      <c r="I3383">
        <v>272</v>
      </c>
    </row>
    <row r="3384" spans="2:9" x14ac:dyDescent="0.25">
      <c r="B3384">
        <v>456</v>
      </c>
      <c r="C3384">
        <v>90</v>
      </c>
      <c r="D3384">
        <v>1.2899050000000001</v>
      </c>
      <c r="E3384">
        <v>76</v>
      </c>
      <c r="F3384">
        <v>0</v>
      </c>
      <c r="G3384">
        <v>-1</v>
      </c>
      <c r="H3384">
        <v>1</v>
      </c>
      <c r="I3384">
        <v>272</v>
      </c>
    </row>
    <row r="3385" spans="2:9" x14ac:dyDescent="0.25">
      <c r="B3385">
        <v>457</v>
      </c>
      <c r="C3385">
        <v>90</v>
      </c>
      <c r="D3385">
        <v>1.2899050000000001</v>
      </c>
      <c r="E3385">
        <v>76</v>
      </c>
      <c r="F3385">
        <v>0</v>
      </c>
      <c r="G3385">
        <v>-1</v>
      </c>
      <c r="H3385">
        <v>1</v>
      </c>
      <c r="I3385">
        <v>272</v>
      </c>
    </row>
    <row r="3386" spans="2:9" x14ac:dyDescent="0.25">
      <c r="B3386">
        <v>458</v>
      </c>
      <c r="C3386">
        <v>90</v>
      </c>
      <c r="D3386">
        <v>1.2899050000000001</v>
      </c>
      <c r="E3386">
        <v>76</v>
      </c>
      <c r="F3386">
        <v>0</v>
      </c>
      <c r="G3386">
        <v>-1</v>
      </c>
      <c r="H3386">
        <v>1</v>
      </c>
      <c r="I3386">
        <v>272</v>
      </c>
    </row>
    <row r="3387" spans="2:9" x14ac:dyDescent="0.25">
      <c r="B3387">
        <v>459</v>
      </c>
      <c r="C3387">
        <v>90</v>
      </c>
      <c r="D3387">
        <v>1.2899050000000001</v>
      </c>
      <c r="E3387">
        <v>76</v>
      </c>
      <c r="F3387">
        <v>0</v>
      </c>
      <c r="G3387">
        <v>-1</v>
      </c>
      <c r="H3387">
        <v>1</v>
      </c>
      <c r="I3387">
        <v>272</v>
      </c>
    </row>
    <row r="3388" spans="2:9" x14ac:dyDescent="0.25">
      <c r="B3388">
        <v>460</v>
      </c>
      <c r="C3388">
        <v>90</v>
      </c>
      <c r="D3388">
        <v>1.5130239999999999</v>
      </c>
      <c r="E3388">
        <v>76</v>
      </c>
      <c r="F3388">
        <v>0</v>
      </c>
      <c r="G3388">
        <v>-1</v>
      </c>
      <c r="H3388">
        <v>1</v>
      </c>
      <c r="I3388">
        <v>272</v>
      </c>
    </row>
    <row r="3389" spans="2:9" x14ac:dyDescent="0.25">
      <c r="B3389">
        <v>461</v>
      </c>
      <c r="C3389">
        <v>90</v>
      </c>
      <c r="D3389">
        <v>1.5130239999999999</v>
      </c>
      <c r="E3389">
        <v>76</v>
      </c>
      <c r="F3389">
        <v>0</v>
      </c>
      <c r="G3389">
        <v>-1</v>
      </c>
      <c r="H3389">
        <v>1</v>
      </c>
      <c r="I3389">
        <v>272</v>
      </c>
    </row>
    <row r="3390" spans="2:9" x14ac:dyDescent="0.25">
      <c r="B3390">
        <v>462</v>
      </c>
      <c r="C3390">
        <v>90</v>
      </c>
      <c r="D3390">
        <v>1.5130239999999999</v>
      </c>
      <c r="E3390">
        <v>76</v>
      </c>
      <c r="F3390">
        <v>0</v>
      </c>
      <c r="G3390">
        <v>-1</v>
      </c>
      <c r="H3390">
        <v>1</v>
      </c>
      <c r="I3390">
        <v>272</v>
      </c>
    </row>
    <row r="3391" spans="2:9" x14ac:dyDescent="0.25">
      <c r="B3391">
        <v>463</v>
      </c>
      <c r="C3391">
        <v>90</v>
      </c>
      <c r="D3391">
        <v>1.5130239999999999</v>
      </c>
      <c r="E3391">
        <v>76</v>
      </c>
      <c r="F3391">
        <v>0</v>
      </c>
      <c r="G3391">
        <v>-1</v>
      </c>
      <c r="H3391">
        <v>1</v>
      </c>
      <c r="I3391">
        <v>272</v>
      </c>
    </row>
    <row r="3392" spans="2:9" x14ac:dyDescent="0.25">
      <c r="B3392">
        <v>464</v>
      </c>
      <c r="C3392">
        <v>90</v>
      </c>
      <c r="D3392">
        <v>1.5130239999999999</v>
      </c>
      <c r="E3392">
        <v>76</v>
      </c>
      <c r="F3392">
        <v>0</v>
      </c>
      <c r="G3392">
        <v>-1</v>
      </c>
      <c r="H3392">
        <v>1</v>
      </c>
      <c r="I3392">
        <v>272</v>
      </c>
    </row>
    <row r="3393" spans="2:9" x14ac:dyDescent="0.25">
      <c r="B3393">
        <v>465</v>
      </c>
      <c r="C3393">
        <v>90</v>
      </c>
      <c r="D3393">
        <v>1.5130239999999999</v>
      </c>
      <c r="E3393">
        <v>76</v>
      </c>
      <c r="F3393">
        <v>0</v>
      </c>
      <c r="G3393">
        <v>-1</v>
      </c>
      <c r="H3393">
        <v>1</v>
      </c>
      <c r="I3393">
        <v>272</v>
      </c>
    </row>
    <row r="3394" spans="2:9" x14ac:dyDescent="0.25">
      <c r="B3394">
        <v>466</v>
      </c>
      <c r="C3394">
        <v>90</v>
      </c>
      <c r="D3394">
        <v>1.5130239999999999</v>
      </c>
      <c r="E3394">
        <v>76</v>
      </c>
      <c r="F3394">
        <v>0</v>
      </c>
      <c r="G3394">
        <v>-1</v>
      </c>
      <c r="H3394">
        <v>1</v>
      </c>
      <c r="I3394">
        <v>272</v>
      </c>
    </row>
    <row r="3395" spans="2:9" x14ac:dyDescent="0.25">
      <c r="B3395">
        <v>467</v>
      </c>
      <c r="C3395">
        <v>90</v>
      </c>
      <c r="D3395">
        <v>0.228575</v>
      </c>
      <c r="E3395">
        <v>76</v>
      </c>
      <c r="F3395">
        <v>0</v>
      </c>
      <c r="G3395">
        <v>-1</v>
      </c>
      <c r="H3395">
        <v>1</v>
      </c>
      <c r="I3395">
        <v>272</v>
      </c>
    </row>
    <row r="3396" spans="2:9" x14ac:dyDescent="0.25">
      <c r="B3396">
        <v>468</v>
      </c>
      <c r="C3396">
        <v>90</v>
      </c>
      <c r="D3396">
        <v>0.35555999999999999</v>
      </c>
      <c r="E3396">
        <v>76</v>
      </c>
      <c r="F3396">
        <v>0</v>
      </c>
      <c r="G3396">
        <v>-1</v>
      </c>
      <c r="H3396">
        <v>1</v>
      </c>
      <c r="I3396">
        <v>272</v>
      </c>
    </row>
    <row r="3397" spans="2:9" x14ac:dyDescent="0.25">
      <c r="B3397">
        <v>469</v>
      </c>
      <c r="C3397">
        <v>90</v>
      </c>
      <c r="D3397">
        <v>0.35555999999999999</v>
      </c>
      <c r="E3397">
        <v>76</v>
      </c>
      <c r="F3397">
        <v>0</v>
      </c>
      <c r="G3397">
        <v>-1</v>
      </c>
      <c r="H3397">
        <v>1</v>
      </c>
      <c r="I3397">
        <v>272</v>
      </c>
    </row>
    <row r="3398" spans="2:9" x14ac:dyDescent="0.25">
      <c r="B3398">
        <v>470</v>
      </c>
      <c r="C3398">
        <v>90</v>
      </c>
      <c r="D3398">
        <v>0.35555999999999999</v>
      </c>
      <c r="E3398">
        <v>76</v>
      </c>
      <c r="F3398">
        <v>0</v>
      </c>
      <c r="G3398">
        <v>-1</v>
      </c>
      <c r="H3398">
        <v>1</v>
      </c>
      <c r="I3398">
        <v>272</v>
      </c>
    </row>
    <row r="3399" spans="2:9" x14ac:dyDescent="0.25">
      <c r="B3399">
        <v>471</v>
      </c>
      <c r="C3399">
        <v>90</v>
      </c>
      <c r="D3399">
        <v>0.35555999999999999</v>
      </c>
      <c r="E3399">
        <v>76</v>
      </c>
      <c r="F3399">
        <v>0</v>
      </c>
      <c r="G3399">
        <v>-1</v>
      </c>
      <c r="H3399">
        <v>1</v>
      </c>
      <c r="I3399">
        <v>272</v>
      </c>
    </row>
    <row r="3400" spans="2:9" x14ac:dyDescent="0.25">
      <c r="B3400">
        <v>472</v>
      </c>
      <c r="C3400">
        <v>90</v>
      </c>
      <c r="D3400">
        <v>0.35555999999999999</v>
      </c>
      <c r="E3400">
        <v>76</v>
      </c>
      <c r="F3400">
        <v>0</v>
      </c>
      <c r="G3400">
        <v>-1</v>
      </c>
      <c r="H3400">
        <v>1</v>
      </c>
      <c r="I3400">
        <v>272</v>
      </c>
    </row>
    <row r="3401" spans="2:9" x14ac:dyDescent="0.25">
      <c r="B3401">
        <v>473</v>
      </c>
      <c r="C3401">
        <v>90</v>
      </c>
      <c r="D3401">
        <v>0.35555999999999999</v>
      </c>
      <c r="E3401">
        <v>76</v>
      </c>
      <c r="F3401">
        <v>0</v>
      </c>
      <c r="G3401">
        <v>-1</v>
      </c>
      <c r="H3401">
        <v>1</v>
      </c>
      <c r="I3401">
        <v>272</v>
      </c>
    </row>
    <row r="3402" spans="2:9" x14ac:dyDescent="0.25">
      <c r="B3402">
        <v>475</v>
      </c>
      <c r="C3402">
        <v>90</v>
      </c>
      <c r="D3402">
        <v>0.35555999999999999</v>
      </c>
      <c r="E3402">
        <v>76</v>
      </c>
      <c r="F3402">
        <v>0</v>
      </c>
      <c r="G3402">
        <v>-1</v>
      </c>
      <c r="H3402">
        <v>1</v>
      </c>
      <c r="I3402">
        <v>272</v>
      </c>
    </row>
    <row r="3403" spans="2:9" x14ac:dyDescent="0.25">
      <c r="B3403">
        <v>476</v>
      </c>
      <c r="C3403">
        <v>90</v>
      </c>
      <c r="D3403">
        <v>0.22371099999999999</v>
      </c>
      <c r="E3403">
        <v>76</v>
      </c>
      <c r="F3403">
        <v>0</v>
      </c>
      <c r="G3403">
        <v>-1</v>
      </c>
      <c r="H3403">
        <v>1</v>
      </c>
      <c r="I3403">
        <v>272</v>
      </c>
    </row>
    <row r="3404" spans="2:9" x14ac:dyDescent="0.25">
      <c r="B3404">
        <v>477</v>
      </c>
      <c r="C3404">
        <v>90</v>
      </c>
      <c r="D3404">
        <v>0.68161700000000003</v>
      </c>
      <c r="E3404">
        <v>76</v>
      </c>
      <c r="F3404">
        <v>0</v>
      </c>
      <c r="G3404">
        <v>-1</v>
      </c>
      <c r="H3404">
        <v>1</v>
      </c>
      <c r="I3404">
        <v>272</v>
      </c>
    </row>
    <row r="3405" spans="2:9" x14ac:dyDescent="0.25">
      <c r="B3405">
        <v>478</v>
      </c>
      <c r="C3405">
        <v>90</v>
      </c>
      <c r="D3405">
        <v>0.347995</v>
      </c>
      <c r="E3405">
        <v>76</v>
      </c>
      <c r="F3405">
        <v>0</v>
      </c>
      <c r="G3405">
        <v>-1</v>
      </c>
      <c r="H3405">
        <v>1</v>
      </c>
      <c r="I3405">
        <v>272</v>
      </c>
    </row>
    <row r="3406" spans="2:9" x14ac:dyDescent="0.25">
      <c r="B3406">
        <v>479</v>
      </c>
      <c r="C3406">
        <v>90</v>
      </c>
      <c r="D3406">
        <v>0.347995</v>
      </c>
      <c r="E3406">
        <v>76</v>
      </c>
      <c r="F3406">
        <v>0</v>
      </c>
      <c r="G3406">
        <v>-1</v>
      </c>
      <c r="H3406">
        <v>1</v>
      </c>
      <c r="I3406">
        <v>272</v>
      </c>
    </row>
    <row r="3407" spans="2:9" x14ac:dyDescent="0.25">
      <c r="B3407">
        <v>480</v>
      </c>
      <c r="C3407">
        <v>90</v>
      </c>
      <c r="D3407">
        <v>0.347995</v>
      </c>
      <c r="E3407">
        <v>76</v>
      </c>
      <c r="F3407">
        <v>0</v>
      </c>
      <c r="G3407">
        <v>-1</v>
      </c>
      <c r="H3407">
        <v>1</v>
      </c>
      <c r="I3407">
        <v>272</v>
      </c>
    </row>
    <row r="3408" spans="2:9" x14ac:dyDescent="0.25">
      <c r="B3408">
        <v>481</v>
      </c>
      <c r="C3408">
        <v>90</v>
      </c>
      <c r="D3408">
        <v>0.347995</v>
      </c>
      <c r="E3408">
        <v>76</v>
      </c>
      <c r="F3408">
        <v>0</v>
      </c>
      <c r="G3408">
        <v>-1</v>
      </c>
      <c r="H3408">
        <v>1</v>
      </c>
      <c r="I3408">
        <v>272</v>
      </c>
    </row>
    <row r="3409" spans="2:9" x14ac:dyDescent="0.25">
      <c r="B3409">
        <v>482</v>
      </c>
      <c r="C3409">
        <v>90</v>
      </c>
      <c r="D3409">
        <v>0.68161700000000003</v>
      </c>
      <c r="E3409">
        <v>76</v>
      </c>
      <c r="F3409">
        <v>0</v>
      </c>
      <c r="G3409">
        <v>-1</v>
      </c>
      <c r="H3409">
        <v>1</v>
      </c>
      <c r="I3409">
        <v>272</v>
      </c>
    </row>
    <row r="3410" spans="2:9" x14ac:dyDescent="0.25">
      <c r="B3410">
        <v>484</v>
      </c>
      <c r="C3410">
        <v>90</v>
      </c>
      <c r="D3410">
        <v>0.347995</v>
      </c>
      <c r="E3410">
        <v>76</v>
      </c>
      <c r="F3410">
        <v>0</v>
      </c>
      <c r="G3410">
        <v>-1</v>
      </c>
      <c r="H3410">
        <v>1</v>
      </c>
      <c r="I3410">
        <v>272</v>
      </c>
    </row>
    <row r="3411" spans="2:9" x14ac:dyDescent="0.25">
      <c r="B3411">
        <v>485</v>
      </c>
      <c r="C3411">
        <v>90</v>
      </c>
      <c r="D3411">
        <v>0.21560599999999999</v>
      </c>
      <c r="E3411">
        <v>76</v>
      </c>
      <c r="F3411">
        <v>0</v>
      </c>
      <c r="G3411">
        <v>-1</v>
      </c>
      <c r="H3411">
        <v>1</v>
      </c>
      <c r="I3411">
        <v>272</v>
      </c>
    </row>
    <row r="3412" spans="2:9" x14ac:dyDescent="0.25">
      <c r="B3412">
        <v>486</v>
      </c>
      <c r="C3412">
        <v>90</v>
      </c>
      <c r="D3412">
        <v>0.33538699999999999</v>
      </c>
      <c r="E3412">
        <v>76</v>
      </c>
      <c r="F3412">
        <v>0</v>
      </c>
      <c r="G3412">
        <v>-1</v>
      </c>
      <c r="H3412">
        <v>1</v>
      </c>
      <c r="I3412">
        <v>272</v>
      </c>
    </row>
    <row r="3413" spans="2:9" x14ac:dyDescent="0.25">
      <c r="B3413">
        <v>487</v>
      </c>
      <c r="C3413">
        <v>90</v>
      </c>
      <c r="D3413">
        <v>0.33538699999999999</v>
      </c>
      <c r="E3413">
        <v>76</v>
      </c>
      <c r="F3413">
        <v>0</v>
      </c>
      <c r="G3413">
        <v>-1</v>
      </c>
      <c r="H3413">
        <v>1</v>
      </c>
      <c r="I3413">
        <v>272</v>
      </c>
    </row>
    <row r="3414" spans="2:9" x14ac:dyDescent="0.25">
      <c r="B3414">
        <v>488</v>
      </c>
      <c r="C3414">
        <v>90</v>
      </c>
      <c r="D3414">
        <v>0.33538699999999999</v>
      </c>
      <c r="E3414">
        <v>76</v>
      </c>
      <c r="F3414">
        <v>0</v>
      </c>
      <c r="G3414">
        <v>-1</v>
      </c>
      <c r="H3414">
        <v>1</v>
      </c>
      <c r="I3414">
        <v>272</v>
      </c>
    </row>
    <row r="3415" spans="2:9" x14ac:dyDescent="0.25">
      <c r="B3415">
        <v>489</v>
      </c>
      <c r="C3415">
        <v>90</v>
      </c>
      <c r="D3415">
        <v>0.33538699999999999</v>
      </c>
      <c r="E3415">
        <v>76</v>
      </c>
      <c r="F3415">
        <v>0</v>
      </c>
      <c r="G3415">
        <v>-1</v>
      </c>
      <c r="H3415">
        <v>1</v>
      </c>
      <c r="I3415">
        <v>272</v>
      </c>
    </row>
    <row r="3416" spans="2:9" x14ac:dyDescent="0.25">
      <c r="B3416">
        <v>491</v>
      </c>
      <c r="C3416">
        <v>90</v>
      </c>
      <c r="D3416">
        <v>0.33538699999999999</v>
      </c>
      <c r="E3416">
        <v>76</v>
      </c>
      <c r="F3416">
        <v>0</v>
      </c>
      <c r="G3416">
        <v>-1</v>
      </c>
      <c r="H3416">
        <v>1</v>
      </c>
      <c r="I3416">
        <v>272</v>
      </c>
    </row>
    <row r="3417" spans="2:9" x14ac:dyDescent="0.25">
      <c r="B3417">
        <v>492</v>
      </c>
      <c r="C3417">
        <v>90</v>
      </c>
      <c r="D3417">
        <v>0.21447099999999999</v>
      </c>
      <c r="E3417">
        <v>76</v>
      </c>
      <c r="F3417">
        <v>0</v>
      </c>
      <c r="G3417">
        <v>-1</v>
      </c>
      <c r="H3417">
        <v>1</v>
      </c>
      <c r="I3417">
        <v>272</v>
      </c>
    </row>
    <row r="3418" spans="2:9" x14ac:dyDescent="0.25">
      <c r="B3418">
        <v>493</v>
      </c>
      <c r="C3418">
        <v>90</v>
      </c>
      <c r="D3418">
        <v>0.33362199999999997</v>
      </c>
      <c r="E3418">
        <v>76</v>
      </c>
      <c r="F3418">
        <v>0</v>
      </c>
      <c r="G3418">
        <v>-1</v>
      </c>
      <c r="H3418">
        <v>1</v>
      </c>
      <c r="I3418">
        <v>272</v>
      </c>
    </row>
    <row r="3419" spans="2:9" x14ac:dyDescent="0.25">
      <c r="B3419">
        <v>494</v>
      </c>
      <c r="C3419">
        <v>90</v>
      </c>
      <c r="D3419">
        <v>0.33362199999999997</v>
      </c>
      <c r="E3419">
        <v>76</v>
      </c>
      <c r="F3419">
        <v>0</v>
      </c>
      <c r="G3419">
        <v>-1</v>
      </c>
      <c r="H3419">
        <v>1</v>
      </c>
      <c r="I3419">
        <v>272</v>
      </c>
    </row>
    <row r="3420" spans="2:9" x14ac:dyDescent="0.25">
      <c r="B3420">
        <v>495</v>
      </c>
      <c r="C3420">
        <v>90</v>
      </c>
      <c r="D3420">
        <v>0.33362199999999997</v>
      </c>
      <c r="E3420">
        <v>76</v>
      </c>
      <c r="F3420">
        <v>0</v>
      </c>
      <c r="G3420">
        <v>-1</v>
      </c>
      <c r="H3420">
        <v>1</v>
      </c>
      <c r="I3420">
        <v>272</v>
      </c>
    </row>
    <row r="3421" spans="2:9" x14ac:dyDescent="0.25">
      <c r="B3421">
        <v>496</v>
      </c>
      <c r="C3421">
        <v>90</v>
      </c>
      <c r="D3421">
        <v>0.33362199999999997</v>
      </c>
      <c r="E3421">
        <v>76</v>
      </c>
      <c r="F3421">
        <v>0</v>
      </c>
      <c r="G3421">
        <v>-1</v>
      </c>
      <c r="H3421">
        <v>1</v>
      </c>
      <c r="I3421">
        <v>272</v>
      </c>
    </row>
    <row r="3422" spans="2:9" x14ac:dyDescent="0.25">
      <c r="B3422">
        <v>498</v>
      </c>
      <c r="C3422">
        <v>90</v>
      </c>
      <c r="D3422">
        <v>0.33362199999999997</v>
      </c>
      <c r="E3422">
        <v>76</v>
      </c>
      <c r="F3422">
        <v>0</v>
      </c>
      <c r="G3422">
        <v>-1</v>
      </c>
      <c r="H3422">
        <v>1</v>
      </c>
      <c r="I3422">
        <v>272</v>
      </c>
    </row>
    <row r="3423" spans="2:9" x14ac:dyDescent="0.25">
      <c r="B3423">
        <v>499</v>
      </c>
      <c r="C3423">
        <v>90</v>
      </c>
      <c r="D3423">
        <v>0.56460999999999995</v>
      </c>
      <c r="E3423">
        <v>76</v>
      </c>
      <c r="F3423">
        <v>0</v>
      </c>
      <c r="G3423">
        <v>-1</v>
      </c>
      <c r="H3423">
        <v>1</v>
      </c>
      <c r="I3423">
        <v>272</v>
      </c>
    </row>
    <row r="3424" spans="2:9" x14ac:dyDescent="0.25">
      <c r="B3424">
        <v>500</v>
      </c>
      <c r="C3424">
        <v>90</v>
      </c>
      <c r="D3424">
        <v>0.56460999999999995</v>
      </c>
      <c r="E3424">
        <v>76</v>
      </c>
      <c r="F3424">
        <v>0</v>
      </c>
      <c r="G3424">
        <v>-1</v>
      </c>
      <c r="H3424">
        <v>1</v>
      </c>
      <c r="I3424">
        <v>272</v>
      </c>
    </row>
    <row r="3425" spans="2:9" x14ac:dyDescent="0.25">
      <c r="B3425">
        <v>501</v>
      </c>
      <c r="C3425">
        <v>90</v>
      </c>
      <c r="D3425">
        <v>0.56460999999999995</v>
      </c>
      <c r="E3425">
        <v>76</v>
      </c>
      <c r="F3425">
        <v>0</v>
      </c>
      <c r="G3425">
        <v>-1</v>
      </c>
      <c r="H3425">
        <v>1</v>
      </c>
      <c r="I3425">
        <v>272</v>
      </c>
    </row>
    <row r="3426" spans="2:9" x14ac:dyDescent="0.25">
      <c r="B3426">
        <v>502</v>
      </c>
      <c r="C3426">
        <v>90</v>
      </c>
      <c r="D3426">
        <v>0.249781</v>
      </c>
      <c r="E3426">
        <v>76</v>
      </c>
      <c r="F3426">
        <v>0</v>
      </c>
      <c r="G3426">
        <v>-1</v>
      </c>
      <c r="H3426">
        <v>1</v>
      </c>
      <c r="I3426">
        <v>272</v>
      </c>
    </row>
    <row r="3427" spans="2:9" x14ac:dyDescent="0.25">
      <c r="B3427">
        <v>503</v>
      </c>
      <c r="C3427">
        <v>90</v>
      </c>
      <c r="D3427">
        <v>0.36296400000000001</v>
      </c>
      <c r="E3427">
        <v>76</v>
      </c>
      <c r="F3427">
        <v>0</v>
      </c>
      <c r="G3427">
        <v>-1</v>
      </c>
      <c r="H3427">
        <v>1</v>
      </c>
      <c r="I3427">
        <v>272</v>
      </c>
    </row>
    <row r="3428" spans="2:9" x14ac:dyDescent="0.25">
      <c r="B3428">
        <v>504</v>
      </c>
      <c r="C3428">
        <v>90</v>
      </c>
      <c r="D3428">
        <v>0.56460999999999995</v>
      </c>
      <c r="E3428">
        <v>76</v>
      </c>
      <c r="F3428">
        <v>0</v>
      </c>
      <c r="G3428">
        <v>-1</v>
      </c>
      <c r="H3428">
        <v>1</v>
      </c>
      <c r="I3428">
        <v>272</v>
      </c>
    </row>
    <row r="3429" spans="2:9" x14ac:dyDescent="0.25">
      <c r="B3429">
        <v>505</v>
      </c>
      <c r="C3429">
        <v>90</v>
      </c>
      <c r="D3429">
        <v>3.626849</v>
      </c>
      <c r="E3429">
        <v>76</v>
      </c>
      <c r="F3429">
        <v>0</v>
      </c>
      <c r="G3429">
        <v>-1</v>
      </c>
      <c r="H3429">
        <v>1</v>
      </c>
      <c r="I3429">
        <v>272</v>
      </c>
    </row>
    <row r="3430" spans="2:9" x14ac:dyDescent="0.25">
      <c r="B3430">
        <v>506</v>
      </c>
      <c r="C3430">
        <v>90</v>
      </c>
      <c r="D3430">
        <v>0.33286500000000002</v>
      </c>
      <c r="E3430">
        <v>76</v>
      </c>
      <c r="F3430">
        <v>0</v>
      </c>
      <c r="G3430">
        <v>-1</v>
      </c>
      <c r="H3430">
        <v>1</v>
      </c>
      <c r="I3430">
        <v>272</v>
      </c>
    </row>
    <row r="3431" spans="2:9" x14ac:dyDescent="0.25">
      <c r="B3431">
        <v>507</v>
      </c>
      <c r="C3431">
        <v>90</v>
      </c>
      <c r="D3431">
        <v>1.9192089999999999</v>
      </c>
      <c r="E3431">
        <v>76</v>
      </c>
      <c r="F3431">
        <v>0</v>
      </c>
      <c r="G3431">
        <v>-1</v>
      </c>
      <c r="H3431">
        <v>1</v>
      </c>
      <c r="I3431">
        <v>272</v>
      </c>
    </row>
    <row r="3432" spans="2:9" x14ac:dyDescent="0.25">
      <c r="B3432">
        <v>508</v>
      </c>
      <c r="C3432">
        <v>90</v>
      </c>
      <c r="D3432">
        <v>1.354174</v>
      </c>
      <c r="E3432">
        <v>76</v>
      </c>
      <c r="F3432">
        <v>0</v>
      </c>
      <c r="G3432">
        <v>-1</v>
      </c>
      <c r="H3432">
        <v>1</v>
      </c>
      <c r="I3432">
        <v>272</v>
      </c>
    </row>
    <row r="3433" spans="2:9" x14ac:dyDescent="0.25">
      <c r="B3433">
        <v>509</v>
      </c>
      <c r="C3433">
        <v>90</v>
      </c>
      <c r="D3433">
        <v>0.75651199999999996</v>
      </c>
      <c r="E3433">
        <v>76</v>
      </c>
      <c r="F3433">
        <v>0</v>
      </c>
      <c r="G3433">
        <v>-1</v>
      </c>
      <c r="H3433">
        <v>1</v>
      </c>
      <c r="I3433">
        <v>272</v>
      </c>
    </row>
    <row r="3434" spans="2:9" x14ac:dyDescent="0.25">
      <c r="B3434">
        <v>510</v>
      </c>
      <c r="C3434">
        <v>90</v>
      </c>
      <c r="D3434">
        <v>0.20539299999999999</v>
      </c>
      <c r="E3434">
        <v>76</v>
      </c>
      <c r="F3434">
        <v>0</v>
      </c>
      <c r="G3434">
        <v>-1</v>
      </c>
      <c r="H3434">
        <v>1</v>
      </c>
      <c r="I3434">
        <v>272</v>
      </c>
    </row>
    <row r="3435" spans="2:9" x14ac:dyDescent="0.25">
      <c r="B3435">
        <v>511</v>
      </c>
      <c r="C3435">
        <v>90</v>
      </c>
      <c r="D3435">
        <v>0.31950000000000001</v>
      </c>
      <c r="E3435">
        <v>76</v>
      </c>
      <c r="F3435">
        <v>0</v>
      </c>
      <c r="G3435">
        <v>-1</v>
      </c>
      <c r="H3435">
        <v>1</v>
      </c>
      <c r="I3435">
        <v>272</v>
      </c>
    </row>
    <row r="3436" spans="2:9" x14ac:dyDescent="0.25">
      <c r="B3436">
        <v>512</v>
      </c>
      <c r="C3436">
        <v>90</v>
      </c>
      <c r="D3436">
        <v>0.31950000000000001</v>
      </c>
      <c r="E3436">
        <v>76</v>
      </c>
      <c r="F3436">
        <v>0</v>
      </c>
      <c r="G3436">
        <v>-1</v>
      </c>
      <c r="H3436">
        <v>1</v>
      </c>
      <c r="I3436">
        <v>272</v>
      </c>
    </row>
    <row r="3437" spans="2:9" x14ac:dyDescent="0.25">
      <c r="B3437">
        <v>513</v>
      </c>
      <c r="C3437">
        <v>90</v>
      </c>
      <c r="D3437">
        <v>0.31950000000000001</v>
      </c>
      <c r="E3437">
        <v>76</v>
      </c>
      <c r="F3437">
        <v>0</v>
      </c>
      <c r="G3437">
        <v>-1</v>
      </c>
      <c r="H3437">
        <v>1</v>
      </c>
      <c r="I3437">
        <v>272</v>
      </c>
    </row>
    <row r="3438" spans="2:9" x14ac:dyDescent="0.25">
      <c r="B3438">
        <v>514</v>
      </c>
      <c r="C3438">
        <v>90</v>
      </c>
      <c r="D3438">
        <v>0.31950000000000001</v>
      </c>
      <c r="E3438">
        <v>76</v>
      </c>
      <c r="F3438">
        <v>0</v>
      </c>
      <c r="G3438">
        <v>-1</v>
      </c>
      <c r="H3438">
        <v>1</v>
      </c>
      <c r="I3438">
        <v>272</v>
      </c>
    </row>
    <row r="3439" spans="2:9" x14ac:dyDescent="0.25">
      <c r="B3439">
        <v>515</v>
      </c>
      <c r="C3439">
        <v>90</v>
      </c>
      <c r="D3439">
        <v>0.31950000000000001</v>
      </c>
      <c r="E3439">
        <v>76</v>
      </c>
      <c r="F3439">
        <v>0</v>
      </c>
      <c r="G3439">
        <v>-1</v>
      </c>
      <c r="H3439">
        <v>1</v>
      </c>
      <c r="I3439">
        <v>272</v>
      </c>
    </row>
    <row r="3440" spans="2:9" x14ac:dyDescent="0.25">
      <c r="B3440">
        <v>516</v>
      </c>
      <c r="C3440">
        <v>90</v>
      </c>
      <c r="D3440">
        <v>0.31950000000000001</v>
      </c>
      <c r="E3440">
        <v>76</v>
      </c>
      <c r="F3440">
        <v>0</v>
      </c>
      <c r="G3440">
        <v>-1</v>
      </c>
      <c r="H3440">
        <v>1</v>
      </c>
      <c r="I3440">
        <v>272</v>
      </c>
    </row>
    <row r="3441" spans="2:9" x14ac:dyDescent="0.25">
      <c r="B3441">
        <v>518</v>
      </c>
      <c r="C3441">
        <v>90</v>
      </c>
      <c r="D3441">
        <v>0.31950000000000001</v>
      </c>
      <c r="E3441">
        <v>76</v>
      </c>
      <c r="F3441">
        <v>0</v>
      </c>
      <c r="G3441">
        <v>-1</v>
      </c>
      <c r="H3441">
        <v>1</v>
      </c>
      <c r="I3441">
        <v>272</v>
      </c>
    </row>
    <row r="3442" spans="2:9" x14ac:dyDescent="0.25">
      <c r="B3442">
        <v>519</v>
      </c>
      <c r="C3442">
        <v>90</v>
      </c>
      <c r="D3442">
        <v>0.202151</v>
      </c>
      <c r="E3442">
        <v>76</v>
      </c>
      <c r="F3442">
        <v>0</v>
      </c>
      <c r="G3442">
        <v>-1</v>
      </c>
      <c r="H3442">
        <v>1</v>
      </c>
      <c r="I3442">
        <v>272</v>
      </c>
    </row>
    <row r="3443" spans="2:9" x14ac:dyDescent="0.25">
      <c r="B3443">
        <v>520</v>
      </c>
      <c r="C3443">
        <v>90</v>
      </c>
      <c r="D3443">
        <v>0.31445699999999999</v>
      </c>
      <c r="E3443">
        <v>76</v>
      </c>
      <c r="F3443">
        <v>0</v>
      </c>
      <c r="G3443">
        <v>-1</v>
      </c>
      <c r="H3443">
        <v>1</v>
      </c>
      <c r="I3443">
        <v>272</v>
      </c>
    </row>
    <row r="3444" spans="2:9" x14ac:dyDescent="0.25">
      <c r="B3444">
        <v>521</v>
      </c>
      <c r="C3444">
        <v>90</v>
      </c>
      <c r="D3444">
        <v>0.31445699999999999</v>
      </c>
      <c r="E3444">
        <v>76</v>
      </c>
      <c r="F3444">
        <v>0</v>
      </c>
      <c r="G3444">
        <v>-1</v>
      </c>
      <c r="H3444">
        <v>1</v>
      </c>
      <c r="I3444">
        <v>272</v>
      </c>
    </row>
    <row r="3445" spans="2:9" x14ac:dyDescent="0.25">
      <c r="B3445">
        <v>522</v>
      </c>
      <c r="C3445">
        <v>90</v>
      </c>
      <c r="D3445">
        <v>0.31445699999999999</v>
      </c>
      <c r="E3445">
        <v>76</v>
      </c>
      <c r="F3445">
        <v>0</v>
      </c>
      <c r="G3445">
        <v>-1</v>
      </c>
      <c r="H3445">
        <v>1</v>
      </c>
      <c r="I3445">
        <v>272</v>
      </c>
    </row>
    <row r="3446" spans="2:9" x14ac:dyDescent="0.25">
      <c r="B3446">
        <v>523</v>
      </c>
      <c r="C3446">
        <v>90</v>
      </c>
      <c r="D3446">
        <v>0.31445699999999999</v>
      </c>
      <c r="E3446">
        <v>76</v>
      </c>
      <c r="F3446">
        <v>0</v>
      </c>
      <c r="G3446">
        <v>-1</v>
      </c>
      <c r="H3446">
        <v>1</v>
      </c>
      <c r="I3446">
        <v>272</v>
      </c>
    </row>
    <row r="3447" spans="2:9" x14ac:dyDescent="0.25">
      <c r="B3447">
        <v>524</v>
      </c>
      <c r="C3447">
        <v>90</v>
      </c>
      <c r="D3447">
        <v>0.31445699999999999</v>
      </c>
      <c r="E3447">
        <v>76</v>
      </c>
      <c r="F3447">
        <v>0</v>
      </c>
      <c r="G3447">
        <v>-1</v>
      </c>
      <c r="H3447">
        <v>1</v>
      </c>
      <c r="I3447">
        <v>272</v>
      </c>
    </row>
    <row r="3448" spans="2:9" x14ac:dyDescent="0.25">
      <c r="B3448">
        <v>525</v>
      </c>
      <c r="C3448">
        <v>90</v>
      </c>
      <c r="D3448">
        <v>0.31445699999999999</v>
      </c>
      <c r="E3448">
        <v>76</v>
      </c>
      <c r="F3448">
        <v>0</v>
      </c>
      <c r="G3448">
        <v>-1</v>
      </c>
      <c r="H3448">
        <v>1</v>
      </c>
      <c r="I3448">
        <v>272</v>
      </c>
    </row>
    <row r="3449" spans="2:9" x14ac:dyDescent="0.25">
      <c r="B3449">
        <v>527</v>
      </c>
      <c r="C3449">
        <v>90</v>
      </c>
      <c r="D3449">
        <v>0.31445699999999999</v>
      </c>
      <c r="E3449">
        <v>76</v>
      </c>
      <c r="F3449">
        <v>0</v>
      </c>
      <c r="G3449">
        <v>-1</v>
      </c>
      <c r="H3449">
        <v>1</v>
      </c>
      <c r="I3449">
        <v>272</v>
      </c>
    </row>
    <row r="3450" spans="2:9" x14ac:dyDescent="0.25">
      <c r="B3450">
        <v>528</v>
      </c>
      <c r="C3450">
        <v>90</v>
      </c>
      <c r="D3450">
        <v>0.75651199999999996</v>
      </c>
      <c r="E3450">
        <v>76</v>
      </c>
      <c r="F3450">
        <v>0</v>
      </c>
      <c r="G3450">
        <v>-1</v>
      </c>
      <c r="H3450">
        <v>1</v>
      </c>
      <c r="I3450">
        <v>272</v>
      </c>
    </row>
    <row r="3451" spans="2:9" x14ac:dyDescent="0.25">
      <c r="B3451">
        <v>529</v>
      </c>
      <c r="C3451">
        <v>90</v>
      </c>
      <c r="D3451">
        <v>0.75651199999999996</v>
      </c>
      <c r="E3451">
        <v>76</v>
      </c>
      <c r="F3451">
        <v>0</v>
      </c>
      <c r="G3451">
        <v>-1</v>
      </c>
      <c r="H3451">
        <v>1</v>
      </c>
      <c r="I3451">
        <v>272</v>
      </c>
    </row>
    <row r="3452" spans="2:9" x14ac:dyDescent="0.25">
      <c r="B3452">
        <v>530</v>
      </c>
      <c r="C3452">
        <v>90</v>
      </c>
      <c r="D3452">
        <v>0.57774099999999995</v>
      </c>
      <c r="E3452">
        <v>76</v>
      </c>
      <c r="F3452">
        <v>0</v>
      </c>
      <c r="G3452">
        <v>-1</v>
      </c>
      <c r="H3452">
        <v>1</v>
      </c>
      <c r="I3452">
        <v>272</v>
      </c>
    </row>
    <row r="3453" spans="2:9" x14ac:dyDescent="0.25">
      <c r="B3453">
        <v>531</v>
      </c>
      <c r="C3453">
        <v>90</v>
      </c>
      <c r="D3453">
        <v>0.57774099999999995</v>
      </c>
      <c r="E3453">
        <v>76</v>
      </c>
      <c r="F3453">
        <v>0</v>
      </c>
      <c r="G3453">
        <v>-1</v>
      </c>
      <c r="H3453">
        <v>1</v>
      </c>
      <c r="I3453">
        <v>272</v>
      </c>
    </row>
    <row r="3454" spans="2:9" x14ac:dyDescent="0.25">
      <c r="B3454">
        <v>532</v>
      </c>
      <c r="C3454">
        <v>90</v>
      </c>
      <c r="D3454">
        <v>0.57774099999999995</v>
      </c>
      <c r="E3454">
        <v>76</v>
      </c>
      <c r="F3454">
        <v>0</v>
      </c>
      <c r="G3454">
        <v>-1</v>
      </c>
      <c r="H3454">
        <v>1</v>
      </c>
      <c r="I3454">
        <v>272</v>
      </c>
    </row>
    <row r="3455" spans="2:9" x14ac:dyDescent="0.25">
      <c r="B3455">
        <v>533</v>
      </c>
      <c r="C3455">
        <v>90</v>
      </c>
      <c r="D3455">
        <v>0.57774099999999995</v>
      </c>
      <c r="E3455">
        <v>76</v>
      </c>
      <c r="F3455">
        <v>0</v>
      </c>
      <c r="G3455">
        <v>-1</v>
      </c>
      <c r="H3455">
        <v>1</v>
      </c>
      <c r="I3455">
        <v>272</v>
      </c>
    </row>
    <row r="3456" spans="2:9" x14ac:dyDescent="0.25">
      <c r="B3456">
        <v>534</v>
      </c>
      <c r="C3456">
        <v>90</v>
      </c>
      <c r="D3456">
        <v>0.57774099999999995</v>
      </c>
      <c r="E3456">
        <v>76</v>
      </c>
      <c r="F3456">
        <v>0</v>
      </c>
      <c r="G3456">
        <v>-1</v>
      </c>
      <c r="H3456">
        <v>1</v>
      </c>
      <c r="I3456">
        <v>272</v>
      </c>
    </row>
    <row r="3457" spans="2:9" x14ac:dyDescent="0.25">
      <c r="B3457">
        <v>535</v>
      </c>
      <c r="C3457">
        <v>90</v>
      </c>
      <c r="D3457">
        <v>0.57774099999999995</v>
      </c>
      <c r="E3457">
        <v>76</v>
      </c>
      <c r="F3457">
        <v>0</v>
      </c>
      <c r="G3457">
        <v>-1</v>
      </c>
      <c r="H3457">
        <v>1</v>
      </c>
      <c r="I3457">
        <v>272</v>
      </c>
    </row>
    <row r="3458" spans="2:9" x14ac:dyDescent="0.25">
      <c r="B3458">
        <v>536</v>
      </c>
      <c r="C3458">
        <v>90</v>
      </c>
      <c r="D3458">
        <v>0.57774099999999995</v>
      </c>
      <c r="E3458">
        <v>76</v>
      </c>
      <c r="F3458">
        <v>0</v>
      </c>
      <c r="G3458">
        <v>-1</v>
      </c>
      <c r="H3458">
        <v>1</v>
      </c>
      <c r="I3458">
        <v>272</v>
      </c>
    </row>
    <row r="3459" spans="2:9" x14ac:dyDescent="0.25">
      <c r="B3459">
        <v>537</v>
      </c>
      <c r="C3459">
        <v>90</v>
      </c>
      <c r="D3459">
        <v>0.465165</v>
      </c>
      <c r="E3459">
        <v>76</v>
      </c>
      <c r="F3459">
        <v>0</v>
      </c>
      <c r="G3459">
        <v>-1</v>
      </c>
      <c r="H3459">
        <v>1</v>
      </c>
      <c r="I3459">
        <v>272</v>
      </c>
    </row>
    <row r="3460" spans="2:9" x14ac:dyDescent="0.25">
      <c r="B3460">
        <v>538</v>
      </c>
      <c r="C3460">
        <v>90</v>
      </c>
      <c r="D3460">
        <v>2.2240030000000002</v>
      </c>
      <c r="E3460">
        <v>76</v>
      </c>
      <c r="F3460">
        <v>0</v>
      </c>
      <c r="G3460">
        <v>-1</v>
      </c>
      <c r="H3460">
        <v>1</v>
      </c>
      <c r="I3460">
        <v>272</v>
      </c>
    </row>
    <row r="3461" spans="2:9" x14ac:dyDescent="0.25">
      <c r="B3461">
        <v>539</v>
      </c>
      <c r="C3461">
        <v>90</v>
      </c>
      <c r="D3461">
        <v>1.4941469999999999</v>
      </c>
      <c r="E3461">
        <v>76</v>
      </c>
      <c r="F3461">
        <v>0</v>
      </c>
      <c r="G3461">
        <v>-1</v>
      </c>
      <c r="H3461">
        <v>1</v>
      </c>
      <c r="I3461">
        <v>272</v>
      </c>
    </row>
    <row r="3462" spans="2:9" x14ac:dyDescent="0.25">
      <c r="B3462">
        <v>540</v>
      </c>
      <c r="C3462">
        <v>90</v>
      </c>
      <c r="D3462">
        <v>1.4941469999999999</v>
      </c>
      <c r="E3462">
        <v>76</v>
      </c>
      <c r="F3462">
        <v>0</v>
      </c>
      <c r="G3462">
        <v>-1</v>
      </c>
      <c r="H3462">
        <v>1</v>
      </c>
      <c r="I3462">
        <v>272</v>
      </c>
    </row>
    <row r="3463" spans="2:9" x14ac:dyDescent="0.25">
      <c r="B3463">
        <v>541</v>
      </c>
      <c r="C3463">
        <v>90</v>
      </c>
      <c r="D3463">
        <v>3.6533220000000002</v>
      </c>
      <c r="E3463">
        <v>76</v>
      </c>
      <c r="F3463">
        <v>0</v>
      </c>
      <c r="G3463">
        <v>-1</v>
      </c>
      <c r="H3463">
        <v>1</v>
      </c>
      <c r="I3463">
        <v>272</v>
      </c>
    </row>
    <row r="3464" spans="2:9" x14ac:dyDescent="0.25">
      <c r="B3464">
        <v>542</v>
      </c>
      <c r="C3464">
        <v>90</v>
      </c>
      <c r="D3464">
        <v>2.3326370000000001</v>
      </c>
      <c r="E3464">
        <v>76</v>
      </c>
      <c r="F3464">
        <v>0</v>
      </c>
      <c r="G3464">
        <v>-1</v>
      </c>
      <c r="H3464">
        <v>1</v>
      </c>
      <c r="I3464">
        <v>272</v>
      </c>
    </row>
    <row r="3465" spans="2:9" x14ac:dyDescent="0.25">
      <c r="B3465">
        <v>543</v>
      </c>
      <c r="C3465">
        <v>90</v>
      </c>
      <c r="D3465">
        <v>2.3326370000000001</v>
      </c>
      <c r="E3465">
        <v>76</v>
      </c>
      <c r="F3465">
        <v>0</v>
      </c>
      <c r="G3465">
        <v>-1</v>
      </c>
      <c r="H3465">
        <v>1</v>
      </c>
      <c r="I3465">
        <v>272</v>
      </c>
    </row>
    <row r="3466" spans="2:9" x14ac:dyDescent="0.25">
      <c r="B3466">
        <v>544</v>
      </c>
      <c r="C3466">
        <v>90</v>
      </c>
      <c r="D3466">
        <v>2.3326370000000001</v>
      </c>
      <c r="E3466">
        <v>76</v>
      </c>
      <c r="F3466">
        <v>0</v>
      </c>
      <c r="G3466">
        <v>-1</v>
      </c>
      <c r="H3466">
        <v>1</v>
      </c>
      <c r="I3466">
        <v>272</v>
      </c>
    </row>
    <row r="3467" spans="2:9" x14ac:dyDescent="0.25">
      <c r="B3467">
        <v>545</v>
      </c>
      <c r="C3467">
        <v>90</v>
      </c>
      <c r="D3467">
        <v>2.3326370000000001</v>
      </c>
      <c r="E3467">
        <v>76</v>
      </c>
      <c r="F3467">
        <v>0</v>
      </c>
      <c r="G3467">
        <v>-1</v>
      </c>
      <c r="H3467">
        <v>1</v>
      </c>
      <c r="I3467">
        <v>272</v>
      </c>
    </row>
    <row r="3468" spans="2:9" x14ac:dyDescent="0.25">
      <c r="B3468">
        <v>546</v>
      </c>
      <c r="C3468">
        <v>90</v>
      </c>
      <c r="D3468">
        <v>2.3326370000000001</v>
      </c>
      <c r="E3468">
        <v>76</v>
      </c>
      <c r="F3468">
        <v>0</v>
      </c>
      <c r="G3468">
        <v>-1</v>
      </c>
      <c r="H3468">
        <v>1</v>
      </c>
      <c r="I3468">
        <v>272</v>
      </c>
    </row>
    <row r="3469" spans="2:9" x14ac:dyDescent="0.25">
      <c r="B3469">
        <v>547</v>
      </c>
      <c r="C3469">
        <v>90</v>
      </c>
      <c r="D3469">
        <v>2.3326370000000001</v>
      </c>
      <c r="E3469">
        <v>76</v>
      </c>
      <c r="F3469">
        <v>0</v>
      </c>
      <c r="G3469">
        <v>-1</v>
      </c>
      <c r="H3469">
        <v>1</v>
      </c>
      <c r="I3469">
        <v>272</v>
      </c>
    </row>
    <row r="3470" spans="2:9" x14ac:dyDescent="0.25">
      <c r="B3470">
        <v>548</v>
      </c>
      <c r="C3470">
        <v>90</v>
      </c>
      <c r="D3470">
        <v>2.3326370000000001</v>
      </c>
      <c r="E3470">
        <v>76</v>
      </c>
      <c r="F3470">
        <v>0</v>
      </c>
      <c r="G3470">
        <v>-1</v>
      </c>
      <c r="H3470">
        <v>1</v>
      </c>
      <c r="I3470">
        <v>272</v>
      </c>
    </row>
    <row r="3471" spans="2:9" x14ac:dyDescent="0.25">
      <c r="B3471">
        <v>1</v>
      </c>
      <c r="C3471">
        <v>89</v>
      </c>
      <c r="D3471">
        <v>9.5817399999999999</v>
      </c>
      <c r="E3471">
        <v>76</v>
      </c>
      <c r="F3471">
        <v>0</v>
      </c>
      <c r="G3471">
        <v>-1</v>
      </c>
      <c r="H3471">
        <v>1</v>
      </c>
      <c r="I3471">
        <v>273</v>
      </c>
    </row>
    <row r="3472" spans="2:9" x14ac:dyDescent="0.25">
      <c r="B3472">
        <v>1</v>
      </c>
      <c r="C3472">
        <v>90</v>
      </c>
      <c r="D3472">
        <v>0.84163900000000003</v>
      </c>
      <c r="E3472">
        <v>76</v>
      </c>
      <c r="F3472">
        <v>0</v>
      </c>
      <c r="G3472">
        <v>-1</v>
      </c>
      <c r="H3472">
        <v>1</v>
      </c>
      <c r="I3472">
        <v>273</v>
      </c>
    </row>
    <row r="3473" spans="2:9" x14ac:dyDescent="0.25">
      <c r="B3473">
        <v>2</v>
      </c>
      <c r="C3473">
        <v>89</v>
      </c>
      <c r="D3473">
        <v>3.4918149999999999</v>
      </c>
      <c r="E3473">
        <v>76</v>
      </c>
      <c r="F3473">
        <v>0</v>
      </c>
      <c r="G3473">
        <v>-1</v>
      </c>
      <c r="H3473">
        <v>1</v>
      </c>
      <c r="I3473">
        <v>273</v>
      </c>
    </row>
    <row r="3474" spans="2:9" x14ac:dyDescent="0.25">
      <c r="B3474">
        <v>2</v>
      </c>
      <c r="C3474">
        <v>90</v>
      </c>
      <c r="D3474">
        <v>0.54264699999999999</v>
      </c>
      <c r="E3474">
        <v>76</v>
      </c>
      <c r="F3474">
        <v>0</v>
      </c>
      <c r="G3474">
        <v>-1</v>
      </c>
      <c r="H3474">
        <v>1</v>
      </c>
      <c r="I3474">
        <v>273</v>
      </c>
    </row>
    <row r="3475" spans="2:9" x14ac:dyDescent="0.25">
      <c r="B3475">
        <v>3</v>
      </c>
      <c r="C3475">
        <v>89</v>
      </c>
      <c r="D3475">
        <v>8.4805279999999996</v>
      </c>
      <c r="E3475">
        <v>76</v>
      </c>
      <c r="F3475">
        <v>0</v>
      </c>
      <c r="G3475">
        <v>-1</v>
      </c>
      <c r="H3475">
        <v>1</v>
      </c>
      <c r="I3475">
        <v>273</v>
      </c>
    </row>
    <row r="3476" spans="2:9" x14ac:dyDescent="0.25">
      <c r="B3476">
        <v>3</v>
      </c>
      <c r="C3476">
        <v>90</v>
      </c>
      <c r="D3476">
        <v>1.5948739999999999</v>
      </c>
      <c r="E3476">
        <v>76</v>
      </c>
      <c r="F3476">
        <v>0</v>
      </c>
      <c r="G3476">
        <v>-1</v>
      </c>
      <c r="H3476">
        <v>1</v>
      </c>
      <c r="I3476">
        <v>273</v>
      </c>
    </row>
    <row r="3477" spans="2:9" x14ac:dyDescent="0.25">
      <c r="B3477">
        <v>4</v>
      </c>
      <c r="C3477">
        <v>89</v>
      </c>
      <c r="D3477">
        <v>8.0008130000000008</v>
      </c>
      <c r="E3477">
        <v>76</v>
      </c>
      <c r="F3477">
        <v>0</v>
      </c>
      <c r="G3477">
        <v>-1</v>
      </c>
      <c r="H3477">
        <v>1</v>
      </c>
      <c r="I3477">
        <v>273</v>
      </c>
    </row>
    <row r="3478" spans="2:9" x14ac:dyDescent="0.25">
      <c r="B3478">
        <v>4</v>
      </c>
      <c r="C3478">
        <v>90</v>
      </c>
      <c r="D3478">
        <v>0.70277400000000001</v>
      </c>
      <c r="E3478">
        <v>76</v>
      </c>
      <c r="F3478">
        <v>0</v>
      </c>
      <c r="G3478">
        <v>-1</v>
      </c>
      <c r="H3478">
        <v>1</v>
      </c>
      <c r="I3478">
        <v>273</v>
      </c>
    </row>
    <row r="3479" spans="2:9" x14ac:dyDescent="0.25">
      <c r="B3479">
        <v>5</v>
      </c>
      <c r="C3479">
        <v>89</v>
      </c>
      <c r="D3479">
        <v>3.1750020000000001</v>
      </c>
      <c r="E3479">
        <v>76</v>
      </c>
      <c r="F3479">
        <v>0</v>
      </c>
      <c r="G3479">
        <v>-1</v>
      </c>
      <c r="H3479">
        <v>1</v>
      </c>
      <c r="I3479">
        <v>273</v>
      </c>
    </row>
    <row r="3480" spans="2:9" x14ac:dyDescent="0.25">
      <c r="B3480">
        <v>5</v>
      </c>
      <c r="C3480">
        <v>90</v>
      </c>
      <c r="D3480">
        <v>0.49341200000000002</v>
      </c>
      <c r="E3480">
        <v>76</v>
      </c>
      <c r="F3480">
        <v>0</v>
      </c>
      <c r="G3480">
        <v>-1</v>
      </c>
      <c r="H3480">
        <v>1</v>
      </c>
      <c r="I3480">
        <v>273</v>
      </c>
    </row>
    <row r="3481" spans="2:9" x14ac:dyDescent="0.25">
      <c r="B3481">
        <v>6</v>
      </c>
      <c r="C3481">
        <v>89</v>
      </c>
      <c r="D3481">
        <v>7.863073</v>
      </c>
      <c r="E3481">
        <v>76</v>
      </c>
      <c r="F3481">
        <v>0</v>
      </c>
      <c r="G3481">
        <v>-1</v>
      </c>
      <c r="H3481">
        <v>1</v>
      </c>
      <c r="I3481">
        <v>273</v>
      </c>
    </row>
    <row r="3482" spans="2:9" x14ac:dyDescent="0.25">
      <c r="B3482">
        <v>6</v>
      </c>
      <c r="C3482">
        <v>90</v>
      </c>
      <c r="D3482">
        <v>1.4787539999999999</v>
      </c>
      <c r="E3482">
        <v>76</v>
      </c>
      <c r="F3482">
        <v>0</v>
      </c>
      <c r="G3482">
        <v>-1</v>
      </c>
      <c r="H3482">
        <v>1</v>
      </c>
      <c r="I3482">
        <v>273</v>
      </c>
    </row>
    <row r="3483" spans="2:9" x14ac:dyDescent="0.25">
      <c r="B3483">
        <v>7</v>
      </c>
      <c r="C3483">
        <v>89</v>
      </c>
      <c r="D3483">
        <v>4.593979</v>
      </c>
      <c r="E3483">
        <v>76</v>
      </c>
      <c r="F3483">
        <v>0</v>
      </c>
      <c r="G3483">
        <v>-1</v>
      </c>
      <c r="H3483">
        <v>1</v>
      </c>
      <c r="I3483">
        <v>273</v>
      </c>
    </row>
    <row r="3484" spans="2:9" x14ac:dyDescent="0.25">
      <c r="B3484">
        <v>7</v>
      </c>
      <c r="C3484">
        <v>90</v>
      </c>
      <c r="D3484">
        <v>0.40352500000000002</v>
      </c>
      <c r="E3484">
        <v>76</v>
      </c>
      <c r="F3484">
        <v>0</v>
      </c>
      <c r="G3484">
        <v>-1</v>
      </c>
      <c r="H3484">
        <v>1</v>
      </c>
      <c r="I3484">
        <v>273</v>
      </c>
    </row>
    <row r="3485" spans="2:9" x14ac:dyDescent="0.25">
      <c r="B3485">
        <v>8</v>
      </c>
      <c r="C3485">
        <v>89</v>
      </c>
      <c r="D3485">
        <v>3.6580900000000001</v>
      </c>
      <c r="E3485">
        <v>76</v>
      </c>
      <c r="F3485">
        <v>0</v>
      </c>
      <c r="G3485">
        <v>-1</v>
      </c>
      <c r="H3485">
        <v>1</v>
      </c>
      <c r="I3485">
        <v>273</v>
      </c>
    </row>
    <row r="3486" spans="2:9" x14ac:dyDescent="0.25">
      <c r="B3486">
        <v>8</v>
      </c>
      <c r="C3486">
        <v>90</v>
      </c>
      <c r="D3486">
        <v>0.56848699999999996</v>
      </c>
      <c r="E3486">
        <v>76</v>
      </c>
      <c r="F3486">
        <v>0</v>
      </c>
      <c r="G3486">
        <v>-1</v>
      </c>
      <c r="H3486">
        <v>1</v>
      </c>
      <c r="I3486">
        <v>273</v>
      </c>
    </row>
    <row r="3487" spans="2:9" x14ac:dyDescent="0.25">
      <c r="B3487">
        <v>9</v>
      </c>
      <c r="C3487">
        <v>89</v>
      </c>
      <c r="D3487">
        <v>7.4542529999999996</v>
      </c>
      <c r="E3487">
        <v>76</v>
      </c>
      <c r="F3487">
        <v>0</v>
      </c>
      <c r="G3487">
        <v>-1</v>
      </c>
      <c r="H3487">
        <v>1</v>
      </c>
      <c r="I3487">
        <v>273</v>
      </c>
    </row>
    <row r="3488" spans="2:9" x14ac:dyDescent="0.25">
      <c r="B3488">
        <v>9</v>
      </c>
      <c r="C3488">
        <v>90</v>
      </c>
      <c r="D3488">
        <v>1.4018699999999999</v>
      </c>
      <c r="E3488">
        <v>76</v>
      </c>
      <c r="F3488">
        <v>0</v>
      </c>
      <c r="G3488">
        <v>-1</v>
      </c>
      <c r="H3488">
        <v>1</v>
      </c>
      <c r="I3488">
        <v>273</v>
      </c>
    </row>
    <row r="3489" spans="2:9" x14ac:dyDescent="0.25">
      <c r="B3489">
        <v>10</v>
      </c>
      <c r="C3489">
        <v>89</v>
      </c>
      <c r="D3489">
        <v>6.7234850000000002</v>
      </c>
      <c r="E3489">
        <v>76</v>
      </c>
      <c r="F3489">
        <v>0</v>
      </c>
      <c r="G3489">
        <v>-1</v>
      </c>
      <c r="H3489">
        <v>1</v>
      </c>
      <c r="I3489">
        <v>273</v>
      </c>
    </row>
    <row r="3490" spans="2:9" x14ac:dyDescent="0.25">
      <c r="B3490">
        <v>10</v>
      </c>
      <c r="C3490">
        <v>90</v>
      </c>
      <c r="D3490">
        <v>0.59057599999999999</v>
      </c>
      <c r="E3490">
        <v>76</v>
      </c>
      <c r="F3490">
        <v>0</v>
      </c>
      <c r="G3490">
        <v>-1</v>
      </c>
      <c r="H3490">
        <v>1</v>
      </c>
      <c r="I3490">
        <v>273</v>
      </c>
    </row>
    <row r="3491" spans="2:9" x14ac:dyDescent="0.25">
      <c r="B3491">
        <v>11</v>
      </c>
      <c r="C3491">
        <v>89</v>
      </c>
      <c r="D3491">
        <v>6.3642599999999998</v>
      </c>
      <c r="E3491">
        <v>76</v>
      </c>
      <c r="F3491">
        <v>0</v>
      </c>
      <c r="G3491">
        <v>-1</v>
      </c>
      <c r="H3491">
        <v>1</v>
      </c>
      <c r="I3491">
        <v>273</v>
      </c>
    </row>
    <row r="3492" spans="2:9" x14ac:dyDescent="0.25">
      <c r="B3492">
        <v>11</v>
      </c>
      <c r="C3492">
        <v>90</v>
      </c>
      <c r="D3492">
        <v>0.98904000000000003</v>
      </c>
      <c r="E3492">
        <v>76</v>
      </c>
      <c r="F3492">
        <v>0</v>
      </c>
      <c r="G3492">
        <v>-1</v>
      </c>
      <c r="H3492">
        <v>1</v>
      </c>
      <c r="I3492">
        <v>273</v>
      </c>
    </row>
    <row r="3493" spans="2:9" x14ac:dyDescent="0.25">
      <c r="B3493">
        <v>12</v>
      </c>
      <c r="C3493">
        <v>89</v>
      </c>
      <c r="D3493">
        <v>2.485646</v>
      </c>
      <c r="E3493">
        <v>76</v>
      </c>
      <c r="F3493">
        <v>0</v>
      </c>
      <c r="G3493">
        <v>-1</v>
      </c>
      <c r="H3493">
        <v>1</v>
      </c>
      <c r="I3493">
        <v>273</v>
      </c>
    </row>
    <row r="3494" spans="2:9" x14ac:dyDescent="0.25">
      <c r="B3494">
        <v>12</v>
      </c>
      <c r="C3494">
        <v>90</v>
      </c>
      <c r="D3494">
        <v>0.46745799999999998</v>
      </c>
      <c r="E3494">
        <v>76</v>
      </c>
      <c r="F3494">
        <v>0</v>
      </c>
      <c r="G3494">
        <v>-1</v>
      </c>
      <c r="H3494">
        <v>1</v>
      </c>
      <c r="I3494">
        <v>273</v>
      </c>
    </row>
    <row r="3495" spans="2:9" x14ac:dyDescent="0.25">
      <c r="B3495">
        <v>13</v>
      </c>
      <c r="C3495">
        <v>89</v>
      </c>
      <c r="D3495">
        <v>5.7687780000000002</v>
      </c>
      <c r="E3495">
        <v>76</v>
      </c>
      <c r="F3495">
        <v>0</v>
      </c>
      <c r="G3495">
        <v>-1</v>
      </c>
      <c r="H3495">
        <v>1</v>
      </c>
      <c r="I3495">
        <v>273</v>
      </c>
    </row>
    <row r="3496" spans="2:9" x14ac:dyDescent="0.25">
      <c r="B3496">
        <v>14</v>
      </c>
      <c r="C3496">
        <v>89</v>
      </c>
      <c r="D3496">
        <v>29.889682000000001</v>
      </c>
      <c r="E3496">
        <v>76</v>
      </c>
      <c r="F3496">
        <v>0</v>
      </c>
      <c r="G3496">
        <v>-1</v>
      </c>
      <c r="H3496">
        <v>1</v>
      </c>
      <c r="I3496">
        <v>273</v>
      </c>
    </row>
    <row r="3497" spans="2:9" x14ac:dyDescent="0.25">
      <c r="B3497">
        <v>14</v>
      </c>
      <c r="C3497">
        <v>90</v>
      </c>
      <c r="D3497">
        <v>1.5076320000000001</v>
      </c>
      <c r="E3497">
        <v>76</v>
      </c>
      <c r="F3497">
        <v>0</v>
      </c>
      <c r="G3497">
        <v>-1</v>
      </c>
      <c r="H3497">
        <v>1</v>
      </c>
      <c r="I3497">
        <v>273</v>
      </c>
    </row>
    <row r="3498" spans="2:9" x14ac:dyDescent="0.25">
      <c r="B3498">
        <v>15</v>
      </c>
      <c r="C3498">
        <v>89</v>
      </c>
      <c r="D3498">
        <v>16.338452</v>
      </c>
      <c r="E3498">
        <v>76</v>
      </c>
      <c r="F3498">
        <v>0</v>
      </c>
      <c r="G3498">
        <v>-1</v>
      </c>
      <c r="H3498">
        <v>1</v>
      </c>
      <c r="I3498">
        <v>273</v>
      </c>
    </row>
    <row r="3499" spans="2:9" x14ac:dyDescent="0.25">
      <c r="B3499">
        <v>15</v>
      </c>
      <c r="C3499">
        <v>90</v>
      </c>
      <c r="D3499">
        <v>1.4948969999999999</v>
      </c>
      <c r="E3499">
        <v>76</v>
      </c>
      <c r="F3499">
        <v>0</v>
      </c>
      <c r="G3499">
        <v>-1</v>
      </c>
      <c r="H3499">
        <v>1</v>
      </c>
      <c r="I3499">
        <v>273</v>
      </c>
    </row>
    <row r="3500" spans="2:9" x14ac:dyDescent="0.25">
      <c r="B3500">
        <v>16</v>
      </c>
      <c r="C3500">
        <v>89</v>
      </c>
      <c r="D3500">
        <v>10.190314000000001</v>
      </c>
      <c r="E3500">
        <v>76</v>
      </c>
      <c r="F3500">
        <v>0</v>
      </c>
      <c r="G3500">
        <v>-1</v>
      </c>
      <c r="H3500">
        <v>1</v>
      </c>
      <c r="I3500">
        <v>273</v>
      </c>
    </row>
    <row r="3501" spans="2:9" x14ac:dyDescent="0.25">
      <c r="B3501">
        <v>16</v>
      </c>
      <c r="C3501">
        <v>90</v>
      </c>
      <c r="D3501">
        <v>1.6495759999999999</v>
      </c>
      <c r="E3501">
        <v>76</v>
      </c>
      <c r="F3501">
        <v>0</v>
      </c>
      <c r="G3501">
        <v>-1</v>
      </c>
      <c r="H3501">
        <v>1</v>
      </c>
      <c r="I3501">
        <v>273</v>
      </c>
    </row>
    <row r="3502" spans="2:9" x14ac:dyDescent="0.25">
      <c r="B3502">
        <v>17</v>
      </c>
      <c r="C3502">
        <v>89</v>
      </c>
      <c r="D3502">
        <v>13.958741</v>
      </c>
      <c r="E3502">
        <v>76</v>
      </c>
      <c r="F3502">
        <v>0</v>
      </c>
      <c r="G3502">
        <v>-1</v>
      </c>
      <c r="H3502">
        <v>1</v>
      </c>
      <c r="I3502">
        <v>273</v>
      </c>
    </row>
    <row r="3503" spans="2:9" x14ac:dyDescent="0.25">
      <c r="B3503">
        <v>17</v>
      </c>
      <c r="C3503">
        <v>90</v>
      </c>
      <c r="D3503">
        <v>2.7344400000000002</v>
      </c>
      <c r="E3503">
        <v>76</v>
      </c>
      <c r="F3503">
        <v>0</v>
      </c>
      <c r="G3503">
        <v>-1</v>
      </c>
      <c r="H3503">
        <v>1</v>
      </c>
      <c r="I3503">
        <v>273</v>
      </c>
    </row>
    <row r="3504" spans="2:9" x14ac:dyDescent="0.25">
      <c r="B3504">
        <v>18</v>
      </c>
      <c r="C3504">
        <v>89</v>
      </c>
      <c r="D3504">
        <v>11.338215999999999</v>
      </c>
      <c r="E3504">
        <v>76</v>
      </c>
      <c r="F3504">
        <v>0</v>
      </c>
      <c r="G3504">
        <v>-1</v>
      </c>
      <c r="H3504">
        <v>1</v>
      </c>
      <c r="I3504">
        <v>273</v>
      </c>
    </row>
    <row r="3505" spans="2:9" x14ac:dyDescent="0.25">
      <c r="B3505">
        <v>18</v>
      </c>
      <c r="C3505">
        <v>90</v>
      </c>
      <c r="D3505">
        <v>0.57189800000000002</v>
      </c>
      <c r="E3505">
        <v>76</v>
      </c>
      <c r="F3505">
        <v>0</v>
      </c>
      <c r="G3505">
        <v>-1</v>
      </c>
      <c r="H3505">
        <v>1</v>
      </c>
      <c r="I3505">
        <v>273</v>
      </c>
    </row>
    <row r="3506" spans="2:9" x14ac:dyDescent="0.25">
      <c r="B3506">
        <v>19</v>
      </c>
      <c r="C3506">
        <v>89</v>
      </c>
      <c r="D3506">
        <v>11.008172999999999</v>
      </c>
      <c r="E3506">
        <v>76</v>
      </c>
      <c r="F3506">
        <v>0</v>
      </c>
      <c r="G3506">
        <v>-1</v>
      </c>
      <c r="H3506">
        <v>1</v>
      </c>
      <c r="I3506">
        <v>273</v>
      </c>
    </row>
    <row r="3507" spans="2:9" x14ac:dyDescent="0.25">
      <c r="B3507">
        <v>19</v>
      </c>
      <c r="C3507">
        <v>90</v>
      </c>
      <c r="D3507">
        <v>1.007199</v>
      </c>
      <c r="E3507">
        <v>76</v>
      </c>
      <c r="F3507">
        <v>0</v>
      </c>
      <c r="G3507">
        <v>-1</v>
      </c>
      <c r="H3507">
        <v>1</v>
      </c>
      <c r="I3507">
        <v>273</v>
      </c>
    </row>
    <row r="3508" spans="2:9" x14ac:dyDescent="0.25">
      <c r="B3508">
        <v>20</v>
      </c>
      <c r="C3508">
        <v>89</v>
      </c>
      <c r="D3508">
        <v>6.6474270000000004</v>
      </c>
      <c r="E3508">
        <v>76</v>
      </c>
      <c r="F3508">
        <v>0</v>
      </c>
      <c r="G3508">
        <v>-1</v>
      </c>
      <c r="H3508">
        <v>1</v>
      </c>
      <c r="I3508">
        <v>273</v>
      </c>
    </row>
    <row r="3509" spans="2:9" x14ac:dyDescent="0.25">
      <c r="B3509">
        <v>20</v>
      </c>
      <c r="C3509">
        <v>90</v>
      </c>
      <c r="D3509">
        <v>1.0760639999999999</v>
      </c>
      <c r="E3509">
        <v>76</v>
      </c>
      <c r="F3509">
        <v>0</v>
      </c>
      <c r="G3509">
        <v>-1</v>
      </c>
      <c r="H3509">
        <v>1</v>
      </c>
      <c r="I3509">
        <v>273</v>
      </c>
    </row>
    <row r="3510" spans="2:9" x14ac:dyDescent="0.25">
      <c r="B3510">
        <v>21</v>
      </c>
      <c r="C3510">
        <v>89</v>
      </c>
      <c r="D3510">
        <v>10.217757000000001</v>
      </c>
      <c r="E3510">
        <v>76</v>
      </c>
      <c r="F3510">
        <v>0</v>
      </c>
      <c r="G3510">
        <v>-1</v>
      </c>
      <c r="H3510">
        <v>1</v>
      </c>
      <c r="I3510">
        <v>273</v>
      </c>
    </row>
    <row r="3511" spans="2:9" x14ac:dyDescent="0.25">
      <c r="B3511">
        <v>21</v>
      </c>
      <c r="C3511">
        <v>90</v>
      </c>
      <c r="D3511">
        <v>2.0016020000000001</v>
      </c>
      <c r="E3511">
        <v>76</v>
      </c>
      <c r="F3511">
        <v>0</v>
      </c>
      <c r="G3511">
        <v>-1</v>
      </c>
      <c r="H3511">
        <v>1</v>
      </c>
      <c r="I3511">
        <v>273</v>
      </c>
    </row>
    <row r="3512" spans="2:9" x14ac:dyDescent="0.25">
      <c r="B3512">
        <v>22</v>
      </c>
      <c r="C3512">
        <v>89</v>
      </c>
      <c r="D3512">
        <v>11.338215999999999</v>
      </c>
      <c r="E3512">
        <v>76</v>
      </c>
      <c r="F3512">
        <v>0</v>
      </c>
      <c r="G3512">
        <v>-1</v>
      </c>
      <c r="H3512">
        <v>1</v>
      </c>
      <c r="I3512">
        <v>273</v>
      </c>
    </row>
    <row r="3513" spans="2:9" x14ac:dyDescent="0.25">
      <c r="B3513">
        <v>22</v>
      </c>
      <c r="C3513">
        <v>90</v>
      </c>
      <c r="D3513">
        <v>0.57189800000000002</v>
      </c>
      <c r="E3513">
        <v>76</v>
      </c>
      <c r="F3513">
        <v>0</v>
      </c>
      <c r="G3513">
        <v>-1</v>
      </c>
      <c r="H3513">
        <v>1</v>
      </c>
      <c r="I3513">
        <v>273</v>
      </c>
    </row>
    <row r="3514" spans="2:9" x14ac:dyDescent="0.25">
      <c r="B3514">
        <v>23</v>
      </c>
      <c r="C3514">
        <v>89</v>
      </c>
      <c r="D3514">
        <v>8.7852399999999999</v>
      </c>
      <c r="E3514">
        <v>76</v>
      </c>
      <c r="F3514">
        <v>0</v>
      </c>
      <c r="G3514">
        <v>-1</v>
      </c>
      <c r="H3514">
        <v>1</v>
      </c>
      <c r="I3514">
        <v>273</v>
      </c>
    </row>
    <row r="3515" spans="2:9" x14ac:dyDescent="0.25">
      <c r="B3515">
        <v>23</v>
      </c>
      <c r="C3515">
        <v>90</v>
      </c>
      <c r="D3515">
        <v>0.80381100000000005</v>
      </c>
      <c r="E3515">
        <v>76</v>
      </c>
      <c r="F3515">
        <v>0</v>
      </c>
      <c r="G3515">
        <v>-1</v>
      </c>
      <c r="H3515">
        <v>1</v>
      </c>
      <c r="I3515">
        <v>273</v>
      </c>
    </row>
    <row r="3516" spans="2:9" x14ac:dyDescent="0.25">
      <c r="B3516">
        <v>24</v>
      </c>
      <c r="C3516">
        <v>89</v>
      </c>
      <c r="D3516">
        <v>7.3688570000000002</v>
      </c>
      <c r="E3516">
        <v>76</v>
      </c>
      <c r="F3516">
        <v>0</v>
      </c>
      <c r="G3516">
        <v>-1</v>
      </c>
      <c r="H3516">
        <v>1</v>
      </c>
      <c r="I3516">
        <v>273</v>
      </c>
    </row>
    <row r="3517" spans="2:9" x14ac:dyDescent="0.25">
      <c r="B3517">
        <v>24</v>
      </c>
      <c r="C3517">
        <v>90</v>
      </c>
      <c r="D3517">
        <v>1.192847</v>
      </c>
      <c r="E3517">
        <v>76</v>
      </c>
      <c r="F3517">
        <v>0</v>
      </c>
      <c r="G3517">
        <v>-1</v>
      </c>
      <c r="H3517">
        <v>1</v>
      </c>
      <c r="I3517">
        <v>273</v>
      </c>
    </row>
    <row r="3518" spans="2:9" x14ac:dyDescent="0.25">
      <c r="B3518">
        <v>25</v>
      </c>
      <c r="C3518">
        <v>89</v>
      </c>
      <c r="D3518">
        <v>6.9925550000000003</v>
      </c>
      <c r="E3518">
        <v>76</v>
      </c>
      <c r="F3518">
        <v>0</v>
      </c>
      <c r="G3518">
        <v>-1</v>
      </c>
      <c r="H3518">
        <v>1</v>
      </c>
      <c r="I3518">
        <v>273</v>
      </c>
    </row>
    <row r="3519" spans="2:9" x14ac:dyDescent="0.25">
      <c r="B3519">
        <v>25</v>
      </c>
      <c r="C3519">
        <v>90</v>
      </c>
      <c r="D3519">
        <v>1.3698030000000001</v>
      </c>
      <c r="E3519">
        <v>76</v>
      </c>
      <c r="F3519">
        <v>0</v>
      </c>
      <c r="G3519">
        <v>-1</v>
      </c>
      <c r="H3519">
        <v>1</v>
      </c>
      <c r="I3519">
        <v>273</v>
      </c>
    </row>
    <row r="3520" spans="2:9" x14ac:dyDescent="0.25">
      <c r="B3520">
        <v>26</v>
      </c>
      <c r="C3520">
        <v>89</v>
      </c>
      <c r="D3520">
        <v>5.7687780000000002</v>
      </c>
      <c r="E3520">
        <v>76</v>
      </c>
      <c r="F3520">
        <v>0</v>
      </c>
      <c r="G3520">
        <v>-1</v>
      </c>
      <c r="H3520">
        <v>1</v>
      </c>
      <c r="I3520">
        <v>273</v>
      </c>
    </row>
    <row r="3521" spans="2:9" x14ac:dyDescent="0.25">
      <c r="B3521">
        <v>27</v>
      </c>
      <c r="C3521">
        <v>89</v>
      </c>
      <c r="D3521">
        <v>26.154143000000001</v>
      </c>
      <c r="E3521">
        <v>76</v>
      </c>
      <c r="F3521">
        <v>0</v>
      </c>
      <c r="G3521">
        <v>-1</v>
      </c>
      <c r="H3521">
        <v>1</v>
      </c>
      <c r="I3521">
        <v>273</v>
      </c>
    </row>
    <row r="3522" spans="2:9" x14ac:dyDescent="0.25">
      <c r="B3522">
        <v>27</v>
      </c>
      <c r="C3522">
        <v>90</v>
      </c>
      <c r="D3522">
        <v>1.3192120000000001</v>
      </c>
      <c r="E3522">
        <v>76</v>
      </c>
      <c r="F3522">
        <v>0</v>
      </c>
      <c r="G3522">
        <v>-1</v>
      </c>
      <c r="H3522">
        <v>1</v>
      </c>
      <c r="I3522">
        <v>273</v>
      </c>
    </row>
    <row r="3523" spans="2:9" x14ac:dyDescent="0.25">
      <c r="B3523">
        <v>28</v>
      </c>
      <c r="C3523">
        <v>89</v>
      </c>
      <c r="D3523">
        <v>20.527605999999999</v>
      </c>
      <c r="E3523">
        <v>76</v>
      </c>
      <c r="F3523">
        <v>0</v>
      </c>
      <c r="G3523">
        <v>-1</v>
      </c>
      <c r="H3523">
        <v>1</v>
      </c>
      <c r="I3523">
        <v>273</v>
      </c>
    </row>
    <row r="3524" spans="2:9" x14ac:dyDescent="0.25">
      <c r="B3524">
        <v>28</v>
      </c>
      <c r="C3524">
        <v>90</v>
      </c>
      <c r="D3524">
        <v>1.8781859999999999</v>
      </c>
      <c r="E3524">
        <v>76</v>
      </c>
      <c r="F3524">
        <v>0</v>
      </c>
      <c r="G3524">
        <v>-1</v>
      </c>
      <c r="H3524">
        <v>1</v>
      </c>
      <c r="I3524">
        <v>273</v>
      </c>
    </row>
    <row r="3525" spans="2:9" x14ac:dyDescent="0.25">
      <c r="B3525">
        <v>29</v>
      </c>
      <c r="C3525">
        <v>89</v>
      </c>
      <c r="D3525">
        <v>13.178571</v>
      </c>
      <c r="E3525">
        <v>76</v>
      </c>
      <c r="F3525">
        <v>0</v>
      </c>
      <c r="G3525">
        <v>-1</v>
      </c>
      <c r="H3525">
        <v>1</v>
      </c>
      <c r="I3525">
        <v>273</v>
      </c>
    </row>
    <row r="3526" spans="2:9" x14ac:dyDescent="0.25">
      <c r="B3526">
        <v>29</v>
      </c>
      <c r="C3526">
        <v>90</v>
      </c>
      <c r="D3526">
        <v>2.133305</v>
      </c>
      <c r="E3526">
        <v>76</v>
      </c>
      <c r="F3526">
        <v>0</v>
      </c>
      <c r="G3526">
        <v>-1</v>
      </c>
      <c r="H3526">
        <v>1</v>
      </c>
      <c r="I3526">
        <v>273</v>
      </c>
    </row>
    <row r="3527" spans="2:9" x14ac:dyDescent="0.25">
      <c r="B3527">
        <v>30</v>
      </c>
      <c r="C3527">
        <v>89</v>
      </c>
      <c r="D3527">
        <v>6.3124479999999998</v>
      </c>
      <c r="E3527">
        <v>76</v>
      </c>
      <c r="F3527">
        <v>0</v>
      </c>
      <c r="G3527">
        <v>-1</v>
      </c>
      <c r="H3527">
        <v>1</v>
      </c>
      <c r="I3527">
        <v>273</v>
      </c>
    </row>
    <row r="3528" spans="2:9" x14ac:dyDescent="0.25">
      <c r="B3528">
        <v>30</v>
      </c>
      <c r="C3528">
        <v>90</v>
      </c>
      <c r="D3528">
        <v>1.2365729999999999</v>
      </c>
      <c r="E3528">
        <v>76</v>
      </c>
      <c r="F3528">
        <v>0</v>
      </c>
      <c r="G3528">
        <v>-1</v>
      </c>
      <c r="H3528">
        <v>1</v>
      </c>
      <c r="I3528">
        <v>273</v>
      </c>
    </row>
    <row r="3529" spans="2:9" x14ac:dyDescent="0.25">
      <c r="B3529">
        <v>31</v>
      </c>
      <c r="C3529">
        <v>89</v>
      </c>
      <c r="D3529">
        <v>4.7537440000000002</v>
      </c>
      <c r="E3529">
        <v>76</v>
      </c>
      <c r="F3529">
        <v>0</v>
      </c>
      <c r="G3529">
        <v>-1</v>
      </c>
      <c r="H3529">
        <v>1</v>
      </c>
      <c r="I3529">
        <v>273</v>
      </c>
    </row>
    <row r="3530" spans="2:9" x14ac:dyDescent="0.25">
      <c r="B3530">
        <v>32</v>
      </c>
      <c r="C3530">
        <v>89</v>
      </c>
      <c r="D3530">
        <v>26.346128</v>
      </c>
      <c r="E3530">
        <v>76</v>
      </c>
      <c r="F3530">
        <v>0</v>
      </c>
      <c r="G3530">
        <v>-1</v>
      </c>
      <c r="H3530">
        <v>1</v>
      </c>
      <c r="I3530">
        <v>273</v>
      </c>
    </row>
    <row r="3531" spans="2:9" x14ac:dyDescent="0.25">
      <c r="B3531">
        <v>32</v>
      </c>
      <c r="C3531">
        <v>90</v>
      </c>
      <c r="D3531">
        <v>1.612646</v>
      </c>
      <c r="E3531">
        <v>76</v>
      </c>
      <c r="F3531">
        <v>0</v>
      </c>
      <c r="G3531">
        <v>-1</v>
      </c>
      <c r="H3531">
        <v>1</v>
      </c>
      <c r="I3531">
        <v>273</v>
      </c>
    </row>
    <row r="3532" spans="2:9" x14ac:dyDescent="0.25">
      <c r="B3532">
        <v>33</v>
      </c>
      <c r="C3532">
        <v>89</v>
      </c>
      <c r="D3532">
        <v>15.45092</v>
      </c>
      <c r="E3532">
        <v>76</v>
      </c>
      <c r="F3532">
        <v>0</v>
      </c>
      <c r="G3532">
        <v>-1</v>
      </c>
      <c r="H3532">
        <v>1</v>
      </c>
      <c r="I3532">
        <v>273</v>
      </c>
    </row>
    <row r="3533" spans="2:9" x14ac:dyDescent="0.25">
      <c r="B3533">
        <v>33</v>
      </c>
      <c r="C3533">
        <v>90</v>
      </c>
      <c r="D3533">
        <v>1.7155469999999999</v>
      </c>
      <c r="E3533">
        <v>76</v>
      </c>
      <c r="F3533">
        <v>0</v>
      </c>
      <c r="G3533">
        <v>-1</v>
      </c>
      <c r="H3533">
        <v>1</v>
      </c>
      <c r="I3533">
        <v>273</v>
      </c>
    </row>
    <row r="3534" spans="2:9" x14ac:dyDescent="0.25">
      <c r="B3534">
        <v>34</v>
      </c>
      <c r="C3534">
        <v>89</v>
      </c>
      <c r="D3534">
        <v>9.8665260000000004</v>
      </c>
      <c r="E3534">
        <v>76</v>
      </c>
      <c r="F3534">
        <v>0</v>
      </c>
      <c r="G3534">
        <v>-1</v>
      </c>
      <c r="H3534">
        <v>1</v>
      </c>
      <c r="I3534">
        <v>273</v>
      </c>
    </row>
    <row r="3535" spans="2:9" x14ac:dyDescent="0.25">
      <c r="B3535">
        <v>34</v>
      </c>
      <c r="C3535">
        <v>90</v>
      </c>
      <c r="D3535">
        <v>1.9381930000000001</v>
      </c>
      <c r="E3535">
        <v>76</v>
      </c>
      <c r="F3535">
        <v>0</v>
      </c>
      <c r="G3535">
        <v>-1</v>
      </c>
      <c r="H3535">
        <v>1</v>
      </c>
      <c r="I3535">
        <v>273</v>
      </c>
    </row>
    <row r="3536" spans="2:9" x14ac:dyDescent="0.25">
      <c r="B3536">
        <v>35</v>
      </c>
      <c r="C3536">
        <v>89</v>
      </c>
      <c r="D3536">
        <v>13.569525000000001</v>
      </c>
      <c r="E3536">
        <v>76</v>
      </c>
      <c r="F3536">
        <v>0</v>
      </c>
      <c r="G3536">
        <v>-1</v>
      </c>
      <c r="H3536">
        <v>1</v>
      </c>
      <c r="I3536">
        <v>273</v>
      </c>
    </row>
    <row r="3537" spans="2:9" x14ac:dyDescent="0.25">
      <c r="B3537">
        <v>35</v>
      </c>
      <c r="C3537">
        <v>90</v>
      </c>
      <c r="D3537">
        <v>3.2257799999999999</v>
      </c>
      <c r="E3537">
        <v>76</v>
      </c>
      <c r="F3537">
        <v>0</v>
      </c>
      <c r="G3537">
        <v>-1</v>
      </c>
      <c r="H3537">
        <v>1</v>
      </c>
      <c r="I3537">
        <v>273</v>
      </c>
    </row>
    <row r="3538" spans="2:9" x14ac:dyDescent="0.25">
      <c r="B3538">
        <v>36</v>
      </c>
      <c r="C3538">
        <v>89</v>
      </c>
      <c r="D3538">
        <v>9.3432220000000008</v>
      </c>
      <c r="E3538">
        <v>76</v>
      </c>
      <c r="F3538">
        <v>0</v>
      </c>
      <c r="G3538">
        <v>-1</v>
      </c>
      <c r="H3538">
        <v>1</v>
      </c>
      <c r="I3538">
        <v>273</v>
      </c>
    </row>
    <row r="3539" spans="2:9" x14ac:dyDescent="0.25">
      <c r="B3539">
        <v>36</v>
      </c>
      <c r="C3539">
        <v>90</v>
      </c>
      <c r="D3539">
        <v>0.57189800000000002</v>
      </c>
      <c r="E3539">
        <v>76</v>
      </c>
      <c r="F3539">
        <v>0</v>
      </c>
      <c r="G3539">
        <v>-1</v>
      </c>
      <c r="H3539">
        <v>1</v>
      </c>
      <c r="I3539">
        <v>273</v>
      </c>
    </row>
    <row r="3540" spans="2:9" x14ac:dyDescent="0.25">
      <c r="B3540">
        <v>37</v>
      </c>
      <c r="C3540">
        <v>89</v>
      </c>
      <c r="D3540">
        <v>9.5808590000000002</v>
      </c>
      <c r="E3540">
        <v>76</v>
      </c>
      <c r="F3540">
        <v>0</v>
      </c>
      <c r="G3540">
        <v>-1</v>
      </c>
      <c r="H3540">
        <v>1</v>
      </c>
      <c r="I3540">
        <v>273</v>
      </c>
    </row>
    <row r="3541" spans="2:9" x14ac:dyDescent="0.25">
      <c r="B3541">
        <v>37</v>
      </c>
      <c r="C3541">
        <v>90</v>
      </c>
      <c r="D3541">
        <v>1.063782</v>
      </c>
      <c r="E3541">
        <v>76</v>
      </c>
      <c r="F3541">
        <v>0</v>
      </c>
      <c r="G3541">
        <v>-1</v>
      </c>
      <c r="H3541">
        <v>1</v>
      </c>
      <c r="I3541">
        <v>273</v>
      </c>
    </row>
    <row r="3542" spans="2:9" x14ac:dyDescent="0.25">
      <c r="B3542">
        <v>38</v>
      </c>
      <c r="C3542">
        <v>89</v>
      </c>
      <c r="D3542">
        <v>6.9955860000000003</v>
      </c>
      <c r="E3542">
        <v>76</v>
      </c>
      <c r="F3542">
        <v>0</v>
      </c>
      <c r="G3542">
        <v>-1</v>
      </c>
      <c r="H3542">
        <v>1</v>
      </c>
      <c r="I3542">
        <v>273</v>
      </c>
    </row>
    <row r="3543" spans="2:9" x14ac:dyDescent="0.25">
      <c r="B3543">
        <v>38</v>
      </c>
      <c r="C3543">
        <v>90</v>
      </c>
      <c r="D3543">
        <v>1.3742220000000001</v>
      </c>
      <c r="E3543">
        <v>76</v>
      </c>
      <c r="F3543">
        <v>0</v>
      </c>
      <c r="G3543">
        <v>-1</v>
      </c>
      <c r="H3543">
        <v>1</v>
      </c>
      <c r="I3543">
        <v>273</v>
      </c>
    </row>
    <row r="3544" spans="2:9" x14ac:dyDescent="0.25">
      <c r="B3544">
        <v>39</v>
      </c>
      <c r="C3544">
        <v>89</v>
      </c>
      <c r="D3544">
        <v>9.9540629999999997</v>
      </c>
      <c r="E3544">
        <v>76</v>
      </c>
      <c r="F3544">
        <v>0</v>
      </c>
      <c r="G3544">
        <v>-1</v>
      </c>
      <c r="H3544">
        <v>1</v>
      </c>
      <c r="I3544">
        <v>273</v>
      </c>
    </row>
    <row r="3545" spans="2:9" x14ac:dyDescent="0.25">
      <c r="B3545">
        <v>39</v>
      </c>
      <c r="C3545">
        <v>90</v>
      </c>
      <c r="D3545">
        <v>2.366304</v>
      </c>
      <c r="E3545">
        <v>76</v>
      </c>
      <c r="F3545">
        <v>0</v>
      </c>
      <c r="G3545">
        <v>-1</v>
      </c>
      <c r="H3545">
        <v>1</v>
      </c>
      <c r="I3545">
        <v>273</v>
      </c>
    </row>
    <row r="3546" spans="2:9" x14ac:dyDescent="0.25">
      <c r="B3546">
        <v>40</v>
      </c>
      <c r="C3546">
        <v>89</v>
      </c>
      <c r="D3546">
        <v>13.837083</v>
      </c>
      <c r="E3546">
        <v>76</v>
      </c>
      <c r="F3546">
        <v>0</v>
      </c>
      <c r="G3546">
        <v>-1</v>
      </c>
      <c r="H3546">
        <v>1</v>
      </c>
      <c r="I3546">
        <v>273</v>
      </c>
    </row>
    <row r="3547" spans="2:9" x14ac:dyDescent="0.25">
      <c r="B3547">
        <v>40</v>
      </c>
      <c r="C3547">
        <v>90</v>
      </c>
      <c r="D3547">
        <v>0.84696700000000003</v>
      </c>
      <c r="E3547">
        <v>76</v>
      </c>
      <c r="F3547">
        <v>0</v>
      </c>
      <c r="G3547">
        <v>-1</v>
      </c>
      <c r="H3547">
        <v>1</v>
      </c>
      <c r="I3547">
        <v>273</v>
      </c>
    </row>
    <row r="3548" spans="2:9" x14ac:dyDescent="0.25">
      <c r="B3548">
        <v>41</v>
      </c>
      <c r="C3548">
        <v>89</v>
      </c>
      <c r="D3548">
        <v>9.5808590000000002</v>
      </c>
      <c r="E3548">
        <v>76</v>
      </c>
      <c r="F3548">
        <v>0</v>
      </c>
      <c r="G3548">
        <v>-1</v>
      </c>
      <c r="H3548">
        <v>1</v>
      </c>
      <c r="I3548">
        <v>273</v>
      </c>
    </row>
    <row r="3549" spans="2:9" x14ac:dyDescent="0.25">
      <c r="B3549">
        <v>41</v>
      </c>
      <c r="C3549">
        <v>90</v>
      </c>
      <c r="D3549">
        <v>1.063782</v>
      </c>
      <c r="E3549">
        <v>76</v>
      </c>
      <c r="F3549">
        <v>0</v>
      </c>
      <c r="G3549">
        <v>-1</v>
      </c>
      <c r="H3549">
        <v>1</v>
      </c>
      <c r="I3549">
        <v>273</v>
      </c>
    </row>
    <row r="3550" spans="2:9" x14ac:dyDescent="0.25">
      <c r="B3550">
        <v>42</v>
      </c>
      <c r="C3550">
        <v>89</v>
      </c>
      <c r="D3550">
        <v>12.092010999999999</v>
      </c>
      <c r="E3550">
        <v>76</v>
      </c>
      <c r="F3550">
        <v>0</v>
      </c>
      <c r="G3550">
        <v>-1</v>
      </c>
      <c r="H3550">
        <v>1</v>
      </c>
      <c r="I3550">
        <v>273</v>
      </c>
    </row>
    <row r="3551" spans="2:9" x14ac:dyDescent="0.25">
      <c r="B3551">
        <v>42</v>
      </c>
      <c r="C3551">
        <v>90</v>
      </c>
      <c r="D3551">
        <v>2.3753700000000002</v>
      </c>
      <c r="E3551">
        <v>76</v>
      </c>
      <c r="F3551">
        <v>0</v>
      </c>
      <c r="G3551">
        <v>-1</v>
      </c>
      <c r="H3551">
        <v>1</v>
      </c>
      <c r="I3551">
        <v>273</v>
      </c>
    </row>
    <row r="3552" spans="2:9" x14ac:dyDescent="0.25">
      <c r="B3552">
        <v>43</v>
      </c>
      <c r="C3552">
        <v>89</v>
      </c>
      <c r="D3552">
        <v>6.898606</v>
      </c>
      <c r="E3552">
        <v>76</v>
      </c>
      <c r="F3552">
        <v>0</v>
      </c>
      <c r="G3552">
        <v>-1</v>
      </c>
      <c r="H3552">
        <v>1</v>
      </c>
      <c r="I3552">
        <v>273</v>
      </c>
    </row>
    <row r="3553" spans="2:9" x14ac:dyDescent="0.25">
      <c r="B3553">
        <v>43</v>
      </c>
      <c r="C3553">
        <v>90</v>
      </c>
      <c r="D3553">
        <v>1.639953</v>
      </c>
      <c r="E3553">
        <v>76</v>
      </c>
      <c r="F3553">
        <v>0</v>
      </c>
      <c r="G3553">
        <v>-1</v>
      </c>
      <c r="H3553">
        <v>1</v>
      </c>
      <c r="I3553">
        <v>273</v>
      </c>
    </row>
    <row r="3554" spans="2:9" x14ac:dyDescent="0.25">
      <c r="B3554">
        <v>44</v>
      </c>
      <c r="C3554">
        <v>89</v>
      </c>
      <c r="D3554">
        <v>4.7537440000000002</v>
      </c>
      <c r="E3554">
        <v>76</v>
      </c>
      <c r="F3554">
        <v>0</v>
      </c>
      <c r="G3554">
        <v>-1</v>
      </c>
      <c r="H3554">
        <v>1</v>
      </c>
      <c r="I3554">
        <v>273</v>
      </c>
    </row>
    <row r="3555" spans="2:9" x14ac:dyDescent="0.25">
      <c r="B3555">
        <v>45</v>
      </c>
      <c r="C3555">
        <v>89</v>
      </c>
      <c r="D3555">
        <v>26.672308999999998</v>
      </c>
      <c r="E3555">
        <v>76</v>
      </c>
      <c r="F3555">
        <v>0</v>
      </c>
      <c r="G3555">
        <v>-1</v>
      </c>
      <c r="H3555">
        <v>1</v>
      </c>
      <c r="I3555">
        <v>273</v>
      </c>
    </row>
    <row r="3556" spans="2:9" x14ac:dyDescent="0.25">
      <c r="B3556">
        <v>45</v>
      </c>
      <c r="C3556">
        <v>90</v>
      </c>
      <c r="D3556">
        <v>1.632611</v>
      </c>
      <c r="E3556">
        <v>76</v>
      </c>
      <c r="F3556">
        <v>0</v>
      </c>
      <c r="G3556">
        <v>-1</v>
      </c>
      <c r="H3556">
        <v>1</v>
      </c>
      <c r="I3556">
        <v>273</v>
      </c>
    </row>
    <row r="3557" spans="2:9" x14ac:dyDescent="0.25">
      <c r="B3557">
        <v>46</v>
      </c>
      <c r="C3557">
        <v>89</v>
      </c>
      <c r="D3557">
        <v>18.620269</v>
      </c>
      <c r="E3557">
        <v>76</v>
      </c>
      <c r="F3557">
        <v>0</v>
      </c>
      <c r="G3557">
        <v>-1</v>
      </c>
      <c r="H3557">
        <v>1</v>
      </c>
      <c r="I3557">
        <v>273</v>
      </c>
    </row>
    <row r="3558" spans="2:9" x14ac:dyDescent="0.25">
      <c r="B3558">
        <v>46</v>
      </c>
      <c r="C3558">
        <v>90</v>
      </c>
      <c r="D3558">
        <v>2.0674459999999999</v>
      </c>
      <c r="E3558">
        <v>76</v>
      </c>
      <c r="F3558">
        <v>0</v>
      </c>
      <c r="G3558">
        <v>-1</v>
      </c>
      <c r="H3558">
        <v>1</v>
      </c>
      <c r="I3558">
        <v>273</v>
      </c>
    </row>
    <row r="3559" spans="2:9" x14ac:dyDescent="0.25">
      <c r="B3559">
        <v>47</v>
      </c>
      <c r="C3559">
        <v>89</v>
      </c>
      <c r="D3559">
        <v>14.608404999999999</v>
      </c>
      <c r="E3559">
        <v>76</v>
      </c>
      <c r="F3559">
        <v>0</v>
      </c>
      <c r="G3559">
        <v>-1</v>
      </c>
      <c r="H3559">
        <v>1</v>
      </c>
      <c r="I3559">
        <v>273</v>
      </c>
    </row>
    <row r="3560" spans="2:9" x14ac:dyDescent="0.25">
      <c r="B3560">
        <v>47</v>
      </c>
      <c r="C3560">
        <v>90</v>
      </c>
      <c r="D3560">
        <v>2.869694</v>
      </c>
      <c r="E3560">
        <v>76</v>
      </c>
      <c r="F3560">
        <v>0</v>
      </c>
      <c r="G3560">
        <v>-1</v>
      </c>
      <c r="H3560">
        <v>1</v>
      </c>
      <c r="I3560">
        <v>273</v>
      </c>
    </row>
    <row r="3561" spans="2:9" x14ac:dyDescent="0.25">
      <c r="B3561">
        <v>48</v>
      </c>
      <c r="C3561">
        <v>89</v>
      </c>
      <c r="D3561">
        <v>7.2686210000000004</v>
      </c>
      <c r="E3561">
        <v>76</v>
      </c>
      <c r="F3561">
        <v>0</v>
      </c>
      <c r="G3561">
        <v>-1</v>
      </c>
      <c r="H3561">
        <v>1</v>
      </c>
      <c r="I3561">
        <v>273</v>
      </c>
    </row>
    <row r="3562" spans="2:9" x14ac:dyDescent="0.25">
      <c r="B3562">
        <v>48</v>
      </c>
      <c r="C3562">
        <v>90</v>
      </c>
      <c r="D3562">
        <v>1.7279139999999999</v>
      </c>
      <c r="E3562">
        <v>76</v>
      </c>
      <c r="F3562">
        <v>0</v>
      </c>
      <c r="G3562">
        <v>-1</v>
      </c>
      <c r="H3562">
        <v>1</v>
      </c>
      <c r="I3562">
        <v>273</v>
      </c>
    </row>
    <row r="3563" spans="2:9" x14ac:dyDescent="0.25">
      <c r="B3563">
        <v>49</v>
      </c>
      <c r="C3563">
        <v>89</v>
      </c>
      <c r="D3563">
        <v>5.7868539999999999</v>
      </c>
      <c r="E3563">
        <v>76</v>
      </c>
      <c r="F3563">
        <v>0</v>
      </c>
      <c r="G3563">
        <v>-1</v>
      </c>
      <c r="H3563">
        <v>1</v>
      </c>
      <c r="I3563">
        <v>273</v>
      </c>
    </row>
    <row r="3564" spans="2:9" x14ac:dyDescent="0.25">
      <c r="B3564">
        <v>50</v>
      </c>
      <c r="C3564">
        <v>89</v>
      </c>
      <c r="D3564">
        <v>22.596865999999999</v>
      </c>
      <c r="E3564">
        <v>76</v>
      </c>
      <c r="F3564">
        <v>0</v>
      </c>
      <c r="G3564">
        <v>-1</v>
      </c>
      <c r="H3564">
        <v>1</v>
      </c>
      <c r="I3564">
        <v>273</v>
      </c>
    </row>
    <row r="3565" spans="2:9" x14ac:dyDescent="0.25">
      <c r="B3565">
        <v>50</v>
      </c>
      <c r="C3565">
        <v>90</v>
      </c>
      <c r="D3565">
        <v>1.586392</v>
      </c>
      <c r="E3565">
        <v>76</v>
      </c>
      <c r="F3565">
        <v>0</v>
      </c>
      <c r="G3565">
        <v>-1</v>
      </c>
      <c r="H3565">
        <v>1</v>
      </c>
      <c r="I3565">
        <v>273</v>
      </c>
    </row>
    <row r="3566" spans="2:9" x14ac:dyDescent="0.25">
      <c r="B3566">
        <v>51</v>
      </c>
      <c r="C3566">
        <v>89</v>
      </c>
      <c r="D3566">
        <v>18.456619</v>
      </c>
      <c r="E3566">
        <v>76</v>
      </c>
      <c r="F3566">
        <v>0</v>
      </c>
      <c r="G3566">
        <v>-1</v>
      </c>
      <c r="H3566">
        <v>1</v>
      </c>
      <c r="I3566">
        <v>273</v>
      </c>
    </row>
    <row r="3567" spans="2:9" x14ac:dyDescent="0.25">
      <c r="B3567">
        <v>51</v>
      </c>
      <c r="C3567">
        <v>90</v>
      </c>
      <c r="D3567">
        <v>2.3503940000000001</v>
      </c>
      <c r="E3567">
        <v>76</v>
      </c>
      <c r="F3567">
        <v>0</v>
      </c>
      <c r="G3567">
        <v>-1</v>
      </c>
      <c r="H3567">
        <v>1</v>
      </c>
      <c r="I3567">
        <v>273</v>
      </c>
    </row>
    <row r="3568" spans="2:9" x14ac:dyDescent="0.25">
      <c r="B3568">
        <v>52</v>
      </c>
      <c r="C3568">
        <v>89</v>
      </c>
      <c r="D3568">
        <v>13.171975</v>
      </c>
      <c r="E3568">
        <v>76</v>
      </c>
      <c r="F3568">
        <v>0</v>
      </c>
      <c r="G3568">
        <v>-1</v>
      </c>
      <c r="H3568">
        <v>1</v>
      </c>
      <c r="I3568">
        <v>273</v>
      </c>
    </row>
    <row r="3569" spans="2:9" x14ac:dyDescent="0.25">
      <c r="B3569">
        <v>52</v>
      </c>
      <c r="C3569">
        <v>90</v>
      </c>
      <c r="D3569">
        <v>2.967727</v>
      </c>
      <c r="E3569">
        <v>76</v>
      </c>
      <c r="F3569">
        <v>0</v>
      </c>
      <c r="G3569">
        <v>-1</v>
      </c>
      <c r="H3569">
        <v>1</v>
      </c>
      <c r="I3569">
        <v>273</v>
      </c>
    </row>
    <row r="3570" spans="2:9" x14ac:dyDescent="0.25">
      <c r="B3570">
        <v>53</v>
      </c>
      <c r="C3570">
        <v>89</v>
      </c>
      <c r="D3570">
        <v>11.457122999999999</v>
      </c>
      <c r="E3570">
        <v>76</v>
      </c>
      <c r="F3570">
        <v>0</v>
      </c>
      <c r="G3570">
        <v>-1</v>
      </c>
      <c r="H3570">
        <v>1</v>
      </c>
      <c r="I3570">
        <v>273</v>
      </c>
    </row>
    <row r="3571" spans="2:9" x14ac:dyDescent="0.25">
      <c r="B3571">
        <v>53</v>
      </c>
      <c r="C3571">
        <v>90</v>
      </c>
      <c r="D3571">
        <v>3.1238199999999998</v>
      </c>
      <c r="E3571">
        <v>76</v>
      </c>
      <c r="F3571">
        <v>0</v>
      </c>
      <c r="G3571">
        <v>-1</v>
      </c>
      <c r="H3571">
        <v>1</v>
      </c>
      <c r="I3571">
        <v>273</v>
      </c>
    </row>
    <row r="3572" spans="2:9" x14ac:dyDescent="0.25">
      <c r="B3572">
        <v>54</v>
      </c>
      <c r="C3572">
        <v>89</v>
      </c>
      <c r="D3572">
        <v>8.1462260000000004</v>
      </c>
      <c r="E3572">
        <v>76</v>
      </c>
      <c r="F3572">
        <v>0</v>
      </c>
      <c r="G3572">
        <v>-1</v>
      </c>
      <c r="H3572">
        <v>1</v>
      </c>
      <c r="I3572">
        <v>273</v>
      </c>
    </row>
    <row r="3573" spans="2:9" x14ac:dyDescent="0.25">
      <c r="B3573">
        <v>54</v>
      </c>
      <c r="C3573">
        <v>90</v>
      </c>
      <c r="D3573">
        <v>0.57189800000000002</v>
      </c>
      <c r="E3573">
        <v>76</v>
      </c>
      <c r="F3573">
        <v>0</v>
      </c>
      <c r="G3573">
        <v>-1</v>
      </c>
      <c r="H3573">
        <v>1</v>
      </c>
      <c r="I3573">
        <v>273</v>
      </c>
    </row>
    <row r="3574" spans="2:9" x14ac:dyDescent="0.25">
      <c r="B3574">
        <v>55</v>
      </c>
      <c r="C3574">
        <v>89</v>
      </c>
      <c r="D3574">
        <v>6.077833</v>
      </c>
      <c r="E3574">
        <v>76</v>
      </c>
      <c r="F3574">
        <v>0</v>
      </c>
      <c r="G3574">
        <v>-1</v>
      </c>
      <c r="H3574">
        <v>1</v>
      </c>
      <c r="I3574">
        <v>273</v>
      </c>
    </row>
    <row r="3575" spans="2:9" x14ac:dyDescent="0.25">
      <c r="B3575">
        <v>55</v>
      </c>
      <c r="C3575">
        <v>90</v>
      </c>
      <c r="D3575">
        <v>0.77399300000000004</v>
      </c>
      <c r="E3575">
        <v>76</v>
      </c>
      <c r="F3575">
        <v>0</v>
      </c>
      <c r="G3575">
        <v>-1</v>
      </c>
      <c r="H3575">
        <v>1</v>
      </c>
      <c r="I3575">
        <v>273</v>
      </c>
    </row>
    <row r="3576" spans="2:9" x14ac:dyDescent="0.25">
      <c r="B3576">
        <v>56</v>
      </c>
      <c r="C3576">
        <v>89</v>
      </c>
      <c r="D3576">
        <v>7.4971930000000002</v>
      </c>
      <c r="E3576">
        <v>76</v>
      </c>
      <c r="F3576">
        <v>0</v>
      </c>
      <c r="G3576">
        <v>-1</v>
      </c>
      <c r="H3576">
        <v>1</v>
      </c>
      <c r="I3576">
        <v>273</v>
      </c>
    </row>
    <row r="3577" spans="2:9" x14ac:dyDescent="0.25">
      <c r="B3577">
        <v>56</v>
      </c>
      <c r="C3577">
        <v>90</v>
      </c>
      <c r="D3577">
        <v>1.689163</v>
      </c>
      <c r="E3577">
        <v>76</v>
      </c>
      <c r="F3577">
        <v>0</v>
      </c>
      <c r="G3577">
        <v>-1</v>
      </c>
      <c r="H3577">
        <v>1</v>
      </c>
      <c r="I3577">
        <v>273</v>
      </c>
    </row>
    <row r="3578" spans="2:9" x14ac:dyDescent="0.25">
      <c r="B3578">
        <v>57</v>
      </c>
      <c r="C3578">
        <v>89</v>
      </c>
      <c r="D3578">
        <v>9.9608229999999995</v>
      </c>
      <c r="E3578">
        <v>76</v>
      </c>
      <c r="F3578">
        <v>0</v>
      </c>
      <c r="G3578">
        <v>-1</v>
      </c>
      <c r="H3578">
        <v>1</v>
      </c>
      <c r="I3578">
        <v>273</v>
      </c>
    </row>
    <row r="3579" spans="2:9" x14ac:dyDescent="0.25">
      <c r="B3579">
        <v>57</v>
      </c>
      <c r="C3579">
        <v>90</v>
      </c>
      <c r="D3579">
        <v>2.715849</v>
      </c>
      <c r="E3579">
        <v>76</v>
      </c>
      <c r="F3579">
        <v>0</v>
      </c>
      <c r="G3579">
        <v>-1</v>
      </c>
      <c r="H3579">
        <v>1</v>
      </c>
      <c r="I3579">
        <v>273</v>
      </c>
    </row>
    <row r="3580" spans="2:9" x14ac:dyDescent="0.25">
      <c r="B3580">
        <v>58</v>
      </c>
      <c r="C3580">
        <v>89</v>
      </c>
      <c r="D3580">
        <v>8.1462260000000004</v>
      </c>
      <c r="E3580">
        <v>76</v>
      </c>
      <c r="F3580">
        <v>0</v>
      </c>
      <c r="G3580">
        <v>-1</v>
      </c>
      <c r="H3580">
        <v>1</v>
      </c>
      <c r="I3580">
        <v>273</v>
      </c>
    </row>
    <row r="3581" spans="2:9" x14ac:dyDescent="0.25">
      <c r="B3581">
        <v>58</v>
      </c>
      <c r="C3581">
        <v>90</v>
      </c>
      <c r="D3581">
        <v>0.57189800000000002</v>
      </c>
      <c r="E3581">
        <v>76</v>
      </c>
      <c r="F3581">
        <v>0</v>
      </c>
      <c r="G3581">
        <v>-1</v>
      </c>
      <c r="H3581">
        <v>1</v>
      </c>
      <c r="I3581">
        <v>273</v>
      </c>
    </row>
    <row r="3582" spans="2:9" x14ac:dyDescent="0.25">
      <c r="B3582">
        <v>59</v>
      </c>
      <c r="C3582">
        <v>89</v>
      </c>
      <c r="D3582">
        <v>13.460092</v>
      </c>
      <c r="E3582">
        <v>76</v>
      </c>
      <c r="F3582">
        <v>0</v>
      </c>
      <c r="G3582">
        <v>-1</v>
      </c>
      <c r="H3582">
        <v>1</v>
      </c>
      <c r="I3582">
        <v>273</v>
      </c>
    </row>
    <row r="3583" spans="2:9" x14ac:dyDescent="0.25">
      <c r="B3583">
        <v>59</v>
      </c>
      <c r="C3583">
        <v>90</v>
      </c>
      <c r="D3583">
        <v>1.7141010000000001</v>
      </c>
      <c r="E3583">
        <v>76</v>
      </c>
      <c r="F3583">
        <v>0</v>
      </c>
      <c r="G3583">
        <v>-1</v>
      </c>
      <c r="H3583">
        <v>1</v>
      </c>
      <c r="I3583">
        <v>273</v>
      </c>
    </row>
    <row r="3584" spans="2:9" x14ac:dyDescent="0.25">
      <c r="B3584">
        <v>60</v>
      </c>
      <c r="C3584">
        <v>89</v>
      </c>
      <c r="D3584">
        <v>15.947839999999999</v>
      </c>
      <c r="E3584">
        <v>76</v>
      </c>
      <c r="F3584">
        <v>0</v>
      </c>
      <c r="G3584">
        <v>-1</v>
      </c>
      <c r="H3584">
        <v>1</v>
      </c>
      <c r="I3584">
        <v>273</v>
      </c>
    </row>
    <row r="3585" spans="2:9" x14ac:dyDescent="0.25">
      <c r="B3585">
        <v>60</v>
      </c>
      <c r="C3585">
        <v>90</v>
      </c>
      <c r="D3585">
        <v>3.593146</v>
      </c>
      <c r="E3585">
        <v>76</v>
      </c>
      <c r="F3585">
        <v>0</v>
      </c>
      <c r="G3585">
        <v>-1</v>
      </c>
      <c r="H3585">
        <v>1</v>
      </c>
      <c r="I3585">
        <v>273</v>
      </c>
    </row>
    <row r="3586" spans="2:9" x14ac:dyDescent="0.25">
      <c r="B3586">
        <v>61</v>
      </c>
      <c r="C3586">
        <v>89</v>
      </c>
      <c r="D3586">
        <v>11.414070000000001</v>
      </c>
      <c r="E3586">
        <v>76</v>
      </c>
      <c r="F3586">
        <v>0</v>
      </c>
      <c r="G3586">
        <v>-1</v>
      </c>
      <c r="H3586">
        <v>1</v>
      </c>
      <c r="I3586">
        <v>273</v>
      </c>
    </row>
    <row r="3587" spans="2:9" x14ac:dyDescent="0.25">
      <c r="B3587">
        <v>61</v>
      </c>
      <c r="C3587">
        <v>90</v>
      </c>
      <c r="D3587">
        <v>3.1120809999999999</v>
      </c>
      <c r="E3587">
        <v>76</v>
      </c>
      <c r="F3587">
        <v>0</v>
      </c>
      <c r="G3587">
        <v>-1</v>
      </c>
      <c r="H3587">
        <v>1</v>
      </c>
      <c r="I3587">
        <v>273</v>
      </c>
    </row>
    <row r="3588" spans="2:9" x14ac:dyDescent="0.25">
      <c r="B3588">
        <v>62</v>
      </c>
      <c r="C3588">
        <v>89</v>
      </c>
      <c r="D3588">
        <v>2.4710749999999999</v>
      </c>
      <c r="E3588">
        <v>76</v>
      </c>
      <c r="F3588">
        <v>0</v>
      </c>
      <c r="G3588">
        <v>-1</v>
      </c>
      <c r="H3588">
        <v>1</v>
      </c>
      <c r="I3588">
        <v>273</v>
      </c>
    </row>
    <row r="3589" spans="2:9" x14ac:dyDescent="0.25">
      <c r="B3589">
        <v>63</v>
      </c>
      <c r="C3589">
        <v>89</v>
      </c>
      <c r="D3589">
        <v>21.767921000000001</v>
      </c>
      <c r="E3589">
        <v>76</v>
      </c>
      <c r="F3589">
        <v>0</v>
      </c>
      <c r="G3589">
        <v>-1</v>
      </c>
      <c r="H3589">
        <v>1</v>
      </c>
      <c r="I3589">
        <v>273</v>
      </c>
    </row>
    <row r="3590" spans="2:9" x14ac:dyDescent="0.25">
      <c r="B3590">
        <v>63</v>
      </c>
      <c r="C3590">
        <v>90</v>
      </c>
      <c r="D3590">
        <v>1.528197</v>
      </c>
      <c r="E3590">
        <v>76</v>
      </c>
      <c r="F3590">
        <v>0</v>
      </c>
      <c r="G3590">
        <v>-1</v>
      </c>
      <c r="H3590">
        <v>1</v>
      </c>
      <c r="I3590">
        <v>273</v>
      </c>
    </row>
    <row r="3591" spans="2:9" x14ac:dyDescent="0.25">
      <c r="B3591">
        <v>64</v>
      </c>
      <c r="C3591">
        <v>89</v>
      </c>
      <c r="D3591">
        <v>19.294589999999999</v>
      </c>
      <c r="E3591">
        <v>76</v>
      </c>
      <c r="F3591">
        <v>0</v>
      </c>
      <c r="G3591">
        <v>-1</v>
      </c>
      <c r="H3591">
        <v>1</v>
      </c>
      <c r="I3591">
        <v>273</v>
      </c>
    </row>
    <row r="3592" spans="2:9" x14ac:dyDescent="0.25">
      <c r="B3592">
        <v>64</v>
      </c>
      <c r="C3592">
        <v>90</v>
      </c>
      <c r="D3592">
        <v>2.4571070000000002</v>
      </c>
      <c r="E3592">
        <v>76</v>
      </c>
      <c r="F3592">
        <v>0</v>
      </c>
      <c r="G3592">
        <v>-1</v>
      </c>
      <c r="H3592">
        <v>1</v>
      </c>
      <c r="I3592">
        <v>273</v>
      </c>
    </row>
    <row r="3593" spans="2:9" x14ac:dyDescent="0.25">
      <c r="B3593">
        <v>65</v>
      </c>
      <c r="C3593">
        <v>89</v>
      </c>
      <c r="D3593">
        <v>14.871956000000001</v>
      </c>
      <c r="E3593">
        <v>76</v>
      </c>
      <c r="F3593">
        <v>0</v>
      </c>
      <c r="G3593">
        <v>-1</v>
      </c>
      <c r="H3593">
        <v>1</v>
      </c>
      <c r="I3593">
        <v>273</v>
      </c>
    </row>
    <row r="3594" spans="2:9" x14ac:dyDescent="0.25">
      <c r="B3594">
        <v>65</v>
      </c>
      <c r="C3594">
        <v>90</v>
      </c>
      <c r="D3594">
        <v>3.350743</v>
      </c>
      <c r="E3594">
        <v>76</v>
      </c>
      <c r="F3594">
        <v>0</v>
      </c>
      <c r="G3594">
        <v>-1</v>
      </c>
      <c r="H3594">
        <v>1</v>
      </c>
      <c r="I3594">
        <v>273</v>
      </c>
    </row>
    <row r="3595" spans="2:9" x14ac:dyDescent="0.25">
      <c r="B3595">
        <v>66</v>
      </c>
      <c r="C3595">
        <v>89</v>
      </c>
      <c r="D3595">
        <v>5.9634520000000002</v>
      </c>
      <c r="E3595">
        <v>76</v>
      </c>
      <c r="F3595">
        <v>0</v>
      </c>
      <c r="G3595">
        <v>-1</v>
      </c>
      <c r="H3595">
        <v>1</v>
      </c>
      <c r="I3595">
        <v>273</v>
      </c>
    </row>
    <row r="3596" spans="2:9" x14ac:dyDescent="0.25">
      <c r="B3596">
        <v>66</v>
      </c>
      <c r="C3596">
        <v>90</v>
      </c>
      <c r="D3596">
        <v>1.625953</v>
      </c>
      <c r="E3596">
        <v>76</v>
      </c>
      <c r="F3596">
        <v>0</v>
      </c>
      <c r="G3596">
        <v>-1</v>
      </c>
      <c r="H3596">
        <v>1</v>
      </c>
      <c r="I3596">
        <v>273</v>
      </c>
    </row>
    <row r="3597" spans="2:9" x14ac:dyDescent="0.25">
      <c r="B3597">
        <v>67</v>
      </c>
      <c r="C3597">
        <v>89</v>
      </c>
      <c r="D3597">
        <v>8.1648390000000006</v>
      </c>
      <c r="E3597">
        <v>76</v>
      </c>
      <c r="F3597">
        <v>0</v>
      </c>
      <c r="G3597">
        <v>-1</v>
      </c>
      <c r="H3597">
        <v>1</v>
      </c>
      <c r="I3597">
        <v>273</v>
      </c>
    </row>
    <row r="3598" spans="2:9" x14ac:dyDescent="0.25">
      <c r="B3598">
        <v>67</v>
      </c>
      <c r="C3598">
        <v>90</v>
      </c>
      <c r="D3598">
        <v>0.61865700000000001</v>
      </c>
      <c r="E3598">
        <v>76</v>
      </c>
      <c r="F3598">
        <v>0</v>
      </c>
      <c r="G3598">
        <v>-1</v>
      </c>
      <c r="H3598">
        <v>1</v>
      </c>
      <c r="I3598">
        <v>273</v>
      </c>
    </row>
    <row r="3599" spans="2:9" x14ac:dyDescent="0.25">
      <c r="B3599">
        <v>68</v>
      </c>
      <c r="C3599">
        <v>89</v>
      </c>
      <c r="D3599">
        <v>7.8413449999999996</v>
      </c>
      <c r="E3599">
        <v>76</v>
      </c>
      <c r="F3599">
        <v>0</v>
      </c>
      <c r="G3599">
        <v>-1</v>
      </c>
      <c r="H3599">
        <v>1</v>
      </c>
      <c r="I3599">
        <v>273</v>
      </c>
    </row>
    <row r="3600" spans="2:9" x14ac:dyDescent="0.25">
      <c r="B3600">
        <v>68</v>
      </c>
      <c r="C3600">
        <v>90</v>
      </c>
      <c r="D3600">
        <v>1.4922740000000001</v>
      </c>
      <c r="E3600">
        <v>76</v>
      </c>
      <c r="F3600">
        <v>0</v>
      </c>
      <c r="G3600">
        <v>-1</v>
      </c>
      <c r="H3600">
        <v>1</v>
      </c>
      <c r="I3600">
        <v>273</v>
      </c>
    </row>
    <row r="3601" spans="2:9" x14ac:dyDescent="0.25">
      <c r="B3601">
        <v>69</v>
      </c>
      <c r="C3601">
        <v>89</v>
      </c>
      <c r="D3601">
        <v>8.1648390000000006</v>
      </c>
      <c r="E3601">
        <v>76</v>
      </c>
      <c r="F3601">
        <v>0</v>
      </c>
      <c r="G3601">
        <v>-1</v>
      </c>
      <c r="H3601">
        <v>1</v>
      </c>
      <c r="I3601">
        <v>273</v>
      </c>
    </row>
    <row r="3602" spans="2:9" x14ac:dyDescent="0.25">
      <c r="B3602">
        <v>69</v>
      </c>
      <c r="C3602">
        <v>90</v>
      </c>
      <c r="D3602">
        <v>0.61865700000000001</v>
      </c>
      <c r="E3602">
        <v>76</v>
      </c>
      <c r="F3602">
        <v>0</v>
      </c>
      <c r="G3602">
        <v>-1</v>
      </c>
      <c r="H3602">
        <v>1</v>
      </c>
      <c r="I3602">
        <v>273</v>
      </c>
    </row>
    <row r="3603" spans="2:9" x14ac:dyDescent="0.25">
      <c r="B3603">
        <v>70</v>
      </c>
      <c r="C3603">
        <v>89</v>
      </c>
      <c r="D3603">
        <v>7.8413449999999996</v>
      </c>
      <c r="E3603">
        <v>76</v>
      </c>
      <c r="F3603">
        <v>0</v>
      </c>
      <c r="G3603">
        <v>-1</v>
      </c>
      <c r="H3603">
        <v>1</v>
      </c>
      <c r="I3603">
        <v>273</v>
      </c>
    </row>
    <row r="3604" spans="2:9" x14ac:dyDescent="0.25">
      <c r="B3604">
        <v>70</v>
      </c>
      <c r="C3604">
        <v>90</v>
      </c>
      <c r="D3604">
        <v>1.4922740000000001</v>
      </c>
      <c r="E3604">
        <v>76</v>
      </c>
      <c r="F3604">
        <v>0</v>
      </c>
      <c r="G3604">
        <v>-1</v>
      </c>
      <c r="H3604">
        <v>1</v>
      </c>
      <c r="I3604">
        <v>273</v>
      </c>
    </row>
    <row r="3605" spans="2:9" x14ac:dyDescent="0.25">
      <c r="B3605">
        <v>71</v>
      </c>
      <c r="C3605">
        <v>89</v>
      </c>
      <c r="D3605">
        <v>4.9365410000000001</v>
      </c>
      <c r="E3605">
        <v>76</v>
      </c>
      <c r="F3605">
        <v>0</v>
      </c>
      <c r="G3605">
        <v>-1</v>
      </c>
      <c r="H3605">
        <v>1</v>
      </c>
      <c r="I3605">
        <v>273</v>
      </c>
    </row>
    <row r="3606" spans="2:9" x14ac:dyDescent="0.25">
      <c r="B3606">
        <v>72</v>
      </c>
      <c r="C3606">
        <v>89</v>
      </c>
      <c r="D3606">
        <v>19.276509999999998</v>
      </c>
      <c r="E3606">
        <v>76</v>
      </c>
      <c r="F3606">
        <v>0</v>
      </c>
      <c r="G3606">
        <v>-1</v>
      </c>
      <c r="H3606">
        <v>1</v>
      </c>
      <c r="I3606">
        <v>273</v>
      </c>
    </row>
    <row r="3607" spans="2:9" x14ac:dyDescent="0.25">
      <c r="B3607">
        <v>72</v>
      </c>
      <c r="C3607">
        <v>90</v>
      </c>
      <c r="D3607">
        <v>1.586392</v>
      </c>
      <c r="E3607">
        <v>76</v>
      </c>
      <c r="F3607">
        <v>0</v>
      </c>
      <c r="G3607">
        <v>-1</v>
      </c>
      <c r="H3607">
        <v>1</v>
      </c>
      <c r="I3607">
        <v>273</v>
      </c>
    </row>
    <row r="3608" spans="2:9" x14ac:dyDescent="0.25">
      <c r="B3608">
        <v>73</v>
      </c>
      <c r="C3608">
        <v>89</v>
      </c>
      <c r="D3608">
        <v>13.630737999999999</v>
      </c>
      <c r="E3608">
        <v>76</v>
      </c>
      <c r="F3608">
        <v>0</v>
      </c>
      <c r="G3608">
        <v>-1</v>
      </c>
      <c r="H3608">
        <v>1</v>
      </c>
      <c r="I3608">
        <v>273</v>
      </c>
    </row>
    <row r="3609" spans="2:9" x14ac:dyDescent="0.25">
      <c r="B3609">
        <v>73</v>
      </c>
      <c r="C3609">
        <v>90</v>
      </c>
      <c r="D3609">
        <v>2.0348280000000001</v>
      </c>
      <c r="E3609">
        <v>76</v>
      </c>
      <c r="F3609">
        <v>0</v>
      </c>
      <c r="G3609">
        <v>-1</v>
      </c>
      <c r="H3609">
        <v>1</v>
      </c>
      <c r="I3609">
        <v>273</v>
      </c>
    </row>
    <row r="3610" spans="2:9" x14ac:dyDescent="0.25">
      <c r="B3610">
        <v>74</v>
      </c>
      <c r="C3610">
        <v>89</v>
      </c>
      <c r="D3610">
        <v>9.1226129999999994</v>
      </c>
      <c r="E3610">
        <v>76</v>
      </c>
      <c r="F3610">
        <v>0</v>
      </c>
      <c r="G3610">
        <v>-1</v>
      </c>
      <c r="H3610">
        <v>1</v>
      </c>
      <c r="I3610">
        <v>273</v>
      </c>
    </row>
    <row r="3611" spans="2:9" x14ac:dyDescent="0.25">
      <c r="B3611">
        <v>74</v>
      </c>
      <c r="C3611">
        <v>90</v>
      </c>
      <c r="D3611">
        <v>2.4094169999999999</v>
      </c>
      <c r="E3611">
        <v>76</v>
      </c>
      <c r="F3611">
        <v>0</v>
      </c>
      <c r="G3611">
        <v>-1</v>
      </c>
      <c r="H3611">
        <v>1</v>
      </c>
      <c r="I3611">
        <v>273</v>
      </c>
    </row>
    <row r="3612" spans="2:9" x14ac:dyDescent="0.25">
      <c r="B3612">
        <v>75</v>
      </c>
      <c r="C3612">
        <v>89</v>
      </c>
      <c r="D3612">
        <v>9.7736269999999994</v>
      </c>
      <c r="E3612">
        <v>76</v>
      </c>
      <c r="F3612">
        <v>0</v>
      </c>
      <c r="G3612">
        <v>-1</v>
      </c>
      <c r="H3612">
        <v>1</v>
      </c>
      <c r="I3612">
        <v>273</v>
      </c>
    </row>
    <row r="3613" spans="2:9" x14ac:dyDescent="0.25">
      <c r="B3613">
        <v>75</v>
      </c>
      <c r="C3613">
        <v>90</v>
      </c>
      <c r="D3613">
        <v>3.1238199999999998</v>
      </c>
      <c r="E3613">
        <v>76</v>
      </c>
      <c r="F3613">
        <v>0</v>
      </c>
      <c r="G3613">
        <v>-1</v>
      </c>
      <c r="H3613">
        <v>1</v>
      </c>
      <c r="I3613">
        <v>273</v>
      </c>
    </row>
    <row r="3614" spans="2:9" x14ac:dyDescent="0.25">
      <c r="B3614">
        <v>76</v>
      </c>
      <c r="C3614">
        <v>89</v>
      </c>
      <c r="D3614">
        <v>6.9492289999999999</v>
      </c>
      <c r="E3614">
        <v>76</v>
      </c>
      <c r="F3614">
        <v>0</v>
      </c>
      <c r="G3614">
        <v>-1</v>
      </c>
      <c r="H3614">
        <v>1</v>
      </c>
      <c r="I3614">
        <v>273</v>
      </c>
    </row>
    <row r="3615" spans="2:9" x14ac:dyDescent="0.25">
      <c r="B3615">
        <v>76</v>
      </c>
      <c r="C3615">
        <v>90</v>
      </c>
      <c r="D3615">
        <v>0.57189800000000002</v>
      </c>
      <c r="E3615">
        <v>76</v>
      </c>
      <c r="F3615">
        <v>0</v>
      </c>
      <c r="G3615">
        <v>-1</v>
      </c>
      <c r="H3615">
        <v>1</v>
      </c>
      <c r="I3615">
        <v>273</v>
      </c>
    </row>
    <row r="3616" spans="2:9" x14ac:dyDescent="0.25">
      <c r="B3616">
        <v>77</v>
      </c>
      <c r="C3616">
        <v>89</v>
      </c>
      <c r="D3616">
        <v>9.1526540000000001</v>
      </c>
      <c r="E3616">
        <v>76</v>
      </c>
      <c r="F3616">
        <v>0</v>
      </c>
      <c r="G3616">
        <v>-1</v>
      </c>
      <c r="H3616">
        <v>1</v>
      </c>
      <c r="I3616">
        <v>273</v>
      </c>
    </row>
    <row r="3617" spans="2:9" x14ac:dyDescent="0.25">
      <c r="B3617">
        <v>77</v>
      </c>
      <c r="C3617">
        <v>90</v>
      </c>
      <c r="D3617">
        <v>1.3663289999999999</v>
      </c>
      <c r="E3617">
        <v>76</v>
      </c>
      <c r="F3617">
        <v>0</v>
      </c>
      <c r="G3617">
        <v>-1</v>
      </c>
      <c r="H3617">
        <v>1</v>
      </c>
      <c r="I3617">
        <v>273</v>
      </c>
    </row>
    <row r="3618" spans="2:9" x14ac:dyDescent="0.25">
      <c r="B3618">
        <v>78</v>
      </c>
      <c r="C3618">
        <v>89</v>
      </c>
      <c r="D3618">
        <v>9.8090309999999992</v>
      </c>
      <c r="E3618">
        <v>76</v>
      </c>
      <c r="F3618">
        <v>0</v>
      </c>
      <c r="G3618">
        <v>-1</v>
      </c>
      <c r="H3618">
        <v>1</v>
      </c>
      <c r="I3618">
        <v>273</v>
      </c>
    </row>
    <row r="3619" spans="2:9" x14ac:dyDescent="0.25">
      <c r="B3619">
        <v>78</v>
      </c>
      <c r="C3619">
        <v>90</v>
      </c>
      <c r="D3619">
        <v>2.5907110000000002</v>
      </c>
      <c r="E3619">
        <v>76</v>
      </c>
      <c r="F3619">
        <v>0</v>
      </c>
      <c r="G3619">
        <v>-1</v>
      </c>
      <c r="H3619">
        <v>1</v>
      </c>
      <c r="I3619">
        <v>273</v>
      </c>
    </row>
    <row r="3620" spans="2:9" x14ac:dyDescent="0.25">
      <c r="B3620">
        <v>79</v>
      </c>
      <c r="C3620">
        <v>89</v>
      </c>
      <c r="D3620">
        <v>10.351194</v>
      </c>
      <c r="E3620">
        <v>76</v>
      </c>
      <c r="F3620">
        <v>0</v>
      </c>
      <c r="G3620">
        <v>-1</v>
      </c>
      <c r="H3620">
        <v>1</v>
      </c>
      <c r="I3620">
        <v>273</v>
      </c>
    </row>
    <row r="3621" spans="2:9" x14ac:dyDescent="0.25">
      <c r="B3621">
        <v>79</v>
      </c>
      <c r="C3621">
        <v>90</v>
      </c>
      <c r="D3621">
        <v>3.3084199999999999</v>
      </c>
      <c r="E3621">
        <v>76</v>
      </c>
      <c r="F3621">
        <v>0</v>
      </c>
      <c r="G3621">
        <v>-1</v>
      </c>
      <c r="H3621">
        <v>1</v>
      </c>
      <c r="I3621">
        <v>273</v>
      </c>
    </row>
    <row r="3622" spans="2:9" x14ac:dyDescent="0.25">
      <c r="B3622">
        <v>80</v>
      </c>
      <c r="C3622">
        <v>89</v>
      </c>
      <c r="D3622">
        <v>6.9492289999999999</v>
      </c>
      <c r="E3622">
        <v>76</v>
      </c>
      <c r="F3622">
        <v>0</v>
      </c>
      <c r="G3622">
        <v>-1</v>
      </c>
      <c r="H3622">
        <v>1</v>
      </c>
      <c r="I3622">
        <v>273</v>
      </c>
    </row>
    <row r="3623" spans="2:9" x14ac:dyDescent="0.25">
      <c r="B3623">
        <v>80</v>
      </c>
      <c r="C3623">
        <v>90</v>
      </c>
      <c r="D3623">
        <v>0.57189800000000002</v>
      </c>
      <c r="E3623">
        <v>76</v>
      </c>
      <c r="F3623">
        <v>0</v>
      </c>
      <c r="G3623">
        <v>-1</v>
      </c>
      <c r="H3623">
        <v>1</v>
      </c>
      <c r="I3623">
        <v>273</v>
      </c>
    </row>
    <row r="3624" spans="2:9" x14ac:dyDescent="0.25">
      <c r="B3624">
        <v>81</v>
      </c>
      <c r="C3624">
        <v>89</v>
      </c>
      <c r="D3624">
        <v>7.514392</v>
      </c>
      <c r="E3624">
        <v>76</v>
      </c>
      <c r="F3624">
        <v>0</v>
      </c>
      <c r="G3624">
        <v>-1</v>
      </c>
      <c r="H3624">
        <v>1</v>
      </c>
      <c r="I3624">
        <v>273</v>
      </c>
    </row>
    <row r="3625" spans="2:9" x14ac:dyDescent="0.25">
      <c r="B3625">
        <v>81</v>
      </c>
      <c r="C3625">
        <v>90</v>
      </c>
      <c r="D3625">
        <v>1.121766</v>
      </c>
      <c r="E3625">
        <v>76</v>
      </c>
      <c r="F3625">
        <v>0</v>
      </c>
      <c r="G3625">
        <v>-1</v>
      </c>
      <c r="H3625">
        <v>1</v>
      </c>
      <c r="I3625">
        <v>273</v>
      </c>
    </row>
    <row r="3626" spans="2:9" x14ac:dyDescent="0.25">
      <c r="B3626">
        <v>82</v>
      </c>
      <c r="C3626">
        <v>89</v>
      </c>
      <c r="D3626">
        <v>9.6365940000000005</v>
      </c>
      <c r="E3626">
        <v>76</v>
      </c>
      <c r="F3626">
        <v>0</v>
      </c>
      <c r="G3626">
        <v>-1</v>
      </c>
      <c r="H3626">
        <v>1</v>
      </c>
      <c r="I3626">
        <v>273</v>
      </c>
    </row>
    <row r="3627" spans="2:9" x14ac:dyDescent="0.25">
      <c r="B3627">
        <v>82</v>
      </c>
      <c r="C3627">
        <v>90</v>
      </c>
      <c r="D3627">
        <v>2.5451670000000002</v>
      </c>
      <c r="E3627">
        <v>76</v>
      </c>
      <c r="F3627">
        <v>0</v>
      </c>
      <c r="G3627">
        <v>-1</v>
      </c>
      <c r="H3627">
        <v>1</v>
      </c>
      <c r="I3627">
        <v>273</v>
      </c>
    </row>
    <row r="3628" spans="2:9" x14ac:dyDescent="0.25">
      <c r="B3628">
        <v>83</v>
      </c>
      <c r="C3628">
        <v>89</v>
      </c>
      <c r="D3628">
        <v>5.7690099999999997</v>
      </c>
      <c r="E3628">
        <v>76</v>
      </c>
      <c r="F3628">
        <v>0</v>
      </c>
      <c r="G3628">
        <v>-1</v>
      </c>
      <c r="H3628">
        <v>1</v>
      </c>
      <c r="I3628">
        <v>273</v>
      </c>
    </row>
    <row r="3629" spans="2:9" x14ac:dyDescent="0.25">
      <c r="B3629">
        <v>83</v>
      </c>
      <c r="C3629">
        <v>90</v>
      </c>
      <c r="D3629">
        <v>1.8438749999999999</v>
      </c>
      <c r="E3629">
        <v>76</v>
      </c>
      <c r="F3629">
        <v>0</v>
      </c>
      <c r="G3629">
        <v>-1</v>
      </c>
      <c r="H3629">
        <v>1</v>
      </c>
      <c r="I3629">
        <v>273</v>
      </c>
    </row>
    <row r="3630" spans="2:9" x14ac:dyDescent="0.25">
      <c r="B3630">
        <v>84</v>
      </c>
      <c r="C3630">
        <v>89</v>
      </c>
      <c r="D3630">
        <v>2.1079789999999998</v>
      </c>
      <c r="E3630">
        <v>76</v>
      </c>
      <c r="F3630">
        <v>0</v>
      </c>
      <c r="G3630">
        <v>-1</v>
      </c>
      <c r="H3630">
        <v>1</v>
      </c>
      <c r="I3630">
        <v>273</v>
      </c>
    </row>
    <row r="3631" spans="2:9" x14ac:dyDescent="0.25">
      <c r="B3631">
        <v>85</v>
      </c>
      <c r="C3631">
        <v>89</v>
      </c>
      <c r="D3631">
        <v>16.279845000000002</v>
      </c>
      <c r="E3631">
        <v>76</v>
      </c>
      <c r="F3631">
        <v>0</v>
      </c>
      <c r="G3631">
        <v>-1</v>
      </c>
      <c r="H3631">
        <v>1</v>
      </c>
      <c r="I3631">
        <v>273</v>
      </c>
    </row>
    <row r="3632" spans="2:9" x14ac:dyDescent="0.25">
      <c r="B3632">
        <v>85</v>
      </c>
      <c r="C3632">
        <v>90</v>
      </c>
      <c r="D3632">
        <v>1.339777</v>
      </c>
      <c r="E3632">
        <v>76</v>
      </c>
      <c r="F3632">
        <v>0</v>
      </c>
      <c r="G3632">
        <v>-1</v>
      </c>
      <c r="H3632">
        <v>1</v>
      </c>
      <c r="I3632">
        <v>273</v>
      </c>
    </row>
    <row r="3633" spans="2:9" x14ac:dyDescent="0.25">
      <c r="B3633">
        <v>86</v>
      </c>
      <c r="C3633">
        <v>89</v>
      </c>
      <c r="D3633">
        <v>18.573354999999999</v>
      </c>
      <c r="E3633">
        <v>76</v>
      </c>
      <c r="F3633">
        <v>0</v>
      </c>
      <c r="G3633">
        <v>-1</v>
      </c>
      <c r="H3633">
        <v>1</v>
      </c>
      <c r="I3633">
        <v>273</v>
      </c>
    </row>
    <row r="3634" spans="2:9" x14ac:dyDescent="0.25">
      <c r="B3634">
        <v>86</v>
      </c>
      <c r="C3634">
        <v>90</v>
      </c>
      <c r="D3634">
        <v>2.7726730000000002</v>
      </c>
      <c r="E3634">
        <v>76</v>
      </c>
      <c r="F3634">
        <v>0</v>
      </c>
      <c r="G3634">
        <v>-1</v>
      </c>
      <c r="H3634">
        <v>1</v>
      </c>
      <c r="I3634">
        <v>273</v>
      </c>
    </row>
    <row r="3635" spans="2:9" x14ac:dyDescent="0.25">
      <c r="B3635">
        <v>87</v>
      </c>
      <c r="C3635">
        <v>89</v>
      </c>
      <c r="D3635">
        <v>14.800577000000001</v>
      </c>
      <c r="E3635">
        <v>76</v>
      </c>
      <c r="F3635">
        <v>0</v>
      </c>
      <c r="G3635">
        <v>-1</v>
      </c>
      <c r="H3635">
        <v>1</v>
      </c>
      <c r="I3635">
        <v>273</v>
      </c>
    </row>
    <row r="3636" spans="2:9" x14ac:dyDescent="0.25">
      <c r="B3636">
        <v>87</v>
      </c>
      <c r="C3636">
        <v>90</v>
      </c>
      <c r="D3636">
        <v>3.909052</v>
      </c>
      <c r="E3636">
        <v>76</v>
      </c>
      <c r="F3636">
        <v>0</v>
      </c>
      <c r="G3636">
        <v>-1</v>
      </c>
      <c r="H3636">
        <v>1</v>
      </c>
      <c r="I3636">
        <v>273</v>
      </c>
    </row>
    <row r="3637" spans="2:9" x14ac:dyDescent="0.25">
      <c r="B3637">
        <v>88</v>
      </c>
      <c r="C3637">
        <v>89</v>
      </c>
      <c r="D3637">
        <v>7.2010779999999999</v>
      </c>
      <c r="E3637">
        <v>76</v>
      </c>
      <c r="F3637">
        <v>0</v>
      </c>
      <c r="G3637">
        <v>-1</v>
      </c>
      <c r="H3637">
        <v>1</v>
      </c>
      <c r="I3637">
        <v>273</v>
      </c>
    </row>
    <row r="3638" spans="2:9" x14ac:dyDescent="0.25">
      <c r="B3638">
        <v>88</v>
      </c>
      <c r="C3638">
        <v>90</v>
      </c>
      <c r="D3638">
        <v>2.3015880000000002</v>
      </c>
      <c r="E3638">
        <v>76</v>
      </c>
      <c r="F3638">
        <v>0</v>
      </c>
      <c r="G3638">
        <v>-1</v>
      </c>
      <c r="H3638">
        <v>1</v>
      </c>
      <c r="I3638">
        <v>273</v>
      </c>
    </row>
    <row r="3639" spans="2:9" x14ac:dyDescent="0.25">
      <c r="B3639">
        <v>89</v>
      </c>
      <c r="C3639">
        <v>89</v>
      </c>
      <c r="D3639">
        <v>2.926682</v>
      </c>
      <c r="E3639">
        <v>76</v>
      </c>
      <c r="F3639">
        <v>0</v>
      </c>
      <c r="G3639">
        <v>-1</v>
      </c>
      <c r="H3639">
        <v>1</v>
      </c>
      <c r="I3639">
        <v>273</v>
      </c>
    </row>
    <row r="3640" spans="2:9" x14ac:dyDescent="0.25">
      <c r="B3640">
        <v>90</v>
      </c>
      <c r="C3640">
        <v>89</v>
      </c>
      <c r="D3640">
        <v>16.748335000000001</v>
      </c>
      <c r="E3640">
        <v>76</v>
      </c>
      <c r="F3640">
        <v>0</v>
      </c>
      <c r="G3640">
        <v>-1</v>
      </c>
      <c r="H3640">
        <v>1</v>
      </c>
      <c r="I3640">
        <v>273</v>
      </c>
    </row>
    <row r="3641" spans="2:9" x14ac:dyDescent="0.25">
      <c r="B3641">
        <v>90</v>
      </c>
      <c r="C3641">
        <v>90</v>
      </c>
      <c r="D3641">
        <v>1.665152</v>
      </c>
      <c r="E3641">
        <v>76</v>
      </c>
      <c r="F3641">
        <v>0</v>
      </c>
      <c r="G3641">
        <v>-1</v>
      </c>
      <c r="H3641">
        <v>1</v>
      </c>
      <c r="I3641">
        <v>273</v>
      </c>
    </row>
    <row r="3642" spans="2:9" x14ac:dyDescent="0.25">
      <c r="B3642">
        <v>91</v>
      </c>
      <c r="C3642">
        <v>89</v>
      </c>
      <c r="D3642">
        <v>10.040609</v>
      </c>
      <c r="E3642">
        <v>76</v>
      </c>
      <c r="F3642">
        <v>0</v>
      </c>
      <c r="G3642">
        <v>-1</v>
      </c>
      <c r="H3642">
        <v>1</v>
      </c>
      <c r="I3642">
        <v>273</v>
      </c>
    </row>
    <row r="3643" spans="2:9" x14ac:dyDescent="0.25">
      <c r="B3643">
        <v>91</v>
      </c>
      <c r="C3643">
        <v>90</v>
      </c>
      <c r="D3643">
        <v>1.810792</v>
      </c>
      <c r="E3643">
        <v>76</v>
      </c>
      <c r="F3643">
        <v>0</v>
      </c>
      <c r="G3643">
        <v>-1</v>
      </c>
      <c r="H3643">
        <v>1</v>
      </c>
      <c r="I3643">
        <v>273</v>
      </c>
    </row>
    <row r="3644" spans="2:9" x14ac:dyDescent="0.25">
      <c r="B3644">
        <v>92</v>
      </c>
      <c r="C3644">
        <v>89</v>
      </c>
      <c r="D3644">
        <v>6.6025299999999998</v>
      </c>
      <c r="E3644">
        <v>76</v>
      </c>
      <c r="F3644">
        <v>0</v>
      </c>
      <c r="G3644">
        <v>-1</v>
      </c>
      <c r="H3644">
        <v>1</v>
      </c>
      <c r="I3644">
        <v>273</v>
      </c>
    </row>
    <row r="3645" spans="2:9" x14ac:dyDescent="0.25">
      <c r="B3645">
        <v>92</v>
      </c>
      <c r="C3645">
        <v>90</v>
      </c>
      <c r="D3645">
        <v>2.106703</v>
      </c>
      <c r="E3645">
        <v>76</v>
      </c>
      <c r="F3645">
        <v>0</v>
      </c>
      <c r="G3645">
        <v>-1</v>
      </c>
      <c r="H3645">
        <v>1</v>
      </c>
      <c r="I3645">
        <v>273</v>
      </c>
    </row>
    <row r="3646" spans="2:9" x14ac:dyDescent="0.25">
      <c r="B3646">
        <v>93</v>
      </c>
      <c r="C3646">
        <v>89</v>
      </c>
      <c r="D3646">
        <v>8.8823120000000007</v>
      </c>
      <c r="E3646">
        <v>76</v>
      </c>
      <c r="F3646">
        <v>0</v>
      </c>
      <c r="G3646">
        <v>-1</v>
      </c>
      <c r="H3646">
        <v>1</v>
      </c>
      <c r="I3646">
        <v>273</v>
      </c>
    </row>
    <row r="3647" spans="2:9" x14ac:dyDescent="0.25">
      <c r="B3647">
        <v>93</v>
      </c>
      <c r="C3647">
        <v>90</v>
      </c>
      <c r="D3647">
        <v>3.4297019999999998</v>
      </c>
      <c r="E3647">
        <v>76</v>
      </c>
      <c r="F3647">
        <v>0</v>
      </c>
      <c r="G3647">
        <v>-1</v>
      </c>
      <c r="H3647">
        <v>1</v>
      </c>
      <c r="I3647">
        <v>273</v>
      </c>
    </row>
    <row r="3648" spans="2:9" x14ac:dyDescent="0.25">
      <c r="B3648">
        <v>94</v>
      </c>
      <c r="C3648">
        <v>89</v>
      </c>
      <c r="D3648">
        <v>5.7522330000000004</v>
      </c>
      <c r="E3648">
        <v>76</v>
      </c>
      <c r="F3648">
        <v>0</v>
      </c>
      <c r="G3648">
        <v>-1</v>
      </c>
      <c r="H3648">
        <v>1</v>
      </c>
      <c r="I3648">
        <v>273</v>
      </c>
    </row>
    <row r="3649" spans="2:9" x14ac:dyDescent="0.25">
      <c r="B3649">
        <v>94</v>
      </c>
      <c r="C3649">
        <v>90</v>
      </c>
      <c r="D3649">
        <v>0.57189800000000002</v>
      </c>
      <c r="E3649">
        <v>76</v>
      </c>
      <c r="F3649">
        <v>0</v>
      </c>
      <c r="G3649">
        <v>-1</v>
      </c>
      <c r="H3649">
        <v>1</v>
      </c>
      <c r="I3649">
        <v>273</v>
      </c>
    </row>
    <row r="3650" spans="2:9" x14ac:dyDescent="0.25">
      <c r="B3650">
        <v>95</v>
      </c>
      <c r="C3650">
        <v>89</v>
      </c>
      <c r="D3650">
        <v>6.4266560000000004</v>
      </c>
      <c r="E3650">
        <v>76</v>
      </c>
      <c r="F3650">
        <v>0</v>
      </c>
      <c r="G3650">
        <v>-1</v>
      </c>
      <c r="H3650">
        <v>1</v>
      </c>
      <c r="I3650">
        <v>273</v>
      </c>
    </row>
    <row r="3651" spans="2:9" x14ac:dyDescent="0.25">
      <c r="B3651">
        <v>95</v>
      </c>
      <c r="C3651">
        <v>90</v>
      </c>
      <c r="D3651">
        <v>1.159027</v>
      </c>
      <c r="E3651">
        <v>76</v>
      </c>
      <c r="F3651">
        <v>0</v>
      </c>
      <c r="G3651">
        <v>-1</v>
      </c>
      <c r="H3651">
        <v>1</v>
      </c>
      <c r="I3651">
        <v>273</v>
      </c>
    </row>
    <row r="3652" spans="2:9" x14ac:dyDescent="0.25">
      <c r="B3652">
        <v>96</v>
      </c>
      <c r="C3652">
        <v>89</v>
      </c>
      <c r="D3652">
        <v>4.8350109999999997</v>
      </c>
      <c r="E3652">
        <v>76</v>
      </c>
      <c r="F3652">
        <v>0</v>
      </c>
      <c r="G3652">
        <v>-1</v>
      </c>
      <c r="H3652">
        <v>1</v>
      </c>
      <c r="I3652">
        <v>273</v>
      </c>
    </row>
    <row r="3653" spans="2:9" x14ac:dyDescent="0.25">
      <c r="B3653">
        <v>96</v>
      </c>
      <c r="C3653">
        <v>90</v>
      </c>
      <c r="D3653">
        <v>1.542732</v>
      </c>
      <c r="E3653">
        <v>76</v>
      </c>
      <c r="F3653">
        <v>0</v>
      </c>
      <c r="G3653">
        <v>-1</v>
      </c>
      <c r="H3653">
        <v>1</v>
      </c>
      <c r="I3653">
        <v>273</v>
      </c>
    </row>
    <row r="3654" spans="2:9" x14ac:dyDescent="0.25">
      <c r="B3654">
        <v>97</v>
      </c>
      <c r="C3654">
        <v>89</v>
      </c>
      <c r="D3654">
        <v>7.0335599999999996</v>
      </c>
      <c r="E3654">
        <v>76</v>
      </c>
      <c r="F3654">
        <v>0</v>
      </c>
      <c r="G3654">
        <v>-1</v>
      </c>
      <c r="H3654">
        <v>1</v>
      </c>
      <c r="I3654">
        <v>273</v>
      </c>
    </row>
    <row r="3655" spans="2:9" x14ac:dyDescent="0.25">
      <c r="B3655">
        <v>97</v>
      </c>
      <c r="C3655">
        <v>90</v>
      </c>
      <c r="D3655">
        <v>2.715849</v>
      </c>
      <c r="E3655">
        <v>76</v>
      </c>
      <c r="F3655">
        <v>0</v>
      </c>
      <c r="G3655">
        <v>-1</v>
      </c>
      <c r="H3655">
        <v>1</v>
      </c>
      <c r="I3655">
        <v>273</v>
      </c>
    </row>
    <row r="3656" spans="2:9" x14ac:dyDescent="0.25">
      <c r="B3656">
        <v>98</v>
      </c>
      <c r="C3656">
        <v>89</v>
      </c>
      <c r="D3656">
        <v>7.4854409999999998</v>
      </c>
      <c r="E3656">
        <v>76</v>
      </c>
      <c r="F3656">
        <v>0</v>
      </c>
      <c r="G3656">
        <v>-1</v>
      </c>
      <c r="H3656">
        <v>1</v>
      </c>
      <c r="I3656">
        <v>273</v>
      </c>
    </row>
    <row r="3657" spans="2:9" x14ac:dyDescent="0.25">
      <c r="B3657">
        <v>98</v>
      </c>
      <c r="C3657">
        <v>90</v>
      </c>
      <c r="D3657">
        <v>0.74421700000000002</v>
      </c>
      <c r="E3657">
        <v>76</v>
      </c>
      <c r="F3657">
        <v>0</v>
      </c>
      <c r="G3657">
        <v>-1</v>
      </c>
      <c r="H3657">
        <v>1</v>
      </c>
      <c r="I3657">
        <v>273</v>
      </c>
    </row>
    <row r="3658" spans="2:9" x14ac:dyDescent="0.25">
      <c r="B3658">
        <v>99</v>
      </c>
      <c r="C3658">
        <v>89</v>
      </c>
      <c r="D3658">
        <v>6.4266560000000004</v>
      </c>
      <c r="E3658">
        <v>76</v>
      </c>
      <c r="F3658">
        <v>0</v>
      </c>
      <c r="G3658">
        <v>-1</v>
      </c>
      <c r="H3658">
        <v>1</v>
      </c>
      <c r="I3658">
        <v>273</v>
      </c>
    </row>
    <row r="3659" spans="2:9" x14ac:dyDescent="0.25">
      <c r="B3659">
        <v>99</v>
      </c>
      <c r="C3659">
        <v>90</v>
      </c>
      <c r="D3659">
        <v>1.159027</v>
      </c>
      <c r="E3659">
        <v>76</v>
      </c>
      <c r="F3659">
        <v>0</v>
      </c>
      <c r="G3659">
        <v>-1</v>
      </c>
      <c r="H3659">
        <v>1</v>
      </c>
      <c r="I3659">
        <v>273</v>
      </c>
    </row>
    <row r="3660" spans="2:9" x14ac:dyDescent="0.25">
      <c r="B3660">
        <v>100</v>
      </c>
      <c r="C3660">
        <v>89</v>
      </c>
      <c r="D3660">
        <v>7.9767020000000004</v>
      </c>
      <c r="E3660">
        <v>76</v>
      </c>
      <c r="F3660">
        <v>0</v>
      </c>
      <c r="G3660">
        <v>-1</v>
      </c>
      <c r="H3660">
        <v>1</v>
      </c>
      <c r="I3660">
        <v>273</v>
      </c>
    </row>
    <row r="3661" spans="2:9" x14ac:dyDescent="0.25">
      <c r="B3661">
        <v>100</v>
      </c>
      <c r="C3661">
        <v>90</v>
      </c>
      <c r="D3661">
        <v>2.5451670000000002</v>
      </c>
      <c r="E3661">
        <v>76</v>
      </c>
      <c r="F3661">
        <v>0</v>
      </c>
      <c r="G3661">
        <v>-1</v>
      </c>
      <c r="H3661">
        <v>1</v>
      </c>
      <c r="I3661">
        <v>273</v>
      </c>
    </row>
    <row r="3662" spans="2:9" x14ac:dyDescent="0.25">
      <c r="B3662">
        <v>101</v>
      </c>
      <c r="C3662">
        <v>89</v>
      </c>
      <c r="D3662">
        <v>4.7753050000000004</v>
      </c>
      <c r="E3662">
        <v>76</v>
      </c>
      <c r="F3662">
        <v>0</v>
      </c>
      <c r="G3662">
        <v>-1</v>
      </c>
      <c r="H3662">
        <v>1</v>
      </c>
      <c r="I3662">
        <v>273</v>
      </c>
    </row>
    <row r="3663" spans="2:9" x14ac:dyDescent="0.25">
      <c r="B3663">
        <v>101</v>
      </c>
      <c r="C3663">
        <v>90</v>
      </c>
      <c r="D3663">
        <v>1.8438749999999999</v>
      </c>
      <c r="E3663">
        <v>76</v>
      </c>
      <c r="F3663">
        <v>0</v>
      </c>
      <c r="G3663">
        <v>-1</v>
      </c>
      <c r="H3663">
        <v>1</v>
      </c>
      <c r="I3663">
        <v>273</v>
      </c>
    </row>
    <row r="3664" spans="2:9" x14ac:dyDescent="0.25">
      <c r="B3664">
        <v>102</v>
      </c>
      <c r="C3664">
        <v>89</v>
      </c>
      <c r="D3664">
        <v>2.926682</v>
      </c>
      <c r="E3664">
        <v>76</v>
      </c>
      <c r="F3664">
        <v>0</v>
      </c>
      <c r="G3664">
        <v>-1</v>
      </c>
      <c r="H3664">
        <v>1</v>
      </c>
      <c r="I3664">
        <v>273</v>
      </c>
    </row>
    <row r="3665" spans="2:9" x14ac:dyDescent="0.25">
      <c r="B3665">
        <v>103</v>
      </c>
      <c r="C3665">
        <v>89</v>
      </c>
      <c r="D3665">
        <v>15.005222</v>
      </c>
      <c r="E3665">
        <v>76</v>
      </c>
      <c r="F3665">
        <v>0</v>
      </c>
      <c r="G3665">
        <v>-1</v>
      </c>
      <c r="H3665">
        <v>1</v>
      </c>
      <c r="I3665">
        <v>273</v>
      </c>
    </row>
    <row r="3666" spans="2:9" x14ac:dyDescent="0.25">
      <c r="B3666">
        <v>103</v>
      </c>
      <c r="C3666">
        <v>90</v>
      </c>
      <c r="D3666">
        <v>1.491849</v>
      </c>
      <c r="E3666">
        <v>76</v>
      </c>
      <c r="F3666">
        <v>0</v>
      </c>
      <c r="G3666">
        <v>-1</v>
      </c>
      <c r="H3666">
        <v>1</v>
      </c>
      <c r="I3666">
        <v>273</v>
      </c>
    </row>
    <row r="3667" spans="2:9" x14ac:dyDescent="0.25">
      <c r="B3667">
        <v>104</v>
      </c>
      <c r="C3667">
        <v>89</v>
      </c>
      <c r="D3667">
        <v>12.382092</v>
      </c>
      <c r="E3667">
        <v>76</v>
      </c>
      <c r="F3667">
        <v>0</v>
      </c>
      <c r="G3667">
        <v>-1</v>
      </c>
      <c r="H3667">
        <v>1</v>
      </c>
      <c r="I3667">
        <v>273</v>
      </c>
    </row>
    <row r="3668" spans="2:9" x14ac:dyDescent="0.25">
      <c r="B3668">
        <v>104</v>
      </c>
      <c r="C3668">
        <v>90</v>
      </c>
      <c r="D3668">
        <v>2.2330709999999998</v>
      </c>
      <c r="E3668">
        <v>76</v>
      </c>
      <c r="F3668">
        <v>0</v>
      </c>
      <c r="G3668">
        <v>-1</v>
      </c>
      <c r="H3668">
        <v>1</v>
      </c>
      <c r="I3668">
        <v>273</v>
      </c>
    </row>
    <row r="3669" spans="2:9" x14ac:dyDescent="0.25">
      <c r="B3669">
        <v>105</v>
      </c>
      <c r="C3669">
        <v>89</v>
      </c>
      <c r="D3669">
        <v>9.5526979999999995</v>
      </c>
      <c r="E3669">
        <v>76</v>
      </c>
      <c r="F3669">
        <v>0</v>
      </c>
      <c r="G3669">
        <v>-1</v>
      </c>
      <c r="H3669">
        <v>1</v>
      </c>
      <c r="I3669">
        <v>273</v>
      </c>
    </row>
    <row r="3670" spans="2:9" x14ac:dyDescent="0.25">
      <c r="B3670">
        <v>105</v>
      </c>
      <c r="C3670">
        <v>90</v>
      </c>
      <c r="D3670">
        <v>3.0480290000000001</v>
      </c>
      <c r="E3670">
        <v>76</v>
      </c>
      <c r="F3670">
        <v>0</v>
      </c>
      <c r="G3670">
        <v>-1</v>
      </c>
      <c r="H3670">
        <v>1</v>
      </c>
      <c r="I3670">
        <v>273</v>
      </c>
    </row>
    <row r="3671" spans="2:9" x14ac:dyDescent="0.25">
      <c r="B3671">
        <v>106</v>
      </c>
      <c r="C3671">
        <v>89</v>
      </c>
      <c r="D3671">
        <v>5.0031080000000001</v>
      </c>
      <c r="E3671">
        <v>76</v>
      </c>
      <c r="F3671">
        <v>0</v>
      </c>
      <c r="G3671">
        <v>-1</v>
      </c>
      <c r="H3671">
        <v>1</v>
      </c>
      <c r="I3671">
        <v>273</v>
      </c>
    </row>
    <row r="3672" spans="2:9" x14ac:dyDescent="0.25">
      <c r="B3672">
        <v>106</v>
      </c>
      <c r="C3672">
        <v>90</v>
      </c>
      <c r="D3672">
        <v>1.9318360000000001</v>
      </c>
      <c r="E3672">
        <v>76</v>
      </c>
      <c r="F3672">
        <v>0</v>
      </c>
      <c r="G3672">
        <v>-1</v>
      </c>
      <c r="H3672">
        <v>1</v>
      </c>
      <c r="I3672">
        <v>273</v>
      </c>
    </row>
    <row r="3673" spans="2:9" x14ac:dyDescent="0.25">
      <c r="B3673">
        <v>107</v>
      </c>
      <c r="C3673">
        <v>89</v>
      </c>
      <c r="D3673">
        <v>2.3176619999999999</v>
      </c>
      <c r="E3673">
        <v>76</v>
      </c>
      <c r="F3673">
        <v>0</v>
      </c>
      <c r="G3673">
        <v>-1</v>
      </c>
      <c r="H3673">
        <v>1</v>
      </c>
      <c r="I3673">
        <v>273</v>
      </c>
    </row>
    <row r="3674" spans="2:9" x14ac:dyDescent="0.25">
      <c r="B3674">
        <v>108</v>
      </c>
      <c r="C3674">
        <v>89</v>
      </c>
      <c r="D3674">
        <v>10.507676</v>
      </c>
      <c r="E3674">
        <v>76</v>
      </c>
      <c r="F3674">
        <v>0</v>
      </c>
      <c r="G3674">
        <v>-1</v>
      </c>
      <c r="H3674">
        <v>1</v>
      </c>
      <c r="I3674">
        <v>273</v>
      </c>
    </row>
    <row r="3675" spans="2:9" x14ac:dyDescent="0.25">
      <c r="B3675">
        <v>108</v>
      </c>
      <c r="C3675">
        <v>90</v>
      </c>
      <c r="D3675">
        <v>1.3192120000000001</v>
      </c>
      <c r="E3675">
        <v>76</v>
      </c>
      <c r="F3675">
        <v>0</v>
      </c>
      <c r="G3675">
        <v>-1</v>
      </c>
      <c r="H3675">
        <v>1</v>
      </c>
      <c r="I3675">
        <v>273</v>
      </c>
    </row>
    <row r="3676" spans="2:9" x14ac:dyDescent="0.25">
      <c r="B3676">
        <v>109</v>
      </c>
      <c r="C3676">
        <v>89</v>
      </c>
      <c r="D3676">
        <v>7.8403660000000004</v>
      </c>
      <c r="E3676">
        <v>76</v>
      </c>
      <c r="F3676">
        <v>0</v>
      </c>
      <c r="G3676">
        <v>-1</v>
      </c>
      <c r="H3676">
        <v>1</v>
      </c>
      <c r="I3676">
        <v>273</v>
      </c>
    </row>
    <row r="3677" spans="2:9" x14ac:dyDescent="0.25">
      <c r="B3677">
        <v>109</v>
      </c>
      <c r="C3677">
        <v>90</v>
      </c>
      <c r="D3677">
        <v>1.7855430000000001</v>
      </c>
      <c r="E3677">
        <v>76</v>
      </c>
      <c r="F3677">
        <v>0</v>
      </c>
      <c r="G3677">
        <v>-1</v>
      </c>
      <c r="H3677">
        <v>1</v>
      </c>
      <c r="I3677">
        <v>273</v>
      </c>
    </row>
    <row r="3678" spans="2:9" x14ac:dyDescent="0.25">
      <c r="B3678">
        <v>110</v>
      </c>
      <c r="C3678">
        <v>89</v>
      </c>
      <c r="D3678">
        <v>3.5892550000000001</v>
      </c>
      <c r="E3678">
        <v>76</v>
      </c>
      <c r="F3678">
        <v>0</v>
      </c>
      <c r="G3678">
        <v>-1</v>
      </c>
      <c r="H3678">
        <v>1</v>
      </c>
      <c r="I3678">
        <v>273</v>
      </c>
    </row>
    <row r="3679" spans="2:9" x14ac:dyDescent="0.25">
      <c r="B3679">
        <v>110</v>
      </c>
      <c r="C3679">
        <v>90</v>
      </c>
      <c r="D3679">
        <v>1.4461820000000001</v>
      </c>
      <c r="E3679">
        <v>76</v>
      </c>
      <c r="F3679">
        <v>0</v>
      </c>
      <c r="G3679">
        <v>-1</v>
      </c>
      <c r="H3679">
        <v>1</v>
      </c>
      <c r="I3679">
        <v>273</v>
      </c>
    </row>
    <row r="3680" spans="2:9" x14ac:dyDescent="0.25">
      <c r="B3680">
        <v>111</v>
      </c>
      <c r="C3680">
        <v>89</v>
      </c>
      <c r="D3680">
        <v>4.871302</v>
      </c>
      <c r="E3680">
        <v>76</v>
      </c>
      <c r="F3680">
        <v>0</v>
      </c>
      <c r="G3680">
        <v>-1</v>
      </c>
      <c r="H3680">
        <v>1</v>
      </c>
      <c r="I3680">
        <v>273</v>
      </c>
    </row>
    <row r="3681" spans="2:9" x14ac:dyDescent="0.25">
      <c r="B3681">
        <v>111</v>
      </c>
      <c r="C3681">
        <v>90</v>
      </c>
      <c r="D3681">
        <v>2.3752040000000001</v>
      </c>
      <c r="E3681">
        <v>76</v>
      </c>
      <c r="F3681">
        <v>0</v>
      </c>
      <c r="G3681">
        <v>-1</v>
      </c>
      <c r="H3681">
        <v>1</v>
      </c>
      <c r="I3681">
        <v>273</v>
      </c>
    </row>
    <row r="3682" spans="2:9" x14ac:dyDescent="0.25">
      <c r="B3682">
        <v>112</v>
      </c>
      <c r="C3682">
        <v>89</v>
      </c>
      <c r="D3682">
        <v>4.5552359999999998</v>
      </c>
      <c r="E3682">
        <v>76</v>
      </c>
      <c r="F3682">
        <v>0</v>
      </c>
      <c r="G3682">
        <v>-1</v>
      </c>
      <c r="H3682">
        <v>1</v>
      </c>
      <c r="I3682">
        <v>273</v>
      </c>
    </row>
    <row r="3683" spans="2:9" x14ac:dyDescent="0.25">
      <c r="B3683">
        <v>112</v>
      </c>
      <c r="C3683">
        <v>90</v>
      </c>
      <c r="D3683">
        <v>0.57189800000000002</v>
      </c>
      <c r="E3683">
        <v>76</v>
      </c>
      <c r="F3683">
        <v>0</v>
      </c>
      <c r="G3683">
        <v>-1</v>
      </c>
      <c r="H3683">
        <v>1</v>
      </c>
      <c r="I3683">
        <v>273</v>
      </c>
    </row>
    <row r="3684" spans="2:9" x14ac:dyDescent="0.25">
      <c r="B3684">
        <v>113</v>
      </c>
      <c r="C3684">
        <v>89</v>
      </c>
      <c r="D3684">
        <v>3.9826280000000001</v>
      </c>
      <c r="E3684">
        <v>76</v>
      </c>
      <c r="F3684">
        <v>0</v>
      </c>
      <c r="G3684">
        <v>-1</v>
      </c>
      <c r="H3684">
        <v>1</v>
      </c>
      <c r="I3684">
        <v>273</v>
      </c>
    </row>
    <row r="3685" spans="2:9" x14ac:dyDescent="0.25">
      <c r="B3685">
        <v>113</v>
      </c>
      <c r="C3685">
        <v>90</v>
      </c>
      <c r="D3685">
        <v>0.90699300000000005</v>
      </c>
      <c r="E3685">
        <v>76</v>
      </c>
      <c r="F3685">
        <v>0</v>
      </c>
      <c r="G3685">
        <v>-1</v>
      </c>
      <c r="H3685">
        <v>1</v>
      </c>
      <c r="I3685">
        <v>273</v>
      </c>
    </row>
    <row r="3686" spans="2:9" x14ac:dyDescent="0.25">
      <c r="B3686">
        <v>114</v>
      </c>
      <c r="C3686">
        <v>89</v>
      </c>
      <c r="D3686">
        <v>2.8598340000000002</v>
      </c>
      <c r="E3686">
        <v>76</v>
      </c>
      <c r="F3686">
        <v>0</v>
      </c>
      <c r="G3686">
        <v>-1</v>
      </c>
      <c r="H3686">
        <v>1</v>
      </c>
      <c r="I3686">
        <v>273</v>
      </c>
    </row>
    <row r="3687" spans="2:9" x14ac:dyDescent="0.25">
      <c r="B3687">
        <v>114</v>
      </c>
      <c r="C3687">
        <v>90</v>
      </c>
      <c r="D3687">
        <v>1.1522829999999999</v>
      </c>
      <c r="E3687">
        <v>76</v>
      </c>
      <c r="F3687">
        <v>0</v>
      </c>
      <c r="G3687">
        <v>-1</v>
      </c>
      <c r="H3687">
        <v>1</v>
      </c>
      <c r="I3687">
        <v>273</v>
      </c>
    </row>
    <row r="3688" spans="2:9" x14ac:dyDescent="0.25">
      <c r="B3688">
        <v>115</v>
      </c>
      <c r="C3688">
        <v>89</v>
      </c>
      <c r="D3688">
        <v>4.4233960000000003</v>
      </c>
      <c r="E3688">
        <v>76</v>
      </c>
      <c r="F3688">
        <v>0</v>
      </c>
      <c r="G3688">
        <v>-1</v>
      </c>
      <c r="H3688">
        <v>1</v>
      </c>
      <c r="I3688">
        <v>273</v>
      </c>
    </row>
    <row r="3689" spans="2:9" x14ac:dyDescent="0.25">
      <c r="B3689">
        <v>115</v>
      </c>
      <c r="C3689">
        <v>90</v>
      </c>
      <c r="D3689">
        <v>2.156809</v>
      </c>
      <c r="E3689">
        <v>76</v>
      </c>
      <c r="F3689">
        <v>0</v>
      </c>
      <c r="G3689">
        <v>-1</v>
      </c>
      <c r="H3689">
        <v>1</v>
      </c>
      <c r="I3689">
        <v>273</v>
      </c>
    </row>
    <row r="3690" spans="2:9" x14ac:dyDescent="0.25">
      <c r="B3690">
        <v>116</v>
      </c>
      <c r="C3690">
        <v>89</v>
      </c>
      <c r="D3690">
        <v>4.5552359999999998</v>
      </c>
      <c r="E3690">
        <v>76</v>
      </c>
      <c r="F3690">
        <v>0</v>
      </c>
      <c r="G3690">
        <v>-1</v>
      </c>
      <c r="H3690">
        <v>1</v>
      </c>
      <c r="I3690">
        <v>273</v>
      </c>
    </row>
    <row r="3691" spans="2:9" x14ac:dyDescent="0.25">
      <c r="B3691">
        <v>116</v>
      </c>
      <c r="C3691">
        <v>90</v>
      </c>
      <c r="D3691">
        <v>0.57189800000000002</v>
      </c>
      <c r="E3691">
        <v>76</v>
      </c>
      <c r="F3691">
        <v>0</v>
      </c>
      <c r="G3691">
        <v>-1</v>
      </c>
      <c r="H3691">
        <v>1</v>
      </c>
      <c r="I3691">
        <v>273</v>
      </c>
    </row>
    <row r="3692" spans="2:9" x14ac:dyDescent="0.25">
      <c r="B3692">
        <v>117</v>
      </c>
      <c r="C3692">
        <v>89</v>
      </c>
      <c r="D3692">
        <v>3.9826280000000001</v>
      </c>
      <c r="E3692">
        <v>76</v>
      </c>
      <c r="F3692">
        <v>0</v>
      </c>
      <c r="G3692">
        <v>-1</v>
      </c>
      <c r="H3692">
        <v>1</v>
      </c>
      <c r="I3692">
        <v>273</v>
      </c>
    </row>
    <row r="3693" spans="2:9" x14ac:dyDescent="0.25">
      <c r="B3693">
        <v>117</v>
      </c>
      <c r="C3693">
        <v>90</v>
      </c>
      <c r="D3693">
        <v>0.90699300000000005</v>
      </c>
      <c r="E3693">
        <v>76</v>
      </c>
      <c r="F3693">
        <v>0</v>
      </c>
      <c r="G3693">
        <v>-1</v>
      </c>
      <c r="H3693">
        <v>1</v>
      </c>
      <c r="I3693">
        <v>273</v>
      </c>
    </row>
    <row r="3694" spans="2:9" x14ac:dyDescent="0.25">
      <c r="B3694">
        <v>118</v>
      </c>
      <c r="C3694">
        <v>89</v>
      </c>
      <c r="D3694">
        <v>4.9779470000000003</v>
      </c>
      <c r="E3694">
        <v>76</v>
      </c>
      <c r="F3694">
        <v>0</v>
      </c>
      <c r="G3694">
        <v>-1</v>
      </c>
      <c r="H3694">
        <v>1</v>
      </c>
      <c r="I3694">
        <v>273</v>
      </c>
    </row>
    <row r="3695" spans="2:9" x14ac:dyDescent="0.25">
      <c r="B3695">
        <v>118</v>
      </c>
      <c r="C3695">
        <v>90</v>
      </c>
      <c r="D3695">
        <v>2.0057130000000001</v>
      </c>
      <c r="E3695">
        <v>76</v>
      </c>
      <c r="F3695">
        <v>0</v>
      </c>
      <c r="G3695">
        <v>-1</v>
      </c>
      <c r="H3695">
        <v>1</v>
      </c>
      <c r="I3695">
        <v>273</v>
      </c>
    </row>
    <row r="3696" spans="2:9" x14ac:dyDescent="0.25">
      <c r="B3696">
        <v>119</v>
      </c>
      <c r="C3696">
        <v>89</v>
      </c>
      <c r="D3696">
        <v>2.6350660000000001</v>
      </c>
      <c r="E3696">
        <v>76</v>
      </c>
      <c r="F3696">
        <v>0</v>
      </c>
      <c r="G3696">
        <v>-1</v>
      </c>
      <c r="H3696">
        <v>1</v>
      </c>
      <c r="I3696">
        <v>273</v>
      </c>
    </row>
    <row r="3697" spans="2:9" x14ac:dyDescent="0.25">
      <c r="B3697">
        <v>119</v>
      </c>
      <c r="C3697">
        <v>90</v>
      </c>
      <c r="D3697">
        <v>1.2848349999999999</v>
      </c>
      <c r="E3697">
        <v>76</v>
      </c>
      <c r="F3697">
        <v>0</v>
      </c>
      <c r="G3697">
        <v>-1</v>
      </c>
      <c r="H3697">
        <v>1</v>
      </c>
      <c r="I3697">
        <v>273</v>
      </c>
    </row>
    <row r="3698" spans="2:9" x14ac:dyDescent="0.25">
      <c r="B3698">
        <v>120</v>
      </c>
      <c r="C3698">
        <v>89</v>
      </c>
      <c r="D3698">
        <v>2.3176619999999999</v>
      </c>
      <c r="E3698">
        <v>76</v>
      </c>
      <c r="F3698">
        <v>0</v>
      </c>
      <c r="G3698">
        <v>-1</v>
      </c>
      <c r="H3698">
        <v>1</v>
      </c>
      <c r="I3698">
        <v>273</v>
      </c>
    </row>
    <row r="3699" spans="2:9" x14ac:dyDescent="0.25">
      <c r="B3699">
        <v>121</v>
      </c>
      <c r="C3699">
        <v>89</v>
      </c>
      <c r="D3699">
        <v>10.047631000000001</v>
      </c>
      <c r="E3699">
        <v>76</v>
      </c>
      <c r="F3699">
        <v>0</v>
      </c>
      <c r="G3699">
        <v>-1</v>
      </c>
      <c r="H3699">
        <v>1</v>
      </c>
      <c r="I3699">
        <v>273</v>
      </c>
    </row>
    <row r="3700" spans="2:9" x14ac:dyDescent="0.25">
      <c r="B3700">
        <v>121</v>
      </c>
      <c r="C3700">
        <v>90</v>
      </c>
      <c r="D3700">
        <v>1.2614540000000001</v>
      </c>
      <c r="E3700">
        <v>76</v>
      </c>
      <c r="F3700">
        <v>0</v>
      </c>
      <c r="G3700">
        <v>-1</v>
      </c>
      <c r="H3700">
        <v>1</v>
      </c>
      <c r="I3700">
        <v>273</v>
      </c>
    </row>
    <row r="3701" spans="2:9" x14ac:dyDescent="0.25">
      <c r="B3701">
        <v>122</v>
      </c>
      <c r="C3701">
        <v>89</v>
      </c>
      <c r="D3701">
        <v>8.7002360000000003</v>
      </c>
      <c r="E3701">
        <v>76</v>
      </c>
      <c r="F3701">
        <v>0</v>
      </c>
      <c r="G3701">
        <v>-1</v>
      </c>
      <c r="H3701">
        <v>1</v>
      </c>
      <c r="I3701">
        <v>273</v>
      </c>
    </row>
    <row r="3702" spans="2:9" x14ac:dyDescent="0.25">
      <c r="B3702">
        <v>122</v>
      </c>
      <c r="C3702">
        <v>90</v>
      </c>
      <c r="D3702">
        <v>1.981368</v>
      </c>
      <c r="E3702">
        <v>76</v>
      </c>
      <c r="F3702">
        <v>0</v>
      </c>
      <c r="G3702">
        <v>-1</v>
      </c>
      <c r="H3702">
        <v>1</v>
      </c>
      <c r="I3702">
        <v>273</v>
      </c>
    </row>
    <row r="3703" spans="2:9" x14ac:dyDescent="0.25">
      <c r="B3703">
        <v>123</v>
      </c>
      <c r="C3703">
        <v>89</v>
      </c>
      <c r="D3703">
        <v>5.3330399999999996</v>
      </c>
      <c r="E3703">
        <v>76</v>
      </c>
      <c r="F3703">
        <v>0</v>
      </c>
      <c r="G3703">
        <v>-1</v>
      </c>
      <c r="H3703">
        <v>1</v>
      </c>
      <c r="I3703">
        <v>273</v>
      </c>
    </row>
    <row r="3704" spans="2:9" x14ac:dyDescent="0.25">
      <c r="B3704">
        <v>123</v>
      </c>
      <c r="C3704">
        <v>90</v>
      </c>
      <c r="D3704">
        <v>2.148787</v>
      </c>
      <c r="E3704">
        <v>76</v>
      </c>
      <c r="F3704">
        <v>0</v>
      </c>
      <c r="G3704">
        <v>-1</v>
      </c>
      <c r="H3704">
        <v>1</v>
      </c>
      <c r="I3704">
        <v>273</v>
      </c>
    </row>
    <row r="3705" spans="2:9" x14ac:dyDescent="0.25">
      <c r="B3705">
        <v>124</v>
      </c>
      <c r="C3705">
        <v>89</v>
      </c>
      <c r="D3705">
        <v>2.3618269999999999</v>
      </c>
      <c r="E3705">
        <v>76</v>
      </c>
      <c r="F3705">
        <v>0</v>
      </c>
      <c r="G3705">
        <v>-1</v>
      </c>
      <c r="H3705">
        <v>1</v>
      </c>
      <c r="I3705">
        <v>273</v>
      </c>
    </row>
    <row r="3706" spans="2:9" x14ac:dyDescent="0.25">
      <c r="B3706">
        <v>124</v>
      </c>
      <c r="C3706">
        <v>90</v>
      </c>
      <c r="D3706">
        <v>1.1516059999999999</v>
      </c>
      <c r="E3706">
        <v>76</v>
      </c>
      <c r="F3706">
        <v>0</v>
      </c>
      <c r="G3706">
        <v>-1</v>
      </c>
      <c r="H3706">
        <v>1</v>
      </c>
      <c r="I3706">
        <v>273</v>
      </c>
    </row>
    <row r="3707" spans="2:9" x14ac:dyDescent="0.25">
      <c r="B3707">
        <v>125</v>
      </c>
      <c r="C3707">
        <v>89</v>
      </c>
      <c r="D3707">
        <v>1.9338249999999999</v>
      </c>
      <c r="E3707">
        <v>76</v>
      </c>
      <c r="F3707">
        <v>0</v>
      </c>
      <c r="G3707">
        <v>-1</v>
      </c>
      <c r="H3707">
        <v>1</v>
      </c>
      <c r="I3707">
        <v>273</v>
      </c>
    </row>
    <row r="3708" spans="2:9" x14ac:dyDescent="0.25">
      <c r="B3708">
        <v>125</v>
      </c>
      <c r="C3708">
        <v>90</v>
      </c>
      <c r="D3708">
        <v>0.47210800000000003</v>
      </c>
      <c r="E3708">
        <v>76</v>
      </c>
      <c r="F3708">
        <v>0</v>
      </c>
      <c r="G3708">
        <v>-1</v>
      </c>
      <c r="H3708">
        <v>1</v>
      </c>
      <c r="I3708">
        <v>273</v>
      </c>
    </row>
    <row r="3709" spans="2:9" x14ac:dyDescent="0.25">
      <c r="B3709">
        <v>126</v>
      </c>
      <c r="C3709">
        <v>89</v>
      </c>
      <c r="D3709">
        <v>1.1385689999999999</v>
      </c>
      <c r="E3709">
        <v>76</v>
      </c>
      <c r="F3709">
        <v>0</v>
      </c>
      <c r="G3709">
        <v>-1</v>
      </c>
      <c r="H3709">
        <v>1</v>
      </c>
      <c r="I3709">
        <v>273</v>
      </c>
    </row>
    <row r="3710" spans="2:9" x14ac:dyDescent="0.25">
      <c r="B3710">
        <v>126</v>
      </c>
      <c r="C3710">
        <v>90</v>
      </c>
      <c r="D3710">
        <v>0.49177599999999999</v>
      </c>
      <c r="E3710">
        <v>76</v>
      </c>
      <c r="F3710">
        <v>0</v>
      </c>
      <c r="G3710">
        <v>-1</v>
      </c>
      <c r="H3710">
        <v>1</v>
      </c>
      <c r="I3710">
        <v>273</v>
      </c>
    </row>
    <row r="3711" spans="2:9" x14ac:dyDescent="0.25">
      <c r="B3711">
        <v>127</v>
      </c>
      <c r="C3711">
        <v>89</v>
      </c>
      <c r="D3711">
        <v>1.6706510000000001</v>
      </c>
      <c r="E3711">
        <v>76</v>
      </c>
      <c r="F3711">
        <v>0</v>
      </c>
      <c r="G3711">
        <v>-1</v>
      </c>
      <c r="H3711">
        <v>1</v>
      </c>
      <c r="I3711">
        <v>273</v>
      </c>
    </row>
    <row r="3712" spans="2:9" x14ac:dyDescent="0.25">
      <c r="B3712">
        <v>127</v>
      </c>
      <c r="C3712">
        <v>90</v>
      </c>
      <c r="D3712">
        <v>0.87323600000000001</v>
      </c>
      <c r="E3712">
        <v>76</v>
      </c>
      <c r="F3712">
        <v>0</v>
      </c>
      <c r="G3712">
        <v>-1</v>
      </c>
      <c r="H3712">
        <v>1</v>
      </c>
      <c r="I3712">
        <v>273</v>
      </c>
    </row>
    <row r="3713" spans="2:9" x14ac:dyDescent="0.25">
      <c r="B3713">
        <v>128</v>
      </c>
      <c r="C3713">
        <v>89</v>
      </c>
      <c r="D3713">
        <v>1.251266</v>
      </c>
      <c r="E3713">
        <v>76</v>
      </c>
      <c r="F3713">
        <v>0</v>
      </c>
      <c r="G3713">
        <v>-1</v>
      </c>
      <c r="H3713">
        <v>1</v>
      </c>
      <c r="I3713">
        <v>273</v>
      </c>
    </row>
    <row r="3714" spans="2:9" x14ac:dyDescent="0.25">
      <c r="B3714">
        <v>128</v>
      </c>
      <c r="C3714">
        <v>90</v>
      </c>
      <c r="D3714">
        <v>0.54045299999999996</v>
      </c>
      <c r="E3714">
        <v>76</v>
      </c>
      <c r="F3714">
        <v>0</v>
      </c>
      <c r="G3714">
        <v>-1</v>
      </c>
      <c r="H3714">
        <v>1</v>
      </c>
      <c r="I3714">
        <v>273</v>
      </c>
    </row>
    <row r="3715" spans="2:9" x14ac:dyDescent="0.25">
      <c r="B3715">
        <v>129</v>
      </c>
      <c r="C3715">
        <v>89</v>
      </c>
      <c r="D3715">
        <v>2.9446599999999998</v>
      </c>
      <c r="E3715">
        <v>76</v>
      </c>
      <c r="F3715">
        <v>0</v>
      </c>
      <c r="G3715">
        <v>-1</v>
      </c>
      <c r="H3715">
        <v>1</v>
      </c>
      <c r="I3715">
        <v>273</v>
      </c>
    </row>
    <row r="3716" spans="2:9" x14ac:dyDescent="0.25">
      <c r="B3716">
        <v>129</v>
      </c>
      <c r="C3716">
        <v>90</v>
      </c>
      <c r="D3716">
        <v>1.53915</v>
      </c>
      <c r="E3716">
        <v>76</v>
      </c>
      <c r="F3716">
        <v>0</v>
      </c>
      <c r="G3716">
        <v>-1</v>
      </c>
      <c r="H3716">
        <v>1</v>
      </c>
      <c r="I3716">
        <v>273</v>
      </c>
    </row>
    <row r="3717" spans="2:9" x14ac:dyDescent="0.25">
      <c r="B3717">
        <v>130</v>
      </c>
      <c r="C3717">
        <v>89</v>
      </c>
      <c r="D3717">
        <v>1.3456250000000001</v>
      </c>
      <c r="E3717">
        <v>76</v>
      </c>
      <c r="F3717">
        <v>0</v>
      </c>
      <c r="G3717">
        <v>-1</v>
      </c>
      <c r="H3717">
        <v>1</v>
      </c>
      <c r="I3717">
        <v>273</v>
      </c>
    </row>
    <row r="3718" spans="2:9" x14ac:dyDescent="0.25">
      <c r="B3718">
        <v>130</v>
      </c>
      <c r="C3718">
        <v>90</v>
      </c>
      <c r="D3718">
        <v>0.328509</v>
      </c>
      <c r="E3718">
        <v>76</v>
      </c>
      <c r="F3718">
        <v>0</v>
      </c>
      <c r="G3718">
        <v>-1</v>
      </c>
      <c r="H3718">
        <v>1</v>
      </c>
      <c r="I3718">
        <v>273</v>
      </c>
    </row>
    <row r="3719" spans="2:9" x14ac:dyDescent="0.25">
      <c r="B3719">
        <v>131</v>
      </c>
      <c r="C3719">
        <v>89</v>
      </c>
      <c r="D3719">
        <v>2.2760539999999998</v>
      </c>
      <c r="E3719">
        <v>76</v>
      </c>
      <c r="F3719">
        <v>0</v>
      </c>
      <c r="G3719">
        <v>-1</v>
      </c>
      <c r="H3719">
        <v>1</v>
      </c>
      <c r="I3719">
        <v>273</v>
      </c>
    </row>
    <row r="3720" spans="2:9" x14ac:dyDescent="0.25">
      <c r="B3720">
        <v>131</v>
      </c>
      <c r="C3720">
        <v>90</v>
      </c>
      <c r="D3720">
        <v>0.98308399999999996</v>
      </c>
      <c r="E3720">
        <v>76</v>
      </c>
      <c r="F3720">
        <v>0</v>
      </c>
      <c r="G3720">
        <v>-1</v>
      </c>
      <c r="H3720">
        <v>1</v>
      </c>
      <c r="I3720">
        <v>273</v>
      </c>
    </row>
    <row r="3721" spans="2:9" x14ac:dyDescent="0.25">
      <c r="B3721">
        <v>132</v>
      </c>
      <c r="C3721">
        <v>89</v>
      </c>
      <c r="D3721">
        <v>2.0755509999999999</v>
      </c>
      <c r="E3721">
        <v>76</v>
      </c>
      <c r="F3721">
        <v>0</v>
      </c>
      <c r="G3721">
        <v>-1</v>
      </c>
      <c r="H3721">
        <v>1</v>
      </c>
      <c r="I3721">
        <v>273</v>
      </c>
    </row>
    <row r="3722" spans="2:9" x14ac:dyDescent="0.25">
      <c r="B3722">
        <v>132</v>
      </c>
      <c r="C3722">
        <v>90</v>
      </c>
      <c r="D3722">
        <v>1.084873</v>
      </c>
      <c r="E3722">
        <v>76</v>
      </c>
      <c r="F3722">
        <v>0</v>
      </c>
      <c r="G3722">
        <v>-1</v>
      </c>
      <c r="H3722">
        <v>1</v>
      </c>
      <c r="I3722">
        <v>273</v>
      </c>
    </row>
    <row r="3723" spans="2:9" x14ac:dyDescent="0.25">
      <c r="B3723">
        <v>133</v>
      </c>
      <c r="C3723">
        <v>89</v>
      </c>
      <c r="D3723">
        <v>1.9248259999999999</v>
      </c>
      <c r="E3723">
        <v>76</v>
      </c>
      <c r="F3723">
        <v>0</v>
      </c>
      <c r="G3723">
        <v>-1</v>
      </c>
      <c r="H3723">
        <v>1</v>
      </c>
      <c r="I3723">
        <v>273</v>
      </c>
    </row>
    <row r="3724" spans="2:9" x14ac:dyDescent="0.25">
      <c r="B3724">
        <v>133</v>
      </c>
      <c r="C3724">
        <v>90</v>
      </c>
      <c r="D3724">
        <v>0.46991100000000002</v>
      </c>
      <c r="E3724">
        <v>76</v>
      </c>
      <c r="F3724">
        <v>0</v>
      </c>
      <c r="G3724">
        <v>-1</v>
      </c>
      <c r="H3724">
        <v>1</v>
      </c>
      <c r="I3724">
        <v>273</v>
      </c>
    </row>
    <row r="3725" spans="2:9" x14ac:dyDescent="0.25">
      <c r="B3725">
        <v>134</v>
      </c>
      <c r="C3725">
        <v>89</v>
      </c>
      <c r="D3725">
        <v>2.087831</v>
      </c>
      <c r="E3725">
        <v>76</v>
      </c>
      <c r="F3725">
        <v>0</v>
      </c>
      <c r="G3725">
        <v>-1</v>
      </c>
      <c r="H3725">
        <v>1</v>
      </c>
      <c r="I3725">
        <v>273</v>
      </c>
    </row>
    <row r="3726" spans="2:9" x14ac:dyDescent="0.25">
      <c r="B3726">
        <v>134</v>
      </c>
      <c r="C3726">
        <v>90</v>
      </c>
      <c r="D3726">
        <v>0.90178599999999998</v>
      </c>
      <c r="E3726">
        <v>76</v>
      </c>
      <c r="F3726">
        <v>0</v>
      </c>
      <c r="G3726">
        <v>-1</v>
      </c>
      <c r="H3726">
        <v>1</v>
      </c>
      <c r="I3726">
        <v>273</v>
      </c>
    </row>
    <row r="3727" spans="2:9" x14ac:dyDescent="0.25">
      <c r="B3727">
        <v>135</v>
      </c>
      <c r="C3727">
        <v>89</v>
      </c>
      <c r="D3727">
        <v>0.75962799999999997</v>
      </c>
      <c r="E3727">
        <v>76</v>
      </c>
      <c r="F3727">
        <v>0</v>
      </c>
      <c r="G3727">
        <v>-1</v>
      </c>
      <c r="H3727">
        <v>1</v>
      </c>
      <c r="I3727">
        <v>273</v>
      </c>
    </row>
    <row r="3728" spans="2:9" x14ac:dyDescent="0.25">
      <c r="B3728">
        <v>135</v>
      </c>
      <c r="C3728">
        <v>90</v>
      </c>
      <c r="D3728">
        <v>0.39705099999999999</v>
      </c>
      <c r="E3728">
        <v>76</v>
      </c>
      <c r="F3728">
        <v>0</v>
      </c>
      <c r="G3728">
        <v>-1</v>
      </c>
      <c r="H3728">
        <v>1</v>
      </c>
      <c r="I3728">
        <v>273</v>
      </c>
    </row>
    <row r="3729" spans="2:9" x14ac:dyDescent="0.25">
      <c r="B3729">
        <v>136</v>
      </c>
      <c r="C3729">
        <v>89</v>
      </c>
      <c r="D3729">
        <v>5.1597580000000001</v>
      </c>
      <c r="E3729">
        <v>76</v>
      </c>
      <c r="F3729">
        <v>0</v>
      </c>
      <c r="G3729">
        <v>-1</v>
      </c>
      <c r="H3729">
        <v>1</v>
      </c>
      <c r="I3729">
        <v>273</v>
      </c>
    </row>
    <row r="3730" spans="2:9" x14ac:dyDescent="0.25">
      <c r="B3730">
        <v>137</v>
      </c>
      <c r="C3730">
        <v>89</v>
      </c>
      <c r="D3730">
        <v>27.994373</v>
      </c>
      <c r="E3730">
        <v>76</v>
      </c>
      <c r="F3730">
        <v>0</v>
      </c>
      <c r="G3730">
        <v>-1</v>
      </c>
      <c r="H3730">
        <v>1</v>
      </c>
      <c r="I3730">
        <v>273</v>
      </c>
    </row>
    <row r="3731" spans="2:9" x14ac:dyDescent="0.25">
      <c r="B3731">
        <v>137</v>
      </c>
      <c r="C3731">
        <v>90</v>
      </c>
      <c r="D3731">
        <v>1.5786990000000001</v>
      </c>
      <c r="E3731">
        <v>76</v>
      </c>
      <c r="F3731">
        <v>0</v>
      </c>
      <c r="G3731">
        <v>-1</v>
      </c>
      <c r="H3731">
        <v>1</v>
      </c>
      <c r="I3731">
        <v>273</v>
      </c>
    </row>
    <row r="3732" spans="2:9" x14ac:dyDescent="0.25">
      <c r="B3732">
        <v>138</v>
      </c>
      <c r="C3732">
        <v>89</v>
      </c>
      <c r="D3732">
        <v>15.373953</v>
      </c>
      <c r="E3732">
        <v>76</v>
      </c>
      <c r="F3732">
        <v>0</v>
      </c>
      <c r="G3732">
        <v>-1</v>
      </c>
      <c r="H3732">
        <v>1</v>
      </c>
      <c r="I3732">
        <v>273</v>
      </c>
    </row>
    <row r="3733" spans="2:9" x14ac:dyDescent="0.25">
      <c r="B3733">
        <v>138</v>
      </c>
      <c r="C3733">
        <v>90</v>
      </c>
      <c r="D3733">
        <v>1.5726800000000001</v>
      </c>
      <c r="E3733">
        <v>76</v>
      </c>
      <c r="F3733">
        <v>0</v>
      </c>
      <c r="G3733">
        <v>-1</v>
      </c>
      <c r="H3733">
        <v>1</v>
      </c>
      <c r="I3733">
        <v>273</v>
      </c>
    </row>
    <row r="3734" spans="2:9" x14ac:dyDescent="0.25">
      <c r="B3734">
        <v>139</v>
      </c>
      <c r="C3734">
        <v>89</v>
      </c>
      <c r="D3734">
        <v>10.709218999999999</v>
      </c>
      <c r="E3734">
        <v>76</v>
      </c>
      <c r="F3734">
        <v>0</v>
      </c>
      <c r="G3734">
        <v>-1</v>
      </c>
      <c r="H3734">
        <v>1</v>
      </c>
      <c r="I3734">
        <v>273</v>
      </c>
    </row>
    <row r="3735" spans="2:9" x14ac:dyDescent="0.25">
      <c r="B3735">
        <v>139</v>
      </c>
      <c r="C3735">
        <v>90</v>
      </c>
      <c r="D3735">
        <v>1.9381930000000001</v>
      </c>
      <c r="E3735">
        <v>76</v>
      </c>
      <c r="F3735">
        <v>0</v>
      </c>
      <c r="G3735">
        <v>-1</v>
      </c>
      <c r="H3735">
        <v>1</v>
      </c>
      <c r="I3735">
        <v>273</v>
      </c>
    </row>
    <row r="3736" spans="2:9" x14ac:dyDescent="0.25">
      <c r="B3736">
        <v>140</v>
      </c>
      <c r="C3736">
        <v>89</v>
      </c>
      <c r="D3736">
        <v>14.063591000000001</v>
      </c>
      <c r="E3736">
        <v>76</v>
      </c>
      <c r="F3736">
        <v>0</v>
      </c>
      <c r="G3736">
        <v>-1</v>
      </c>
      <c r="H3736">
        <v>1</v>
      </c>
      <c r="I3736">
        <v>273</v>
      </c>
    </row>
    <row r="3737" spans="2:9" x14ac:dyDescent="0.25">
      <c r="B3737">
        <v>140</v>
      </c>
      <c r="C3737">
        <v>90</v>
      </c>
      <c r="D3737">
        <v>3.0801569999999998</v>
      </c>
      <c r="E3737">
        <v>76</v>
      </c>
      <c r="F3737">
        <v>0</v>
      </c>
      <c r="G3737">
        <v>-1</v>
      </c>
      <c r="H3737">
        <v>1</v>
      </c>
      <c r="I3737">
        <v>273</v>
      </c>
    </row>
    <row r="3738" spans="2:9" x14ac:dyDescent="0.25">
      <c r="B3738">
        <v>141</v>
      </c>
      <c r="C3738">
        <v>89</v>
      </c>
      <c r="D3738">
        <v>10.141220000000001</v>
      </c>
      <c r="E3738">
        <v>76</v>
      </c>
      <c r="F3738">
        <v>0</v>
      </c>
      <c r="G3738">
        <v>-1</v>
      </c>
      <c r="H3738">
        <v>1</v>
      </c>
      <c r="I3738">
        <v>273</v>
      </c>
    </row>
    <row r="3739" spans="2:9" x14ac:dyDescent="0.25">
      <c r="B3739">
        <v>141</v>
      </c>
      <c r="C3739">
        <v>90</v>
      </c>
      <c r="D3739">
        <v>0.57189800000000002</v>
      </c>
      <c r="E3739">
        <v>76</v>
      </c>
      <c r="F3739">
        <v>0</v>
      </c>
      <c r="G3739">
        <v>-1</v>
      </c>
      <c r="H3739">
        <v>1</v>
      </c>
      <c r="I3739">
        <v>273</v>
      </c>
    </row>
    <row r="3740" spans="2:9" x14ac:dyDescent="0.25">
      <c r="B3740">
        <v>142</v>
      </c>
      <c r="C3740">
        <v>89</v>
      </c>
      <c r="D3740">
        <v>9.0025340000000007</v>
      </c>
      <c r="E3740">
        <v>76</v>
      </c>
      <c r="F3740">
        <v>0</v>
      </c>
      <c r="G3740">
        <v>-1</v>
      </c>
      <c r="H3740">
        <v>1</v>
      </c>
      <c r="I3740">
        <v>273</v>
      </c>
    </row>
    <row r="3741" spans="2:9" x14ac:dyDescent="0.25">
      <c r="B3741">
        <v>142</v>
      </c>
      <c r="C3741">
        <v>90</v>
      </c>
      <c r="D3741">
        <v>0.92091500000000004</v>
      </c>
      <c r="E3741">
        <v>76</v>
      </c>
      <c r="F3741">
        <v>0</v>
      </c>
      <c r="G3741">
        <v>-1</v>
      </c>
      <c r="H3741">
        <v>1</v>
      </c>
      <c r="I3741">
        <v>273</v>
      </c>
    </row>
    <row r="3742" spans="2:9" x14ac:dyDescent="0.25">
      <c r="B3742">
        <v>143</v>
      </c>
      <c r="C3742">
        <v>89</v>
      </c>
      <c r="D3742">
        <v>7.9586370000000004</v>
      </c>
      <c r="E3742">
        <v>76</v>
      </c>
      <c r="F3742">
        <v>0</v>
      </c>
      <c r="G3742">
        <v>-1</v>
      </c>
      <c r="H3742">
        <v>1</v>
      </c>
      <c r="I3742">
        <v>273</v>
      </c>
    </row>
    <row r="3743" spans="2:9" x14ac:dyDescent="0.25">
      <c r="B3743">
        <v>143</v>
      </c>
      <c r="C3743">
        <v>90</v>
      </c>
      <c r="D3743">
        <v>1.440383</v>
      </c>
      <c r="E3743">
        <v>76</v>
      </c>
      <c r="F3743">
        <v>0</v>
      </c>
      <c r="G3743">
        <v>-1</v>
      </c>
      <c r="H3743">
        <v>1</v>
      </c>
      <c r="I3743">
        <v>273</v>
      </c>
    </row>
    <row r="3744" spans="2:9" x14ac:dyDescent="0.25">
      <c r="B3744">
        <v>144</v>
      </c>
      <c r="C3744">
        <v>89</v>
      </c>
      <c r="D3744">
        <v>11.469129000000001</v>
      </c>
      <c r="E3744">
        <v>76</v>
      </c>
      <c r="F3744">
        <v>0</v>
      </c>
      <c r="G3744">
        <v>-1</v>
      </c>
      <c r="H3744">
        <v>1</v>
      </c>
      <c r="I3744">
        <v>273</v>
      </c>
    </row>
    <row r="3745" spans="2:9" x14ac:dyDescent="0.25">
      <c r="B3745">
        <v>144</v>
      </c>
      <c r="C3745">
        <v>90</v>
      </c>
      <c r="D3745">
        <v>2.511927</v>
      </c>
      <c r="E3745">
        <v>76</v>
      </c>
      <c r="F3745">
        <v>0</v>
      </c>
      <c r="G3745">
        <v>-1</v>
      </c>
      <c r="H3745">
        <v>1</v>
      </c>
      <c r="I3745">
        <v>273</v>
      </c>
    </row>
    <row r="3746" spans="2:9" x14ac:dyDescent="0.25">
      <c r="B3746">
        <v>145</v>
      </c>
      <c r="C3746">
        <v>89</v>
      </c>
      <c r="D3746">
        <v>15.018898</v>
      </c>
      <c r="E3746">
        <v>76</v>
      </c>
      <c r="F3746">
        <v>0</v>
      </c>
      <c r="G3746">
        <v>-1</v>
      </c>
      <c r="H3746">
        <v>1</v>
      </c>
      <c r="I3746">
        <v>273</v>
      </c>
    </row>
    <row r="3747" spans="2:9" x14ac:dyDescent="0.25">
      <c r="B3747">
        <v>145</v>
      </c>
      <c r="C3747">
        <v>90</v>
      </c>
      <c r="D3747">
        <v>0.84696700000000003</v>
      </c>
      <c r="E3747">
        <v>76</v>
      </c>
      <c r="F3747">
        <v>0</v>
      </c>
      <c r="G3747">
        <v>-1</v>
      </c>
      <c r="H3747">
        <v>1</v>
      </c>
      <c r="I3747">
        <v>273</v>
      </c>
    </row>
    <row r="3748" spans="2:9" x14ac:dyDescent="0.25">
      <c r="B3748">
        <v>146</v>
      </c>
      <c r="C3748">
        <v>89</v>
      </c>
      <c r="D3748">
        <v>9.0025340000000007</v>
      </c>
      <c r="E3748">
        <v>76</v>
      </c>
      <c r="F3748">
        <v>0</v>
      </c>
      <c r="G3748">
        <v>-1</v>
      </c>
      <c r="H3748">
        <v>1</v>
      </c>
      <c r="I3748">
        <v>273</v>
      </c>
    </row>
    <row r="3749" spans="2:9" x14ac:dyDescent="0.25">
      <c r="B3749">
        <v>146</v>
      </c>
      <c r="C3749">
        <v>90</v>
      </c>
      <c r="D3749">
        <v>0.92091500000000004</v>
      </c>
      <c r="E3749">
        <v>76</v>
      </c>
      <c r="F3749">
        <v>0</v>
      </c>
      <c r="G3749">
        <v>-1</v>
      </c>
      <c r="H3749">
        <v>1</v>
      </c>
      <c r="I3749">
        <v>273</v>
      </c>
    </row>
    <row r="3750" spans="2:9" x14ac:dyDescent="0.25">
      <c r="B3750">
        <v>147</v>
      </c>
      <c r="C3750">
        <v>89</v>
      </c>
      <c r="D3750">
        <v>13.124779999999999</v>
      </c>
      <c r="E3750">
        <v>76</v>
      </c>
      <c r="F3750">
        <v>0</v>
      </c>
      <c r="G3750">
        <v>-1</v>
      </c>
      <c r="H3750">
        <v>1</v>
      </c>
      <c r="I3750">
        <v>273</v>
      </c>
    </row>
    <row r="3751" spans="2:9" x14ac:dyDescent="0.25">
      <c r="B3751">
        <v>147</v>
      </c>
      <c r="C3751">
        <v>90</v>
      </c>
      <c r="D3751">
        <v>2.3753700000000002</v>
      </c>
      <c r="E3751">
        <v>76</v>
      </c>
      <c r="F3751">
        <v>0</v>
      </c>
      <c r="G3751">
        <v>-1</v>
      </c>
      <c r="H3751">
        <v>1</v>
      </c>
      <c r="I3751">
        <v>273</v>
      </c>
    </row>
    <row r="3752" spans="2:9" x14ac:dyDescent="0.25">
      <c r="B3752">
        <v>148</v>
      </c>
      <c r="C3752">
        <v>89</v>
      </c>
      <c r="D3752">
        <v>7.4878109999999998</v>
      </c>
      <c r="E3752">
        <v>76</v>
      </c>
      <c r="F3752">
        <v>0</v>
      </c>
      <c r="G3752">
        <v>-1</v>
      </c>
      <c r="H3752">
        <v>1</v>
      </c>
      <c r="I3752">
        <v>273</v>
      </c>
    </row>
    <row r="3753" spans="2:9" x14ac:dyDescent="0.25">
      <c r="B3753">
        <v>148</v>
      </c>
      <c r="C3753">
        <v>90</v>
      </c>
      <c r="D3753">
        <v>1.639953</v>
      </c>
      <c r="E3753">
        <v>76</v>
      </c>
      <c r="F3753">
        <v>0</v>
      </c>
      <c r="G3753">
        <v>-1</v>
      </c>
      <c r="H3753">
        <v>1</v>
      </c>
      <c r="I3753">
        <v>273</v>
      </c>
    </row>
    <row r="3754" spans="2:9" x14ac:dyDescent="0.25">
      <c r="B3754">
        <v>149</v>
      </c>
      <c r="C3754">
        <v>89</v>
      </c>
      <c r="D3754">
        <v>5.1597580000000001</v>
      </c>
      <c r="E3754">
        <v>76</v>
      </c>
      <c r="F3754">
        <v>0</v>
      </c>
      <c r="G3754">
        <v>-1</v>
      </c>
      <c r="H3754">
        <v>1</v>
      </c>
      <c r="I3754">
        <v>273</v>
      </c>
    </row>
    <row r="3755" spans="2:9" x14ac:dyDescent="0.25">
      <c r="B3755">
        <v>150</v>
      </c>
      <c r="C3755">
        <v>89</v>
      </c>
      <c r="D3755">
        <v>28.950371000000001</v>
      </c>
      <c r="E3755">
        <v>76</v>
      </c>
      <c r="F3755">
        <v>0</v>
      </c>
      <c r="G3755">
        <v>-1</v>
      </c>
      <c r="H3755">
        <v>1</v>
      </c>
      <c r="I3755">
        <v>273</v>
      </c>
    </row>
    <row r="3756" spans="2:9" x14ac:dyDescent="0.25">
      <c r="B3756">
        <v>150</v>
      </c>
      <c r="C3756">
        <v>90</v>
      </c>
      <c r="D3756">
        <v>1.632611</v>
      </c>
      <c r="E3756">
        <v>76</v>
      </c>
      <c r="F3756">
        <v>0</v>
      </c>
      <c r="G3756">
        <v>-1</v>
      </c>
      <c r="H3756">
        <v>1</v>
      </c>
      <c r="I3756">
        <v>273</v>
      </c>
    </row>
    <row r="3757" spans="2:9" x14ac:dyDescent="0.25">
      <c r="B3757">
        <v>151</v>
      </c>
      <c r="C3757">
        <v>89</v>
      </c>
      <c r="D3757">
        <v>18.813993</v>
      </c>
      <c r="E3757">
        <v>76</v>
      </c>
      <c r="F3757">
        <v>0</v>
      </c>
      <c r="G3757">
        <v>-1</v>
      </c>
      <c r="H3757">
        <v>1</v>
      </c>
      <c r="I3757">
        <v>273</v>
      </c>
    </row>
    <row r="3758" spans="2:9" x14ac:dyDescent="0.25">
      <c r="B3758">
        <v>151</v>
      </c>
      <c r="C3758">
        <v>90</v>
      </c>
      <c r="D3758">
        <v>1.924579</v>
      </c>
      <c r="E3758">
        <v>76</v>
      </c>
      <c r="F3758">
        <v>0</v>
      </c>
      <c r="G3758">
        <v>-1</v>
      </c>
      <c r="H3758">
        <v>1</v>
      </c>
      <c r="I3758">
        <v>273</v>
      </c>
    </row>
    <row r="3759" spans="2:9" x14ac:dyDescent="0.25">
      <c r="B3759">
        <v>152</v>
      </c>
      <c r="C3759">
        <v>89</v>
      </c>
      <c r="D3759">
        <v>14.465769999999999</v>
      </c>
      <c r="E3759">
        <v>76</v>
      </c>
      <c r="F3759">
        <v>0</v>
      </c>
      <c r="G3759">
        <v>-1</v>
      </c>
      <c r="H3759">
        <v>1</v>
      </c>
      <c r="I3759">
        <v>273</v>
      </c>
    </row>
    <row r="3760" spans="2:9" x14ac:dyDescent="0.25">
      <c r="B3760">
        <v>152</v>
      </c>
      <c r="C3760">
        <v>90</v>
      </c>
      <c r="D3760">
        <v>2.6180669999999999</v>
      </c>
      <c r="E3760">
        <v>76</v>
      </c>
      <c r="F3760">
        <v>0</v>
      </c>
      <c r="G3760">
        <v>-1</v>
      </c>
      <c r="H3760">
        <v>1</v>
      </c>
      <c r="I3760">
        <v>273</v>
      </c>
    </row>
    <row r="3761" spans="2:9" x14ac:dyDescent="0.25">
      <c r="B3761">
        <v>153</v>
      </c>
      <c r="C3761">
        <v>89</v>
      </c>
      <c r="D3761">
        <v>7.8894289999999998</v>
      </c>
      <c r="E3761">
        <v>76</v>
      </c>
      <c r="F3761">
        <v>0</v>
      </c>
      <c r="G3761">
        <v>-1</v>
      </c>
      <c r="H3761">
        <v>1</v>
      </c>
      <c r="I3761">
        <v>273</v>
      </c>
    </row>
    <row r="3762" spans="2:9" x14ac:dyDescent="0.25">
      <c r="B3762">
        <v>153</v>
      </c>
      <c r="C3762">
        <v>90</v>
      </c>
      <c r="D3762">
        <v>1.7279139999999999</v>
      </c>
      <c r="E3762">
        <v>76</v>
      </c>
      <c r="F3762">
        <v>0</v>
      </c>
      <c r="G3762">
        <v>-1</v>
      </c>
      <c r="H3762">
        <v>1</v>
      </c>
      <c r="I3762">
        <v>273</v>
      </c>
    </row>
    <row r="3763" spans="2:9" x14ac:dyDescent="0.25">
      <c r="B3763">
        <v>154</v>
      </c>
      <c r="C3763">
        <v>89</v>
      </c>
      <c r="D3763">
        <v>4.5168379999999999</v>
      </c>
      <c r="E3763">
        <v>76</v>
      </c>
      <c r="F3763">
        <v>0</v>
      </c>
      <c r="G3763">
        <v>-1</v>
      </c>
      <c r="H3763">
        <v>1</v>
      </c>
      <c r="I3763">
        <v>273</v>
      </c>
    </row>
    <row r="3764" spans="2:9" x14ac:dyDescent="0.25">
      <c r="B3764">
        <v>154</v>
      </c>
      <c r="C3764">
        <v>90</v>
      </c>
      <c r="D3764">
        <v>0.54934499999999997</v>
      </c>
      <c r="E3764">
        <v>76</v>
      </c>
      <c r="F3764">
        <v>0</v>
      </c>
      <c r="G3764">
        <v>-1</v>
      </c>
      <c r="H3764">
        <v>1</v>
      </c>
      <c r="I3764">
        <v>273</v>
      </c>
    </row>
    <row r="3765" spans="2:9" x14ac:dyDescent="0.25">
      <c r="B3765">
        <v>155</v>
      </c>
      <c r="C3765">
        <v>89</v>
      </c>
      <c r="D3765">
        <v>11.582273000000001</v>
      </c>
      <c r="E3765">
        <v>76</v>
      </c>
      <c r="F3765">
        <v>0</v>
      </c>
      <c r="G3765">
        <v>-1</v>
      </c>
      <c r="H3765">
        <v>1</v>
      </c>
      <c r="I3765">
        <v>273</v>
      </c>
    </row>
    <row r="3766" spans="2:9" x14ac:dyDescent="0.25">
      <c r="B3766">
        <v>155</v>
      </c>
      <c r="C3766">
        <v>90</v>
      </c>
      <c r="D3766">
        <v>1.408655</v>
      </c>
      <c r="E3766">
        <v>76</v>
      </c>
      <c r="F3766">
        <v>0</v>
      </c>
      <c r="G3766">
        <v>-1</v>
      </c>
      <c r="H3766">
        <v>1</v>
      </c>
      <c r="I3766">
        <v>273</v>
      </c>
    </row>
    <row r="3767" spans="2:9" x14ac:dyDescent="0.25">
      <c r="B3767">
        <v>156</v>
      </c>
      <c r="C3767">
        <v>89</v>
      </c>
      <c r="D3767">
        <v>9.1003769999999999</v>
      </c>
      <c r="E3767">
        <v>76</v>
      </c>
      <c r="F3767">
        <v>0</v>
      </c>
      <c r="G3767">
        <v>-1</v>
      </c>
      <c r="H3767">
        <v>1</v>
      </c>
      <c r="I3767">
        <v>273</v>
      </c>
    </row>
    <row r="3768" spans="2:9" x14ac:dyDescent="0.25">
      <c r="B3768">
        <v>156</v>
      </c>
      <c r="C3768">
        <v>90</v>
      </c>
      <c r="D3768">
        <v>1.152892</v>
      </c>
      <c r="E3768">
        <v>76</v>
      </c>
      <c r="F3768">
        <v>0</v>
      </c>
      <c r="G3768">
        <v>-1</v>
      </c>
      <c r="H3768">
        <v>1</v>
      </c>
      <c r="I3768">
        <v>273</v>
      </c>
    </row>
    <row r="3769" spans="2:9" x14ac:dyDescent="0.25">
      <c r="B3769">
        <v>157</v>
      </c>
      <c r="C3769">
        <v>89</v>
      </c>
      <c r="D3769">
        <v>25.050944999999999</v>
      </c>
      <c r="E3769">
        <v>76</v>
      </c>
      <c r="F3769">
        <v>0</v>
      </c>
      <c r="G3769">
        <v>-1</v>
      </c>
      <c r="H3769">
        <v>1</v>
      </c>
      <c r="I3769">
        <v>273</v>
      </c>
    </row>
    <row r="3770" spans="2:9" x14ac:dyDescent="0.25">
      <c r="B3770">
        <v>157</v>
      </c>
      <c r="C3770">
        <v>90</v>
      </c>
      <c r="D3770">
        <v>3.17361</v>
      </c>
      <c r="E3770">
        <v>76</v>
      </c>
      <c r="F3770">
        <v>0</v>
      </c>
      <c r="G3770">
        <v>-1</v>
      </c>
      <c r="H3770">
        <v>1</v>
      </c>
      <c r="I3770">
        <v>273</v>
      </c>
    </row>
    <row r="3771" spans="2:9" x14ac:dyDescent="0.25">
      <c r="B3771">
        <v>158</v>
      </c>
      <c r="C3771">
        <v>89</v>
      </c>
      <c r="D3771">
        <v>13.288159</v>
      </c>
      <c r="E3771">
        <v>76</v>
      </c>
      <c r="F3771">
        <v>0</v>
      </c>
      <c r="G3771">
        <v>-1</v>
      </c>
      <c r="H3771">
        <v>1</v>
      </c>
      <c r="I3771">
        <v>273</v>
      </c>
    </row>
    <row r="3772" spans="2:9" x14ac:dyDescent="0.25">
      <c r="B3772">
        <v>158</v>
      </c>
      <c r="C3772">
        <v>90</v>
      </c>
      <c r="D3772">
        <v>2.0428769999999998</v>
      </c>
      <c r="E3772">
        <v>76</v>
      </c>
      <c r="F3772">
        <v>0</v>
      </c>
      <c r="G3772">
        <v>-1</v>
      </c>
      <c r="H3772">
        <v>1</v>
      </c>
      <c r="I3772">
        <v>273</v>
      </c>
    </row>
    <row r="3773" spans="2:9" x14ac:dyDescent="0.25">
      <c r="B3773">
        <v>159</v>
      </c>
      <c r="C3773">
        <v>89</v>
      </c>
      <c r="D3773">
        <v>23.665835999999999</v>
      </c>
      <c r="E3773">
        <v>76</v>
      </c>
      <c r="F3773">
        <v>0</v>
      </c>
      <c r="G3773">
        <v>-1</v>
      </c>
      <c r="H3773">
        <v>1</v>
      </c>
      <c r="I3773">
        <v>273</v>
      </c>
    </row>
    <row r="3774" spans="2:9" x14ac:dyDescent="0.25">
      <c r="B3774">
        <v>159</v>
      </c>
      <c r="C3774">
        <v>90</v>
      </c>
      <c r="D3774">
        <v>3.638306</v>
      </c>
      <c r="E3774">
        <v>76</v>
      </c>
      <c r="F3774">
        <v>0</v>
      </c>
      <c r="G3774">
        <v>-1</v>
      </c>
      <c r="H3774">
        <v>1</v>
      </c>
      <c r="I3774">
        <v>273</v>
      </c>
    </row>
    <row r="3775" spans="2:9" x14ac:dyDescent="0.25">
      <c r="B3775">
        <v>160</v>
      </c>
      <c r="C3775">
        <v>89</v>
      </c>
      <c r="D3775">
        <v>13.992309000000001</v>
      </c>
      <c r="E3775">
        <v>76</v>
      </c>
      <c r="F3775">
        <v>0</v>
      </c>
      <c r="G3775">
        <v>-1</v>
      </c>
      <c r="H3775">
        <v>1</v>
      </c>
      <c r="I3775">
        <v>273</v>
      </c>
    </row>
    <row r="3776" spans="2:9" x14ac:dyDescent="0.25">
      <c r="B3776">
        <v>160</v>
      </c>
      <c r="C3776">
        <v>90</v>
      </c>
      <c r="D3776">
        <v>2.4672149999999999</v>
      </c>
      <c r="E3776">
        <v>76</v>
      </c>
      <c r="F3776">
        <v>0</v>
      </c>
      <c r="G3776">
        <v>-1</v>
      </c>
      <c r="H3776">
        <v>1</v>
      </c>
      <c r="I3776">
        <v>273</v>
      </c>
    </row>
    <row r="3777" spans="2:9" x14ac:dyDescent="0.25">
      <c r="B3777">
        <v>161</v>
      </c>
      <c r="C3777">
        <v>89</v>
      </c>
      <c r="D3777">
        <v>21.957426000000002</v>
      </c>
      <c r="E3777">
        <v>76</v>
      </c>
      <c r="F3777">
        <v>0</v>
      </c>
      <c r="G3777">
        <v>-1</v>
      </c>
      <c r="H3777">
        <v>1</v>
      </c>
      <c r="I3777">
        <v>273</v>
      </c>
    </row>
    <row r="3778" spans="2:9" x14ac:dyDescent="0.25">
      <c r="B3778">
        <v>161</v>
      </c>
      <c r="C3778">
        <v>90</v>
      </c>
      <c r="D3778">
        <v>3.871677</v>
      </c>
      <c r="E3778">
        <v>76</v>
      </c>
      <c r="F3778">
        <v>0</v>
      </c>
      <c r="G3778">
        <v>-1</v>
      </c>
      <c r="H3778">
        <v>1</v>
      </c>
      <c r="I3778">
        <v>273</v>
      </c>
    </row>
    <row r="3779" spans="2:9" x14ac:dyDescent="0.25">
      <c r="B3779">
        <v>162</v>
      </c>
      <c r="C3779">
        <v>89</v>
      </c>
      <c r="D3779">
        <v>9.8224090000000004</v>
      </c>
      <c r="E3779">
        <v>76</v>
      </c>
      <c r="F3779">
        <v>0</v>
      </c>
      <c r="G3779">
        <v>-1</v>
      </c>
      <c r="H3779">
        <v>1</v>
      </c>
      <c r="I3779">
        <v>273</v>
      </c>
    </row>
    <row r="3780" spans="2:9" x14ac:dyDescent="0.25">
      <c r="B3780">
        <v>162</v>
      </c>
      <c r="C3780">
        <v>90</v>
      </c>
      <c r="D3780">
        <v>2.030278</v>
      </c>
      <c r="E3780">
        <v>76</v>
      </c>
      <c r="F3780">
        <v>0</v>
      </c>
      <c r="G3780">
        <v>-1</v>
      </c>
      <c r="H3780">
        <v>1</v>
      </c>
      <c r="I3780">
        <v>273</v>
      </c>
    </row>
    <row r="3781" spans="2:9" x14ac:dyDescent="0.25">
      <c r="B3781">
        <v>163</v>
      </c>
      <c r="C3781">
        <v>89</v>
      </c>
      <c r="D3781">
        <v>19.912431000000002</v>
      </c>
      <c r="E3781">
        <v>76</v>
      </c>
      <c r="F3781">
        <v>0</v>
      </c>
      <c r="G3781">
        <v>-1</v>
      </c>
      <c r="H3781">
        <v>1</v>
      </c>
      <c r="I3781">
        <v>273</v>
      </c>
    </row>
    <row r="3782" spans="2:9" x14ac:dyDescent="0.25">
      <c r="B3782">
        <v>163</v>
      </c>
      <c r="C3782">
        <v>90</v>
      </c>
      <c r="D3782">
        <v>4.1158710000000003</v>
      </c>
      <c r="E3782">
        <v>76</v>
      </c>
      <c r="F3782">
        <v>0</v>
      </c>
      <c r="G3782">
        <v>-1</v>
      </c>
      <c r="H3782">
        <v>1</v>
      </c>
      <c r="I3782">
        <v>273</v>
      </c>
    </row>
    <row r="3783" spans="2:9" x14ac:dyDescent="0.25">
      <c r="B3783">
        <v>164</v>
      </c>
      <c r="C3783">
        <v>89</v>
      </c>
      <c r="D3783">
        <v>8.9226910000000004</v>
      </c>
      <c r="E3783">
        <v>76</v>
      </c>
      <c r="F3783">
        <v>0</v>
      </c>
      <c r="G3783">
        <v>-1</v>
      </c>
      <c r="H3783">
        <v>1</v>
      </c>
      <c r="I3783">
        <v>273</v>
      </c>
    </row>
    <row r="3784" spans="2:9" x14ac:dyDescent="0.25">
      <c r="B3784">
        <v>164</v>
      </c>
      <c r="C3784">
        <v>90</v>
      </c>
      <c r="D3784">
        <v>2.228094</v>
      </c>
      <c r="E3784">
        <v>76</v>
      </c>
      <c r="F3784">
        <v>0</v>
      </c>
      <c r="G3784">
        <v>-1</v>
      </c>
      <c r="H3784">
        <v>1</v>
      </c>
      <c r="I3784">
        <v>273</v>
      </c>
    </row>
    <row r="3785" spans="2:9" x14ac:dyDescent="0.25">
      <c r="B3785">
        <v>165</v>
      </c>
      <c r="C3785">
        <v>89</v>
      </c>
      <c r="D3785">
        <v>15.524946</v>
      </c>
      <c r="E3785">
        <v>76</v>
      </c>
      <c r="F3785">
        <v>0</v>
      </c>
      <c r="G3785">
        <v>-1</v>
      </c>
      <c r="H3785">
        <v>1</v>
      </c>
      <c r="I3785">
        <v>273</v>
      </c>
    </row>
    <row r="3786" spans="2:9" x14ac:dyDescent="0.25">
      <c r="B3786">
        <v>165</v>
      </c>
      <c r="C3786">
        <v>90</v>
      </c>
      <c r="D3786">
        <v>3.8767499999999999</v>
      </c>
      <c r="E3786">
        <v>76</v>
      </c>
      <c r="F3786">
        <v>0</v>
      </c>
      <c r="G3786">
        <v>-1</v>
      </c>
      <c r="H3786">
        <v>1</v>
      </c>
      <c r="I3786">
        <v>273</v>
      </c>
    </row>
    <row r="3787" spans="2:9" x14ac:dyDescent="0.25">
      <c r="B3787">
        <v>166</v>
      </c>
      <c r="C3787">
        <v>89</v>
      </c>
      <c r="D3787">
        <v>5.1478080000000004</v>
      </c>
      <c r="E3787">
        <v>76</v>
      </c>
      <c r="F3787">
        <v>0</v>
      </c>
      <c r="G3787">
        <v>-1</v>
      </c>
      <c r="H3787">
        <v>1</v>
      </c>
      <c r="I3787">
        <v>273</v>
      </c>
    </row>
    <row r="3788" spans="2:9" x14ac:dyDescent="0.25">
      <c r="B3788">
        <v>166</v>
      </c>
      <c r="C3788">
        <v>90</v>
      </c>
      <c r="D3788">
        <v>1.6232500000000001</v>
      </c>
      <c r="E3788">
        <v>76</v>
      </c>
      <c r="F3788">
        <v>0</v>
      </c>
      <c r="G3788">
        <v>-1</v>
      </c>
      <c r="H3788">
        <v>1</v>
      </c>
      <c r="I3788">
        <v>273</v>
      </c>
    </row>
    <row r="3789" spans="2:9" x14ac:dyDescent="0.25">
      <c r="B3789">
        <v>167</v>
      </c>
      <c r="C3789">
        <v>89</v>
      </c>
      <c r="D3789">
        <v>9.3589310000000001</v>
      </c>
      <c r="E3789">
        <v>76</v>
      </c>
      <c r="F3789">
        <v>0</v>
      </c>
      <c r="G3789">
        <v>-1</v>
      </c>
      <c r="H3789">
        <v>1</v>
      </c>
      <c r="I3789">
        <v>273</v>
      </c>
    </row>
    <row r="3790" spans="2:9" x14ac:dyDescent="0.25">
      <c r="B3790">
        <v>167</v>
      </c>
      <c r="C3790">
        <v>90</v>
      </c>
      <c r="D3790">
        <v>2.9511370000000001</v>
      </c>
      <c r="E3790">
        <v>76</v>
      </c>
      <c r="F3790">
        <v>0</v>
      </c>
      <c r="G3790">
        <v>-1</v>
      </c>
      <c r="H3790">
        <v>1</v>
      </c>
      <c r="I3790">
        <v>273</v>
      </c>
    </row>
    <row r="3791" spans="2:9" x14ac:dyDescent="0.25">
      <c r="B3791">
        <v>168</v>
      </c>
      <c r="C3791">
        <v>89</v>
      </c>
      <c r="D3791">
        <v>1.8129649999999999</v>
      </c>
      <c r="E3791">
        <v>76</v>
      </c>
      <c r="F3791">
        <v>0</v>
      </c>
      <c r="G3791">
        <v>-1</v>
      </c>
      <c r="H3791">
        <v>1</v>
      </c>
      <c r="I3791">
        <v>273</v>
      </c>
    </row>
    <row r="3792" spans="2:9" x14ac:dyDescent="0.25">
      <c r="B3792">
        <v>168</v>
      </c>
      <c r="C3792">
        <v>90</v>
      </c>
      <c r="D3792">
        <v>0.61283299999999996</v>
      </c>
      <c r="E3792">
        <v>76</v>
      </c>
      <c r="F3792">
        <v>0</v>
      </c>
      <c r="G3792">
        <v>-1</v>
      </c>
      <c r="H3792">
        <v>1</v>
      </c>
      <c r="I3792">
        <v>273</v>
      </c>
    </row>
    <row r="3793" spans="2:9" x14ac:dyDescent="0.25">
      <c r="B3793">
        <v>169</v>
      </c>
      <c r="C3793">
        <v>89</v>
      </c>
      <c r="D3793">
        <v>3.2403620000000002</v>
      </c>
      <c r="E3793">
        <v>76</v>
      </c>
      <c r="F3793">
        <v>0</v>
      </c>
      <c r="G3793">
        <v>-1</v>
      </c>
      <c r="H3793">
        <v>1</v>
      </c>
      <c r="I3793">
        <v>273</v>
      </c>
    </row>
    <row r="3794" spans="2:9" x14ac:dyDescent="0.25">
      <c r="B3794">
        <v>169</v>
      </c>
      <c r="C3794">
        <v>90</v>
      </c>
      <c r="D3794">
        <v>1.095334</v>
      </c>
      <c r="E3794">
        <v>76</v>
      </c>
      <c r="F3794">
        <v>0</v>
      </c>
      <c r="G3794">
        <v>-1</v>
      </c>
      <c r="H3794">
        <v>1</v>
      </c>
      <c r="I3794">
        <v>273</v>
      </c>
    </row>
    <row r="3795" spans="2:9" x14ac:dyDescent="0.25">
      <c r="B3795">
        <v>170</v>
      </c>
      <c r="C3795">
        <v>89</v>
      </c>
      <c r="D3795">
        <v>14.423090999999999</v>
      </c>
      <c r="E3795">
        <v>76</v>
      </c>
      <c r="F3795">
        <v>0</v>
      </c>
      <c r="G3795">
        <v>-1</v>
      </c>
      <c r="H3795">
        <v>1</v>
      </c>
      <c r="I3795">
        <v>273</v>
      </c>
    </row>
    <row r="3796" spans="2:9" x14ac:dyDescent="0.25">
      <c r="B3796">
        <v>170</v>
      </c>
      <c r="C3796">
        <v>90</v>
      </c>
      <c r="D3796">
        <v>2.0428769999999998</v>
      </c>
      <c r="E3796">
        <v>76</v>
      </c>
      <c r="F3796">
        <v>0</v>
      </c>
      <c r="G3796">
        <v>-1</v>
      </c>
      <c r="H3796">
        <v>1</v>
      </c>
      <c r="I3796">
        <v>273</v>
      </c>
    </row>
    <row r="3797" spans="2:9" x14ac:dyDescent="0.25">
      <c r="B3797">
        <v>171</v>
      </c>
      <c r="C3797">
        <v>89</v>
      </c>
      <c r="D3797">
        <v>21.591944999999999</v>
      </c>
      <c r="E3797">
        <v>76</v>
      </c>
      <c r="F3797">
        <v>0</v>
      </c>
      <c r="G3797">
        <v>-1</v>
      </c>
      <c r="H3797">
        <v>1</v>
      </c>
      <c r="I3797">
        <v>273</v>
      </c>
    </row>
    <row r="3798" spans="2:9" x14ac:dyDescent="0.25">
      <c r="B3798">
        <v>171</v>
      </c>
      <c r="C3798">
        <v>90</v>
      </c>
      <c r="D3798">
        <v>3.0582690000000001</v>
      </c>
      <c r="E3798">
        <v>76</v>
      </c>
      <c r="F3798">
        <v>0</v>
      </c>
      <c r="G3798">
        <v>-1</v>
      </c>
      <c r="H3798">
        <v>1</v>
      </c>
      <c r="I3798">
        <v>273</v>
      </c>
    </row>
    <row r="3799" spans="2:9" x14ac:dyDescent="0.25">
      <c r="B3799">
        <v>172</v>
      </c>
      <c r="C3799">
        <v>89</v>
      </c>
      <c r="D3799">
        <v>6.9491360000000002</v>
      </c>
      <c r="E3799">
        <v>76</v>
      </c>
      <c r="F3799">
        <v>0</v>
      </c>
      <c r="G3799">
        <v>-1</v>
      </c>
      <c r="H3799">
        <v>1</v>
      </c>
      <c r="I3799">
        <v>273</v>
      </c>
    </row>
    <row r="3800" spans="2:9" x14ac:dyDescent="0.25">
      <c r="B3800">
        <v>172</v>
      </c>
      <c r="C3800">
        <v>90</v>
      </c>
      <c r="D3800">
        <v>0.88036000000000003</v>
      </c>
      <c r="E3800">
        <v>76</v>
      </c>
      <c r="F3800">
        <v>0</v>
      </c>
      <c r="G3800">
        <v>-1</v>
      </c>
      <c r="H3800">
        <v>1</v>
      </c>
      <c r="I3800">
        <v>273</v>
      </c>
    </row>
    <row r="3801" spans="2:9" x14ac:dyDescent="0.25">
      <c r="B3801">
        <v>173</v>
      </c>
      <c r="C3801">
        <v>89</v>
      </c>
      <c r="D3801">
        <v>28.668275999999999</v>
      </c>
      <c r="E3801">
        <v>76</v>
      </c>
      <c r="F3801">
        <v>0</v>
      </c>
      <c r="G3801">
        <v>-1</v>
      </c>
      <c r="H3801">
        <v>1</v>
      </c>
      <c r="I3801">
        <v>273</v>
      </c>
    </row>
    <row r="3802" spans="2:9" x14ac:dyDescent="0.25">
      <c r="B3802">
        <v>173</v>
      </c>
      <c r="C3802">
        <v>90</v>
      </c>
      <c r="D3802">
        <v>3.631875</v>
      </c>
      <c r="E3802">
        <v>76</v>
      </c>
      <c r="F3802">
        <v>0</v>
      </c>
      <c r="G3802">
        <v>-1</v>
      </c>
      <c r="H3802">
        <v>1</v>
      </c>
      <c r="I3802">
        <v>273</v>
      </c>
    </row>
    <row r="3803" spans="2:9" x14ac:dyDescent="0.25">
      <c r="B3803">
        <v>174</v>
      </c>
      <c r="C3803">
        <v>89</v>
      </c>
      <c r="D3803">
        <v>7.298692</v>
      </c>
      <c r="E3803">
        <v>76</v>
      </c>
      <c r="F3803">
        <v>0</v>
      </c>
      <c r="G3803">
        <v>-1</v>
      </c>
      <c r="H3803">
        <v>1</v>
      </c>
      <c r="I3803">
        <v>273</v>
      </c>
    </row>
    <row r="3804" spans="2:9" x14ac:dyDescent="0.25">
      <c r="B3804">
        <v>174</v>
      </c>
      <c r="C3804">
        <v>90</v>
      </c>
      <c r="D3804">
        <v>1.1220760000000001</v>
      </c>
      <c r="E3804">
        <v>76</v>
      </c>
      <c r="F3804">
        <v>0</v>
      </c>
      <c r="G3804">
        <v>-1</v>
      </c>
      <c r="H3804">
        <v>1</v>
      </c>
      <c r="I3804">
        <v>273</v>
      </c>
    </row>
    <row r="3805" spans="2:9" x14ac:dyDescent="0.25">
      <c r="B3805">
        <v>175</v>
      </c>
      <c r="C3805">
        <v>89</v>
      </c>
      <c r="D3805">
        <v>26.288938000000002</v>
      </c>
      <c r="E3805">
        <v>76</v>
      </c>
      <c r="F3805">
        <v>0</v>
      </c>
      <c r="G3805">
        <v>-1</v>
      </c>
      <c r="H3805">
        <v>1</v>
      </c>
      <c r="I3805">
        <v>273</v>
      </c>
    </row>
    <row r="3806" spans="2:9" x14ac:dyDescent="0.25">
      <c r="B3806">
        <v>175</v>
      </c>
      <c r="C3806">
        <v>90</v>
      </c>
      <c r="D3806">
        <v>4.0415729999999996</v>
      </c>
      <c r="E3806">
        <v>76</v>
      </c>
      <c r="F3806">
        <v>0</v>
      </c>
      <c r="G3806">
        <v>-1</v>
      </c>
      <c r="H3806">
        <v>1</v>
      </c>
      <c r="I3806">
        <v>273</v>
      </c>
    </row>
    <row r="3807" spans="2:9" x14ac:dyDescent="0.25">
      <c r="B3807">
        <v>176</v>
      </c>
      <c r="C3807">
        <v>89</v>
      </c>
      <c r="D3807">
        <v>7.1115440000000003</v>
      </c>
      <c r="E3807">
        <v>76</v>
      </c>
      <c r="F3807">
        <v>0</v>
      </c>
      <c r="G3807">
        <v>-1</v>
      </c>
      <c r="H3807">
        <v>1</v>
      </c>
      <c r="I3807">
        <v>273</v>
      </c>
    </row>
    <row r="3808" spans="2:9" x14ac:dyDescent="0.25">
      <c r="B3808">
        <v>176</v>
      </c>
      <c r="C3808">
        <v>90</v>
      </c>
      <c r="D3808">
        <v>1.253954</v>
      </c>
      <c r="E3808">
        <v>76</v>
      </c>
      <c r="F3808">
        <v>0</v>
      </c>
      <c r="G3808">
        <v>-1</v>
      </c>
      <c r="H3808">
        <v>1</v>
      </c>
      <c r="I3808">
        <v>273</v>
      </c>
    </row>
    <row r="3809" spans="2:9" x14ac:dyDescent="0.25">
      <c r="B3809">
        <v>177</v>
      </c>
      <c r="C3809">
        <v>89</v>
      </c>
      <c r="D3809">
        <v>30.774882000000002</v>
      </c>
      <c r="E3809">
        <v>76</v>
      </c>
      <c r="F3809">
        <v>0</v>
      </c>
      <c r="G3809">
        <v>-1</v>
      </c>
      <c r="H3809">
        <v>1</v>
      </c>
      <c r="I3809">
        <v>273</v>
      </c>
    </row>
    <row r="3810" spans="2:9" x14ac:dyDescent="0.25">
      <c r="B3810">
        <v>177</v>
      </c>
      <c r="C3810">
        <v>90</v>
      </c>
      <c r="D3810">
        <v>5.4264279999999996</v>
      </c>
      <c r="E3810">
        <v>76</v>
      </c>
      <c r="F3810">
        <v>0</v>
      </c>
      <c r="G3810">
        <v>-1</v>
      </c>
      <c r="H3810">
        <v>1</v>
      </c>
      <c r="I3810">
        <v>273</v>
      </c>
    </row>
    <row r="3811" spans="2:9" x14ac:dyDescent="0.25">
      <c r="B3811">
        <v>178</v>
      </c>
      <c r="C3811">
        <v>89</v>
      </c>
      <c r="D3811">
        <v>10.034473</v>
      </c>
      <c r="E3811">
        <v>76</v>
      </c>
      <c r="F3811">
        <v>0</v>
      </c>
      <c r="G3811">
        <v>-1</v>
      </c>
      <c r="H3811">
        <v>1</v>
      </c>
      <c r="I3811">
        <v>273</v>
      </c>
    </row>
    <row r="3812" spans="2:9" x14ac:dyDescent="0.25">
      <c r="B3812">
        <v>178</v>
      </c>
      <c r="C3812">
        <v>90</v>
      </c>
      <c r="D3812">
        <v>2.0741109999999998</v>
      </c>
      <c r="E3812">
        <v>76</v>
      </c>
      <c r="F3812">
        <v>0</v>
      </c>
      <c r="G3812">
        <v>-1</v>
      </c>
      <c r="H3812">
        <v>1</v>
      </c>
      <c r="I3812">
        <v>273</v>
      </c>
    </row>
    <row r="3813" spans="2:9" x14ac:dyDescent="0.25">
      <c r="B3813">
        <v>179</v>
      </c>
      <c r="C3813">
        <v>89</v>
      </c>
      <c r="D3813">
        <v>20.447695</v>
      </c>
      <c r="E3813">
        <v>76</v>
      </c>
      <c r="F3813">
        <v>0</v>
      </c>
      <c r="G3813">
        <v>-1</v>
      </c>
      <c r="H3813">
        <v>1</v>
      </c>
      <c r="I3813">
        <v>273</v>
      </c>
    </row>
    <row r="3814" spans="2:9" x14ac:dyDescent="0.25">
      <c r="B3814">
        <v>179</v>
      </c>
      <c r="C3814">
        <v>90</v>
      </c>
      <c r="D3814">
        <v>4.2265090000000001</v>
      </c>
      <c r="E3814">
        <v>76</v>
      </c>
      <c r="F3814">
        <v>0</v>
      </c>
      <c r="G3814">
        <v>-1</v>
      </c>
      <c r="H3814">
        <v>1</v>
      </c>
      <c r="I3814">
        <v>273</v>
      </c>
    </row>
    <row r="3815" spans="2:9" x14ac:dyDescent="0.25">
      <c r="B3815">
        <v>180</v>
      </c>
      <c r="C3815">
        <v>89</v>
      </c>
      <c r="D3815">
        <v>5.0216209999999997</v>
      </c>
      <c r="E3815">
        <v>76</v>
      </c>
      <c r="F3815">
        <v>0</v>
      </c>
      <c r="G3815">
        <v>-1</v>
      </c>
      <c r="H3815">
        <v>1</v>
      </c>
      <c r="I3815">
        <v>273</v>
      </c>
    </row>
    <row r="3816" spans="2:9" x14ac:dyDescent="0.25">
      <c r="B3816">
        <v>180</v>
      </c>
      <c r="C3816">
        <v>90</v>
      </c>
      <c r="D3816">
        <v>1.253954</v>
      </c>
      <c r="E3816">
        <v>76</v>
      </c>
      <c r="F3816">
        <v>0</v>
      </c>
      <c r="G3816">
        <v>-1</v>
      </c>
      <c r="H3816">
        <v>1</v>
      </c>
      <c r="I3816">
        <v>273</v>
      </c>
    </row>
    <row r="3817" spans="2:9" x14ac:dyDescent="0.25">
      <c r="B3817">
        <v>181</v>
      </c>
      <c r="C3817">
        <v>89</v>
      </c>
      <c r="D3817">
        <v>16.925604</v>
      </c>
      <c r="E3817">
        <v>76</v>
      </c>
      <c r="F3817">
        <v>0</v>
      </c>
      <c r="G3817">
        <v>-1</v>
      </c>
      <c r="H3817">
        <v>1</v>
      </c>
      <c r="I3817">
        <v>273</v>
      </c>
    </row>
    <row r="3818" spans="2:9" x14ac:dyDescent="0.25">
      <c r="B3818">
        <v>181</v>
      </c>
      <c r="C3818">
        <v>90</v>
      </c>
      <c r="D3818">
        <v>4.2265090000000001</v>
      </c>
      <c r="E3818">
        <v>76</v>
      </c>
      <c r="F3818">
        <v>0</v>
      </c>
      <c r="G3818">
        <v>-1</v>
      </c>
      <c r="H3818">
        <v>1</v>
      </c>
      <c r="I3818">
        <v>273</v>
      </c>
    </row>
    <row r="3819" spans="2:9" x14ac:dyDescent="0.25">
      <c r="B3819">
        <v>182</v>
      </c>
      <c r="C3819">
        <v>89</v>
      </c>
      <c r="D3819">
        <v>2.6441849999999998</v>
      </c>
      <c r="E3819">
        <v>76</v>
      </c>
      <c r="F3819">
        <v>0</v>
      </c>
      <c r="G3819">
        <v>-1</v>
      </c>
      <c r="H3819">
        <v>1</v>
      </c>
      <c r="I3819">
        <v>273</v>
      </c>
    </row>
    <row r="3820" spans="2:9" x14ac:dyDescent="0.25">
      <c r="B3820">
        <v>182</v>
      </c>
      <c r="C3820">
        <v>90</v>
      </c>
      <c r="D3820">
        <v>0.83378699999999994</v>
      </c>
      <c r="E3820">
        <v>76</v>
      </c>
      <c r="F3820">
        <v>0</v>
      </c>
      <c r="G3820">
        <v>-1</v>
      </c>
      <c r="H3820">
        <v>1</v>
      </c>
      <c r="I3820">
        <v>273</v>
      </c>
    </row>
    <row r="3821" spans="2:9" x14ac:dyDescent="0.25">
      <c r="B3821">
        <v>183</v>
      </c>
      <c r="C3821">
        <v>89</v>
      </c>
      <c r="D3821">
        <v>10.313222</v>
      </c>
      <c r="E3821">
        <v>76</v>
      </c>
      <c r="F3821">
        <v>0</v>
      </c>
      <c r="G3821">
        <v>-1</v>
      </c>
      <c r="H3821">
        <v>1</v>
      </c>
      <c r="I3821">
        <v>273</v>
      </c>
    </row>
    <row r="3822" spans="2:9" x14ac:dyDescent="0.25">
      <c r="B3822">
        <v>183</v>
      </c>
      <c r="C3822">
        <v>90</v>
      </c>
      <c r="D3822">
        <v>3.2520530000000001</v>
      </c>
      <c r="E3822">
        <v>76</v>
      </c>
      <c r="F3822">
        <v>0</v>
      </c>
      <c r="G3822">
        <v>-1</v>
      </c>
      <c r="H3822">
        <v>1</v>
      </c>
      <c r="I3822">
        <v>273</v>
      </c>
    </row>
    <row r="3823" spans="2:9" x14ac:dyDescent="0.25">
      <c r="B3823">
        <v>184</v>
      </c>
      <c r="C3823">
        <v>89</v>
      </c>
      <c r="D3823">
        <v>3.4336060000000002</v>
      </c>
      <c r="E3823">
        <v>76</v>
      </c>
      <c r="F3823">
        <v>0</v>
      </c>
      <c r="G3823">
        <v>-1</v>
      </c>
      <c r="H3823">
        <v>1</v>
      </c>
      <c r="I3823">
        <v>273</v>
      </c>
    </row>
    <row r="3824" spans="2:9" x14ac:dyDescent="0.25">
      <c r="B3824">
        <v>184</v>
      </c>
      <c r="C3824">
        <v>90</v>
      </c>
      <c r="D3824">
        <v>0.417601</v>
      </c>
      <c r="E3824">
        <v>76</v>
      </c>
      <c r="F3824">
        <v>0</v>
      </c>
      <c r="G3824">
        <v>-1</v>
      </c>
      <c r="H3824">
        <v>1</v>
      </c>
      <c r="I3824">
        <v>273</v>
      </c>
    </row>
    <row r="3825" spans="2:9" x14ac:dyDescent="0.25">
      <c r="B3825">
        <v>185</v>
      </c>
      <c r="C3825">
        <v>89</v>
      </c>
      <c r="D3825">
        <v>12.874304</v>
      </c>
      <c r="E3825">
        <v>76</v>
      </c>
      <c r="F3825">
        <v>0</v>
      </c>
      <c r="G3825">
        <v>-1</v>
      </c>
      <c r="H3825">
        <v>1</v>
      </c>
      <c r="I3825">
        <v>273</v>
      </c>
    </row>
    <row r="3826" spans="2:9" x14ac:dyDescent="0.25">
      <c r="B3826">
        <v>185</v>
      </c>
      <c r="C3826">
        <v>90</v>
      </c>
      <c r="D3826">
        <v>1.5657939999999999</v>
      </c>
      <c r="E3826">
        <v>76</v>
      </c>
      <c r="F3826">
        <v>0</v>
      </c>
      <c r="G3826">
        <v>-1</v>
      </c>
      <c r="H3826">
        <v>1</v>
      </c>
      <c r="I3826">
        <v>273</v>
      </c>
    </row>
    <row r="3827" spans="2:9" x14ac:dyDescent="0.25">
      <c r="B3827">
        <v>186</v>
      </c>
      <c r="C3827">
        <v>89</v>
      </c>
      <c r="D3827">
        <v>1.5519780000000001</v>
      </c>
      <c r="E3827">
        <v>76</v>
      </c>
      <c r="F3827">
        <v>0</v>
      </c>
      <c r="G3827">
        <v>-1</v>
      </c>
      <c r="H3827">
        <v>1</v>
      </c>
      <c r="I3827">
        <v>273</v>
      </c>
    </row>
    <row r="3828" spans="2:9" x14ac:dyDescent="0.25">
      <c r="B3828">
        <v>186</v>
      </c>
      <c r="C3828">
        <v>90</v>
      </c>
      <c r="D3828">
        <v>0.52461199999999997</v>
      </c>
      <c r="E3828">
        <v>76</v>
      </c>
      <c r="F3828">
        <v>0</v>
      </c>
      <c r="G3828">
        <v>-1</v>
      </c>
      <c r="H3828">
        <v>1</v>
      </c>
      <c r="I3828">
        <v>273</v>
      </c>
    </row>
    <row r="3829" spans="2:9" x14ac:dyDescent="0.25">
      <c r="B3829">
        <v>187</v>
      </c>
      <c r="C3829">
        <v>89</v>
      </c>
      <c r="D3829">
        <v>3.9475639999999999</v>
      </c>
      <c r="E3829">
        <v>76</v>
      </c>
      <c r="F3829">
        <v>0</v>
      </c>
      <c r="G3829">
        <v>-1</v>
      </c>
      <c r="H3829">
        <v>1</v>
      </c>
      <c r="I3829">
        <v>273</v>
      </c>
    </row>
    <row r="3830" spans="2:9" x14ac:dyDescent="0.25">
      <c r="B3830">
        <v>187</v>
      </c>
      <c r="C3830">
        <v>90</v>
      </c>
      <c r="D3830">
        <v>1.3343879999999999</v>
      </c>
      <c r="E3830">
        <v>76</v>
      </c>
      <c r="F3830">
        <v>0</v>
      </c>
      <c r="G3830">
        <v>-1</v>
      </c>
      <c r="H3830">
        <v>1</v>
      </c>
      <c r="I3830">
        <v>273</v>
      </c>
    </row>
    <row r="3831" spans="2:9" x14ac:dyDescent="0.25">
      <c r="B3831">
        <v>188</v>
      </c>
      <c r="C3831">
        <v>89</v>
      </c>
      <c r="D3831">
        <v>5.5412210000000002</v>
      </c>
      <c r="E3831">
        <v>76</v>
      </c>
      <c r="F3831">
        <v>0</v>
      </c>
      <c r="G3831">
        <v>-1</v>
      </c>
      <c r="H3831">
        <v>1</v>
      </c>
      <c r="I3831">
        <v>273</v>
      </c>
    </row>
    <row r="3832" spans="2:9" x14ac:dyDescent="0.25">
      <c r="B3832">
        <v>188</v>
      </c>
      <c r="C3832">
        <v>90</v>
      </c>
      <c r="D3832">
        <v>0.70199599999999995</v>
      </c>
      <c r="E3832">
        <v>76</v>
      </c>
      <c r="F3832">
        <v>0</v>
      </c>
      <c r="G3832">
        <v>-1</v>
      </c>
      <c r="H3832">
        <v>1</v>
      </c>
      <c r="I3832">
        <v>273</v>
      </c>
    </row>
    <row r="3833" spans="2:9" x14ac:dyDescent="0.25">
      <c r="B3833">
        <v>189</v>
      </c>
      <c r="C3833">
        <v>89</v>
      </c>
      <c r="D3833">
        <v>3.8203339999999999</v>
      </c>
      <c r="E3833">
        <v>76</v>
      </c>
      <c r="F3833">
        <v>0</v>
      </c>
      <c r="G3833">
        <v>-1</v>
      </c>
      <c r="H3833">
        <v>1</v>
      </c>
      <c r="I3833">
        <v>273</v>
      </c>
    </row>
    <row r="3834" spans="2:9" x14ac:dyDescent="0.25">
      <c r="B3834">
        <v>189</v>
      </c>
      <c r="C3834">
        <v>90</v>
      </c>
      <c r="D3834">
        <v>0.58732499999999999</v>
      </c>
      <c r="E3834">
        <v>76</v>
      </c>
      <c r="F3834">
        <v>0</v>
      </c>
      <c r="G3834">
        <v>-1</v>
      </c>
      <c r="H3834">
        <v>1</v>
      </c>
      <c r="I3834">
        <v>273</v>
      </c>
    </row>
    <row r="3835" spans="2:9" x14ac:dyDescent="0.25">
      <c r="B3835">
        <v>190</v>
      </c>
      <c r="C3835">
        <v>89</v>
      </c>
      <c r="D3835">
        <v>4.3135250000000003</v>
      </c>
      <c r="E3835">
        <v>76</v>
      </c>
      <c r="F3835">
        <v>0</v>
      </c>
      <c r="G3835">
        <v>-1</v>
      </c>
      <c r="H3835">
        <v>1</v>
      </c>
      <c r="I3835">
        <v>273</v>
      </c>
    </row>
    <row r="3836" spans="2:9" x14ac:dyDescent="0.25">
      <c r="B3836">
        <v>190</v>
      </c>
      <c r="C3836">
        <v>90</v>
      </c>
      <c r="D3836">
        <v>0.76058899999999996</v>
      </c>
      <c r="E3836">
        <v>76</v>
      </c>
      <c r="F3836">
        <v>0</v>
      </c>
      <c r="G3836">
        <v>-1</v>
      </c>
      <c r="H3836">
        <v>1</v>
      </c>
      <c r="I3836">
        <v>273</v>
      </c>
    </row>
    <row r="3837" spans="2:9" x14ac:dyDescent="0.25">
      <c r="B3837">
        <v>191</v>
      </c>
      <c r="C3837">
        <v>89</v>
      </c>
      <c r="D3837">
        <v>3.6797010000000001</v>
      </c>
      <c r="E3837">
        <v>76</v>
      </c>
      <c r="F3837">
        <v>0</v>
      </c>
      <c r="G3837">
        <v>-1</v>
      </c>
      <c r="H3837">
        <v>1</v>
      </c>
      <c r="I3837">
        <v>273</v>
      </c>
    </row>
    <row r="3838" spans="2:9" x14ac:dyDescent="0.25">
      <c r="B3838">
        <v>191</v>
      </c>
      <c r="C3838">
        <v>90</v>
      </c>
      <c r="D3838">
        <v>0.76058899999999996</v>
      </c>
      <c r="E3838">
        <v>76</v>
      </c>
      <c r="F3838">
        <v>0</v>
      </c>
      <c r="G3838">
        <v>-1</v>
      </c>
      <c r="H3838">
        <v>1</v>
      </c>
      <c r="I3838">
        <v>273</v>
      </c>
    </row>
    <row r="3839" spans="2:9" x14ac:dyDescent="0.25">
      <c r="B3839">
        <v>192</v>
      </c>
      <c r="C3839">
        <v>89</v>
      </c>
      <c r="D3839">
        <v>3.0458769999999999</v>
      </c>
      <c r="E3839">
        <v>76</v>
      </c>
      <c r="F3839">
        <v>0</v>
      </c>
      <c r="G3839">
        <v>-1</v>
      </c>
      <c r="H3839">
        <v>1</v>
      </c>
      <c r="I3839">
        <v>273</v>
      </c>
    </row>
    <row r="3840" spans="2:9" x14ac:dyDescent="0.25">
      <c r="B3840">
        <v>192</v>
      </c>
      <c r="C3840">
        <v>90</v>
      </c>
      <c r="D3840">
        <v>0.76058899999999996</v>
      </c>
      <c r="E3840">
        <v>76</v>
      </c>
      <c r="F3840">
        <v>0</v>
      </c>
      <c r="G3840">
        <v>-1</v>
      </c>
      <c r="H3840">
        <v>1</v>
      </c>
      <c r="I3840">
        <v>273</v>
      </c>
    </row>
    <row r="3841" spans="2:9" x14ac:dyDescent="0.25">
      <c r="B3841">
        <v>193</v>
      </c>
      <c r="C3841">
        <v>89</v>
      </c>
      <c r="D3841">
        <v>2.2262379999999999</v>
      </c>
      <c r="E3841">
        <v>76</v>
      </c>
      <c r="F3841">
        <v>0</v>
      </c>
      <c r="G3841">
        <v>-1</v>
      </c>
      <c r="H3841">
        <v>1</v>
      </c>
      <c r="I3841">
        <v>273</v>
      </c>
    </row>
    <row r="3842" spans="2:9" x14ac:dyDescent="0.25">
      <c r="B3842">
        <v>193</v>
      </c>
      <c r="C3842">
        <v>90</v>
      </c>
      <c r="D3842">
        <v>0.70199599999999995</v>
      </c>
      <c r="E3842">
        <v>76</v>
      </c>
      <c r="F3842">
        <v>0</v>
      </c>
      <c r="G3842">
        <v>-1</v>
      </c>
      <c r="H3842">
        <v>1</v>
      </c>
      <c r="I3842">
        <v>273</v>
      </c>
    </row>
    <row r="3843" spans="2:9" x14ac:dyDescent="0.25">
      <c r="B3843">
        <v>194</v>
      </c>
      <c r="C3843">
        <v>89</v>
      </c>
      <c r="D3843">
        <v>2.9479329999999999</v>
      </c>
      <c r="E3843">
        <v>76</v>
      </c>
      <c r="F3843">
        <v>0</v>
      </c>
      <c r="G3843">
        <v>-1</v>
      </c>
      <c r="H3843">
        <v>1</v>
      </c>
      <c r="I3843">
        <v>273</v>
      </c>
    </row>
    <row r="3844" spans="2:9" x14ac:dyDescent="0.25">
      <c r="B3844">
        <v>194</v>
      </c>
      <c r="C3844">
        <v>90</v>
      </c>
      <c r="D3844">
        <v>0.35853200000000002</v>
      </c>
      <c r="E3844">
        <v>76</v>
      </c>
      <c r="F3844">
        <v>0</v>
      </c>
      <c r="G3844">
        <v>-1</v>
      </c>
      <c r="H3844">
        <v>1</v>
      </c>
      <c r="I3844">
        <v>273</v>
      </c>
    </row>
    <row r="3845" spans="2:9" x14ac:dyDescent="0.25">
      <c r="B3845">
        <v>195</v>
      </c>
      <c r="C3845">
        <v>89</v>
      </c>
      <c r="D3845">
        <v>0.90776699999999999</v>
      </c>
      <c r="E3845">
        <v>76</v>
      </c>
      <c r="F3845">
        <v>0</v>
      </c>
      <c r="G3845">
        <v>-1</v>
      </c>
      <c r="H3845">
        <v>1</v>
      </c>
      <c r="I3845">
        <v>273</v>
      </c>
    </row>
    <row r="3846" spans="2:9" x14ac:dyDescent="0.25">
      <c r="B3846">
        <v>195</v>
      </c>
      <c r="C3846">
        <v>90</v>
      </c>
      <c r="D3846">
        <v>0.30685099999999998</v>
      </c>
      <c r="E3846">
        <v>76</v>
      </c>
      <c r="F3846">
        <v>0</v>
      </c>
      <c r="G3846">
        <v>-1</v>
      </c>
      <c r="H3846">
        <v>1</v>
      </c>
      <c r="I3846">
        <v>273</v>
      </c>
    </row>
    <row r="3847" spans="2:9" x14ac:dyDescent="0.25">
      <c r="B3847">
        <v>196</v>
      </c>
      <c r="C3847">
        <v>89</v>
      </c>
      <c r="D3847">
        <v>7.4785440000000003</v>
      </c>
      <c r="E3847">
        <v>76</v>
      </c>
      <c r="F3847">
        <v>0</v>
      </c>
      <c r="G3847">
        <v>-1</v>
      </c>
      <c r="H3847">
        <v>1</v>
      </c>
      <c r="I3847">
        <v>273</v>
      </c>
    </row>
    <row r="3848" spans="2:9" x14ac:dyDescent="0.25">
      <c r="B3848">
        <v>196</v>
      </c>
      <c r="C3848">
        <v>90</v>
      </c>
      <c r="D3848">
        <v>1.059256</v>
      </c>
      <c r="E3848">
        <v>76</v>
      </c>
      <c r="F3848">
        <v>0</v>
      </c>
      <c r="G3848">
        <v>-1</v>
      </c>
      <c r="H3848">
        <v>1</v>
      </c>
      <c r="I3848">
        <v>273</v>
      </c>
    </row>
    <row r="3849" spans="2:9" x14ac:dyDescent="0.25">
      <c r="B3849">
        <v>197</v>
      </c>
      <c r="C3849">
        <v>89</v>
      </c>
      <c r="D3849">
        <v>27.040727</v>
      </c>
      <c r="E3849">
        <v>76</v>
      </c>
      <c r="F3849">
        <v>0</v>
      </c>
      <c r="G3849">
        <v>-1</v>
      </c>
      <c r="H3849">
        <v>1</v>
      </c>
      <c r="I3849">
        <v>273</v>
      </c>
    </row>
    <row r="3850" spans="2:9" x14ac:dyDescent="0.25">
      <c r="B3850">
        <v>197</v>
      </c>
      <c r="C3850">
        <v>90</v>
      </c>
      <c r="D3850">
        <v>3.830031</v>
      </c>
      <c r="E3850">
        <v>76</v>
      </c>
      <c r="F3850">
        <v>0</v>
      </c>
      <c r="G3850">
        <v>-1</v>
      </c>
      <c r="H3850">
        <v>1</v>
      </c>
      <c r="I3850">
        <v>273</v>
      </c>
    </row>
    <row r="3851" spans="2:9" x14ac:dyDescent="0.25">
      <c r="B3851">
        <v>198</v>
      </c>
      <c r="C3851">
        <v>89</v>
      </c>
      <c r="D3851">
        <v>4.0087339999999996</v>
      </c>
      <c r="E3851">
        <v>76</v>
      </c>
      <c r="F3851">
        <v>0</v>
      </c>
      <c r="G3851">
        <v>-1</v>
      </c>
      <c r="H3851">
        <v>1</v>
      </c>
      <c r="I3851">
        <v>273</v>
      </c>
    </row>
    <row r="3852" spans="2:9" x14ac:dyDescent="0.25">
      <c r="B3852">
        <v>198</v>
      </c>
      <c r="C3852">
        <v>90</v>
      </c>
      <c r="D3852">
        <v>0.56779400000000002</v>
      </c>
      <c r="E3852">
        <v>76</v>
      </c>
      <c r="F3852">
        <v>0</v>
      </c>
      <c r="G3852">
        <v>-1</v>
      </c>
      <c r="H3852">
        <v>1</v>
      </c>
      <c r="I3852">
        <v>273</v>
      </c>
    </row>
    <row r="3853" spans="2:9" x14ac:dyDescent="0.25">
      <c r="B3853">
        <v>199</v>
      </c>
      <c r="C3853">
        <v>89</v>
      </c>
      <c r="D3853">
        <v>9.3019809999999996</v>
      </c>
      <c r="E3853">
        <v>76</v>
      </c>
      <c r="F3853">
        <v>0</v>
      </c>
      <c r="G3853">
        <v>-1</v>
      </c>
      <c r="H3853">
        <v>1</v>
      </c>
      <c r="I3853">
        <v>273</v>
      </c>
    </row>
    <row r="3854" spans="2:9" x14ac:dyDescent="0.25">
      <c r="B3854">
        <v>199</v>
      </c>
      <c r="C3854">
        <v>90</v>
      </c>
      <c r="D3854">
        <v>0.85109000000000001</v>
      </c>
      <c r="E3854">
        <v>76</v>
      </c>
      <c r="F3854">
        <v>0</v>
      </c>
      <c r="G3854">
        <v>-1</v>
      </c>
      <c r="H3854">
        <v>1</v>
      </c>
      <c r="I3854">
        <v>273</v>
      </c>
    </row>
    <row r="3855" spans="2:9" x14ac:dyDescent="0.25">
      <c r="B3855">
        <v>200</v>
      </c>
      <c r="C3855">
        <v>89</v>
      </c>
      <c r="D3855">
        <v>7.6652680000000002</v>
      </c>
      <c r="E3855">
        <v>76</v>
      </c>
      <c r="F3855">
        <v>0</v>
      </c>
      <c r="G3855">
        <v>-1</v>
      </c>
      <c r="H3855">
        <v>1</v>
      </c>
      <c r="I3855">
        <v>273</v>
      </c>
    </row>
    <row r="3856" spans="2:9" x14ac:dyDescent="0.25">
      <c r="B3856">
        <v>200</v>
      </c>
      <c r="C3856">
        <v>90</v>
      </c>
      <c r="D3856">
        <v>0.85109000000000001</v>
      </c>
      <c r="E3856">
        <v>76</v>
      </c>
      <c r="F3856">
        <v>0</v>
      </c>
      <c r="G3856">
        <v>-1</v>
      </c>
      <c r="H3856">
        <v>1</v>
      </c>
      <c r="I3856">
        <v>273</v>
      </c>
    </row>
    <row r="3857" spans="2:9" x14ac:dyDescent="0.25">
      <c r="B3857">
        <v>201</v>
      </c>
      <c r="C3857">
        <v>89</v>
      </c>
      <c r="D3857">
        <v>6.0980470000000002</v>
      </c>
      <c r="E3857">
        <v>76</v>
      </c>
      <c r="F3857">
        <v>0</v>
      </c>
      <c r="G3857">
        <v>-1</v>
      </c>
      <c r="H3857">
        <v>1</v>
      </c>
      <c r="I3857">
        <v>273</v>
      </c>
    </row>
    <row r="3858" spans="2:9" x14ac:dyDescent="0.25">
      <c r="B3858">
        <v>201</v>
      </c>
      <c r="C3858">
        <v>90</v>
      </c>
      <c r="D3858">
        <v>0.77656800000000004</v>
      </c>
      <c r="E3858">
        <v>76</v>
      </c>
      <c r="F3858">
        <v>0</v>
      </c>
      <c r="G3858">
        <v>-1</v>
      </c>
      <c r="H3858">
        <v>1</v>
      </c>
      <c r="I3858">
        <v>273</v>
      </c>
    </row>
    <row r="3859" spans="2:9" x14ac:dyDescent="0.25">
      <c r="B3859">
        <v>202</v>
      </c>
      <c r="C3859">
        <v>89</v>
      </c>
      <c r="D3859">
        <v>5.2020080000000002</v>
      </c>
      <c r="E3859">
        <v>76</v>
      </c>
      <c r="F3859">
        <v>0</v>
      </c>
      <c r="G3859">
        <v>-1</v>
      </c>
      <c r="H3859">
        <v>1</v>
      </c>
      <c r="I3859">
        <v>273</v>
      </c>
    </row>
    <row r="3860" spans="2:9" x14ac:dyDescent="0.25">
      <c r="B3860">
        <v>202</v>
      </c>
      <c r="C3860">
        <v>90</v>
      </c>
      <c r="D3860">
        <v>0.77656800000000004</v>
      </c>
      <c r="E3860">
        <v>76</v>
      </c>
      <c r="F3860">
        <v>0</v>
      </c>
      <c r="G3860">
        <v>-1</v>
      </c>
      <c r="H3860">
        <v>1</v>
      </c>
      <c r="I3860">
        <v>273</v>
      </c>
    </row>
    <row r="3861" spans="2:9" x14ac:dyDescent="0.25">
      <c r="B3861">
        <v>203</v>
      </c>
      <c r="C3861">
        <v>89</v>
      </c>
      <c r="D3861">
        <v>4.7191869999999998</v>
      </c>
      <c r="E3861">
        <v>76</v>
      </c>
      <c r="F3861">
        <v>0</v>
      </c>
      <c r="G3861">
        <v>-1</v>
      </c>
      <c r="H3861">
        <v>1</v>
      </c>
      <c r="I3861">
        <v>273</v>
      </c>
    </row>
    <row r="3862" spans="2:9" x14ac:dyDescent="0.25">
      <c r="B3862">
        <v>203</v>
      </c>
      <c r="C3862">
        <v>90</v>
      </c>
      <c r="D3862">
        <v>0.85109000000000001</v>
      </c>
      <c r="E3862">
        <v>76</v>
      </c>
      <c r="F3862">
        <v>0</v>
      </c>
      <c r="G3862">
        <v>-1</v>
      </c>
      <c r="H3862">
        <v>1</v>
      </c>
      <c r="I3862">
        <v>273</v>
      </c>
    </row>
    <row r="3863" spans="2:9" x14ac:dyDescent="0.25">
      <c r="B3863">
        <v>204</v>
      </c>
      <c r="C3863">
        <v>89</v>
      </c>
      <c r="D3863">
        <v>3.7371590000000001</v>
      </c>
      <c r="E3863">
        <v>76</v>
      </c>
      <c r="F3863">
        <v>0</v>
      </c>
      <c r="G3863">
        <v>-1</v>
      </c>
      <c r="H3863">
        <v>1</v>
      </c>
      <c r="I3863">
        <v>273</v>
      </c>
    </row>
    <row r="3864" spans="2:9" x14ac:dyDescent="0.25">
      <c r="B3864">
        <v>204</v>
      </c>
      <c r="C3864">
        <v>90</v>
      </c>
      <c r="D3864">
        <v>0.85109000000000001</v>
      </c>
      <c r="E3864">
        <v>76</v>
      </c>
      <c r="F3864">
        <v>0</v>
      </c>
      <c r="G3864">
        <v>-1</v>
      </c>
      <c r="H3864">
        <v>1</v>
      </c>
      <c r="I3864">
        <v>273</v>
      </c>
    </row>
    <row r="3865" spans="2:9" x14ac:dyDescent="0.25">
      <c r="B3865">
        <v>205</v>
      </c>
      <c r="C3865">
        <v>89</v>
      </c>
      <c r="D3865">
        <v>8.3199529999999999</v>
      </c>
      <c r="E3865">
        <v>76</v>
      </c>
      <c r="F3865">
        <v>0</v>
      </c>
      <c r="G3865">
        <v>-1</v>
      </c>
      <c r="H3865">
        <v>1</v>
      </c>
      <c r="I3865">
        <v>273</v>
      </c>
    </row>
    <row r="3866" spans="2:9" x14ac:dyDescent="0.25">
      <c r="B3866">
        <v>205</v>
      </c>
      <c r="C3866">
        <v>90</v>
      </c>
      <c r="D3866">
        <v>0.85109000000000001</v>
      </c>
      <c r="E3866">
        <v>76</v>
      </c>
      <c r="F3866">
        <v>0</v>
      </c>
      <c r="G3866">
        <v>-1</v>
      </c>
      <c r="H3866">
        <v>1</v>
      </c>
      <c r="I3866">
        <v>273</v>
      </c>
    </row>
    <row r="3867" spans="2:9" x14ac:dyDescent="0.25">
      <c r="B3867">
        <v>206</v>
      </c>
      <c r="C3867">
        <v>89</v>
      </c>
      <c r="D3867">
        <v>4.2163329999999997</v>
      </c>
      <c r="E3867">
        <v>76</v>
      </c>
      <c r="F3867">
        <v>0</v>
      </c>
      <c r="G3867">
        <v>-1</v>
      </c>
      <c r="H3867">
        <v>1</v>
      </c>
      <c r="I3867">
        <v>273</v>
      </c>
    </row>
    <row r="3868" spans="2:9" x14ac:dyDescent="0.25">
      <c r="B3868">
        <v>206</v>
      </c>
      <c r="C3868">
        <v>90</v>
      </c>
      <c r="D3868">
        <v>0.37035400000000002</v>
      </c>
      <c r="E3868">
        <v>76</v>
      </c>
      <c r="F3868">
        <v>0</v>
      </c>
      <c r="G3868">
        <v>-1</v>
      </c>
      <c r="H3868">
        <v>1</v>
      </c>
      <c r="I3868">
        <v>273</v>
      </c>
    </row>
    <row r="3869" spans="2:9" x14ac:dyDescent="0.25">
      <c r="B3869">
        <v>207</v>
      </c>
      <c r="C3869">
        <v>89</v>
      </c>
      <c r="D3869">
        <v>10.978088</v>
      </c>
      <c r="E3869">
        <v>76</v>
      </c>
      <c r="F3869">
        <v>0</v>
      </c>
      <c r="G3869">
        <v>-1</v>
      </c>
      <c r="H3869">
        <v>1</v>
      </c>
      <c r="I3869">
        <v>273</v>
      </c>
    </row>
    <row r="3870" spans="2:9" x14ac:dyDescent="0.25">
      <c r="B3870">
        <v>207</v>
      </c>
      <c r="C3870">
        <v>90</v>
      </c>
      <c r="D3870">
        <v>1.0044470000000001</v>
      </c>
      <c r="E3870">
        <v>76</v>
      </c>
      <c r="F3870">
        <v>0</v>
      </c>
      <c r="G3870">
        <v>-1</v>
      </c>
      <c r="H3870">
        <v>1</v>
      </c>
      <c r="I3870">
        <v>273</v>
      </c>
    </row>
    <row r="3871" spans="2:9" x14ac:dyDescent="0.25">
      <c r="B3871">
        <v>208</v>
      </c>
      <c r="C3871">
        <v>89</v>
      </c>
      <c r="D3871">
        <v>8.9007330000000007</v>
      </c>
      <c r="E3871">
        <v>76</v>
      </c>
      <c r="F3871">
        <v>0</v>
      </c>
      <c r="G3871">
        <v>-1</v>
      </c>
      <c r="H3871">
        <v>1</v>
      </c>
      <c r="I3871">
        <v>273</v>
      </c>
    </row>
    <row r="3872" spans="2:9" x14ac:dyDescent="0.25">
      <c r="B3872">
        <v>208</v>
      </c>
      <c r="C3872">
        <v>90</v>
      </c>
      <c r="D3872">
        <v>0.98826599999999998</v>
      </c>
      <c r="E3872">
        <v>76</v>
      </c>
      <c r="F3872">
        <v>0</v>
      </c>
      <c r="G3872">
        <v>-1</v>
      </c>
      <c r="H3872">
        <v>1</v>
      </c>
      <c r="I3872">
        <v>273</v>
      </c>
    </row>
    <row r="3873" spans="2:9" x14ac:dyDescent="0.25">
      <c r="B3873">
        <v>209</v>
      </c>
      <c r="C3873">
        <v>89</v>
      </c>
      <c r="D3873">
        <v>7.9758620000000002</v>
      </c>
      <c r="E3873">
        <v>76</v>
      </c>
      <c r="F3873">
        <v>0</v>
      </c>
      <c r="G3873">
        <v>-1</v>
      </c>
      <c r="H3873">
        <v>1</v>
      </c>
      <c r="I3873">
        <v>273</v>
      </c>
    </row>
    <row r="3874" spans="2:9" x14ac:dyDescent="0.25">
      <c r="B3874">
        <v>209</v>
      </c>
      <c r="C3874">
        <v>90</v>
      </c>
      <c r="D3874">
        <v>1.0157020000000001</v>
      </c>
      <c r="E3874">
        <v>76</v>
      </c>
      <c r="F3874">
        <v>0</v>
      </c>
      <c r="G3874">
        <v>-1</v>
      </c>
      <c r="H3874">
        <v>1</v>
      </c>
      <c r="I3874">
        <v>273</v>
      </c>
    </row>
    <row r="3875" spans="2:9" x14ac:dyDescent="0.25">
      <c r="B3875">
        <v>210</v>
      </c>
      <c r="C3875">
        <v>89</v>
      </c>
      <c r="D3875">
        <v>6.8038990000000004</v>
      </c>
      <c r="E3875">
        <v>76</v>
      </c>
      <c r="F3875">
        <v>0</v>
      </c>
      <c r="G3875">
        <v>-1</v>
      </c>
      <c r="H3875">
        <v>1</v>
      </c>
      <c r="I3875">
        <v>273</v>
      </c>
    </row>
    <row r="3876" spans="2:9" x14ac:dyDescent="0.25">
      <c r="B3876">
        <v>210</v>
      </c>
      <c r="C3876">
        <v>90</v>
      </c>
      <c r="D3876">
        <v>1.0157020000000001</v>
      </c>
      <c r="E3876">
        <v>76</v>
      </c>
      <c r="F3876">
        <v>0</v>
      </c>
      <c r="G3876">
        <v>-1</v>
      </c>
      <c r="H3876">
        <v>1</v>
      </c>
      <c r="I3876">
        <v>273</v>
      </c>
    </row>
    <row r="3877" spans="2:9" x14ac:dyDescent="0.25">
      <c r="B3877">
        <v>211</v>
      </c>
      <c r="C3877">
        <v>89</v>
      </c>
      <c r="D3877">
        <v>5.6319350000000004</v>
      </c>
      <c r="E3877">
        <v>76</v>
      </c>
      <c r="F3877">
        <v>0</v>
      </c>
      <c r="G3877">
        <v>-1</v>
      </c>
      <c r="H3877">
        <v>1</v>
      </c>
      <c r="I3877">
        <v>273</v>
      </c>
    </row>
    <row r="3878" spans="2:9" x14ac:dyDescent="0.25">
      <c r="B3878">
        <v>211</v>
      </c>
      <c r="C3878">
        <v>90</v>
      </c>
      <c r="D3878">
        <v>1.0157020000000001</v>
      </c>
      <c r="E3878">
        <v>76</v>
      </c>
      <c r="F3878">
        <v>0</v>
      </c>
      <c r="G3878">
        <v>-1</v>
      </c>
      <c r="H3878">
        <v>1</v>
      </c>
      <c r="I3878">
        <v>273</v>
      </c>
    </row>
    <row r="3879" spans="2:9" x14ac:dyDescent="0.25">
      <c r="B3879">
        <v>212</v>
      </c>
      <c r="C3879">
        <v>89</v>
      </c>
      <c r="D3879">
        <v>4.410552</v>
      </c>
      <c r="E3879">
        <v>76</v>
      </c>
      <c r="F3879">
        <v>0</v>
      </c>
      <c r="G3879">
        <v>-1</v>
      </c>
      <c r="H3879">
        <v>1</v>
      </c>
      <c r="I3879">
        <v>273</v>
      </c>
    </row>
    <row r="3880" spans="2:9" x14ac:dyDescent="0.25">
      <c r="B3880">
        <v>212</v>
      </c>
      <c r="C3880">
        <v>90</v>
      </c>
      <c r="D3880">
        <v>1.0044470000000001</v>
      </c>
      <c r="E3880">
        <v>76</v>
      </c>
      <c r="F3880">
        <v>0</v>
      </c>
      <c r="G3880">
        <v>-1</v>
      </c>
      <c r="H3880">
        <v>1</v>
      </c>
      <c r="I3880">
        <v>273</v>
      </c>
    </row>
    <row r="3881" spans="2:9" x14ac:dyDescent="0.25">
      <c r="B3881">
        <v>213</v>
      </c>
      <c r="C3881">
        <v>89</v>
      </c>
      <c r="D3881">
        <v>1.0583499999999999</v>
      </c>
      <c r="E3881">
        <v>76</v>
      </c>
      <c r="F3881">
        <v>0</v>
      </c>
      <c r="G3881">
        <v>-1</v>
      </c>
      <c r="H3881">
        <v>1</v>
      </c>
      <c r="I3881">
        <v>273</v>
      </c>
    </row>
    <row r="3882" spans="2:9" x14ac:dyDescent="0.25">
      <c r="B3882">
        <v>213</v>
      </c>
      <c r="C3882">
        <v>90</v>
      </c>
      <c r="D3882">
        <v>0.25837700000000002</v>
      </c>
      <c r="E3882">
        <v>76</v>
      </c>
      <c r="F3882">
        <v>0</v>
      </c>
      <c r="G3882">
        <v>-1</v>
      </c>
      <c r="H3882">
        <v>1</v>
      </c>
      <c r="I3882">
        <v>273</v>
      </c>
    </row>
    <row r="3883" spans="2:9" x14ac:dyDescent="0.25">
      <c r="B3883">
        <v>214</v>
      </c>
      <c r="C3883">
        <v>89</v>
      </c>
      <c r="D3883">
        <v>9.6609370000000006</v>
      </c>
      <c r="E3883">
        <v>76</v>
      </c>
      <c r="F3883">
        <v>0</v>
      </c>
      <c r="G3883">
        <v>-1</v>
      </c>
      <c r="H3883">
        <v>1</v>
      </c>
      <c r="I3883">
        <v>273</v>
      </c>
    </row>
    <row r="3884" spans="2:9" x14ac:dyDescent="0.25">
      <c r="B3884">
        <v>214</v>
      </c>
      <c r="C3884">
        <v>90</v>
      </c>
      <c r="D3884">
        <v>0.98826599999999998</v>
      </c>
      <c r="E3884">
        <v>76</v>
      </c>
      <c r="F3884">
        <v>0</v>
      </c>
      <c r="G3884">
        <v>-1</v>
      </c>
      <c r="H3884">
        <v>1</v>
      </c>
      <c r="I3884">
        <v>273</v>
      </c>
    </row>
    <row r="3885" spans="2:9" x14ac:dyDescent="0.25">
      <c r="B3885">
        <v>215</v>
      </c>
      <c r="C3885">
        <v>89</v>
      </c>
      <c r="D3885">
        <v>2.9570500000000002</v>
      </c>
      <c r="E3885">
        <v>76</v>
      </c>
      <c r="F3885">
        <v>0</v>
      </c>
      <c r="G3885">
        <v>-1</v>
      </c>
      <c r="H3885">
        <v>1</v>
      </c>
      <c r="I3885">
        <v>273</v>
      </c>
    </row>
    <row r="3886" spans="2:9" x14ac:dyDescent="0.25">
      <c r="B3886">
        <v>215</v>
      </c>
      <c r="C3886">
        <v>90</v>
      </c>
      <c r="D3886">
        <v>0.72190900000000002</v>
      </c>
      <c r="E3886">
        <v>76</v>
      </c>
      <c r="F3886">
        <v>0</v>
      </c>
      <c r="G3886">
        <v>-1</v>
      </c>
      <c r="H3886">
        <v>1</v>
      </c>
      <c r="I3886">
        <v>273</v>
      </c>
    </row>
    <row r="3887" spans="2:9" x14ac:dyDescent="0.25">
      <c r="B3887">
        <v>216</v>
      </c>
      <c r="C3887">
        <v>89</v>
      </c>
      <c r="D3887">
        <v>2.4960309999999999</v>
      </c>
      <c r="E3887">
        <v>76</v>
      </c>
      <c r="F3887">
        <v>0</v>
      </c>
      <c r="G3887">
        <v>-1</v>
      </c>
      <c r="H3887">
        <v>1</v>
      </c>
      <c r="I3887">
        <v>273</v>
      </c>
    </row>
    <row r="3888" spans="2:9" x14ac:dyDescent="0.25">
      <c r="B3888">
        <v>216</v>
      </c>
      <c r="C3888">
        <v>90</v>
      </c>
      <c r="D3888">
        <v>0.37261300000000003</v>
      </c>
      <c r="E3888">
        <v>76</v>
      </c>
      <c r="F3888">
        <v>0</v>
      </c>
      <c r="G3888">
        <v>-1</v>
      </c>
      <c r="H3888">
        <v>1</v>
      </c>
      <c r="I3888">
        <v>273</v>
      </c>
    </row>
    <row r="3889" spans="2:9" x14ac:dyDescent="0.25">
      <c r="B3889">
        <v>217</v>
      </c>
      <c r="C3889">
        <v>89</v>
      </c>
      <c r="D3889">
        <v>0.83201000000000003</v>
      </c>
      <c r="E3889">
        <v>76</v>
      </c>
      <c r="F3889">
        <v>0</v>
      </c>
      <c r="G3889">
        <v>-1</v>
      </c>
      <c r="H3889">
        <v>1</v>
      </c>
      <c r="I3889">
        <v>273</v>
      </c>
    </row>
    <row r="3890" spans="2:9" x14ac:dyDescent="0.25">
      <c r="B3890">
        <v>218</v>
      </c>
      <c r="C3890">
        <v>89</v>
      </c>
      <c r="D3890">
        <v>2.9259689999999998</v>
      </c>
      <c r="E3890">
        <v>76</v>
      </c>
      <c r="F3890">
        <v>0</v>
      </c>
      <c r="G3890">
        <v>-1</v>
      </c>
      <c r="H3890">
        <v>1</v>
      </c>
      <c r="I3890">
        <v>273</v>
      </c>
    </row>
    <row r="3891" spans="2:9" x14ac:dyDescent="0.25">
      <c r="B3891">
        <v>218</v>
      </c>
      <c r="C3891">
        <v>90</v>
      </c>
      <c r="D3891">
        <v>0.37261300000000003</v>
      </c>
      <c r="E3891">
        <v>76</v>
      </c>
      <c r="F3891">
        <v>0</v>
      </c>
      <c r="G3891">
        <v>-1</v>
      </c>
      <c r="H3891">
        <v>1</v>
      </c>
      <c r="I3891">
        <v>273</v>
      </c>
    </row>
    <row r="3892" spans="2:9" x14ac:dyDescent="0.25">
      <c r="B3892">
        <v>219</v>
      </c>
      <c r="C3892">
        <v>89</v>
      </c>
      <c r="D3892">
        <v>0.97532300000000005</v>
      </c>
      <c r="E3892">
        <v>76</v>
      </c>
      <c r="F3892">
        <v>0</v>
      </c>
      <c r="G3892">
        <v>-1</v>
      </c>
      <c r="H3892">
        <v>1</v>
      </c>
      <c r="I3892">
        <v>273</v>
      </c>
    </row>
    <row r="3893" spans="2:9" x14ac:dyDescent="0.25">
      <c r="B3893">
        <v>220</v>
      </c>
      <c r="C3893">
        <v>89</v>
      </c>
      <c r="D3893">
        <v>1.5657160000000001</v>
      </c>
      <c r="E3893">
        <v>76</v>
      </c>
      <c r="F3893">
        <v>0</v>
      </c>
      <c r="G3893">
        <v>-1</v>
      </c>
      <c r="H3893">
        <v>1</v>
      </c>
      <c r="I3893">
        <v>273</v>
      </c>
    </row>
    <row r="3894" spans="2:9" x14ac:dyDescent="0.25">
      <c r="B3894">
        <v>220</v>
      </c>
      <c r="C3894">
        <v>90</v>
      </c>
      <c r="D3894">
        <v>0.76342900000000002</v>
      </c>
      <c r="E3894">
        <v>76</v>
      </c>
      <c r="F3894">
        <v>0</v>
      </c>
      <c r="G3894">
        <v>-1</v>
      </c>
      <c r="H3894">
        <v>1</v>
      </c>
      <c r="I3894">
        <v>273</v>
      </c>
    </row>
    <row r="3895" spans="2:9" x14ac:dyDescent="0.25">
      <c r="B3895">
        <v>221</v>
      </c>
      <c r="C3895">
        <v>89</v>
      </c>
      <c r="D3895">
        <v>1.378323</v>
      </c>
      <c r="E3895">
        <v>76</v>
      </c>
      <c r="F3895">
        <v>0</v>
      </c>
      <c r="G3895">
        <v>-1</v>
      </c>
      <c r="H3895">
        <v>1</v>
      </c>
      <c r="I3895">
        <v>273</v>
      </c>
    </row>
    <row r="3896" spans="2:9" x14ac:dyDescent="0.25">
      <c r="B3896">
        <v>221</v>
      </c>
      <c r="C3896">
        <v>90</v>
      </c>
      <c r="D3896">
        <v>0.53220800000000001</v>
      </c>
      <c r="E3896">
        <v>76</v>
      </c>
      <c r="F3896">
        <v>0</v>
      </c>
      <c r="G3896">
        <v>-1</v>
      </c>
      <c r="H3896">
        <v>1</v>
      </c>
      <c r="I3896">
        <v>273</v>
      </c>
    </row>
    <row r="3897" spans="2:9" x14ac:dyDescent="0.25">
      <c r="B3897">
        <v>222</v>
      </c>
      <c r="C3897">
        <v>89</v>
      </c>
      <c r="D3897">
        <v>1.665141</v>
      </c>
      <c r="E3897">
        <v>76</v>
      </c>
      <c r="F3897">
        <v>0</v>
      </c>
      <c r="G3897">
        <v>-1</v>
      </c>
      <c r="H3897">
        <v>1</v>
      </c>
      <c r="I3897">
        <v>273</v>
      </c>
    </row>
    <row r="3898" spans="2:9" x14ac:dyDescent="0.25">
      <c r="B3898">
        <v>222</v>
      </c>
      <c r="C3898">
        <v>90</v>
      </c>
      <c r="D3898">
        <v>0.53220800000000001</v>
      </c>
      <c r="E3898">
        <v>76</v>
      </c>
      <c r="F3898">
        <v>0</v>
      </c>
      <c r="G3898">
        <v>-1</v>
      </c>
      <c r="H3898">
        <v>1</v>
      </c>
      <c r="I3898">
        <v>273</v>
      </c>
    </row>
    <row r="3899" spans="2:9" x14ac:dyDescent="0.25">
      <c r="B3899">
        <v>223</v>
      </c>
      <c r="C3899">
        <v>89</v>
      </c>
      <c r="D3899">
        <v>2.8000020000000001</v>
      </c>
      <c r="E3899">
        <v>76</v>
      </c>
      <c r="F3899">
        <v>0</v>
      </c>
      <c r="G3899">
        <v>-1</v>
      </c>
      <c r="H3899">
        <v>1</v>
      </c>
      <c r="I3899">
        <v>273</v>
      </c>
    </row>
    <row r="3900" spans="2:9" x14ac:dyDescent="0.25">
      <c r="B3900">
        <v>223</v>
      </c>
      <c r="C3900">
        <v>90</v>
      </c>
      <c r="D3900">
        <v>0.76342900000000002</v>
      </c>
      <c r="E3900">
        <v>76</v>
      </c>
      <c r="F3900">
        <v>0</v>
      </c>
      <c r="G3900">
        <v>-1</v>
      </c>
      <c r="H3900">
        <v>1</v>
      </c>
      <c r="I3900">
        <v>273</v>
      </c>
    </row>
    <row r="3901" spans="2:9" x14ac:dyDescent="0.25">
      <c r="B3901">
        <v>224</v>
      </c>
      <c r="C3901">
        <v>89</v>
      </c>
      <c r="D3901">
        <v>3.2114310000000001</v>
      </c>
      <c r="E3901">
        <v>76</v>
      </c>
      <c r="F3901">
        <v>0</v>
      </c>
      <c r="G3901">
        <v>-1</v>
      </c>
      <c r="H3901">
        <v>1</v>
      </c>
      <c r="I3901">
        <v>273</v>
      </c>
    </row>
    <row r="3902" spans="2:9" x14ac:dyDescent="0.25">
      <c r="B3902">
        <v>224</v>
      </c>
      <c r="C3902">
        <v>90</v>
      </c>
      <c r="D3902">
        <v>0.76342900000000002</v>
      </c>
      <c r="E3902">
        <v>76</v>
      </c>
      <c r="F3902">
        <v>0</v>
      </c>
      <c r="G3902">
        <v>-1</v>
      </c>
      <c r="H3902">
        <v>1</v>
      </c>
      <c r="I3902">
        <v>273</v>
      </c>
    </row>
    <row r="3903" spans="2:9" x14ac:dyDescent="0.25">
      <c r="B3903">
        <v>225</v>
      </c>
      <c r="C3903">
        <v>89</v>
      </c>
      <c r="D3903">
        <v>3.4857170000000002</v>
      </c>
      <c r="E3903">
        <v>76</v>
      </c>
      <c r="F3903">
        <v>0</v>
      </c>
      <c r="G3903">
        <v>-1</v>
      </c>
      <c r="H3903">
        <v>1</v>
      </c>
      <c r="I3903">
        <v>273</v>
      </c>
    </row>
    <row r="3904" spans="2:9" x14ac:dyDescent="0.25">
      <c r="B3904">
        <v>225</v>
      </c>
      <c r="C3904">
        <v>90</v>
      </c>
      <c r="D3904">
        <v>0.76342900000000002</v>
      </c>
      <c r="E3904">
        <v>76</v>
      </c>
      <c r="F3904">
        <v>0</v>
      </c>
      <c r="G3904">
        <v>-1</v>
      </c>
      <c r="H3904">
        <v>1</v>
      </c>
      <c r="I3904">
        <v>273</v>
      </c>
    </row>
    <row r="3905" spans="2:9" x14ac:dyDescent="0.25">
      <c r="B3905">
        <v>226</v>
      </c>
      <c r="C3905">
        <v>89</v>
      </c>
      <c r="D3905">
        <v>3.8971460000000002</v>
      </c>
      <c r="E3905">
        <v>76</v>
      </c>
      <c r="F3905">
        <v>0</v>
      </c>
      <c r="G3905">
        <v>-1</v>
      </c>
      <c r="H3905">
        <v>1</v>
      </c>
      <c r="I3905">
        <v>273</v>
      </c>
    </row>
    <row r="3906" spans="2:9" x14ac:dyDescent="0.25">
      <c r="B3906">
        <v>226</v>
      </c>
      <c r="C3906">
        <v>90</v>
      </c>
      <c r="D3906">
        <v>0.76342900000000002</v>
      </c>
      <c r="E3906">
        <v>76</v>
      </c>
      <c r="F3906">
        <v>0</v>
      </c>
      <c r="G3906">
        <v>-1</v>
      </c>
      <c r="H3906">
        <v>1</v>
      </c>
      <c r="I3906">
        <v>273</v>
      </c>
    </row>
    <row r="3907" spans="2:9" x14ac:dyDescent="0.25">
      <c r="B3907">
        <v>227</v>
      </c>
      <c r="C3907">
        <v>89</v>
      </c>
      <c r="D3907">
        <v>1.7782929999999999</v>
      </c>
      <c r="E3907">
        <v>76</v>
      </c>
      <c r="F3907">
        <v>0</v>
      </c>
      <c r="G3907">
        <v>-1</v>
      </c>
      <c r="H3907">
        <v>1</v>
      </c>
      <c r="I3907">
        <v>273</v>
      </c>
    </row>
    <row r="3908" spans="2:9" x14ac:dyDescent="0.25">
      <c r="B3908">
        <v>227</v>
      </c>
      <c r="C3908">
        <v>90</v>
      </c>
      <c r="D3908">
        <v>0.86707999999999996</v>
      </c>
      <c r="E3908">
        <v>76</v>
      </c>
      <c r="F3908">
        <v>0</v>
      </c>
      <c r="G3908">
        <v>-1</v>
      </c>
      <c r="H3908">
        <v>1</v>
      </c>
      <c r="I3908">
        <v>273</v>
      </c>
    </row>
    <row r="3909" spans="2:9" x14ac:dyDescent="0.25">
      <c r="B3909">
        <v>228</v>
      </c>
      <c r="C3909">
        <v>89</v>
      </c>
      <c r="D3909">
        <v>1.4092960000000001</v>
      </c>
      <c r="E3909">
        <v>76</v>
      </c>
      <c r="F3909">
        <v>0</v>
      </c>
      <c r="G3909">
        <v>-1</v>
      </c>
      <c r="H3909">
        <v>1</v>
      </c>
      <c r="I3909">
        <v>273</v>
      </c>
    </row>
    <row r="3910" spans="2:9" x14ac:dyDescent="0.25">
      <c r="B3910">
        <v>228</v>
      </c>
      <c r="C3910">
        <v>90</v>
      </c>
      <c r="D3910">
        <v>0.54416699999999996</v>
      </c>
      <c r="E3910">
        <v>76</v>
      </c>
      <c r="F3910">
        <v>0</v>
      </c>
      <c r="G3910">
        <v>-1</v>
      </c>
      <c r="H3910">
        <v>1</v>
      </c>
      <c r="I3910">
        <v>273</v>
      </c>
    </row>
    <row r="3911" spans="2:9" x14ac:dyDescent="0.25">
      <c r="B3911">
        <v>229</v>
      </c>
      <c r="C3911">
        <v>89</v>
      </c>
      <c r="D3911">
        <v>1.7025600000000001</v>
      </c>
      <c r="E3911">
        <v>76</v>
      </c>
      <c r="F3911">
        <v>0</v>
      </c>
      <c r="G3911">
        <v>-1</v>
      </c>
      <c r="H3911">
        <v>1</v>
      </c>
      <c r="I3911">
        <v>273</v>
      </c>
    </row>
    <row r="3912" spans="2:9" x14ac:dyDescent="0.25">
      <c r="B3912">
        <v>229</v>
      </c>
      <c r="C3912">
        <v>90</v>
      </c>
      <c r="D3912">
        <v>0.54416699999999996</v>
      </c>
      <c r="E3912">
        <v>76</v>
      </c>
      <c r="F3912">
        <v>0</v>
      </c>
      <c r="G3912">
        <v>-1</v>
      </c>
      <c r="H3912">
        <v>1</v>
      </c>
      <c r="I3912">
        <v>273</v>
      </c>
    </row>
    <row r="3913" spans="2:9" x14ac:dyDescent="0.25">
      <c r="B3913">
        <v>230</v>
      </c>
      <c r="C3913">
        <v>89</v>
      </c>
      <c r="D3913">
        <v>3.1801590000000002</v>
      </c>
      <c r="E3913">
        <v>76</v>
      </c>
      <c r="F3913">
        <v>0</v>
      </c>
      <c r="G3913">
        <v>-1</v>
      </c>
      <c r="H3913">
        <v>1</v>
      </c>
      <c r="I3913">
        <v>273</v>
      </c>
    </row>
    <row r="3914" spans="2:9" x14ac:dyDescent="0.25">
      <c r="B3914">
        <v>230</v>
      </c>
      <c r="C3914">
        <v>90</v>
      </c>
      <c r="D3914">
        <v>0.86707999999999996</v>
      </c>
      <c r="E3914">
        <v>76</v>
      </c>
      <c r="F3914">
        <v>0</v>
      </c>
      <c r="G3914">
        <v>-1</v>
      </c>
      <c r="H3914">
        <v>1</v>
      </c>
      <c r="I3914">
        <v>273</v>
      </c>
    </row>
    <row r="3915" spans="2:9" x14ac:dyDescent="0.25">
      <c r="B3915">
        <v>231</v>
      </c>
      <c r="C3915">
        <v>89</v>
      </c>
      <c r="D3915">
        <v>3.6474479999999998</v>
      </c>
      <c r="E3915">
        <v>76</v>
      </c>
      <c r="F3915">
        <v>0</v>
      </c>
      <c r="G3915">
        <v>-1</v>
      </c>
      <c r="H3915">
        <v>1</v>
      </c>
      <c r="I3915">
        <v>273</v>
      </c>
    </row>
    <row r="3916" spans="2:9" x14ac:dyDescent="0.25">
      <c r="B3916">
        <v>231</v>
      </c>
      <c r="C3916">
        <v>90</v>
      </c>
      <c r="D3916">
        <v>0.86707999999999996</v>
      </c>
      <c r="E3916">
        <v>76</v>
      </c>
      <c r="F3916">
        <v>0</v>
      </c>
      <c r="G3916">
        <v>-1</v>
      </c>
      <c r="H3916">
        <v>1</v>
      </c>
      <c r="I3916">
        <v>273</v>
      </c>
    </row>
    <row r="3917" spans="2:9" x14ac:dyDescent="0.25">
      <c r="B3917">
        <v>232</v>
      </c>
      <c r="C3917">
        <v>89</v>
      </c>
      <c r="D3917">
        <v>3.9589729999999999</v>
      </c>
      <c r="E3917">
        <v>76</v>
      </c>
      <c r="F3917">
        <v>0</v>
      </c>
      <c r="G3917">
        <v>-1</v>
      </c>
      <c r="H3917">
        <v>1</v>
      </c>
      <c r="I3917">
        <v>273</v>
      </c>
    </row>
    <row r="3918" spans="2:9" x14ac:dyDescent="0.25">
      <c r="B3918">
        <v>232</v>
      </c>
      <c r="C3918">
        <v>90</v>
      </c>
      <c r="D3918">
        <v>0.86707999999999996</v>
      </c>
      <c r="E3918">
        <v>76</v>
      </c>
      <c r="F3918">
        <v>0</v>
      </c>
      <c r="G3918">
        <v>-1</v>
      </c>
      <c r="H3918">
        <v>1</v>
      </c>
      <c r="I3918">
        <v>273</v>
      </c>
    </row>
    <row r="3919" spans="2:9" x14ac:dyDescent="0.25">
      <c r="B3919">
        <v>233</v>
      </c>
      <c r="C3919">
        <v>89</v>
      </c>
      <c r="D3919">
        <v>4.4262620000000004</v>
      </c>
      <c r="E3919">
        <v>76</v>
      </c>
      <c r="F3919">
        <v>0</v>
      </c>
      <c r="G3919">
        <v>-1</v>
      </c>
      <c r="H3919">
        <v>1</v>
      </c>
      <c r="I3919">
        <v>273</v>
      </c>
    </row>
    <row r="3920" spans="2:9" x14ac:dyDescent="0.25">
      <c r="B3920">
        <v>233</v>
      </c>
      <c r="C3920">
        <v>90</v>
      </c>
      <c r="D3920">
        <v>0.86707999999999996</v>
      </c>
      <c r="E3920">
        <v>76</v>
      </c>
      <c r="F3920">
        <v>0</v>
      </c>
      <c r="G3920">
        <v>-1</v>
      </c>
      <c r="H3920">
        <v>1</v>
      </c>
      <c r="I3920">
        <v>273</v>
      </c>
    </row>
    <row r="3921" spans="2:9" x14ac:dyDescent="0.25">
      <c r="B3921">
        <v>234</v>
      </c>
      <c r="C3921">
        <v>89</v>
      </c>
      <c r="D3921">
        <v>1.2264090000000001</v>
      </c>
      <c r="E3921">
        <v>76</v>
      </c>
      <c r="F3921">
        <v>0</v>
      </c>
      <c r="G3921">
        <v>-1</v>
      </c>
      <c r="H3921">
        <v>1</v>
      </c>
      <c r="I3921">
        <v>273</v>
      </c>
    </row>
    <row r="3922" spans="2:9" x14ac:dyDescent="0.25">
      <c r="B3922">
        <v>234</v>
      </c>
      <c r="C3922">
        <v>90</v>
      </c>
      <c r="D3922">
        <v>0.59798600000000002</v>
      </c>
      <c r="E3922">
        <v>76</v>
      </c>
      <c r="F3922">
        <v>0</v>
      </c>
      <c r="G3922">
        <v>-1</v>
      </c>
      <c r="H3922">
        <v>1</v>
      </c>
      <c r="I3922">
        <v>273</v>
      </c>
    </row>
    <row r="3923" spans="2:9" x14ac:dyDescent="0.25">
      <c r="B3923">
        <v>235</v>
      </c>
      <c r="C3923">
        <v>89</v>
      </c>
      <c r="D3923">
        <v>1.5486770000000001</v>
      </c>
      <c r="E3923">
        <v>76</v>
      </c>
      <c r="F3923">
        <v>0</v>
      </c>
      <c r="G3923">
        <v>-1</v>
      </c>
      <c r="H3923">
        <v>1</v>
      </c>
      <c r="I3923">
        <v>273</v>
      </c>
    </row>
    <row r="3924" spans="2:9" x14ac:dyDescent="0.25">
      <c r="B3924">
        <v>235</v>
      </c>
      <c r="C3924">
        <v>90</v>
      </c>
      <c r="D3924">
        <v>0.59798600000000002</v>
      </c>
      <c r="E3924">
        <v>76</v>
      </c>
      <c r="F3924">
        <v>0</v>
      </c>
      <c r="G3924">
        <v>-1</v>
      </c>
      <c r="H3924">
        <v>1</v>
      </c>
      <c r="I3924">
        <v>273</v>
      </c>
    </row>
    <row r="3925" spans="2:9" x14ac:dyDescent="0.25">
      <c r="B3925">
        <v>236</v>
      </c>
      <c r="C3925">
        <v>89</v>
      </c>
      <c r="D3925">
        <v>1.8709450000000001</v>
      </c>
      <c r="E3925">
        <v>76</v>
      </c>
      <c r="F3925">
        <v>0</v>
      </c>
      <c r="G3925">
        <v>-1</v>
      </c>
      <c r="H3925">
        <v>1</v>
      </c>
      <c r="I3925">
        <v>273</v>
      </c>
    </row>
    <row r="3926" spans="2:9" x14ac:dyDescent="0.25">
      <c r="B3926">
        <v>236</v>
      </c>
      <c r="C3926">
        <v>90</v>
      </c>
      <c r="D3926">
        <v>0.59798600000000002</v>
      </c>
      <c r="E3926">
        <v>76</v>
      </c>
      <c r="F3926">
        <v>0</v>
      </c>
      <c r="G3926">
        <v>-1</v>
      </c>
      <c r="H3926">
        <v>1</v>
      </c>
      <c r="I3926">
        <v>273</v>
      </c>
    </row>
    <row r="3927" spans="2:9" x14ac:dyDescent="0.25">
      <c r="B3927">
        <v>237</v>
      </c>
      <c r="C3927">
        <v>89</v>
      </c>
      <c r="D3927">
        <v>2.1932130000000001</v>
      </c>
      <c r="E3927">
        <v>76</v>
      </c>
      <c r="F3927">
        <v>0</v>
      </c>
      <c r="G3927">
        <v>-1</v>
      </c>
      <c r="H3927">
        <v>1</v>
      </c>
      <c r="I3927">
        <v>273</v>
      </c>
    </row>
    <row r="3928" spans="2:9" x14ac:dyDescent="0.25">
      <c r="B3928">
        <v>237</v>
      </c>
      <c r="C3928">
        <v>90</v>
      </c>
      <c r="D3928">
        <v>0.59798600000000002</v>
      </c>
      <c r="E3928">
        <v>76</v>
      </c>
      <c r="F3928">
        <v>0</v>
      </c>
      <c r="G3928">
        <v>-1</v>
      </c>
      <c r="H3928">
        <v>1</v>
      </c>
      <c r="I3928">
        <v>273</v>
      </c>
    </row>
    <row r="3929" spans="2:9" x14ac:dyDescent="0.25">
      <c r="B3929">
        <v>238</v>
      </c>
      <c r="C3929">
        <v>89</v>
      </c>
      <c r="D3929">
        <v>2.515482</v>
      </c>
      <c r="E3929">
        <v>76</v>
      </c>
      <c r="F3929">
        <v>0</v>
      </c>
      <c r="G3929">
        <v>-1</v>
      </c>
      <c r="H3929">
        <v>1</v>
      </c>
      <c r="I3929">
        <v>273</v>
      </c>
    </row>
    <row r="3930" spans="2:9" x14ac:dyDescent="0.25">
      <c r="B3930">
        <v>238</v>
      </c>
      <c r="C3930">
        <v>90</v>
      </c>
      <c r="D3930">
        <v>0.59798600000000002</v>
      </c>
      <c r="E3930">
        <v>76</v>
      </c>
      <c r="F3930">
        <v>0</v>
      </c>
      <c r="G3930">
        <v>-1</v>
      </c>
      <c r="H3930">
        <v>1</v>
      </c>
      <c r="I3930">
        <v>273</v>
      </c>
    </row>
    <row r="3931" spans="2:9" x14ac:dyDescent="0.25">
      <c r="B3931">
        <v>239</v>
      </c>
      <c r="C3931">
        <v>89</v>
      </c>
      <c r="D3931">
        <v>2.7303269999999999</v>
      </c>
      <c r="E3931">
        <v>76</v>
      </c>
      <c r="F3931">
        <v>0</v>
      </c>
      <c r="G3931">
        <v>-1</v>
      </c>
      <c r="H3931">
        <v>1</v>
      </c>
      <c r="I3931">
        <v>273</v>
      </c>
    </row>
    <row r="3932" spans="2:9" x14ac:dyDescent="0.25">
      <c r="B3932">
        <v>239</v>
      </c>
      <c r="C3932">
        <v>90</v>
      </c>
      <c r="D3932">
        <v>0.59798600000000002</v>
      </c>
      <c r="E3932">
        <v>76</v>
      </c>
      <c r="F3932">
        <v>0</v>
      </c>
      <c r="G3932">
        <v>-1</v>
      </c>
      <c r="H3932">
        <v>1</v>
      </c>
      <c r="I3932">
        <v>273</v>
      </c>
    </row>
    <row r="3933" spans="2:9" x14ac:dyDescent="0.25">
      <c r="B3933">
        <v>240</v>
      </c>
      <c r="C3933">
        <v>89</v>
      </c>
      <c r="D3933">
        <v>3.0525950000000002</v>
      </c>
      <c r="E3933">
        <v>76</v>
      </c>
      <c r="F3933">
        <v>0</v>
      </c>
      <c r="G3933">
        <v>-1</v>
      </c>
      <c r="H3933">
        <v>1</v>
      </c>
      <c r="I3933">
        <v>273</v>
      </c>
    </row>
    <row r="3934" spans="2:9" x14ac:dyDescent="0.25">
      <c r="B3934">
        <v>240</v>
      </c>
      <c r="C3934">
        <v>90</v>
      </c>
      <c r="D3934">
        <v>0.59798600000000002</v>
      </c>
      <c r="E3934">
        <v>76</v>
      </c>
      <c r="F3934">
        <v>0</v>
      </c>
      <c r="G3934">
        <v>-1</v>
      </c>
      <c r="H3934">
        <v>1</v>
      </c>
      <c r="I3934">
        <v>273</v>
      </c>
    </row>
    <row r="3935" spans="2:9" x14ac:dyDescent="0.25">
      <c r="B3935">
        <v>241</v>
      </c>
      <c r="C3935">
        <v>89</v>
      </c>
      <c r="D3935">
        <v>0.851773</v>
      </c>
      <c r="E3935">
        <v>76</v>
      </c>
      <c r="F3935">
        <v>0</v>
      </c>
      <c r="G3935">
        <v>-1</v>
      </c>
      <c r="H3935">
        <v>1</v>
      </c>
      <c r="I3935">
        <v>273</v>
      </c>
    </row>
    <row r="3936" spans="2:9" x14ac:dyDescent="0.25">
      <c r="B3936">
        <v>241</v>
      </c>
      <c r="C3936">
        <v>90</v>
      </c>
      <c r="D3936">
        <v>0.27177899999999999</v>
      </c>
      <c r="E3936">
        <v>76</v>
      </c>
      <c r="F3936">
        <v>0</v>
      </c>
      <c r="G3936">
        <v>-1</v>
      </c>
      <c r="H3936">
        <v>1</v>
      </c>
      <c r="I3936">
        <v>273</v>
      </c>
    </row>
    <row r="3937" spans="2:9" x14ac:dyDescent="0.25">
      <c r="B3937">
        <v>242</v>
      </c>
      <c r="C3937">
        <v>89</v>
      </c>
      <c r="D3937">
        <v>1.02902</v>
      </c>
      <c r="E3937">
        <v>76</v>
      </c>
      <c r="F3937">
        <v>0</v>
      </c>
      <c r="G3937">
        <v>-1</v>
      </c>
      <c r="H3937">
        <v>1</v>
      </c>
      <c r="I3937">
        <v>273</v>
      </c>
    </row>
    <row r="3938" spans="2:9" x14ac:dyDescent="0.25">
      <c r="B3938">
        <v>242</v>
      </c>
      <c r="C3938">
        <v>90</v>
      </c>
      <c r="D3938">
        <v>0.27177899999999999</v>
      </c>
      <c r="E3938">
        <v>76</v>
      </c>
      <c r="F3938">
        <v>0</v>
      </c>
      <c r="G3938">
        <v>-1</v>
      </c>
      <c r="H3938">
        <v>1</v>
      </c>
      <c r="I3938">
        <v>273</v>
      </c>
    </row>
    <row r="3939" spans="2:9" x14ac:dyDescent="0.25">
      <c r="B3939">
        <v>243</v>
      </c>
      <c r="C3939">
        <v>89</v>
      </c>
      <c r="D3939">
        <v>1.3835150000000001</v>
      </c>
      <c r="E3939">
        <v>76</v>
      </c>
      <c r="F3939">
        <v>0</v>
      </c>
      <c r="G3939">
        <v>-1</v>
      </c>
      <c r="H3939">
        <v>1</v>
      </c>
      <c r="I3939">
        <v>273</v>
      </c>
    </row>
    <row r="3940" spans="2:9" x14ac:dyDescent="0.25">
      <c r="B3940">
        <v>243</v>
      </c>
      <c r="C3940">
        <v>90</v>
      </c>
      <c r="D3940">
        <v>0.27177899999999999</v>
      </c>
      <c r="E3940">
        <v>76</v>
      </c>
      <c r="F3940">
        <v>0</v>
      </c>
      <c r="G3940">
        <v>-1</v>
      </c>
      <c r="H3940">
        <v>1</v>
      </c>
      <c r="I3940">
        <v>273</v>
      </c>
    </row>
    <row r="3941" spans="2:9" x14ac:dyDescent="0.25">
      <c r="B3941">
        <v>244</v>
      </c>
      <c r="C3941">
        <v>89</v>
      </c>
      <c r="D3941">
        <v>0.613205</v>
      </c>
      <c r="E3941">
        <v>76</v>
      </c>
      <c r="F3941">
        <v>0</v>
      </c>
      <c r="G3941">
        <v>-1</v>
      </c>
      <c r="H3941">
        <v>1</v>
      </c>
      <c r="I3941">
        <v>273</v>
      </c>
    </row>
    <row r="3942" spans="2:9" x14ac:dyDescent="0.25">
      <c r="B3942">
        <v>245</v>
      </c>
      <c r="C3942">
        <v>89</v>
      </c>
      <c r="D3942">
        <v>0.774339</v>
      </c>
      <c r="E3942">
        <v>76</v>
      </c>
      <c r="F3942">
        <v>0</v>
      </c>
      <c r="G3942">
        <v>-1</v>
      </c>
      <c r="H3942">
        <v>1</v>
      </c>
      <c r="I3942">
        <v>273</v>
      </c>
    </row>
    <row r="3943" spans="2:9" x14ac:dyDescent="0.25">
      <c r="B3943">
        <v>246</v>
      </c>
      <c r="C3943">
        <v>89</v>
      </c>
      <c r="D3943">
        <v>0.935473</v>
      </c>
      <c r="E3943">
        <v>76</v>
      </c>
      <c r="F3943">
        <v>0</v>
      </c>
      <c r="G3943">
        <v>-1</v>
      </c>
      <c r="H3943">
        <v>1</v>
      </c>
      <c r="I3943">
        <v>273</v>
      </c>
    </row>
    <row r="3944" spans="2:9" x14ac:dyDescent="0.25">
      <c r="B3944">
        <v>247</v>
      </c>
      <c r="C3944">
        <v>89</v>
      </c>
      <c r="D3944">
        <v>1.0966070000000001</v>
      </c>
      <c r="E3944">
        <v>76</v>
      </c>
      <c r="F3944">
        <v>0</v>
      </c>
      <c r="G3944">
        <v>-1</v>
      </c>
      <c r="H3944">
        <v>1</v>
      </c>
      <c r="I3944">
        <v>273</v>
      </c>
    </row>
    <row r="3945" spans="2:9" x14ac:dyDescent="0.25">
      <c r="B3945">
        <v>248</v>
      </c>
      <c r="C3945">
        <v>89</v>
      </c>
      <c r="D3945">
        <v>1.257741</v>
      </c>
      <c r="E3945">
        <v>76</v>
      </c>
      <c r="F3945">
        <v>0</v>
      </c>
      <c r="G3945">
        <v>-1</v>
      </c>
      <c r="H3945">
        <v>1</v>
      </c>
      <c r="I3945">
        <v>273</v>
      </c>
    </row>
    <row r="3946" spans="2:9" x14ac:dyDescent="0.25">
      <c r="B3946">
        <v>249</v>
      </c>
      <c r="C3946">
        <v>89</v>
      </c>
      <c r="D3946">
        <v>1.3651629999999999</v>
      </c>
      <c r="E3946">
        <v>76</v>
      </c>
      <c r="F3946">
        <v>0</v>
      </c>
      <c r="G3946">
        <v>-1</v>
      </c>
      <c r="H3946">
        <v>1</v>
      </c>
      <c r="I3946">
        <v>273</v>
      </c>
    </row>
    <row r="3947" spans="2:9" x14ac:dyDescent="0.25">
      <c r="B3947">
        <v>250</v>
      </c>
      <c r="C3947">
        <v>89</v>
      </c>
      <c r="D3947">
        <v>1.526297</v>
      </c>
      <c r="E3947">
        <v>76</v>
      </c>
      <c r="F3947">
        <v>0</v>
      </c>
      <c r="G3947">
        <v>-1</v>
      </c>
      <c r="H3947">
        <v>1</v>
      </c>
      <c r="I3947">
        <v>273</v>
      </c>
    </row>
    <row r="3948" spans="2:9" x14ac:dyDescent="0.25">
      <c r="B3948">
        <v>251</v>
      </c>
      <c r="C3948">
        <v>89</v>
      </c>
      <c r="D3948">
        <v>0.56414799999999998</v>
      </c>
      <c r="E3948">
        <v>76</v>
      </c>
      <c r="F3948">
        <v>0</v>
      </c>
      <c r="G3948">
        <v>-1</v>
      </c>
      <c r="H3948">
        <v>1</v>
      </c>
      <c r="I3948">
        <v>273</v>
      </c>
    </row>
    <row r="3949" spans="2:9" x14ac:dyDescent="0.25">
      <c r="B3949">
        <v>252</v>
      </c>
      <c r="C3949">
        <v>89</v>
      </c>
      <c r="D3949">
        <v>0.71239200000000003</v>
      </c>
      <c r="E3949">
        <v>76</v>
      </c>
      <c r="F3949">
        <v>0</v>
      </c>
      <c r="G3949">
        <v>-1</v>
      </c>
      <c r="H3949">
        <v>1</v>
      </c>
      <c r="I3949">
        <v>273</v>
      </c>
    </row>
    <row r="3950" spans="2:9" x14ac:dyDescent="0.25">
      <c r="B3950">
        <v>253</v>
      </c>
      <c r="C3950">
        <v>89</v>
      </c>
      <c r="D3950">
        <v>0.86063500000000004</v>
      </c>
      <c r="E3950">
        <v>76</v>
      </c>
      <c r="F3950">
        <v>0</v>
      </c>
      <c r="G3950">
        <v>-1</v>
      </c>
      <c r="H3950">
        <v>1</v>
      </c>
      <c r="I3950">
        <v>273</v>
      </c>
    </row>
    <row r="3951" spans="2:9" x14ac:dyDescent="0.25">
      <c r="B3951">
        <v>254</v>
      </c>
      <c r="C3951">
        <v>89</v>
      </c>
      <c r="D3951">
        <v>1.0088779999999999</v>
      </c>
      <c r="E3951">
        <v>76</v>
      </c>
      <c r="F3951">
        <v>0</v>
      </c>
      <c r="G3951">
        <v>-1</v>
      </c>
      <c r="H3951">
        <v>1</v>
      </c>
      <c r="I3951">
        <v>273</v>
      </c>
    </row>
    <row r="3952" spans="2:9" x14ac:dyDescent="0.25">
      <c r="B3952">
        <v>255</v>
      </c>
      <c r="C3952">
        <v>89</v>
      </c>
      <c r="D3952">
        <v>1.157122</v>
      </c>
      <c r="E3952">
        <v>76</v>
      </c>
      <c r="F3952">
        <v>0</v>
      </c>
      <c r="G3952">
        <v>-1</v>
      </c>
      <c r="H3952">
        <v>1</v>
      </c>
      <c r="I3952">
        <v>273</v>
      </c>
    </row>
    <row r="3953" spans="2:9" x14ac:dyDescent="0.25">
      <c r="B3953">
        <v>256</v>
      </c>
      <c r="C3953">
        <v>89</v>
      </c>
      <c r="D3953">
        <v>1.2559499999999999</v>
      </c>
      <c r="E3953">
        <v>76</v>
      </c>
      <c r="F3953">
        <v>0</v>
      </c>
      <c r="G3953">
        <v>-1</v>
      </c>
      <c r="H3953">
        <v>1</v>
      </c>
      <c r="I3953">
        <v>273</v>
      </c>
    </row>
    <row r="3954" spans="2:9" x14ac:dyDescent="0.25">
      <c r="B3954">
        <v>257</v>
      </c>
      <c r="C3954">
        <v>89</v>
      </c>
      <c r="D3954">
        <v>1.4041939999999999</v>
      </c>
      <c r="E3954">
        <v>76</v>
      </c>
      <c r="F3954">
        <v>0</v>
      </c>
      <c r="G3954">
        <v>-1</v>
      </c>
      <c r="H3954">
        <v>1</v>
      </c>
      <c r="I3954">
        <v>273</v>
      </c>
    </row>
    <row r="3955" spans="2:9" x14ac:dyDescent="0.25">
      <c r="B3955">
        <v>258</v>
      </c>
      <c r="C3955">
        <v>89</v>
      </c>
      <c r="D3955">
        <v>0.64836199999999999</v>
      </c>
      <c r="E3955">
        <v>76</v>
      </c>
      <c r="F3955">
        <v>0</v>
      </c>
      <c r="G3955">
        <v>-1</v>
      </c>
      <c r="H3955">
        <v>1</v>
      </c>
      <c r="I3955">
        <v>273</v>
      </c>
    </row>
    <row r="3956" spans="2:9" x14ac:dyDescent="0.25">
      <c r="B3956">
        <v>258</v>
      </c>
      <c r="C3956">
        <v>90</v>
      </c>
      <c r="D3956">
        <v>0.20444699999999999</v>
      </c>
      <c r="E3956">
        <v>76</v>
      </c>
      <c r="F3956">
        <v>0</v>
      </c>
      <c r="G3956">
        <v>-1</v>
      </c>
      <c r="H3956">
        <v>1</v>
      </c>
      <c r="I3956">
        <v>273</v>
      </c>
    </row>
    <row r="3957" spans="2:9" x14ac:dyDescent="0.25">
      <c r="B3957">
        <v>259</v>
      </c>
      <c r="C3957">
        <v>89</v>
      </c>
      <c r="D3957">
        <v>0.81873399999999996</v>
      </c>
      <c r="E3957">
        <v>76</v>
      </c>
      <c r="F3957">
        <v>0</v>
      </c>
      <c r="G3957">
        <v>-1</v>
      </c>
      <c r="H3957">
        <v>1</v>
      </c>
      <c r="I3957">
        <v>273</v>
      </c>
    </row>
    <row r="3958" spans="2:9" x14ac:dyDescent="0.25">
      <c r="B3958">
        <v>259</v>
      </c>
      <c r="C3958">
        <v>90</v>
      </c>
      <c r="D3958">
        <v>0.20444699999999999</v>
      </c>
      <c r="E3958">
        <v>76</v>
      </c>
      <c r="F3958">
        <v>0</v>
      </c>
      <c r="G3958">
        <v>-1</v>
      </c>
      <c r="H3958">
        <v>1</v>
      </c>
      <c r="I3958">
        <v>273</v>
      </c>
    </row>
    <row r="3959" spans="2:9" x14ac:dyDescent="0.25">
      <c r="B3959">
        <v>260</v>
      </c>
      <c r="C3959">
        <v>89</v>
      </c>
      <c r="D3959">
        <v>0.98910600000000004</v>
      </c>
      <c r="E3959">
        <v>76</v>
      </c>
      <c r="F3959">
        <v>0</v>
      </c>
      <c r="G3959">
        <v>-1</v>
      </c>
      <c r="H3959">
        <v>1</v>
      </c>
      <c r="I3959">
        <v>273</v>
      </c>
    </row>
    <row r="3960" spans="2:9" x14ac:dyDescent="0.25">
      <c r="B3960">
        <v>260</v>
      </c>
      <c r="C3960">
        <v>90</v>
      </c>
      <c r="D3960">
        <v>0.20444699999999999</v>
      </c>
      <c r="E3960">
        <v>76</v>
      </c>
      <c r="F3960">
        <v>0</v>
      </c>
      <c r="G3960">
        <v>-1</v>
      </c>
      <c r="H3960">
        <v>1</v>
      </c>
      <c r="I3960">
        <v>273</v>
      </c>
    </row>
    <row r="3961" spans="2:9" x14ac:dyDescent="0.25">
      <c r="B3961">
        <v>261</v>
      </c>
      <c r="C3961">
        <v>89</v>
      </c>
      <c r="D3961">
        <v>1.1594789999999999</v>
      </c>
      <c r="E3961">
        <v>76</v>
      </c>
      <c r="F3961">
        <v>0</v>
      </c>
      <c r="G3961">
        <v>-1</v>
      </c>
      <c r="H3961">
        <v>1</v>
      </c>
      <c r="I3961">
        <v>273</v>
      </c>
    </row>
    <row r="3962" spans="2:9" x14ac:dyDescent="0.25">
      <c r="B3962">
        <v>261</v>
      </c>
      <c r="C3962">
        <v>90</v>
      </c>
      <c r="D3962">
        <v>0.20444699999999999</v>
      </c>
      <c r="E3962">
        <v>76</v>
      </c>
      <c r="F3962">
        <v>0</v>
      </c>
      <c r="G3962">
        <v>-1</v>
      </c>
      <c r="H3962">
        <v>1</v>
      </c>
      <c r="I3962">
        <v>273</v>
      </c>
    </row>
    <row r="3963" spans="2:9" x14ac:dyDescent="0.25">
      <c r="B3963">
        <v>262</v>
      </c>
      <c r="C3963">
        <v>89</v>
      </c>
      <c r="D3963">
        <v>1.3298509999999999</v>
      </c>
      <c r="E3963">
        <v>76</v>
      </c>
      <c r="F3963">
        <v>0</v>
      </c>
      <c r="G3963">
        <v>-1</v>
      </c>
      <c r="H3963">
        <v>1</v>
      </c>
      <c r="I3963">
        <v>273</v>
      </c>
    </row>
    <row r="3964" spans="2:9" x14ac:dyDescent="0.25">
      <c r="B3964">
        <v>262</v>
      </c>
      <c r="C3964">
        <v>90</v>
      </c>
      <c r="D3964">
        <v>0.20444699999999999</v>
      </c>
      <c r="E3964">
        <v>76</v>
      </c>
      <c r="F3964">
        <v>0</v>
      </c>
      <c r="G3964">
        <v>-1</v>
      </c>
      <c r="H3964">
        <v>1</v>
      </c>
      <c r="I3964">
        <v>273</v>
      </c>
    </row>
    <row r="3965" spans="2:9" x14ac:dyDescent="0.25">
      <c r="B3965">
        <v>263</v>
      </c>
      <c r="C3965">
        <v>89</v>
      </c>
      <c r="D3965">
        <v>1.443433</v>
      </c>
      <c r="E3965">
        <v>76</v>
      </c>
      <c r="F3965">
        <v>0</v>
      </c>
      <c r="G3965">
        <v>-1</v>
      </c>
      <c r="H3965">
        <v>1</v>
      </c>
      <c r="I3965">
        <v>273</v>
      </c>
    </row>
    <row r="3966" spans="2:9" x14ac:dyDescent="0.25">
      <c r="B3966">
        <v>263</v>
      </c>
      <c r="C3966">
        <v>90</v>
      </c>
      <c r="D3966">
        <v>0.20444699999999999</v>
      </c>
      <c r="E3966">
        <v>76</v>
      </c>
      <c r="F3966">
        <v>0</v>
      </c>
      <c r="G3966">
        <v>-1</v>
      </c>
      <c r="H3966">
        <v>1</v>
      </c>
      <c r="I3966">
        <v>273</v>
      </c>
    </row>
    <row r="3967" spans="2:9" x14ac:dyDescent="0.25">
      <c r="B3967">
        <v>264</v>
      </c>
      <c r="C3967">
        <v>89</v>
      </c>
      <c r="D3967">
        <v>1.6138049999999999</v>
      </c>
      <c r="E3967">
        <v>76</v>
      </c>
      <c r="F3967">
        <v>0</v>
      </c>
      <c r="G3967">
        <v>-1</v>
      </c>
      <c r="H3967">
        <v>1</v>
      </c>
      <c r="I3967">
        <v>273</v>
      </c>
    </row>
    <row r="3968" spans="2:9" x14ac:dyDescent="0.25">
      <c r="B3968">
        <v>264</v>
      </c>
      <c r="C3968">
        <v>90</v>
      </c>
      <c r="D3968">
        <v>0.20444699999999999</v>
      </c>
      <c r="E3968">
        <v>76</v>
      </c>
      <c r="F3968">
        <v>0</v>
      </c>
      <c r="G3968">
        <v>-1</v>
      </c>
      <c r="H3968">
        <v>1</v>
      </c>
      <c r="I3968">
        <v>273</v>
      </c>
    </row>
    <row r="3969" spans="2:9" x14ac:dyDescent="0.25">
      <c r="B3969">
        <v>265</v>
      </c>
      <c r="C3969">
        <v>89</v>
      </c>
      <c r="D3969">
        <v>3.3134290000000002</v>
      </c>
      <c r="E3969">
        <v>76</v>
      </c>
      <c r="F3969">
        <v>0</v>
      </c>
      <c r="G3969">
        <v>-1</v>
      </c>
      <c r="H3969">
        <v>1</v>
      </c>
      <c r="I3969">
        <v>273</v>
      </c>
    </row>
    <row r="3970" spans="2:9" x14ac:dyDescent="0.25">
      <c r="B3970">
        <v>265</v>
      </c>
      <c r="C3970">
        <v>90</v>
      </c>
      <c r="D3970">
        <v>1.044818</v>
      </c>
      <c r="E3970">
        <v>76</v>
      </c>
      <c r="F3970">
        <v>0</v>
      </c>
      <c r="G3970">
        <v>-1</v>
      </c>
      <c r="H3970">
        <v>1</v>
      </c>
      <c r="I3970">
        <v>273</v>
      </c>
    </row>
    <row r="3971" spans="2:9" x14ac:dyDescent="0.25">
      <c r="B3971">
        <v>266</v>
      </c>
      <c r="C3971">
        <v>89</v>
      </c>
      <c r="D3971">
        <v>4.8939550000000001</v>
      </c>
      <c r="E3971">
        <v>76</v>
      </c>
      <c r="F3971">
        <v>0</v>
      </c>
      <c r="G3971">
        <v>-1</v>
      </c>
      <c r="H3971">
        <v>1</v>
      </c>
      <c r="I3971">
        <v>273</v>
      </c>
    </row>
    <row r="3972" spans="2:9" x14ac:dyDescent="0.25">
      <c r="B3972">
        <v>266</v>
      </c>
      <c r="C3972">
        <v>90</v>
      </c>
      <c r="D3972">
        <v>1.2220740000000001</v>
      </c>
      <c r="E3972">
        <v>76</v>
      </c>
      <c r="F3972">
        <v>0</v>
      </c>
      <c r="G3972">
        <v>-1</v>
      </c>
      <c r="H3972">
        <v>1</v>
      </c>
      <c r="I3972">
        <v>273</v>
      </c>
    </row>
    <row r="3973" spans="2:9" x14ac:dyDescent="0.25">
      <c r="B3973">
        <v>267</v>
      </c>
      <c r="C3973">
        <v>89</v>
      </c>
      <c r="D3973">
        <v>5.91235</v>
      </c>
      <c r="E3973">
        <v>76</v>
      </c>
      <c r="F3973">
        <v>0</v>
      </c>
      <c r="G3973">
        <v>-1</v>
      </c>
      <c r="H3973">
        <v>1</v>
      </c>
      <c r="I3973">
        <v>273</v>
      </c>
    </row>
    <row r="3974" spans="2:9" x14ac:dyDescent="0.25">
      <c r="B3974">
        <v>267</v>
      </c>
      <c r="C3974">
        <v>90</v>
      </c>
      <c r="D3974">
        <v>1.2220740000000001</v>
      </c>
      <c r="E3974">
        <v>76</v>
      </c>
      <c r="F3974">
        <v>0</v>
      </c>
      <c r="G3974">
        <v>-1</v>
      </c>
      <c r="H3974">
        <v>1</v>
      </c>
      <c r="I3974">
        <v>273</v>
      </c>
    </row>
    <row r="3975" spans="2:9" x14ac:dyDescent="0.25">
      <c r="B3975">
        <v>268</v>
      </c>
      <c r="C3975">
        <v>89</v>
      </c>
      <c r="D3975">
        <v>6.9307460000000001</v>
      </c>
      <c r="E3975">
        <v>76</v>
      </c>
      <c r="F3975">
        <v>0</v>
      </c>
      <c r="G3975">
        <v>-1</v>
      </c>
      <c r="H3975">
        <v>1</v>
      </c>
      <c r="I3975">
        <v>273</v>
      </c>
    </row>
    <row r="3976" spans="2:9" x14ac:dyDescent="0.25">
      <c r="B3976">
        <v>268</v>
      </c>
      <c r="C3976">
        <v>90</v>
      </c>
      <c r="D3976">
        <v>1.2220740000000001</v>
      </c>
      <c r="E3976">
        <v>76</v>
      </c>
      <c r="F3976">
        <v>0</v>
      </c>
      <c r="G3976">
        <v>-1</v>
      </c>
      <c r="H3976">
        <v>1</v>
      </c>
      <c r="I3976">
        <v>273</v>
      </c>
    </row>
    <row r="3977" spans="2:9" x14ac:dyDescent="0.25">
      <c r="B3977">
        <v>269</v>
      </c>
      <c r="C3977">
        <v>89</v>
      </c>
      <c r="D3977">
        <v>7.180485</v>
      </c>
      <c r="E3977">
        <v>76</v>
      </c>
      <c r="F3977">
        <v>0</v>
      </c>
      <c r="G3977">
        <v>-1</v>
      </c>
      <c r="H3977">
        <v>1</v>
      </c>
      <c r="I3977">
        <v>273</v>
      </c>
    </row>
    <row r="3978" spans="2:9" x14ac:dyDescent="0.25">
      <c r="B3978">
        <v>269</v>
      </c>
      <c r="C3978">
        <v>90</v>
      </c>
      <c r="D3978">
        <v>1.103904</v>
      </c>
      <c r="E3978">
        <v>76</v>
      </c>
      <c r="F3978">
        <v>0</v>
      </c>
      <c r="G3978">
        <v>-1</v>
      </c>
      <c r="H3978">
        <v>1</v>
      </c>
      <c r="I3978">
        <v>273</v>
      </c>
    </row>
    <row r="3979" spans="2:9" x14ac:dyDescent="0.25">
      <c r="B3979">
        <v>270</v>
      </c>
      <c r="C3979">
        <v>89</v>
      </c>
      <c r="D3979">
        <v>7.7937649999999996</v>
      </c>
      <c r="E3979">
        <v>76</v>
      </c>
      <c r="F3979">
        <v>0</v>
      </c>
      <c r="G3979">
        <v>-1</v>
      </c>
      <c r="H3979">
        <v>1</v>
      </c>
      <c r="I3979">
        <v>273</v>
      </c>
    </row>
    <row r="3980" spans="2:9" x14ac:dyDescent="0.25">
      <c r="B3980">
        <v>270</v>
      </c>
      <c r="C3980">
        <v>90</v>
      </c>
      <c r="D3980">
        <v>1.103904</v>
      </c>
      <c r="E3980">
        <v>76</v>
      </c>
      <c r="F3980">
        <v>0</v>
      </c>
      <c r="G3980">
        <v>-1</v>
      </c>
      <c r="H3980">
        <v>1</v>
      </c>
      <c r="I3980">
        <v>273</v>
      </c>
    </row>
    <row r="3981" spans="2:9" x14ac:dyDescent="0.25">
      <c r="B3981">
        <v>271</v>
      </c>
      <c r="C3981">
        <v>89</v>
      </c>
      <c r="D3981">
        <v>0.88710299999999997</v>
      </c>
      <c r="E3981">
        <v>76</v>
      </c>
      <c r="F3981">
        <v>0</v>
      </c>
      <c r="G3981">
        <v>-1</v>
      </c>
      <c r="H3981">
        <v>1</v>
      </c>
      <c r="I3981">
        <v>273</v>
      </c>
    </row>
    <row r="3982" spans="2:9" x14ac:dyDescent="0.25">
      <c r="B3982">
        <v>271</v>
      </c>
      <c r="C3982">
        <v>90</v>
      </c>
      <c r="D3982">
        <v>0.43254300000000001</v>
      </c>
      <c r="E3982">
        <v>76</v>
      </c>
      <c r="F3982">
        <v>0</v>
      </c>
      <c r="G3982">
        <v>-1</v>
      </c>
      <c r="H3982">
        <v>1</v>
      </c>
      <c r="I3982">
        <v>273</v>
      </c>
    </row>
    <row r="3983" spans="2:9" x14ac:dyDescent="0.25">
      <c r="B3983">
        <v>272</v>
      </c>
      <c r="C3983">
        <v>89</v>
      </c>
      <c r="D3983">
        <v>1.1202099999999999</v>
      </c>
      <c r="E3983">
        <v>76</v>
      </c>
      <c r="F3983">
        <v>0</v>
      </c>
      <c r="G3983">
        <v>-1</v>
      </c>
      <c r="H3983">
        <v>1</v>
      </c>
      <c r="I3983">
        <v>273</v>
      </c>
    </row>
    <row r="3984" spans="2:9" x14ac:dyDescent="0.25">
      <c r="B3984">
        <v>272</v>
      </c>
      <c r="C3984">
        <v>90</v>
      </c>
      <c r="D3984">
        <v>0.43254300000000001</v>
      </c>
      <c r="E3984">
        <v>76</v>
      </c>
      <c r="F3984">
        <v>0</v>
      </c>
      <c r="G3984">
        <v>-1</v>
      </c>
      <c r="H3984">
        <v>1</v>
      </c>
      <c r="I3984">
        <v>273</v>
      </c>
    </row>
    <row r="3985" spans="2:9" x14ac:dyDescent="0.25">
      <c r="B3985">
        <v>273</v>
      </c>
      <c r="C3985">
        <v>89</v>
      </c>
      <c r="D3985">
        <v>1.3533170000000001</v>
      </c>
      <c r="E3985">
        <v>76</v>
      </c>
      <c r="F3985">
        <v>0</v>
      </c>
      <c r="G3985">
        <v>-1</v>
      </c>
      <c r="H3985">
        <v>1</v>
      </c>
      <c r="I3985">
        <v>273</v>
      </c>
    </row>
    <row r="3986" spans="2:9" x14ac:dyDescent="0.25">
      <c r="B3986">
        <v>273</v>
      </c>
      <c r="C3986">
        <v>90</v>
      </c>
      <c r="D3986">
        <v>0.43254300000000001</v>
      </c>
      <c r="E3986">
        <v>76</v>
      </c>
      <c r="F3986">
        <v>0</v>
      </c>
      <c r="G3986">
        <v>-1</v>
      </c>
      <c r="H3986">
        <v>1</v>
      </c>
      <c r="I3986">
        <v>273</v>
      </c>
    </row>
    <row r="3987" spans="2:9" x14ac:dyDescent="0.25">
      <c r="B3987">
        <v>274</v>
      </c>
      <c r="C3987">
        <v>89</v>
      </c>
      <c r="D3987">
        <v>1.5864240000000001</v>
      </c>
      <c r="E3987">
        <v>76</v>
      </c>
      <c r="F3987">
        <v>0</v>
      </c>
      <c r="G3987">
        <v>-1</v>
      </c>
      <c r="H3987">
        <v>1</v>
      </c>
      <c r="I3987">
        <v>273</v>
      </c>
    </row>
    <row r="3988" spans="2:9" x14ac:dyDescent="0.25">
      <c r="B3988">
        <v>274</v>
      </c>
      <c r="C3988">
        <v>90</v>
      </c>
      <c r="D3988">
        <v>0.43254300000000001</v>
      </c>
      <c r="E3988">
        <v>76</v>
      </c>
      <c r="F3988">
        <v>0</v>
      </c>
      <c r="G3988">
        <v>-1</v>
      </c>
      <c r="H3988">
        <v>1</v>
      </c>
      <c r="I3988">
        <v>273</v>
      </c>
    </row>
    <row r="3989" spans="2:9" x14ac:dyDescent="0.25">
      <c r="B3989">
        <v>275</v>
      </c>
      <c r="C3989">
        <v>89</v>
      </c>
      <c r="D3989">
        <v>1.8195319999999999</v>
      </c>
      <c r="E3989">
        <v>76</v>
      </c>
      <c r="F3989">
        <v>0</v>
      </c>
      <c r="G3989">
        <v>-1</v>
      </c>
      <c r="H3989">
        <v>1</v>
      </c>
      <c r="I3989">
        <v>273</v>
      </c>
    </row>
    <row r="3990" spans="2:9" x14ac:dyDescent="0.25">
      <c r="B3990">
        <v>275</v>
      </c>
      <c r="C3990">
        <v>90</v>
      </c>
      <c r="D3990">
        <v>0.43254300000000001</v>
      </c>
      <c r="E3990">
        <v>76</v>
      </c>
      <c r="F3990">
        <v>0</v>
      </c>
      <c r="G3990">
        <v>-1</v>
      </c>
      <c r="H3990">
        <v>1</v>
      </c>
      <c r="I3990">
        <v>273</v>
      </c>
    </row>
    <row r="3991" spans="2:9" x14ac:dyDescent="0.25">
      <c r="B3991">
        <v>276</v>
      </c>
      <c r="C3991">
        <v>89</v>
      </c>
      <c r="D3991">
        <v>1.9749369999999999</v>
      </c>
      <c r="E3991">
        <v>76</v>
      </c>
      <c r="F3991">
        <v>0</v>
      </c>
      <c r="G3991">
        <v>-1</v>
      </c>
      <c r="H3991">
        <v>1</v>
      </c>
      <c r="I3991">
        <v>273</v>
      </c>
    </row>
    <row r="3992" spans="2:9" x14ac:dyDescent="0.25">
      <c r="B3992">
        <v>276</v>
      </c>
      <c r="C3992">
        <v>90</v>
      </c>
      <c r="D3992">
        <v>0.43254300000000001</v>
      </c>
      <c r="E3992">
        <v>76</v>
      </c>
      <c r="F3992">
        <v>0</v>
      </c>
      <c r="G3992">
        <v>-1</v>
      </c>
      <c r="H3992">
        <v>1</v>
      </c>
      <c r="I3992">
        <v>273</v>
      </c>
    </row>
    <row r="3993" spans="2:9" x14ac:dyDescent="0.25">
      <c r="B3993">
        <v>277</v>
      </c>
      <c r="C3993">
        <v>89</v>
      </c>
      <c r="D3993">
        <v>2.2080440000000001</v>
      </c>
      <c r="E3993">
        <v>76</v>
      </c>
      <c r="F3993">
        <v>0</v>
      </c>
      <c r="G3993">
        <v>-1</v>
      </c>
      <c r="H3993">
        <v>1</v>
      </c>
      <c r="I3993">
        <v>273</v>
      </c>
    </row>
    <row r="3994" spans="2:9" x14ac:dyDescent="0.25">
      <c r="B3994">
        <v>277</v>
      </c>
      <c r="C3994">
        <v>90</v>
      </c>
      <c r="D3994">
        <v>0.43254300000000001</v>
      </c>
      <c r="E3994">
        <v>76</v>
      </c>
      <c r="F3994">
        <v>0</v>
      </c>
      <c r="G3994">
        <v>-1</v>
      </c>
      <c r="H3994">
        <v>1</v>
      </c>
      <c r="I3994">
        <v>273</v>
      </c>
    </row>
    <row r="3995" spans="2:9" x14ac:dyDescent="0.25">
      <c r="B3995">
        <v>278</v>
      </c>
      <c r="C3995">
        <v>89</v>
      </c>
      <c r="D3995">
        <v>5.022335</v>
      </c>
      <c r="E3995">
        <v>76</v>
      </c>
      <c r="F3995">
        <v>0</v>
      </c>
      <c r="G3995">
        <v>-1</v>
      </c>
      <c r="H3995">
        <v>1</v>
      </c>
      <c r="I3995">
        <v>273</v>
      </c>
    </row>
    <row r="3996" spans="2:9" x14ac:dyDescent="0.25">
      <c r="B3996">
        <v>278</v>
      </c>
      <c r="C3996">
        <v>90</v>
      </c>
      <c r="D3996">
        <v>0.63054100000000002</v>
      </c>
      <c r="E3996">
        <v>76</v>
      </c>
      <c r="F3996">
        <v>0</v>
      </c>
      <c r="G3996">
        <v>-1</v>
      </c>
      <c r="H3996">
        <v>1</v>
      </c>
      <c r="I3996">
        <v>273</v>
      </c>
    </row>
    <row r="3997" spans="2:9" x14ac:dyDescent="0.25">
      <c r="B3997">
        <v>279</v>
      </c>
      <c r="C3997">
        <v>89</v>
      </c>
      <c r="D3997">
        <v>8.0816730000000003</v>
      </c>
      <c r="E3997">
        <v>76</v>
      </c>
      <c r="F3997">
        <v>0</v>
      </c>
      <c r="G3997">
        <v>-1</v>
      </c>
      <c r="H3997">
        <v>1</v>
      </c>
      <c r="I3997">
        <v>273</v>
      </c>
    </row>
    <row r="3998" spans="2:9" x14ac:dyDescent="0.25">
      <c r="B3998">
        <v>279</v>
      </c>
      <c r="C3998">
        <v>90</v>
      </c>
      <c r="D3998">
        <v>0.80349599999999999</v>
      </c>
      <c r="E3998">
        <v>76</v>
      </c>
      <c r="F3998">
        <v>0</v>
      </c>
      <c r="G3998">
        <v>-1</v>
      </c>
      <c r="H3998">
        <v>1</v>
      </c>
      <c r="I3998">
        <v>273</v>
      </c>
    </row>
    <row r="3999" spans="2:9" x14ac:dyDescent="0.25">
      <c r="B3999">
        <v>280</v>
      </c>
      <c r="C3999">
        <v>89</v>
      </c>
      <c r="D3999">
        <v>12.567209</v>
      </c>
      <c r="E3999">
        <v>76</v>
      </c>
      <c r="F3999">
        <v>0</v>
      </c>
      <c r="G3999">
        <v>-1</v>
      </c>
      <c r="H3999">
        <v>1</v>
      </c>
      <c r="I3999">
        <v>273</v>
      </c>
    </row>
    <row r="4000" spans="2:9" x14ac:dyDescent="0.25">
      <c r="B4000">
        <v>280</v>
      </c>
      <c r="C4000">
        <v>90</v>
      </c>
      <c r="D4000">
        <v>1.0342389999999999</v>
      </c>
      <c r="E4000">
        <v>76</v>
      </c>
      <c r="F4000">
        <v>0</v>
      </c>
      <c r="G4000">
        <v>-1</v>
      </c>
      <c r="H4000">
        <v>1</v>
      </c>
      <c r="I4000">
        <v>273</v>
      </c>
    </row>
    <row r="4001" spans="2:9" x14ac:dyDescent="0.25">
      <c r="B4001">
        <v>281</v>
      </c>
      <c r="C4001">
        <v>89</v>
      </c>
      <c r="D4001">
        <v>12.048003</v>
      </c>
      <c r="E4001">
        <v>76</v>
      </c>
      <c r="F4001">
        <v>0</v>
      </c>
      <c r="G4001">
        <v>-1</v>
      </c>
      <c r="H4001">
        <v>1</v>
      </c>
      <c r="I4001">
        <v>273</v>
      </c>
    </row>
    <row r="4002" spans="2:9" x14ac:dyDescent="0.25">
      <c r="B4002">
        <v>281</v>
      </c>
      <c r="C4002">
        <v>90</v>
      </c>
      <c r="D4002">
        <v>0.84581899999999999</v>
      </c>
      <c r="E4002">
        <v>76</v>
      </c>
      <c r="F4002">
        <v>0</v>
      </c>
      <c r="G4002">
        <v>-1</v>
      </c>
      <c r="H4002">
        <v>1</v>
      </c>
      <c r="I4002">
        <v>273</v>
      </c>
    </row>
    <row r="4003" spans="2:9" x14ac:dyDescent="0.25">
      <c r="B4003">
        <v>282</v>
      </c>
      <c r="C4003">
        <v>89</v>
      </c>
      <c r="D4003">
        <v>12.678272</v>
      </c>
      <c r="E4003">
        <v>76</v>
      </c>
      <c r="F4003">
        <v>0</v>
      </c>
      <c r="G4003">
        <v>-1</v>
      </c>
      <c r="H4003">
        <v>1</v>
      </c>
      <c r="I4003">
        <v>273</v>
      </c>
    </row>
    <row r="4004" spans="2:9" x14ac:dyDescent="0.25">
      <c r="B4004">
        <v>282</v>
      </c>
      <c r="C4004">
        <v>90</v>
      </c>
      <c r="D4004">
        <v>0.77603699999999998</v>
      </c>
      <c r="E4004">
        <v>76</v>
      </c>
      <c r="F4004">
        <v>0</v>
      </c>
      <c r="G4004">
        <v>-1</v>
      </c>
      <c r="H4004">
        <v>1</v>
      </c>
      <c r="I4004">
        <v>273</v>
      </c>
    </row>
    <row r="4005" spans="2:9" x14ac:dyDescent="0.25">
      <c r="B4005">
        <v>283</v>
      </c>
      <c r="C4005">
        <v>89</v>
      </c>
      <c r="D4005">
        <v>14.363073</v>
      </c>
      <c r="E4005">
        <v>76</v>
      </c>
      <c r="F4005">
        <v>0</v>
      </c>
      <c r="G4005">
        <v>-1</v>
      </c>
      <c r="H4005">
        <v>1</v>
      </c>
      <c r="I4005">
        <v>273</v>
      </c>
    </row>
    <row r="4006" spans="2:9" x14ac:dyDescent="0.25">
      <c r="B4006">
        <v>283</v>
      </c>
      <c r="C4006">
        <v>90</v>
      </c>
      <c r="D4006">
        <v>0.80998300000000001</v>
      </c>
      <c r="E4006">
        <v>76</v>
      </c>
      <c r="F4006">
        <v>0</v>
      </c>
      <c r="G4006">
        <v>-1</v>
      </c>
      <c r="H4006">
        <v>1</v>
      </c>
      <c r="I4006">
        <v>273</v>
      </c>
    </row>
    <row r="4007" spans="2:9" x14ac:dyDescent="0.25">
      <c r="B4007">
        <v>284</v>
      </c>
      <c r="C4007">
        <v>89</v>
      </c>
      <c r="D4007">
        <v>9.9103829999999995</v>
      </c>
      <c r="E4007">
        <v>76</v>
      </c>
      <c r="F4007">
        <v>0</v>
      </c>
      <c r="G4007">
        <v>-1</v>
      </c>
      <c r="H4007">
        <v>1</v>
      </c>
      <c r="I4007">
        <v>273</v>
      </c>
    </row>
    <row r="4008" spans="2:9" x14ac:dyDescent="0.25">
      <c r="B4008">
        <v>284</v>
      </c>
      <c r="C4008">
        <v>90</v>
      </c>
      <c r="D4008">
        <v>0.49987900000000002</v>
      </c>
      <c r="E4008">
        <v>76</v>
      </c>
      <c r="F4008">
        <v>0</v>
      </c>
      <c r="G4008">
        <v>-1</v>
      </c>
      <c r="H4008">
        <v>1</v>
      </c>
      <c r="I4008">
        <v>273</v>
      </c>
    </row>
    <row r="4009" spans="2:9" x14ac:dyDescent="0.25">
      <c r="B4009">
        <v>285</v>
      </c>
      <c r="C4009">
        <v>89</v>
      </c>
      <c r="D4009">
        <v>2.0789010000000001</v>
      </c>
      <c r="E4009">
        <v>76</v>
      </c>
      <c r="F4009">
        <v>0</v>
      </c>
      <c r="G4009">
        <v>-1</v>
      </c>
      <c r="H4009">
        <v>1</v>
      </c>
      <c r="I4009">
        <v>273</v>
      </c>
    </row>
    <row r="4010" spans="2:9" x14ac:dyDescent="0.25">
      <c r="B4010">
        <v>285</v>
      </c>
      <c r="C4010">
        <v>90</v>
      </c>
      <c r="D4010">
        <v>0.50553000000000003</v>
      </c>
      <c r="E4010">
        <v>76</v>
      </c>
      <c r="F4010">
        <v>0</v>
      </c>
      <c r="G4010">
        <v>-1</v>
      </c>
      <c r="H4010">
        <v>1</v>
      </c>
      <c r="I4010">
        <v>273</v>
      </c>
    </row>
    <row r="4011" spans="2:9" x14ac:dyDescent="0.25">
      <c r="B4011">
        <v>286</v>
      </c>
      <c r="C4011">
        <v>89</v>
      </c>
      <c r="D4011">
        <v>2.0789010000000001</v>
      </c>
      <c r="E4011">
        <v>76</v>
      </c>
      <c r="F4011">
        <v>0</v>
      </c>
      <c r="G4011">
        <v>-1</v>
      </c>
      <c r="H4011">
        <v>1</v>
      </c>
      <c r="I4011">
        <v>273</v>
      </c>
    </row>
    <row r="4012" spans="2:9" x14ac:dyDescent="0.25">
      <c r="B4012">
        <v>286</v>
      </c>
      <c r="C4012">
        <v>90</v>
      </c>
      <c r="D4012">
        <v>0.50553000000000003</v>
      </c>
      <c r="E4012">
        <v>76</v>
      </c>
      <c r="F4012">
        <v>0</v>
      </c>
      <c r="G4012">
        <v>-1</v>
      </c>
      <c r="H4012">
        <v>1</v>
      </c>
      <c r="I4012">
        <v>273</v>
      </c>
    </row>
    <row r="4013" spans="2:9" x14ac:dyDescent="0.25">
      <c r="B4013">
        <v>287</v>
      </c>
      <c r="C4013">
        <v>89</v>
      </c>
      <c r="D4013">
        <v>4.3515730000000001</v>
      </c>
      <c r="E4013">
        <v>76</v>
      </c>
      <c r="F4013">
        <v>0</v>
      </c>
      <c r="G4013">
        <v>-1</v>
      </c>
      <c r="H4013">
        <v>1</v>
      </c>
      <c r="I4013">
        <v>273</v>
      </c>
    </row>
    <row r="4014" spans="2:9" x14ac:dyDescent="0.25">
      <c r="B4014">
        <v>287</v>
      </c>
      <c r="C4014">
        <v>90</v>
      </c>
      <c r="D4014">
        <v>1.280551</v>
      </c>
      <c r="E4014">
        <v>76</v>
      </c>
      <c r="F4014">
        <v>0</v>
      </c>
      <c r="G4014">
        <v>-1</v>
      </c>
      <c r="H4014">
        <v>1</v>
      </c>
      <c r="I4014">
        <v>273</v>
      </c>
    </row>
    <row r="4015" spans="2:9" x14ac:dyDescent="0.25">
      <c r="B4015">
        <v>288</v>
      </c>
      <c r="C4015">
        <v>89</v>
      </c>
      <c r="D4015">
        <v>4.3515730000000001</v>
      </c>
      <c r="E4015">
        <v>76</v>
      </c>
      <c r="F4015">
        <v>0</v>
      </c>
      <c r="G4015">
        <v>-1</v>
      </c>
      <c r="H4015">
        <v>1</v>
      </c>
      <c r="I4015">
        <v>273</v>
      </c>
    </row>
    <row r="4016" spans="2:9" x14ac:dyDescent="0.25">
      <c r="B4016">
        <v>288</v>
      </c>
      <c r="C4016">
        <v>90</v>
      </c>
      <c r="D4016">
        <v>1.280551</v>
      </c>
      <c r="E4016">
        <v>76</v>
      </c>
      <c r="F4016">
        <v>0</v>
      </c>
      <c r="G4016">
        <v>-1</v>
      </c>
      <c r="H4016">
        <v>1</v>
      </c>
      <c r="I4016">
        <v>273</v>
      </c>
    </row>
    <row r="4017" spans="2:9" x14ac:dyDescent="0.25">
      <c r="B4017">
        <v>289</v>
      </c>
      <c r="C4017">
        <v>89</v>
      </c>
      <c r="D4017">
        <v>4.0882009999999998</v>
      </c>
      <c r="E4017">
        <v>76</v>
      </c>
      <c r="F4017">
        <v>0</v>
      </c>
      <c r="G4017">
        <v>-1</v>
      </c>
      <c r="H4017">
        <v>1</v>
      </c>
      <c r="I4017">
        <v>273</v>
      </c>
    </row>
    <row r="4018" spans="2:9" x14ac:dyDescent="0.25">
      <c r="B4018">
        <v>289</v>
      </c>
      <c r="C4018">
        <v>90</v>
      </c>
      <c r="D4018">
        <v>0.76883999999999997</v>
      </c>
      <c r="E4018">
        <v>76</v>
      </c>
      <c r="F4018">
        <v>0</v>
      </c>
      <c r="G4018">
        <v>-1</v>
      </c>
      <c r="H4018">
        <v>1</v>
      </c>
      <c r="I4018">
        <v>273</v>
      </c>
    </row>
    <row r="4019" spans="2:9" x14ac:dyDescent="0.25">
      <c r="B4019">
        <v>290</v>
      </c>
      <c r="C4019">
        <v>89</v>
      </c>
      <c r="D4019">
        <v>1.012249</v>
      </c>
      <c r="E4019">
        <v>76</v>
      </c>
      <c r="F4019">
        <v>0</v>
      </c>
      <c r="G4019">
        <v>-1</v>
      </c>
      <c r="H4019">
        <v>1</v>
      </c>
      <c r="I4019">
        <v>273</v>
      </c>
    </row>
    <row r="4020" spans="2:9" x14ac:dyDescent="0.25">
      <c r="B4020">
        <v>290</v>
      </c>
      <c r="C4020">
        <v>90</v>
      </c>
      <c r="D4020">
        <v>0.52909399999999995</v>
      </c>
      <c r="E4020">
        <v>76</v>
      </c>
      <c r="F4020">
        <v>0</v>
      </c>
      <c r="G4020">
        <v>-1</v>
      </c>
      <c r="H4020">
        <v>1</v>
      </c>
      <c r="I4020">
        <v>273</v>
      </c>
    </row>
    <row r="4021" spans="2:9" x14ac:dyDescent="0.25">
      <c r="B4021">
        <v>291</v>
      </c>
      <c r="C4021">
        <v>89</v>
      </c>
      <c r="D4021">
        <v>0.91984500000000002</v>
      </c>
      <c r="E4021">
        <v>76</v>
      </c>
      <c r="F4021">
        <v>0</v>
      </c>
      <c r="G4021">
        <v>-1</v>
      </c>
      <c r="H4021">
        <v>1</v>
      </c>
      <c r="I4021">
        <v>273</v>
      </c>
    </row>
    <row r="4022" spans="2:9" x14ac:dyDescent="0.25">
      <c r="B4022">
        <v>292</v>
      </c>
      <c r="C4022">
        <v>89</v>
      </c>
      <c r="D4022">
        <v>1.3736679999999999</v>
      </c>
      <c r="E4022">
        <v>76</v>
      </c>
      <c r="F4022">
        <v>0</v>
      </c>
      <c r="G4022">
        <v>-1</v>
      </c>
      <c r="H4022">
        <v>1</v>
      </c>
      <c r="I4022">
        <v>273</v>
      </c>
    </row>
    <row r="4023" spans="2:9" x14ac:dyDescent="0.25">
      <c r="B4023">
        <v>292</v>
      </c>
      <c r="C4023">
        <v>90</v>
      </c>
      <c r="D4023">
        <v>0.22236500000000001</v>
      </c>
      <c r="E4023">
        <v>76</v>
      </c>
      <c r="F4023">
        <v>0</v>
      </c>
      <c r="G4023">
        <v>-1</v>
      </c>
      <c r="H4023">
        <v>1</v>
      </c>
      <c r="I4023">
        <v>273</v>
      </c>
    </row>
    <row r="4024" spans="2:9" x14ac:dyDescent="0.25">
      <c r="B4024">
        <v>293</v>
      </c>
      <c r="C4024">
        <v>89</v>
      </c>
      <c r="D4024">
        <v>1.1319669999999999</v>
      </c>
      <c r="E4024">
        <v>76</v>
      </c>
      <c r="F4024">
        <v>0</v>
      </c>
      <c r="G4024">
        <v>-1</v>
      </c>
      <c r="H4024">
        <v>1</v>
      </c>
      <c r="I4024">
        <v>273</v>
      </c>
    </row>
    <row r="4025" spans="2:9" x14ac:dyDescent="0.25">
      <c r="B4025">
        <v>293</v>
      </c>
      <c r="C4025">
        <v>90</v>
      </c>
      <c r="D4025">
        <v>0.22236500000000001</v>
      </c>
      <c r="E4025">
        <v>76</v>
      </c>
      <c r="F4025">
        <v>0</v>
      </c>
      <c r="G4025">
        <v>-1</v>
      </c>
      <c r="H4025">
        <v>1</v>
      </c>
      <c r="I4025">
        <v>273</v>
      </c>
    </row>
    <row r="4026" spans="2:9" x14ac:dyDescent="0.25">
      <c r="B4026">
        <v>294</v>
      </c>
      <c r="C4026">
        <v>89</v>
      </c>
      <c r="D4026">
        <v>0.98694599999999999</v>
      </c>
      <c r="E4026">
        <v>76</v>
      </c>
      <c r="F4026">
        <v>0</v>
      </c>
      <c r="G4026">
        <v>-1</v>
      </c>
      <c r="H4026">
        <v>1</v>
      </c>
      <c r="I4026">
        <v>273</v>
      </c>
    </row>
    <row r="4027" spans="2:9" x14ac:dyDescent="0.25">
      <c r="B4027">
        <v>294</v>
      </c>
      <c r="C4027">
        <v>90</v>
      </c>
      <c r="D4027">
        <v>0.22236500000000001</v>
      </c>
      <c r="E4027">
        <v>76</v>
      </c>
      <c r="F4027">
        <v>0</v>
      </c>
      <c r="G4027">
        <v>-1</v>
      </c>
      <c r="H4027">
        <v>1</v>
      </c>
      <c r="I4027">
        <v>273</v>
      </c>
    </row>
    <row r="4028" spans="2:9" x14ac:dyDescent="0.25">
      <c r="B4028">
        <v>295</v>
      </c>
      <c r="C4028">
        <v>89</v>
      </c>
      <c r="D4028">
        <v>0.84192500000000003</v>
      </c>
      <c r="E4028">
        <v>76</v>
      </c>
      <c r="F4028">
        <v>0</v>
      </c>
      <c r="G4028">
        <v>-1</v>
      </c>
      <c r="H4028">
        <v>1</v>
      </c>
      <c r="I4028">
        <v>273</v>
      </c>
    </row>
    <row r="4029" spans="2:9" x14ac:dyDescent="0.25">
      <c r="B4029">
        <v>295</v>
      </c>
      <c r="C4029">
        <v>90</v>
      </c>
      <c r="D4029">
        <v>0.22236500000000001</v>
      </c>
      <c r="E4029">
        <v>76</v>
      </c>
      <c r="F4029">
        <v>0</v>
      </c>
      <c r="G4029">
        <v>-1</v>
      </c>
      <c r="H4029">
        <v>1</v>
      </c>
      <c r="I4029">
        <v>273</v>
      </c>
    </row>
    <row r="4030" spans="2:9" x14ac:dyDescent="0.25">
      <c r="B4030">
        <v>296</v>
      </c>
      <c r="C4030">
        <v>89</v>
      </c>
      <c r="D4030">
        <v>0.696905</v>
      </c>
      <c r="E4030">
        <v>76</v>
      </c>
      <c r="F4030">
        <v>0</v>
      </c>
      <c r="G4030">
        <v>-1</v>
      </c>
      <c r="H4030">
        <v>1</v>
      </c>
      <c r="I4030">
        <v>273</v>
      </c>
    </row>
    <row r="4031" spans="2:9" x14ac:dyDescent="0.25">
      <c r="B4031">
        <v>296</v>
      </c>
      <c r="C4031">
        <v>90</v>
      </c>
      <c r="D4031">
        <v>0.22236500000000001</v>
      </c>
      <c r="E4031">
        <v>76</v>
      </c>
      <c r="F4031">
        <v>0</v>
      </c>
      <c r="G4031">
        <v>-1</v>
      </c>
      <c r="H4031">
        <v>1</v>
      </c>
      <c r="I4031">
        <v>273</v>
      </c>
    </row>
    <row r="4032" spans="2:9" x14ac:dyDescent="0.25">
      <c r="B4032">
        <v>297</v>
      </c>
      <c r="C4032">
        <v>89</v>
      </c>
      <c r="D4032">
        <v>0.55188400000000004</v>
      </c>
      <c r="E4032">
        <v>76</v>
      </c>
      <c r="F4032">
        <v>0</v>
      </c>
      <c r="G4032">
        <v>-1</v>
      </c>
      <c r="H4032">
        <v>1</v>
      </c>
      <c r="I4032">
        <v>273</v>
      </c>
    </row>
    <row r="4033" spans="2:9" x14ac:dyDescent="0.25">
      <c r="B4033">
        <v>297</v>
      </c>
      <c r="C4033">
        <v>90</v>
      </c>
      <c r="D4033">
        <v>0.22236500000000001</v>
      </c>
      <c r="E4033">
        <v>76</v>
      </c>
      <c r="F4033">
        <v>0</v>
      </c>
      <c r="G4033">
        <v>-1</v>
      </c>
      <c r="H4033">
        <v>1</v>
      </c>
      <c r="I4033">
        <v>273</v>
      </c>
    </row>
    <row r="4034" spans="2:9" x14ac:dyDescent="0.25">
      <c r="B4034">
        <v>298</v>
      </c>
      <c r="C4034">
        <v>89</v>
      </c>
      <c r="D4034">
        <v>0.22775599999999999</v>
      </c>
      <c r="E4034">
        <v>76</v>
      </c>
      <c r="F4034">
        <v>0</v>
      </c>
      <c r="G4034">
        <v>-1</v>
      </c>
      <c r="H4034">
        <v>1</v>
      </c>
      <c r="I4034">
        <v>273</v>
      </c>
    </row>
    <row r="4035" spans="2:9" x14ac:dyDescent="0.25">
      <c r="B4035">
        <v>299</v>
      </c>
      <c r="C4035">
        <v>89</v>
      </c>
      <c r="D4035">
        <v>1.228647</v>
      </c>
      <c r="E4035">
        <v>76</v>
      </c>
      <c r="F4035">
        <v>0</v>
      </c>
      <c r="G4035">
        <v>-1</v>
      </c>
      <c r="H4035">
        <v>1</v>
      </c>
      <c r="I4035">
        <v>273</v>
      </c>
    </row>
    <row r="4036" spans="2:9" x14ac:dyDescent="0.25">
      <c r="B4036">
        <v>299</v>
      </c>
      <c r="C4036">
        <v>90</v>
      </c>
      <c r="D4036">
        <v>0.22236500000000001</v>
      </c>
      <c r="E4036">
        <v>76</v>
      </c>
      <c r="F4036">
        <v>0</v>
      </c>
      <c r="G4036">
        <v>-1</v>
      </c>
      <c r="H4036">
        <v>1</v>
      </c>
      <c r="I4036">
        <v>273</v>
      </c>
    </row>
    <row r="4037" spans="2:9" x14ac:dyDescent="0.25">
      <c r="B4037">
        <v>300</v>
      </c>
      <c r="C4037">
        <v>89</v>
      </c>
      <c r="D4037">
        <v>0.278368</v>
      </c>
      <c r="E4037">
        <v>76</v>
      </c>
      <c r="F4037">
        <v>0</v>
      </c>
      <c r="G4037">
        <v>-1</v>
      </c>
      <c r="H4037">
        <v>1</v>
      </c>
      <c r="I4037">
        <v>273</v>
      </c>
    </row>
    <row r="4038" spans="2:9" x14ac:dyDescent="0.25">
      <c r="B4038">
        <v>301</v>
      </c>
      <c r="C4038">
        <v>89</v>
      </c>
      <c r="D4038">
        <v>1.124255</v>
      </c>
      <c r="E4038">
        <v>76</v>
      </c>
      <c r="F4038">
        <v>0</v>
      </c>
      <c r="G4038">
        <v>-1</v>
      </c>
      <c r="H4038">
        <v>1</v>
      </c>
      <c r="I4038">
        <v>273</v>
      </c>
    </row>
    <row r="4039" spans="2:9" x14ac:dyDescent="0.25">
      <c r="B4039">
        <v>302</v>
      </c>
      <c r="C4039">
        <v>89</v>
      </c>
      <c r="D4039">
        <v>1.6789270000000001</v>
      </c>
      <c r="E4039">
        <v>76</v>
      </c>
      <c r="F4039">
        <v>0</v>
      </c>
      <c r="G4039">
        <v>-1</v>
      </c>
      <c r="H4039">
        <v>1</v>
      </c>
      <c r="I4039">
        <v>273</v>
      </c>
    </row>
    <row r="4040" spans="2:9" x14ac:dyDescent="0.25">
      <c r="B4040">
        <v>302</v>
      </c>
      <c r="C4040">
        <v>90</v>
      </c>
      <c r="D4040">
        <v>0.27177899999999999</v>
      </c>
      <c r="E4040">
        <v>76</v>
      </c>
      <c r="F4040">
        <v>0</v>
      </c>
      <c r="G4040">
        <v>-1</v>
      </c>
      <c r="H4040">
        <v>1</v>
      </c>
      <c r="I4040">
        <v>273</v>
      </c>
    </row>
    <row r="4041" spans="2:9" x14ac:dyDescent="0.25">
      <c r="B4041">
        <v>303</v>
      </c>
      <c r="C4041">
        <v>89</v>
      </c>
      <c r="D4041">
        <v>1.0806480000000001</v>
      </c>
      <c r="E4041">
        <v>76</v>
      </c>
      <c r="F4041">
        <v>0</v>
      </c>
      <c r="G4041">
        <v>-1</v>
      </c>
      <c r="H4041">
        <v>1</v>
      </c>
      <c r="I4041">
        <v>273</v>
      </c>
    </row>
    <row r="4042" spans="2:9" x14ac:dyDescent="0.25">
      <c r="B4042">
        <v>304</v>
      </c>
      <c r="C4042">
        <v>89</v>
      </c>
      <c r="D4042">
        <v>0.47845599999999999</v>
      </c>
      <c r="E4042">
        <v>76</v>
      </c>
      <c r="F4042">
        <v>0</v>
      </c>
      <c r="G4042">
        <v>-1</v>
      </c>
      <c r="H4042">
        <v>1</v>
      </c>
      <c r="I4042">
        <v>273</v>
      </c>
    </row>
    <row r="4043" spans="2:9" x14ac:dyDescent="0.25">
      <c r="B4043">
        <v>305</v>
      </c>
      <c r="C4043">
        <v>89</v>
      </c>
      <c r="D4043">
        <v>3.6477970000000002</v>
      </c>
      <c r="E4043">
        <v>76</v>
      </c>
      <c r="F4043">
        <v>0</v>
      </c>
      <c r="G4043">
        <v>-1</v>
      </c>
      <c r="H4043">
        <v>1</v>
      </c>
      <c r="I4043">
        <v>273</v>
      </c>
    </row>
    <row r="4044" spans="2:9" x14ac:dyDescent="0.25">
      <c r="B4044">
        <v>305</v>
      </c>
      <c r="C4044">
        <v>90</v>
      </c>
      <c r="D4044">
        <v>1.165899</v>
      </c>
      <c r="E4044">
        <v>76</v>
      </c>
      <c r="F4044">
        <v>0</v>
      </c>
      <c r="G4044">
        <v>-1</v>
      </c>
      <c r="H4044">
        <v>1</v>
      </c>
      <c r="I4044">
        <v>273</v>
      </c>
    </row>
    <row r="4045" spans="2:9" x14ac:dyDescent="0.25">
      <c r="B4045">
        <v>306</v>
      </c>
      <c r="C4045">
        <v>89</v>
      </c>
      <c r="D4045">
        <v>3.0194679999999998</v>
      </c>
      <c r="E4045">
        <v>76</v>
      </c>
      <c r="F4045">
        <v>0</v>
      </c>
      <c r="G4045">
        <v>-1</v>
      </c>
      <c r="H4045">
        <v>1</v>
      </c>
      <c r="I4045">
        <v>273</v>
      </c>
    </row>
    <row r="4046" spans="2:9" x14ac:dyDescent="0.25">
      <c r="B4046">
        <v>306</v>
      </c>
      <c r="C4046">
        <v>90</v>
      </c>
      <c r="D4046">
        <v>1.165899</v>
      </c>
      <c r="E4046">
        <v>76</v>
      </c>
      <c r="F4046">
        <v>0</v>
      </c>
      <c r="G4046">
        <v>-1</v>
      </c>
      <c r="H4046">
        <v>1</v>
      </c>
      <c r="I4046">
        <v>273</v>
      </c>
    </row>
    <row r="4047" spans="2:9" x14ac:dyDescent="0.25">
      <c r="B4047">
        <v>307</v>
      </c>
      <c r="C4047">
        <v>89</v>
      </c>
      <c r="D4047">
        <v>2.741762</v>
      </c>
      <c r="E4047">
        <v>76</v>
      </c>
      <c r="F4047">
        <v>0</v>
      </c>
      <c r="G4047">
        <v>-1</v>
      </c>
      <c r="H4047">
        <v>1</v>
      </c>
      <c r="I4047">
        <v>273</v>
      </c>
    </row>
    <row r="4048" spans="2:9" x14ac:dyDescent="0.25">
      <c r="B4048">
        <v>307</v>
      </c>
      <c r="C4048">
        <v>90</v>
      </c>
      <c r="D4048">
        <v>0.29510799999999998</v>
      </c>
      <c r="E4048">
        <v>76</v>
      </c>
      <c r="F4048">
        <v>0</v>
      </c>
      <c r="G4048">
        <v>-1</v>
      </c>
      <c r="H4048">
        <v>1</v>
      </c>
      <c r="I4048">
        <v>273</v>
      </c>
    </row>
    <row r="4049" spans="2:9" x14ac:dyDescent="0.25">
      <c r="B4049">
        <v>308</v>
      </c>
      <c r="C4049">
        <v>89</v>
      </c>
      <c r="D4049">
        <v>2.741762</v>
      </c>
      <c r="E4049">
        <v>76</v>
      </c>
      <c r="F4049">
        <v>0</v>
      </c>
      <c r="G4049">
        <v>-1</v>
      </c>
      <c r="H4049">
        <v>1</v>
      </c>
      <c r="I4049">
        <v>273</v>
      </c>
    </row>
    <row r="4050" spans="2:9" x14ac:dyDescent="0.25">
      <c r="B4050">
        <v>308</v>
      </c>
      <c r="C4050">
        <v>90</v>
      </c>
      <c r="D4050">
        <v>0.29510799999999998</v>
      </c>
      <c r="E4050">
        <v>76</v>
      </c>
      <c r="F4050">
        <v>0</v>
      </c>
      <c r="G4050">
        <v>-1</v>
      </c>
      <c r="H4050">
        <v>1</v>
      </c>
      <c r="I4050">
        <v>273</v>
      </c>
    </row>
    <row r="4051" spans="2:9" x14ac:dyDescent="0.25">
      <c r="B4051">
        <v>309</v>
      </c>
      <c r="C4051">
        <v>89</v>
      </c>
      <c r="D4051">
        <v>2.5239660000000002</v>
      </c>
      <c r="E4051">
        <v>76</v>
      </c>
      <c r="F4051">
        <v>0</v>
      </c>
      <c r="G4051">
        <v>-1</v>
      </c>
      <c r="H4051">
        <v>1</v>
      </c>
      <c r="I4051">
        <v>273</v>
      </c>
    </row>
    <row r="4052" spans="2:9" x14ac:dyDescent="0.25">
      <c r="B4052">
        <v>309</v>
      </c>
      <c r="C4052">
        <v>90</v>
      </c>
      <c r="D4052">
        <v>0.36416199999999999</v>
      </c>
      <c r="E4052">
        <v>76</v>
      </c>
      <c r="F4052">
        <v>0</v>
      </c>
      <c r="G4052">
        <v>-1</v>
      </c>
      <c r="H4052">
        <v>1</v>
      </c>
      <c r="I4052">
        <v>273</v>
      </c>
    </row>
    <row r="4053" spans="2:9" x14ac:dyDescent="0.25">
      <c r="B4053">
        <v>310</v>
      </c>
      <c r="C4053">
        <v>89</v>
      </c>
      <c r="D4053">
        <v>8.4220140000000008</v>
      </c>
      <c r="E4053">
        <v>76</v>
      </c>
      <c r="F4053">
        <v>0</v>
      </c>
      <c r="G4053">
        <v>-1</v>
      </c>
      <c r="H4053">
        <v>1</v>
      </c>
      <c r="I4053">
        <v>273</v>
      </c>
    </row>
    <row r="4054" spans="2:9" x14ac:dyDescent="0.25">
      <c r="B4054">
        <v>310</v>
      </c>
      <c r="C4054">
        <v>90</v>
      </c>
      <c r="D4054">
        <v>1.358568</v>
      </c>
      <c r="E4054">
        <v>76</v>
      </c>
      <c r="F4054">
        <v>0</v>
      </c>
      <c r="G4054">
        <v>-1</v>
      </c>
      <c r="H4054">
        <v>1</v>
      </c>
      <c r="I4054">
        <v>273</v>
      </c>
    </row>
    <row r="4055" spans="2:9" x14ac:dyDescent="0.25">
      <c r="B4055">
        <v>311</v>
      </c>
      <c r="C4055">
        <v>89</v>
      </c>
      <c r="D4055">
        <v>12.219231000000001</v>
      </c>
      <c r="E4055">
        <v>76</v>
      </c>
      <c r="F4055">
        <v>0</v>
      </c>
      <c r="G4055">
        <v>-1</v>
      </c>
      <c r="H4055">
        <v>1</v>
      </c>
      <c r="I4055">
        <v>273</v>
      </c>
    </row>
    <row r="4056" spans="2:9" x14ac:dyDescent="0.25">
      <c r="B4056">
        <v>311</v>
      </c>
      <c r="C4056">
        <v>90</v>
      </c>
      <c r="D4056">
        <v>1.7928729999999999</v>
      </c>
      <c r="E4056">
        <v>76</v>
      </c>
      <c r="F4056">
        <v>0</v>
      </c>
      <c r="G4056">
        <v>-1</v>
      </c>
      <c r="H4056">
        <v>1</v>
      </c>
      <c r="I4056">
        <v>273</v>
      </c>
    </row>
    <row r="4057" spans="2:9" x14ac:dyDescent="0.25">
      <c r="B4057">
        <v>312</v>
      </c>
      <c r="C4057">
        <v>89</v>
      </c>
      <c r="D4057">
        <v>1.962723</v>
      </c>
      <c r="E4057">
        <v>76</v>
      </c>
      <c r="F4057">
        <v>0</v>
      </c>
      <c r="G4057">
        <v>-1</v>
      </c>
      <c r="H4057">
        <v>1</v>
      </c>
      <c r="I4057">
        <v>273</v>
      </c>
    </row>
    <row r="4058" spans="2:9" x14ac:dyDescent="0.25">
      <c r="B4058">
        <v>312</v>
      </c>
      <c r="C4058">
        <v>90</v>
      </c>
      <c r="D4058">
        <v>0.29269499999999998</v>
      </c>
      <c r="E4058">
        <v>76</v>
      </c>
      <c r="F4058">
        <v>0</v>
      </c>
      <c r="G4058">
        <v>-1</v>
      </c>
      <c r="H4058">
        <v>1</v>
      </c>
      <c r="I4058">
        <v>273</v>
      </c>
    </row>
    <row r="4059" spans="2:9" x14ac:dyDescent="0.25">
      <c r="B4059">
        <v>313</v>
      </c>
      <c r="C4059">
        <v>89</v>
      </c>
      <c r="D4059">
        <v>7.3119339999999999</v>
      </c>
      <c r="E4059">
        <v>76</v>
      </c>
      <c r="F4059">
        <v>0</v>
      </c>
      <c r="G4059">
        <v>-1</v>
      </c>
      <c r="H4059">
        <v>1</v>
      </c>
      <c r="I4059">
        <v>273</v>
      </c>
    </row>
    <row r="4060" spans="2:9" x14ac:dyDescent="0.25">
      <c r="B4060">
        <v>313</v>
      </c>
      <c r="C4060">
        <v>90</v>
      </c>
      <c r="D4060">
        <v>1.105146</v>
      </c>
      <c r="E4060">
        <v>76</v>
      </c>
      <c r="F4060">
        <v>0</v>
      </c>
      <c r="G4060">
        <v>-1</v>
      </c>
      <c r="H4060">
        <v>1</v>
      </c>
      <c r="I4060">
        <v>273</v>
      </c>
    </row>
    <row r="4061" spans="2:9" x14ac:dyDescent="0.25">
      <c r="B4061">
        <v>314</v>
      </c>
      <c r="C4061">
        <v>89</v>
      </c>
      <c r="D4061">
        <v>5.7553000000000001</v>
      </c>
      <c r="E4061">
        <v>76</v>
      </c>
      <c r="F4061">
        <v>0</v>
      </c>
      <c r="G4061">
        <v>-1</v>
      </c>
      <c r="H4061">
        <v>1</v>
      </c>
      <c r="I4061">
        <v>273</v>
      </c>
    </row>
    <row r="4062" spans="2:9" x14ac:dyDescent="0.25">
      <c r="B4062">
        <v>314</v>
      </c>
      <c r="C4062">
        <v>90</v>
      </c>
      <c r="D4062">
        <v>0.72911700000000002</v>
      </c>
      <c r="E4062">
        <v>76</v>
      </c>
      <c r="F4062">
        <v>0</v>
      </c>
      <c r="G4062">
        <v>-1</v>
      </c>
      <c r="H4062">
        <v>1</v>
      </c>
      <c r="I4062">
        <v>273</v>
      </c>
    </row>
    <row r="4063" spans="2:9" x14ac:dyDescent="0.25">
      <c r="B4063">
        <v>315</v>
      </c>
      <c r="C4063">
        <v>89</v>
      </c>
      <c r="D4063">
        <v>0.94028599999999996</v>
      </c>
      <c r="E4063">
        <v>76</v>
      </c>
      <c r="F4063">
        <v>0</v>
      </c>
      <c r="G4063">
        <v>-1</v>
      </c>
      <c r="H4063">
        <v>1</v>
      </c>
      <c r="I4063">
        <v>273</v>
      </c>
    </row>
    <row r="4064" spans="2:9" x14ac:dyDescent="0.25">
      <c r="B4064">
        <v>316</v>
      </c>
      <c r="C4064">
        <v>89</v>
      </c>
      <c r="D4064">
        <v>1.054719</v>
      </c>
      <c r="E4064">
        <v>76</v>
      </c>
      <c r="F4064">
        <v>0</v>
      </c>
      <c r="G4064">
        <v>-1</v>
      </c>
      <c r="H4064">
        <v>1</v>
      </c>
      <c r="I4064">
        <v>273</v>
      </c>
    </row>
    <row r="4065" spans="2:9" x14ac:dyDescent="0.25">
      <c r="B4065">
        <v>317</v>
      </c>
      <c r="C4065">
        <v>89</v>
      </c>
      <c r="D4065">
        <v>2.4791919999999998</v>
      </c>
      <c r="E4065">
        <v>76</v>
      </c>
      <c r="F4065">
        <v>0</v>
      </c>
      <c r="G4065">
        <v>-1</v>
      </c>
      <c r="H4065">
        <v>1</v>
      </c>
      <c r="I4065">
        <v>273</v>
      </c>
    </row>
    <row r="4066" spans="2:9" x14ac:dyDescent="0.25">
      <c r="B4066">
        <v>317</v>
      </c>
      <c r="C4066">
        <v>90</v>
      </c>
      <c r="D4066">
        <v>0.399922</v>
      </c>
      <c r="E4066">
        <v>76</v>
      </c>
      <c r="F4066">
        <v>0</v>
      </c>
      <c r="G4066">
        <v>-1</v>
      </c>
      <c r="H4066">
        <v>1</v>
      </c>
      <c r="I4066">
        <v>273</v>
      </c>
    </row>
    <row r="4067" spans="2:9" x14ac:dyDescent="0.25">
      <c r="B4067">
        <v>318</v>
      </c>
      <c r="C4067">
        <v>89</v>
      </c>
      <c r="D4067">
        <v>0.94515899999999997</v>
      </c>
      <c r="E4067">
        <v>76</v>
      </c>
      <c r="F4067">
        <v>0</v>
      </c>
      <c r="G4067">
        <v>-1</v>
      </c>
      <c r="H4067">
        <v>1</v>
      </c>
      <c r="I4067">
        <v>273</v>
      </c>
    </row>
    <row r="4068" spans="2:9" x14ac:dyDescent="0.25">
      <c r="B4068">
        <v>319</v>
      </c>
      <c r="C4068">
        <v>89</v>
      </c>
      <c r="D4068">
        <v>0.82250800000000002</v>
      </c>
      <c r="E4068">
        <v>76</v>
      </c>
      <c r="F4068">
        <v>0</v>
      </c>
      <c r="G4068">
        <v>-1</v>
      </c>
      <c r="H4068">
        <v>1</v>
      </c>
      <c r="I4068">
        <v>273</v>
      </c>
    </row>
    <row r="4069" spans="2:9" x14ac:dyDescent="0.25">
      <c r="B4069">
        <v>320</v>
      </c>
      <c r="C4069">
        <v>89</v>
      </c>
      <c r="D4069">
        <v>2.0636269999999999</v>
      </c>
      <c r="E4069">
        <v>76</v>
      </c>
      <c r="F4069">
        <v>0</v>
      </c>
      <c r="G4069">
        <v>-1</v>
      </c>
      <c r="H4069">
        <v>1</v>
      </c>
      <c r="I4069">
        <v>273</v>
      </c>
    </row>
    <row r="4070" spans="2:9" x14ac:dyDescent="0.25">
      <c r="B4070">
        <v>320</v>
      </c>
      <c r="C4070">
        <v>90</v>
      </c>
      <c r="D4070">
        <v>0.31190200000000001</v>
      </c>
      <c r="E4070">
        <v>76</v>
      </c>
      <c r="F4070">
        <v>0</v>
      </c>
      <c r="G4070">
        <v>-1</v>
      </c>
      <c r="H4070">
        <v>1</v>
      </c>
      <c r="I4070">
        <v>273</v>
      </c>
    </row>
    <row r="4071" spans="2:9" x14ac:dyDescent="0.25">
      <c r="B4071">
        <v>321</v>
      </c>
      <c r="C4071">
        <v>89</v>
      </c>
      <c r="D4071">
        <v>3.036321</v>
      </c>
      <c r="E4071">
        <v>76</v>
      </c>
      <c r="F4071">
        <v>0</v>
      </c>
      <c r="G4071">
        <v>-1</v>
      </c>
      <c r="H4071">
        <v>1</v>
      </c>
      <c r="I4071">
        <v>273</v>
      </c>
    </row>
    <row r="4072" spans="2:9" x14ac:dyDescent="0.25">
      <c r="B4072">
        <v>321</v>
      </c>
      <c r="C4072">
        <v>90</v>
      </c>
      <c r="D4072">
        <v>0.369282</v>
      </c>
      <c r="E4072">
        <v>76</v>
      </c>
      <c r="F4072">
        <v>0</v>
      </c>
      <c r="G4072">
        <v>-1</v>
      </c>
      <c r="H4072">
        <v>1</v>
      </c>
      <c r="I4072">
        <v>273</v>
      </c>
    </row>
    <row r="4073" spans="2:9" x14ac:dyDescent="0.25">
      <c r="B4073">
        <v>322</v>
      </c>
      <c r="C4073">
        <v>89</v>
      </c>
      <c r="D4073">
        <v>1.19584</v>
      </c>
      <c r="E4073">
        <v>76</v>
      </c>
      <c r="F4073">
        <v>0</v>
      </c>
      <c r="G4073">
        <v>-1</v>
      </c>
      <c r="H4073">
        <v>1</v>
      </c>
      <c r="I4073">
        <v>273</v>
      </c>
    </row>
    <row r="4074" spans="2:9" x14ac:dyDescent="0.25">
      <c r="B4074">
        <v>322</v>
      </c>
      <c r="C4074">
        <v>90</v>
      </c>
      <c r="D4074">
        <v>0.40422799999999998</v>
      </c>
      <c r="E4074">
        <v>76</v>
      </c>
      <c r="F4074">
        <v>0</v>
      </c>
      <c r="G4074">
        <v>-1</v>
      </c>
      <c r="H4074">
        <v>1</v>
      </c>
      <c r="I4074">
        <v>273</v>
      </c>
    </row>
    <row r="4075" spans="2:9" x14ac:dyDescent="0.25">
      <c r="B4075">
        <v>323</v>
      </c>
      <c r="C4075">
        <v>89</v>
      </c>
      <c r="D4075">
        <v>1.0220499999999999</v>
      </c>
      <c r="E4075">
        <v>76</v>
      </c>
      <c r="F4075">
        <v>0</v>
      </c>
      <c r="G4075">
        <v>-1</v>
      </c>
      <c r="H4075">
        <v>1</v>
      </c>
      <c r="I4075">
        <v>273</v>
      </c>
    </row>
    <row r="4076" spans="2:9" x14ac:dyDescent="0.25">
      <c r="B4076">
        <v>324</v>
      </c>
      <c r="C4076">
        <v>89</v>
      </c>
      <c r="D4076">
        <v>0.25306200000000001</v>
      </c>
      <c r="E4076">
        <v>76</v>
      </c>
      <c r="F4076">
        <v>0</v>
      </c>
      <c r="G4076">
        <v>-1</v>
      </c>
      <c r="H4076">
        <v>1</v>
      </c>
      <c r="I4076">
        <v>273</v>
      </c>
    </row>
    <row r="4077" spans="2:9" x14ac:dyDescent="0.25">
      <c r="B4077">
        <v>325</v>
      </c>
      <c r="C4077">
        <v>89</v>
      </c>
      <c r="D4077">
        <v>3.4015599999999999</v>
      </c>
      <c r="E4077">
        <v>76</v>
      </c>
      <c r="F4077">
        <v>0</v>
      </c>
      <c r="G4077">
        <v>-1</v>
      </c>
      <c r="H4077">
        <v>1</v>
      </c>
      <c r="I4077">
        <v>273</v>
      </c>
    </row>
    <row r="4078" spans="2:9" x14ac:dyDescent="0.25">
      <c r="B4078">
        <v>325</v>
      </c>
      <c r="C4078">
        <v>90</v>
      </c>
      <c r="D4078">
        <v>0.41370299999999999</v>
      </c>
      <c r="E4078">
        <v>76</v>
      </c>
      <c r="F4078">
        <v>0</v>
      </c>
      <c r="G4078">
        <v>-1</v>
      </c>
      <c r="H4078">
        <v>1</v>
      </c>
      <c r="I4078">
        <v>273</v>
      </c>
    </row>
    <row r="4079" spans="2:9" x14ac:dyDescent="0.25">
      <c r="B4079">
        <v>326</v>
      </c>
      <c r="C4079">
        <v>89</v>
      </c>
      <c r="D4079">
        <v>6.7920980000000002</v>
      </c>
      <c r="E4079">
        <v>76</v>
      </c>
      <c r="F4079">
        <v>0</v>
      </c>
      <c r="G4079">
        <v>-1</v>
      </c>
      <c r="H4079">
        <v>1</v>
      </c>
      <c r="I4079">
        <v>273</v>
      </c>
    </row>
    <row r="4080" spans="2:9" x14ac:dyDescent="0.25">
      <c r="B4080">
        <v>326</v>
      </c>
      <c r="C4080">
        <v>90</v>
      </c>
      <c r="D4080">
        <v>0.86046500000000004</v>
      </c>
      <c r="E4080">
        <v>76</v>
      </c>
      <c r="F4080">
        <v>0</v>
      </c>
      <c r="G4080">
        <v>-1</v>
      </c>
      <c r="H4080">
        <v>1</v>
      </c>
      <c r="I4080">
        <v>273</v>
      </c>
    </row>
    <row r="4081" spans="2:9" x14ac:dyDescent="0.25">
      <c r="B4081">
        <v>327</v>
      </c>
      <c r="C4081">
        <v>89</v>
      </c>
      <c r="D4081">
        <v>25.787212</v>
      </c>
      <c r="E4081">
        <v>76</v>
      </c>
      <c r="F4081">
        <v>0</v>
      </c>
      <c r="G4081">
        <v>-1</v>
      </c>
      <c r="H4081">
        <v>1</v>
      </c>
      <c r="I4081">
        <v>273</v>
      </c>
    </row>
    <row r="4082" spans="2:9" x14ac:dyDescent="0.25">
      <c r="B4082">
        <v>327</v>
      </c>
      <c r="C4082">
        <v>90</v>
      </c>
      <c r="D4082">
        <v>3.7478760000000002</v>
      </c>
      <c r="E4082">
        <v>76</v>
      </c>
      <c r="F4082">
        <v>0</v>
      </c>
      <c r="G4082">
        <v>-1</v>
      </c>
      <c r="H4082">
        <v>1</v>
      </c>
      <c r="I4082">
        <v>273</v>
      </c>
    </row>
    <row r="4083" spans="2:9" x14ac:dyDescent="0.25">
      <c r="B4083">
        <v>328</v>
      </c>
      <c r="C4083">
        <v>89</v>
      </c>
      <c r="D4083">
        <v>15.930211999999999</v>
      </c>
      <c r="E4083">
        <v>76</v>
      </c>
      <c r="F4083">
        <v>0</v>
      </c>
      <c r="G4083">
        <v>-1</v>
      </c>
      <c r="H4083">
        <v>1</v>
      </c>
      <c r="I4083">
        <v>273</v>
      </c>
    </row>
    <row r="4084" spans="2:9" x14ac:dyDescent="0.25">
      <c r="B4084">
        <v>328</v>
      </c>
      <c r="C4084">
        <v>90</v>
      </c>
      <c r="D4084">
        <v>2.3598889999999999</v>
      </c>
      <c r="E4084">
        <v>76</v>
      </c>
      <c r="F4084">
        <v>0</v>
      </c>
      <c r="G4084">
        <v>-1</v>
      </c>
      <c r="H4084">
        <v>1</v>
      </c>
      <c r="I4084">
        <v>273</v>
      </c>
    </row>
    <row r="4085" spans="2:9" x14ac:dyDescent="0.25">
      <c r="B4085">
        <v>329</v>
      </c>
      <c r="C4085">
        <v>89</v>
      </c>
      <c r="D4085">
        <v>2.1288499999999999</v>
      </c>
      <c r="E4085">
        <v>76</v>
      </c>
      <c r="F4085">
        <v>0</v>
      </c>
      <c r="G4085">
        <v>-1</v>
      </c>
      <c r="H4085">
        <v>1</v>
      </c>
      <c r="I4085">
        <v>273</v>
      </c>
    </row>
    <row r="4086" spans="2:9" x14ac:dyDescent="0.25">
      <c r="B4086">
        <v>329</v>
      </c>
      <c r="C4086">
        <v>90</v>
      </c>
      <c r="D4086">
        <v>0.20976400000000001</v>
      </c>
      <c r="E4086">
        <v>76</v>
      </c>
      <c r="F4086">
        <v>0</v>
      </c>
      <c r="G4086">
        <v>-1</v>
      </c>
      <c r="H4086">
        <v>1</v>
      </c>
      <c r="I4086">
        <v>273</v>
      </c>
    </row>
    <row r="4087" spans="2:9" x14ac:dyDescent="0.25">
      <c r="B4087">
        <v>330</v>
      </c>
      <c r="C4087">
        <v>89</v>
      </c>
      <c r="D4087">
        <v>1.610706</v>
      </c>
      <c r="E4087">
        <v>76</v>
      </c>
      <c r="F4087">
        <v>0</v>
      </c>
      <c r="G4087">
        <v>-1</v>
      </c>
      <c r="H4087">
        <v>1</v>
      </c>
      <c r="I4087">
        <v>273</v>
      </c>
    </row>
    <row r="4088" spans="2:9" x14ac:dyDescent="0.25">
      <c r="B4088">
        <v>331</v>
      </c>
      <c r="C4088">
        <v>89</v>
      </c>
      <c r="D4088">
        <v>2.8644069999999999</v>
      </c>
      <c r="E4088">
        <v>76</v>
      </c>
      <c r="F4088">
        <v>0</v>
      </c>
      <c r="G4088">
        <v>-1</v>
      </c>
      <c r="H4088">
        <v>1</v>
      </c>
      <c r="I4088">
        <v>273</v>
      </c>
    </row>
    <row r="4089" spans="2:9" x14ac:dyDescent="0.25">
      <c r="B4089">
        <v>331</v>
      </c>
      <c r="C4089">
        <v>90</v>
      </c>
      <c r="D4089">
        <v>0.34250599999999998</v>
      </c>
      <c r="E4089">
        <v>76</v>
      </c>
      <c r="F4089">
        <v>0</v>
      </c>
      <c r="G4089">
        <v>-1</v>
      </c>
      <c r="H4089">
        <v>1</v>
      </c>
      <c r="I4089">
        <v>273</v>
      </c>
    </row>
    <row r="4090" spans="2:9" x14ac:dyDescent="0.25">
      <c r="B4090">
        <v>332</v>
      </c>
      <c r="C4090">
        <v>89</v>
      </c>
      <c r="D4090">
        <v>2.8644069999999999</v>
      </c>
      <c r="E4090">
        <v>76</v>
      </c>
      <c r="F4090">
        <v>0</v>
      </c>
      <c r="G4090">
        <v>-1</v>
      </c>
      <c r="H4090">
        <v>1</v>
      </c>
      <c r="I4090">
        <v>273</v>
      </c>
    </row>
    <row r="4091" spans="2:9" x14ac:dyDescent="0.25">
      <c r="B4091">
        <v>332</v>
      </c>
      <c r="C4091">
        <v>90</v>
      </c>
      <c r="D4091">
        <v>0.34250599999999998</v>
      </c>
      <c r="E4091">
        <v>76</v>
      </c>
      <c r="F4091">
        <v>0</v>
      </c>
      <c r="G4091">
        <v>-1</v>
      </c>
      <c r="H4091">
        <v>1</v>
      </c>
      <c r="I4091">
        <v>273</v>
      </c>
    </row>
    <row r="4092" spans="2:9" x14ac:dyDescent="0.25">
      <c r="B4092">
        <v>333</v>
      </c>
      <c r="C4092">
        <v>89</v>
      </c>
      <c r="D4092">
        <v>2.4974370000000001</v>
      </c>
      <c r="E4092">
        <v>76</v>
      </c>
      <c r="F4092">
        <v>0</v>
      </c>
      <c r="G4092">
        <v>-1</v>
      </c>
      <c r="H4092">
        <v>1</v>
      </c>
      <c r="I4092">
        <v>273</v>
      </c>
    </row>
    <row r="4093" spans="2:9" x14ac:dyDescent="0.25">
      <c r="B4093">
        <v>333</v>
      </c>
      <c r="C4093">
        <v>90</v>
      </c>
      <c r="D4093">
        <v>0.34250599999999998</v>
      </c>
      <c r="E4093">
        <v>76</v>
      </c>
      <c r="F4093">
        <v>0</v>
      </c>
      <c r="G4093">
        <v>-1</v>
      </c>
      <c r="H4093">
        <v>1</v>
      </c>
      <c r="I4093">
        <v>273</v>
      </c>
    </row>
    <row r="4094" spans="2:9" x14ac:dyDescent="0.25">
      <c r="B4094">
        <v>334</v>
      </c>
      <c r="C4094">
        <v>89</v>
      </c>
      <c r="D4094">
        <v>2.4974370000000001</v>
      </c>
      <c r="E4094">
        <v>76</v>
      </c>
      <c r="F4094">
        <v>0</v>
      </c>
      <c r="G4094">
        <v>-1</v>
      </c>
      <c r="H4094">
        <v>1</v>
      </c>
      <c r="I4094">
        <v>273</v>
      </c>
    </row>
    <row r="4095" spans="2:9" x14ac:dyDescent="0.25">
      <c r="B4095">
        <v>334</v>
      </c>
      <c r="C4095">
        <v>90</v>
      </c>
      <c r="D4095">
        <v>0.34250599999999998</v>
      </c>
      <c r="E4095">
        <v>76</v>
      </c>
      <c r="F4095">
        <v>0</v>
      </c>
      <c r="G4095">
        <v>-1</v>
      </c>
      <c r="H4095">
        <v>1</v>
      </c>
      <c r="I4095">
        <v>273</v>
      </c>
    </row>
    <row r="4096" spans="2:9" x14ac:dyDescent="0.25">
      <c r="B4096">
        <v>335</v>
      </c>
      <c r="C4096">
        <v>89</v>
      </c>
      <c r="D4096">
        <v>2.1304669999999999</v>
      </c>
      <c r="E4096">
        <v>76</v>
      </c>
      <c r="F4096">
        <v>0</v>
      </c>
      <c r="G4096">
        <v>-1</v>
      </c>
      <c r="H4096">
        <v>1</v>
      </c>
      <c r="I4096">
        <v>273</v>
      </c>
    </row>
    <row r="4097" spans="2:9" x14ac:dyDescent="0.25">
      <c r="B4097">
        <v>335</v>
      </c>
      <c r="C4097">
        <v>90</v>
      </c>
      <c r="D4097">
        <v>0.34250599999999998</v>
      </c>
      <c r="E4097">
        <v>76</v>
      </c>
      <c r="F4097">
        <v>0</v>
      </c>
      <c r="G4097">
        <v>-1</v>
      </c>
      <c r="H4097">
        <v>1</v>
      </c>
      <c r="I4097">
        <v>273</v>
      </c>
    </row>
    <row r="4098" spans="2:9" x14ac:dyDescent="0.25">
      <c r="B4098">
        <v>336</v>
      </c>
      <c r="C4098">
        <v>89</v>
      </c>
      <c r="D4098">
        <v>2.1304669999999999</v>
      </c>
      <c r="E4098">
        <v>76</v>
      </c>
      <c r="F4098">
        <v>0</v>
      </c>
      <c r="G4098">
        <v>-1</v>
      </c>
      <c r="H4098">
        <v>1</v>
      </c>
      <c r="I4098">
        <v>273</v>
      </c>
    </row>
    <row r="4099" spans="2:9" x14ac:dyDescent="0.25">
      <c r="B4099">
        <v>336</v>
      </c>
      <c r="C4099">
        <v>90</v>
      </c>
      <c r="D4099">
        <v>0.34250599999999998</v>
      </c>
      <c r="E4099">
        <v>76</v>
      </c>
      <c r="F4099">
        <v>0</v>
      </c>
      <c r="G4099">
        <v>-1</v>
      </c>
      <c r="H4099">
        <v>1</v>
      </c>
      <c r="I4099">
        <v>273</v>
      </c>
    </row>
    <row r="4100" spans="2:9" x14ac:dyDescent="0.25">
      <c r="B4100">
        <v>337</v>
      </c>
      <c r="C4100">
        <v>89</v>
      </c>
      <c r="D4100">
        <v>1.763496</v>
      </c>
      <c r="E4100">
        <v>76</v>
      </c>
      <c r="F4100">
        <v>0</v>
      </c>
      <c r="G4100">
        <v>-1</v>
      </c>
      <c r="H4100">
        <v>1</v>
      </c>
      <c r="I4100">
        <v>273</v>
      </c>
    </row>
    <row r="4101" spans="2:9" x14ac:dyDescent="0.25">
      <c r="B4101">
        <v>337</v>
      </c>
      <c r="C4101">
        <v>90</v>
      </c>
      <c r="D4101">
        <v>0.34250599999999998</v>
      </c>
      <c r="E4101">
        <v>76</v>
      </c>
      <c r="F4101">
        <v>0</v>
      </c>
      <c r="G4101">
        <v>-1</v>
      </c>
      <c r="H4101">
        <v>1</v>
      </c>
      <c r="I4101">
        <v>273</v>
      </c>
    </row>
    <row r="4102" spans="2:9" x14ac:dyDescent="0.25">
      <c r="B4102">
        <v>338</v>
      </c>
      <c r="C4102">
        <v>89</v>
      </c>
      <c r="D4102">
        <v>1.763496</v>
      </c>
      <c r="E4102">
        <v>76</v>
      </c>
      <c r="F4102">
        <v>0</v>
      </c>
      <c r="G4102">
        <v>-1</v>
      </c>
      <c r="H4102">
        <v>1</v>
      </c>
      <c r="I4102">
        <v>273</v>
      </c>
    </row>
    <row r="4103" spans="2:9" x14ac:dyDescent="0.25">
      <c r="B4103">
        <v>338</v>
      </c>
      <c r="C4103">
        <v>90</v>
      </c>
      <c r="D4103">
        <v>0.34250599999999998</v>
      </c>
      <c r="E4103">
        <v>76</v>
      </c>
      <c r="F4103">
        <v>0</v>
      </c>
      <c r="G4103">
        <v>-1</v>
      </c>
      <c r="H4103">
        <v>1</v>
      </c>
      <c r="I4103">
        <v>273</v>
      </c>
    </row>
    <row r="4104" spans="2:9" x14ac:dyDescent="0.25">
      <c r="B4104">
        <v>339</v>
      </c>
      <c r="C4104">
        <v>89</v>
      </c>
      <c r="D4104">
        <v>0.85528599999999999</v>
      </c>
      <c r="E4104">
        <v>76</v>
      </c>
      <c r="F4104">
        <v>0</v>
      </c>
      <c r="G4104">
        <v>-1</v>
      </c>
      <c r="H4104">
        <v>1</v>
      </c>
      <c r="I4104">
        <v>273</v>
      </c>
    </row>
    <row r="4105" spans="2:9" x14ac:dyDescent="0.25">
      <c r="B4105">
        <v>339</v>
      </c>
      <c r="C4105">
        <v>90</v>
      </c>
      <c r="D4105">
        <v>0.20976400000000001</v>
      </c>
      <c r="E4105">
        <v>76</v>
      </c>
      <c r="F4105">
        <v>0</v>
      </c>
      <c r="G4105">
        <v>-1</v>
      </c>
      <c r="H4105">
        <v>1</v>
      </c>
      <c r="I4105">
        <v>273</v>
      </c>
    </row>
    <row r="4106" spans="2:9" x14ac:dyDescent="0.25">
      <c r="B4106">
        <v>340</v>
      </c>
      <c r="C4106">
        <v>89</v>
      </c>
      <c r="D4106">
        <v>0.85528599999999999</v>
      </c>
      <c r="E4106">
        <v>76</v>
      </c>
      <c r="F4106">
        <v>0</v>
      </c>
      <c r="G4106">
        <v>-1</v>
      </c>
      <c r="H4106">
        <v>1</v>
      </c>
      <c r="I4106">
        <v>273</v>
      </c>
    </row>
    <row r="4107" spans="2:9" x14ac:dyDescent="0.25">
      <c r="B4107">
        <v>340</v>
      </c>
      <c r="C4107">
        <v>90</v>
      </c>
      <c r="D4107">
        <v>0.20976400000000001</v>
      </c>
      <c r="E4107">
        <v>76</v>
      </c>
      <c r="F4107">
        <v>0</v>
      </c>
      <c r="G4107">
        <v>-1</v>
      </c>
      <c r="H4107">
        <v>1</v>
      </c>
      <c r="I4107">
        <v>273</v>
      </c>
    </row>
    <row r="4108" spans="2:9" x14ac:dyDescent="0.25">
      <c r="B4108">
        <v>341</v>
      </c>
      <c r="C4108">
        <v>89</v>
      </c>
      <c r="D4108">
        <v>3.109054</v>
      </c>
      <c r="E4108">
        <v>76</v>
      </c>
      <c r="F4108">
        <v>0</v>
      </c>
      <c r="G4108">
        <v>-1</v>
      </c>
      <c r="H4108">
        <v>1</v>
      </c>
      <c r="I4108">
        <v>273</v>
      </c>
    </row>
    <row r="4109" spans="2:9" x14ac:dyDescent="0.25">
      <c r="B4109">
        <v>341</v>
      </c>
      <c r="C4109">
        <v>90</v>
      </c>
      <c r="D4109">
        <v>0.34250599999999998</v>
      </c>
      <c r="E4109">
        <v>76</v>
      </c>
      <c r="F4109">
        <v>0</v>
      </c>
      <c r="G4109">
        <v>-1</v>
      </c>
      <c r="H4109">
        <v>1</v>
      </c>
      <c r="I4109">
        <v>273</v>
      </c>
    </row>
    <row r="4110" spans="2:9" x14ac:dyDescent="0.25">
      <c r="B4110">
        <v>342</v>
      </c>
      <c r="C4110">
        <v>89</v>
      </c>
      <c r="D4110">
        <v>1.440661</v>
      </c>
      <c r="E4110">
        <v>76</v>
      </c>
      <c r="F4110">
        <v>0</v>
      </c>
      <c r="G4110">
        <v>-1</v>
      </c>
      <c r="H4110">
        <v>1</v>
      </c>
      <c r="I4110">
        <v>273</v>
      </c>
    </row>
    <row r="4111" spans="2:9" x14ac:dyDescent="0.25">
      <c r="B4111">
        <v>343</v>
      </c>
      <c r="C4111">
        <v>89</v>
      </c>
      <c r="D4111">
        <v>3.2494540000000001</v>
      </c>
      <c r="E4111">
        <v>76</v>
      </c>
      <c r="F4111">
        <v>0</v>
      </c>
      <c r="G4111">
        <v>-1</v>
      </c>
      <c r="H4111">
        <v>1</v>
      </c>
      <c r="I4111">
        <v>273</v>
      </c>
    </row>
    <row r="4112" spans="2:9" x14ac:dyDescent="0.25">
      <c r="B4112">
        <v>343</v>
      </c>
      <c r="C4112">
        <v>90</v>
      </c>
      <c r="D4112">
        <v>0.44662099999999999</v>
      </c>
      <c r="E4112">
        <v>76</v>
      </c>
      <c r="F4112">
        <v>0</v>
      </c>
      <c r="G4112">
        <v>-1</v>
      </c>
      <c r="H4112">
        <v>1</v>
      </c>
      <c r="I4112">
        <v>273</v>
      </c>
    </row>
    <row r="4113" spans="2:9" x14ac:dyDescent="0.25">
      <c r="B4113">
        <v>344</v>
      </c>
      <c r="C4113">
        <v>89</v>
      </c>
      <c r="D4113">
        <v>3.2494540000000001</v>
      </c>
      <c r="E4113">
        <v>76</v>
      </c>
      <c r="F4113">
        <v>0</v>
      </c>
      <c r="G4113">
        <v>-1</v>
      </c>
      <c r="H4113">
        <v>1</v>
      </c>
      <c r="I4113">
        <v>273</v>
      </c>
    </row>
    <row r="4114" spans="2:9" x14ac:dyDescent="0.25">
      <c r="B4114">
        <v>344</v>
      </c>
      <c r="C4114">
        <v>90</v>
      </c>
      <c r="D4114">
        <v>0.44662099999999999</v>
      </c>
      <c r="E4114">
        <v>76</v>
      </c>
      <c r="F4114">
        <v>0</v>
      </c>
      <c r="G4114">
        <v>-1</v>
      </c>
      <c r="H4114">
        <v>1</v>
      </c>
      <c r="I4114">
        <v>273</v>
      </c>
    </row>
    <row r="4115" spans="2:9" x14ac:dyDescent="0.25">
      <c r="B4115">
        <v>345</v>
      </c>
      <c r="C4115">
        <v>89</v>
      </c>
      <c r="D4115">
        <v>1.2927690000000001</v>
      </c>
      <c r="E4115">
        <v>76</v>
      </c>
      <c r="F4115">
        <v>0</v>
      </c>
      <c r="G4115">
        <v>-1</v>
      </c>
      <c r="H4115">
        <v>1</v>
      </c>
      <c r="I4115">
        <v>273</v>
      </c>
    </row>
    <row r="4116" spans="2:9" x14ac:dyDescent="0.25">
      <c r="B4116">
        <v>345</v>
      </c>
      <c r="C4116">
        <v>90</v>
      </c>
      <c r="D4116">
        <v>0.47181400000000001</v>
      </c>
      <c r="E4116">
        <v>76</v>
      </c>
      <c r="F4116">
        <v>0</v>
      </c>
      <c r="G4116">
        <v>-1</v>
      </c>
      <c r="H4116">
        <v>1</v>
      </c>
      <c r="I4116">
        <v>273</v>
      </c>
    </row>
    <row r="4117" spans="2:9" x14ac:dyDescent="0.25">
      <c r="B4117">
        <v>346</v>
      </c>
      <c r="C4117">
        <v>89</v>
      </c>
      <c r="D4117">
        <v>1.2511350000000001</v>
      </c>
      <c r="E4117">
        <v>76</v>
      </c>
      <c r="F4117">
        <v>0</v>
      </c>
      <c r="G4117">
        <v>-1</v>
      </c>
      <c r="H4117">
        <v>1</v>
      </c>
      <c r="I4117">
        <v>273</v>
      </c>
    </row>
    <row r="4118" spans="2:9" x14ac:dyDescent="0.25">
      <c r="B4118">
        <v>346</v>
      </c>
      <c r="C4118">
        <v>90</v>
      </c>
      <c r="D4118">
        <v>0.562554</v>
      </c>
      <c r="E4118">
        <v>76</v>
      </c>
      <c r="F4118">
        <v>0</v>
      </c>
      <c r="G4118">
        <v>-1</v>
      </c>
      <c r="H4118">
        <v>1</v>
      </c>
      <c r="I4118">
        <v>273</v>
      </c>
    </row>
    <row r="4119" spans="2:9" x14ac:dyDescent="0.25">
      <c r="B4119">
        <v>347</v>
      </c>
      <c r="C4119">
        <v>89</v>
      </c>
      <c r="D4119">
        <v>1.2927690000000001</v>
      </c>
      <c r="E4119">
        <v>76</v>
      </c>
      <c r="F4119">
        <v>0</v>
      </c>
      <c r="G4119">
        <v>-1</v>
      </c>
      <c r="H4119">
        <v>1</v>
      </c>
      <c r="I4119">
        <v>273</v>
      </c>
    </row>
    <row r="4120" spans="2:9" x14ac:dyDescent="0.25">
      <c r="B4120">
        <v>347</v>
      </c>
      <c r="C4120">
        <v>90</v>
      </c>
      <c r="D4120">
        <v>0.47181400000000001</v>
      </c>
      <c r="E4120">
        <v>76</v>
      </c>
      <c r="F4120">
        <v>0</v>
      </c>
      <c r="G4120">
        <v>-1</v>
      </c>
      <c r="H4120">
        <v>1</v>
      </c>
      <c r="I4120">
        <v>273</v>
      </c>
    </row>
    <row r="4121" spans="2:9" x14ac:dyDescent="0.25">
      <c r="B4121">
        <v>348</v>
      </c>
      <c r="C4121">
        <v>89</v>
      </c>
      <c r="D4121">
        <v>1.2511350000000001</v>
      </c>
      <c r="E4121">
        <v>76</v>
      </c>
      <c r="F4121">
        <v>0</v>
      </c>
      <c r="G4121">
        <v>-1</v>
      </c>
      <c r="H4121">
        <v>1</v>
      </c>
      <c r="I4121">
        <v>273</v>
      </c>
    </row>
    <row r="4122" spans="2:9" x14ac:dyDescent="0.25">
      <c r="B4122">
        <v>348</v>
      </c>
      <c r="C4122">
        <v>90</v>
      </c>
      <c r="D4122">
        <v>0.562554</v>
      </c>
      <c r="E4122">
        <v>76</v>
      </c>
      <c r="F4122">
        <v>0</v>
      </c>
      <c r="G4122">
        <v>-1</v>
      </c>
      <c r="H4122">
        <v>1</v>
      </c>
      <c r="I4122">
        <v>273</v>
      </c>
    </row>
    <row r="4123" spans="2:9" x14ac:dyDescent="0.25">
      <c r="B4123">
        <v>349</v>
      </c>
      <c r="C4123">
        <v>89</v>
      </c>
      <c r="D4123">
        <v>1.0429660000000001</v>
      </c>
      <c r="E4123">
        <v>76</v>
      </c>
      <c r="F4123">
        <v>0</v>
      </c>
      <c r="G4123">
        <v>-1</v>
      </c>
      <c r="H4123">
        <v>1</v>
      </c>
      <c r="I4123">
        <v>273</v>
      </c>
    </row>
    <row r="4124" spans="2:9" x14ac:dyDescent="0.25">
      <c r="B4124">
        <v>349</v>
      </c>
      <c r="C4124">
        <v>90</v>
      </c>
      <c r="D4124">
        <v>0.28928999999999999</v>
      </c>
      <c r="E4124">
        <v>76</v>
      </c>
      <c r="F4124">
        <v>0</v>
      </c>
      <c r="G4124">
        <v>-1</v>
      </c>
      <c r="H4124">
        <v>1</v>
      </c>
      <c r="I4124">
        <v>273</v>
      </c>
    </row>
    <row r="4125" spans="2:9" x14ac:dyDescent="0.25">
      <c r="B4125">
        <v>350</v>
      </c>
      <c r="C4125">
        <v>89</v>
      </c>
      <c r="D4125">
        <v>1.0429660000000001</v>
      </c>
      <c r="E4125">
        <v>76</v>
      </c>
      <c r="F4125">
        <v>0</v>
      </c>
      <c r="G4125">
        <v>-1</v>
      </c>
      <c r="H4125">
        <v>1</v>
      </c>
      <c r="I4125">
        <v>273</v>
      </c>
    </row>
    <row r="4126" spans="2:9" x14ac:dyDescent="0.25">
      <c r="B4126">
        <v>350</v>
      </c>
      <c r="C4126">
        <v>90</v>
      </c>
      <c r="D4126">
        <v>0.28928999999999999</v>
      </c>
      <c r="E4126">
        <v>76</v>
      </c>
      <c r="F4126">
        <v>0</v>
      </c>
      <c r="G4126">
        <v>-1</v>
      </c>
      <c r="H4126">
        <v>1</v>
      </c>
      <c r="I4126">
        <v>273</v>
      </c>
    </row>
    <row r="4127" spans="2:9" x14ac:dyDescent="0.25">
      <c r="B4127">
        <v>351</v>
      </c>
      <c r="C4127">
        <v>89</v>
      </c>
      <c r="D4127">
        <v>1.665761</v>
      </c>
      <c r="E4127">
        <v>76</v>
      </c>
      <c r="F4127">
        <v>0</v>
      </c>
      <c r="G4127">
        <v>-1</v>
      </c>
      <c r="H4127">
        <v>1</v>
      </c>
      <c r="I4127">
        <v>273</v>
      </c>
    </row>
    <row r="4128" spans="2:9" x14ac:dyDescent="0.25">
      <c r="B4128">
        <v>351</v>
      </c>
      <c r="C4128">
        <v>90</v>
      </c>
      <c r="D4128">
        <v>0.61694899999999997</v>
      </c>
      <c r="E4128">
        <v>76</v>
      </c>
      <c r="F4128">
        <v>0</v>
      </c>
      <c r="G4128">
        <v>-1</v>
      </c>
      <c r="H4128">
        <v>1</v>
      </c>
      <c r="I4128">
        <v>273</v>
      </c>
    </row>
    <row r="4129" spans="2:9" x14ac:dyDescent="0.25">
      <c r="B4129">
        <v>352</v>
      </c>
      <c r="C4129">
        <v>89</v>
      </c>
      <c r="D4129">
        <v>1.665761</v>
      </c>
      <c r="E4129">
        <v>76</v>
      </c>
      <c r="F4129">
        <v>0</v>
      </c>
      <c r="G4129">
        <v>-1</v>
      </c>
      <c r="H4129">
        <v>1</v>
      </c>
      <c r="I4129">
        <v>273</v>
      </c>
    </row>
    <row r="4130" spans="2:9" x14ac:dyDescent="0.25">
      <c r="B4130">
        <v>352</v>
      </c>
      <c r="C4130">
        <v>90</v>
      </c>
      <c r="D4130">
        <v>0.76008100000000001</v>
      </c>
      <c r="E4130">
        <v>76</v>
      </c>
      <c r="F4130">
        <v>0</v>
      </c>
      <c r="G4130">
        <v>-1</v>
      </c>
      <c r="H4130">
        <v>1</v>
      </c>
      <c r="I4130">
        <v>273</v>
      </c>
    </row>
    <row r="4131" spans="2:9" x14ac:dyDescent="0.25">
      <c r="B4131">
        <v>353</v>
      </c>
      <c r="C4131">
        <v>89</v>
      </c>
      <c r="D4131">
        <v>1.665761</v>
      </c>
      <c r="E4131">
        <v>76</v>
      </c>
      <c r="F4131">
        <v>0</v>
      </c>
      <c r="G4131">
        <v>-1</v>
      </c>
      <c r="H4131">
        <v>1</v>
      </c>
      <c r="I4131">
        <v>273</v>
      </c>
    </row>
    <row r="4132" spans="2:9" x14ac:dyDescent="0.25">
      <c r="B4132">
        <v>353</v>
      </c>
      <c r="C4132">
        <v>90</v>
      </c>
      <c r="D4132">
        <v>0.61694899999999997</v>
      </c>
      <c r="E4132">
        <v>76</v>
      </c>
      <c r="F4132">
        <v>0</v>
      </c>
      <c r="G4132">
        <v>-1</v>
      </c>
      <c r="H4132">
        <v>1</v>
      </c>
      <c r="I4132">
        <v>273</v>
      </c>
    </row>
    <row r="4133" spans="2:9" x14ac:dyDescent="0.25">
      <c r="B4133">
        <v>354</v>
      </c>
      <c r="C4133">
        <v>89</v>
      </c>
      <c r="D4133">
        <v>1.665761</v>
      </c>
      <c r="E4133">
        <v>76</v>
      </c>
      <c r="F4133">
        <v>0</v>
      </c>
      <c r="G4133">
        <v>-1</v>
      </c>
      <c r="H4133">
        <v>1</v>
      </c>
      <c r="I4133">
        <v>273</v>
      </c>
    </row>
    <row r="4134" spans="2:9" x14ac:dyDescent="0.25">
      <c r="B4134">
        <v>354</v>
      </c>
      <c r="C4134">
        <v>90</v>
      </c>
      <c r="D4134">
        <v>0.76008100000000001</v>
      </c>
      <c r="E4134">
        <v>76</v>
      </c>
      <c r="F4134">
        <v>0</v>
      </c>
      <c r="G4134">
        <v>-1</v>
      </c>
      <c r="H4134">
        <v>1</v>
      </c>
      <c r="I4134">
        <v>273</v>
      </c>
    </row>
    <row r="4135" spans="2:9" x14ac:dyDescent="0.25">
      <c r="B4135">
        <v>355</v>
      </c>
      <c r="C4135">
        <v>89</v>
      </c>
      <c r="D4135">
        <v>1.665761</v>
      </c>
      <c r="E4135">
        <v>76</v>
      </c>
      <c r="F4135">
        <v>0</v>
      </c>
      <c r="G4135">
        <v>-1</v>
      </c>
      <c r="H4135">
        <v>1</v>
      </c>
      <c r="I4135">
        <v>273</v>
      </c>
    </row>
    <row r="4136" spans="2:9" x14ac:dyDescent="0.25">
      <c r="B4136">
        <v>355</v>
      </c>
      <c r="C4136">
        <v>90</v>
      </c>
      <c r="D4136">
        <v>0.46888099999999999</v>
      </c>
      <c r="E4136">
        <v>76</v>
      </c>
      <c r="F4136">
        <v>0</v>
      </c>
      <c r="G4136">
        <v>-1</v>
      </c>
      <c r="H4136">
        <v>1</v>
      </c>
      <c r="I4136">
        <v>273</v>
      </c>
    </row>
    <row r="4137" spans="2:9" x14ac:dyDescent="0.25">
      <c r="B4137">
        <v>356</v>
      </c>
      <c r="C4137">
        <v>89</v>
      </c>
      <c r="D4137">
        <v>1.665761</v>
      </c>
      <c r="E4137">
        <v>76</v>
      </c>
      <c r="F4137">
        <v>0</v>
      </c>
      <c r="G4137">
        <v>-1</v>
      </c>
      <c r="H4137">
        <v>1</v>
      </c>
      <c r="I4137">
        <v>273</v>
      </c>
    </row>
    <row r="4138" spans="2:9" x14ac:dyDescent="0.25">
      <c r="B4138">
        <v>356</v>
      </c>
      <c r="C4138">
        <v>90</v>
      </c>
      <c r="D4138">
        <v>0.46888099999999999</v>
      </c>
      <c r="E4138">
        <v>76</v>
      </c>
      <c r="F4138">
        <v>0</v>
      </c>
      <c r="G4138">
        <v>-1</v>
      </c>
      <c r="H4138">
        <v>1</v>
      </c>
      <c r="I4138">
        <v>273</v>
      </c>
    </row>
    <row r="4139" spans="2:9" x14ac:dyDescent="0.25">
      <c r="B4139">
        <v>357</v>
      </c>
      <c r="C4139">
        <v>89</v>
      </c>
      <c r="D4139">
        <v>0.288964</v>
      </c>
      <c r="E4139">
        <v>76</v>
      </c>
      <c r="F4139">
        <v>0</v>
      </c>
      <c r="G4139">
        <v>-1</v>
      </c>
      <c r="H4139">
        <v>1</v>
      </c>
      <c r="I4139">
        <v>273</v>
      </c>
    </row>
    <row r="4140" spans="2:9" x14ac:dyDescent="0.25">
      <c r="B4140">
        <v>358</v>
      </c>
      <c r="C4140">
        <v>89</v>
      </c>
      <c r="D4140">
        <v>0.288964</v>
      </c>
      <c r="E4140">
        <v>76</v>
      </c>
      <c r="F4140">
        <v>0</v>
      </c>
      <c r="G4140">
        <v>-1</v>
      </c>
      <c r="H4140">
        <v>1</v>
      </c>
      <c r="I4140">
        <v>273</v>
      </c>
    </row>
    <row r="4141" spans="2:9" x14ac:dyDescent="0.25">
      <c r="B4141">
        <v>359</v>
      </c>
      <c r="C4141">
        <v>89</v>
      </c>
      <c r="D4141">
        <v>0.288964</v>
      </c>
      <c r="E4141">
        <v>76</v>
      </c>
      <c r="F4141">
        <v>0</v>
      </c>
      <c r="G4141">
        <v>-1</v>
      </c>
      <c r="H4141">
        <v>1</v>
      </c>
      <c r="I4141">
        <v>273</v>
      </c>
    </row>
    <row r="4142" spans="2:9" x14ac:dyDescent="0.25">
      <c r="B4142">
        <v>360</v>
      </c>
      <c r="C4142">
        <v>89</v>
      </c>
      <c r="D4142">
        <v>0.28896500000000003</v>
      </c>
      <c r="E4142">
        <v>76</v>
      </c>
      <c r="F4142">
        <v>0</v>
      </c>
      <c r="G4142">
        <v>-1</v>
      </c>
      <c r="H4142">
        <v>1</v>
      </c>
      <c r="I4142">
        <v>273</v>
      </c>
    </row>
    <row r="4143" spans="2:9" x14ac:dyDescent="0.25">
      <c r="B4143">
        <v>361</v>
      </c>
      <c r="C4143">
        <v>89</v>
      </c>
      <c r="D4143">
        <v>0.28896500000000003</v>
      </c>
      <c r="E4143">
        <v>76</v>
      </c>
      <c r="F4143">
        <v>0</v>
      </c>
      <c r="G4143">
        <v>-1</v>
      </c>
      <c r="H4143">
        <v>1</v>
      </c>
      <c r="I4143">
        <v>273</v>
      </c>
    </row>
    <row r="4144" spans="2:9" x14ac:dyDescent="0.25">
      <c r="B4144">
        <v>362</v>
      </c>
      <c r="C4144">
        <v>89</v>
      </c>
      <c r="D4144">
        <v>0.28896500000000003</v>
      </c>
      <c r="E4144">
        <v>76</v>
      </c>
      <c r="F4144">
        <v>0</v>
      </c>
      <c r="G4144">
        <v>-1</v>
      </c>
      <c r="H4144">
        <v>1</v>
      </c>
      <c r="I4144">
        <v>273</v>
      </c>
    </row>
    <row r="4145" spans="2:9" x14ac:dyDescent="0.25">
      <c r="B4145">
        <v>363</v>
      </c>
      <c r="C4145">
        <v>89</v>
      </c>
      <c r="D4145">
        <v>3.2177690000000001</v>
      </c>
      <c r="E4145">
        <v>76</v>
      </c>
      <c r="F4145">
        <v>0</v>
      </c>
      <c r="G4145">
        <v>-1</v>
      </c>
      <c r="H4145">
        <v>1</v>
      </c>
      <c r="I4145">
        <v>273</v>
      </c>
    </row>
    <row r="4146" spans="2:9" x14ac:dyDescent="0.25">
      <c r="B4146">
        <v>363</v>
      </c>
      <c r="C4146">
        <v>90</v>
      </c>
      <c r="D4146">
        <v>0.47181400000000001</v>
      </c>
      <c r="E4146">
        <v>76</v>
      </c>
      <c r="F4146">
        <v>0</v>
      </c>
      <c r="G4146">
        <v>-1</v>
      </c>
      <c r="H4146">
        <v>1</v>
      </c>
      <c r="I4146">
        <v>273</v>
      </c>
    </row>
    <row r="4147" spans="2:9" x14ac:dyDescent="0.25">
      <c r="B4147">
        <v>364</v>
      </c>
      <c r="C4147">
        <v>89</v>
      </c>
      <c r="D4147">
        <v>3.1141399999999999</v>
      </c>
      <c r="E4147">
        <v>76</v>
      </c>
      <c r="F4147">
        <v>0</v>
      </c>
      <c r="G4147">
        <v>-1</v>
      </c>
      <c r="H4147">
        <v>1</v>
      </c>
      <c r="I4147">
        <v>273</v>
      </c>
    </row>
    <row r="4148" spans="2:9" x14ac:dyDescent="0.25">
      <c r="B4148">
        <v>364</v>
      </c>
      <c r="C4148">
        <v>90</v>
      </c>
      <c r="D4148">
        <v>0.562554</v>
      </c>
      <c r="E4148">
        <v>76</v>
      </c>
      <c r="F4148">
        <v>0</v>
      </c>
      <c r="G4148">
        <v>-1</v>
      </c>
      <c r="H4148">
        <v>1</v>
      </c>
      <c r="I4148">
        <v>273</v>
      </c>
    </row>
    <row r="4149" spans="2:9" x14ac:dyDescent="0.25">
      <c r="B4149">
        <v>365</v>
      </c>
      <c r="C4149">
        <v>89</v>
      </c>
      <c r="D4149">
        <v>1.6633370000000001</v>
      </c>
      <c r="E4149">
        <v>76</v>
      </c>
      <c r="F4149">
        <v>0</v>
      </c>
      <c r="G4149">
        <v>-1</v>
      </c>
      <c r="H4149">
        <v>1</v>
      </c>
      <c r="I4149">
        <v>273</v>
      </c>
    </row>
    <row r="4150" spans="2:9" x14ac:dyDescent="0.25">
      <c r="B4150">
        <v>365</v>
      </c>
      <c r="C4150">
        <v>90</v>
      </c>
      <c r="D4150">
        <v>0.243891</v>
      </c>
      <c r="E4150">
        <v>76</v>
      </c>
      <c r="F4150">
        <v>0</v>
      </c>
      <c r="G4150">
        <v>-1</v>
      </c>
      <c r="H4150">
        <v>1</v>
      </c>
      <c r="I4150">
        <v>273</v>
      </c>
    </row>
    <row r="4151" spans="2:9" x14ac:dyDescent="0.25">
      <c r="B4151">
        <v>366</v>
      </c>
      <c r="C4151">
        <v>89</v>
      </c>
      <c r="D4151">
        <v>3.1141399999999999</v>
      </c>
      <c r="E4151">
        <v>76</v>
      </c>
      <c r="F4151">
        <v>0</v>
      </c>
      <c r="G4151">
        <v>-1</v>
      </c>
      <c r="H4151">
        <v>1</v>
      </c>
      <c r="I4151">
        <v>273</v>
      </c>
    </row>
    <row r="4152" spans="2:9" x14ac:dyDescent="0.25">
      <c r="B4152">
        <v>366</v>
      </c>
      <c r="C4152">
        <v>90</v>
      </c>
      <c r="D4152">
        <v>0.562554</v>
      </c>
      <c r="E4152">
        <v>76</v>
      </c>
      <c r="F4152">
        <v>0</v>
      </c>
      <c r="G4152">
        <v>-1</v>
      </c>
      <c r="H4152">
        <v>1</v>
      </c>
      <c r="I4152">
        <v>273</v>
      </c>
    </row>
    <row r="4153" spans="2:9" x14ac:dyDescent="0.25">
      <c r="B4153">
        <v>367</v>
      </c>
      <c r="C4153">
        <v>89</v>
      </c>
      <c r="D4153">
        <v>2.595996</v>
      </c>
      <c r="E4153">
        <v>76</v>
      </c>
      <c r="F4153">
        <v>0</v>
      </c>
      <c r="G4153">
        <v>-1</v>
      </c>
      <c r="H4153">
        <v>1</v>
      </c>
      <c r="I4153">
        <v>273</v>
      </c>
    </row>
    <row r="4154" spans="2:9" x14ac:dyDescent="0.25">
      <c r="B4154">
        <v>367</v>
      </c>
      <c r="C4154">
        <v>90</v>
      </c>
      <c r="D4154">
        <v>0.28928999999999999</v>
      </c>
      <c r="E4154">
        <v>76</v>
      </c>
      <c r="F4154">
        <v>0</v>
      </c>
      <c r="G4154">
        <v>-1</v>
      </c>
      <c r="H4154">
        <v>1</v>
      </c>
      <c r="I4154">
        <v>273</v>
      </c>
    </row>
    <row r="4155" spans="2:9" x14ac:dyDescent="0.25">
      <c r="B4155">
        <v>368</v>
      </c>
      <c r="C4155">
        <v>89</v>
      </c>
      <c r="D4155">
        <v>1.6633359999999999</v>
      </c>
      <c r="E4155">
        <v>76</v>
      </c>
      <c r="F4155">
        <v>0</v>
      </c>
      <c r="G4155">
        <v>-1</v>
      </c>
      <c r="H4155">
        <v>1</v>
      </c>
      <c r="I4155">
        <v>273</v>
      </c>
    </row>
    <row r="4156" spans="2:9" x14ac:dyDescent="0.25">
      <c r="B4156">
        <v>369</v>
      </c>
      <c r="C4156">
        <v>89</v>
      </c>
      <c r="D4156">
        <v>3.6837040000000001</v>
      </c>
      <c r="E4156">
        <v>76</v>
      </c>
      <c r="F4156">
        <v>0</v>
      </c>
      <c r="G4156">
        <v>-1</v>
      </c>
      <c r="H4156">
        <v>1</v>
      </c>
      <c r="I4156">
        <v>273</v>
      </c>
    </row>
    <row r="4157" spans="2:9" x14ac:dyDescent="0.25">
      <c r="B4157">
        <v>369</v>
      </c>
      <c r="C4157">
        <v>90</v>
      </c>
      <c r="D4157">
        <v>0.53698299999999999</v>
      </c>
      <c r="E4157">
        <v>76</v>
      </c>
      <c r="F4157">
        <v>0</v>
      </c>
      <c r="G4157">
        <v>-1</v>
      </c>
      <c r="H4157">
        <v>1</v>
      </c>
      <c r="I4157">
        <v>273</v>
      </c>
    </row>
    <row r="4158" spans="2:9" x14ac:dyDescent="0.25">
      <c r="B4158">
        <v>370</v>
      </c>
      <c r="C4158">
        <v>89</v>
      </c>
      <c r="D4158">
        <v>3.6837040000000001</v>
      </c>
      <c r="E4158">
        <v>76</v>
      </c>
      <c r="F4158">
        <v>0</v>
      </c>
      <c r="G4158">
        <v>-1</v>
      </c>
      <c r="H4158">
        <v>1</v>
      </c>
      <c r="I4158">
        <v>273</v>
      </c>
    </row>
    <row r="4159" spans="2:9" x14ac:dyDescent="0.25">
      <c r="B4159">
        <v>370</v>
      </c>
      <c r="C4159">
        <v>90</v>
      </c>
      <c r="D4159">
        <v>0.66156300000000001</v>
      </c>
      <c r="E4159">
        <v>76</v>
      </c>
      <c r="F4159">
        <v>0</v>
      </c>
      <c r="G4159">
        <v>-1</v>
      </c>
      <c r="H4159">
        <v>1</v>
      </c>
      <c r="I4159">
        <v>273</v>
      </c>
    </row>
    <row r="4160" spans="2:9" x14ac:dyDescent="0.25">
      <c r="B4160">
        <v>371</v>
      </c>
      <c r="C4160">
        <v>89</v>
      </c>
      <c r="D4160">
        <v>3.6837029999999999</v>
      </c>
      <c r="E4160">
        <v>76</v>
      </c>
      <c r="F4160">
        <v>0</v>
      </c>
      <c r="G4160">
        <v>-1</v>
      </c>
      <c r="H4160">
        <v>1</v>
      </c>
      <c r="I4160">
        <v>273</v>
      </c>
    </row>
    <row r="4161" spans="2:9" x14ac:dyDescent="0.25">
      <c r="B4161">
        <v>371</v>
      </c>
      <c r="C4161">
        <v>90</v>
      </c>
      <c r="D4161">
        <v>0.53698299999999999</v>
      </c>
      <c r="E4161">
        <v>76</v>
      </c>
      <c r="F4161">
        <v>0</v>
      </c>
      <c r="G4161">
        <v>-1</v>
      </c>
      <c r="H4161">
        <v>1</v>
      </c>
      <c r="I4161">
        <v>273</v>
      </c>
    </row>
    <row r="4162" spans="2:9" x14ac:dyDescent="0.25">
      <c r="B4162">
        <v>372</v>
      </c>
      <c r="C4162">
        <v>89</v>
      </c>
      <c r="D4162">
        <v>3.6837029999999999</v>
      </c>
      <c r="E4162">
        <v>76</v>
      </c>
      <c r="F4162">
        <v>0</v>
      </c>
      <c r="G4162">
        <v>-1</v>
      </c>
      <c r="H4162">
        <v>1</v>
      </c>
      <c r="I4162">
        <v>273</v>
      </c>
    </row>
    <row r="4163" spans="2:9" x14ac:dyDescent="0.25">
      <c r="B4163">
        <v>372</v>
      </c>
      <c r="C4163">
        <v>90</v>
      </c>
      <c r="D4163">
        <v>0.66156300000000001</v>
      </c>
      <c r="E4163">
        <v>76</v>
      </c>
      <c r="F4163">
        <v>0</v>
      </c>
      <c r="G4163">
        <v>-1</v>
      </c>
      <c r="H4163">
        <v>1</v>
      </c>
      <c r="I4163">
        <v>273</v>
      </c>
    </row>
    <row r="4164" spans="2:9" x14ac:dyDescent="0.25">
      <c r="B4164">
        <v>373</v>
      </c>
      <c r="C4164">
        <v>89</v>
      </c>
      <c r="D4164">
        <v>3.6837040000000001</v>
      </c>
      <c r="E4164">
        <v>76</v>
      </c>
      <c r="F4164">
        <v>0</v>
      </c>
      <c r="G4164">
        <v>-1</v>
      </c>
      <c r="H4164">
        <v>1</v>
      </c>
      <c r="I4164">
        <v>273</v>
      </c>
    </row>
    <row r="4165" spans="2:9" x14ac:dyDescent="0.25">
      <c r="B4165">
        <v>373</v>
      </c>
      <c r="C4165">
        <v>90</v>
      </c>
      <c r="D4165">
        <v>0.408107</v>
      </c>
      <c r="E4165">
        <v>76</v>
      </c>
      <c r="F4165">
        <v>0</v>
      </c>
      <c r="G4165">
        <v>-1</v>
      </c>
      <c r="H4165">
        <v>1</v>
      </c>
      <c r="I4165">
        <v>273</v>
      </c>
    </row>
    <row r="4166" spans="2:9" x14ac:dyDescent="0.25">
      <c r="B4166">
        <v>374</v>
      </c>
      <c r="C4166">
        <v>89</v>
      </c>
      <c r="D4166">
        <v>3.6837029999999999</v>
      </c>
      <c r="E4166">
        <v>76</v>
      </c>
      <c r="F4166">
        <v>0</v>
      </c>
      <c r="G4166">
        <v>-1</v>
      </c>
      <c r="H4166">
        <v>1</v>
      </c>
      <c r="I4166">
        <v>273</v>
      </c>
    </row>
    <row r="4167" spans="2:9" x14ac:dyDescent="0.25">
      <c r="B4167">
        <v>374</v>
      </c>
      <c r="C4167">
        <v>90</v>
      </c>
      <c r="D4167">
        <v>0.408107</v>
      </c>
      <c r="E4167">
        <v>76</v>
      </c>
      <c r="F4167">
        <v>0</v>
      </c>
      <c r="G4167">
        <v>-1</v>
      </c>
      <c r="H4167">
        <v>1</v>
      </c>
      <c r="I4167">
        <v>273</v>
      </c>
    </row>
    <row r="4168" spans="2:9" x14ac:dyDescent="0.25">
      <c r="B4168">
        <v>375</v>
      </c>
      <c r="C4168">
        <v>89</v>
      </c>
      <c r="D4168">
        <v>0.636494</v>
      </c>
      <c r="E4168">
        <v>76</v>
      </c>
      <c r="F4168">
        <v>0</v>
      </c>
      <c r="G4168">
        <v>-1</v>
      </c>
      <c r="H4168">
        <v>1</v>
      </c>
      <c r="I4168">
        <v>273</v>
      </c>
    </row>
    <row r="4169" spans="2:9" x14ac:dyDescent="0.25">
      <c r="B4169">
        <v>376</v>
      </c>
      <c r="C4169">
        <v>89</v>
      </c>
      <c r="D4169">
        <v>0.636494</v>
      </c>
      <c r="E4169">
        <v>76</v>
      </c>
      <c r="F4169">
        <v>0</v>
      </c>
      <c r="G4169">
        <v>-1</v>
      </c>
      <c r="H4169">
        <v>1</v>
      </c>
      <c r="I4169">
        <v>273</v>
      </c>
    </row>
    <row r="4170" spans="2:9" x14ac:dyDescent="0.25">
      <c r="B4170">
        <v>377</v>
      </c>
      <c r="C4170">
        <v>89</v>
      </c>
      <c r="D4170">
        <v>0.636494</v>
      </c>
      <c r="E4170">
        <v>76</v>
      </c>
      <c r="F4170">
        <v>0</v>
      </c>
      <c r="G4170">
        <v>-1</v>
      </c>
      <c r="H4170">
        <v>1</v>
      </c>
      <c r="I4170">
        <v>273</v>
      </c>
    </row>
    <row r="4171" spans="2:9" x14ac:dyDescent="0.25">
      <c r="B4171">
        <v>378</v>
      </c>
      <c r="C4171">
        <v>89</v>
      </c>
      <c r="D4171">
        <v>0.63649500000000003</v>
      </c>
      <c r="E4171">
        <v>76</v>
      </c>
      <c r="F4171">
        <v>0</v>
      </c>
      <c r="G4171">
        <v>-1</v>
      </c>
      <c r="H4171">
        <v>1</v>
      </c>
      <c r="I4171">
        <v>273</v>
      </c>
    </row>
    <row r="4172" spans="2:9" x14ac:dyDescent="0.25">
      <c r="B4172">
        <v>379</v>
      </c>
      <c r="C4172">
        <v>89</v>
      </c>
      <c r="D4172">
        <v>0.63649500000000003</v>
      </c>
      <c r="E4172">
        <v>76</v>
      </c>
      <c r="F4172">
        <v>0</v>
      </c>
      <c r="G4172">
        <v>-1</v>
      </c>
      <c r="H4172">
        <v>1</v>
      </c>
      <c r="I4172">
        <v>273</v>
      </c>
    </row>
    <row r="4173" spans="2:9" x14ac:dyDescent="0.25">
      <c r="B4173">
        <v>380</v>
      </c>
      <c r="C4173">
        <v>89</v>
      </c>
      <c r="D4173">
        <v>0.63649500000000003</v>
      </c>
      <c r="E4173">
        <v>76</v>
      </c>
      <c r="F4173">
        <v>0</v>
      </c>
      <c r="G4173">
        <v>-1</v>
      </c>
      <c r="H4173">
        <v>1</v>
      </c>
      <c r="I4173">
        <v>273</v>
      </c>
    </row>
    <row r="4174" spans="2:9" x14ac:dyDescent="0.25">
      <c r="B4174">
        <v>381</v>
      </c>
      <c r="C4174">
        <v>89</v>
      </c>
      <c r="D4174">
        <v>2.4022209999999999</v>
      </c>
      <c r="E4174">
        <v>76</v>
      </c>
      <c r="F4174">
        <v>0</v>
      </c>
      <c r="G4174">
        <v>-1</v>
      </c>
      <c r="H4174">
        <v>1</v>
      </c>
      <c r="I4174">
        <v>273</v>
      </c>
    </row>
    <row r="4175" spans="2:9" x14ac:dyDescent="0.25">
      <c r="B4175">
        <v>381</v>
      </c>
      <c r="C4175">
        <v>90</v>
      </c>
      <c r="D4175">
        <v>0.28404600000000002</v>
      </c>
      <c r="E4175">
        <v>76</v>
      </c>
      <c r="F4175">
        <v>0</v>
      </c>
      <c r="G4175">
        <v>-1</v>
      </c>
      <c r="H4175">
        <v>1</v>
      </c>
      <c r="I4175">
        <v>273</v>
      </c>
    </row>
    <row r="4176" spans="2:9" x14ac:dyDescent="0.25">
      <c r="B4176">
        <v>382</v>
      </c>
      <c r="C4176">
        <v>89</v>
      </c>
      <c r="D4176">
        <v>2.8324940000000001</v>
      </c>
      <c r="E4176">
        <v>76</v>
      </c>
      <c r="F4176">
        <v>0</v>
      </c>
      <c r="G4176">
        <v>-1</v>
      </c>
      <c r="H4176">
        <v>1</v>
      </c>
      <c r="I4176">
        <v>273</v>
      </c>
    </row>
    <row r="4177" spans="2:9" x14ac:dyDescent="0.25">
      <c r="B4177">
        <v>382</v>
      </c>
      <c r="C4177">
        <v>90</v>
      </c>
      <c r="D4177">
        <v>0.39004800000000001</v>
      </c>
      <c r="E4177">
        <v>76</v>
      </c>
      <c r="F4177">
        <v>0</v>
      </c>
      <c r="G4177">
        <v>-1</v>
      </c>
      <c r="H4177">
        <v>1</v>
      </c>
      <c r="I4177">
        <v>273</v>
      </c>
    </row>
    <row r="4178" spans="2:9" x14ac:dyDescent="0.25">
      <c r="B4178">
        <v>383</v>
      </c>
      <c r="C4178">
        <v>89</v>
      </c>
      <c r="D4178">
        <v>1.9544109999999999</v>
      </c>
      <c r="E4178">
        <v>76</v>
      </c>
      <c r="F4178">
        <v>0</v>
      </c>
      <c r="G4178">
        <v>-1</v>
      </c>
      <c r="H4178">
        <v>1</v>
      </c>
      <c r="I4178">
        <v>273</v>
      </c>
    </row>
    <row r="4179" spans="2:9" x14ac:dyDescent="0.25">
      <c r="B4179">
        <v>383</v>
      </c>
      <c r="C4179">
        <v>90</v>
      </c>
      <c r="D4179">
        <v>0.24071899999999999</v>
      </c>
      <c r="E4179">
        <v>76</v>
      </c>
      <c r="F4179">
        <v>0</v>
      </c>
      <c r="G4179">
        <v>-1</v>
      </c>
      <c r="H4179">
        <v>1</v>
      </c>
      <c r="I4179">
        <v>273</v>
      </c>
    </row>
    <row r="4180" spans="2:9" x14ac:dyDescent="0.25">
      <c r="B4180">
        <v>384</v>
      </c>
      <c r="C4180">
        <v>89</v>
      </c>
      <c r="D4180">
        <v>2.9173460000000002</v>
      </c>
      <c r="E4180">
        <v>76</v>
      </c>
      <c r="F4180">
        <v>0</v>
      </c>
      <c r="G4180">
        <v>-1</v>
      </c>
      <c r="H4180">
        <v>1</v>
      </c>
      <c r="I4180">
        <v>273</v>
      </c>
    </row>
    <row r="4181" spans="2:9" x14ac:dyDescent="0.25">
      <c r="B4181">
        <v>384</v>
      </c>
      <c r="C4181">
        <v>90</v>
      </c>
      <c r="D4181">
        <v>0.40173300000000001</v>
      </c>
      <c r="E4181">
        <v>76</v>
      </c>
      <c r="F4181">
        <v>0</v>
      </c>
      <c r="G4181">
        <v>-1</v>
      </c>
      <c r="H4181">
        <v>1</v>
      </c>
      <c r="I4181">
        <v>273</v>
      </c>
    </row>
    <row r="4182" spans="2:9" x14ac:dyDescent="0.25">
      <c r="B4182">
        <v>385</v>
      </c>
      <c r="C4182">
        <v>89</v>
      </c>
      <c r="D4182">
        <v>1.547914</v>
      </c>
      <c r="E4182">
        <v>76</v>
      </c>
      <c r="F4182">
        <v>0</v>
      </c>
      <c r="G4182">
        <v>-1</v>
      </c>
      <c r="H4182">
        <v>1</v>
      </c>
      <c r="I4182">
        <v>273</v>
      </c>
    </row>
    <row r="4183" spans="2:9" x14ac:dyDescent="0.25">
      <c r="B4183">
        <v>386</v>
      </c>
      <c r="C4183">
        <v>89</v>
      </c>
      <c r="D4183">
        <v>2.3113830000000002</v>
      </c>
      <c r="E4183">
        <v>76</v>
      </c>
      <c r="F4183">
        <v>0</v>
      </c>
      <c r="G4183">
        <v>-1</v>
      </c>
      <c r="H4183">
        <v>1</v>
      </c>
      <c r="I4183">
        <v>273</v>
      </c>
    </row>
    <row r="4184" spans="2:9" x14ac:dyDescent="0.25">
      <c r="B4184">
        <v>386</v>
      </c>
      <c r="C4184">
        <v>90</v>
      </c>
      <c r="D4184">
        <v>0.27281899999999998</v>
      </c>
      <c r="E4184">
        <v>76</v>
      </c>
      <c r="F4184">
        <v>0</v>
      </c>
      <c r="G4184">
        <v>-1</v>
      </c>
      <c r="H4184">
        <v>1</v>
      </c>
      <c r="I4184">
        <v>273</v>
      </c>
    </row>
    <row r="4185" spans="2:9" x14ac:dyDescent="0.25">
      <c r="B4185">
        <v>387</v>
      </c>
      <c r="C4185">
        <v>89</v>
      </c>
      <c r="D4185">
        <v>10.85106</v>
      </c>
      <c r="E4185">
        <v>76</v>
      </c>
      <c r="F4185">
        <v>0</v>
      </c>
      <c r="G4185">
        <v>-1</v>
      </c>
      <c r="H4185">
        <v>1</v>
      </c>
      <c r="I4185">
        <v>273</v>
      </c>
    </row>
    <row r="4186" spans="2:9" x14ac:dyDescent="0.25">
      <c r="B4186">
        <v>387</v>
      </c>
      <c r="C4186">
        <v>90</v>
      </c>
      <c r="D4186">
        <v>1.3364940000000001</v>
      </c>
      <c r="E4186">
        <v>76</v>
      </c>
      <c r="F4186">
        <v>0</v>
      </c>
      <c r="G4186">
        <v>-1</v>
      </c>
      <c r="H4186">
        <v>1</v>
      </c>
      <c r="I4186">
        <v>273</v>
      </c>
    </row>
    <row r="4187" spans="2:9" x14ac:dyDescent="0.25">
      <c r="B4187">
        <v>388</v>
      </c>
      <c r="C4187">
        <v>89</v>
      </c>
      <c r="D4187">
        <v>1.4262300000000001</v>
      </c>
      <c r="E4187">
        <v>76</v>
      </c>
      <c r="F4187">
        <v>0</v>
      </c>
      <c r="G4187">
        <v>-1</v>
      </c>
      <c r="H4187">
        <v>1</v>
      </c>
      <c r="I4187">
        <v>273</v>
      </c>
    </row>
    <row r="4188" spans="2:9" x14ac:dyDescent="0.25">
      <c r="B4188">
        <v>389</v>
      </c>
      <c r="C4188">
        <v>89</v>
      </c>
      <c r="D4188">
        <v>1.4629110000000001</v>
      </c>
      <c r="E4188">
        <v>76</v>
      </c>
      <c r="F4188">
        <v>0</v>
      </c>
      <c r="G4188">
        <v>-1</v>
      </c>
      <c r="H4188">
        <v>1</v>
      </c>
      <c r="I4188">
        <v>273</v>
      </c>
    </row>
    <row r="4189" spans="2:9" x14ac:dyDescent="0.25">
      <c r="B4189">
        <v>390</v>
      </c>
      <c r="C4189">
        <v>89</v>
      </c>
      <c r="D4189">
        <v>4.6592370000000001</v>
      </c>
      <c r="E4189">
        <v>76</v>
      </c>
      <c r="F4189">
        <v>0</v>
      </c>
      <c r="G4189">
        <v>-1</v>
      </c>
      <c r="H4189">
        <v>1</v>
      </c>
      <c r="I4189">
        <v>273</v>
      </c>
    </row>
    <row r="4190" spans="2:9" x14ac:dyDescent="0.25">
      <c r="B4190">
        <v>390</v>
      </c>
      <c r="C4190">
        <v>90</v>
      </c>
      <c r="D4190">
        <v>0.62720500000000001</v>
      </c>
      <c r="E4190">
        <v>76</v>
      </c>
      <c r="F4190">
        <v>0</v>
      </c>
      <c r="G4190">
        <v>-1</v>
      </c>
      <c r="H4190">
        <v>1</v>
      </c>
      <c r="I4190">
        <v>273</v>
      </c>
    </row>
    <row r="4191" spans="2:9" x14ac:dyDescent="0.25">
      <c r="B4191">
        <v>391</v>
      </c>
      <c r="C4191">
        <v>89</v>
      </c>
      <c r="D4191">
        <v>30.843046999999999</v>
      </c>
      <c r="E4191">
        <v>76</v>
      </c>
      <c r="F4191">
        <v>0</v>
      </c>
      <c r="G4191">
        <v>-1</v>
      </c>
      <c r="H4191">
        <v>1</v>
      </c>
      <c r="I4191">
        <v>273</v>
      </c>
    </row>
    <row r="4192" spans="2:9" x14ac:dyDescent="0.25">
      <c r="B4192">
        <v>391</v>
      </c>
      <c r="C4192">
        <v>90</v>
      </c>
      <c r="D4192">
        <v>4.0608399999999998</v>
      </c>
      <c r="E4192">
        <v>76</v>
      </c>
      <c r="F4192">
        <v>0</v>
      </c>
      <c r="G4192">
        <v>-1</v>
      </c>
      <c r="H4192">
        <v>1</v>
      </c>
      <c r="I4192">
        <v>273</v>
      </c>
    </row>
    <row r="4193" spans="2:9" x14ac:dyDescent="0.25">
      <c r="B4193">
        <v>392</v>
      </c>
      <c r="C4193">
        <v>89</v>
      </c>
      <c r="D4193">
        <v>28.338208999999999</v>
      </c>
      <c r="E4193">
        <v>76</v>
      </c>
      <c r="F4193">
        <v>0</v>
      </c>
      <c r="G4193">
        <v>-1</v>
      </c>
      <c r="H4193">
        <v>1</v>
      </c>
      <c r="I4193">
        <v>273</v>
      </c>
    </row>
    <row r="4194" spans="2:9" x14ac:dyDescent="0.25">
      <c r="B4194">
        <v>392</v>
      </c>
      <c r="C4194">
        <v>90</v>
      </c>
      <c r="D4194">
        <v>3.3908969999999998</v>
      </c>
      <c r="E4194">
        <v>76</v>
      </c>
      <c r="F4194">
        <v>0</v>
      </c>
      <c r="G4194">
        <v>-1</v>
      </c>
      <c r="H4194">
        <v>1</v>
      </c>
      <c r="I4194">
        <v>273</v>
      </c>
    </row>
    <row r="4195" spans="2:9" x14ac:dyDescent="0.25">
      <c r="B4195">
        <v>393</v>
      </c>
      <c r="C4195">
        <v>89</v>
      </c>
      <c r="D4195">
        <v>1.0220499999999999</v>
      </c>
      <c r="E4195">
        <v>76</v>
      </c>
      <c r="F4195">
        <v>0</v>
      </c>
      <c r="G4195">
        <v>-1</v>
      </c>
      <c r="H4195">
        <v>1</v>
      </c>
      <c r="I4195">
        <v>273</v>
      </c>
    </row>
    <row r="4196" spans="2:9" x14ac:dyDescent="0.25">
      <c r="B4196">
        <v>394</v>
      </c>
      <c r="C4196">
        <v>89</v>
      </c>
      <c r="D4196">
        <v>1.526297</v>
      </c>
      <c r="E4196">
        <v>76</v>
      </c>
      <c r="F4196">
        <v>0</v>
      </c>
      <c r="G4196">
        <v>-1</v>
      </c>
      <c r="H4196">
        <v>1</v>
      </c>
      <c r="I4196">
        <v>273</v>
      </c>
    </row>
    <row r="4197" spans="2:9" x14ac:dyDescent="0.25">
      <c r="B4197">
        <v>394</v>
      </c>
      <c r="C4197">
        <v>90</v>
      </c>
      <c r="D4197">
        <v>0.24707200000000001</v>
      </c>
      <c r="E4197">
        <v>76</v>
      </c>
      <c r="F4197">
        <v>0</v>
      </c>
      <c r="G4197">
        <v>-1</v>
      </c>
      <c r="H4197">
        <v>1</v>
      </c>
      <c r="I4197">
        <v>273</v>
      </c>
    </row>
    <row r="4198" spans="2:9" x14ac:dyDescent="0.25">
      <c r="B4198">
        <v>395</v>
      </c>
      <c r="C4198">
        <v>89</v>
      </c>
      <c r="D4198">
        <v>1.257741</v>
      </c>
      <c r="E4198">
        <v>76</v>
      </c>
      <c r="F4198">
        <v>0</v>
      </c>
      <c r="G4198">
        <v>-1</v>
      </c>
      <c r="H4198">
        <v>1</v>
      </c>
      <c r="I4198">
        <v>273</v>
      </c>
    </row>
    <row r="4199" spans="2:9" x14ac:dyDescent="0.25">
      <c r="B4199">
        <v>395</v>
      </c>
      <c r="C4199">
        <v>90</v>
      </c>
      <c r="D4199">
        <v>0.24707200000000001</v>
      </c>
      <c r="E4199">
        <v>76</v>
      </c>
      <c r="F4199">
        <v>0</v>
      </c>
      <c r="G4199">
        <v>-1</v>
      </c>
      <c r="H4199">
        <v>1</v>
      </c>
      <c r="I4199">
        <v>273</v>
      </c>
    </row>
    <row r="4200" spans="2:9" x14ac:dyDescent="0.25">
      <c r="B4200">
        <v>396</v>
      </c>
      <c r="C4200">
        <v>89</v>
      </c>
      <c r="D4200">
        <v>1.0966070000000001</v>
      </c>
      <c r="E4200">
        <v>76</v>
      </c>
      <c r="F4200">
        <v>0</v>
      </c>
      <c r="G4200">
        <v>-1</v>
      </c>
      <c r="H4200">
        <v>1</v>
      </c>
      <c r="I4200">
        <v>273</v>
      </c>
    </row>
    <row r="4201" spans="2:9" x14ac:dyDescent="0.25">
      <c r="B4201">
        <v>396</v>
      </c>
      <c r="C4201">
        <v>90</v>
      </c>
      <c r="D4201">
        <v>0.24707200000000001</v>
      </c>
      <c r="E4201">
        <v>76</v>
      </c>
      <c r="F4201">
        <v>0</v>
      </c>
      <c r="G4201">
        <v>-1</v>
      </c>
      <c r="H4201">
        <v>1</v>
      </c>
      <c r="I4201">
        <v>273</v>
      </c>
    </row>
    <row r="4202" spans="2:9" x14ac:dyDescent="0.25">
      <c r="B4202">
        <v>397</v>
      </c>
      <c r="C4202">
        <v>89</v>
      </c>
      <c r="D4202">
        <v>0.935473</v>
      </c>
      <c r="E4202">
        <v>76</v>
      </c>
      <c r="F4202">
        <v>0</v>
      </c>
      <c r="G4202">
        <v>-1</v>
      </c>
      <c r="H4202">
        <v>1</v>
      </c>
      <c r="I4202">
        <v>273</v>
      </c>
    </row>
    <row r="4203" spans="2:9" x14ac:dyDescent="0.25">
      <c r="B4203">
        <v>397</v>
      </c>
      <c r="C4203">
        <v>90</v>
      </c>
      <c r="D4203">
        <v>0.24707200000000001</v>
      </c>
      <c r="E4203">
        <v>76</v>
      </c>
      <c r="F4203">
        <v>0</v>
      </c>
      <c r="G4203">
        <v>-1</v>
      </c>
      <c r="H4203">
        <v>1</v>
      </c>
      <c r="I4203">
        <v>273</v>
      </c>
    </row>
    <row r="4204" spans="2:9" x14ac:dyDescent="0.25">
      <c r="B4204">
        <v>398</v>
      </c>
      <c r="C4204">
        <v>89</v>
      </c>
      <c r="D4204">
        <v>0.77433799999999997</v>
      </c>
      <c r="E4204">
        <v>76</v>
      </c>
      <c r="F4204">
        <v>0</v>
      </c>
      <c r="G4204">
        <v>-1</v>
      </c>
      <c r="H4204">
        <v>1</v>
      </c>
      <c r="I4204">
        <v>273</v>
      </c>
    </row>
    <row r="4205" spans="2:9" x14ac:dyDescent="0.25">
      <c r="B4205">
        <v>398</v>
      </c>
      <c r="C4205">
        <v>90</v>
      </c>
      <c r="D4205">
        <v>0.24707200000000001</v>
      </c>
      <c r="E4205">
        <v>76</v>
      </c>
      <c r="F4205">
        <v>0</v>
      </c>
      <c r="G4205">
        <v>-1</v>
      </c>
      <c r="H4205">
        <v>1</v>
      </c>
      <c r="I4205">
        <v>273</v>
      </c>
    </row>
    <row r="4206" spans="2:9" x14ac:dyDescent="0.25">
      <c r="B4206">
        <v>399</v>
      </c>
      <c r="C4206">
        <v>89</v>
      </c>
      <c r="D4206">
        <v>0.61320399999999997</v>
      </c>
      <c r="E4206">
        <v>76</v>
      </c>
      <c r="F4206">
        <v>0</v>
      </c>
      <c r="G4206">
        <v>-1</v>
      </c>
      <c r="H4206">
        <v>1</v>
      </c>
      <c r="I4206">
        <v>273</v>
      </c>
    </row>
    <row r="4207" spans="2:9" x14ac:dyDescent="0.25">
      <c r="B4207">
        <v>399</v>
      </c>
      <c r="C4207">
        <v>90</v>
      </c>
      <c r="D4207">
        <v>0.24707200000000001</v>
      </c>
      <c r="E4207">
        <v>76</v>
      </c>
      <c r="F4207">
        <v>0</v>
      </c>
      <c r="G4207">
        <v>-1</v>
      </c>
      <c r="H4207">
        <v>1</v>
      </c>
      <c r="I4207">
        <v>273</v>
      </c>
    </row>
    <row r="4208" spans="2:9" x14ac:dyDescent="0.25">
      <c r="B4208">
        <v>400</v>
      </c>
      <c r="C4208">
        <v>89</v>
      </c>
      <c r="D4208">
        <v>0.25306200000000001</v>
      </c>
      <c r="E4208">
        <v>76</v>
      </c>
      <c r="F4208">
        <v>0</v>
      </c>
      <c r="G4208">
        <v>-1</v>
      </c>
      <c r="H4208">
        <v>1</v>
      </c>
      <c r="I4208">
        <v>273</v>
      </c>
    </row>
    <row r="4209" spans="2:9" x14ac:dyDescent="0.25">
      <c r="B4209">
        <v>401</v>
      </c>
      <c r="C4209">
        <v>89</v>
      </c>
      <c r="D4209">
        <v>1.3651629999999999</v>
      </c>
      <c r="E4209">
        <v>76</v>
      </c>
      <c r="F4209">
        <v>0</v>
      </c>
      <c r="G4209">
        <v>-1</v>
      </c>
      <c r="H4209">
        <v>1</v>
      </c>
      <c r="I4209">
        <v>273</v>
      </c>
    </row>
    <row r="4210" spans="2:9" x14ac:dyDescent="0.25">
      <c r="B4210">
        <v>401</v>
      </c>
      <c r="C4210">
        <v>90</v>
      </c>
      <c r="D4210">
        <v>0.24707200000000001</v>
      </c>
      <c r="E4210">
        <v>76</v>
      </c>
      <c r="F4210">
        <v>0</v>
      </c>
      <c r="G4210">
        <v>-1</v>
      </c>
      <c r="H4210">
        <v>1</v>
      </c>
      <c r="I4210">
        <v>273</v>
      </c>
    </row>
    <row r="4211" spans="2:9" x14ac:dyDescent="0.25">
      <c r="B4211">
        <v>402</v>
      </c>
      <c r="C4211">
        <v>89</v>
      </c>
      <c r="D4211">
        <v>1.945071</v>
      </c>
      <c r="E4211">
        <v>76</v>
      </c>
      <c r="F4211">
        <v>0</v>
      </c>
      <c r="G4211">
        <v>-1</v>
      </c>
      <c r="H4211">
        <v>1</v>
      </c>
      <c r="I4211">
        <v>273</v>
      </c>
    </row>
    <row r="4212" spans="2:9" x14ac:dyDescent="0.25">
      <c r="B4212">
        <v>402</v>
      </c>
      <c r="C4212">
        <v>90</v>
      </c>
      <c r="D4212">
        <v>0.27379900000000001</v>
      </c>
      <c r="E4212">
        <v>76</v>
      </c>
      <c r="F4212">
        <v>0</v>
      </c>
      <c r="G4212">
        <v>-1</v>
      </c>
      <c r="H4212">
        <v>1</v>
      </c>
      <c r="I4212">
        <v>273</v>
      </c>
    </row>
    <row r="4213" spans="2:9" x14ac:dyDescent="0.25">
      <c r="B4213">
        <v>403</v>
      </c>
      <c r="C4213">
        <v>89</v>
      </c>
      <c r="D4213">
        <v>1.8840170000000001</v>
      </c>
      <c r="E4213">
        <v>76</v>
      </c>
      <c r="F4213">
        <v>0</v>
      </c>
      <c r="G4213">
        <v>-1</v>
      </c>
      <c r="H4213">
        <v>1</v>
      </c>
      <c r="I4213">
        <v>273</v>
      </c>
    </row>
    <row r="4214" spans="2:9" x14ac:dyDescent="0.25">
      <c r="B4214">
        <v>403</v>
      </c>
      <c r="C4214">
        <v>90</v>
      </c>
      <c r="D4214">
        <v>0.326733</v>
      </c>
      <c r="E4214">
        <v>76</v>
      </c>
      <c r="F4214">
        <v>0</v>
      </c>
      <c r="G4214">
        <v>-1</v>
      </c>
      <c r="H4214">
        <v>1</v>
      </c>
      <c r="I4214">
        <v>273</v>
      </c>
    </row>
    <row r="4215" spans="2:9" x14ac:dyDescent="0.25">
      <c r="B4215">
        <v>404</v>
      </c>
      <c r="C4215">
        <v>89</v>
      </c>
      <c r="D4215">
        <v>1.945071</v>
      </c>
      <c r="E4215">
        <v>76</v>
      </c>
      <c r="F4215">
        <v>0</v>
      </c>
      <c r="G4215">
        <v>-1</v>
      </c>
      <c r="H4215">
        <v>1</v>
      </c>
      <c r="I4215">
        <v>273</v>
      </c>
    </row>
    <row r="4216" spans="2:9" x14ac:dyDescent="0.25">
      <c r="B4216">
        <v>404</v>
      </c>
      <c r="C4216">
        <v>90</v>
      </c>
      <c r="D4216">
        <v>0.27379900000000001</v>
      </c>
      <c r="E4216">
        <v>76</v>
      </c>
      <c r="F4216">
        <v>0</v>
      </c>
      <c r="G4216">
        <v>-1</v>
      </c>
      <c r="H4216">
        <v>1</v>
      </c>
      <c r="I4216">
        <v>273</v>
      </c>
    </row>
    <row r="4217" spans="2:9" x14ac:dyDescent="0.25">
      <c r="B4217">
        <v>405</v>
      </c>
      <c r="C4217">
        <v>89</v>
      </c>
      <c r="D4217">
        <v>1.8840170000000001</v>
      </c>
      <c r="E4217">
        <v>76</v>
      </c>
      <c r="F4217">
        <v>0</v>
      </c>
      <c r="G4217">
        <v>-1</v>
      </c>
      <c r="H4217">
        <v>1</v>
      </c>
      <c r="I4217">
        <v>273</v>
      </c>
    </row>
    <row r="4218" spans="2:9" x14ac:dyDescent="0.25">
      <c r="B4218">
        <v>405</v>
      </c>
      <c r="C4218">
        <v>90</v>
      </c>
      <c r="D4218">
        <v>0.326733</v>
      </c>
      <c r="E4218">
        <v>76</v>
      </c>
      <c r="F4218">
        <v>0</v>
      </c>
      <c r="G4218">
        <v>-1</v>
      </c>
      <c r="H4218">
        <v>1</v>
      </c>
      <c r="I4218">
        <v>273</v>
      </c>
    </row>
    <row r="4219" spans="2:9" x14ac:dyDescent="0.25">
      <c r="B4219">
        <v>406</v>
      </c>
      <c r="C4219">
        <v>89</v>
      </c>
      <c r="D4219">
        <v>1.945071</v>
      </c>
      <c r="E4219">
        <v>76</v>
      </c>
      <c r="F4219">
        <v>0</v>
      </c>
      <c r="G4219">
        <v>-1</v>
      </c>
      <c r="H4219">
        <v>1</v>
      </c>
      <c r="I4219">
        <v>273</v>
      </c>
    </row>
    <row r="4220" spans="2:9" x14ac:dyDescent="0.25">
      <c r="B4220">
        <v>406</v>
      </c>
      <c r="C4220">
        <v>90</v>
      </c>
      <c r="D4220">
        <v>0.208088</v>
      </c>
      <c r="E4220">
        <v>76</v>
      </c>
      <c r="F4220">
        <v>0</v>
      </c>
      <c r="G4220">
        <v>-1</v>
      </c>
      <c r="H4220">
        <v>1</v>
      </c>
      <c r="I4220">
        <v>273</v>
      </c>
    </row>
    <row r="4221" spans="2:9" x14ac:dyDescent="0.25">
      <c r="B4221">
        <v>407</v>
      </c>
      <c r="C4221">
        <v>89</v>
      </c>
      <c r="D4221">
        <v>1.029255</v>
      </c>
      <c r="E4221">
        <v>76</v>
      </c>
      <c r="F4221">
        <v>0</v>
      </c>
      <c r="G4221">
        <v>-1</v>
      </c>
      <c r="H4221">
        <v>1</v>
      </c>
      <c r="I4221">
        <v>273</v>
      </c>
    </row>
    <row r="4222" spans="2:9" x14ac:dyDescent="0.25">
      <c r="B4222">
        <v>408</v>
      </c>
      <c r="C4222">
        <v>89</v>
      </c>
      <c r="D4222">
        <v>6.9210830000000003</v>
      </c>
      <c r="E4222">
        <v>76</v>
      </c>
      <c r="F4222">
        <v>0</v>
      </c>
      <c r="G4222">
        <v>-1</v>
      </c>
      <c r="H4222">
        <v>1</v>
      </c>
      <c r="I4222">
        <v>273</v>
      </c>
    </row>
    <row r="4223" spans="2:9" x14ac:dyDescent="0.25">
      <c r="B4223">
        <v>408</v>
      </c>
      <c r="C4223">
        <v>90</v>
      </c>
      <c r="D4223">
        <v>0.96879700000000002</v>
      </c>
      <c r="E4223">
        <v>76</v>
      </c>
      <c r="F4223">
        <v>0</v>
      </c>
      <c r="G4223">
        <v>-1</v>
      </c>
      <c r="H4223">
        <v>1</v>
      </c>
      <c r="I4223">
        <v>273</v>
      </c>
    </row>
    <row r="4224" spans="2:9" x14ac:dyDescent="0.25">
      <c r="B4224">
        <v>409</v>
      </c>
      <c r="C4224">
        <v>89</v>
      </c>
      <c r="D4224">
        <v>6.9210830000000003</v>
      </c>
      <c r="E4224">
        <v>76</v>
      </c>
      <c r="F4224">
        <v>0</v>
      </c>
      <c r="G4224">
        <v>-1</v>
      </c>
      <c r="H4224">
        <v>1</v>
      </c>
      <c r="I4224">
        <v>273</v>
      </c>
    </row>
    <row r="4225" spans="2:9" x14ac:dyDescent="0.25">
      <c r="B4225">
        <v>409</v>
      </c>
      <c r="C4225">
        <v>90</v>
      </c>
      <c r="D4225">
        <v>1.193557</v>
      </c>
      <c r="E4225">
        <v>76</v>
      </c>
      <c r="F4225">
        <v>0</v>
      </c>
      <c r="G4225">
        <v>-1</v>
      </c>
      <c r="H4225">
        <v>1</v>
      </c>
      <c r="I4225">
        <v>273</v>
      </c>
    </row>
    <row r="4226" spans="2:9" x14ac:dyDescent="0.25">
      <c r="B4226">
        <v>410</v>
      </c>
      <c r="C4226">
        <v>89</v>
      </c>
      <c r="D4226">
        <v>6.9210830000000003</v>
      </c>
      <c r="E4226">
        <v>76</v>
      </c>
      <c r="F4226">
        <v>0</v>
      </c>
      <c r="G4226">
        <v>-1</v>
      </c>
      <c r="H4226">
        <v>1</v>
      </c>
      <c r="I4226">
        <v>273</v>
      </c>
    </row>
    <row r="4227" spans="2:9" x14ac:dyDescent="0.25">
      <c r="B4227">
        <v>410</v>
      </c>
      <c r="C4227">
        <v>90</v>
      </c>
      <c r="D4227">
        <v>0.96879700000000002</v>
      </c>
      <c r="E4227">
        <v>76</v>
      </c>
      <c r="F4227">
        <v>0</v>
      </c>
      <c r="G4227">
        <v>-1</v>
      </c>
      <c r="H4227">
        <v>1</v>
      </c>
      <c r="I4227">
        <v>273</v>
      </c>
    </row>
    <row r="4228" spans="2:9" x14ac:dyDescent="0.25">
      <c r="B4228">
        <v>411</v>
      </c>
      <c r="C4228">
        <v>89</v>
      </c>
      <c r="D4228">
        <v>6.9210830000000003</v>
      </c>
      <c r="E4228">
        <v>76</v>
      </c>
      <c r="F4228">
        <v>0</v>
      </c>
      <c r="G4228">
        <v>-1</v>
      </c>
      <c r="H4228">
        <v>1</v>
      </c>
      <c r="I4228">
        <v>273</v>
      </c>
    </row>
    <row r="4229" spans="2:9" x14ac:dyDescent="0.25">
      <c r="B4229">
        <v>411</v>
      </c>
      <c r="C4229">
        <v>90</v>
      </c>
      <c r="D4229">
        <v>1.193557</v>
      </c>
      <c r="E4229">
        <v>76</v>
      </c>
      <c r="F4229">
        <v>0</v>
      </c>
      <c r="G4229">
        <v>-1</v>
      </c>
      <c r="H4229">
        <v>1</v>
      </c>
      <c r="I4229">
        <v>273</v>
      </c>
    </row>
    <row r="4230" spans="2:9" x14ac:dyDescent="0.25">
      <c r="B4230">
        <v>412</v>
      </c>
      <c r="C4230">
        <v>89</v>
      </c>
      <c r="D4230">
        <v>6.9210830000000003</v>
      </c>
      <c r="E4230">
        <v>76</v>
      </c>
      <c r="F4230">
        <v>0</v>
      </c>
      <c r="G4230">
        <v>-1</v>
      </c>
      <c r="H4230">
        <v>1</v>
      </c>
      <c r="I4230">
        <v>273</v>
      </c>
    </row>
    <row r="4231" spans="2:9" x14ac:dyDescent="0.25">
      <c r="B4231">
        <v>412</v>
      </c>
      <c r="C4231">
        <v>90</v>
      </c>
      <c r="D4231">
        <v>0.73628499999999997</v>
      </c>
      <c r="E4231">
        <v>76</v>
      </c>
      <c r="F4231">
        <v>0</v>
      </c>
      <c r="G4231">
        <v>-1</v>
      </c>
      <c r="H4231">
        <v>1</v>
      </c>
      <c r="I4231">
        <v>273</v>
      </c>
    </row>
    <row r="4232" spans="2:9" x14ac:dyDescent="0.25">
      <c r="B4232">
        <v>413</v>
      </c>
      <c r="C4232">
        <v>89</v>
      </c>
      <c r="D4232">
        <v>6.9210830000000003</v>
      </c>
      <c r="E4232">
        <v>76</v>
      </c>
      <c r="F4232">
        <v>0</v>
      </c>
      <c r="G4232">
        <v>-1</v>
      </c>
      <c r="H4232">
        <v>1</v>
      </c>
      <c r="I4232">
        <v>273</v>
      </c>
    </row>
    <row r="4233" spans="2:9" x14ac:dyDescent="0.25">
      <c r="B4233">
        <v>413</v>
      </c>
      <c r="C4233">
        <v>90</v>
      </c>
      <c r="D4233">
        <v>0.73628499999999997</v>
      </c>
      <c r="E4233">
        <v>76</v>
      </c>
      <c r="F4233">
        <v>0</v>
      </c>
      <c r="G4233">
        <v>-1</v>
      </c>
      <c r="H4233">
        <v>1</v>
      </c>
      <c r="I4233">
        <v>273</v>
      </c>
    </row>
    <row r="4234" spans="2:9" x14ac:dyDescent="0.25">
      <c r="B4234">
        <v>414</v>
      </c>
      <c r="C4234">
        <v>89</v>
      </c>
      <c r="D4234">
        <v>1.2122059999999999</v>
      </c>
      <c r="E4234">
        <v>76</v>
      </c>
      <c r="F4234">
        <v>0</v>
      </c>
      <c r="G4234">
        <v>-1</v>
      </c>
      <c r="H4234">
        <v>1</v>
      </c>
      <c r="I4234">
        <v>273</v>
      </c>
    </row>
    <row r="4235" spans="2:9" x14ac:dyDescent="0.25">
      <c r="B4235">
        <v>415</v>
      </c>
      <c r="C4235">
        <v>89</v>
      </c>
      <c r="D4235">
        <v>1.2122059999999999</v>
      </c>
      <c r="E4235">
        <v>76</v>
      </c>
      <c r="F4235">
        <v>0</v>
      </c>
      <c r="G4235">
        <v>-1</v>
      </c>
      <c r="H4235">
        <v>1</v>
      </c>
      <c r="I4235">
        <v>273</v>
      </c>
    </row>
    <row r="4236" spans="2:9" x14ac:dyDescent="0.25">
      <c r="B4236">
        <v>415</v>
      </c>
      <c r="C4236">
        <v>90</v>
      </c>
      <c r="D4236">
        <v>0.20904800000000001</v>
      </c>
      <c r="E4236">
        <v>76</v>
      </c>
      <c r="F4236">
        <v>0</v>
      </c>
      <c r="G4236">
        <v>-1</v>
      </c>
      <c r="H4236">
        <v>1</v>
      </c>
      <c r="I4236">
        <v>273</v>
      </c>
    </row>
    <row r="4237" spans="2:9" x14ac:dyDescent="0.25">
      <c r="B4237">
        <v>416</v>
      </c>
      <c r="C4237">
        <v>89</v>
      </c>
      <c r="D4237">
        <v>1.2122059999999999</v>
      </c>
      <c r="E4237">
        <v>76</v>
      </c>
      <c r="F4237">
        <v>0</v>
      </c>
      <c r="G4237">
        <v>-1</v>
      </c>
      <c r="H4237">
        <v>1</v>
      </c>
      <c r="I4237">
        <v>273</v>
      </c>
    </row>
    <row r="4238" spans="2:9" x14ac:dyDescent="0.25">
      <c r="B4238">
        <v>417</v>
      </c>
      <c r="C4238">
        <v>89</v>
      </c>
      <c r="D4238">
        <v>1.212207</v>
      </c>
      <c r="E4238">
        <v>76</v>
      </c>
      <c r="F4238">
        <v>0</v>
      </c>
      <c r="G4238">
        <v>-1</v>
      </c>
      <c r="H4238">
        <v>1</v>
      </c>
      <c r="I4238">
        <v>273</v>
      </c>
    </row>
    <row r="4239" spans="2:9" x14ac:dyDescent="0.25">
      <c r="B4239">
        <v>418</v>
      </c>
      <c r="C4239">
        <v>89</v>
      </c>
      <c r="D4239">
        <v>1.212207</v>
      </c>
      <c r="E4239">
        <v>76</v>
      </c>
      <c r="F4239">
        <v>0</v>
      </c>
      <c r="G4239">
        <v>-1</v>
      </c>
      <c r="H4239">
        <v>1</v>
      </c>
      <c r="I4239">
        <v>273</v>
      </c>
    </row>
    <row r="4240" spans="2:9" x14ac:dyDescent="0.25">
      <c r="B4240">
        <v>418</v>
      </c>
      <c r="C4240">
        <v>90</v>
      </c>
      <c r="D4240">
        <v>0.20904800000000001</v>
      </c>
      <c r="E4240">
        <v>76</v>
      </c>
      <c r="F4240">
        <v>0</v>
      </c>
      <c r="G4240">
        <v>-1</v>
      </c>
      <c r="H4240">
        <v>1</v>
      </c>
      <c r="I4240">
        <v>273</v>
      </c>
    </row>
    <row r="4241" spans="2:9" x14ac:dyDescent="0.25">
      <c r="B4241">
        <v>419</v>
      </c>
      <c r="C4241">
        <v>89</v>
      </c>
      <c r="D4241">
        <v>1.212207</v>
      </c>
      <c r="E4241">
        <v>76</v>
      </c>
      <c r="F4241">
        <v>0</v>
      </c>
      <c r="G4241">
        <v>-1</v>
      </c>
      <c r="H4241">
        <v>1</v>
      </c>
      <c r="I4241">
        <v>273</v>
      </c>
    </row>
    <row r="4242" spans="2:9" x14ac:dyDescent="0.25">
      <c r="B4242">
        <v>420</v>
      </c>
      <c r="C4242">
        <v>89</v>
      </c>
      <c r="D4242">
        <v>1.146485</v>
      </c>
      <c r="E4242">
        <v>76</v>
      </c>
      <c r="F4242">
        <v>0</v>
      </c>
      <c r="G4242">
        <v>-1</v>
      </c>
      <c r="H4242">
        <v>1</v>
      </c>
      <c r="I4242">
        <v>273</v>
      </c>
    </row>
    <row r="4243" spans="2:9" x14ac:dyDescent="0.25">
      <c r="B4243">
        <v>421</v>
      </c>
      <c r="C4243">
        <v>89</v>
      </c>
      <c r="D4243">
        <v>1.11205</v>
      </c>
      <c r="E4243">
        <v>76</v>
      </c>
      <c r="F4243">
        <v>0</v>
      </c>
      <c r="G4243">
        <v>-1</v>
      </c>
      <c r="H4243">
        <v>1</v>
      </c>
      <c r="I4243">
        <v>273</v>
      </c>
    </row>
    <row r="4244" spans="2:9" x14ac:dyDescent="0.25">
      <c r="B4244">
        <v>422</v>
      </c>
      <c r="C4244">
        <v>89</v>
      </c>
      <c r="D4244">
        <v>1.146485</v>
      </c>
      <c r="E4244">
        <v>76</v>
      </c>
      <c r="F4244">
        <v>0</v>
      </c>
      <c r="G4244">
        <v>-1</v>
      </c>
      <c r="H4244">
        <v>1</v>
      </c>
      <c r="I4244">
        <v>273</v>
      </c>
    </row>
    <row r="4245" spans="2:9" x14ac:dyDescent="0.25">
      <c r="B4245">
        <v>423</v>
      </c>
      <c r="C4245">
        <v>89</v>
      </c>
      <c r="D4245">
        <v>8.5062750000000005</v>
      </c>
      <c r="E4245">
        <v>76</v>
      </c>
      <c r="F4245">
        <v>0</v>
      </c>
      <c r="G4245">
        <v>-1</v>
      </c>
      <c r="H4245">
        <v>1</v>
      </c>
      <c r="I4245">
        <v>273</v>
      </c>
    </row>
    <row r="4246" spans="2:9" x14ac:dyDescent="0.25">
      <c r="B4246">
        <v>423</v>
      </c>
      <c r="C4246">
        <v>90</v>
      </c>
      <c r="D4246">
        <v>1.190688</v>
      </c>
      <c r="E4246">
        <v>76</v>
      </c>
      <c r="F4246">
        <v>0</v>
      </c>
      <c r="G4246">
        <v>-1</v>
      </c>
      <c r="H4246">
        <v>1</v>
      </c>
      <c r="I4246">
        <v>273</v>
      </c>
    </row>
    <row r="4247" spans="2:9" x14ac:dyDescent="0.25">
      <c r="B4247">
        <v>424</v>
      </c>
      <c r="C4247">
        <v>89</v>
      </c>
      <c r="D4247">
        <v>8.5062750000000005</v>
      </c>
      <c r="E4247">
        <v>76</v>
      </c>
      <c r="F4247">
        <v>0</v>
      </c>
      <c r="G4247">
        <v>-1</v>
      </c>
      <c r="H4247">
        <v>1</v>
      </c>
      <c r="I4247">
        <v>273</v>
      </c>
    </row>
    <row r="4248" spans="2:9" x14ac:dyDescent="0.25">
      <c r="B4248">
        <v>424</v>
      </c>
      <c r="C4248">
        <v>90</v>
      </c>
      <c r="D4248">
        <v>1.466928</v>
      </c>
      <c r="E4248">
        <v>76</v>
      </c>
      <c r="F4248">
        <v>0</v>
      </c>
      <c r="G4248">
        <v>-1</v>
      </c>
      <c r="H4248">
        <v>1</v>
      </c>
      <c r="I4248">
        <v>273</v>
      </c>
    </row>
    <row r="4249" spans="2:9" x14ac:dyDescent="0.25">
      <c r="B4249">
        <v>425</v>
      </c>
      <c r="C4249">
        <v>89</v>
      </c>
      <c r="D4249">
        <v>8.5062750000000005</v>
      </c>
      <c r="E4249">
        <v>76</v>
      </c>
      <c r="F4249">
        <v>0</v>
      </c>
      <c r="G4249">
        <v>-1</v>
      </c>
      <c r="H4249">
        <v>1</v>
      </c>
      <c r="I4249">
        <v>273</v>
      </c>
    </row>
    <row r="4250" spans="2:9" x14ac:dyDescent="0.25">
      <c r="B4250">
        <v>425</v>
      </c>
      <c r="C4250">
        <v>90</v>
      </c>
      <c r="D4250">
        <v>0.90492300000000003</v>
      </c>
      <c r="E4250">
        <v>76</v>
      </c>
      <c r="F4250">
        <v>0</v>
      </c>
      <c r="G4250">
        <v>-1</v>
      </c>
      <c r="H4250">
        <v>1</v>
      </c>
      <c r="I4250">
        <v>273</v>
      </c>
    </row>
    <row r="4251" spans="2:9" x14ac:dyDescent="0.25">
      <c r="B4251">
        <v>426</v>
      </c>
      <c r="C4251">
        <v>89</v>
      </c>
      <c r="D4251">
        <v>1.146485</v>
      </c>
      <c r="E4251">
        <v>76</v>
      </c>
      <c r="F4251">
        <v>0</v>
      </c>
      <c r="G4251">
        <v>-1</v>
      </c>
      <c r="H4251">
        <v>1</v>
      </c>
      <c r="I4251">
        <v>273</v>
      </c>
    </row>
    <row r="4252" spans="2:9" x14ac:dyDescent="0.25">
      <c r="B4252">
        <v>427</v>
      </c>
      <c r="C4252">
        <v>89</v>
      </c>
      <c r="D4252">
        <v>1.11205</v>
      </c>
      <c r="E4252">
        <v>76</v>
      </c>
      <c r="F4252">
        <v>0</v>
      </c>
      <c r="G4252">
        <v>-1</v>
      </c>
      <c r="H4252">
        <v>1</v>
      </c>
      <c r="I4252">
        <v>273</v>
      </c>
    </row>
    <row r="4253" spans="2:9" x14ac:dyDescent="0.25">
      <c r="B4253">
        <v>428</v>
      </c>
      <c r="C4253">
        <v>89</v>
      </c>
      <c r="D4253">
        <v>1.146485</v>
      </c>
      <c r="E4253">
        <v>76</v>
      </c>
      <c r="F4253">
        <v>0</v>
      </c>
      <c r="G4253">
        <v>-1</v>
      </c>
      <c r="H4253">
        <v>1</v>
      </c>
      <c r="I4253">
        <v>273</v>
      </c>
    </row>
    <row r="4254" spans="2:9" x14ac:dyDescent="0.25">
      <c r="B4254">
        <v>429</v>
      </c>
      <c r="C4254">
        <v>89</v>
      </c>
      <c r="D4254">
        <v>8.5062759999999997</v>
      </c>
      <c r="E4254">
        <v>76</v>
      </c>
      <c r="F4254">
        <v>0</v>
      </c>
      <c r="G4254">
        <v>-1</v>
      </c>
      <c r="H4254">
        <v>1</v>
      </c>
      <c r="I4254">
        <v>273</v>
      </c>
    </row>
    <row r="4255" spans="2:9" x14ac:dyDescent="0.25">
      <c r="B4255">
        <v>429</v>
      </c>
      <c r="C4255">
        <v>90</v>
      </c>
      <c r="D4255">
        <v>1.190688</v>
      </c>
      <c r="E4255">
        <v>76</v>
      </c>
      <c r="F4255">
        <v>0</v>
      </c>
      <c r="G4255">
        <v>-1</v>
      </c>
      <c r="H4255">
        <v>1</v>
      </c>
      <c r="I4255">
        <v>273</v>
      </c>
    </row>
    <row r="4256" spans="2:9" x14ac:dyDescent="0.25">
      <c r="B4256">
        <v>430</v>
      </c>
      <c r="C4256">
        <v>89</v>
      </c>
      <c r="D4256">
        <v>8.5062759999999997</v>
      </c>
      <c r="E4256">
        <v>76</v>
      </c>
      <c r="F4256">
        <v>0</v>
      </c>
      <c r="G4256">
        <v>-1</v>
      </c>
      <c r="H4256">
        <v>1</v>
      </c>
      <c r="I4256">
        <v>273</v>
      </c>
    </row>
    <row r="4257" spans="2:9" x14ac:dyDescent="0.25">
      <c r="B4257">
        <v>430</v>
      </c>
      <c r="C4257">
        <v>90</v>
      </c>
      <c r="D4257">
        <v>1.466928</v>
      </c>
      <c r="E4257">
        <v>76</v>
      </c>
      <c r="F4257">
        <v>0</v>
      </c>
      <c r="G4257">
        <v>-1</v>
      </c>
      <c r="H4257">
        <v>1</v>
      </c>
      <c r="I4257">
        <v>273</v>
      </c>
    </row>
    <row r="4258" spans="2:9" x14ac:dyDescent="0.25">
      <c r="B4258">
        <v>431</v>
      </c>
      <c r="C4258">
        <v>89</v>
      </c>
      <c r="D4258">
        <v>8.5062759999999997</v>
      </c>
      <c r="E4258">
        <v>76</v>
      </c>
      <c r="F4258">
        <v>0</v>
      </c>
      <c r="G4258">
        <v>-1</v>
      </c>
      <c r="H4258">
        <v>1</v>
      </c>
      <c r="I4258">
        <v>273</v>
      </c>
    </row>
    <row r="4259" spans="2:9" x14ac:dyDescent="0.25">
      <c r="B4259">
        <v>431</v>
      </c>
      <c r="C4259">
        <v>90</v>
      </c>
      <c r="D4259">
        <v>0.90492300000000003</v>
      </c>
      <c r="E4259">
        <v>76</v>
      </c>
      <c r="F4259">
        <v>0</v>
      </c>
      <c r="G4259">
        <v>-1</v>
      </c>
      <c r="H4259">
        <v>1</v>
      </c>
      <c r="I4259">
        <v>273</v>
      </c>
    </row>
    <row r="4260" spans="2:9" x14ac:dyDescent="0.25">
      <c r="B4260">
        <v>432</v>
      </c>
      <c r="C4260">
        <v>89</v>
      </c>
      <c r="D4260">
        <v>1.100651</v>
      </c>
      <c r="E4260">
        <v>76</v>
      </c>
      <c r="F4260">
        <v>0</v>
      </c>
      <c r="G4260">
        <v>-1</v>
      </c>
      <c r="H4260">
        <v>1</v>
      </c>
      <c r="I4260">
        <v>273</v>
      </c>
    </row>
    <row r="4261" spans="2:9" x14ac:dyDescent="0.25">
      <c r="B4261">
        <v>433</v>
      </c>
      <c r="C4261">
        <v>89</v>
      </c>
      <c r="D4261">
        <v>1.067593</v>
      </c>
      <c r="E4261">
        <v>76</v>
      </c>
      <c r="F4261">
        <v>0</v>
      </c>
      <c r="G4261">
        <v>-1</v>
      </c>
      <c r="H4261">
        <v>1</v>
      </c>
      <c r="I4261">
        <v>273</v>
      </c>
    </row>
    <row r="4262" spans="2:9" x14ac:dyDescent="0.25">
      <c r="B4262">
        <v>434</v>
      </c>
      <c r="C4262">
        <v>89</v>
      </c>
      <c r="D4262">
        <v>1.100651</v>
      </c>
      <c r="E4262">
        <v>76</v>
      </c>
      <c r="F4262">
        <v>0</v>
      </c>
      <c r="G4262">
        <v>-1</v>
      </c>
      <c r="H4262">
        <v>1</v>
      </c>
      <c r="I4262">
        <v>273</v>
      </c>
    </row>
    <row r="4263" spans="2:9" x14ac:dyDescent="0.25">
      <c r="B4263">
        <v>435</v>
      </c>
      <c r="C4263">
        <v>89</v>
      </c>
      <c r="D4263">
        <v>4.5160419999999997</v>
      </c>
      <c r="E4263">
        <v>76</v>
      </c>
      <c r="F4263">
        <v>0</v>
      </c>
      <c r="G4263">
        <v>-1</v>
      </c>
      <c r="H4263">
        <v>1</v>
      </c>
      <c r="I4263">
        <v>273</v>
      </c>
    </row>
    <row r="4264" spans="2:9" x14ac:dyDescent="0.25">
      <c r="B4264">
        <v>435</v>
      </c>
      <c r="C4264">
        <v>90</v>
      </c>
      <c r="D4264">
        <v>0.65831499999999998</v>
      </c>
      <c r="E4264">
        <v>76</v>
      </c>
      <c r="F4264">
        <v>0</v>
      </c>
      <c r="G4264">
        <v>-1</v>
      </c>
      <c r="H4264">
        <v>1</v>
      </c>
      <c r="I4264">
        <v>273</v>
      </c>
    </row>
    <row r="4265" spans="2:9" x14ac:dyDescent="0.25">
      <c r="B4265">
        <v>436</v>
      </c>
      <c r="C4265">
        <v>89</v>
      </c>
      <c r="D4265">
        <v>4.5160419999999997</v>
      </c>
      <c r="E4265">
        <v>76</v>
      </c>
      <c r="F4265">
        <v>0</v>
      </c>
      <c r="G4265">
        <v>-1</v>
      </c>
      <c r="H4265">
        <v>1</v>
      </c>
      <c r="I4265">
        <v>273</v>
      </c>
    </row>
    <row r="4266" spans="2:9" x14ac:dyDescent="0.25">
      <c r="B4266">
        <v>436</v>
      </c>
      <c r="C4266">
        <v>90</v>
      </c>
      <c r="D4266">
        <v>0.81104399999999999</v>
      </c>
      <c r="E4266">
        <v>76</v>
      </c>
      <c r="F4266">
        <v>0</v>
      </c>
      <c r="G4266">
        <v>-1</v>
      </c>
      <c r="H4266">
        <v>1</v>
      </c>
      <c r="I4266">
        <v>273</v>
      </c>
    </row>
    <row r="4267" spans="2:9" x14ac:dyDescent="0.25">
      <c r="B4267">
        <v>437</v>
      </c>
      <c r="C4267">
        <v>89</v>
      </c>
      <c r="D4267">
        <v>4.5160419999999997</v>
      </c>
      <c r="E4267">
        <v>76</v>
      </c>
      <c r="F4267">
        <v>0</v>
      </c>
      <c r="G4267">
        <v>-1</v>
      </c>
      <c r="H4267">
        <v>1</v>
      </c>
      <c r="I4267">
        <v>273</v>
      </c>
    </row>
    <row r="4268" spans="2:9" x14ac:dyDescent="0.25">
      <c r="B4268">
        <v>437</v>
      </c>
      <c r="C4268">
        <v>90</v>
      </c>
      <c r="D4268">
        <v>0.50031899999999996</v>
      </c>
      <c r="E4268">
        <v>76</v>
      </c>
      <c r="F4268">
        <v>0</v>
      </c>
      <c r="G4268">
        <v>-1</v>
      </c>
      <c r="H4268">
        <v>1</v>
      </c>
      <c r="I4268">
        <v>273</v>
      </c>
    </row>
    <row r="4269" spans="2:9" x14ac:dyDescent="0.25">
      <c r="B4269">
        <v>438</v>
      </c>
      <c r="C4269">
        <v>89</v>
      </c>
      <c r="D4269">
        <v>0.60477800000000004</v>
      </c>
      <c r="E4269">
        <v>76</v>
      </c>
      <c r="F4269">
        <v>0</v>
      </c>
      <c r="G4269">
        <v>-1</v>
      </c>
      <c r="H4269">
        <v>1</v>
      </c>
      <c r="I4269">
        <v>273</v>
      </c>
    </row>
    <row r="4270" spans="2:9" x14ac:dyDescent="0.25">
      <c r="B4270">
        <v>439</v>
      </c>
      <c r="C4270">
        <v>89</v>
      </c>
      <c r="D4270">
        <v>1.067593</v>
      </c>
      <c r="E4270">
        <v>76</v>
      </c>
      <c r="F4270">
        <v>0</v>
      </c>
      <c r="G4270">
        <v>-1</v>
      </c>
      <c r="H4270">
        <v>1</v>
      </c>
      <c r="I4270">
        <v>273</v>
      </c>
    </row>
    <row r="4271" spans="2:9" x14ac:dyDescent="0.25">
      <c r="B4271">
        <v>440</v>
      </c>
      <c r="C4271">
        <v>89</v>
      </c>
      <c r="D4271">
        <v>1.100651</v>
      </c>
      <c r="E4271">
        <v>76</v>
      </c>
      <c r="F4271">
        <v>0</v>
      </c>
      <c r="G4271">
        <v>-1</v>
      </c>
      <c r="H4271">
        <v>1</v>
      </c>
      <c r="I4271">
        <v>273</v>
      </c>
    </row>
    <row r="4272" spans="2:9" x14ac:dyDescent="0.25">
      <c r="B4272">
        <v>441</v>
      </c>
      <c r="C4272">
        <v>89</v>
      </c>
      <c r="D4272">
        <v>4.5160419999999997</v>
      </c>
      <c r="E4272">
        <v>76</v>
      </c>
      <c r="F4272">
        <v>0</v>
      </c>
      <c r="G4272">
        <v>-1</v>
      </c>
      <c r="H4272">
        <v>1</v>
      </c>
      <c r="I4272">
        <v>273</v>
      </c>
    </row>
    <row r="4273" spans="2:9" x14ac:dyDescent="0.25">
      <c r="B4273">
        <v>441</v>
      </c>
      <c r="C4273">
        <v>90</v>
      </c>
      <c r="D4273">
        <v>0.65831499999999998</v>
      </c>
      <c r="E4273">
        <v>76</v>
      </c>
      <c r="F4273">
        <v>0</v>
      </c>
      <c r="G4273">
        <v>-1</v>
      </c>
      <c r="H4273">
        <v>1</v>
      </c>
      <c r="I4273">
        <v>273</v>
      </c>
    </row>
    <row r="4274" spans="2:9" x14ac:dyDescent="0.25">
      <c r="B4274">
        <v>442</v>
      </c>
      <c r="C4274">
        <v>89</v>
      </c>
      <c r="D4274">
        <v>4.5160419999999997</v>
      </c>
      <c r="E4274">
        <v>76</v>
      </c>
      <c r="F4274">
        <v>0</v>
      </c>
      <c r="G4274">
        <v>-1</v>
      </c>
      <c r="H4274">
        <v>1</v>
      </c>
      <c r="I4274">
        <v>273</v>
      </c>
    </row>
    <row r="4275" spans="2:9" x14ac:dyDescent="0.25">
      <c r="B4275">
        <v>442</v>
      </c>
      <c r="C4275">
        <v>90</v>
      </c>
      <c r="D4275">
        <v>0.81104399999999999</v>
      </c>
      <c r="E4275">
        <v>76</v>
      </c>
      <c r="F4275">
        <v>0</v>
      </c>
      <c r="G4275">
        <v>-1</v>
      </c>
      <c r="H4275">
        <v>1</v>
      </c>
      <c r="I4275">
        <v>273</v>
      </c>
    </row>
    <row r="4276" spans="2:9" x14ac:dyDescent="0.25">
      <c r="B4276">
        <v>443</v>
      </c>
      <c r="C4276">
        <v>89</v>
      </c>
      <c r="D4276">
        <v>4.5160419999999997</v>
      </c>
      <c r="E4276">
        <v>76</v>
      </c>
      <c r="F4276">
        <v>0</v>
      </c>
      <c r="G4276">
        <v>-1</v>
      </c>
      <c r="H4276">
        <v>1</v>
      </c>
      <c r="I4276">
        <v>273</v>
      </c>
    </row>
    <row r="4277" spans="2:9" x14ac:dyDescent="0.25">
      <c r="B4277">
        <v>443</v>
      </c>
      <c r="C4277">
        <v>90</v>
      </c>
      <c r="D4277">
        <v>0.50031999999999999</v>
      </c>
      <c r="E4277">
        <v>76</v>
      </c>
      <c r="F4277">
        <v>0</v>
      </c>
      <c r="G4277">
        <v>-1</v>
      </c>
      <c r="H4277">
        <v>1</v>
      </c>
      <c r="I4277">
        <v>273</v>
      </c>
    </row>
    <row r="4278" spans="2:9" x14ac:dyDescent="0.25">
      <c r="B4278">
        <v>444</v>
      </c>
      <c r="C4278">
        <v>89</v>
      </c>
      <c r="D4278">
        <v>0.44219700000000001</v>
      </c>
      <c r="E4278">
        <v>76</v>
      </c>
      <c r="F4278">
        <v>0</v>
      </c>
      <c r="G4278">
        <v>-1</v>
      </c>
      <c r="H4278">
        <v>1</v>
      </c>
      <c r="I4278">
        <v>273</v>
      </c>
    </row>
    <row r="4279" spans="2:9" x14ac:dyDescent="0.25">
      <c r="B4279">
        <v>445</v>
      </c>
      <c r="C4279">
        <v>89</v>
      </c>
      <c r="D4279">
        <v>0.42891600000000002</v>
      </c>
      <c r="E4279">
        <v>76</v>
      </c>
      <c r="F4279">
        <v>0</v>
      </c>
      <c r="G4279">
        <v>-1</v>
      </c>
      <c r="H4279">
        <v>1</v>
      </c>
      <c r="I4279">
        <v>273</v>
      </c>
    </row>
    <row r="4280" spans="2:9" x14ac:dyDescent="0.25">
      <c r="B4280">
        <v>446</v>
      </c>
      <c r="C4280">
        <v>89</v>
      </c>
      <c r="D4280">
        <v>0.44219700000000001</v>
      </c>
      <c r="E4280">
        <v>76</v>
      </c>
      <c r="F4280">
        <v>0</v>
      </c>
      <c r="G4280">
        <v>-1</v>
      </c>
      <c r="H4280">
        <v>1</v>
      </c>
      <c r="I4280">
        <v>273</v>
      </c>
    </row>
    <row r="4281" spans="2:9" x14ac:dyDescent="0.25">
      <c r="B4281">
        <v>447</v>
      </c>
      <c r="C4281">
        <v>89</v>
      </c>
      <c r="D4281">
        <v>2.0436369999999999</v>
      </c>
      <c r="E4281">
        <v>76</v>
      </c>
      <c r="F4281">
        <v>0</v>
      </c>
      <c r="G4281">
        <v>-1</v>
      </c>
      <c r="H4281">
        <v>1</v>
      </c>
      <c r="I4281">
        <v>273</v>
      </c>
    </row>
    <row r="4282" spans="2:9" x14ac:dyDescent="0.25">
      <c r="B4282">
        <v>447</v>
      </c>
      <c r="C4282">
        <v>90</v>
      </c>
      <c r="D4282">
        <v>0.75690299999999999</v>
      </c>
      <c r="E4282">
        <v>76</v>
      </c>
      <c r="F4282">
        <v>0</v>
      </c>
      <c r="G4282">
        <v>-1</v>
      </c>
      <c r="H4282">
        <v>1</v>
      </c>
      <c r="I4282">
        <v>273</v>
      </c>
    </row>
    <row r="4283" spans="2:9" x14ac:dyDescent="0.25">
      <c r="B4283">
        <v>448</v>
      </c>
      <c r="C4283">
        <v>89</v>
      </c>
      <c r="D4283">
        <v>2.0436369999999999</v>
      </c>
      <c r="E4283">
        <v>76</v>
      </c>
      <c r="F4283">
        <v>0</v>
      </c>
      <c r="G4283">
        <v>-1</v>
      </c>
      <c r="H4283">
        <v>1</v>
      </c>
      <c r="I4283">
        <v>273</v>
      </c>
    </row>
    <row r="4284" spans="2:9" x14ac:dyDescent="0.25">
      <c r="B4284">
        <v>448</v>
      </c>
      <c r="C4284">
        <v>90</v>
      </c>
      <c r="D4284">
        <v>0.932504</v>
      </c>
      <c r="E4284">
        <v>76</v>
      </c>
      <c r="F4284">
        <v>0</v>
      </c>
      <c r="G4284">
        <v>-1</v>
      </c>
      <c r="H4284">
        <v>1</v>
      </c>
      <c r="I4284">
        <v>273</v>
      </c>
    </row>
    <row r="4285" spans="2:9" x14ac:dyDescent="0.25">
      <c r="B4285">
        <v>449</v>
      </c>
      <c r="C4285">
        <v>89</v>
      </c>
      <c r="D4285">
        <v>2.0436369999999999</v>
      </c>
      <c r="E4285">
        <v>76</v>
      </c>
      <c r="F4285">
        <v>0</v>
      </c>
      <c r="G4285">
        <v>-1</v>
      </c>
      <c r="H4285">
        <v>1</v>
      </c>
      <c r="I4285">
        <v>273</v>
      </c>
    </row>
    <row r="4286" spans="2:9" x14ac:dyDescent="0.25">
      <c r="B4286">
        <v>449</v>
      </c>
      <c r="C4286">
        <v>90</v>
      </c>
      <c r="D4286">
        <v>0.57524600000000004</v>
      </c>
      <c r="E4286">
        <v>76</v>
      </c>
      <c r="F4286">
        <v>0</v>
      </c>
      <c r="G4286">
        <v>-1</v>
      </c>
      <c r="H4286">
        <v>1</v>
      </c>
      <c r="I4286">
        <v>273</v>
      </c>
    </row>
    <row r="4287" spans="2:9" x14ac:dyDescent="0.25">
      <c r="B4287">
        <v>450</v>
      </c>
      <c r="C4287">
        <v>89</v>
      </c>
      <c r="D4287">
        <v>0.44219700000000001</v>
      </c>
      <c r="E4287">
        <v>76</v>
      </c>
      <c r="F4287">
        <v>0</v>
      </c>
      <c r="G4287">
        <v>-1</v>
      </c>
      <c r="H4287">
        <v>1</v>
      </c>
      <c r="I4287">
        <v>273</v>
      </c>
    </row>
    <row r="4288" spans="2:9" x14ac:dyDescent="0.25">
      <c r="B4288">
        <v>451</v>
      </c>
      <c r="C4288">
        <v>89</v>
      </c>
      <c r="D4288">
        <v>0.42891600000000002</v>
      </c>
      <c r="E4288">
        <v>76</v>
      </c>
      <c r="F4288">
        <v>0</v>
      </c>
      <c r="G4288">
        <v>-1</v>
      </c>
      <c r="H4288">
        <v>1</v>
      </c>
      <c r="I4288">
        <v>273</v>
      </c>
    </row>
    <row r="4289" spans="2:9" x14ac:dyDescent="0.25">
      <c r="B4289">
        <v>452</v>
      </c>
      <c r="C4289">
        <v>89</v>
      </c>
      <c r="D4289">
        <v>0.44219700000000001</v>
      </c>
      <c r="E4289">
        <v>76</v>
      </c>
      <c r="F4289">
        <v>0</v>
      </c>
      <c r="G4289">
        <v>-1</v>
      </c>
      <c r="H4289">
        <v>1</v>
      </c>
      <c r="I4289">
        <v>273</v>
      </c>
    </row>
    <row r="4290" spans="2:9" x14ac:dyDescent="0.25">
      <c r="B4290">
        <v>453</v>
      </c>
      <c r="C4290">
        <v>89</v>
      </c>
      <c r="D4290">
        <v>2.0436380000000001</v>
      </c>
      <c r="E4290">
        <v>76</v>
      </c>
      <c r="F4290">
        <v>0</v>
      </c>
      <c r="G4290">
        <v>-1</v>
      </c>
      <c r="H4290">
        <v>1</v>
      </c>
      <c r="I4290">
        <v>273</v>
      </c>
    </row>
    <row r="4291" spans="2:9" x14ac:dyDescent="0.25">
      <c r="B4291">
        <v>453</v>
      </c>
      <c r="C4291">
        <v>90</v>
      </c>
      <c r="D4291">
        <v>0.75690299999999999</v>
      </c>
      <c r="E4291">
        <v>76</v>
      </c>
      <c r="F4291">
        <v>0</v>
      </c>
      <c r="G4291">
        <v>-1</v>
      </c>
      <c r="H4291">
        <v>1</v>
      </c>
      <c r="I4291">
        <v>273</v>
      </c>
    </row>
    <row r="4292" spans="2:9" x14ac:dyDescent="0.25">
      <c r="B4292">
        <v>454</v>
      </c>
      <c r="C4292">
        <v>89</v>
      </c>
      <c r="D4292">
        <v>2.0436380000000001</v>
      </c>
      <c r="E4292">
        <v>76</v>
      </c>
      <c r="F4292">
        <v>0</v>
      </c>
      <c r="G4292">
        <v>-1</v>
      </c>
      <c r="H4292">
        <v>1</v>
      </c>
      <c r="I4292">
        <v>273</v>
      </c>
    </row>
    <row r="4293" spans="2:9" x14ac:dyDescent="0.25">
      <c r="B4293">
        <v>454</v>
      </c>
      <c r="C4293">
        <v>90</v>
      </c>
      <c r="D4293">
        <v>0.932504</v>
      </c>
      <c r="E4293">
        <v>76</v>
      </c>
      <c r="F4293">
        <v>0</v>
      </c>
      <c r="G4293">
        <v>-1</v>
      </c>
      <c r="H4293">
        <v>1</v>
      </c>
      <c r="I4293">
        <v>273</v>
      </c>
    </row>
    <row r="4294" spans="2:9" x14ac:dyDescent="0.25">
      <c r="B4294">
        <v>455</v>
      </c>
      <c r="C4294">
        <v>89</v>
      </c>
      <c r="D4294">
        <v>2.0436380000000001</v>
      </c>
      <c r="E4294">
        <v>76</v>
      </c>
      <c r="F4294">
        <v>0</v>
      </c>
      <c r="G4294">
        <v>-1</v>
      </c>
      <c r="H4294">
        <v>1</v>
      </c>
      <c r="I4294">
        <v>273</v>
      </c>
    </row>
    <row r="4295" spans="2:9" x14ac:dyDescent="0.25">
      <c r="B4295">
        <v>455</v>
      </c>
      <c r="C4295">
        <v>90</v>
      </c>
      <c r="D4295">
        <v>0.57524600000000004</v>
      </c>
      <c r="E4295">
        <v>76</v>
      </c>
      <c r="F4295">
        <v>0</v>
      </c>
      <c r="G4295">
        <v>-1</v>
      </c>
      <c r="H4295">
        <v>1</v>
      </c>
      <c r="I4295">
        <v>273</v>
      </c>
    </row>
    <row r="4296" spans="2:9" x14ac:dyDescent="0.25">
      <c r="B4296">
        <v>456</v>
      </c>
      <c r="C4296">
        <v>89</v>
      </c>
      <c r="D4296">
        <v>4.9301409999999999</v>
      </c>
      <c r="E4296">
        <v>76</v>
      </c>
      <c r="F4296">
        <v>0</v>
      </c>
      <c r="G4296">
        <v>-1</v>
      </c>
      <c r="H4296">
        <v>1</v>
      </c>
      <c r="I4296">
        <v>273</v>
      </c>
    </row>
    <row r="4297" spans="2:9" x14ac:dyDescent="0.25">
      <c r="B4297">
        <v>456</v>
      </c>
      <c r="C4297">
        <v>90</v>
      </c>
      <c r="D4297">
        <v>0.47622399999999998</v>
      </c>
      <c r="E4297">
        <v>76</v>
      </c>
      <c r="F4297">
        <v>0</v>
      </c>
      <c r="G4297">
        <v>-1</v>
      </c>
      <c r="H4297">
        <v>1</v>
      </c>
      <c r="I4297">
        <v>273</v>
      </c>
    </row>
    <row r="4298" spans="2:9" x14ac:dyDescent="0.25">
      <c r="B4298">
        <v>457</v>
      </c>
      <c r="C4298">
        <v>89</v>
      </c>
      <c r="D4298">
        <v>4.9301409999999999</v>
      </c>
      <c r="E4298">
        <v>76</v>
      </c>
      <c r="F4298">
        <v>0</v>
      </c>
      <c r="G4298">
        <v>-1</v>
      </c>
      <c r="H4298">
        <v>1</v>
      </c>
      <c r="I4298">
        <v>273</v>
      </c>
    </row>
    <row r="4299" spans="2:9" x14ac:dyDescent="0.25">
      <c r="B4299">
        <v>457</v>
      </c>
      <c r="C4299">
        <v>90</v>
      </c>
      <c r="D4299">
        <v>0.47622399999999998</v>
      </c>
      <c r="E4299">
        <v>76</v>
      </c>
      <c r="F4299">
        <v>0</v>
      </c>
      <c r="G4299">
        <v>-1</v>
      </c>
      <c r="H4299">
        <v>1</v>
      </c>
      <c r="I4299">
        <v>273</v>
      </c>
    </row>
    <row r="4300" spans="2:9" x14ac:dyDescent="0.25">
      <c r="B4300">
        <v>458</v>
      </c>
      <c r="C4300">
        <v>89</v>
      </c>
      <c r="D4300">
        <v>4.9301409999999999</v>
      </c>
      <c r="E4300">
        <v>76</v>
      </c>
      <c r="F4300">
        <v>0</v>
      </c>
      <c r="G4300">
        <v>-1</v>
      </c>
      <c r="H4300">
        <v>1</v>
      </c>
      <c r="I4300">
        <v>273</v>
      </c>
    </row>
    <row r="4301" spans="2:9" x14ac:dyDescent="0.25">
      <c r="B4301">
        <v>458</v>
      </c>
      <c r="C4301">
        <v>90</v>
      </c>
      <c r="D4301">
        <v>0.47622399999999998</v>
      </c>
      <c r="E4301">
        <v>76</v>
      </c>
      <c r="F4301">
        <v>0</v>
      </c>
      <c r="G4301">
        <v>-1</v>
      </c>
      <c r="H4301">
        <v>1</v>
      </c>
      <c r="I4301">
        <v>273</v>
      </c>
    </row>
    <row r="4302" spans="2:9" x14ac:dyDescent="0.25">
      <c r="B4302">
        <v>459</v>
      </c>
      <c r="C4302">
        <v>89</v>
      </c>
      <c r="D4302">
        <v>4.9301409999999999</v>
      </c>
      <c r="E4302">
        <v>76</v>
      </c>
      <c r="F4302">
        <v>0</v>
      </c>
      <c r="G4302">
        <v>-1</v>
      </c>
      <c r="H4302">
        <v>1</v>
      </c>
      <c r="I4302">
        <v>273</v>
      </c>
    </row>
    <row r="4303" spans="2:9" x14ac:dyDescent="0.25">
      <c r="B4303">
        <v>459</v>
      </c>
      <c r="C4303">
        <v>90</v>
      </c>
      <c r="D4303">
        <v>0.47622399999999998</v>
      </c>
      <c r="E4303">
        <v>76</v>
      </c>
      <c r="F4303">
        <v>0</v>
      </c>
      <c r="G4303">
        <v>-1</v>
      </c>
      <c r="H4303">
        <v>1</v>
      </c>
      <c r="I4303">
        <v>273</v>
      </c>
    </row>
    <row r="4304" spans="2:9" x14ac:dyDescent="0.25">
      <c r="B4304">
        <v>460</v>
      </c>
      <c r="C4304">
        <v>89</v>
      </c>
      <c r="D4304">
        <v>2.4528180000000002</v>
      </c>
      <c r="E4304">
        <v>76</v>
      </c>
      <c r="F4304">
        <v>0</v>
      </c>
      <c r="G4304">
        <v>-1</v>
      </c>
      <c r="H4304">
        <v>1</v>
      </c>
      <c r="I4304">
        <v>273</v>
      </c>
    </row>
    <row r="4305" spans="2:9" x14ac:dyDescent="0.25">
      <c r="B4305">
        <v>460</v>
      </c>
      <c r="C4305">
        <v>90</v>
      </c>
      <c r="D4305">
        <v>1.195973</v>
      </c>
      <c r="E4305">
        <v>76</v>
      </c>
      <c r="F4305">
        <v>0</v>
      </c>
      <c r="G4305">
        <v>-1</v>
      </c>
      <c r="H4305">
        <v>1</v>
      </c>
      <c r="I4305">
        <v>273</v>
      </c>
    </row>
    <row r="4306" spans="2:9" x14ac:dyDescent="0.25">
      <c r="B4306">
        <v>461</v>
      </c>
      <c r="C4306">
        <v>89</v>
      </c>
      <c r="D4306">
        <v>3.0973540000000002</v>
      </c>
      <c r="E4306">
        <v>76</v>
      </c>
      <c r="F4306">
        <v>0</v>
      </c>
      <c r="G4306">
        <v>-1</v>
      </c>
      <c r="H4306">
        <v>1</v>
      </c>
      <c r="I4306">
        <v>273</v>
      </c>
    </row>
    <row r="4307" spans="2:9" x14ac:dyDescent="0.25">
      <c r="B4307">
        <v>461</v>
      </c>
      <c r="C4307">
        <v>90</v>
      </c>
      <c r="D4307">
        <v>1.195973</v>
      </c>
      <c r="E4307">
        <v>76</v>
      </c>
      <c r="F4307">
        <v>0</v>
      </c>
      <c r="G4307">
        <v>-1</v>
      </c>
      <c r="H4307">
        <v>1</v>
      </c>
      <c r="I4307">
        <v>273</v>
      </c>
    </row>
    <row r="4308" spans="2:9" x14ac:dyDescent="0.25">
      <c r="B4308">
        <v>462</v>
      </c>
      <c r="C4308">
        <v>89</v>
      </c>
      <c r="D4308">
        <v>3.7418909999999999</v>
      </c>
      <c r="E4308">
        <v>76</v>
      </c>
      <c r="F4308">
        <v>0</v>
      </c>
      <c r="G4308">
        <v>-1</v>
      </c>
      <c r="H4308">
        <v>1</v>
      </c>
      <c r="I4308">
        <v>273</v>
      </c>
    </row>
    <row r="4309" spans="2:9" x14ac:dyDescent="0.25">
      <c r="B4309">
        <v>462</v>
      </c>
      <c r="C4309">
        <v>90</v>
      </c>
      <c r="D4309">
        <v>1.195973</v>
      </c>
      <c r="E4309">
        <v>76</v>
      </c>
      <c r="F4309">
        <v>0</v>
      </c>
      <c r="G4309">
        <v>-1</v>
      </c>
      <c r="H4309">
        <v>1</v>
      </c>
      <c r="I4309">
        <v>273</v>
      </c>
    </row>
    <row r="4310" spans="2:9" x14ac:dyDescent="0.25">
      <c r="B4310">
        <v>463</v>
      </c>
      <c r="C4310">
        <v>89</v>
      </c>
      <c r="D4310">
        <v>4.3864270000000003</v>
      </c>
      <c r="E4310">
        <v>76</v>
      </c>
      <c r="F4310">
        <v>0</v>
      </c>
      <c r="G4310">
        <v>-1</v>
      </c>
      <c r="H4310">
        <v>1</v>
      </c>
      <c r="I4310">
        <v>273</v>
      </c>
    </row>
    <row r="4311" spans="2:9" x14ac:dyDescent="0.25">
      <c r="B4311">
        <v>463</v>
      </c>
      <c r="C4311">
        <v>90</v>
      </c>
      <c r="D4311">
        <v>1.195973</v>
      </c>
      <c r="E4311">
        <v>76</v>
      </c>
      <c r="F4311">
        <v>0</v>
      </c>
      <c r="G4311">
        <v>-1</v>
      </c>
      <c r="H4311">
        <v>1</v>
      </c>
      <c r="I4311">
        <v>273</v>
      </c>
    </row>
    <row r="4312" spans="2:9" x14ac:dyDescent="0.25">
      <c r="B4312">
        <v>464</v>
      </c>
      <c r="C4312">
        <v>89</v>
      </c>
      <c r="D4312">
        <v>5.0309629999999999</v>
      </c>
      <c r="E4312">
        <v>76</v>
      </c>
      <c r="F4312">
        <v>0</v>
      </c>
      <c r="G4312">
        <v>-1</v>
      </c>
      <c r="H4312">
        <v>1</v>
      </c>
      <c r="I4312">
        <v>273</v>
      </c>
    </row>
    <row r="4313" spans="2:9" x14ac:dyDescent="0.25">
      <c r="B4313">
        <v>464</v>
      </c>
      <c r="C4313">
        <v>90</v>
      </c>
      <c r="D4313">
        <v>1.195973</v>
      </c>
      <c r="E4313">
        <v>76</v>
      </c>
      <c r="F4313">
        <v>0</v>
      </c>
      <c r="G4313">
        <v>-1</v>
      </c>
      <c r="H4313">
        <v>1</v>
      </c>
      <c r="I4313">
        <v>273</v>
      </c>
    </row>
    <row r="4314" spans="2:9" x14ac:dyDescent="0.25">
      <c r="B4314">
        <v>465</v>
      </c>
      <c r="C4314">
        <v>89</v>
      </c>
      <c r="D4314">
        <v>5.4606539999999999</v>
      </c>
      <c r="E4314">
        <v>76</v>
      </c>
      <c r="F4314">
        <v>0</v>
      </c>
      <c r="G4314">
        <v>-1</v>
      </c>
      <c r="H4314">
        <v>1</v>
      </c>
      <c r="I4314">
        <v>273</v>
      </c>
    </row>
    <row r="4315" spans="2:9" x14ac:dyDescent="0.25">
      <c r="B4315">
        <v>465</v>
      </c>
      <c r="C4315">
        <v>90</v>
      </c>
      <c r="D4315">
        <v>1.195973</v>
      </c>
      <c r="E4315">
        <v>76</v>
      </c>
      <c r="F4315">
        <v>0</v>
      </c>
      <c r="G4315">
        <v>-1</v>
      </c>
      <c r="H4315">
        <v>1</v>
      </c>
      <c r="I4315">
        <v>273</v>
      </c>
    </row>
    <row r="4316" spans="2:9" x14ac:dyDescent="0.25">
      <c r="B4316">
        <v>466</v>
      </c>
      <c r="C4316">
        <v>89</v>
      </c>
      <c r="D4316">
        <v>6.1051900000000003</v>
      </c>
      <c r="E4316">
        <v>76</v>
      </c>
      <c r="F4316">
        <v>0</v>
      </c>
      <c r="G4316">
        <v>-1</v>
      </c>
      <c r="H4316">
        <v>1</v>
      </c>
      <c r="I4316">
        <v>273</v>
      </c>
    </row>
    <row r="4317" spans="2:9" x14ac:dyDescent="0.25">
      <c r="B4317">
        <v>466</v>
      </c>
      <c r="C4317">
        <v>90</v>
      </c>
      <c r="D4317">
        <v>1.195973</v>
      </c>
      <c r="E4317">
        <v>76</v>
      </c>
      <c r="F4317">
        <v>0</v>
      </c>
      <c r="G4317">
        <v>-1</v>
      </c>
      <c r="H4317">
        <v>1</v>
      </c>
      <c r="I4317">
        <v>273</v>
      </c>
    </row>
    <row r="4318" spans="2:9" x14ac:dyDescent="0.25">
      <c r="B4318">
        <v>467</v>
      </c>
      <c r="C4318">
        <v>89</v>
      </c>
      <c r="D4318">
        <v>0.960727</v>
      </c>
      <c r="E4318">
        <v>76</v>
      </c>
      <c r="F4318">
        <v>0</v>
      </c>
      <c r="G4318">
        <v>-1</v>
      </c>
      <c r="H4318">
        <v>1</v>
      </c>
      <c r="I4318">
        <v>273</v>
      </c>
    </row>
    <row r="4319" spans="2:9" x14ac:dyDescent="0.25">
      <c r="B4319">
        <v>468</v>
      </c>
      <c r="C4319">
        <v>89</v>
      </c>
      <c r="D4319">
        <v>1.4347190000000001</v>
      </c>
      <c r="E4319">
        <v>76</v>
      </c>
      <c r="F4319">
        <v>0</v>
      </c>
      <c r="G4319">
        <v>-1</v>
      </c>
      <c r="H4319">
        <v>1</v>
      </c>
      <c r="I4319">
        <v>273</v>
      </c>
    </row>
    <row r="4320" spans="2:9" x14ac:dyDescent="0.25">
      <c r="B4320">
        <v>468</v>
      </c>
      <c r="C4320">
        <v>90</v>
      </c>
      <c r="D4320">
        <v>0.23224800000000001</v>
      </c>
      <c r="E4320">
        <v>76</v>
      </c>
      <c r="F4320">
        <v>0</v>
      </c>
      <c r="G4320">
        <v>-1</v>
      </c>
      <c r="H4320">
        <v>1</v>
      </c>
      <c r="I4320">
        <v>273</v>
      </c>
    </row>
    <row r="4321" spans="2:9" x14ac:dyDescent="0.25">
      <c r="B4321">
        <v>469</v>
      </c>
      <c r="C4321">
        <v>89</v>
      </c>
      <c r="D4321">
        <v>1.1822760000000001</v>
      </c>
      <c r="E4321">
        <v>76</v>
      </c>
      <c r="F4321">
        <v>0</v>
      </c>
      <c r="G4321">
        <v>-1</v>
      </c>
      <c r="H4321">
        <v>1</v>
      </c>
      <c r="I4321">
        <v>273</v>
      </c>
    </row>
    <row r="4322" spans="2:9" x14ac:dyDescent="0.25">
      <c r="B4322">
        <v>469</v>
      </c>
      <c r="C4322">
        <v>90</v>
      </c>
      <c r="D4322">
        <v>0.23224800000000001</v>
      </c>
      <c r="E4322">
        <v>76</v>
      </c>
      <c r="F4322">
        <v>0</v>
      </c>
      <c r="G4322">
        <v>-1</v>
      </c>
      <c r="H4322">
        <v>1</v>
      </c>
      <c r="I4322">
        <v>273</v>
      </c>
    </row>
    <row r="4323" spans="2:9" x14ac:dyDescent="0.25">
      <c r="B4323">
        <v>470</v>
      </c>
      <c r="C4323">
        <v>89</v>
      </c>
      <c r="D4323">
        <v>1.03081</v>
      </c>
      <c r="E4323">
        <v>76</v>
      </c>
      <c r="F4323">
        <v>0</v>
      </c>
      <c r="G4323">
        <v>-1</v>
      </c>
      <c r="H4323">
        <v>1</v>
      </c>
      <c r="I4323">
        <v>273</v>
      </c>
    </row>
    <row r="4324" spans="2:9" x14ac:dyDescent="0.25">
      <c r="B4324">
        <v>470</v>
      </c>
      <c r="C4324">
        <v>90</v>
      </c>
      <c r="D4324">
        <v>0.23224800000000001</v>
      </c>
      <c r="E4324">
        <v>76</v>
      </c>
      <c r="F4324">
        <v>0</v>
      </c>
      <c r="G4324">
        <v>-1</v>
      </c>
      <c r="H4324">
        <v>1</v>
      </c>
      <c r="I4324">
        <v>273</v>
      </c>
    </row>
    <row r="4325" spans="2:9" x14ac:dyDescent="0.25">
      <c r="B4325">
        <v>471</v>
      </c>
      <c r="C4325">
        <v>89</v>
      </c>
      <c r="D4325">
        <v>0.87934400000000001</v>
      </c>
      <c r="E4325">
        <v>76</v>
      </c>
      <c r="F4325">
        <v>0</v>
      </c>
      <c r="G4325">
        <v>-1</v>
      </c>
      <c r="H4325">
        <v>1</v>
      </c>
      <c r="I4325">
        <v>273</v>
      </c>
    </row>
    <row r="4326" spans="2:9" x14ac:dyDescent="0.25">
      <c r="B4326">
        <v>471</v>
      </c>
      <c r="C4326">
        <v>90</v>
      </c>
      <c r="D4326">
        <v>0.23224800000000001</v>
      </c>
      <c r="E4326">
        <v>76</v>
      </c>
      <c r="F4326">
        <v>0</v>
      </c>
      <c r="G4326">
        <v>-1</v>
      </c>
      <c r="H4326">
        <v>1</v>
      </c>
      <c r="I4326">
        <v>273</v>
      </c>
    </row>
    <row r="4327" spans="2:9" x14ac:dyDescent="0.25">
      <c r="B4327">
        <v>472</v>
      </c>
      <c r="C4327">
        <v>89</v>
      </c>
      <c r="D4327">
        <v>0.72787800000000002</v>
      </c>
      <c r="E4327">
        <v>76</v>
      </c>
      <c r="F4327">
        <v>0</v>
      </c>
      <c r="G4327">
        <v>-1</v>
      </c>
      <c r="H4327">
        <v>1</v>
      </c>
      <c r="I4327">
        <v>273</v>
      </c>
    </row>
    <row r="4328" spans="2:9" x14ac:dyDescent="0.25">
      <c r="B4328">
        <v>472</v>
      </c>
      <c r="C4328">
        <v>90</v>
      </c>
      <c r="D4328">
        <v>0.23224800000000001</v>
      </c>
      <c r="E4328">
        <v>76</v>
      </c>
      <c r="F4328">
        <v>0</v>
      </c>
      <c r="G4328">
        <v>-1</v>
      </c>
      <c r="H4328">
        <v>1</v>
      </c>
      <c r="I4328">
        <v>273</v>
      </c>
    </row>
    <row r="4329" spans="2:9" x14ac:dyDescent="0.25">
      <c r="B4329">
        <v>473</v>
      </c>
      <c r="C4329">
        <v>89</v>
      </c>
      <c r="D4329">
        <v>0.57641200000000004</v>
      </c>
      <c r="E4329">
        <v>76</v>
      </c>
      <c r="F4329">
        <v>0</v>
      </c>
      <c r="G4329">
        <v>-1</v>
      </c>
      <c r="H4329">
        <v>1</v>
      </c>
      <c r="I4329">
        <v>273</v>
      </c>
    </row>
    <row r="4330" spans="2:9" x14ac:dyDescent="0.25">
      <c r="B4330">
        <v>473</v>
      </c>
      <c r="C4330">
        <v>90</v>
      </c>
      <c r="D4330">
        <v>0.23224800000000001</v>
      </c>
      <c r="E4330">
        <v>76</v>
      </c>
      <c r="F4330">
        <v>0</v>
      </c>
      <c r="G4330">
        <v>-1</v>
      </c>
      <c r="H4330">
        <v>1</v>
      </c>
      <c r="I4330">
        <v>273</v>
      </c>
    </row>
    <row r="4331" spans="2:9" x14ac:dyDescent="0.25">
      <c r="B4331">
        <v>474</v>
      </c>
      <c r="C4331">
        <v>89</v>
      </c>
      <c r="D4331">
        <v>0.23787800000000001</v>
      </c>
      <c r="E4331">
        <v>76</v>
      </c>
      <c r="F4331">
        <v>0</v>
      </c>
      <c r="G4331">
        <v>-1</v>
      </c>
      <c r="H4331">
        <v>1</v>
      </c>
      <c r="I4331">
        <v>273</v>
      </c>
    </row>
    <row r="4332" spans="2:9" x14ac:dyDescent="0.25">
      <c r="B4332">
        <v>475</v>
      </c>
      <c r="C4332">
        <v>89</v>
      </c>
      <c r="D4332">
        <v>1.2832539999999999</v>
      </c>
      <c r="E4332">
        <v>76</v>
      </c>
      <c r="F4332">
        <v>0</v>
      </c>
      <c r="G4332">
        <v>-1</v>
      </c>
      <c r="H4332">
        <v>1</v>
      </c>
      <c r="I4332">
        <v>273</v>
      </c>
    </row>
    <row r="4333" spans="2:9" x14ac:dyDescent="0.25">
      <c r="B4333">
        <v>475</v>
      </c>
      <c r="C4333">
        <v>90</v>
      </c>
      <c r="D4333">
        <v>0.23224800000000001</v>
      </c>
      <c r="E4333">
        <v>76</v>
      </c>
      <c r="F4333">
        <v>0</v>
      </c>
      <c r="G4333">
        <v>-1</v>
      </c>
      <c r="H4333">
        <v>1</v>
      </c>
      <c r="I4333">
        <v>273</v>
      </c>
    </row>
    <row r="4334" spans="2:9" x14ac:dyDescent="0.25">
      <c r="B4334">
        <v>476</v>
      </c>
      <c r="C4334">
        <v>89</v>
      </c>
      <c r="D4334">
        <v>0.94028599999999996</v>
      </c>
      <c r="E4334">
        <v>76</v>
      </c>
      <c r="F4334">
        <v>0</v>
      </c>
      <c r="G4334">
        <v>-1</v>
      </c>
      <c r="H4334">
        <v>1</v>
      </c>
      <c r="I4334">
        <v>273</v>
      </c>
    </row>
    <row r="4335" spans="2:9" x14ac:dyDescent="0.25">
      <c r="B4335">
        <v>477</v>
      </c>
      <c r="C4335">
        <v>89</v>
      </c>
      <c r="D4335">
        <v>2.7503880000000001</v>
      </c>
      <c r="E4335">
        <v>76</v>
      </c>
      <c r="F4335">
        <v>0</v>
      </c>
      <c r="G4335">
        <v>-1</v>
      </c>
      <c r="H4335">
        <v>1</v>
      </c>
      <c r="I4335">
        <v>273</v>
      </c>
    </row>
    <row r="4336" spans="2:9" x14ac:dyDescent="0.25">
      <c r="B4336">
        <v>477</v>
      </c>
      <c r="C4336">
        <v>90</v>
      </c>
      <c r="D4336">
        <v>0.44522400000000001</v>
      </c>
      <c r="E4336">
        <v>76</v>
      </c>
      <c r="F4336">
        <v>0</v>
      </c>
      <c r="G4336">
        <v>-1</v>
      </c>
      <c r="H4336">
        <v>1</v>
      </c>
      <c r="I4336">
        <v>273</v>
      </c>
    </row>
    <row r="4337" spans="2:9" x14ac:dyDescent="0.25">
      <c r="B4337">
        <v>478</v>
      </c>
      <c r="C4337">
        <v>89</v>
      </c>
      <c r="D4337">
        <v>1.157122</v>
      </c>
      <c r="E4337">
        <v>76</v>
      </c>
      <c r="F4337">
        <v>0</v>
      </c>
      <c r="G4337">
        <v>-1</v>
      </c>
      <c r="H4337">
        <v>1</v>
      </c>
      <c r="I4337">
        <v>273</v>
      </c>
    </row>
    <row r="4338" spans="2:9" x14ac:dyDescent="0.25">
      <c r="B4338">
        <v>478</v>
      </c>
      <c r="C4338">
        <v>90</v>
      </c>
      <c r="D4338">
        <v>0.22730600000000001</v>
      </c>
      <c r="E4338">
        <v>76</v>
      </c>
      <c r="F4338">
        <v>0</v>
      </c>
      <c r="G4338">
        <v>-1</v>
      </c>
      <c r="H4338">
        <v>1</v>
      </c>
      <c r="I4338">
        <v>273</v>
      </c>
    </row>
    <row r="4339" spans="2:9" x14ac:dyDescent="0.25">
      <c r="B4339">
        <v>479</v>
      </c>
      <c r="C4339">
        <v>89</v>
      </c>
      <c r="D4339">
        <v>1.0088779999999999</v>
      </c>
      <c r="E4339">
        <v>76</v>
      </c>
      <c r="F4339">
        <v>0</v>
      </c>
      <c r="G4339">
        <v>-1</v>
      </c>
      <c r="H4339">
        <v>1</v>
      </c>
      <c r="I4339">
        <v>273</v>
      </c>
    </row>
    <row r="4340" spans="2:9" x14ac:dyDescent="0.25">
      <c r="B4340">
        <v>479</v>
      </c>
      <c r="C4340">
        <v>90</v>
      </c>
      <c r="D4340">
        <v>0.22730600000000001</v>
      </c>
      <c r="E4340">
        <v>76</v>
      </c>
      <c r="F4340">
        <v>0</v>
      </c>
      <c r="G4340">
        <v>-1</v>
      </c>
      <c r="H4340">
        <v>1</v>
      </c>
      <c r="I4340">
        <v>273</v>
      </c>
    </row>
    <row r="4341" spans="2:9" x14ac:dyDescent="0.25">
      <c r="B4341">
        <v>480</v>
      </c>
      <c r="C4341">
        <v>89</v>
      </c>
      <c r="D4341">
        <v>0.86063500000000004</v>
      </c>
      <c r="E4341">
        <v>76</v>
      </c>
      <c r="F4341">
        <v>0</v>
      </c>
      <c r="G4341">
        <v>-1</v>
      </c>
      <c r="H4341">
        <v>1</v>
      </c>
      <c r="I4341">
        <v>273</v>
      </c>
    </row>
    <row r="4342" spans="2:9" x14ac:dyDescent="0.25">
      <c r="B4342">
        <v>480</v>
      </c>
      <c r="C4342">
        <v>90</v>
      </c>
      <c r="D4342">
        <v>0.22730600000000001</v>
      </c>
      <c r="E4342">
        <v>76</v>
      </c>
      <c r="F4342">
        <v>0</v>
      </c>
      <c r="G4342">
        <v>-1</v>
      </c>
      <c r="H4342">
        <v>1</v>
      </c>
      <c r="I4342">
        <v>273</v>
      </c>
    </row>
    <row r="4343" spans="2:9" x14ac:dyDescent="0.25">
      <c r="B4343">
        <v>481</v>
      </c>
      <c r="C4343">
        <v>89</v>
      </c>
      <c r="D4343">
        <v>0.71239200000000003</v>
      </c>
      <c r="E4343">
        <v>76</v>
      </c>
      <c r="F4343">
        <v>0</v>
      </c>
      <c r="G4343">
        <v>-1</v>
      </c>
      <c r="H4343">
        <v>1</v>
      </c>
      <c r="I4343">
        <v>273</v>
      </c>
    </row>
    <row r="4344" spans="2:9" x14ac:dyDescent="0.25">
      <c r="B4344">
        <v>481</v>
      </c>
      <c r="C4344">
        <v>90</v>
      </c>
      <c r="D4344">
        <v>0.22730600000000001</v>
      </c>
      <c r="E4344">
        <v>76</v>
      </c>
      <c r="F4344">
        <v>0</v>
      </c>
      <c r="G4344">
        <v>-1</v>
      </c>
      <c r="H4344">
        <v>1</v>
      </c>
      <c r="I4344">
        <v>273</v>
      </c>
    </row>
    <row r="4345" spans="2:9" x14ac:dyDescent="0.25">
      <c r="B4345">
        <v>482</v>
      </c>
      <c r="C4345">
        <v>89</v>
      </c>
      <c r="D4345">
        <v>1.1049949999999999</v>
      </c>
      <c r="E4345">
        <v>76</v>
      </c>
      <c r="F4345">
        <v>0</v>
      </c>
      <c r="G4345">
        <v>-1</v>
      </c>
      <c r="H4345">
        <v>1</v>
      </c>
      <c r="I4345">
        <v>273</v>
      </c>
    </row>
    <row r="4346" spans="2:9" x14ac:dyDescent="0.25">
      <c r="B4346">
        <v>482</v>
      </c>
      <c r="C4346">
        <v>90</v>
      </c>
      <c r="D4346">
        <v>0.44522400000000001</v>
      </c>
      <c r="E4346">
        <v>76</v>
      </c>
      <c r="F4346">
        <v>0</v>
      </c>
      <c r="G4346">
        <v>-1</v>
      </c>
      <c r="H4346">
        <v>1</v>
      </c>
      <c r="I4346">
        <v>273</v>
      </c>
    </row>
    <row r="4347" spans="2:9" x14ac:dyDescent="0.25">
      <c r="B4347">
        <v>483</v>
      </c>
      <c r="C4347">
        <v>89</v>
      </c>
      <c r="D4347">
        <v>0.232817</v>
      </c>
      <c r="E4347">
        <v>76</v>
      </c>
      <c r="F4347">
        <v>0</v>
      </c>
      <c r="G4347">
        <v>-1</v>
      </c>
      <c r="H4347">
        <v>1</v>
      </c>
      <c r="I4347">
        <v>273</v>
      </c>
    </row>
    <row r="4348" spans="2:9" x14ac:dyDescent="0.25">
      <c r="B4348">
        <v>484</v>
      </c>
      <c r="C4348">
        <v>89</v>
      </c>
      <c r="D4348">
        <v>1.2559499999999999</v>
      </c>
      <c r="E4348">
        <v>76</v>
      </c>
      <c r="F4348">
        <v>0</v>
      </c>
      <c r="G4348">
        <v>-1</v>
      </c>
      <c r="H4348">
        <v>1</v>
      </c>
      <c r="I4348">
        <v>273</v>
      </c>
    </row>
    <row r="4349" spans="2:9" x14ac:dyDescent="0.25">
      <c r="B4349">
        <v>484</v>
      </c>
      <c r="C4349">
        <v>90</v>
      </c>
      <c r="D4349">
        <v>0.22730600000000001</v>
      </c>
      <c r="E4349">
        <v>76</v>
      </c>
      <c r="F4349">
        <v>0</v>
      </c>
      <c r="G4349">
        <v>-1</v>
      </c>
      <c r="H4349">
        <v>1</v>
      </c>
      <c r="I4349">
        <v>273</v>
      </c>
    </row>
    <row r="4350" spans="2:9" x14ac:dyDescent="0.25">
      <c r="B4350">
        <v>485</v>
      </c>
      <c r="C4350">
        <v>89</v>
      </c>
      <c r="D4350">
        <v>0.90621799999999997</v>
      </c>
      <c r="E4350">
        <v>76</v>
      </c>
      <c r="F4350">
        <v>0</v>
      </c>
      <c r="G4350">
        <v>-1</v>
      </c>
      <c r="H4350">
        <v>1</v>
      </c>
      <c r="I4350">
        <v>273</v>
      </c>
    </row>
    <row r="4351" spans="2:9" x14ac:dyDescent="0.25">
      <c r="B4351">
        <v>486</v>
      </c>
      <c r="C4351">
        <v>89</v>
      </c>
      <c r="D4351">
        <v>1.115197</v>
      </c>
      <c r="E4351">
        <v>76</v>
      </c>
      <c r="F4351">
        <v>0</v>
      </c>
      <c r="G4351">
        <v>-1</v>
      </c>
      <c r="H4351">
        <v>1</v>
      </c>
      <c r="I4351">
        <v>273</v>
      </c>
    </row>
    <row r="4352" spans="2:9" x14ac:dyDescent="0.25">
      <c r="B4352">
        <v>486</v>
      </c>
      <c r="C4352">
        <v>90</v>
      </c>
      <c r="D4352">
        <v>0.21907099999999999</v>
      </c>
      <c r="E4352">
        <v>76</v>
      </c>
      <c r="F4352">
        <v>0</v>
      </c>
      <c r="G4352">
        <v>-1</v>
      </c>
      <c r="H4352">
        <v>1</v>
      </c>
      <c r="I4352">
        <v>273</v>
      </c>
    </row>
    <row r="4353" spans="2:9" x14ac:dyDescent="0.25">
      <c r="B4353">
        <v>487</v>
      </c>
      <c r="C4353">
        <v>89</v>
      </c>
      <c r="D4353">
        <v>0.97232499999999999</v>
      </c>
      <c r="E4353">
        <v>76</v>
      </c>
      <c r="F4353">
        <v>0</v>
      </c>
      <c r="G4353">
        <v>-1</v>
      </c>
      <c r="H4353">
        <v>1</v>
      </c>
      <c r="I4353">
        <v>273</v>
      </c>
    </row>
    <row r="4354" spans="2:9" x14ac:dyDescent="0.25">
      <c r="B4354">
        <v>487</v>
      </c>
      <c r="C4354">
        <v>90</v>
      </c>
      <c r="D4354">
        <v>0.21907099999999999</v>
      </c>
      <c r="E4354">
        <v>76</v>
      </c>
      <c r="F4354">
        <v>0</v>
      </c>
      <c r="G4354">
        <v>-1</v>
      </c>
      <c r="H4354">
        <v>1</v>
      </c>
      <c r="I4354">
        <v>273</v>
      </c>
    </row>
    <row r="4355" spans="2:9" x14ac:dyDescent="0.25">
      <c r="B4355">
        <v>488</v>
      </c>
      <c r="C4355">
        <v>89</v>
      </c>
      <c r="D4355">
        <v>0.82945199999999997</v>
      </c>
      <c r="E4355">
        <v>76</v>
      </c>
      <c r="F4355">
        <v>0</v>
      </c>
      <c r="G4355">
        <v>-1</v>
      </c>
      <c r="H4355">
        <v>1</v>
      </c>
      <c r="I4355">
        <v>273</v>
      </c>
    </row>
    <row r="4356" spans="2:9" x14ac:dyDescent="0.25">
      <c r="B4356">
        <v>488</v>
      </c>
      <c r="C4356">
        <v>90</v>
      </c>
      <c r="D4356">
        <v>0.21907099999999999</v>
      </c>
      <c r="E4356">
        <v>76</v>
      </c>
      <c r="F4356">
        <v>0</v>
      </c>
      <c r="G4356">
        <v>-1</v>
      </c>
      <c r="H4356">
        <v>1</v>
      </c>
      <c r="I4356">
        <v>273</v>
      </c>
    </row>
    <row r="4357" spans="2:9" x14ac:dyDescent="0.25">
      <c r="B4357">
        <v>489</v>
      </c>
      <c r="C4357">
        <v>89</v>
      </c>
      <c r="D4357">
        <v>0.68657999999999997</v>
      </c>
      <c r="E4357">
        <v>76</v>
      </c>
      <c r="F4357">
        <v>0</v>
      </c>
      <c r="G4357">
        <v>-1</v>
      </c>
      <c r="H4357">
        <v>1</v>
      </c>
      <c r="I4357">
        <v>273</v>
      </c>
    </row>
    <row r="4358" spans="2:9" x14ac:dyDescent="0.25">
      <c r="B4358">
        <v>489</v>
      </c>
      <c r="C4358">
        <v>90</v>
      </c>
      <c r="D4358">
        <v>0.21907099999999999</v>
      </c>
      <c r="E4358">
        <v>76</v>
      </c>
      <c r="F4358">
        <v>0</v>
      </c>
      <c r="G4358">
        <v>-1</v>
      </c>
      <c r="H4358">
        <v>1</v>
      </c>
      <c r="I4358">
        <v>273</v>
      </c>
    </row>
    <row r="4359" spans="2:9" x14ac:dyDescent="0.25">
      <c r="B4359">
        <v>490</v>
      </c>
      <c r="C4359">
        <v>89</v>
      </c>
      <c r="D4359">
        <v>0.224382</v>
      </c>
      <c r="E4359">
        <v>76</v>
      </c>
      <c r="F4359">
        <v>0</v>
      </c>
      <c r="G4359">
        <v>-1</v>
      </c>
      <c r="H4359">
        <v>1</v>
      </c>
      <c r="I4359">
        <v>273</v>
      </c>
    </row>
    <row r="4360" spans="2:9" x14ac:dyDescent="0.25">
      <c r="B4360">
        <v>491</v>
      </c>
      <c r="C4360">
        <v>89</v>
      </c>
      <c r="D4360">
        <v>1.210445</v>
      </c>
      <c r="E4360">
        <v>76</v>
      </c>
      <c r="F4360">
        <v>0</v>
      </c>
      <c r="G4360">
        <v>-1</v>
      </c>
      <c r="H4360">
        <v>1</v>
      </c>
      <c r="I4360">
        <v>273</v>
      </c>
    </row>
    <row r="4361" spans="2:9" x14ac:dyDescent="0.25">
      <c r="B4361">
        <v>491</v>
      </c>
      <c r="C4361">
        <v>90</v>
      </c>
      <c r="D4361">
        <v>0.21907099999999999</v>
      </c>
      <c r="E4361">
        <v>76</v>
      </c>
      <c r="F4361">
        <v>0</v>
      </c>
      <c r="G4361">
        <v>-1</v>
      </c>
      <c r="H4361">
        <v>1</v>
      </c>
      <c r="I4361">
        <v>273</v>
      </c>
    </row>
    <row r="4362" spans="2:9" x14ac:dyDescent="0.25">
      <c r="B4362">
        <v>492</v>
      </c>
      <c r="C4362">
        <v>89</v>
      </c>
      <c r="D4362">
        <v>0.90144800000000003</v>
      </c>
      <c r="E4362">
        <v>76</v>
      </c>
      <c r="F4362">
        <v>0</v>
      </c>
      <c r="G4362">
        <v>-1</v>
      </c>
      <c r="H4362">
        <v>1</v>
      </c>
      <c r="I4362">
        <v>273</v>
      </c>
    </row>
    <row r="4363" spans="2:9" x14ac:dyDescent="0.25">
      <c r="B4363">
        <v>493</v>
      </c>
      <c r="C4363">
        <v>89</v>
      </c>
      <c r="D4363">
        <v>1.109327</v>
      </c>
      <c r="E4363">
        <v>76</v>
      </c>
      <c r="F4363">
        <v>0</v>
      </c>
      <c r="G4363">
        <v>-1</v>
      </c>
      <c r="H4363">
        <v>1</v>
      </c>
      <c r="I4363">
        <v>273</v>
      </c>
    </row>
    <row r="4364" spans="2:9" x14ac:dyDescent="0.25">
      <c r="B4364">
        <v>493</v>
      </c>
      <c r="C4364">
        <v>90</v>
      </c>
      <c r="D4364">
        <v>0.217918</v>
      </c>
      <c r="E4364">
        <v>76</v>
      </c>
      <c r="F4364">
        <v>0</v>
      </c>
      <c r="G4364">
        <v>-1</v>
      </c>
      <c r="H4364">
        <v>1</v>
      </c>
      <c r="I4364">
        <v>273</v>
      </c>
    </row>
    <row r="4365" spans="2:9" x14ac:dyDescent="0.25">
      <c r="B4365">
        <v>494</v>
      </c>
      <c r="C4365">
        <v>89</v>
      </c>
      <c r="D4365">
        <v>0.96720700000000004</v>
      </c>
      <c r="E4365">
        <v>76</v>
      </c>
      <c r="F4365">
        <v>0</v>
      </c>
      <c r="G4365">
        <v>-1</v>
      </c>
      <c r="H4365">
        <v>1</v>
      </c>
      <c r="I4365">
        <v>273</v>
      </c>
    </row>
    <row r="4366" spans="2:9" x14ac:dyDescent="0.25">
      <c r="B4366">
        <v>494</v>
      </c>
      <c r="C4366">
        <v>90</v>
      </c>
      <c r="D4366">
        <v>0.217918</v>
      </c>
      <c r="E4366">
        <v>76</v>
      </c>
      <c r="F4366">
        <v>0</v>
      </c>
      <c r="G4366">
        <v>-1</v>
      </c>
      <c r="H4366">
        <v>1</v>
      </c>
      <c r="I4366">
        <v>273</v>
      </c>
    </row>
    <row r="4367" spans="2:9" x14ac:dyDescent="0.25">
      <c r="B4367">
        <v>495</v>
      </c>
      <c r="C4367">
        <v>89</v>
      </c>
      <c r="D4367">
        <v>0.82508700000000001</v>
      </c>
      <c r="E4367">
        <v>76</v>
      </c>
      <c r="F4367">
        <v>0</v>
      </c>
      <c r="G4367">
        <v>-1</v>
      </c>
      <c r="H4367">
        <v>1</v>
      </c>
      <c r="I4367">
        <v>273</v>
      </c>
    </row>
    <row r="4368" spans="2:9" x14ac:dyDescent="0.25">
      <c r="B4368">
        <v>495</v>
      </c>
      <c r="C4368">
        <v>90</v>
      </c>
      <c r="D4368">
        <v>0.217918</v>
      </c>
      <c r="E4368">
        <v>76</v>
      </c>
      <c r="F4368">
        <v>0</v>
      </c>
      <c r="G4368">
        <v>-1</v>
      </c>
      <c r="H4368">
        <v>1</v>
      </c>
      <c r="I4368">
        <v>273</v>
      </c>
    </row>
    <row r="4369" spans="2:9" x14ac:dyDescent="0.25">
      <c r="B4369">
        <v>496</v>
      </c>
      <c r="C4369">
        <v>89</v>
      </c>
      <c r="D4369">
        <v>0.68296699999999999</v>
      </c>
      <c r="E4369">
        <v>76</v>
      </c>
      <c r="F4369">
        <v>0</v>
      </c>
      <c r="G4369">
        <v>-1</v>
      </c>
      <c r="H4369">
        <v>1</v>
      </c>
      <c r="I4369">
        <v>273</v>
      </c>
    </row>
    <row r="4370" spans="2:9" x14ac:dyDescent="0.25">
      <c r="B4370">
        <v>496</v>
      </c>
      <c r="C4370">
        <v>90</v>
      </c>
      <c r="D4370">
        <v>0.217918</v>
      </c>
      <c r="E4370">
        <v>76</v>
      </c>
      <c r="F4370">
        <v>0</v>
      </c>
      <c r="G4370">
        <v>-1</v>
      </c>
      <c r="H4370">
        <v>1</v>
      </c>
      <c r="I4370">
        <v>273</v>
      </c>
    </row>
    <row r="4371" spans="2:9" x14ac:dyDescent="0.25">
      <c r="B4371">
        <v>497</v>
      </c>
      <c r="C4371">
        <v>89</v>
      </c>
      <c r="D4371">
        <v>0.22320100000000001</v>
      </c>
      <c r="E4371">
        <v>76</v>
      </c>
      <c r="F4371">
        <v>0</v>
      </c>
      <c r="G4371">
        <v>-1</v>
      </c>
      <c r="H4371">
        <v>1</v>
      </c>
      <c r="I4371">
        <v>273</v>
      </c>
    </row>
    <row r="4372" spans="2:9" x14ac:dyDescent="0.25">
      <c r="B4372">
        <v>498</v>
      </c>
      <c r="C4372">
        <v>89</v>
      </c>
      <c r="D4372">
        <v>1.2040740000000001</v>
      </c>
      <c r="E4372">
        <v>76</v>
      </c>
      <c r="F4372">
        <v>0</v>
      </c>
      <c r="G4372">
        <v>-1</v>
      </c>
      <c r="H4372">
        <v>1</v>
      </c>
      <c r="I4372">
        <v>273</v>
      </c>
    </row>
    <row r="4373" spans="2:9" x14ac:dyDescent="0.25">
      <c r="B4373">
        <v>498</v>
      </c>
      <c r="C4373">
        <v>90</v>
      </c>
      <c r="D4373">
        <v>0.217918</v>
      </c>
      <c r="E4373">
        <v>76</v>
      </c>
      <c r="F4373">
        <v>0</v>
      </c>
      <c r="G4373">
        <v>-1</v>
      </c>
      <c r="H4373">
        <v>1</v>
      </c>
      <c r="I4373">
        <v>273</v>
      </c>
    </row>
    <row r="4374" spans="2:9" x14ac:dyDescent="0.25">
      <c r="B4374">
        <v>499</v>
      </c>
      <c r="C4374">
        <v>89</v>
      </c>
      <c r="D4374">
        <v>1.155829</v>
      </c>
      <c r="E4374">
        <v>76</v>
      </c>
      <c r="F4374">
        <v>0</v>
      </c>
      <c r="G4374">
        <v>-1</v>
      </c>
      <c r="H4374">
        <v>1</v>
      </c>
      <c r="I4374">
        <v>273</v>
      </c>
    </row>
    <row r="4375" spans="2:9" x14ac:dyDescent="0.25">
      <c r="B4375">
        <v>499</v>
      </c>
      <c r="C4375">
        <v>90</v>
      </c>
      <c r="D4375">
        <v>0.36879600000000001</v>
      </c>
      <c r="E4375">
        <v>76</v>
      </c>
      <c r="F4375">
        <v>0</v>
      </c>
      <c r="G4375">
        <v>-1</v>
      </c>
      <c r="H4375">
        <v>1</v>
      </c>
      <c r="I4375">
        <v>273</v>
      </c>
    </row>
    <row r="4376" spans="2:9" x14ac:dyDescent="0.25">
      <c r="B4376">
        <v>500</v>
      </c>
      <c r="C4376">
        <v>89</v>
      </c>
      <c r="D4376">
        <v>1.3963490000000001</v>
      </c>
      <c r="E4376">
        <v>76</v>
      </c>
      <c r="F4376">
        <v>0</v>
      </c>
      <c r="G4376">
        <v>-1</v>
      </c>
      <c r="H4376">
        <v>1</v>
      </c>
      <c r="I4376">
        <v>273</v>
      </c>
    </row>
    <row r="4377" spans="2:9" x14ac:dyDescent="0.25">
      <c r="B4377">
        <v>500</v>
      </c>
      <c r="C4377">
        <v>90</v>
      </c>
      <c r="D4377">
        <v>0.36879600000000001</v>
      </c>
      <c r="E4377">
        <v>76</v>
      </c>
      <c r="F4377">
        <v>0</v>
      </c>
      <c r="G4377">
        <v>-1</v>
      </c>
      <c r="H4377">
        <v>1</v>
      </c>
      <c r="I4377">
        <v>273</v>
      </c>
    </row>
    <row r="4378" spans="2:9" x14ac:dyDescent="0.25">
      <c r="B4378">
        <v>501</v>
      </c>
      <c r="C4378">
        <v>89</v>
      </c>
      <c r="D4378">
        <v>1.8773880000000001</v>
      </c>
      <c r="E4378">
        <v>76</v>
      </c>
      <c r="F4378">
        <v>0</v>
      </c>
      <c r="G4378">
        <v>-1</v>
      </c>
      <c r="H4378">
        <v>1</v>
      </c>
      <c r="I4378">
        <v>273</v>
      </c>
    </row>
    <row r="4379" spans="2:9" x14ac:dyDescent="0.25">
      <c r="B4379">
        <v>501</v>
      </c>
      <c r="C4379">
        <v>90</v>
      </c>
      <c r="D4379">
        <v>0.36879600000000001</v>
      </c>
      <c r="E4379">
        <v>76</v>
      </c>
      <c r="F4379">
        <v>0</v>
      </c>
      <c r="G4379">
        <v>-1</v>
      </c>
      <c r="H4379">
        <v>1</v>
      </c>
      <c r="I4379">
        <v>273</v>
      </c>
    </row>
    <row r="4380" spans="2:9" x14ac:dyDescent="0.25">
      <c r="B4380">
        <v>502</v>
      </c>
      <c r="C4380">
        <v>89</v>
      </c>
      <c r="D4380">
        <v>0.37773699999999999</v>
      </c>
      <c r="E4380">
        <v>76</v>
      </c>
      <c r="F4380">
        <v>0</v>
      </c>
      <c r="G4380">
        <v>-1</v>
      </c>
      <c r="H4380">
        <v>1</v>
      </c>
      <c r="I4380">
        <v>273</v>
      </c>
    </row>
    <row r="4381" spans="2:9" x14ac:dyDescent="0.25">
      <c r="B4381">
        <v>503</v>
      </c>
      <c r="C4381">
        <v>89</v>
      </c>
      <c r="D4381">
        <v>1.5255799999999999</v>
      </c>
      <c r="E4381">
        <v>76</v>
      </c>
      <c r="F4381">
        <v>0</v>
      </c>
      <c r="G4381">
        <v>-1</v>
      </c>
      <c r="H4381">
        <v>1</v>
      </c>
      <c r="I4381">
        <v>273</v>
      </c>
    </row>
    <row r="4382" spans="2:9" x14ac:dyDescent="0.25">
      <c r="B4382">
        <v>503</v>
      </c>
      <c r="C4382">
        <v>90</v>
      </c>
      <c r="D4382">
        <v>0.23708299999999999</v>
      </c>
      <c r="E4382">
        <v>76</v>
      </c>
      <c r="F4382">
        <v>0</v>
      </c>
      <c r="G4382">
        <v>-1</v>
      </c>
      <c r="H4382">
        <v>1</v>
      </c>
      <c r="I4382">
        <v>273</v>
      </c>
    </row>
    <row r="4383" spans="2:9" x14ac:dyDescent="0.25">
      <c r="B4383">
        <v>504</v>
      </c>
      <c r="C4383">
        <v>89</v>
      </c>
      <c r="D4383">
        <v>2.2782529999999999</v>
      </c>
      <c r="E4383">
        <v>76</v>
      </c>
      <c r="F4383">
        <v>0</v>
      </c>
      <c r="G4383">
        <v>-1</v>
      </c>
      <c r="H4383">
        <v>1</v>
      </c>
      <c r="I4383">
        <v>273</v>
      </c>
    </row>
    <row r="4384" spans="2:9" x14ac:dyDescent="0.25">
      <c r="B4384">
        <v>504</v>
      </c>
      <c r="C4384">
        <v>90</v>
      </c>
      <c r="D4384">
        <v>0.36879600000000001</v>
      </c>
      <c r="E4384">
        <v>76</v>
      </c>
      <c r="F4384">
        <v>0</v>
      </c>
      <c r="G4384">
        <v>-1</v>
      </c>
      <c r="H4384">
        <v>1</v>
      </c>
      <c r="I4384">
        <v>273</v>
      </c>
    </row>
    <row r="4385" spans="2:9" x14ac:dyDescent="0.25">
      <c r="B4385">
        <v>505</v>
      </c>
      <c r="C4385">
        <v>89</v>
      </c>
      <c r="D4385">
        <v>15.244090999999999</v>
      </c>
      <c r="E4385">
        <v>76</v>
      </c>
      <c r="F4385">
        <v>0</v>
      </c>
      <c r="G4385">
        <v>-1</v>
      </c>
      <c r="H4385">
        <v>1</v>
      </c>
      <c r="I4385">
        <v>273</v>
      </c>
    </row>
    <row r="4386" spans="2:9" x14ac:dyDescent="0.25">
      <c r="B4386">
        <v>505</v>
      </c>
      <c r="C4386">
        <v>90</v>
      </c>
      <c r="D4386">
        <v>2.369014</v>
      </c>
      <c r="E4386">
        <v>76</v>
      </c>
      <c r="F4386">
        <v>0</v>
      </c>
      <c r="G4386">
        <v>-1</v>
      </c>
      <c r="H4386">
        <v>1</v>
      </c>
      <c r="I4386">
        <v>273</v>
      </c>
    </row>
    <row r="4387" spans="2:9" x14ac:dyDescent="0.25">
      <c r="B4387">
        <v>506</v>
      </c>
      <c r="C4387">
        <v>89</v>
      </c>
      <c r="D4387">
        <v>1.3431409999999999</v>
      </c>
      <c r="E4387">
        <v>76</v>
      </c>
      <c r="F4387">
        <v>0</v>
      </c>
      <c r="G4387">
        <v>-1</v>
      </c>
      <c r="H4387">
        <v>1</v>
      </c>
      <c r="I4387">
        <v>273</v>
      </c>
    </row>
    <row r="4388" spans="2:9" x14ac:dyDescent="0.25">
      <c r="B4388">
        <v>506</v>
      </c>
      <c r="C4388">
        <v>90</v>
      </c>
      <c r="D4388">
        <v>0.21742300000000001</v>
      </c>
      <c r="E4388">
        <v>76</v>
      </c>
      <c r="F4388">
        <v>0</v>
      </c>
      <c r="G4388">
        <v>-1</v>
      </c>
      <c r="H4388">
        <v>1</v>
      </c>
      <c r="I4388">
        <v>273</v>
      </c>
    </row>
    <row r="4389" spans="2:9" x14ac:dyDescent="0.25">
      <c r="B4389">
        <v>507</v>
      </c>
      <c r="C4389">
        <v>89</v>
      </c>
      <c r="D4389">
        <v>8.0666720000000005</v>
      </c>
      <c r="E4389">
        <v>76</v>
      </c>
      <c r="F4389">
        <v>0</v>
      </c>
      <c r="G4389">
        <v>-1</v>
      </c>
      <c r="H4389">
        <v>1</v>
      </c>
      <c r="I4389">
        <v>273</v>
      </c>
    </row>
    <row r="4390" spans="2:9" x14ac:dyDescent="0.25">
      <c r="B4390">
        <v>507</v>
      </c>
      <c r="C4390">
        <v>90</v>
      </c>
      <c r="D4390">
        <v>1.2536039999999999</v>
      </c>
      <c r="E4390">
        <v>76</v>
      </c>
      <c r="F4390">
        <v>0</v>
      </c>
      <c r="G4390">
        <v>-1</v>
      </c>
      <c r="H4390">
        <v>1</v>
      </c>
      <c r="I4390">
        <v>273</v>
      </c>
    </row>
    <row r="4391" spans="2:9" x14ac:dyDescent="0.25">
      <c r="B4391">
        <v>508</v>
      </c>
      <c r="C4391">
        <v>89</v>
      </c>
      <c r="D4391">
        <v>5.4642189999999999</v>
      </c>
      <c r="E4391">
        <v>76</v>
      </c>
      <c r="F4391">
        <v>0</v>
      </c>
      <c r="G4391">
        <v>-1</v>
      </c>
      <c r="H4391">
        <v>1</v>
      </c>
      <c r="I4391">
        <v>273</v>
      </c>
    </row>
    <row r="4392" spans="2:9" x14ac:dyDescent="0.25">
      <c r="B4392">
        <v>508</v>
      </c>
      <c r="C4392">
        <v>90</v>
      </c>
      <c r="D4392">
        <v>0.88453099999999996</v>
      </c>
      <c r="E4392">
        <v>76</v>
      </c>
      <c r="F4392">
        <v>0</v>
      </c>
      <c r="G4392">
        <v>-1</v>
      </c>
      <c r="H4392">
        <v>1</v>
      </c>
      <c r="I4392">
        <v>273</v>
      </c>
    </row>
    <row r="4393" spans="2:9" x14ac:dyDescent="0.25">
      <c r="B4393">
        <v>509</v>
      </c>
      <c r="C4393">
        <v>89</v>
      </c>
      <c r="D4393">
        <v>2.1932130000000001</v>
      </c>
      <c r="E4393">
        <v>76</v>
      </c>
      <c r="F4393">
        <v>0</v>
      </c>
      <c r="G4393">
        <v>-1</v>
      </c>
      <c r="H4393">
        <v>1</v>
      </c>
      <c r="I4393">
        <v>273</v>
      </c>
    </row>
    <row r="4394" spans="2:9" x14ac:dyDescent="0.25">
      <c r="B4394">
        <v>509</v>
      </c>
      <c r="C4394">
        <v>90</v>
      </c>
      <c r="D4394">
        <v>0.49414400000000003</v>
      </c>
      <c r="E4394">
        <v>76</v>
      </c>
      <c r="F4394">
        <v>0</v>
      </c>
      <c r="G4394">
        <v>-1</v>
      </c>
      <c r="H4394">
        <v>1</v>
      </c>
      <c r="I4394">
        <v>273</v>
      </c>
    </row>
    <row r="4395" spans="2:9" x14ac:dyDescent="0.25">
      <c r="B4395">
        <v>510</v>
      </c>
      <c r="C4395">
        <v>89</v>
      </c>
      <c r="D4395">
        <v>0.86329199999999995</v>
      </c>
      <c r="E4395">
        <v>76</v>
      </c>
      <c r="F4395">
        <v>0</v>
      </c>
      <c r="G4395">
        <v>-1</v>
      </c>
      <c r="H4395">
        <v>1</v>
      </c>
      <c r="I4395">
        <v>273</v>
      </c>
    </row>
    <row r="4396" spans="2:9" x14ac:dyDescent="0.25">
      <c r="B4396">
        <v>511</v>
      </c>
      <c r="C4396">
        <v>89</v>
      </c>
      <c r="D4396">
        <v>1.2892129999999999</v>
      </c>
      <c r="E4396">
        <v>76</v>
      </c>
      <c r="F4396">
        <v>0</v>
      </c>
      <c r="G4396">
        <v>-1</v>
      </c>
      <c r="H4396">
        <v>1</v>
      </c>
      <c r="I4396">
        <v>273</v>
      </c>
    </row>
    <row r="4397" spans="2:9" x14ac:dyDescent="0.25">
      <c r="B4397">
        <v>511</v>
      </c>
      <c r="C4397">
        <v>90</v>
      </c>
      <c r="D4397">
        <v>0.20869399999999999</v>
      </c>
      <c r="E4397">
        <v>76</v>
      </c>
      <c r="F4397">
        <v>0</v>
      </c>
      <c r="G4397">
        <v>-1</v>
      </c>
      <c r="H4397">
        <v>1</v>
      </c>
      <c r="I4397">
        <v>273</v>
      </c>
    </row>
    <row r="4398" spans="2:9" x14ac:dyDescent="0.25">
      <c r="B4398">
        <v>512</v>
      </c>
      <c r="C4398">
        <v>89</v>
      </c>
      <c r="D4398">
        <v>1.0623720000000001</v>
      </c>
      <c r="E4398">
        <v>76</v>
      </c>
      <c r="F4398">
        <v>0</v>
      </c>
      <c r="G4398">
        <v>-1</v>
      </c>
      <c r="H4398">
        <v>1</v>
      </c>
      <c r="I4398">
        <v>273</v>
      </c>
    </row>
    <row r="4399" spans="2:9" x14ac:dyDescent="0.25">
      <c r="B4399">
        <v>512</v>
      </c>
      <c r="C4399">
        <v>90</v>
      </c>
      <c r="D4399">
        <v>0.20869399999999999</v>
      </c>
      <c r="E4399">
        <v>76</v>
      </c>
      <c r="F4399">
        <v>0</v>
      </c>
      <c r="G4399">
        <v>-1</v>
      </c>
      <c r="H4399">
        <v>1</v>
      </c>
      <c r="I4399">
        <v>273</v>
      </c>
    </row>
    <row r="4400" spans="2:9" x14ac:dyDescent="0.25">
      <c r="B4400">
        <v>513</v>
      </c>
      <c r="C4400">
        <v>89</v>
      </c>
      <c r="D4400">
        <v>0.92626699999999995</v>
      </c>
      <c r="E4400">
        <v>76</v>
      </c>
      <c r="F4400">
        <v>0</v>
      </c>
      <c r="G4400">
        <v>-1</v>
      </c>
      <c r="H4400">
        <v>1</v>
      </c>
      <c r="I4400">
        <v>273</v>
      </c>
    </row>
    <row r="4401" spans="2:9" x14ac:dyDescent="0.25">
      <c r="B4401">
        <v>513</v>
      </c>
      <c r="C4401">
        <v>90</v>
      </c>
      <c r="D4401">
        <v>0.20869399999999999</v>
      </c>
      <c r="E4401">
        <v>76</v>
      </c>
      <c r="F4401">
        <v>0</v>
      </c>
      <c r="G4401">
        <v>-1</v>
      </c>
      <c r="H4401">
        <v>1</v>
      </c>
      <c r="I4401">
        <v>273</v>
      </c>
    </row>
    <row r="4402" spans="2:9" x14ac:dyDescent="0.25">
      <c r="B4402">
        <v>514</v>
      </c>
      <c r="C4402">
        <v>89</v>
      </c>
      <c r="D4402">
        <v>0.79016299999999995</v>
      </c>
      <c r="E4402">
        <v>76</v>
      </c>
      <c r="F4402">
        <v>0</v>
      </c>
      <c r="G4402">
        <v>-1</v>
      </c>
      <c r="H4402">
        <v>1</v>
      </c>
      <c r="I4402">
        <v>273</v>
      </c>
    </row>
    <row r="4403" spans="2:9" x14ac:dyDescent="0.25">
      <c r="B4403">
        <v>514</v>
      </c>
      <c r="C4403">
        <v>90</v>
      </c>
      <c r="D4403">
        <v>0.20869399999999999</v>
      </c>
      <c r="E4403">
        <v>76</v>
      </c>
      <c r="F4403">
        <v>0</v>
      </c>
      <c r="G4403">
        <v>-1</v>
      </c>
      <c r="H4403">
        <v>1</v>
      </c>
      <c r="I4403">
        <v>273</v>
      </c>
    </row>
    <row r="4404" spans="2:9" x14ac:dyDescent="0.25">
      <c r="B4404">
        <v>515</v>
      </c>
      <c r="C4404">
        <v>89</v>
      </c>
      <c r="D4404">
        <v>0.65405800000000003</v>
      </c>
      <c r="E4404">
        <v>76</v>
      </c>
      <c r="F4404">
        <v>0</v>
      </c>
      <c r="G4404">
        <v>-1</v>
      </c>
      <c r="H4404">
        <v>1</v>
      </c>
      <c r="I4404">
        <v>273</v>
      </c>
    </row>
    <row r="4405" spans="2:9" x14ac:dyDescent="0.25">
      <c r="B4405">
        <v>515</v>
      </c>
      <c r="C4405">
        <v>90</v>
      </c>
      <c r="D4405">
        <v>0.20869399999999999</v>
      </c>
      <c r="E4405">
        <v>76</v>
      </c>
      <c r="F4405">
        <v>0</v>
      </c>
      <c r="G4405">
        <v>-1</v>
      </c>
      <c r="H4405">
        <v>1</v>
      </c>
      <c r="I4405">
        <v>273</v>
      </c>
    </row>
    <row r="4406" spans="2:9" x14ac:dyDescent="0.25">
      <c r="B4406">
        <v>516</v>
      </c>
      <c r="C4406">
        <v>89</v>
      </c>
      <c r="D4406">
        <v>0.51795400000000003</v>
      </c>
      <c r="E4406">
        <v>76</v>
      </c>
      <c r="F4406">
        <v>0</v>
      </c>
      <c r="G4406">
        <v>-1</v>
      </c>
      <c r="H4406">
        <v>1</v>
      </c>
      <c r="I4406">
        <v>273</v>
      </c>
    </row>
    <row r="4407" spans="2:9" x14ac:dyDescent="0.25">
      <c r="B4407">
        <v>516</v>
      </c>
      <c r="C4407">
        <v>90</v>
      </c>
      <c r="D4407">
        <v>0.20869399999999999</v>
      </c>
      <c r="E4407">
        <v>76</v>
      </c>
      <c r="F4407">
        <v>0</v>
      </c>
      <c r="G4407">
        <v>-1</v>
      </c>
      <c r="H4407">
        <v>1</v>
      </c>
      <c r="I4407">
        <v>273</v>
      </c>
    </row>
    <row r="4408" spans="2:9" x14ac:dyDescent="0.25">
      <c r="B4408">
        <v>517</v>
      </c>
      <c r="C4408">
        <v>89</v>
      </c>
      <c r="D4408">
        <v>0.213753</v>
      </c>
      <c r="E4408">
        <v>76</v>
      </c>
      <c r="F4408">
        <v>0</v>
      </c>
      <c r="G4408">
        <v>-1</v>
      </c>
      <c r="H4408">
        <v>1</v>
      </c>
      <c r="I4408">
        <v>273</v>
      </c>
    </row>
    <row r="4409" spans="2:9" x14ac:dyDescent="0.25">
      <c r="B4409">
        <v>518</v>
      </c>
      <c r="C4409">
        <v>89</v>
      </c>
      <c r="D4409">
        <v>1.153108</v>
      </c>
      <c r="E4409">
        <v>76</v>
      </c>
      <c r="F4409">
        <v>0</v>
      </c>
      <c r="G4409">
        <v>-1</v>
      </c>
      <c r="H4409">
        <v>1</v>
      </c>
      <c r="I4409">
        <v>273</v>
      </c>
    </row>
    <row r="4410" spans="2:9" x14ac:dyDescent="0.25">
      <c r="B4410">
        <v>518</v>
      </c>
      <c r="C4410">
        <v>90</v>
      </c>
      <c r="D4410">
        <v>0.20869399999999999</v>
      </c>
      <c r="E4410">
        <v>76</v>
      </c>
      <c r="F4410">
        <v>0</v>
      </c>
      <c r="G4410">
        <v>-1</v>
      </c>
      <c r="H4410">
        <v>1</v>
      </c>
      <c r="I4410">
        <v>273</v>
      </c>
    </row>
    <row r="4411" spans="2:9" x14ac:dyDescent="0.25">
      <c r="B4411">
        <v>519</v>
      </c>
      <c r="C4411">
        <v>89</v>
      </c>
      <c r="D4411">
        <v>0.84966399999999997</v>
      </c>
      <c r="E4411">
        <v>76</v>
      </c>
      <c r="F4411">
        <v>0</v>
      </c>
      <c r="G4411">
        <v>-1</v>
      </c>
      <c r="H4411">
        <v>1</v>
      </c>
      <c r="I4411">
        <v>273</v>
      </c>
    </row>
    <row r="4412" spans="2:9" x14ac:dyDescent="0.25">
      <c r="B4412">
        <v>520</v>
      </c>
      <c r="C4412">
        <v>89</v>
      </c>
      <c r="D4412">
        <v>1.2688619999999999</v>
      </c>
      <c r="E4412">
        <v>76</v>
      </c>
      <c r="F4412">
        <v>0</v>
      </c>
      <c r="G4412">
        <v>-1</v>
      </c>
      <c r="H4412">
        <v>1</v>
      </c>
      <c r="I4412">
        <v>273</v>
      </c>
    </row>
    <row r="4413" spans="2:9" x14ac:dyDescent="0.25">
      <c r="B4413">
        <v>520</v>
      </c>
      <c r="C4413">
        <v>90</v>
      </c>
      <c r="D4413">
        <v>0.205399</v>
      </c>
      <c r="E4413">
        <v>76</v>
      </c>
      <c r="F4413">
        <v>0</v>
      </c>
      <c r="G4413">
        <v>-1</v>
      </c>
      <c r="H4413">
        <v>1</v>
      </c>
      <c r="I4413">
        <v>273</v>
      </c>
    </row>
    <row r="4414" spans="2:9" x14ac:dyDescent="0.25">
      <c r="B4414">
        <v>521</v>
      </c>
      <c r="C4414">
        <v>89</v>
      </c>
      <c r="D4414">
        <v>1.0456019999999999</v>
      </c>
      <c r="E4414">
        <v>76</v>
      </c>
      <c r="F4414">
        <v>0</v>
      </c>
      <c r="G4414">
        <v>-1</v>
      </c>
      <c r="H4414">
        <v>1</v>
      </c>
      <c r="I4414">
        <v>273</v>
      </c>
    </row>
    <row r="4415" spans="2:9" x14ac:dyDescent="0.25">
      <c r="B4415">
        <v>521</v>
      </c>
      <c r="C4415">
        <v>90</v>
      </c>
      <c r="D4415">
        <v>0.205399</v>
      </c>
      <c r="E4415">
        <v>76</v>
      </c>
      <c r="F4415">
        <v>0</v>
      </c>
      <c r="G4415">
        <v>-1</v>
      </c>
      <c r="H4415">
        <v>1</v>
      </c>
      <c r="I4415">
        <v>273</v>
      </c>
    </row>
    <row r="4416" spans="2:9" x14ac:dyDescent="0.25">
      <c r="B4416">
        <v>522</v>
      </c>
      <c r="C4416">
        <v>89</v>
      </c>
      <c r="D4416">
        <v>0.91164599999999996</v>
      </c>
      <c r="E4416">
        <v>76</v>
      </c>
      <c r="F4416">
        <v>0</v>
      </c>
      <c r="G4416">
        <v>-1</v>
      </c>
      <c r="H4416">
        <v>1</v>
      </c>
      <c r="I4416">
        <v>273</v>
      </c>
    </row>
    <row r="4417" spans="2:9" x14ac:dyDescent="0.25">
      <c r="B4417">
        <v>522</v>
      </c>
      <c r="C4417">
        <v>90</v>
      </c>
      <c r="D4417">
        <v>0.205399</v>
      </c>
      <c r="E4417">
        <v>76</v>
      </c>
      <c r="F4417">
        <v>0</v>
      </c>
      <c r="G4417">
        <v>-1</v>
      </c>
      <c r="H4417">
        <v>1</v>
      </c>
      <c r="I4417">
        <v>273</v>
      </c>
    </row>
    <row r="4418" spans="2:9" x14ac:dyDescent="0.25">
      <c r="B4418">
        <v>523</v>
      </c>
      <c r="C4418">
        <v>89</v>
      </c>
      <c r="D4418">
        <v>0.77768999999999999</v>
      </c>
      <c r="E4418">
        <v>76</v>
      </c>
      <c r="F4418">
        <v>0</v>
      </c>
      <c r="G4418">
        <v>-1</v>
      </c>
      <c r="H4418">
        <v>1</v>
      </c>
      <c r="I4418">
        <v>273</v>
      </c>
    </row>
    <row r="4419" spans="2:9" x14ac:dyDescent="0.25">
      <c r="B4419">
        <v>523</v>
      </c>
      <c r="C4419">
        <v>90</v>
      </c>
      <c r="D4419">
        <v>0.205399</v>
      </c>
      <c r="E4419">
        <v>76</v>
      </c>
      <c r="F4419">
        <v>0</v>
      </c>
      <c r="G4419">
        <v>-1</v>
      </c>
      <c r="H4419">
        <v>1</v>
      </c>
      <c r="I4419">
        <v>273</v>
      </c>
    </row>
    <row r="4420" spans="2:9" x14ac:dyDescent="0.25">
      <c r="B4420">
        <v>524</v>
      </c>
      <c r="C4420">
        <v>89</v>
      </c>
      <c r="D4420">
        <v>0.643733</v>
      </c>
      <c r="E4420">
        <v>76</v>
      </c>
      <c r="F4420">
        <v>0</v>
      </c>
      <c r="G4420">
        <v>-1</v>
      </c>
      <c r="H4420">
        <v>1</v>
      </c>
      <c r="I4420">
        <v>273</v>
      </c>
    </row>
    <row r="4421" spans="2:9" x14ac:dyDescent="0.25">
      <c r="B4421">
        <v>524</v>
      </c>
      <c r="C4421">
        <v>90</v>
      </c>
      <c r="D4421">
        <v>0.205399</v>
      </c>
      <c r="E4421">
        <v>76</v>
      </c>
      <c r="F4421">
        <v>0</v>
      </c>
      <c r="G4421">
        <v>-1</v>
      </c>
      <c r="H4421">
        <v>1</v>
      </c>
      <c r="I4421">
        <v>273</v>
      </c>
    </row>
    <row r="4422" spans="2:9" x14ac:dyDescent="0.25">
      <c r="B4422">
        <v>525</v>
      </c>
      <c r="C4422">
        <v>89</v>
      </c>
      <c r="D4422">
        <v>0.50977700000000004</v>
      </c>
      <c r="E4422">
        <v>76</v>
      </c>
      <c r="F4422">
        <v>0</v>
      </c>
      <c r="G4422">
        <v>-1</v>
      </c>
      <c r="H4422">
        <v>1</v>
      </c>
      <c r="I4422">
        <v>273</v>
      </c>
    </row>
    <row r="4423" spans="2:9" x14ac:dyDescent="0.25">
      <c r="B4423">
        <v>525</v>
      </c>
      <c r="C4423">
        <v>90</v>
      </c>
      <c r="D4423">
        <v>0.205399</v>
      </c>
      <c r="E4423">
        <v>76</v>
      </c>
      <c r="F4423">
        <v>0</v>
      </c>
      <c r="G4423">
        <v>-1</v>
      </c>
      <c r="H4423">
        <v>1</v>
      </c>
      <c r="I4423">
        <v>273</v>
      </c>
    </row>
    <row r="4424" spans="2:9" x14ac:dyDescent="0.25">
      <c r="B4424">
        <v>526</v>
      </c>
      <c r="C4424">
        <v>89</v>
      </c>
      <c r="D4424">
        <v>0.21037900000000001</v>
      </c>
      <c r="E4424">
        <v>76</v>
      </c>
      <c r="F4424">
        <v>0</v>
      </c>
      <c r="G4424">
        <v>-1</v>
      </c>
      <c r="H4424">
        <v>1</v>
      </c>
      <c r="I4424">
        <v>273</v>
      </c>
    </row>
    <row r="4425" spans="2:9" x14ac:dyDescent="0.25">
      <c r="B4425">
        <v>527</v>
      </c>
      <c r="C4425">
        <v>89</v>
      </c>
      <c r="D4425">
        <v>1.134906</v>
      </c>
      <c r="E4425">
        <v>76</v>
      </c>
      <c r="F4425">
        <v>0</v>
      </c>
      <c r="G4425">
        <v>-1</v>
      </c>
      <c r="H4425">
        <v>1</v>
      </c>
      <c r="I4425">
        <v>273</v>
      </c>
    </row>
    <row r="4426" spans="2:9" x14ac:dyDescent="0.25">
      <c r="B4426">
        <v>527</v>
      </c>
      <c r="C4426">
        <v>90</v>
      </c>
      <c r="D4426">
        <v>0.205399</v>
      </c>
      <c r="E4426">
        <v>76</v>
      </c>
      <c r="F4426">
        <v>0</v>
      </c>
      <c r="G4426">
        <v>-1</v>
      </c>
      <c r="H4426">
        <v>1</v>
      </c>
      <c r="I4426">
        <v>273</v>
      </c>
    </row>
    <row r="4427" spans="2:9" x14ac:dyDescent="0.25">
      <c r="B4427">
        <v>528</v>
      </c>
      <c r="C4427">
        <v>89</v>
      </c>
      <c r="D4427">
        <v>2.7303269999999999</v>
      </c>
      <c r="E4427">
        <v>76</v>
      </c>
      <c r="F4427">
        <v>0</v>
      </c>
      <c r="G4427">
        <v>-1</v>
      </c>
      <c r="H4427">
        <v>1</v>
      </c>
      <c r="I4427">
        <v>273</v>
      </c>
    </row>
    <row r="4428" spans="2:9" x14ac:dyDescent="0.25">
      <c r="B4428">
        <v>528</v>
      </c>
      <c r="C4428">
        <v>90</v>
      </c>
      <c r="D4428">
        <v>0.49414400000000003</v>
      </c>
      <c r="E4428">
        <v>76</v>
      </c>
      <c r="F4428">
        <v>0</v>
      </c>
      <c r="G4428">
        <v>-1</v>
      </c>
      <c r="H4428">
        <v>1</v>
      </c>
      <c r="I4428">
        <v>273</v>
      </c>
    </row>
    <row r="4429" spans="2:9" x14ac:dyDescent="0.25">
      <c r="B4429">
        <v>529</v>
      </c>
      <c r="C4429">
        <v>89</v>
      </c>
      <c r="D4429">
        <v>1.2264090000000001</v>
      </c>
      <c r="E4429">
        <v>76</v>
      </c>
      <c r="F4429">
        <v>0</v>
      </c>
      <c r="G4429">
        <v>-1</v>
      </c>
      <c r="H4429">
        <v>1</v>
      </c>
      <c r="I4429">
        <v>273</v>
      </c>
    </row>
    <row r="4430" spans="2:9" x14ac:dyDescent="0.25">
      <c r="B4430">
        <v>529</v>
      </c>
      <c r="C4430">
        <v>90</v>
      </c>
      <c r="D4430">
        <v>0.49414400000000003</v>
      </c>
      <c r="E4430">
        <v>76</v>
      </c>
      <c r="F4430">
        <v>0</v>
      </c>
      <c r="G4430">
        <v>-1</v>
      </c>
      <c r="H4430">
        <v>1</v>
      </c>
      <c r="I4430">
        <v>273</v>
      </c>
    </row>
    <row r="4431" spans="2:9" x14ac:dyDescent="0.25">
      <c r="B4431">
        <v>530</v>
      </c>
      <c r="C4431">
        <v>89</v>
      </c>
      <c r="D4431">
        <v>0.93659800000000004</v>
      </c>
      <c r="E4431">
        <v>76</v>
      </c>
      <c r="F4431">
        <v>0</v>
      </c>
      <c r="G4431">
        <v>-1</v>
      </c>
      <c r="H4431">
        <v>1</v>
      </c>
      <c r="I4431">
        <v>273</v>
      </c>
    </row>
    <row r="4432" spans="2:9" x14ac:dyDescent="0.25">
      <c r="B4432">
        <v>530</v>
      </c>
      <c r="C4432">
        <v>90</v>
      </c>
      <c r="D4432">
        <v>0.29533599999999999</v>
      </c>
      <c r="E4432">
        <v>76</v>
      </c>
      <c r="F4432">
        <v>0</v>
      </c>
      <c r="G4432">
        <v>-1</v>
      </c>
      <c r="H4432">
        <v>1</v>
      </c>
      <c r="I4432">
        <v>273</v>
      </c>
    </row>
    <row r="4433" spans="2:9" x14ac:dyDescent="0.25">
      <c r="B4433">
        <v>531</v>
      </c>
      <c r="C4433">
        <v>89</v>
      </c>
      <c r="D4433">
        <v>1.1827110000000001</v>
      </c>
      <c r="E4433">
        <v>76</v>
      </c>
      <c r="F4433">
        <v>0</v>
      </c>
      <c r="G4433">
        <v>-1</v>
      </c>
      <c r="H4433">
        <v>1</v>
      </c>
      <c r="I4433">
        <v>273</v>
      </c>
    </row>
    <row r="4434" spans="2:9" x14ac:dyDescent="0.25">
      <c r="B4434">
        <v>531</v>
      </c>
      <c r="C4434">
        <v>90</v>
      </c>
      <c r="D4434">
        <v>0.29533599999999999</v>
      </c>
      <c r="E4434">
        <v>76</v>
      </c>
      <c r="F4434">
        <v>0</v>
      </c>
      <c r="G4434">
        <v>-1</v>
      </c>
      <c r="H4434">
        <v>1</v>
      </c>
      <c r="I4434">
        <v>273</v>
      </c>
    </row>
    <row r="4435" spans="2:9" x14ac:dyDescent="0.25">
      <c r="B4435">
        <v>532</v>
      </c>
      <c r="C4435">
        <v>89</v>
      </c>
      <c r="D4435">
        <v>1.4288240000000001</v>
      </c>
      <c r="E4435">
        <v>76</v>
      </c>
      <c r="F4435">
        <v>0</v>
      </c>
      <c r="G4435">
        <v>-1</v>
      </c>
      <c r="H4435">
        <v>1</v>
      </c>
      <c r="I4435">
        <v>273</v>
      </c>
    </row>
    <row r="4436" spans="2:9" x14ac:dyDescent="0.25">
      <c r="B4436">
        <v>532</v>
      </c>
      <c r="C4436">
        <v>90</v>
      </c>
      <c r="D4436">
        <v>0.29533599999999999</v>
      </c>
      <c r="E4436">
        <v>76</v>
      </c>
      <c r="F4436">
        <v>0</v>
      </c>
      <c r="G4436">
        <v>-1</v>
      </c>
      <c r="H4436">
        <v>1</v>
      </c>
      <c r="I4436">
        <v>273</v>
      </c>
    </row>
    <row r="4437" spans="2:9" x14ac:dyDescent="0.25">
      <c r="B4437">
        <v>533</v>
      </c>
      <c r="C4437">
        <v>89</v>
      </c>
      <c r="D4437">
        <v>1.6749369999999999</v>
      </c>
      <c r="E4437">
        <v>76</v>
      </c>
      <c r="F4437">
        <v>0</v>
      </c>
      <c r="G4437">
        <v>-1</v>
      </c>
      <c r="H4437">
        <v>1</v>
      </c>
      <c r="I4437">
        <v>273</v>
      </c>
    </row>
    <row r="4438" spans="2:9" x14ac:dyDescent="0.25">
      <c r="B4438">
        <v>533</v>
      </c>
      <c r="C4438">
        <v>90</v>
      </c>
      <c r="D4438">
        <v>0.29533599999999999</v>
      </c>
      <c r="E4438">
        <v>76</v>
      </c>
      <c r="F4438">
        <v>0</v>
      </c>
      <c r="G4438">
        <v>-1</v>
      </c>
      <c r="H4438">
        <v>1</v>
      </c>
      <c r="I4438">
        <v>273</v>
      </c>
    </row>
    <row r="4439" spans="2:9" x14ac:dyDescent="0.25">
      <c r="B4439">
        <v>534</v>
      </c>
      <c r="C4439">
        <v>89</v>
      </c>
      <c r="D4439">
        <v>1.9210510000000001</v>
      </c>
      <c r="E4439">
        <v>76</v>
      </c>
      <c r="F4439">
        <v>0</v>
      </c>
      <c r="G4439">
        <v>-1</v>
      </c>
      <c r="H4439">
        <v>1</v>
      </c>
      <c r="I4439">
        <v>273</v>
      </c>
    </row>
    <row r="4440" spans="2:9" x14ac:dyDescent="0.25">
      <c r="B4440">
        <v>534</v>
      </c>
      <c r="C4440">
        <v>90</v>
      </c>
      <c r="D4440">
        <v>0.29533599999999999</v>
      </c>
      <c r="E4440">
        <v>76</v>
      </c>
      <c r="F4440">
        <v>0</v>
      </c>
      <c r="G4440">
        <v>-1</v>
      </c>
      <c r="H4440">
        <v>1</v>
      </c>
      <c r="I4440">
        <v>273</v>
      </c>
    </row>
    <row r="4441" spans="2:9" x14ac:dyDescent="0.25">
      <c r="B4441">
        <v>535</v>
      </c>
      <c r="C4441">
        <v>89</v>
      </c>
      <c r="D4441">
        <v>2.0851259999999998</v>
      </c>
      <c r="E4441">
        <v>76</v>
      </c>
      <c r="F4441">
        <v>0</v>
      </c>
      <c r="G4441">
        <v>-1</v>
      </c>
      <c r="H4441">
        <v>1</v>
      </c>
      <c r="I4441">
        <v>273</v>
      </c>
    </row>
    <row r="4442" spans="2:9" x14ac:dyDescent="0.25">
      <c r="B4442">
        <v>535</v>
      </c>
      <c r="C4442">
        <v>90</v>
      </c>
      <c r="D4442">
        <v>0.29533599999999999</v>
      </c>
      <c r="E4442">
        <v>76</v>
      </c>
      <c r="F4442">
        <v>0</v>
      </c>
      <c r="G4442">
        <v>-1</v>
      </c>
      <c r="H4442">
        <v>1</v>
      </c>
      <c r="I4442">
        <v>273</v>
      </c>
    </row>
    <row r="4443" spans="2:9" x14ac:dyDescent="0.25">
      <c r="B4443">
        <v>536</v>
      </c>
      <c r="C4443">
        <v>89</v>
      </c>
      <c r="D4443">
        <v>2.3312390000000001</v>
      </c>
      <c r="E4443">
        <v>76</v>
      </c>
      <c r="F4443">
        <v>0</v>
      </c>
      <c r="G4443">
        <v>-1</v>
      </c>
      <c r="H4443">
        <v>1</v>
      </c>
      <c r="I4443">
        <v>273</v>
      </c>
    </row>
    <row r="4444" spans="2:9" x14ac:dyDescent="0.25">
      <c r="B4444">
        <v>536</v>
      </c>
      <c r="C4444">
        <v>90</v>
      </c>
      <c r="D4444">
        <v>0.29533599999999999</v>
      </c>
      <c r="E4444">
        <v>76</v>
      </c>
      <c r="F4444">
        <v>0</v>
      </c>
      <c r="G4444">
        <v>-1</v>
      </c>
      <c r="H4444">
        <v>1</v>
      </c>
      <c r="I4444">
        <v>273</v>
      </c>
    </row>
    <row r="4445" spans="2:9" x14ac:dyDescent="0.25">
      <c r="B4445">
        <v>537</v>
      </c>
      <c r="C4445">
        <v>89</v>
      </c>
      <c r="D4445">
        <v>1.9551460000000001</v>
      </c>
      <c r="E4445">
        <v>76</v>
      </c>
      <c r="F4445">
        <v>0</v>
      </c>
      <c r="G4445">
        <v>-1</v>
      </c>
      <c r="H4445">
        <v>1</v>
      </c>
      <c r="I4445">
        <v>273</v>
      </c>
    </row>
    <row r="4446" spans="2:9" x14ac:dyDescent="0.25">
      <c r="B4446">
        <v>537</v>
      </c>
      <c r="C4446">
        <v>90</v>
      </c>
      <c r="D4446">
        <v>0.237788</v>
      </c>
      <c r="E4446">
        <v>76</v>
      </c>
      <c r="F4446">
        <v>0</v>
      </c>
      <c r="G4446">
        <v>-1</v>
      </c>
      <c r="H4446">
        <v>1</v>
      </c>
      <c r="I4446">
        <v>273</v>
      </c>
    </row>
    <row r="4447" spans="2:9" x14ac:dyDescent="0.25">
      <c r="B4447">
        <v>538</v>
      </c>
      <c r="C4447">
        <v>89</v>
      </c>
      <c r="D4447">
        <v>5.5002279999999999</v>
      </c>
      <c r="E4447">
        <v>76</v>
      </c>
      <c r="F4447">
        <v>0</v>
      </c>
      <c r="G4447">
        <v>-1</v>
      </c>
      <c r="H4447">
        <v>1</v>
      </c>
      <c r="I4447">
        <v>273</v>
      </c>
    </row>
    <row r="4448" spans="2:9" x14ac:dyDescent="0.25">
      <c r="B4448">
        <v>539</v>
      </c>
      <c r="C4448">
        <v>89</v>
      </c>
      <c r="D4448">
        <v>4.3317019999999999</v>
      </c>
      <c r="E4448">
        <v>76</v>
      </c>
      <c r="F4448">
        <v>0</v>
      </c>
      <c r="G4448">
        <v>-1</v>
      </c>
      <c r="H4448">
        <v>1</v>
      </c>
      <c r="I4448">
        <v>273</v>
      </c>
    </row>
    <row r="4449" spans="2:9" x14ac:dyDescent="0.25">
      <c r="B4449">
        <v>540</v>
      </c>
      <c r="C4449">
        <v>89</v>
      </c>
      <c r="D4449">
        <v>3.6952069999999999</v>
      </c>
      <c r="E4449">
        <v>76</v>
      </c>
      <c r="F4449">
        <v>0</v>
      </c>
      <c r="G4449">
        <v>-1</v>
      </c>
      <c r="H4449">
        <v>1</v>
      </c>
      <c r="I4449">
        <v>273</v>
      </c>
    </row>
    <row r="4450" spans="2:9" x14ac:dyDescent="0.25">
      <c r="B4450">
        <v>541</v>
      </c>
      <c r="C4450">
        <v>89</v>
      </c>
      <c r="D4450">
        <v>10.591393999999999</v>
      </c>
      <c r="E4450">
        <v>76</v>
      </c>
      <c r="F4450">
        <v>0</v>
      </c>
      <c r="G4450">
        <v>-1</v>
      </c>
      <c r="H4450">
        <v>1</v>
      </c>
      <c r="I4450">
        <v>273</v>
      </c>
    </row>
    <row r="4451" spans="2:9" x14ac:dyDescent="0.25">
      <c r="B4451">
        <v>541</v>
      </c>
      <c r="C4451">
        <v>90</v>
      </c>
      <c r="D4451">
        <v>0.25938099999999997</v>
      </c>
      <c r="E4451">
        <v>76</v>
      </c>
      <c r="F4451">
        <v>0</v>
      </c>
      <c r="G4451">
        <v>-1</v>
      </c>
      <c r="H4451">
        <v>1</v>
      </c>
      <c r="I4451">
        <v>273</v>
      </c>
    </row>
    <row r="4452" spans="2:9" x14ac:dyDescent="0.25">
      <c r="B4452">
        <v>542</v>
      </c>
      <c r="C4452">
        <v>89</v>
      </c>
      <c r="D4452">
        <v>9.4124060000000007</v>
      </c>
      <c r="E4452">
        <v>76</v>
      </c>
      <c r="F4452">
        <v>0</v>
      </c>
      <c r="G4452">
        <v>-1</v>
      </c>
      <c r="H4452">
        <v>1</v>
      </c>
      <c r="I4452">
        <v>273</v>
      </c>
    </row>
    <row r="4453" spans="2:9" x14ac:dyDescent="0.25">
      <c r="B4453">
        <v>543</v>
      </c>
      <c r="C4453">
        <v>89</v>
      </c>
      <c r="D4453">
        <v>7.7562639999999998</v>
      </c>
      <c r="E4453">
        <v>76</v>
      </c>
      <c r="F4453">
        <v>0</v>
      </c>
      <c r="G4453">
        <v>-1</v>
      </c>
      <c r="H4453">
        <v>1</v>
      </c>
      <c r="I4453">
        <v>273</v>
      </c>
    </row>
    <row r="4454" spans="2:9" x14ac:dyDescent="0.25">
      <c r="B4454">
        <v>544</v>
      </c>
      <c r="C4454">
        <v>89</v>
      </c>
      <c r="D4454">
        <v>6.7625789999999997</v>
      </c>
      <c r="E4454">
        <v>76</v>
      </c>
      <c r="F4454">
        <v>0</v>
      </c>
      <c r="G4454">
        <v>-1</v>
      </c>
      <c r="H4454">
        <v>1</v>
      </c>
      <c r="I4454">
        <v>273</v>
      </c>
    </row>
    <row r="4455" spans="2:9" x14ac:dyDescent="0.25">
      <c r="B4455">
        <v>545</v>
      </c>
      <c r="C4455">
        <v>89</v>
      </c>
      <c r="D4455">
        <v>5.7688940000000004</v>
      </c>
      <c r="E4455">
        <v>76</v>
      </c>
      <c r="F4455">
        <v>0</v>
      </c>
      <c r="G4455">
        <v>-1</v>
      </c>
      <c r="H4455">
        <v>1</v>
      </c>
      <c r="I4455">
        <v>273</v>
      </c>
    </row>
    <row r="4456" spans="2:9" x14ac:dyDescent="0.25">
      <c r="B4456">
        <v>546</v>
      </c>
      <c r="C4456">
        <v>89</v>
      </c>
      <c r="D4456">
        <v>4.7752090000000003</v>
      </c>
      <c r="E4456">
        <v>76</v>
      </c>
      <c r="F4456">
        <v>0</v>
      </c>
      <c r="G4456">
        <v>-1</v>
      </c>
      <c r="H4456">
        <v>1</v>
      </c>
      <c r="I4456">
        <v>273</v>
      </c>
    </row>
    <row r="4457" spans="2:9" x14ac:dyDescent="0.25">
      <c r="B4457">
        <v>547</v>
      </c>
      <c r="C4457">
        <v>89</v>
      </c>
      <c r="D4457">
        <v>3.7815240000000001</v>
      </c>
      <c r="E4457">
        <v>76</v>
      </c>
      <c r="F4457">
        <v>0</v>
      </c>
      <c r="G4457">
        <v>-1</v>
      </c>
      <c r="H4457">
        <v>1</v>
      </c>
      <c r="I4457">
        <v>273</v>
      </c>
    </row>
    <row r="4458" spans="2:9" x14ac:dyDescent="0.25">
      <c r="B4458">
        <v>548</v>
      </c>
      <c r="C4458">
        <v>89</v>
      </c>
      <c r="D4458">
        <v>8.4187209999999997</v>
      </c>
      <c r="E4458">
        <v>76</v>
      </c>
      <c r="F4458">
        <v>0</v>
      </c>
      <c r="G4458">
        <v>-1</v>
      </c>
      <c r="H4458">
        <v>1</v>
      </c>
      <c r="I4458">
        <v>273</v>
      </c>
    </row>
    <row r="4459" spans="2:9" x14ac:dyDescent="0.25">
      <c r="B4459">
        <v>1</v>
      </c>
      <c r="C4459">
        <v>88</v>
      </c>
      <c r="D4459">
        <v>-2.9515180000000001</v>
      </c>
      <c r="E4459">
        <v>76</v>
      </c>
      <c r="F4459">
        <v>0</v>
      </c>
      <c r="G4459">
        <v>-1</v>
      </c>
      <c r="H4459">
        <v>1</v>
      </c>
      <c r="I4459">
        <v>274</v>
      </c>
    </row>
    <row r="4460" spans="2:9" x14ac:dyDescent="0.25">
      <c r="B4460">
        <v>1</v>
      </c>
      <c r="C4460">
        <v>90</v>
      </c>
      <c r="D4460">
        <v>0.6149</v>
      </c>
      <c r="E4460">
        <v>76</v>
      </c>
      <c r="F4460">
        <v>0</v>
      </c>
      <c r="G4460">
        <v>-1</v>
      </c>
      <c r="H4460">
        <v>1</v>
      </c>
      <c r="I4460">
        <v>274</v>
      </c>
    </row>
    <row r="4461" spans="2:9" x14ac:dyDescent="0.25">
      <c r="B4461">
        <v>2</v>
      </c>
      <c r="C4461">
        <v>88</v>
      </c>
      <c r="D4461">
        <v>-1.075604</v>
      </c>
      <c r="E4461">
        <v>76</v>
      </c>
      <c r="F4461">
        <v>0</v>
      </c>
      <c r="G4461">
        <v>-1</v>
      </c>
      <c r="H4461">
        <v>1</v>
      </c>
      <c r="I4461">
        <v>274</v>
      </c>
    </row>
    <row r="4462" spans="2:9" x14ac:dyDescent="0.25">
      <c r="B4462">
        <v>2</v>
      </c>
      <c r="C4462">
        <v>90</v>
      </c>
      <c r="D4462">
        <v>0.22408400000000001</v>
      </c>
      <c r="E4462">
        <v>76</v>
      </c>
      <c r="F4462">
        <v>0</v>
      </c>
      <c r="G4462">
        <v>-1</v>
      </c>
      <c r="H4462">
        <v>1</v>
      </c>
      <c r="I4462">
        <v>274</v>
      </c>
    </row>
    <row r="4463" spans="2:9" x14ac:dyDescent="0.25">
      <c r="B4463">
        <v>3</v>
      </c>
      <c r="C4463">
        <v>88</v>
      </c>
      <c r="D4463">
        <v>-2.6123050000000001</v>
      </c>
      <c r="E4463">
        <v>76</v>
      </c>
      <c r="F4463">
        <v>0</v>
      </c>
      <c r="G4463">
        <v>-1</v>
      </c>
      <c r="H4463">
        <v>1</v>
      </c>
      <c r="I4463">
        <v>274</v>
      </c>
    </row>
    <row r="4464" spans="2:9" x14ac:dyDescent="0.25">
      <c r="B4464">
        <v>3</v>
      </c>
      <c r="C4464">
        <v>90</v>
      </c>
      <c r="D4464">
        <v>0.54422999999999999</v>
      </c>
      <c r="E4464">
        <v>76</v>
      </c>
      <c r="F4464">
        <v>0</v>
      </c>
      <c r="G4464">
        <v>-1</v>
      </c>
      <c r="H4464">
        <v>1</v>
      </c>
      <c r="I4464">
        <v>274</v>
      </c>
    </row>
    <row r="4465" spans="2:9" x14ac:dyDescent="0.25">
      <c r="B4465">
        <v>4</v>
      </c>
      <c r="C4465">
        <v>88</v>
      </c>
      <c r="D4465">
        <v>-2.4645359999999998</v>
      </c>
      <c r="E4465">
        <v>76</v>
      </c>
      <c r="F4465">
        <v>0</v>
      </c>
      <c r="G4465">
        <v>-1</v>
      </c>
      <c r="H4465">
        <v>1</v>
      </c>
      <c r="I4465">
        <v>274</v>
      </c>
    </row>
    <row r="4466" spans="2:9" x14ac:dyDescent="0.25">
      <c r="B4466">
        <v>4</v>
      </c>
      <c r="C4466">
        <v>90</v>
      </c>
      <c r="D4466">
        <v>0.34692200000000001</v>
      </c>
      <c r="E4466">
        <v>76</v>
      </c>
      <c r="F4466">
        <v>0</v>
      </c>
      <c r="G4466">
        <v>-1</v>
      </c>
      <c r="H4466">
        <v>1</v>
      </c>
      <c r="I4466">
        <v>274</v>
      </c>
    </row>
    <row r="4467" spans="2:9" x14ac:dyDescent="0.25">
      <c r="B4467">
        <v>5</v>
      </c>
      <c r="C4467">
        <v>88</v>
      </c>
      <c r="D4467">
        <v>-0.97801400000000005</v>
      </c>
      <c r="E4467">
        <v>76</v>
      </c>
      <c r="F4467">
        <v>0</v>
      </c>
      <c r="G4467">
        <v>-1</v>
      </c>
      <c r="H4467">
        <v>1</v>
      </c>
      <c r="I4467">
        <v>274</v>
      </c>
    </row>
    <row r="4468" spans="2:9" x14ac:dyDescent="0.25">
      <c r="B4468">
        <v>6</v>
      </c>
      <c r="C4468">
        <v>88</v>
      </c>
      <c r="D4468">
        <v>-2.422107</v>
      </c>
      <c r="E4468">
        <v>76</v>
      </c>
      <c r="F4468">
        <v>0</v>
      </c>
      <c r="G4468">
        <v>-1</v>
      </c>
      <c r="H4468">
        <v>1</v>
      </c>
      <c r="I4468">
        <v>274</v>
      </c>
    </row>
    <row r="4469" spans="2:9" x14ac:dyDescent="0.25">
      <c r="B4469">
        <v>6</v>
      </c>
      <c r="C4469">
        <v>90</v>
      </c>
      <c r="D4469">
        <v>0.34094999999999998</v>
      </c>
      <c r="E4469">
        <v>76</v>
      </c>
      <c r="F4469">
        <v>0</v>
      </c>
      <c r="G4469">
        <v>-1</v>
      </c>
      <c r="H4469">
        <v>1</v>
      </c>
      <c r="I4469">
        <v>274</v>
      </c>
    </row>
    <row r="4470" spans="2:9" x14ac:dyDescent="0.25">
      <c r="B4470">
        <v>7</v>
      </c>
      <c r="C4470">
        <v>88</v>
      </c>
      <c r="D4470">
        <v>-1.415109</v>
      </c>
      <c r="E4470">
        <v>76</v>
      </c>
      <c r="F4470">
        <v>0</v>
      </c>
      <c r="G4470">
        <v>-1</v>
      </c>
      <c r="H4470">
        <v>1</v>
      </c>
      <c r="I4470">
        <v>274</v>
      </c>
    </row>
    <row r="4471" spans="2:9" x14ac:dyDescent="0.25">
      <c r="B4471">
        <v>8</v>
      </c>
      <c r="C4471">
        <v>88</v>
      </c>
      <c r="D4471">
        <v>-1.126822</v>
      </c>
      <c r="E4471">
        <v>76</v>
      </c>
      <c r="F4471">
        <v>0</v>
      </c>
      <c r="G4471">
        <v>-1</v>
      </c>
      <c r="H4471">
        <v>1</v>
      </c>
      <c r="I4471">
        <v>274</v>
      </c>
    </row>
    <row r="4472" spans="2:9" x14ac:dyDescent="0.25">
      <c r="B4472">
        <v>9</v>
      </c>
      <c r="C4472">
        <v>88</v>
      </c>
      <c r="D4472">
        <v>-2.296176</v>
      </c>
      <c r="E4472">
        <v>76</v>
      </c>
      <c r="F4472">
        <v>0</v>
      </c>
      <c r="G4472">
        <v>-1</v>
      </c>
      <c r="H4472">
        <v>1</v>
      </c>
      <c r="I4472">
        <v>274</v>
      </c>
    </row>
    <row r="4473" spans="2:9" x14ac:dyDescent="0.25">
      <c r="B4473">
        <v>9</v>
      </c>
      <c r="C4473">
        <v>90</v>
      </c>
      <c r="D4473">
        <v>0.24564900000000001</v>
      </c>
      <c r="E4473">
        <v>76</v>
      </c>
      <c r="F4473">
        <v>0</v>
      </c>
      <c r="G4473">
        <v>-1</v>
      </c>
      <c r="H4473">
        <v>1</v>
      </c>
      <c r="I4473">
        <v>274</v>
      </c>
    </row>
    <row r="4474" spans="2:9" x14ac:dyDescent="0.25">
      <c r="B4474">
        <v>10</v>
      </c>
      <c r="C4474">
        <v>88</v>
      </c>
      <c r="D4474">
        <v>-2.0710739999999999</v>
      </c>
      <c r="E4474">
        <v>76</v>
      </c>
      <c r="F4474">
        <v>0</v>
      </c>
      <c r="G4474">
        <v>-1</v>
      </c>
      <c r="H4474">
        <v>1</v>
      </c>
      <c r="I4474">
        <v>274</v>
      </c>
    </row>
    <row r="4475" spans="2:9" x14ac:dyDescent="0.25">
      <c r="B4475">
        <v>11</v>
      </c>
      <c r="C4475">
        <v>88</v>
      </c>
      <c r="D4475">
        <v>-1.9604189999999999</v>
      </c>
      <c r="E4475">
        <v>76</v>
      </c>
      <c r="F4475">
        <v>0</v>
      </c>
      <c r="G4475">
        <v>-1</v>
      </c>
      <c r="H4475">
        <v>1</v>
      </c>
      <c r="I4475">
        <v>274</v>
      </c>
    </row>
    <row r="4476" spans="2:9" x14ac:dyDescent="0.25">
      <c r="B4476">
        <v>12</v>
      </c>
      <c r="C4476">
        <v>88</v>
      </c>
      <c r="D4476">
        <v>-0.76566800000000002</v>
      </c>
      <c r="E4476">
        <v>76</v>
      </c>
      <c r="F4476">
        <v>0</v>
      </c>
      <c r="G4476">
        <v>-1</v>
      </c>
      <c r="H4476">
        <v>1</v>
      </c>
      <c r="I4476">
        <v>274</v>
      </c>
    </row>
    <row r="4477" spans="2:9" x14ac:dyDescent="0.25">
      <c r="B4477">
        <v>13</v>
      </c>
      <c r="C4477">
        <v>88</v>
      </c>
      <c r="D4477">
        <v>-1.7769900000000001</v>
      </c>
      <c r="E4477">
        <v>76</v>
      </c>
      <c r="F4477">
        <v>0</v>
      </c>
      <c r="G4477">
        <v>-1</v>
      </c>
      <c r="H4477">
        <v>1</v>
      </c>
      <c r="I4477">
        <v>274</v>
      </c>
    </row>
    <row r="4478" spans="2:9" x14ac:dyDescent="0.25">
      <c r="B4478">
        <v>13</v>
      </c>
      <c r="C4478">
        <v>90</v>
      </c>
      <c r="D4478">
        <v>0.38562200000000002</v>
      </c>
      <c r="E4478">
        <v>76</v>
      </c>
      <c r="F4478">
        <v>0</v>
      </c>
      <c r="G4478">
        <v>-1</v>
      </c>
      <c r="H4478">
        <v>1</v>
      </c>
      <c r="I4478">
        <v>274</v>
      </c>
    </row>
    <row r="4479" spans="2:9" x14ac:dyDescent="0.25">
      <c r="B4479">
        <v>14</v>
      </c>
      <c r="C4479">
        <v>88</v>
      </c>
      <c r="D4479">
        <v>-9.2070900000000009</v>
      </c>
      <c r="E4479">
        <v>76</v>
      </c>
      <c r="F4479">
        <v>0</v>
      </c>
      <c r="G4479">
        <v>-1</v>
      </c>
      <c r="H4479">
        <v>1</v>
      </c>
      <c r="I4479">
        <v>274</v>
      </c>
    </row>
    <row r="4480" spans="2:9" x14ac:dyDescent="0.25">
      <c r="B4480">
        <v>14</v>
      </c>
      <c r="C4480">
        <v>90</v>
      </c>
      <c r="D4480">
        <v>1.998019</v>
      </c>
      <c r="E4480">
        <v>76</v>
      </c>
      <c r="F4480">
        <v>0</v>
      </c>
      <c r="G4480">
        <v>-1</v>
      </c>
      <c r="H4480">
        <v>1</v>
      </c>
      <c r="I4480">
        <v>274</v>
      </c>
    </row>
    <row r="4481" spans="2:9" x14ac:dyDescent="0.25">
      <c r="B4481">
        <v>15</v>
      </c>
      <c r="C4481">
        <v>88</v>
      </c>
      <c r="D4481">
        <v>-5.0328270000000002</v>
      </c>
      <c r="E4481">
        <v>76</v>
      </c>
      <c r="F4481">
        <v>0</v>
      </c>
      <c r="G4481">
        <v>-1</v>
      </c>
      <c r="H4481">
        <v>1</v>
      </c>
      <c r="I4481">
        <v>274</v>
      </c>
    </row>
    <row r="4482" spans="2:9" x14ac:dyDescent="0.25">
      <c r="B4482">
        <v>15</v>
      </c>
      <c r="C4482">
        <v>90</v>
      </c>
      <c r="D4482">
        <v>1.092168</v>
      </c>
      <c r="E4482">
        <v>76</v>
      </c>
      <c r="F4482">
        <v>0</v>
      </c>
      <c r="G4482">
        <v>-1</v>
      </c>
      <c r="H4482">
        <v>1</v>
      </c>
      <c r="I4482">
        <v>274</v>
      </c>
    </row>
    <row r="4483" spans="2:9" x14ac:dyDescent="0.25">
      <c r="B4483">
        <v>16</v>
      </c>
      <c r="C4483">
        <v>88</v>
      </c>
      <c r="D4483">
        <v>-3.1389809999999998</v>
      </c>
      <c r="E4483">
        <v>76</v>
      </c>
      <c r="F4483">
        <v>0</v>
      </c>
      <c r="G4483">
        <v>-1</v>
      </c>
      <c r="H4483">
        <v>1</v>
      </c>
      <c r="I4483">
        <v>274</v>
      </c>
    </row>
    <row r="4484" spans="2:9" x14ac:dyDescent="0.25">
      <c r="B4484">
        <v>16</v>
      </c>
      <c r="C4484">
        <v>90</v>
      </c>
      <c r="D4484">
        <v>0.68118599999999996</v>
      </c>
      <c r="E4484">
        <v>76</v>
      </c>
      <c r="F4484">
        <v>0</v>
      </c>
      <c r="G4484">
        <v>-1</v>
      </c>
      <c r="H4484">
        <v>1</v>
      </c>
      <c r="I4484">
        <v>274</v>
      </c>
    </row>
    <row r="4485" spans="2:9" x14ac:dyDescent="0.25">
      <c r="B4485">
        <v>17</v>
      </c>
      <c r="C4485">
        <v>88</v>
      </c>
      <c r="D4485">
        <v>-4.2997909999999999</v>
      </c>
      <c r="E4485">
        <v>76</v>
      </c>
      <c r="F4485">
        <v>0</v>
      </c>
      <c r="G4485">
        <v>-1</v>
      </c>
      <c r="H4485">
        <v>1</v>
      </c>
      <c r="I4485">
        <v>274</v>
      </c>
    </row>
    <row r="4486" spans="2:9" x14ac:dyDescent="0.25">
      <c r="B4486">
        <v>17</v>
      </c>
      <c r="C4486">
        <v>90</v>
      </c>
      <c r="D4486">
        <v>0.93309200000000003</v>
      </c>
      <c r="E4486">
        <v>76</v>
      </c>
      <c r="F4486">
        <v>0</v>
      </c>
      <c r="G4486">
        <v>-1</v>
      </c>
      <c r="H4486">
        <v>1</v>
      </c>
      <c r="I4486">
        <v>274</v>
      </c>
    </row>
    <row r="4487" spans="2:9" x14ac:dyDescent="0.25">
      <c r="B4487">
        <v>18</v>
      </c>
      <c r="C4487">
        <v>88</v>
      </c>
      <c r="D4487">
        <v>-3.4925760000000001</v>
      </c>
      <c r="E4487">
        <v>76</v>
      </c>
      <c r="F4487">
        <v>0</v>
      </c>
      <c r="G4487">
        <v>-1</v>
      </c>
      <c r="H4487">
        <v>1</v>
      </c>
      <c r="I4487">
        <v>274</v>
      </c>
    </row>
    <row r="4488" spans="2:9" x14ac:dyDescent="0.25">
      <c r="B4488">
        <v>18</v>
      </c>
      <c r="C4488">
        <v>90</v>
      </c>
      <c r="D4488">
        <v>0.55307600000000001</v>
      </c>
      <c r="E4488">
        <v>76</v>
      </c>
      <c r="F4488">
        <v>0</v>
      </c>
      <c r="G4488">
        <v>-1</v>
      </c>
      <c r="H4488">
        <v>1</v>
      </c>
      <c r="I4488">
        <v>274</v>
      </c>
    </row>
    <row r="4489" spans="2:9" x14ac:dyDescent="0.25">
      <c r="B4489">
        <v>19</v>
      </c>
      <c r="C4489">
        <v>88</v>
      </c>
      <c r="D4489">
        <v>-3.390911</v>
      </c>
      <c r="E4489">
        <v>76</v>
      </c>
      <c r="F4489">
        <v>0</v>
      </c>
      <c r="G4489">
        <v>-1</v>
      </c>
      <c r="H4489">
        <v>1</v>
      </c>
      <c r="I4489">
        <v>274</v>
      </c>
    </row>
    <row r="4490" spans="2:9" x14ac:dyDescent="0.25">
      <c r="B4490">
        <v>19</v>
      </c>
      <c r="C4490">
        <v>90</v>
      </c>
      <c r="D4490">
        <v>0.497201</v>
      </c>
      <c r="E4490">
        <v>76</v>
      </c>
      <c r="F4490">
        <v>0</v>
      </c>
      <c r="G4490">
        <v>-1</v>
      </c>
      <c r="H4490">
        <v>1</v>
      </c>
      <c r="I4490">
        <v>274</v>
      </c>
    </row>
    <row r="4491" spans="2:9" x14ac:dyDescent="0.25">
      <c r="B4491">
        <v>20</v>
      </c>
      <c r="C4491">
        <v>88</v>
      </c>
      <c r="D4491">
        <v>-2.0476450000000002</v>
      </c>
      <c r="E4491">
        <v>76</v>
      </c>
      <c r="F4491">
        <v>0</v>
      </c>
      <c r="G4491">
        <v>-1</v>
      </c>
      <c r="H4491">
        <v>1</v>
      </c>
      <c r="I4491">
        <v>274</v>
      </c>
    </row>
    <row r="4492" spans="2:9" x14ac:dyDescent="0.25">
      <c r="B4492">
        <v>20</v>
      </c>
      <c r="C4492">
        <v>90</v>
      </c>
      <c r="D4492">
        <v>0.30024099999999998</v>
      </c>
      <c r="E4492">
        <v>76</v>
      </c>
      <c r="F4492">
        <v>0</v>
      </c>
      <c r="G4492">
        <v>-1</v>
      </c>
      <c r="H4492">
        <v>1</v>
      </c>
      <c r="I4492">
        <v>274</v>
      </c>
    </row>
    <row r="4493" spans="2:9" x14ac:dyDescent="0.25">
      <c r="B4493">
        <v>21</v>
      </c>
      <c r="C4493">
        <v>88</v>
      </c>
      <c r="D4493">
        <v>-3.1474340000000001</v>
      </c>
      <c r="E4493">
        <v>76</v>
      </c>
      <c r="F4493">
        <v>0</v>
      </c>
      <c r="G4493">
        <v>-1</v>
      </c>
      <c r="H4493">
        <v>1</v>
      </c>
      <c r="I4493">
        <v>274</v>
      </c>
    </row>
    <row r="4494" spans="2:9" x14ac:dyDescent="0.25">
      <c r="B4494">
        <v>21</v>
      </c>
      <c r="C4494">
        <v>90</v>
      </c>
      <c r="D4494">
        <v>0.46150099999999999</v>
      </c>
      <c r="E4494">
        <v>76</v>
      </c>
      <c r="F4494">
        <v>0</v>
      </c>
      <c r="G4494">
        <v>-1</v>
      </c>
      <c r="H4494">
        <v>1</v>
      </c>
      <c r="I4494">
        <v>274</v>
      </c>
    </row>
    <row r="4495" spans="2:9" x14ac:dyDescent="0.25">
      <c r="B4495">
        <v>22</v>
      </c>
      <c r="C4495">
        <v>88</v>
      </c>
      <c r="D4495">
        <v>-3.4925760000000001</v>
      </c>
      <c r="E4495">
        <v>76</v>
      </c>
      <c r="F4495">
        <v>0</v>
      </c>
      <c r="G4495">
        <v>-1</v>
      </c>
      <c r="H4495">
        <v>1</v>
      </c>
      <c r="I4495">
        <v>274</v>
      </c>
    </row>
    <row r="4496" spans="2:9" x14ac:dyDescent="0.25">
      <c r="B4496">
        <v>22</v>
      </c>
      <c r="C4496">
        <v>90</v>
      </c>
      <c r="D4496">
        <v>0.34823300000000001</v>
      </c>
      <c r="E4496">
        <v>76</v>
      </c>
      <c r="F4496">
        <v>0</v>
      </c>
      <c r="G4496">
        <v>-1</v>
      </c>
      <c r="H4496">
        <v>1</v>
      </c>
      <c r="I4496">
        <v>274</v>
      </c>
    </row>
    <row r="4497" spans="2:9" x14ac:dyDescent="0.25">
      <c r="B4497">
        <v>23</v>
      </c>
      <c r="C4497">
        <v>88</v>
      </c>
      <c r="D4497">
        <v>-2.7061679999999999</v>
      </c>
      <c r="E4497">
        <v>76</v>
      </c>
      <c r="F4497">
        <v>0</v>
      </c>
      <c r="G4497">
        <v>-1</v>
      </c>
      <c r="H4497">
        <v>1</v>
      </c>
      <c r="I4497">
        <v>274</v>
      </c>
    </row>
    <row r="4498" spans="2:9" x14ac:dyDescent="0.25">
      <c r="B4498">
        <v>23</v>
      </c>
      <c r="C4498">
        <v>90</v>
      </c>
      <c r="D4498">
        <v>0.30156699999999997</v>
      </c>
      <c r="E4498">
        <v>76</v>
      </c>
      <c r="F4498">
        <v>0</v>
      </c>
      <c r="G4498">
        <v>-1</v>
      </c>
      <c r="H4498">
        <v>1</v>
      </c>
      <c r="I4498">
        <v>274</v>
      </c>
    </row>
    <row r="4499" spans="2:9" x14ac:dyDescent="0.25">
      <c r="B4499">
        <v>24</v>
      </c>
      <c r="C4499">
        <v>88</v>
      </c>
      <c r="D4499">
        <v>-2.2698710000000002</v>
      </c>
      <c r="E4499">
        <v>76</v>
      </c>
      <c r="F4499">
        <v>0</v>
      </c>
      <c r="G4499">
        <v>-1</v>
      </c>
      <c r="H4499">
        <v>1</v>
      </c>
      <c r="I4499">
        <v>274</v>
      </c>
    </row>
    <row r="4500" spans="2:9" x14ac:dyDescent="0.25">
      <c r="B4500">
        <v>24</v>
      </c>
      <c r="C4500">
        <v>90</v>
      </c>
      <c r="D4500">
        <v>0.25294800000000001</v>
      </c>
      <c r="E4500">
        <v>76</v>
      </c>
      <c r="F4500">
        <v>0</v>
      </c>
      <c r="G4500">
        <v>-1</v>
      </c>
      <c r="H4500">
        <v>1</v>
      </c>
      <c r="I4500">
        <v>274</v>
      </c>
    </row>
    <row r="4501" spans="2:9" x14ac:dyDescent="0.25">
      <c r="B4501">
        <v>25</v>
      </c>
      <c r="C4501">
        <v>88</v>
      </c>
      <c r="D4501">
        <v>-2.1539570000000001</v>
      </c>
      <c r="E4501">
        <v>76</v>
      </c>
      <c r="F4501">
        <v>0</v>
      </c>
      <c r="G4501">
        <v>-1</v>
      </c>
      <c r="H4501">
        <v>1</v>
      </c>
      <c r="I4501">
        <v>274</v>
      </c>
    </row>
    <row r="4502" spans="2:9" x14ac:dyDescent="0.25">
      <c r="B4502">
        <v>25</v>
      </c>
      <c r="C4502">
        <v>90</v>
      </c>
      <c r="D4502">
        <v>0.24002999999999999</v>
      </c>
      <c r="E4502">
        <v>76</v>
      </c>
      <c r="F4502">
        <v>0</v>
      </c>
      <c r="G4502">
        <v>-1</v>
      </c>
      <c r="H4502">
        <v>1</v>
      </c>
      <c r="I4502">
        <v>274</v>
      </c>
    </row>
    <row r="4503" spans="2:9" x14ac:dyDescent="0.25">
      <c r="B4503">
        <v>26</v>
      </c>
      <c r="C4503">
        <v>88</v>
      </c>
      <c r="D4503">
        <v>-1.7769900000000001</v>
      </c>
      <c r="E4503">
        <v>76</v>
      </c>
      <c r="F4503">
        <v>0</v>
      </c>
      <c r="G4503">
        <v>-1</v>
      </c>
      <c r="H4503">
        <v>1</v>
      </c>
      <c r="I4503">
        <v>274</v>
      </c>
    </row>
    <row r="4504" spans="2:9" x14ac:dyDescent="0.25">
      <c r="B4504">
        <v>27</v>
      </c>
      <c r="C4504">
        <v>88</v>
      </c>
      <c r="D4504">
        <v>-8.0564099999999996</v>
      </c>
      <c r="E4504">
        <v>76</v>
      </c>
      <c r="F4504">
        <v>0</v>
      </c>
      <c r="G4504">
        <v>-1</v>
      </c>
      <c r="H4504">
        <v>1</v>
      </c>
      <c r="I4504">
        <v>274</v>
      </c>
    </row>
    <row r="4505" spans="2:9" x14ac:dyDescent="0.25">
      <c r="B4505">
        <v>27</v>
      </c>
      <c r="C4505">
        <v>90</v>
      </c>
      <c r="D4505">
        <v>0.330762</v>
      </c>
      <c r="E4505">
        <v>76</v>
      </c>
      <c r="F4505">
        <v>0</v>
      </c>
      <c r="G4505">
        <v>-1</v>
      </c>
      <c r="H4505">
        <v>1</v>
      </c>
      <c r="I4505">
        <v>274</v>
      </c>
    </row>
    <row r="4506" spans="2:9" x14ac:dyDescent="0.25">
      <c r="B4506">
        <v>28</v>
      </c>
      <c r="C4506">
        <v>88</v>
      </c>
      <c r="D4506">
        <v>-6.3232359999999996</v>
      </c>
      <c r="E4506">
        <v>76</v>
      </c>
      <c r="F4506">
        <v>0</v>
      </c>
      <c r="G4506">
        <v>-1</v>
      </c>
      <c r="H4506">
        <v>1</v>
      </c>
      <c r="I4506">
        <v>274</v>
      </c>
    </row>
    <row r="4507" spans="2:9" x14ac:dyDescent="0.25">
      <c r="B4507">
        <v>28</v>
      </c>
      <c r="C4507">
        <v>90</v>
      </c>
      <c r="D4507">
        <v>0.25960499999999997</v>
      </c>
      <c r="E4507">
        <v>76</v>
      </c>
      <c r="F4507">
        <v>0</v>
      </c>
      <c r="G4507">
        <v>-1</v>
      </c>
      <c r="H4507">
        <v>1</v>
      </c>
      <c r="I4507">
        <v>274</v>
      </c>
    </row>
    <row r="4508" spans="2:9" x14ac:dyDescent="0.25">
      <c r="B4508">
        <v>29</v>
      </c>
      <c r="C4508">
        <v>88</v>
      </c>
      <c r="D4508">
        <v>-4.0594710000000003</v>
      </c>
      <c r="E4508">
        <v>76</v>
      </c>
      <c r="F4508">
        <v>0</v>
      </c>
      <c r="G4508">
        <v>-1</v>
      </c>
      <c r="H4508">
        <v>1</v>
      </c>
      <c r="I4508">
        <v>274</v>
      </c>
    </row>
    <row r="4509" spans="2:9" x14ac:dyDescent="0.25">
      <c r="B4509">
        <v>30</v>
      </c>
      <c r="C4509">
        <v>88</v>
      </c>
      <c r="D4509">
        <v>-1.9444589999999999</v>
      </c>
      <c r="E4509">
        <v>76</v>
      </c>
      <c r="F4509">
        <v>0</v>
      </c>
      <c r="G4509">
        <v>-1</v>
      </c>
      <c r="H4509">
        <v>1</v>
      </c>
      <c r="I4509">
        <v>274</v>
      </c>
    </row>
    <row r="4510" spans="2:9" x14ac:dyDescent="0.25">
      <c r="B4510">
        <v>31</v>
      </c>
      <c r="C4510">
        <v>88</v>
      </c>
      <c r="D4510">
        <v>-1.464323</v>
      </c>
      <c r="E4510">
        <v>76</v>
      </c>
      <c r="F4510">
        <v>0</v>
      </c>
      <c r="G4510">
        <v>-1</v>
      </c>
      <c r="H4510">
        <v>1</v>
      </c>
      <c r="I4510">
        <v>274</v>
      </c>
    </row>
    <row r="4511" spans="2:9" x14ac:dyDescent="0.25">
      <c r="B4511">
        <v>31</v>
      </c>
      <c r="C4511">
        <v>90</v>
      </c>
      <c r="D4511">
        <v>0.38562200000000002</v>
      </c>
      <c r="E4511">
        <v>76</v>
      </c>
      <c r="F4511">
        <v>0</v>
      </c>
      <c r="G4511">
        <v>-1</v>
      </c>
      <c r="H4511">
        <v>1</v>
      </c>
      <c r="I4511">
        <v>274</v>
      </c>
    </row>
    <row r="4512" spans="2:9" x14ac:dyDescent="0.25">
      <c r="B4512">
        <v>32</v>
      </c>
      <c r="C4512">
        <v>88</v>
      </c>
      <c r="D4512">
        <v>-8.1155489999999997</v>
      </c>
      <c r="E4512">
        <v>76</v>
      </c>
      <c r="F4512">
        <v>0</v>
      </c>
      <c r="G4512">
        <v>-1</v>
      </c>
      <c r="H4512">
        <v>1</v>
      </c>
      <c r="I4512">
        <v>274</v>
      </c>
    </row>
    <row r="4513" spans="2:9" x14ac:dyDescent="0.25">
      <c r="B4513">
        <v>32</v>
      </c>
      <c r="C4513">
        <v>90</v>
      </c>
      <c r="D4513">
        <v>2.1371910000000001</v>
      </c>
      <c r="E4513">
        <v>76</v>
      </c>
      <c r="F4513">
        <v>0</v>
      </c>
      <c r="G4513">
        <v>-1</v>
      </c>
      <c r="H4513">
        <v>1</v>
      </c>
      <c r="I4513">
        <v>274</v>
      </c>
    </row>
    <row r="4514" spans="2:9" x14ac:dyDescent="0.25">
      <c r="B4514">
        <v>33</v>
      </c>
      <c r="C4514">
        <v>88</v>
      </c>
      <c r="D4514">
        <v>-4.7594349999999999</v>
      </c>
      <c r="E4514">
        <v>76</v>
      </c>
      <c r="F4514">
        <v>0</v>
      </c>
      <c r="G4514">
        <v>-1</v>
      </c>
      <c r="H4514">
        <v>1</v>
      </c>
      <c r="I4514">
        <v>274</v>
      </c>
    </row>
    <row r="4515" spans="2:9" x14ac:dyDescent="0.25">
      <c r="B4515">
        <v>33</v>
      </c>
      <c r="C4515">
        <v>90</v>
      </c>
      <c r="D4515">
        <v>1.253374</v>
      </c>
      <c r="E4515">
        <v>76</v>
      </c>
      <c r="F4515">
        <v>0</v>
      </c>
      <c r="G4515">
        <v>-1</v>
      </c>
      <c r="H4515">
        <v>1</v>
      </c>
      <c r="I4515">
        <v>274</v>
      </c>
    </row>
    <row r="4516" spans="2:9" x14ac:dyDescent="0.25">
      <c r="B4516">
        <v>34</v>
      </c>
      <c r="C4516">
        <v>88</v>
      </c>
      <c r="D4516">
        <v>-3.0392420000000002</v>
      </c>
      <c r="E4516">
        <v>76</v>
      </c>
      <c r="F4516">
        <v>0</v>
      </c>
      <c r="G4516">
        <v>-1</v>
      </c>
      <c r="H4516">
        <v>1</v>
      </c>
      <c r="I4516">
        <v>274</v>
      </c>
    </row>
    <row r="4517" spans="2:9" x14ac:dyDescent="0.25">
      <c r="B4517">
        <v>34</v>
      </c>
      <c r="C4517">
        <v>90</v>
      </c>
      <c r="D4517">
        <v>0.80037000000000003</v>
      </c>
      <c r="E4517">
        <v>76</v>
      </c>
      <c r="F4517">
        <v>0</v>
      </c>
      <c r="G4517">
        <v>-1</v>
      </c>
      <c r="H4517">
        <v>1</v>
      </c>
      <c r="I4517">
        <v>274</v>
      </c>
    </row>
    <row r="4518" spans="2:9" x14ac:dyDescent="0.25">
      <c r="B4518">
        <v>35</v>
      </c>
      <c r="C4518">
        <v>88</v>
      </c>
      <c r="D4518">
        <v>-4.1798979999999997</v>
      </c>
      <c r="E4518">
        <v>76</v>
      </c>
      <c r="F4518">
        <v>0</v>
      </c>
      <c r="G4518">
        <v>-1</v>
      </c>
      <c r="H4518">
        <v>1</v>
      </c>
      <c r="I4518">
        <v>274</v>
      </c>
    </row>
    <row r="4519" spans="2:9" x14ac:dyDescent="0.25">
      <c r="B4519">
        <v>35</v>
      </c>
      <c r="C4519">
        <v>90</v>
      </c>
      <c r="D4519">
        <v>1.1007560000000001</v>
      </c>
      <c r="E4519">
        <v>76</v>
      </c>
      <c r="F4519">
        <v>0</v>
      </c>
      <c r="G4519">
        <v>-1</v>
      </c>
      <c r="H4519">
        <v>1</v>
      </c>
      <c r="I4519">
        <v>274</v>
      </c>
    </row>
    <row r="4520" spans="2:9" x14ac:dyDescent="0.25">
      <c r="B4520">
        <v>36</v>
      </c>
      <c r="C4520">
        <v>88</v>
      </c>
      <c r="D4520">
        <v>-2.8780459999999999</v>
      </c>
      <c r="E4520">
        <v>76</v>
      </c>
      <c r="F4520">
        <v>0</v>
      </c>
      <c r="G4520">
        <v>-1</v>
      </c>
      <c r="H4520">
        <v>1</v>
      </c>
      <c r="I4520">
        <v>274</v>
      </c>
    </row>
    <row r="4521" spans="2:9" x14ac:dyDescent="0.25">
      <c r="B4521">
        <v>36</v>
      </c>
      <c r="C4521">
        <v>90</v>
      </c>
      <c r="D4521">
        <v>0.55307600000000001</v>
      </c>
      <c r="E4521">
        <v>76</v>
      </c>
      <c r="F4521">
        <v>0</v>
      </c>
      <c r="G4521">
        <v>-1</v>
      </c>
      <c r="H4521">
        <v>1</v>
      </c>
      <c r="I4521">
        <v>274</v>
      </c>
    </row>
    <row r="4522" spans="2:9" x14ac:dyDescent="0.25">
      <c r="B4522">
        <v>37</v>
      </c>
      <c r="C4522">
        <v>88</v>
      </c>
      <c r="D4522">
        <v>-2.951247</v>
      </c>
      <c r="E4522">
        <v>76</v>
      </c>
      <c r="F4522">
        <v>0</v>
      </c>
      <c r="G4522">
        <v>-1</v>
      </c>
      <c r="H4522">
        <v>1</v>
      </c>
      <c r="I4522">
        <v>274</v>
      </c>
    </row>
    <row r="4523" spans="2:9" x14ac:dyDescent="0.25">
      <c r="B4523">
        <v>37</v>
      </c>
      <c r="C4523">
        <v>90</v>
      </c>
      <c r="D4523">
        <v>0.52513299999999996</v>
      </c>
      <c r="E4523">
        <v>76</v>
      </c>
      <c r="F4523">
        <v>0</v>
      </c>
      <c r="G4523">
        <v>-1</v>
      </c>
      <c r="H4523">
        <v>1</v>
      </c>
      <c r="I4523">
        <v>274</v>
      </c>
    </row>
    <row r="4524" spans="2:9" x14ac:dyDescent="0.25">
      <c r="B4524">
        <v>38</v>
      </c>
      <c r="C4524">
        <v>88</v>
      </c>
      <c r="D4524">
        <v>-2.15489</v>
      </c>
      <c r="E4524">
        <v>76</v>
      </c>
      <c r="F4524">
        <v>0</v>
      </c>
      <c r="G4524">
        <v>-1</v>
      </c>
      <c r="H4524">
        <v>1</v>
      </c>
      <c r="I4524">
        <v>274</v>
      </c>
    </row>
    <row r="4525" spans="2:9" x14ac:dyDescent="0.25">
      <c r="B4525">
        <v>38</v>
      </c>
      <c r="C4525">
        <v>90</v>
      </c>
      <c r="D4525">
        <v>0.383432</v>
      </c>
      <c r="E4525">
        <v>76</v>
      </c>
      <c r="F4525">
        <v>0</v>
      </c>
      <c r="G4525">
        <v>-1</v>
      </c>
      <c r="H4525">
        <v>1</v>
      </c>
      <c r="I4525">
        <v>274</v>
      </c>
    </row>
    <row r="4526" spans="2:9" x14ac:dyDescent="0.25">
      <c r="B4526">
        <v>39</v>
      </c>
      <c r="C4526">
        <v>88</v>
      </c>
      <c r="D4526">
        <v>-3.0662069999999999</v>
      </c>
      <c r="E4526">
        <v>76</v>
      </c>
      <c r="F4526">
        <v>0</v>
      </c>
      <c r="G4526">
        <v>-1</v>
      </c>
      <c r="H4526">
        <v>1</v>
      </c>
      <c r="I4526">
        <v>274</v>
      </c>
    </row>
    <row r="4527" spans="2:9" x14ac:dyDescent="0.25">
      <c r="B4527">
        <v>39</v>
      </c>
      <c r="C4527">
        <v>90</v>
      </c>
      <c r="D4527">
        <v>0.54558799999999996</v>
      </c>
      <c r="E4527">
        <v>76</v>
      </c>
      <c r="F4527">
        <v>0</v>
      </c>
      <c r="G4527">
        <v>-1</v>
      </c>
      <c r="H4527">
        <v>1</v>
      </c>
      <c r="I4527">
        <v>274</v>
      </c>
    </row>
    <row r="4528" spans="2:9" x14ac:dyDescent="0.25">
      <c r="B4528">
        <v>40</v>
      </c>
      <c r="C4528">
        <v>88</v>
      </c>
      <c r="D4528">
        <v>-4.2623160000000002</v>
      </c>
      <c r="E4528">
        <v>76</v>
      </c>
      <c r="F4528">
        <v>0</v>
      </c>
      <c r="G4528">
        <v>-1</v>
      </c>
      <c r="H4528">
        <v>1</v>
      </c>
      <c r="I4528">
        <v>274</v>
      </c>
    </row>
    <row r="4529" spans="2:9" x14ac:dyDescent="0.25">
      <c r="B4529">
        <v>40</v>
      </c>
      <c r="C4529">
        <v>90</v>
      </c>
      <c r="D4529">
        <v>0.51572499999999999</v>
      </c>
      <c r="E4529">
        <v>76</v>
      </c>
      <c r="F4529">
        <v>0</v>
      </c>
      <c r="G4529">
        <v>-1</v>
      </c>
      <c r="H4529">
        <v>1</v>
      </c>
      <c r="I4529">
        <v>274</v>
      </c>
    </row>
    <row r="4530" spans="2:9" x14ac:dyDescent="0.25">
      <c r="B4530">
        <v>41</v>
      </c>
      <c r="C4530">
        <v>88</v>
      </c>
      <c r="D4530">
        <v>-2.951247</v>
      </c>
      <c r="E4530">
        <v>76</v>
      </c>
      <c r="F4530">
        <v>0</v>
      </c>
      <c r="G4530">
        <v>-1</v>
      </c>
      <c r="H4530">
        <v>1</v>
      </c>
      <c r="I4530">
        <v>274</v>
      </c>
    </row>
    <row r="4531" spans="2:9" x14ac:dyDescent="0.25">
      <c r="B4531">
        <v>41</v>
      </c>
      <c r="C4531">
        <v>90</v>
      </c>
      <c r="D4531">
        <v>0.39910099999999998</v>
      </c>
      <c r="E4531">
        <v>76</v>
      </c>
      <c r="F4531">
        <v>0</v>
      </c>
      <c r="G4531">
        <v>-1</v>
      </c>
      <c r="H4531">
        <v>1</v>
      </c>
      <c r="I4531">
        <v>274</v>
      </c>
    </row>
    <row r="4532" spans="2:9" x14ac:dyDescent="0.25">
      <c r="B4532">
        <v>42</v>
      </c>
      <c r="C4532">
        <v>88</v>
      </c>
      <c r="D4532">
        <v>-3.7247710000000001</v>
      </c>
      <c r="E4532">
        <v>76</v>
      </c>
      <c r="F4532">
        <v>0</v>
      </c>
      <c r="G4532">
        <v>-1</v>
      </c>
      <c r="H4532">
        <v>1</v>
      </c>
      <c r="I4532">
        <v>274</v>
      </c>
    </row>
    <row r="4533" spans="2:9" x14ac:dyDescent="0.25">
      <c r="B4533">
        <v>42</v>
      </c>
      <c r="C4533">
        <v>90</v>
      </c>
      <c r="D4533">
        <v>0.50370599999999999</v>
      </c>
      <c r="E4533">
        <v>76</v>
      </c>
      <c r="F4533">
        <v>0</v>
      </c>
      <c r="G4533">
        <v>-1</v>
      </c>
      <c r="H4533">
        <v>1</v>
      </c>
      <c r="I4533">
        <v>274</v>
      </c>
    </row>
    <row r="4534" spans="2:9" x14ac:dyDescent="0.25">
      <c r="B4534">
        <v>43</v>
      </c>
      <c r="C4534">
        <v>88</v>
      </c>
      <c r="D4534">
        <v>-2.1250170000000002</v>
      </c>
      <c r="E4534">
        <v>76</v>
      </c>
      <c r="F4534">
        <v>0</v>
      </c>
      <c r="G4534">
        <v>-1</v>
      </c>
      <c r="H4534">
        <v>1</v>
      </c>
      <c r="I4534">
        <v>274</v>
      </c>
    </row>
    <row r="4535" spans="2:9" x14ac:dyDescent="0.25">
      <c r="B4535">
        <v>43</v>
      </c>
      <c r="C4535">
        <v>90</v>
      </c>
      <c r="D4535">
        <v>0.28736899999999999</v>
      </c>
      <c r="E4535">
        <v>76</v>
      </c>
      <c r="F4535">
        <v>0</v>
      </c>
      <c r="G4535">
        <v>-1</v>
      </c>
      <c r="H4535">
        <v>1</v>
      </c>
      <c r="I4535">
        <v>274</v>
      </c>
    </row>
    <row r="4536" spans="2:9" x14ac:dyDescent="0.25">
      <c r="B4536">
        <v>44</v>
      </c>
      <c r="C4536">
        <v>88</v>
      </c>
      <c r="D4536">
        <v>-1.464323</v>
      </c>
      <c r="E4536">
        <v>76</v>
      </c>
      <c r="F4536">
        <v>0</v>
      </c>
      <c r="G4536">
        <v>-1</v>
      </c>
      <c r="H4536">
        <v>1</v>
      </c>
      <c r="I4536">
        <v>274</v>
      </c>
    </row>
    <row r="4537" spans="2:9" x14ac:dyDescent="0.25">
      <c r="B4537">
        <v>45</v>
      </c>
      <c r="C4537">
        <v>88</v>
      </c>
      <c r="D4537">
        <v>-8.2160240000000009</v>
      </c>
      <c r="E4537">
        <v>76</v>
      </c>
      <c r="F4537">
        <v>0</v>
      </c>
      <c r="G4537">
        <v>-1</v>
      </c>
      <c r="H4537">
        <v>1</v>
      </c>
      <c r="I4537">
        <v>274</v>
      </c>
    </row>
    <row r="4538" spans="2:9" x14ac:dyDescent="0.25">
      <c r="B4538">
        <v>45</v>
      </c>
      <c r="C4538">
        <v>90</v>
      </c>
      <c r="D4538">
        <v>0.40933900000000001</v>
      </c>
      <c r="E4538">
        <v>76</v>
      </c>
      <c r="F4538">
        <v>0</v>
      </c>
      <c r="G4538">
        <v>-1</v>
      </c>
      <c r="H4538">
        <v>1</v>
      </c>
      <c r="I4538">
        <v>274</v>
      </c>
    </row>
    <row r="4539" spans="2:9" x14ac:dyDescent="0.25">
      <c r="B4539">
        <v>46</v>
      </c>
      <c r="C4539">
        <v>88</v>
      </c>
      <c r="D4539">
        <v>-5.7357079999999998</v>
      </c>
      <c r="E4539">
        <v>76</v>
      </c>
      <c r="F4539">
        <v>0</v>
      </c>
      <c r="G4539">
        <v>-1</v>
      </c>
      <c r="H4539">
        <v>1</v>
      </c>
      <c r="I4539">
        <v>274</v>
      </c>
    </row>
    <row r="4540" spans="2:9" x14ac:dyDescent="0.25">
      <c r="B4540">
        <v>46</v>
      </c>
      <c r="C4540">
        <v>90</v>
      </c>
      <c r="D4540">
        <v>0.28576499999999999</v>
      </c>
      <c r="E4540">
        <v>76</v>
      </c>
      <c r="F4540">
        <v>0</v>
      </c>
      <c r="G4540">
        <v>-1</v>
      </c>
      <c r="H4540">
        <v>1</v>
      </c>
      <c r="I4540">
        <v>274</v>
      </c>
    </row>
    <row r="4541" spans="2:9" x14ac:dyDescent="0.25">
      <c r="B4541">
        <v>47</v>
      </c>
      <c r="C4541">
        <v>88</v>
      </c>
      <c r="D4541">
        <v>-4.4999099999999999</v>
      </c>
      <c r="E4541">
        <v>76</v>
      </c>
      <c r="F4541">
        <v>0</v>
      </c>
      <c r="G4541">
        <v>-1</v>
      </c>
      <c r="H4541">
        <v>1</v>
      </c>
      <c r="I4541">
        <v>274</v>
      </c>
    </row>
    <row r="4542" spans="2:9" x14ac:dyDescent="0.25">
      <c r="B4542">
        <v>47</v>
      </c>
      <c r="C4542">
        <v>90</v>
      </c>
      <c r="D4542">
        <v>0.22419500000000001</v>
      </c>
      <c r="E4542">
        <v>76</v>
      </c>
      <c r="F4542">
        <v>0</v>
      </c>
      <c r="G4542">
        <v>-1</v>
      </c>
      <c r="H4542">
        <v>1</v>
      </c>
      <c r="I4542">
        <v>274</v>
      </c>
    </row>
    <row r="4543" spans="2:9" x14ac:dyDescent="0.25">
      <c r="B4543">
        <v>48</v>
      </c>
      <c r="C4543">
        <v>88</v>
      </c>
      <c r="D4543">
        <v>-2.2389950000000001</v>
      </c>
      <c r="E4543">
        <v>76</v>
      </c>
      <c r="F4543">
        <v>0</v>
      </c>
      <c r="G4543">
        <v>-1</v>
      </c>
      <c r="H4543">
        <v>1</v>
      </c>
      <c r="I4543">
        <v>274</v>
      </c>
    </row>
    <row r="4544" spans="2:9" x14ac:dyDescent="0.25">
      <c r="B4544">
        <v>49</v>
      </c>
      <c r="C4544">
        <v>88</v>
      </c>
      <c r="D4544">
        <v>-1.7825580000000001</v>
      </c>
      <c r="E4544">
        <v>76</v>
      </c>
      <c r="F4544">
        <v>0</v>
      </c>
      <c r="G4544">
        <v>-1</v>
      </c>
      <c r="H4544">
        <v>1</v>
      </c>
      <c r="I4544">
        <v>274</v>
      </c>
    </row>
    <row r="4545" spans="2:9" x14ac:dyDescent="0.25">
      <c r="B4545">
        <v>49</v>
      </c>
      <c r="C4545">
        <v>90</v>
      </c>
      <c r="D4545">
        <v>0.53840500000000002</v>
      </c>
      <c r="E4545">
        <v>76</v>
      </c>
      <c r="F4545">
        <v>0</v>
      </c>
      <c r="G4545">
        <v>-1</v>
      </c>
      <c r="H4545">
        <v>1</v>
      </c>
      <c r="I4545">
        <v>274</v>
      </c>
    </row>
    <row r="4546" spans="2:9" x14ac:dyDescent="0.25">
      <c r="B4546">
        <v>50</v>
      </c>
      <c r="C4546">
        <v>88</v>
      </c>
      <c r="D4546">
        <v>-6.960642</v>
      </c>
      <c r="E4546">
        <v>76</v>
      </c>
      <c r="F4546">
        <v>0</v>
      </c>
      <c r="G4546">
        <v>-1</v>
      </c>
      <c r="H4546">
        <v>1</v>
      </c>
      <c r="I4546">
        <v>274</v>
      </c>
    </row>
    <row r="4547" spans="2:9" x14ac:dyDescent="0.25">
      <c r="B4547">
        <v>50</v>
      </c>
      <c r="C4547">
        <v>90</v>
      </c>
      <c r="D4547">
        <v>2.102398</v>
      </c>
      <c r="E4547">
        <v>76</v>
      </c>
      <c r="F4547">
        <v>0</v>
      </c>
      <c r="G4547">
        <v>-1</v>
      </c>
      <c r="H4547">
        <v>1</v>
      </c>
      <c r="I4547">
        <v>274</v>
      </c>
    </row>
    <row r="4548" spans="2:9" x14ac:dyDescent="0.25">
      <c r="B4548">
        <v>51</v>
      </c>
      <c r="C4548">
        <v>88</v>
      </c>
      <c r="D4548">
        <v>-5.6852980000000004</v>
      </c>
      <c r="E4548">
        <v>76</v>
      </c>
      <c r="F4548">
        <v>0</v>
      </c>
      <c r="G4548">
        <v>-1</v>
      </c>
      <c r="H4548">
        <v>1</v>
      </c>
      <c r="I4548">
        <v>274</v>
      </c>
    </row>
    <row r="4549" spans="2:9" x14ac:dyDescent="0.25">
      <c r="B4549">
        <v>51</v>
      </c>
      <c r="C4549">
        <v>90</v>
      </c>
      <c r="D4549">
        <v>1.7171920000000001</v>
      </c>
      <c r="E4549">
        <v>76</v>
      </c>
      <c r="F4549">
        <v>0</v>
      </c>
      <c r="G4549">
        <v>-1</v>
      </c>
      <c r="H4549">
        <v>1</v>
      </c>
      <c r="I4549">
        <v>274</v>
      </c>
    </row>
    <row r="4550" spans="2:9" x14ac:dyDescent="0.25">
      <c r="B4550">
        <v>52</v>
      </c>
      <c r="C4550">
        <v>88</v>
      </c>
      <c r="D4550">
        <v>-4.0574389999999996</v>
      </c>
      <c r="E4550">
        <v>76</v>
      </c>
      <c r="F4550">
        <v>0</v>
      </c>
      <c r="G4550">
        <v>-1</v>
      </c>
      <c r="H4550">
        <v>1</v>
      </c>
      <c r="I4550">
        <v>274</v>
      </c>
    </row>
    <row r="4551" spans="2:9" x14ac:dyDescent="0.25">
      <c r="B4551">
        <v>52</v>
      </c>
      <c r="C4551">
        <v>90</v>
      </c>
      <c r="D4551">
        <v>1.2255119999999999</v>
      </c>
      <c r="E4551">
        <v>76</v>
      </c>
      <c r="F4551">
        <v>0</v>
      </c>
      <c r="G4551">
        <v>-1</v>
      </c>
      <c r="H4551">
        <v>1</v>
      </c>
      <c r="I4551">
        <v>274</v>
      </c>
    </row>
    <row r="4552" spans="2:9" x14ac:dyDescent="0.25">
      <c r="B4552">
        <v>53</v>
      </c>
      <c r="C4552">
        <v>88</v>
      </c>
      <c r="D4552">
        <v>-3.5292029999999999</v>
      </c>
      <c r="E4552">
        <v>76</v>
      </c>
      <c r="F4552">
        <v>0</v>
      </c>
      <c r="G4552">
        <v>-1</v>
      </c>
      <c r="H4552">
        <v>1</v>
      </c>
      <c r="I4552">
        <v>274</v>
      </c>
    </row>
    <row r="4553" spans="2:9" x14ac:dyDescent="0.25">
      <c r="B4553">
        <v>53</v>
      </c>
      <c r="C4553">
        <v>90</v>
      </c>
      <c r="D4553">
        <v>1.065963</v>
      </c>
      <c r="E4553">
        <v>76</v>
      </c>
      <c r="F4553">
        <v>0</v>
      </c>
      <c r="G4553">
        <v>-1</v>
      </c>
      <c r="H4553">
        <v>1</v>
      </c>
      <c r="I4553">
        <v>274</v>
      </c>
    </row>
    <row r="4554" spans="2:9" x14ac:dyDescent="0.25">
      <c r="B4554">
        <v>54</v>
      </c>
      <c r="C4554">
        <v>88</v>
      </c>
      <c r="D4554">
        <v>-2.509328</v>
      </c>
      <c r="E4554">
        <v>76</v>
      </c>
      <c r="F4554">
        <v>0</v>
      </c>
      <c r="G4554">
        <v>-1</v>
      </c>
      <c r="H4554">
        <v>1</v>
      </c>
      <c r="I4554">
        <v>274</v>
      </c>
    </row>
    <row r="4555" spans="2:9" x14ac:dyDescent="0.25">
      <c r="B4555">
        <v>54</v>
      </c>
      <c r="C4555">
        <v>90</v>
      </c>
      <c r="D4555">
        <v>0.55307600000000001</v>
      </c>
      <c r="E4555">
        <v>76</v>
      </c>
      <c r="F4555">
        <v>0</v>
      </c>
      <c r="G4555">
        <v>-1</v>
      </c>
      <c r="H4555">
        <v>1</v>
      </c>
      <c r="I4555">
        <v>274</v>
      </c>
    </row>
    <row r="4556" spans="2:9" x14ac:dyDescent="0.25">
      <c r="B4556">
        <v>55</v>
      </c>
      <c r="C4556">
        <v>88</v>
      </c>
      <c r="D4556">
        <v>-1.87219</v>
      </c>
      <c r="E4556">
        <v>76</v>
      </c>
      <c r="F4556">
        <v>0</v>
      </c>
      <c r="G4556">
        <v>-1</v>
      </c>
      <c r="H4556">
        <v>1</v>
      </c>
      <c r="I4556">
        <v>274</v>
      </c>
    </row>
    <row r="4557" spans="2:9" x14ac:dyDescent="0.25">
      <c r="B4557">
        <v>55</v>
      </c>
      <c r="C4557">
        <v>90</v>
      </c>
      <c r="D4557">
        <v>0.38207999999999998</v>
      </c>
      <c r="E4557">
        <v>76</v>
      </c>
      <c r="F4557">
        <v>0</v>
      </c>
      <c r="G4557">
        <v>-1</v>
      </c>
      <c r="H4557">
        <v>1</v>
      </c>
      <c r="I4557">
        <v>274</v>
      </c>
    </row>
    <row r="4558" spans="2:9" x14ac:dyDescent="0.25">
      <c r="B4558">
        <v>56</v>
      </c>
      <c r="C4558">
        <v>88</v>
      </c>
      <c r="D4558">
        <v>-2.3094030000000001</v>
      </c>
      <c r="E4558">
        <v>76</v>
      </c>
      <c r="F4558">
        <v>0</v>
      </c>
      <c r="G4558">
        <v>-1</v>
      </c>
      <c r="H4558">
        <v>1</v>
      </c>
      <c r="I4558">
        <v>274</v>
      </c>
    </row>
    <row r="4559" spans="2:9" x14ac:dyDescent="0.25">
      <c r="B4559">
        <v>56</v>
      </c>
      <c r="C4559">
        <v>90</v>
      </c>
      <c r="D4559">
        <v>0.47130699999999998</v>
      </c>
      <c r="E4559">
        <v>76</v>
      </c>
      <c r="F4559">
        <v>0</v>
      </c>
      <c r="G4559">
        <v>-1</v>
      </c>
      <c r="H4559">
        <v>1</v>
      </c>
      <c r="I4559">
        <v>274</v>
      </c>
    </row>
    <row r="4560" spans="2:9" x14ac:dyDescent="0.25">
      <c r="B4560">
        <v>57</v>
      </c>
      <c r="C4560">
        <v>88</v>
      </c>
      <c r="D4560">
        <v>-3.068289</v>
      </c>
      <c r="E4560">
        <v>76</v>
      </c>
      <c r="F4560">
        <v>0</v>
      </c>
      <c r="G4560">
        <v>-1</v>
      </c>
      <c r="H4560">
        <v>1</v>
      </c>
      <c r="I4560">
        <v>274</v>
      </c>
    </row>
    <row r="4561" spans="2:9" x14ac:dyDescent="0.25">
      <c r="B4561">
        <v>57</v>
      </c>
      <c r="C4561">
        <v>90</v>
      </c>
      <c r="D4561">
        <v>0.62618099999999999</v>
      </c>
      <c r="E4561">
        <v>76</v>
      </c>
      <c r="F4561">
        <v>0</v>
      </c>
      <c r="G4561">
        <v>-1</v>
      </c>
      <c r="H4561">
        <v>1</v>
      </c>
      <c r="I4561">
        <v>274</v>
      </c>
    </row>
    <row r="4562" spans="2:9" x14ac:dyDescent="0.25">
      <c r="B4562">
        <v>58</v>
      </c>
      <c r="C4562">
        <v>88</v>
      </c>
      <c r="D4562">
        <v>-2.509328</v>
      </c>
      <c r="E4562">
        <v>76</v>
      </c>
      <c r="F4562">
        <v>0</v>
      </c>
      <c r="G4562">
        <v>-1</v>
      </c>
      <c r="H4562">
        <v>1</v>
      </c>
      <c r="I4562">
        <v>274</v>
      </c>
    </row>
    <row r="4563" spans="2:9" x14ac:dyDescent="0.25">
      <c r="B4563">
        <v>58</v>
      </c>
      <c r="C4563">
        <v>90</v>
      </c>
      <c r="D4563">
        <v>0.34823300000000001</v>
      </c>
      <c r="E4563">
        <v>76</v>
      </c>
      <c r="F4563">
        <v>0</v>
      </c>
      <c r="G4563">
        <v>-1</v>
      </c>
      <c r="H4563">
        <v>1</v>
      </c>
      <c r="I4563">
        <v>274</v>
      </c>
    </row>
    <row r="4564" spans="2:9" x14ac:dyDescent="0.25">
      <c r="B4564">
        <v>59</v>
      </c>
      <c r="C4564">
        <v>88</v>
      </c>
      <c r="D4564">
        <v>-4.1461889999999997</v>
      </c>
      <c r="E4564">
        <v>76</v>
      </c>
      <c r="F4564">
        <v>0</v>
      </c>
      <c r="G4564">
        <v>-1</v>
      </c>
      <c r="H4564">
        <v>1</v>
      </c>
      <c r="I4564">
        <v>274</v>
      </c>
    </row>
    <row r="4565" spans="2:9" x14ac:dyDescent="0.25">
      <c r="B4565">
        <v>59</v>
      </c>
      <c r="C4565">
        <v>90</v>
      </c>
      <c r="D4565">
        <v>0.64308200000000004</v>
      </c>
      <c r="E4565">
        <v>76</v>
      </c>
      <c r="F4565">
        <v>0</v>
      </c>
      <c r="G4565">
        <v>-1</v>
      </c>
      <c r="H4565">
        <v>1</v>
      </c>
      <c r="I4565">
        <v>274</v>
      </c>
    </row>
    <row r="4566" spans="2:9" x14ac:dyDescent="0.25">
      <c r="B4566">
        <v>60</v>
      </c>
      <c r="C4566">
        <v>88</v>
      </c>
      <c r="D4566">
        <v>-4.9125040000000002</v>
      </c>
      <c r="E4566">
        <v>76</v>
      </c>
      <c r="F4566">
        <v>0</v>
      </c>
      <c r="G4566">
        <v>-1</v>
      </c>
      <c r="H4566">
        <v>1</v>
      </c>
      <c r="I4566">
        <v>274</v>
      </c>
    </row>
    <row r="4567" spans="2:9" x14ac:dyDescent="0.25">
      <c r="B4567">
        <v>60</v>
      </c>
      <c r="C4567">
        <v>90</v>
      </c>
      <c r="D4567">
        <v>0.76193900000000003</v>
      </c>
      <c r="E4567">
        <v>76</v>
      </c>
      <c r="F4567">
        <v>0</v>
      </c>
      <c r="G4567">
        <v>-1</v>
      </c>
      <c r="H4567">
        <v>1</v>
      </c>
      <c r="I4567">
        <v>274</v>
      </c>
    </row>
    <row r="4568" spans="2:9" x14ac:dyDescent="0.25">
      <c r="B4568">
        <v>61</v>
      </c>
      <c r="C4568">
        <v>88</v>
      </c>
      <c r="D4568">
        <v>-3.5159410000000002</v>
      </c>
      <c r="E4568">
        <v>76</v>
      </c>
      <c r="F4568">
        <v>0</v>
      </c>
      <c r="G4568">
        <v>-1</v>
      </c>
      <c r="H4568">
        <v>1</v>
      </c>
      <c r="I4568">
        <v>274</v>
      </c>
    </row>
    <row r="4569" spans="2:9" x14ac:dyDescent="0.25">
      <c r="B4569">
        <v>61</v>
      </c>
      <c r="C4569">
        <v>90</v>
      </c>
      <c r="D4569">
        <v>0.54532999999999998</v>
      </c>
      <c r="E4569">
        <v>76</v>
      </c>
      <c r="F4569">
        <v>0</v>
      </c>
      <c r="G4569">
        <v>-1</v>
      </c>
      <c r="H4569">
        <v>1</v>
      </c>
      <c r="I4569">
        <v>274</v>
      </c>
    </row>
    <row r="4570" spans="2:9" x14ac:dyDescent="0.25">
      <c r="B4570">
        <v>62</v>
      </c>
      <c r="C4570">
        <v>88</v>
      </c>
      <c r="D4570">
        <v>-0.76117900000000005</v>
      </c>
      <c r="E4570">
        <v>76</v>
      </c>
      <c r="F4570">
        <v>0</v>
      </c>
      <c r="G4570">
        <v>-1</v>
      </c>
      <c r="H4570">
        <v>1</v>
      </c>
      <c r="I4570">
        <v>274</v>
      </c>
    </row>
    <row r="4571" spans="2:9" x14ac:dyDescent="0.25">
      <c r="B4571">
        <v>63</v>
      </c>
      <c r="C4571">
        <v>88</v>
      </c>
      <c r="D4571">
        <v>-6.7052969999999998</v>
      </c>
      <c r="E4571">
        <v>76</v>
      </c>
      <c r="F4571">
        <v>0</v>
      </c>
      <c r="G4571">
        <v>-1</v>
      </c>
      <c r="H4571">
        <v>1</v>
      </c>
      <c r="I4571">
        <v>274</v>
      </c>
    </row>
    <row r="4572" spans="2:9" x14ac:dyDescent="0.25">
      <c r="B4572">
        <v>63</v>
      </c>
      <c r="C4572">
        <v>90</v>
      </c>
      <c r="D4572">
        <v>0.38316</v>
      </c>
      <c r="E4572">
        <v>76</v>
      </c>
      <c r="F4572">
        <v>0</v>
      </c>
      <c r="G4572">
        <v>-1</v>
      </c>
      <c r="H4572">
        <v>1</v>
      </c>
      <c r="I4572">
        <v>274</v>
      </c>
    </row>
    <row r="4573" spans="2:9" x14ac:dyDescent="0.25">
      <c r="B4573">
        <v>64</v>
      </c>
      <c r="C4573">
        <v>88</v>
      </c>
      <c r="D4573">
        <v>-5.9434230000000001</v>
      </c>
      <c r="E4573">
        <v>76</v>
      </c>
      <c r="F4573">
        <v>0</v>
      </c>
      <c r="G4573">
        <v>-1</v>
      </c>
      <c r="H4573">
        <v>1</v>
      </c>
      <c r="I4573">
        <v>274</v>
      </c>
    </row>
    <row r="4574" spans="2:9" x14ac:dyDescent="0.25">
      <c r="B4574">
        <v>64</v>
      </c>
      <c r="C4574">
        <v>90</v>
      </c>
      <c r="D4574">
        <v>0.33962399999999998</v>
      </c>
      <c r="E4574">
        <v>76</v>
      </c>
      <c r="F4574">
        <v>0</v>
      </c>
      <c r="G4574">
        <v>-1</v>
      </c>
      <c r="H4574">
        <v>1</v>
      </c>
      <c r="I4574">
        <v>274</v>
      </c>
    </row>
    <row r="4575" spans="2:9" x14ac:dyDescent="0.25">
      <c r="B4575">
        <v>65</v>
      </c>
      <c r="C4575">
        <v>88</v>
      </c>
      <c r="D4575">
        <v>-4.5810940000000002</v>
      </c>
      <c r="E4575">
        <v>76</v>
      </c>
      <c r="F4575">
        <v>0</v>
      </c>
      <c r="G4575">
        <v>-1</v>
      </c>
      <c r="H4575">
        <v>1</v>
      </c>
      <c r="I4575">
        <v>274</v>
      </c>
    </row>
    <row r="4576" spans="2:9" x14ac:dyDescent="0.25">
      <c r="B4576">
        <v>65</v>
      </c>
      <c r="C4576">
        <v>90</v>
      </c>
      <c r="D4576">
        <v>0.26177699999999998</v>
      </c>
      <c r="E4576">
        <v>76</v>
      </c>
      <c r="F4576">
        <v>0</v>
      </c>
      <c r="G4576">
        <v>-1</v>
      </c>
      <c r="H4576">
        <v>1</v>
      </c>
      <c r="I4576">
        <v>274</v>
      </c>
    </row>
    <row r="4577" spans="2:9" x14ac:dyDescent="0.25">
      <c r="B4577">
        <v>66</v>
      </c>
      <c r="C4577">
        <v>88</v>
      </c>
      <c r="D4577">
        <v>-1.836956</v>
      </c>
      <c r="E4577">
        <v>76</v>
      </c>
      <c r="F4577">
        <v>0</v>
      </c>
      <c r="G4577">
        <v>-1</v>
      </c>
      <c r="H4577">
        <v>1</v>
      </c>
      <c r="I4577">
        <v>274</v>
      </c>
    </row>
    <row r="4578" spans="2:9" x14ac:dyDescent="0.25">
      <c r="B4578">
        <v>67</v>
      </c>
      <c r="C4578">
        <v>88</v>
      </c>
      <c r="D4578">
        <v>-2.5150619999999999</v>
      </c>
      <c r="E4578">
        <v>76</v>
      </c>
      <c r="F4578">
        <v>0</v>
      </c>
      <c r="G4578">
        <v>-1</v>
      </c>
      <c r="H4578">
        <v>1</v>
      </c>
      <c r="I4578">
        <v>274</v>
      </c>
    </row>
    <row r="4579" spans="2:9" x14ac:dyDescent="0.25">
      <c r="B4579">
        <v>67</v>
      </c>
      <c r="C4579">
        <v>90</v>
      </c>
      <c r="D4579">
        <v>0.81988799999999995</v>
      </c>
      <c r="E4579">
        <v>76</v>
      </c>
      <c r="F4579">
        <v>0</v>
      </c>
      <c r="G4579">
        <v>-1</v>
      </c>
      <c r="H4579">
        <v>1</v>
      </c>
      <c r="I4579">
        <v>274</v>
      </c>
    </row>
    <row r="4580" spans="2:9" x14ac:dyDescent="0.25">
      <c r="B4580">
        <v>68</v>
      </c>
      <c r="C4580">
        <v>88</v>
      </c>
      <c r="D4580">
        <v>-2.4154140000000002</v>
      </c>
      <c r="E4580">
        <v>76</v>
      </c>
      <c r="F4580">
        <v>0</v>
      </c>
      <c r="G4580">
        <v>-1</v>
      </c>
      <c r="H4580">
        <v>1</v>
      </c>
      <c r="I4580">
        <v>274</v>
      </c>
    </row>
    <row r="4581" spans="2:9" x14ac:dyDescent="0.25">
      <c r="B4581">
        <v>68</v>
      </c>
      <c r="C4581">
        <v>90</v>
      </c>
      <c r="D4581">
        <v>0.78740399999999999</v>
      </c>
      <c r="E4581">
        <v>76</v>
      </c>
      <c r="F4581">
        <v>0</v>
      </c>
      <c r="G4581">
        <v>-1</v>
      </c>
      <c r="H4581">
        <v>1</v>
      </c>
      <c r="I4581">
        <v>274</v>
      </c>
    </row>
    <row r="4582" spans="2:9" x14ac:dyDescent="0.25">
      <c r="B4582">
        <v>69</v>
      </c>
      <c r="C4582">
        <v>88</v>
      </c>
      <c r="D4582">
        <v>-2.5150619999999999</v>
      </c>
      <c r="E4582">
        <v>76</v>
      </c>
      <c r="F4582">
        <v>0</v>
      </c>
      <c r="G4582">
        <v>-1</v>
      </c>
      <c r="H4582">
        <v>1</v>
      </c>
      <c r="I4582">
        <v>274</v>
      </c>
    </row>
    <row r="4583" spans="2:9" x14ac:dyDescent="0.25">
      <c r="B4583">
        <v>70</v>
      </c>
      <c r="C4583">
        <v>88</v>
      </c>
      <c r="D4583">
        <v>-2.4154140000000002</v>
      </c>
      <c r="E4583">
        <v>76</v>
      </c>
      <c r="F4583">
        <v>0</v>
      </c>
      <c r="G4583">
        <v>-1</v>
      </c>
      <c r="H4583">
        <v>1</v>
      </c>
      <c r="I4583">
        <v>274</v>
      </c>
    </row>
    <row r="4584" spans="2:9" x14ac:dyDescent="0.25">
      <c r="B4584">
        <v>71</v>
      </c>
      <c r="C4584">
        <v>88</v>
      </c>
      <c r="D4584">
        <v>-1.5206310000000001</v>
      </c>
      <c r="E4584">
        <v>76</v>
      </c>
      <c r="F4584">
        <v>0</v>
      </c>
      <c r="G4584">
        <v>-1</v>
      </c>
      <c r="H4584">
        <v>1</v>
      </c>
      <c r="I4584">
        <v>274</v>
      </c>
    </row>
    <row r="4585" spans="2:9" x14ac:dyDescent="0.25">
      <c r="B4585">
        <v>71</v>
      </c>
      <c r="C4585">
        <v>90</v>
      </c>
      <c r="D4585">
        <v>0.53840500000000002</v>
      </c>
      <c r="E4585">
        <v>76</v>
      </c>
      <c r="F4585">
        <v>0</v>
      </c>
      <c r="G4585">
        <v>-1</v>
      </c>
      <c r="H4585">
        <v>1</v>
      </c>
      <c r="I4585">
        <v>274</v>
      </c>
    </row>
    <row r="4586" spans="2:9" x14ac:dyDescent="0.25">
      <c r="B4586">
        <v>72</v>
      </c>
      <c r="C4586">
        <v>88</v>
      </c>
      <c r="D4586">
        <v>-5.9378539999999997</v>
      </c>
      <c r="E4586">
        <v>76</v>
      </c>
      <c r="F4586">
        <v>0</v>
      </c>
      <c r="G4586">
        <v>-1</v>
      </c>
      <c r="H4586">
        <v>1</v>
      </c>
      <c r="I4586">
        <v>274</v>
      </c>
    </row>
    <row r="4587" spans="2:9" x14ac:dyDescent="0.25">
      <c r="B4587">
        <v>72</v>
      </c>
      <c r="C4587">
        <v>90</v>
      </c>
      <c r="D4587">
        <v>2.102398</v>
      </c>
      <c r="E4587">
        <v>76</v>
      </c>
      <c r="F4587">
        <v>0</v>
      </c>
      <c r="G4587">
        <v>-1</v>
      </c>
      <c r="H4587">
        <v>1</v>
      </c>
      <c r="I4587">
        <v>274</v>
      </c>
    </row>
    <row r="4588" spans="2:9" x14ac:dyDescent="0.25">
      <c r="B4588">
        <v>73</v>
      </c>
      <c r="C4588">
        <v>88</v>
      </c>
      <c r="D4588">
        <v>-4.1987540000000001</v>
      </c>
      <c r="E4588">
        <v>76</v>
      </c>
      <c r="F4588">
        <v>0</v>
      </c>
      <c r="G4588">
        <v>-1</v>
      </c>
      <c r="H4588">
        <v>1</v>
      </c>
      <c r="I4588">
        <v>274</v>
      </c>
    </row>
    <row r="4589" spans="2:9" x14ac:dyDescent="0.25">
      <c r="B4589">
        <v>73</v>
      </c>
      <c r="C4589">
        <v>90</v>
      </c>
      <c r="D4589">
        <v>1.48664</v>
      </c>
      <c r="E4589">
        <v>76</v>
      </c>
      <c r="F4589">
        <v>0</v>
      </c>
      <c r="G4589">
        <v>-1</v>
      </c>
      <c r="H4589">
        <v>1</v>
      </c>
      <c r="I4589">
        <v>274</v>
      </c>
    </row>
    <row r="4590" spans="2:9" x14ac:dyDescent="0.25">
      <c r="B4590">
        <v>74</v>
      </c>
      <c r="C4590">
        <v>88</v>
      </c>
      <c r="D4590">
        <v>-2.8100909999999999</v>
      </c>
      <c r="E4590">
        <v>76</v>
      </c>
      <c r="F4590">
        <v>0</v>
      </c>
      <c r="G4590">
        <v>-1</v>
      </c>
      <c r="H4590">
        <v>1</v>
      </c>
      <c r="I4590">
        <v>274</v>
      </c>
    </row>
    <row r="4591" spans="2:9" x14ac:dyDescent="0.25">
      <c r="B4591">
        <v>74</v>
      </c>
      <c r="C4591">
        <v>90</v>
      </c>
      <c r="D4591">
        <v>0.99495999999999996</v>
      </c>
      <c r="E4591">
        <v>76</v>
      </c>
      <c r="F4591">
        <v>0</v>
      </c>
      <c r="G4591">
        <v>-1</v>
      </c>
      <c r="H4591">
        <v>1</v>
      </c>
      <c r="I4591">
        <v>274</v>
      </c>
    </row>
    <row r="4592" spans="2:9" x14ac:dyDescent="0.25">
      <c r="B4592">
        <v>75</v>
      </c>
      <c r="C4592">
        <v>88</v>
      </c>
      <c r="D4592">
        <v>-3.0106259999999998</v>
      </c>
      <c r="E4592">
        <v>76</v>
      </c>
      <c r="F4592">
        <v>0</v>
      </c>
      <c r="G4592">
        <v>-1</v>
      </c>
      <c r="H4592">
        <v>1</v>
      </c>
      <c r="I4592">
        <v>274</v>
      </c>
    </row>
    <row r="4593" spans="2:9" x14ac:dyDescent="0.25">
      <c r="B4593">
        <v>75</v>
      </c>
      <c r="C4593">
        <v>90</v>
      </c>
      <c r="D4593">
        <v>1.065963</v>
      </c>
      <c r="E4593">
        <v>76</v>
      </c>
      <c r="F4593">
        <v>0</v>
      </c>
      <c r="G4593">
        <v>-1</v>
      </c>
      <c r="H4593">
        <v>1</v>
      </c>
      <c r="I4593">
        <v>274</v>
      </c>
    </row>
    <row r="4594" spans="2:9" x14ac:dyDescent="0.25">
      <c r="B4594">
        <v>76</v>
      </c>
      <c r="C4594">
        <v>88</v>
      </c>
      <c r="D4594">
        <v>-2.1406109999999998</v>
      </c>
      <c r="E4594">
        <v>76</v>
      </c>
      <c r="F4594">
        <v>0</v>
      </c>
      <c r="G4594">
        <v>-1</v>
      </c>
      <c r="H4594">
        <v>1</v>
      </c>
      <c r="I4594">
        <v>274</v>
      </c>
    </row>
    <row r="4595" spans="2:9" x14ac:dyDescent="0.25">
      <c r="B4595">
        <v>76</v>
      </c>
      <c r="C4595">
        <v>90</v>
      </c>
      <c r="D4595">
        <v>0.55307600000000001</v>
      </c>
      <c r="E4595">
        <v>76</v>
      </c>
      <c r="F4595">
        <v>0</v>
      </c>
      <c r="G4595">
        <v>-1</v>
      </c>
      <c r="H4595">
        <v>1</v>
      </c>
      <c r="I4595">
        <v>274</v>
      </c>
    </row>
    <row r="4596" spans="2:9" x14ac:dyDescent="0.25">
      <c r="B4596">
        <v>77</v>
      </c>
      <c r="C4596">
        <v>88</v>
      </c>
      <c r="D4596">
        <v>-2.8193440000000001</v>
      </c>
      <c r="E4596">
        <v>76</v>
      </c>
      <c r="F4596">
        <v>0</v>
      </c>
      <c r="G4596">
        <v>-1</v>
      </c>
      <c r="H4596">
        <v>1</v>
      </c>
      <c r="I4596">
        <v>274</v>
      </c>
    </row>
    <row r="4597" spans="2:9" x14ac:dyDescent="0.25">
      <c r="B4597">
        <v>77</v>
      </c>
      <c r="C4597">
        <v>90</v>
      </c>
      <c r="D4597">
        <v>0.67448399999999997</v>
      </c>
      <c r="E4597">
        <v>76</v>
      </c>
      <c r="F4597">
        <v>0</v>
      </c>
      <c r="G4597">
        <v>-1</v>
      </c>
      <c r="H4597">
        <v>1</v>
      </c>
      <c r="I4597">
        <v>274</v>
      </c>
    </row>
    <row r="4598" spans="2:9" x14ac:dyDescent="0.25">
      <c r="B4598">
        <v>78</v>
      </c>
      <c r="C4598">
        <v>88</v>
      </c>
      <c r="D4598">
        <v>-3.0215320000000001</v>
      </c>
      <c r="E4598">
        <v>76</v>
      </c>
      <c r="F4598">
        <v>0</v>
      </c>
      <c r="G4598">
        <v>-1</v>
      </c>
      <c r="H4598">
        <v>1</v>
      </c>
      <c r="I4598">
        <v>274</v>
      </c>
    </row>
    <row r="4599" spans="2:9" x14ac:dyDescent="0.25">
      <c r="B4599">
        <v>78</v>
      </c>
      <c r="C4599">
        <v>90</v>
      </c>
      <c r="D4599">
        <v>0.72285500000000003</v>
      </c>
      <c r="E4599">
        <v>76</v>
      </c>
      <c r="F4599">
        <v>0</v>
      </c>
      <c r="G4599">
        <v>-1</v>
      </c>
      <c r="H4599">
        <v>1</v>
      </c>
      <c r="I4599">
        <v>274</v>
      </c>
    </row>
    <row r="4600" spans="2:9" x14ac:dyDescent="0.25">
      <c r="B4600">
        <v>79</v>
      </c>
      <c r="C4600">
        <v>88</v>
      </c>
      <c r="D4600">
        <v>-3.1885370000000002</v>
      </c>
      <c r="E4600">
        <v>76</v>
      </c>
      <c r="F4600">
        <v>0</v>
      </c>
      <c r="G4600">
        <v>-1</v>
      </c>
      <c r="H4600">
        <v>1</v>
      </c>
      <c r="I4600">
        <v>274</v>
      </c>
    </row>
    <row r="4601" spans="2:9" x14ac:dyDescent="0.25">
      <c r="B4601">
        <v>79</v>
      </c>
      <c r="C4601">
        <v>90</v>
      </c>
      <c r="D4601">
        <v>0.76280800000000004</v>
      </c>
      <c r="E4601">
        <v>76</v>
      </c>
      <c r="F4601">
        <v>0</v>
      </c>
      <c r="G4601">
        <v>-1</v>
      </c>
      <c r="H4601">
        <v>1</v>
      </c>
      <c r="I4601">
        <v>274</v>
      </c>
    </row>
    <row r="4602" spans="2:9" x14ac:dyDescent="0.25">
      <c r="B4602">
        <v>80</v>
      </c>
      <c r="C4602">
        <v>88</v>
      </c>
      <c r="D4602">
        <v>-2.1406109999999998</v>
      </c>
      <c r="E4602">
        <v>76</v>
      </c>
      <c r="F4602">
        <v>0</v>
      </c>
      <c r="G4602">
        <v>-1</v>
      </c>
      <c r="H4602">
        <v>1</v>
      </c>
      <c r="I4602">
        <v>274</v>
      </c>
    </row>
    <row r="4603" spans="2:9" x14ac:dyDescent="0.25">
      <c r="B4603">
        <v>80</v>
      </c>
      <c r="C4603">
        <v>90</v>
      </c>
      <c r="D4603">
        <v>0.34823300000000001</v>
      </c>
      <c r="E4603">
        <v>76</v>
      </c>
      <c r="F4603">
        <v>0</v>
      </c>
      <c r="G4603">
        <v>-1</v>
      </c>
      <c r="H4603">
        <v>1</v>
      </c>
      <c r="I4603">
        <v>274</v>
      </c>
    </row>
    <row r="4604" spans="2:9" x14ac:dyDescent="0.25">
      <c r="B4604">
        <v>81</v>
      </c>
      <c r="C4604">
        <v>88</v>
      </c>
      <c r="D4604">
        <v>-2.3147009999999999</v>
      </c>
      <c r="E4604">
        <v>76</v>
      </c>
      <c r="F4604">
        <v>0</v>
      </c>
      <c r="G4604">
        <v>-1</v>
      </c>
      <c r="H4604">
        <v>1</v>
      </c>
      <c r="I4604">
        <v>274</v>
      </c>
    </row>
    <row r="4605" spans="2:9" x14ac:dyDescent="0.25">
      <c r="B4605">
        <v>81</v>
      </c>
      <c r="C4605">
        <v>90</v>
      </c>
      <c r="D4605">
        <v>0.42085499999999998</v>
      </c>
      <c r="E4605">
        <v>76</v>
      </c>
      <c r="F4605">
        <v>0</v>
      </c>
      <c r="G4605">
        <v>-1</v>
      </c>
      <c r="H4605">
        <v>1</v>
      </c>
      <c r="I4605">
        <v>274</v>
      </c>
    </row>
    <row r="4606" spans="2:9" x14ac:dyDescent="0.25">
      <c r="B4606">
        <v>82</v>
      </c>
      <c r="C4606">
        <v>88</v>
      </c>
      <c r="D4606">
        <v>-2.9684149999999998</v>
      </c>
      <c r="E4606">
        <v>76</v>
      </c>
      <c r="F4606">
        <v>0</v>
      </c>
      <c r="G4606">
        <v>-1</v>
      </c>
      <c r="H4606">
        <v>1</v>
      </c>
      <c r="I4606">
        <v>274</v>
      </c>
    </row>
    <row r="4607" spans="2:9" x14ac:dyDescent="0.25">
      <c r="B4607">
        <v>82</v>
      </c>
      <c r="C4607">
        <v>90</v>
      </c>
      <c r="D4607">
        <v>0.53971199999999997</v>
      </c>
      <c r="E4607">
        <v>76</v>
      </c>
      <c r="F4607">
        <v>0</v>
      </c>
      <c r="G4607">
        <v>-1</v>
      </c>
      <c r="H4607">
        <v>1</v>
      </c>
      <c r="I4607">
        <v>274</v>
      </c>
    </row>
    <row r="4608" spans="2:9" x14ac:dyDescent="0.25">
      <c r="B4608">
        <v>83</v>
      </c>
      <c r="C4608">
        <v>88</v>
      </c>
      <c r="D4608">
        <v>-1.777061</v>
      </c>
      <c r="E4608">
        <v>76</v>
      </c>
      <c r="F4608">
        <v>0</v>
      </c>
      <c r="G4608">
        <v>-1</v>
      </c>
      <c r="H4608">
        <v>1</v>
      </c>
      <c r="I4608">
        <v>274</v>
      </c>
    </row>
    <row r="4609" spans="2:9" x14ac:dyDescent="0.25">
      <c r="B4609">
        <v>83</v>
      </c>
      <c r="C4609">
        <v>90</v>
      </c>
      <c r="D4609">
        <v>0.323102</v>
      </c>
      <c r="E4609">
        <v>76</v>
      </c>
      <c r="F4609">
        <v>0</v>
      </c>
      <c r="G4609">
        <v>-1</v>
      </c>
      <c r="H4609">
        <v>1</v>
      </c>
      <c r="I4609">
        <v>274</v>
      </c>
    </row>
    <row r="4610" spans="2:9" x14ac:dyDescent="0.25">
      <c r="B4610">
        <v>84</v>
      </c>
      <c r="C4610">
        <v>88</v>
      </c>
      <c r="D4610">
        <v>-0.64933300000000005</v>
      </c>
      <c r="E4610">
        <v>76</v>
      </c>
      <c r="F4610">
        <v>0</v>
      </c>
      <c r="G4610">
        <v>-1</v>
      </c>
      <c r="H4610">
        <v>1</v>
      </c>
      <c r="I4610">
        <v>274</v>
      </c>
    </row>
    <row r="4611" spans="2:9" x14ac:dyDescent="0.25">
      <c r="B4611">
        <v>85</v>
      </c>
      <c r="C4611">
        <v>88</v>
      </c>
      <c r="D4611">
        <v>-5.0147740000000001</v>
      </c>
      <c r="E4611">
        <v>76</v>
      </c>
      <c r="F4611">
        <v>0</v>
      </c>
      <c r="G4611">
        <v>-1</v>
      </c>
      <c r="H4611">
        <v>1</v>
      </c>
      <c r="I4611">
        <v>274</v>
      </c>
    </row>
    <row r="4612" spans="2:9" x14ac:dyDescent="0.25">
      <c r="B4612">
        <v>85</v>
      </c>
      <c r="C4612">
        <v>90</v>
      </c>
      <c r="D4612">
        <v>0.33591799999999999</v>
      </c>
      <c r="E4612">
        <v>76</v>
      </c>
      <c r="F4612">
        <v>0</v>
      </c>
      <c r="G4612">
        <v>-1</v>
      </c>
      <c r="H4612">
        <v>1</v>
      </c>
      <c r="I4612">
        <v>274</v>
      </c>
    </row>
    <row r="4613" spans="2:9" x14ac:dyDescent="0.25">
      <c r="B4613">
        <v>86</v>
      </c>
      <c r="C4613">
        <v>88</v>
      </c>
      <c r="D4613">
        <v>-5.7212569999999996</v>
      </c>
      <c r="E4613">
        <v>76</v>
      </c>
      <c r="F4613">
        <v>0</v>
      </c>
      <c r="G4613">
        <v>-1</v>
      </c>
      <c r="H4613">
        <v>1</v>
      </c>
      <c r="I4613">
        <v>274</v>
      </c>
    </row>
    <row r="4614" spans="2:9" x14ac:dyDescent="0.25">
      <c r="B4614">
        <v>86</v>
      </c>
      <c r="C4614">
        <v>90</v>
      </c>
      <c r="D4614">
        <v>0.38324200000000003</v>
      </c>
      <c r="E4614">
        <v>76</v>
      </c>
      <c r="F4614">
        <v>0</v>
      </c>
      <c r="G4614">
        <v>-1</v>
      </c>
      <c r="H4614">
        <v>1</v>
      </c>
      <c r="I4614">
        <v>274</v>
      </c>
    </row>
    <row r="4615" spans="2:9" x14ac:dyDescent="0.25">
      <c r="B4615">
        <v>87</v>
      </c>
      <c r="C4615">
        <v>88</v>
      </c>
      <c r="D4615">
        <v>-4.5591059999999999</v>
      </c>
      <c r="E4615">
        <v>76</v>
      </c>
      <c r="F4615">
        <v>0</v>
      </c>
      <c r="G4615">
        <v>-1</v>
      </c>
      <c r="H4615">
        <v>1</v>
      </c>
      <c r="I4615">
        <v>274</v>
      </c>
    </row>
    <row r="4616" spans="2:9" x14ac:dyDescent="0.25">
      <c r="B4616">
        <v>87</v>
      </c>
      <c r="C4616">
        <v>90</v>
      </c>
      <c r="D4616">
        <v>0.30539500000000003</v>
      </c>
      <c r="E4616">
        <v>76</v>
      </c>
      <c r="F4616">
        <v>0</v>
      </c>
      <c r="G4616">
        <v>-1</v>
      </c>
      <c r="H4616">
        <v>1</v>
      </c>
      <c r="I4616">
        <v>274</v>
      </c>
    </row>
    <row r="4617" spans="2:9" x14ac:dyDescent="0.25">
      <c r="B4617">
        <v>88</v>
      </c>
      <c r="C4617">
        <v>88</v>
      </c>
      <c r="D4617">
        <v>-2.2181890000000002</v>
      </c>
      <c r="E4617">
        <v>76</v>
      </c>
      <c r="F4617">
        <v>0</v>
      </c>
      <c r="G4617">
        <v>-1</v>
      </c>
      <c r="H4617">
        <v>1</v>
      </c>
      <c r="I4617">
        <v>274</v>
      </c>
    </row>
    <row r="4618" spans="2:9" x14ac:dyDescent="0.25">
      <c r="B4618">
        <v>89</v>
      </c>
      <c r="C4618">
        <v>88</v>
      </c>
      <c r="D4618">
        <v>-0.90152299999999996</v>
      </c>
      <c r="E4618">
        <v>76</v>
      </c>
      <c r="F4618">
        <v>0</v>
      </c>
      <c r="G4618">
        <v>-1</v>
      </c>
      <c r="H4618">
        <v>1</v>
      </c>
      <c r="I4618">
        <v>274</v>
      </c>
    </row>
    <row r="4619" spans="2:9" x14ac:dyDescent="0.25">
      <c r="B4619">
        <v>89</v>
      </c>
      <c r="C4619">
        <v>90</v>
      </c>
      <c r="D4619">
        <v>0.38562200000000002</v>
      </c>
      <c r="E4619">
        <v>76</v>
      </c>
      <c r="F4619">
        <v>0</v>
      </c>
      <c r="G4619">
        <v>-1</v>
      </c>
      <c r="H4619">
        <v>1</v>
      </c>
      <c r="I4619">
        <v>274</v>
      </c>
    </row>
    <row r="4620" spans="2:9" x14ac:dyDescent="0.25">
      <c r="B4620">
        <v>90</v>
      </c>
      <c r="C4620">
        <v>88</v>
      </c>
      <c r="D4620">
        <v>-5.1590850000000001</v>
      </c>
      <c r="E4620">
        <v>76</v>
      </c>
      <c r="F4620">
        <v>0</v>
      </c>
      <c r="G4620">
        <v>-1</v>
      </c>
      <c r="H4620">
        <v>1</v>
      </c>
      <c r="I4620">
        <v>274</v>
      </c>
    </row>
    <row r="4621" spans="2:9" x14ac:dyDescent="0.25">
      <c r="B4621">
        <v>90</v>
      </c>
      <c r="C4621">
        <v>90</v>
      </c>
      <c r="D4621">
        <v>2.2067760000000001</v>
      </c>
      <c r="E4621">
        <v>76</v>
      </c>
      <c r="F4621">
        <v>0</v>
      </c>
      <c r="G4621">
        <v>-1</v>
      </c>
      <c r="H4621">
        <v>1</v>
      </c>
      <c r="I4621">
        <v>274</v>
      </c>
    </row>
    <row r="4622" spans="2:9" x14ac:dyDescent="0.25">
      <c r="B4622">
        <v>91</v>
      </c>
      <c r="C4622">
        <v>88</v>
      </c>
      <c r="D4622">
        <v>-3.0928659999999999</v>
      </c>
      <c r="E4622">
        <v>76</v>
      </c>
      <c r="F4622">
        <v>0</v>
      </c>
      <c r="G4622">
        <v>-1</v>
      </c>
      <c r="H4622">
        <v>1</v>
      </c>
      <c r="I4622">
        <v>274</v>
      </c>
    </row>
    <row r="4623" spans="2:9" x14ac:dyDescent="0.25">
      <c r="B4623">
        <v>91</v>
      </c>
      <c r="C4623">
        <v>90</v>
      </c>
      <c r="D4623">
        <v>1.3229599999999999</v>
      </c>
      <c r="E4623">
        <v>76</v>
      </c>
      <c r="F4623">
        <v>0</v>
      </c>
      <c r="G4623">
        <v>-1</v>
      </c>
      <c r="H4623">
        <v>1</v>
      </c>
      <c r="I4623">
        <v>274</v>
      </c>
    </row>
    <row r="4624" spans="2:9" x14ac:dyDescent="0.25">
      <c r="B4624">
        <v>92</v>
      </c>
      <c r="C4624">
        <v>88</v>
      </c>
      <c r="D4624">
        <v>-2.0338150000000002</v>
      </c>
      <c r="E4624">
        <v>76</v>
      </c>
      <c r="F4624">
        <v>0</v>
      </c>
      <c r="G4624">
        <v>-1</v>
      </c>
      <c r="H4624">
        <v>1</v>
      </c>
      <c r="I4624">
        <v>274</v>
      </c>
    </row>
    <row r="4625" spans="2:9" x14ac:dyDescent="0.25">
      <c r="B4625">
        <v>92</v>
      </c>
      <c r="C4625">
        <v>90</v>
      </c>
      <c r="D4625">
        <v>0.86995599999999995</v>
      </c>
      <c r="E4625">
        <v>76</v>
      </c>
      <c r="F4625">
        <v>0</v>
      </c>
      <c r="G4625">
        <v>-1</v>
      </c>
      <c r="H4625">
        <v>1</v>
      </c>
      <c r="I4625">
        <v>274</v>
      </c>
    </row>
    <row r="4626" spans="2:9" x14ac:dyDescent="0.25">
      <c r="B4626">
        <v>93</v>
      </c>
      <c r="C4626">
        <v>88</v>
      </c>
      <c r="D4626">
        <v>-2.7360690000000001</v>
      </c>
      <c r="E4626">
        <v>76</v>
      </c>
      <c r="F4626">
        <v>0</v>
      </c>
      <c r="G4626">
        <v>-1</v>
      </c>
      <c r="H4626">
        <v>1</v>
      </c>
      <c r="I4626">
        <v>274</v>
      </c>
    </row>
    <row r="4627" spans="2:9" x14ac:dyDescent="0.25">
      <c r="B4627">
        <v>93</v>
      </c>
      <c r="C4627">
        <v>90</v>
      </c>
      <c r="D4627">
        <v>1.170342</v>
      </c>
      <c r="E4627">
        <v>76</v>
      </c>
      <c r="F4627">
        <v>0</v>
      </c>
      <c r="G4627">
        <v>-1</v>
      </c>
      <c r="H4627">
        <v>1</v>
      </c>
      <c r="I4627">
        <v>274</v>
      </c>
    </row>
    <row r="4628" spans="2:9" x14ac:dyDescent="0.25">
      <c r="B4628">
        <v>94</v>
      </c>
      <c r="C4628">
        <v>88</v>
      </c>
      <c r="D4628">
        <v>-1.7718929999999999</v>
      </c>
      <c r="E4628">
        <v>76</v>
      </c>
      <c r="F4628">
        <v>0</v>
      </c>
      <c r="G4628">
        <v>-1</v>
      </c>
      <c r="H4628">
        <v>1</v>
      </c>
      <c r="I4628">
        <v>274</v>
      </c>
    </row>
    <row r="4629" spans="2:9" x14ac:dyDescent="0.25">
      <c r="B4629">
        <v>94</v>
      </c>
      <c r="C4629">
        <v>90</v>
      </c>
      <c r="D4629">
        <v>0.55307600000000001</v>
      </c>
      <c r="E4629">
        <v>76</v>
      </c>
      <c r="F4629">
        <v>0</v>
      </c>
      <c r="G4629">
        <v>-1</v>
      </c>
      <c r="H4629">
        <v>1</v>
      </c>
      <c r="I4629">
        <v>274</v>
      </c>
    </row>
    <row r="4630" spans="2:9" x14ac:dyDescent="0.25">
      <c r="B4630">
        <v>95</v>
      </c>
      <c r="C4630">
        <v>88</v>
      </c>
      <c r="D4630">
        <v>-1.9796400000000001</v>
      </c>
      <c r="E4630">
        <v>76</v>
      </c>
      <c r="F4630">
        <v>0</v>
      </c>
      <c r="G4630">
        <v>-1</v>
      </c>
      <c r="H4630">
        <v>1</v>
      </c>
      <c r="I4630">
        <v>274</v>
      </c>
    </row>
    <row r="4631" spans="2:9" x14ac:dyDescent="0.25">
      <c r="B4631">
        <v>95</v>
      </c>
      <c r="C4631">
        <v>90</v>
      </c>
      <c r="D4631">
        <v>0.57215000000000005</v>
      </c>
      <c r="E4631">
        <v>76</v>
      </c>
      <c r="F4631">
        <v>0</v>
      </c>
      <c r="G4631">
        <v>-1</v>
      </c>
      <c r="H4631">
        <v>1</v>
      </c>
      <c r="I4631">
        <v>274</v>
      </c>
    </row>
    <row r="4632" spans="2:9" x14ac:dyDescent="0.25">
      <c r="B4632">
        <v>96</v>
      </c>
      <c r="C4632">
        <v>88</v>
      </c>
      <c r="D4632">
        <v>-1.4893559999999999</v>
      </c>
      <c r="E4632">
        <v>76</v>
      </c>
      <c r="F4632">
        <v>0</v>
      </c>
      <c r="G4632">
        <v>-1</v>
      </c>
      <c r="H4632">
        <v>1</v>
      </c>
      <c r="I4632">
        <v>274</v>
      </c>
    </row>
    <row r="4633" spans="2:9" x14ac:dyDescent="0.25">
      <c r="B4633">
        <v>96</v>
      </c>
      <c r="C4633">
        <v>90</v>
      </c>
      <c r="D4633">
        <v>0.43045</v>
      </c>
      <c r="E4633">
        <v>76</v>
      </c>
      <c r="F4633">
        <v>0</v>
      </c>
      <c r="G4633">
        <v>-1</v>
      </c>
      <c r="H4633">
        <v>1</v>
      </c>
      <c r="I4633">
        <v>274</v>
      </c>
    </row>
    <row r="4634" spans="2:9" x14ac:dyDescent="0.25">
      <c r="B4634">
        <v>97</v>
      </c>
      <c r="C4634">
        <v>88</v>
      </c>
      <c r="D4634">
        <v>-2.166588</v>
      </c>
      <c r="E4634">
        <v>76</v>
      </c>
      <c r="F4634">
        <v>0</v>
      </c>
      <c r="G4634">
        <v>-1</v>
      </c>
      <c r="H4634">
        <v>1</v>
      </c>
      <c r="I4634">
        <v>274</v>
      </c>
    </row>
    <row r="4635" spans="2:9" x14ac:dyDescent="0.25">
      <c r="B4635">
        <v>97</v>
      </c>
      <c r="C4635">
        <v>90</v>
      </c>
      <c r="D4635">
        <v>0.62618099999999999</v>
      </c>
      <c r="E4635">
        <v>76</v>
      </c>
      <c r="F4635">
        <v>0</v>
      </c>
      <c r="G4635">
        <v>-1</v>
      </c>
      <c r="H4635">
        <v>1</v>
      </c>
      <c r="I4635">
        <v>274</v>
      </c>
    </row>
    <row r="4636" spans="2:9" x14ac:dyDescent="0.25">
      <c r="B4636">
        <v>98</v>
      </c>
      <c r="C4636">
        <v>88</v>
      </c>
      <c r="D4636">
        <v>-2.3057829999999999</v>
      </c>
      <c r="E4636">
        <v>76</v>
      </c>
      <c r="F4636">
        <v>0</v>
      </c>
      <c r="G4636">
        <v>-1</v>
      </c>
      <c r="H4636">
        <v>1</v>
      </c>
      <c r="I4636">
        <v>274</v>
      </c>
    </row>
    <row r="4637" spans="2:9" x14ac:dyDescent="0.25">
      <c r="B4637">
        <v>98</v>
      </c>
      <c r="C4637">
        <v>90</v>
      </c>
      <c r="D4637">
        <v>0.45316000000000001</v>
      </c>
      <c r="E4637">
        <v>76</v>
      </c>
      <c r="F4637">
        <v>0</v>
      </c>
      <c r="G4637">
        <v>-1</v>
      </c>
      <c r="H4637">
        <v>1</v>
      </c>
      <c r="I4637">
        <v>274</v>
      </c>
    </row>
    <row r="4638" spans="2:9" x14ac:dyDescent="0.25">
      <c r="B4638">
        <v>99</v>
      </c>
      <c r="C4638">
        <v>88</v>
      </c>
      <c r="D4638">
        <v>-1.9796400000000001</v>
      </c>
      <c r="E4638">
        <v>76</v>
      </c>
      <c r="F4638">
        <v>0</v>
      </c>
      <c r="G4638">
        <v>-1</v>
      </c>
      <c r="H4638">
        <v>1</v>
      </c>
      <c r="I4638">
        <v>274</v>
      </c>
    </row>
    <row r="4639" spans="2:9" x14ac:dyDescent="0.25">
      <c r="B4639">
        <v>99</v>
      </c>
      <c r="C4639">
        <v>90</v>
      </c>
      <c r="D4639">
        <v>0.434834</v>
      </c>
      <c r="E4639">
        <v>76</v>
      </c>
      <c r="F4639">
        <v>0</v>
      </c>
      <c r="G4639">
        <v>-1</v>
      </c>
      <c r="H4639">
        <v>1</v>
      </c>
      <c r="I4639">
        <v>274</v>
      </c>
    </row>
    <row r="4640" spans="2:9" x14ac:dyDescent="0.25">
      <c r="B4640">
        <v>100</v>
      </c>
      <c r="C4640">
        <v>88</v>
      </c>
      <c r="D4640">
        <v>-2.457109</v>
      </c>
      <c r="E4640">
        <v>76</v>
      </c>
      <c r="F4640">
        <v>0</v>
      </c>
      <c r="G4640">
        <v>-1</v>
      </c>
      <c r="H4640">
        <v>1</v>
      </c>
      <c r="I4640">
        <v>274</v>
      </c>
    </row>
    <row r="4641" spans="2:9" x14ac:dyDescent="0.25">
      <c r="B4641">
        <v>100</v>
      </c>
      <c r="C4641">
        <v>90</v>
      </c>
      <c r="D4641">
        <v>0.53971199999999997</v>
      </c>
      <c r="E4641">
        <v>76</v>
      </c>
      <c r="F4641">
        <v>0</v>
      </c>
      <c r="G4641">
        <v>-1</v>
      </c>
      <c r="H4641">
        <v>1</v>
      </c>
      <c r="I4641">
        <v>274</v>
      </c>
    </row>
    <row r="4642" spans="2:9" x14ac:dyDescent="0.25">
      <c r="B4642">
        <v>101</v>
      </c>
      <c r="C4642">
        <v>88</v>
      </c>
      <c r="D4642">
        <v>-1.4709639999999999</v>
      </c>
      <c r="E4642">
        <v>76</v>
      </c>
      <c r="F4642">
        <v>0</v>
      </c>
      <c r="G4642">
        <v>-1</v>
      </c>
      <c r="H4642">
        <v>1</v>
      </c>
      <c r="I4642">
        <v>274</v>
      </c>
    </row>
    <row r="4643" spans="2:9" x14ac:dyDescent="0.25">
      <c r="B4643">
        <v>101</v>
      </c>
      <c r="C4643">
        <v>90</v>
      </c>
      <c r="D4643">
        <v>0.323102</v>
      </c>
      <c r="E4643">
        <v>76</v>
      </c>
      <c r="F4643">
        <v>0</v>
      </c>
      <c r="G4643">
        <v>-1</v>
      </c>
      <c r="H4643">
        <v>1</v>
      </c>
      <c r="I4643">
        <v>274</v>
      </c>
    </row>
    <row r="4644" spans="2:9" x14ac:dyDescent="0.25">
      <c r="B4644">
        <v>102</v>
      </c>
      <c r="C4644">
        <v>88</v>
      </c>
      <c r="D4644">
        <v>-0.90152299999999996</v>
      </c>
      <c r="E4644">
        <v>76</v>
      </c>
      <c r="F4644">
        <v>0</v>
      </c>
      <c r="G4644">
        <v>-1</v>
      </c>
      <c r="H4644">
        <v>1</v>
      </c>
      <c r="I4644">
        <v>274</v>
      </c>
    </row>
    <row r="4645" spans="2:9" x14ac:dyDescent="0.25">
      <c r="B4645">
        <v>103</v>
      </c>
      <c r="C4645">
        <v>88</v>
      </c>
      <c r="D4645">
        <v>-4.6221439999999996</v>
      </c>
      <c r="E4645">
        <v>76</v>
      </c>
      <c r="F4645">
        <v>0</v>
      </c>
      <c r="G4645">
        <v>-1</v>
      </c>
      <c r="H4645">
        <v>1</v>
      </c>
      <c r="I4645">
        <v>274</v>
      </c>
    </row>
    <row r="4646" spans="2:9" x14ac:dyDescent="0.25">
      <c r="B4646">
        <v>103</v>
      </c>
      <c r="C4646">
        <v>90</v>
      </c>
      <c r="D4646">
        <v>0.37404599999999999</v>
      </c>
      <c r="E4646">
        <v>76</v>
      </c>
      <c r="F4646">
        <v>0</v>
      </c>
      <c r="G4646">
        <v>-1</v>
      </c>
      <c r="H4646">
        <v>1</v>
      </c>
      <c r="I4646">
        <v>274</v>
      </c>
    </row>
    <row r="4647" spans="2:9" x14ac:dyDescent="0.25">
      <c r="B4647">
        <v>104</v>
      </c>
      <c r="C4647">
        <v>88</v>
      </c>
      <c r="D4647">
        <v>-3.814127</v>
      </c>
      <c r="E4647">
        <v>76</v>
      </c>
      <c r="F4647">
        <v>0</v>
      </c>
      <c r="G4647">
        <v>-1</v>
      </c>
      <c r="H4647">
        <v>1</v>
      </c>
      <c r="I4647">
        <v>274</v>
      </c>
    </row>
    <row r="4648" spans="2:9" x14ac:dyDescent="0.25">
      <c r="B4648">
        <v>104</v>
      </c>
      <c r="C4648">
        <v>90</v>
      </c>
      <c r="D4648">
        <v>0.30865799999999999</v>
      </c>
      <c r="E4648">
        <v>76</v>
      </c>
      <c r="F4648">
        <v>0</v>
      </c>
      <c r="G4648">
        <v>-1</v>
      </c>
      <c r="H4648">
        <v>1</v>
      </c>
      <c r="I4648">
        <v>274</v>
      </c>
    </row>
    <row r="4649" spans="2:9" x14ac:dyDescent="0.25">
      <c r="B4649">
        <v>105</v>
      </c>
      <c r="C4649">
        <v>88</v>
      </c>
      <c r="D4649">
        <v>-2.9425720000000002</v>
      </c>
      <c r="E4649">
        <v>76</v>
      </c>
      <c r="F4649">
        <v>0</v>
      </c>
      <c r="G4649">
        <v>-1</v>
      </c>
      <c r="H4649">
        <v>1</v>
      </c>
      <c r="I4649">
        <v>274</v>
      </c>
    </row>
    <row r="4650" spans="2:9" x14ac:dyDescent="0.25">
      <c r="B4650">
        <v>105</v>
      </c>
      <c r="C4650">
        <v>90</v>
      </c>
      <c r="D4650">
        <v>0.23812700000000001</v>
      </c>
      <c r="E4650">
        <v>76</v>
      </c>
      <c r="F4650">
        <v>0</v>
      </c>
      <c r="G4650">
        <v>-1</v>
      </c>
      <c r="H4650">
        <v>1</v>
      </c>
      <c r="I4650">
        <v>274</v>
      </c>
    </row>
    <row r="4651" spans="2:9" x14ac:dyDescent="0.25">
      <c r="B4651">
        <v>106</v>
      </c>
      <c r="C4651">
        <v>88</v>
      </c>
      <c r="D4651">
        <v>-1.5411360000000001</v>
      </c>
      <c r="E4651">
        <v>76</v>
      </c>
      <c r="F4651">
        <v>0</v>
      </c>
      <c r="G4651">
        <v>-1</v>
      </c>
      <c r="H4651">
        <v>1</v>
      </c>
      <c r="I4651">
        <v>274</v>
      </c>
    </row>
    <row r="4652" spans="2:9" x14ac:dyDescent="0.25">
      <c r="B4652">
        <v>107</v>
      </c>
      <c r="C4652">
        <v>88</v>
      </c>
      <c r="D4652">
        <v>-0.71392299999999997</v>
      </c>
      <c r="E4652">
        <v>76</v>
      </c>
      <c r="F4652">
        <v>0</v>
      </c>
      <c r="G4652">
        <v>-1</v>
      </c>
      <c r="H4652">
        <v>1</v>
      </c>
      <c r="I4652">
        <v>274</v>
      </c>
    </row>
    <row r="4653" spans="2:9" x14ac:dyDescent="0.25">
      <c r="B4653">
        <v>107</v>
      </c>
      <c r="C4653">
        <v>90</v>
      </c>
      <c r="D4653">
        <v>0.38562200000000002</v>
      </c>
      <c r="E4653">
        <v>76</v>
      </c>
      <c r="F4653">
        <v>0</v>
      </c>
      <c r="G4653">
        <v>-1</v>
      </c>
      <c r="H4653">
        <v>1</v>
      </c>
      <c r="I4653">
        <v>274</v>
      </c>
    </row>
    <row r="4654" spans="2:9" x14ac:dyDescent="0.25">
      <c r="B4654">
        <v>108</v>
      </c>
      <c r="C4654">
        <v>88</v>
      </c>
      <c r="D4654">
        <v>-3.2367400000000002</v>
      </c>
      <c r="E4654">
        <v>76</v>
      </c>
      <c r="F4654">
        <v>0</v>
      </c>
      <c r="G4654">
        <v>-1</v>
      </c>
      <c r="H4654">
        <v>1</v>
      </c>
      <c r="I4654">
        <v>274</v>
      </c>
    </row>
    <row r="4655" spans="2:9" x14ac:dyDescent="0.25">
      <c r="B4655">
        <v>108</v>
      </c>
      <c r="C4655">
        <v>90</v>
      </c>
      <c r="D4655">
        <v>1.7483120000000001</v>
      </c>
      <c r="E4655">
        <v>76</v>
      </c>
      <c r="F4655">
        <v>0</v>
      </c>
      <c r="G4655">
        <v>-1</v>
      </c>
      <c r="H4655">
        <v>1</v>
      </c>
      <c r="I4655">
        <v>274</v>
      </c>
    </row>
    <row r="4656" spans="2:9" x14ac:dyDescent="0.25">
      <c r="B4656">
        <v>109</v>
      </c>
      <c r="C4656">
        <v>88</v>
      </c>
      <c r="D4656">
        <v>-2.4151129999999998</v>
      </c>
      <c r="E4656">
        <v>76</v>
      </c>
      <c r="F4656">
        <v>0</v>
      </c>
      <c r="G4656">
        <v>-1</v>
      </c>
      <c r="H4656">
        <v>1</v>
      </c>
      <c r="I4656">
        <v>274</v>
      </c>
    </row>
    <row r="4657" spans="2:9" x14ac:dyDescent="0.25">
      <c r="B4657">
        <v>109</v>
      </c>
      <c r="C4657">
        <v>90</v>
      </c>
      <c r="D4657">
        <v>1.304513</v>
      </c>
      <c r="E4657">
        <v>76</v>
      </c>
      <c r="F4657">
        <v>0</v>
      </c>
      <c r="G4657">
        <v>-1</v>
      </c>
      <c r="H4657">
        <v>1</v>
      </c>
      <c r="I4657">
        <v>274</v>
      </c>
    </row>
    <row r="4658" spans="2:9" x14ac:dyDescent="0.25">
      <c r="B4658">
        <v>110</v>
      </c>
      <c r="C4658">
        <v>88</v>
      </c>
      <c r="D4658">
        <v>-1.1056189999999999</v>
      </c>
      <c r="E4658">
        <v>76</v>
      </c>
      <c r="F4658">
        <v>0</v>
      </c>
      <c r="G4658">
        <v>-1</v>
      </c>
      <c r="H4658">
        <v>1</v>
      </c>
      <c r="I4658">
        <v>274</v>
      </c>
    </row>
    <row r="4659" spans="2:9" x14ac:dyDescent="0.25">
      <c r="B4659">
        <v>110</v>
      </c>
      <c r="C4659">
        <v>90</v>
      </c>
      <c r="D4659">
        <v>0.59719599999999995</v>
      </c>
      <c r="E4659">
        <v>76</v>
      </c>
      <c r="F4659">
        <v>0</v>
      </c>
      <c r="G4659">
        <v>-1</v>
      </c>
      <c r="H4659">
        <v>1</v>
      </c>
      <c r="I4659">
        <v>274</v>
      </c>
    </row>
    <row r="4660" spans="2:9" x14ac:dyDescent="0.25">
      <c r="B4660">
        <v>111</v>
      </c>
      <c r="C4660">
        <v>88</v>
      </c>
      <c r="D4660">
        <v>-1.500535</v>
      </c>
      <c r="E4660">
        <v>76</v>
      </c>
      <c r="F4660">
        <v>0</v>
      </c>
      <c r="G4660">
        <v>-1</v>
      </c>
      <c r="H4660">
        <v>1</v>
      </c>
      <c r="I4660">
        <v>274</v>
      </c>
    </row>
    <row r="4661" spans="2:9" x14ac:dyDescent="0.25">
      <c r="B4661">
        <v>111</v>
      </c>
      <c r="C4661">
        <v>90</v>
      </c>
      <c r="D4661">
        <v>0.81050800000000001</v>
      </c>
      <c r="E4661">
        <v>76</v>
      </c>
      <c r="F4661">
        <v>0</v>
      </c>
      <c r="G4661">
        <v>-1</v>
      </c>
      <c r="H4661">
        <v>1</v>
      </c>
      <c r="I4661">
        <v>274</v>
      </c>
    </row>
    <row r="4662" spans="2:9" x14ac:dyDescent="0.25">
      <c r="B4662">
        <v>112</v>
      </c>
      <c r="C4662">
        <v>88</v>
      </c>
      <c r="D4662">
        <v>-1.403176</v>
      </c>
      <c r="E4662">
        <v>76</v>
      </c>
      <c r="F4662">
        <v>0</v>
      </c>
      <c r="G4662">
        <v>-1</v>
      </c>
      <c r="H4662">
        <v>1</v>
      </c>
      <c r="I4662">
        <v>274</v>
      </c>
    </row>
    <row r="4663" spans="2:9" x14ac:dyDescent="0.25">
      <c r="B4663">
        <v>112</v>
      </c>
      <c r="C4663">
        <v>90</v>
      </c>
      <c r="D4663">
        <v>0.55307600000000001</v>
      </c>
      <c r="E4663">
        <v>76</v>
      </c>
      <c r="F4663">
        <v>0</v>
      </c>
      <c r="G4663">
        <v>-1</v>
      </c>
      <c r="H4663">
        <v>1</v>
      </c>
      <c r="I4663">
        <v>274</v>
      </c>
    </row>
    <row r="4664" spans="2:9" x14ac:dyDescent="0.25">
      <c r="B4664">
        <v>113</v>
      </c>
      <c r="C4664">
        <v>88</v>
      </c>
      <c r="D4664">
        <v>-1.2267920000000001</v>
      </c>
      <c r="E4664">
        <v>76</v>
      </c>
      <c r="F4664">
        <v>0</v>
      </c>
      <c r="G4664">
        <v>-1</v>
      </c>
      <c r="H4664">
        <v>1</v>
      </c>
      <c r="I4664">
        <v>274</v>
      </c>
    </row>
    <row r="4665" spans="2:9" x14ac:dyDescent="0.25">
      <c r="B4665">
        <v>113</v>
      </c>
      <c r="C4665">
        <v>90</v>
      </c>
      <c r="D4665">
        <v>0.44773400000000002</v>
      </c>
      <c r="E4665">
        <v>76</v>
      </c>
      <c r="F4665">
        <v>0</v>
      </c>
      <c r="G4665">
        <v>-1</v>
      </c>
      <c r="H4665">
        <v>1</v>
      </c>
      <c r="I4665">
        <v>274</v>
      </c>
    </row>
    <row r="4666" spans="2:9" x14ac:dyDescent="0.25">
      <c r="B4666">
        <v>114</v>
      </c>
      <c r="C4666">
        <v>88</v>
      </c>
      <c r="D4666">
        <v>-0.88093100000000002</v>
      </c>
      <c r="E4666">
        <v>76</v>
      </c>
      <c r="F4666">
        <v>0</v>
      </c>
      <c r="G4666">
        <v>-1</v>
      </c>
      <c r="H4666">
        <v>1</v>
      </c>
      <c r="I4666">
        <v>274</v>
      </c>
    </row>
    <row r="4667" spans="2:9" x14ac:dyDescent="0.25">
      <c r="B4667">
        <v>114</v>
      </c>
      <c r="C4667">
        <v>90</v>
      </c>
      <c r="D4667">
        <v>0.32150800000000002</v>
      </c>
      <c r="E4667">
        <v>76</v>
      </c>
      <c r="F4667">
        <v>0</v>
      </c>
      <c r="G4667">
        <v>-1</v>
      </c>
      <c r="H4667">
        <v>1</v>
      </c>
      <c r="I4667">
        <v>274</v>
      </c>
    </row>
    <row r="4668" spans="2:9" x14ac:dyDescent="0.25">
      <c r="B4668">
        <v>115</v>
      </c>
      <c r="C4668">
        <v>88</v>
      </c>
      <c r="D4668">
        <v>-1.3625640000000001</v>
      </c>
      <c r="E4668">
        <v>76</v>
      </c>
      <c r="F4668">
        <v>0</v>
      </c>
      <c r="G4668">
        <v>-1</v>
      </c>
      <c r="H4668">
        <v>1</v>
      </c>
      <c r="I4668">
        <v>274</v>
      </c>
    </row>
    <row r="4669" spans="2:9" x14ac:dyDescent="0.25">
      <c r="B4669">
        <v>115</v>
      </c>
      <c r="C4669">
        <v>90</v>
      </c>
      <c r="D4669">
        <v>0.49728600000000001</v>
      </c>
      <c r="E4669">
        <v>76</v>
      </c>
      <c r="F4669">
        <v>0</v>
      </c>
      <c r="G4669">
        <v>-1</v>
      </c>
      <c r="H4669">
        <v>1</v>
      </c>
      <c r="I4669">
        <v>274</v>
      </c>
    </row>
    <row r="4670" spans="2:9" x14ac:dyDescent="0.25">
      <c r="B4670">
        <v>116</v>
      </c>
      <c r="C4670">
        <v>88</v>
      </c>
      <c r="D4670">
        <v>-1.403176</v>
      </c>
      <c r="E4670">
        <v>76</v>
      </c>
      <c r="F4670">
        <v>0</v>
      </c>
      <c r="G4670">
        <v>-1</v>
      </c>
      <c r="H4670">
        <v>1</v>
      </c>
      <c r="I4670">
        <v>274</v>
      </c>
    </row>
    <row r="4671" spans="2:9" x14ac:dyDescent="0.25">
      <c r="B4671">
        <v>116</v>
      </c>
      <c r="C4671">
        <v>90</v>
      </c>
      <c r="D4671">
        <v>0.34823300000000001</v>
      </c>
      <c r="E4671">
        <v>76</v>
      </c>
      <c r="F4671">
        <v>0</v>
      </c>
      <c r="G4671">
        <v>-1</v>
      </c>
      <c r="H4671">
        <v>1</v>
      </c>
      <c r="I4671">
        <v>274</v>
      </c>
    </row>
    <row r="4672" spans="2:9" x14ac:dyDescent="0.25">
      <c r="B4672">
        <v>117</v>
      </c>
      <c r="C4672">
        <v>88</v>
      </c>
      <c r="D4672">
        <v>-1.2267920000000001</v>
      </c>
      <c r="E4672">
        <v>76</v>
      </c>
      <c r="F4672">
        <v>0</v>
      </c>
      <c r="G4672">
        <v>-1</v>
      </c>
      <c r="H4672">
        <v>1</v>
      </c>
      <c r="I4672">
        <v>274</v>
      </c>
    </row>
    <row r="4673" spans="2:9" x14ac:dyDescent="0.25">
      <c r="B4673">
        <v>117</v>
      </c>
      <c r="C4673">
        <v>90</v>
      </c>
      <c r="D4673">
        <v>0.34027800000000002</v>
      </c>
      <c r="E4673">
        <v>76</v>
      </c>
      <c r="F4673">
        <v>0</v>
      </c>
      <c r="G4673">
        <v>-1</v>
      </c>
      <c r="H4673">
        <v>1</v>
      </c>
      <c r="I4673">
        <v>274</v>
      </c>
    </row>
    <row r="4674" spans="2:9" x14ac:dyDescent="0.25">
      <c r="B4674">
        <v>118</v>
      </c>
      <c r="C4674">
        <v>88</v>
      </c>
      <c r="D4674">
        <v>-1.5333859999999999</v>
      </c>
      <c r="E4674">
        <v>76</v>
      </c>
      <c r="F4674">
        <v>0</v>
      </c>
      <c r="G4674">
        <v>-1</v>
      </c>
      <c r="H4674">
        <v>1</v>
      </c>
      <c r="I4674">
        <v>274</v>
      </c>
    </row>
    <row r="4675" spans="2:9" x14ac:dyDescent="0.25">
      <c r="B4675">
        <v>118</v>
      </c>
      <c r="C4675">
        <v>90</v>
      </c>
      <c r="D4675">
        <v>0.425319</v>
      </c>
      <c r="E4675">
        <v>76</v>
      </c>
      <c r="F4675">
        <v>0</v>
      </c>
      <c r="G4675">
        <v>-1</v>
      </c>
      <c r="H4675">
        <v>1</v>
      </c>
      <c r="I4675">
        <v>274</v>
      </c>
    </row>
    <row r="4676" spans="2:9" x14ac:dyDescent="0.25">
      <c r="B4676">
        <v>119</v>
      </c>
      <c r="C4676">
        <v>88</v>
      </c>
      <c r="D4676">
        <v>-0.81169500000000006</v>
      </c>
      <c r="E4676">
        <v>76</v>
      </c>
      <c r="F4676">
        <v>0</v>
      </c>
      <c r="G4676">
        <v>-1</v>
      </c>
      <c r="H4676">
        <v>1</v>
      </c>
      <c r="I4676">
        <v>274</v>
      </c>
    </row>
    <row r="4677" spans="2:9" x14ac:dyDescent="0.25">
      <c r="B4677">
        <v>119</v>
      </c>
      <c r="C4677">
        <v>90</v>
      </c>
      <c r="D4677">
        <v>0.22514200000000001</v>
      </c>
      <c r="E4677">
        <v>76</v>
      </c>
      <c r="F4677">
        <v>0</v>
      </c>
      <c r="G4677">
        <v>-1</v>
      </c>
      <c r="H4677">
        <v>1</v>
      </c>
      <c r="I4677">
        <v>274</v>
      </c>
    </row>
    <row r="4678" spans="2:9" x14ac:dyDescent="0.25">
      <c r="B4678">
        <v>120</v>
      </c>
      <c r="C4678">
        <v>88</v>
      </c>
      <c r="D4678">
        <v>-0.71392299999999997</v>
      </c>
      <c r="E4678">
        <v>76</v>
      </c>
      <c r="F4678">
        <v>0</v>
      </c>
      <c r="G4678">
        <v>-1</v>
      </c>
      <c r="H4678">
        <v>1</v>
      </c>
      <c r="I4678">
        <v>274</v>
      </c>
    </row>
    <row r="4679" spans="2:9" x14ac:dyDescent="0.25">
      <c r="B4679">
        <v>121</v>
      </c>
      <c r="C4679">
        <v>88</v>
      </c>
      <c r="D4679">
        <v>-3.0950289999999998</v>
      </c>
      <c r="E4679">
        <v>76</v>
      </c>
      <c r="F4679">
        <v>0</v>
      </c>
      <c r="G4679">
        <v>-1</v>
      </c>
      <c r="H4679">
        <v>1</v>
      </c>
      <c r="I4679">
        <v>274</v>
      </c>
    </row>
    <row r="4680" spans="2:9" x14ac:dyDescent="0.25">
      <c r="B4680">
        <v>121</v>
      </c>
      <c r="C4680">
        <v>90</v>
      </c>
      <c r="D4680">
        <v>0.31628000000000001</v>
      </c>
      <c r="E4680">
        <v>76</v>
      </c>
      <c r="F4680">
        <v>0</v>
      </c>
      <c r="G4680">
        <v>-1</v>
      </c>
      <c r="H4680">
        <v>1</v>
      </c>
      <c r="I4680">
        <v>274</v>
      </c>
    </row>
    <row r="4681" spans="2:9" x14ac:dyDescent="0.25">
      <c r="B4681">
        <v>122</v>
      </c>
      <c r="C4681">
        <v>88</v>
      </c>
      <c r="D4681">
        <v>-2.679983</v>
      </c>
      <c r="E4681">
        <v>76</v>
      </c>
      <c r="F4681">
        <v>0</v>
      </c>
      <c r="G4681">
        <v>-1</v>
      </c>
      <c r="H4681">
        <v>1</v>
      </c>
      <c r="I4681">
        <v>274</v>
      </c>
    </row>
    <row r="4682" spans="2:9" x14ac:dyDescent="0.25">
      <c r="B4682">
        <v>122</v>
      </c>
      <c r="C4682">
        <v>90</v>
      </c>
      <c r="D4682">
        <v>0.27386700000000003</v>
      </c>
      <c r="E4682">
        <v>76</v>
      </c>
      <c r="F4682">
        <v>0</v>
      </c>
      <c r="G4682">
        <v>-1</v>
      </c>
      <c r="H4682">
        <v>1</v>
      </c>
      <c r="I4682">
        <v>274</v>
      </c>
    </row>
    <row r="4683" spans="2:9" x14ac:dyDescent="0.25">
      <c r="B4683">
        <v>123</v>
      </c>
      <c r="C4683">
        <v>88</v>
      </c>
      <c r="D4683">
        <v>-1.6427670000000001</v>
      </c>
      <c r="E4683">
        <v>76</v>
      </c>
      <c r="F4683">
        <v>0</v>
      </c>
      <c r="G4683">
        <v>-1</v>
      </c>
      <c r="H4683">
        <v>1</v>
      </c>
      <c r="I4683">
        <v>274</v>
      </c>
    </row>
    <row r="4684" spans="2:9" x14ac:dyDescent="0.25">
      <c r="B4684">
        <v>124</v>
      </c>
      <c r="C4684">
        <v>88</v>
      </c>
      <c r="D4684">
        <v>-0.72752700000000003</v>
      </c>
      <c r="E4684">
        <v>76</v>
      </c>
      <c r="F4684">
        <v>0</v>
      </c>
      <c r="G4684">
        <v>-1</v>
      </c>
      <c r="H4684">
        <v>1</v>
      </c>
      <c r="I4684">
        <v>274</v>
      </c>
    </row>
    <row r="4685" spans="2:9" x14ac:dyDescent="0.25">
      <c r="B4685">
        <v>125</v>
      </c>
      <c r="C4685">
        <v>88</v>
      </c>
      <c r="D4685">
        <v>-0.59568699999999997</v>
      </c>
      <c r="E4685">
        <v>76</v>
      </c>
      <c r="F4685">
        <v>0</v>
      </c>
      <c r="G4685">
        <v>-1</v>
      </c>
      <c r="H4685">
        <v>1</v>
      </c>
      <c r="I4685">
        <v>274</v>
      </c>
    </row>
    <row r="4686" spans="2:9" x14ac:dyDescent="0.25">
      <c r="B4686">
        <v>125</v>
      </c>
      <c r="C4686">
        <v>90</v>
      </c>
      <c r="D4686">
        <v>0.34492099999999998</v>
      </c>
      <c r="E4686">
        <v>76</v>
      </c>
      <c r="F4686">
        <v>0</v>
      </c>
      <c r="G4686">
        <v>-1</v>
      </c>
      <c r="H4686">
        <v>1</v>
      </c>
      <c r="I4686">
        <v>274</v>
      </c>
    </row>
    <row r="4687" spans="2:9" x14ac:dyDescent="0.25">
      <c r="B4687">
        <v>126</v>
      </c>
      <c r="C4687">
        <v>88</v>
      </c>
      <c r="D4687">
        <v>-0.35071999999999998</v>
      </c>
      <c r="E4687">
        <v>76</v>
      </c>
      <c r="F4687">
        <v>0</v>
      </c>
      <c r="G4687">
        <v>-1</v>
      </c>
      <c r="H4687">
        <v>1</v>
      </c>
      <c r="I4687">
        <v>274</v>
      </c>
    </row>
    <row r="4688" spans="2:9" x14ac:dyDescent="0.25">
      <c r="B4688">
        <v>126</v>
      </c>
      <c r="C4688">
        <v>90</v>
      </c>
      <c r="D4688">
        <v>0.20307700000000001</v>
      </c>
      <c r="E4688">
        <v>76</v>
      </c>
      <c r="F4688">
        <v>0</v>
      </c>
      <c r="G4688">
        <v>-1</v>
      </c>
      <c r="H4688">
        <v>1</v>
      </c>
      <c r="I4688">
        <v>274</v>
      </c>
    </row>
    <row r="4689" spans="2:9" x14ac:dyDescent="0.25">
      <c r="B4689">
        <v>127</v>
      </c>
      <c r="C4689">
        <v>88</v>
      </c>
      <c r="D4689">
        <v>-0.51461999999999997</v>
      </c>
      <c r="E4689">
        <v>76</v>
      </c>
      <c r="F4689">
        <v>0</v>
      </c>
      <c r="G4689">
        <v>-1</v>
      </c>
      <c r="H4689">
        <v>1</v>
      </c>
      <c r="I4689">
        <v>274</v>
      </c>
    </row>
    <row r="4690" spans="2:9" x14ac:dyDescent="0.25">
      <c r="B4690">
        <v>127</v>
      </c>
      <c r="C4690">
        <v>90</v>
      </c>
      <c r="D4690">
        <v>0.29798000000000002</v>
      </c>
      <c r="E4690">
        <v>76</v>
      </c>
      <c r="F4690">
        <v>0</v>
      </c>
      <c r="G4690">
        <v>-1</v>
      </c>
      <c r="H4690">
        <v>1</v>
      </c>
      <c r="I4690">
        <v>274</v>
      </c>
    </row>
    <row r="4691" spans="2:9" x14ac:dyDescent="0.25">
      <c r="B4691">
        <v>128</v>
      </c>
      <c r="C4691">
        <v>88</v>
      </c>
      <c r="D4691">
        <v>-0.38543500000000003</v>
      </c>
      <c r="E4691">
        <v>76</v>
      </c>
      <c r="F4691">
        <v>0</v>
      </c>
      <c r="G4691">
        <v>-1</v>
      </c>
      <c r="H4691">
        <v>1</v>
      </c>
      <c r="I4691">
        <v>274</v>
      </c>
    </row>
    <row r="4692" spans="2:9" x14ac:dyDescent="0.25">
      <c r="B4692">
        <v>129</v>
      </c>
      <c r="C4692">
        <v>88</v>
      </c>
      <c r="D4692">
        <v>-0.90706100000000001</v>
      </c>
      <c r="E4692">
        <v>76</v>
      </c>
      <c r="F4692">
        <v>0</v>
      </c>
      <c r="G4692">
        <v>-1</v>
      </c>
      <c r="H4692">
        <v>1</v>
      </c>
      <c r="I4692">
        <v>274</v>
      </c>
    </row>
    <row r="4693" spans="2:9" x14ac:dyDescent="0.25">
      <c r="B4693">
        <v>129</v>
      </c>
      <c r="C4693">
        <v>90</v>
      </c>
      <c r="D4693">
        <v>0.354875</v>
      </c>
      <c r="E4693">
        <v>76</v>
      </c>
      <c r="F4693">
        <v>0</v>
      </c>
      <c r="G4693">
        <v>-1</v>
      </c>
      <c r="H4693">
        <v>1</v>
      </c>
      <c r="I4693">
        <v>274</v>
      </c>
    </row>
    <row r="4694" spans="2:9" x14ac:dyDescent="0.25">
      <c r="B4694">
        <v>130</v>
      </c>
      <c r="C4694">
        <v>88</v>
      </c>
      <c r="D4694">
        <v>-0.41449999999999998</v>
      </c>
      <c r="E4694">
        <v>76</v>
      </c>
      <c r="F4694">
        <v>0</v>
      </c>
      <c r="G4694">
        <v>-1</v>
      </c>
      <c r="H4694">
        <v>1</v>
      </c>
      <c r="I4694">
        <v>274</v>
      </c>
    </row>
    <row r="4695" spans="2:9" x14ac:dyDescent="0.25">
      <c r="B4695">
        <v>131</v>
      </c>
      <c r="C4695">
        <v>88</v>
      </c>
      <c r="D4695">
        <v>-0.70110600000000001</v>
      </c>
      <c r="E4695">
        <v>76</v>
      </c>
      <c r="F4695">
        <v>0</v>
      </c>
      <c r="G4695">
        <v>-1</v>
      </c>
      <c r="H4695">
        <v>1</v>
      </c>
      <c r="I4695">
        <v>274</v>
      </c>
    </row>
    <row r="4696" spans="2:9" x14ac:dyDescent="0.25">
      <c r="B4696">
        <v>131</v>
      </c>
      <c r="C4696">
        <v>90</v>
      </c>
      <c r="D4696">
        <v>0.20846700000000001</v>
      </c>
      <c r="E4696">
        <v>76</v>
      </c>
      <c r="F4696">
        <v>0</v>
      </c>
      <c r="G4696">
        <v>-1</v>
      </c>
      <c r="H4696">
        <v>1</v>
      </c>
      <c r="I4696">
        <v>274</v>
      </c>
    </row>
    <row r="4697" spans="2:9" x14ac:dyDescent="0.25">
      <c r="B4697">
        <v>132</v>
      </c>
      <c r="C4697">
        <v>88</v>
      </c>
      <c r="D4697">
        <v>-0.63934400000000002</v>
      </c>
      <c r="E4697">
        <v>76</v>
      </c>
      <c r="F4697">
        <v>0</v>
      </c>
      <c r="G4697">
        <v>-1</v>
      </c>
      <c r="H4697">
        <v>1</v>
      </c>
      <c r="I4697">
        <v>274</v>
      </c>
    </row>
    <row r="4698" spans="2:9" x14ac:dyDescent="0.25">
      <c r="B4698">
        <v>133</v>
      </c>
      <c r="C4698">
        <v>88</v>
      </c>
      <c r="D4698">
        <v>-0.59291499999999997</v>
      </c>
      <c r="E4698">
        <v>76</v>
      </c>
      <c r="F4698">
        <v>0</v>
      </c>
      <c r="G4698">
        <v>-1</v>
      </c>
      <c r="H4698">
        <v>1</v>
      </c>
      <c r="I4698">
        <v>274</v>
      </c>
    </row>
    <row r="4699" spans="2:9" x14ac:dyDescent="0.25">
      <c r="B4699">
        <v>134</v>
      </c>
      <c r="C4699">
        <v>88</v>
      </c>
      <c r="D4699">
        <v>-0.64312599999999998</v>
      </c>
      <c r="E4699">
        <v>76</v>
      </c>
      <c r="F4699">
        <v>0</v>
      </c>
      <c r="G4699">
        <v>-1</v>
      </c>
      <c r="H4699">
        <v>1</v>
      </c>
      <c r="I4699">
        <v>274</v>
      </c>
    </row>
    <row r="4700" spans="2:9" x14ac:dyDescent="0.25">
      <c r="B4700">
        <v>135</v>
      </c>
      <c r="C4700">
        <v>88</v>
      </c>
      <c r="D4700">
        <v>-0.23399200000000001</v>
      </c>
      <c r="E4700">
        <v>76</v>
      </c>
      <c r="F4700">
        <v>0</v>
      </c>
      <c r="G4700">
        <v>-1</v>
      </c>
      <c r="H4700">
        <v>1</v>
      </c>
      <c r="I4700">
        <v>274</v>
      </c>
    </row>
    <row r="4701" spans="2:9" x14ac:dyDescent="0.25">
      <c r="B4701">
        <v>136</v>
      </c>
      <c r="C4701">
        <v>88</v>
      </c>
      <c r="D4701">
        <v>-1.5893900000000001</v>
      </c>
      <c r="E4701">
        <v>76</v>
      </c>
      <c r="F4701">
        <v>0</v>
      </c>
      <c r="G4701">
        <v>-1</v>
      </c>
      <c r="H4701">
        <v>1</v>
      </c>
      <c r="I4701">
        <v>274</v>
      </c>
    </row>
    <row r="4702" spans="2:9" x14ac:dyDescent="0.25">
      <c r="B4702">
        <v>136</v>
      </c>
      <c r="C4702">
        <v>90</v>
      </c>
      <c r="D4702">
        <v>0.38562200000000002</v>
      </c>
      <c r="E4702">
        <v>76</v>
      </c>
      <c r="F4702">
        <v>0</v>
      </c>
      <c r="G4702">
        <v>-1</v>
      </c>
      <c r="H4702">
        <v>1</v>
      </c>
      <c r="I4702">
        <v>274</v>
      </c>
    </row>
    <row r="4703" spans="2:9" x14ac:dyDescent="0.25">
      <c r="B4703">
        <v>137</v>
      </c>
      <c r="C4703">
        <v>88</v>
      </c>
      <c r="D4703">
        <v>-8.6232670000000002</v>
      </c>
      <c r="E4703">
        <v>76</v>
      </c>
      <c r="F4703">
        <v>0</v>
      </c>
      <c r="G4703">
        <v>-1</v>
      </c>
      <c r="H4703">
        <v>1</v>
      </c>
      <c r="I4703">
        <v>274</v>
      </c>
    </row>
    <row r="4704" spans="2:9" x14ac:dyDescent="0.25">
      <c r="B4704">
        <v>137</v>
      </c>
      <c r="C4704">
        <v>90</v>
      </c>
      <c r="D4704">
        <v>2.0922019999999999</v>
      </c>
      <c r="E4704">
        <v>76</v>
      </c>
      <c r="F4704">
        <v>0</v>
      </c>
      <c r="G4704">
        <v>-1</v>
      </c>
      <c r="H4704">
        <v>1</v>
      </c>
      <c r="I4704">
        <v>274</v>
      </c>
    </row>
    <row r="4705" spans="2:9" x14ac:dyDescent="0.25">
      <c r="B4705">
        <v>138</v>
      </c>
      <c r="C4705">
        <v>88</v>
      </c>
      <c r="D4705">
        <v>-4.7357269999999998</v>
      </c>
      <c r="E4705">
        <v>76</v>
      </c>
      <c r="F4705">
        <v>0</v>
      </c>
      <c r="G4705">
        <v>-1</v>
      </c>
      <c r="H4705">
        <v>1</v>
      </c>
      <c r="I4705">
        <v>274</v>
      </c>
    </row>
    <row r="4706" spans="2:9" x14ac:dyDescent="0.25">
      <c r="B4706">
        <v>138</v>
      </c>
      <c r="C4706">
        <v>90</v>
      </c>
      <c r="D4706">
        <v>1.1489959999999999</v>
      </c>
      <c r="E4706">
        <v>76</v>
      </c>
      <c r="F4706">
        <v>0</v>
      </c>
      <c r="G4706">
        <v>-1</v>
      </c>
      <c r="H4706">
        <v>1</v>
      </c>
      <c r="I4706">
        <v>274</v>
      </c>
    </row>
    <row r="4707" spans="2:9" x14ac:dyDescent="0.25">
      <c r="B4707">
        <v>139</v>
      </c>
      <c r="C4707">
        <v>88</v>
      </c>
      <c r="D4707">
        <v>-3.2988219999999999</v>
      </c>
      <c r="E4707">
        <v>76</v>
      </c>
      <c r="F4707">
        <v>0</v>
      </c>
      <c r="G4707">
        <v>-1</v>
      </c>
      <c r="H4707">
        <v>1</v>
      </c>
      <c r="I4707">
        <v>274</v>
      </c>
    </row>
    <row r="4708" spans="2:9" x14ac:dyDescent="0.25">
      <c r="B4708">
        <v>139</v>
      </c>
      <c r="C4708">
        <v>90</v>
      </c>
      <c r="D4708">
        <v>0.80037000000000003</v>
      </c>
      <c r="E4708">
        <v>76</v>
      </c>
      <c r="F4708">
        <v>0</v>
      </c>
      <c r="G4708">
        <v>-1</v>
      </c>
      <c r="H4708">
        <v>1</v>
      </c>
      <c r="I4708">
        <v>274</v>
      </c>
    </row>
    <row r="4709" spans="2:9" x14ac:dyDescent="0.25">
      <c r="B4709">
        <v>140</v>
      </c>
      <c r="C4709">
        <v>88</v>
      </c>
      <c r="D4709">
        <v>-4.3320879999999997</v>
      </c>
      <c r="E4709">
        <v>76</v>
      </c>
      <c r="F4709">
        <v>0</v>
      </c>
      <c r="G4709">
        <v>-1</v>
      </c>
      <c r="H4709">
        <v>1</v>
      </c>
      <c r="I4709">
        <v>274</v>
      </c>
    </row>
    <row r="4710" spans="2:9" x14ac:dyDescent="0.25">
      <c r="B4710">
        <v>140</v>
      </c>
      <c r="C4710">
        <v>90</v>
      </c>
      <c r="D4710">
        <v>1.051064</v>
      </c>
      <c r="E4710">
        <v>76</v>
      </c>
      <c r="F4710">
        <v>0</v>
      </c>
      <c r="G4710">
        <v>-1</v>
      </c>
      <c r="H4710">
        <v>1</v>
      </c>
      <c r="I4710">
        <v>274</v>
      </c>
    </row>
    <row r="4711" spans="2:9" x14ac:dyDescent="0.25">
      <c r="B4711">
        <v>141</v>
      </c>
      <c r="C4711">
        <v>88</v>
      </c>
      <c r="D4711">
        <v>-3.1238579999999998</v>
      </c>
      <c r="E4711">
        <v>76</v>
      </c>
      <c r="F4711">
        <v>0</v>
      </c>
      <c r="G4711">
        <v>-1</v>
      </c>
      <c r="H4711">
        <v>1</v>
      </c>
      <c r="I4711">
        <v>274</v>
      </c>
    </row>
    <row r="4712" spans="2:9" x14ac:dyDescent="0.25">
      <c r="B4712">
        <v>141</v>
      </c>
      <c r="C4712">
        <v>90</v>
      </c>
      <c r="D4712">
        <v>0.55307600000000001</v>
      </c>
      <c r="E4712">
        <v>76</v>
      </c>
      <c r="F4712">
        <v>0</v>
      </c>
      <c r="G4712">
        <v>-1</v>
      </c>
      <c r="H4712">
        <v>1</v>
      </c>
      <c r="I4712">
        <v>274</v>
      </c>
    </row>
    <row r="4713" spans="2:9" x14ac:dyDescent="0.25">
      <c r="B4713">
        <v>142</v>
      </c>
      <c r="C4713">
        <v>88</v>
      </c>
      <c r="D4713">
        <v>-2.7731020000000002</v>
      </c>
      <c r="E4713">
        <v>76</v>
      </c>
      <c r="F4713">
        <v>0</v>
      </c>
      <c r="G4713">
        <v>-1</v>
      </c>
      <c r="H4713">
        <v>1</v>
      </c>
      <c r="I4713">
        <v>274</v>
      </c>
    </row>
    <row r="4714" spans="2:9" x14ac:dyDescent="0.25">
      <c r="B4714">
        <v>142</v>
      </c>
      <c r="C4714">
        <v>90</v>
      </c>
      <c r="D4714">
        <v>0.45460699999999998</v>
      </c>
      <c r="E4714">
        <v>76</v>
      </c>
      <c r="F4714">
        <v>0</v>
      </c>
      <c r="G4714">
        <v>-1</v>
      </c>
      <c r="H4714">
        <v>1</v>
      </c>
      <c r="I4714">
        <v>274</v>
      </c>
    </row>
    <row r="4715" spans="2:9" x14ac:dyDescent="0.25">
      <c r="B4715">
        <v>143</v>
      </c>
      <c r="C4715">
        <v>88</v>
      </c>
      <c r="D4715">
        <v>-2.4515449999999999</v>
      </c>
      <c r="E4715">
        <v>76</v>
      </c>
      <c r="F4715">
        <v>0</v>
      </c>
      <c r="G4715">
        <v>-1</v>
      </c>
      <c r="H4715">
        <v>1</v>
      </c>
      <c r="I4715">
        <v>274</v>
      </c>
    </row>
    <row r="4716" spans="2:9" x14ac:dyDescent="0.25">
      <c r="B4716">
        <v>143</v>
      </c>
      <c r="C4716">
        <v>90</v>
      </c>
      <c r="D4716">
        <v>0.401893</v>
      </c>
      <c r="E4716">
        <v>76</v>
      </c>
      <c r="F4716">
        <v>0</v>
      </c>
      <c r="G4716">
        <v>-1</v>
      </c>
      <c r="H4716">
        <v>1</v>
      </c>
      <c r="I4716">
        <v>274</v>
      </c>
    </row>
    <row r="4717" spans="2:9" x14ac:dyDescent="0.25">
      <c r="B4717">
        <v>144</v>
      </c>
      <c r="C4717">
        <v>88</v>
      </c>
      <c r="D4717">
        <v>-3.5329009999999998</v>
      </c>
      <c r="E4717">
        <v>76</v>
      </c>
      <c r="F4717">
        <v>0</v>
      </c>
      <c r="G4717">
        <v>-1</v>
      </c>
      <c r="H4717">
        <v>1</v>
      </c>
      <c r="I4717">
        <v>274</v>
      </c>
    </row>
    <row r="4718" spans="2:9" x14ac:dyDescent="0.25">
      <c r="B4718">
        <v>144</v>
      </c>
      <c r="C4718">
        <v>90</v>
      </c>
      <c r="D4718">
        <v>0.57916400000000001</v>
      </c>
      <c r="E4718">
        <v>76</v>
      </c>
      <c r="F4718">
        <v>0</v>
      </c>
      <c r="G4718">
        <v>-1</v>
      </c>
      <c r="H4718">
        <v>1</v>
      </c>
      <c r="I4718">
        <v>274</v>
      </c>
    </row>
    <row r="4719" spans="2:9" x14ac:dyDescent="0.25">
      <c r="B4719">
        <v>145</v>
      </c>
      <c r="C4719">
        <v>88</v>
      </c>
      <c r="D4719">
        <v>-4.6263569999999996</v>
      </c>
      <c r="E4719">
        <v>76</v>
      </c>
      <c r="F4719">
        <v>0</v>
      </c>
      <c r="G4719">
        <v>-1</v>
      </c>
      <c r="H4719">
        <v>1</v>
      </c>
      <c r="I4719">
        <v>274</v>
      </c>
    </row>
    <row r="4720" spans="2:9" x14ac:dyDescent="0.25">
      <c r="B4720">
        <v>145</v>
      </c>
      <c r="C4720">
        <v>90</v>
      </c>
      <c r="D4720">
        <v>0.51572499999999999</v>
      </c>
      <c r="E4720">
        <v>76</v>
      </c>
      <c r="F4720">
        <v>0</v>
      </c>
      <c r="G4720">
        <v>-1</v>
      </c>
      <c r="H4720">
        <v>1</v>
      </c>
      <c r="I4720">
        <v>274</v>
      </c>
    </row>
    <row r="4721" spans="2:9" x14ac:dyDescent="0.25">
      <c r="B4721">
        <v>146</v>
      </c>
      <c r="C4721">
        <v>88</v>
      </c>
      <c r="D4721">
        <v>-2.7731020000000002</v>
      </c>
      <c r="E4721">
        <v>76</v>
      </c>
      <c r="F4721">
        <v>0</v>
      </c>
      <c r="G4721">
        <v>-1</v>
      </c>
      <c r="H4721">
        <v>1</v>
      </c>
      <c r="I4721">
        <v>274</v>
      </c>
    </row>
    <row r="4722" spans="2:9" x14ac:dyDescent="0.25">
      <c r="B4722">
        <v>146</v>
      </c>
      <c r="C4722">
        <v>90</v>
      </c>
      <c r="D4722">
        <v>0.345501</v>
      </c>
      <c r="E4722">
        <v>76</v>
      </c>
      <c r="F4722">
        <v>0</v>
      </c>
      <c r="G4722">
        <v>-1</v>
      </c>
      <c r="H4722">
        <v>1</v>
      </c>
      <c r="I4722">
        <v>274</v>
      </c>
    </row>
    <row r="4723" spans="2:9" x14ac:dyDescent="0.25">
      <c r="B4723">
        <v>147</v>
      </c>
      <c r="C4723">
        <v>88</v>
      </c>
      <c r="D4723">
        <v>-4.0429009999999996</v>
      </c>
      <c r="E4723">
        <v>76</v>
      </c>
      <c r="F4723">
        <v>0</v>
      </c>
      <c r="G4723">
        <v>-1</v>
      </c>
      <c r="H4723">
        <v>1</v>
      </c>
      <c r="I4723">
        <v>274</v>
      </c>
    </row>
    <row r="4724" spans="2:9" x14ac:dyDescent="0.25">
      <c r="B4724">
        <v>147</v>
      </c>
      <c r="C4724">
        <v>90</v>
      </c>
      <c r="D4724">
        <v>0.50370599999999999</v>
      </c>
      <c r="E4724">
        <v>76</v>
      </c>
      <c r="F4724">
        <v>0</v>
      </c>
      <c r="G4724">
        <v>-1</v>
      </c>
      <c r="H4724">
        <v>1</v>
      </c>
      <c r="I4724">
        <v>274</v>
      </c>
    </row>
    <row r="4725" spans="2:9" x14ac:dyDescent="0.25">
      <c r="B4725">
        <v>148</v>
      </c>
      <c r="C4725">
        <v>88</v>
      </c>
      <c r="D4725">
        <v>-2.3065129999999998</v>
      </c>
      <c r="E4725">
        <v>76</v>
      </c>
      <c r="F4725">
        <v>0</v>
      </c>
      <c r="G4725">
        <v>-1</v>
      </c>
      <c r="H4725">
        <v>1</v>
      </c>
      <c r="I4725">
        <v>274</v>
      </c>
    </row>
    <row r="4726" spans="2:9" x14ac:dyDescent="0.25">
      <c r="B4726">
        <v>148</v>
      </c>
      <c r="C4726">
        <v>90</v>
      </c>
      <c r="D4726">
        <v>0.28736899999999999</v>
      </c>
      <c r="E4726">
        <v>76</v>
      </c>
      <c r="F4726">
        <v>0</v>
      </c>
      <c r="G4726">
        <v>-1</v>
      </c>
      <c r="H4726">
        <v>1</v>
      </c>
      <c r="I4726">
        <v>274</v>
      </c>
    </row>
    <row r="4727" spans="2:9" x14ac:dyDescent="0.25">
      <c r="B4727">
        <v>149</v>
      </c>
      <c r="C4727">
        <v>88</v>
      </c>
      <c r="D4727">
        <v>-1.5893900000000001</v>
      </c>
      <c r="E4727">
        <v>76</v>
      </c>
      <c r="F4727">
        <v>0</v>
      </c>
      <c r="G4727">
        <v>-1</v>
      </c>
      <c r="H4727">
        <v>1</v>
      </c>
      <c r="I4727">
        <v>274</v>
      </c>
    </row>
    <row r="4728" spans="2:9" x14ac:dyDescent="0.25">
      <c r="B4728">
        <v>150</v>
      </c>
      <c r="C4728">
        <v>88</v>
      </c>
      <c r="D4728">
        <v>-8.9177479999999996</v>
      </c>
      <c r="E4728">
        <v>76</v>
      </c>
      <c r="F4728">
        <v>0</v>
      </c>
      <c r="G4728">
        <v>-1</v>
      </c>
      <c r="H4728">
        <v>1</v>
      </c>
      <c r="I4728">
        <v>274</v>
      </c>
    </row>
    <row r="4729" spans="2:9" x14ac:dyDescent="0.25">
      <c r="B4729">
        <v>150</v>
      </c>
      <c r="C4729">
        <v>90</v>
      </c>
      <c r="D4729">
        <v>0.40933900000000001</v>
      </c>
      <c r="E4729">
        <v>76</v>
      </c>
      <c r="F4729">
        <v>0</v>
      </c>
      <c r="G4729">
        <v>-1</v>
      </c>
      <c r="H4729">
        <v>1</v>
      </c>
      <c r="I4729">
        <v>274</v>
      </c>
    </row>
    <row r="4730" spans="2:9" x14ac:dyDescent="0.25">
      <c r="B4730">
        <v>151</v>
      </c>
      <c r="C4730">
        <v>88</v>
      </c>
      <c r="D4730">
        <v>-5.795382</v>
      </c>
      <c r="E4730">
        <v>76</v>
      </c>
      <c r="F4730">
        <v>0</v>
      </c>
      <c r="G4730">
        <v>-1</v>
      </c>
      <c r="H4730">
        <v>1</v>
      </c>
      <c r="I4730">
        <v>274</v>
      </c>
    </row>
    <row r="4731" spans="2:9" x14ac:dyDescent="0.25">
      <c r="B4731">
        <v>151</v>
      </c>
      <c r="C4731">
        <v>90</v>
      </c>
      <c r="D4731">
        <v>0.26601799999999998</v>
      </c>
      <c r="E4731">
        <v>76</v>
      </c>
      <c r="F4731">
        <v>0</v>
      </c>
      <c r="G4731">
        <v>-1</v>
      </c>
      <c r="H4731">
        <v>1</v>
      </c>
      <c r="I4731">
        <v>274</v>
      </c>
    </row>
    <row r="4732" spans="2:9" x14ac:dyDescent="0.25">
      <c r="B4732">
        <v>152</v>
      </c>
      <c r="C4732">
        <v>88</v>
      </c>
      <c r="D4732">
        <v>-4.4559740000000003</v>
      </c>
      <c r="E4732">
        <v>76</v>
      </c>
      <c r="F4732">
        <v>0</v>
      </c>
      <c r="G4732">
        <v>-1</v>
      </c>
      <c r="H4732">
        <v>1</v>
      </c>
      <c r="I4732">
        <v>274</v>
      </c>
    </row>
    <row r="4733" spans="2:9" x14ac:dyDescent="0.25">
      <c r="B4733">
        <v>152</v>
      </c>
      <c r="C4733">
        <v>90</v>
      </c>
      <c r="D4733">
        <v>0.204537</v>
      </c>
      <c r="E4733">
        <v>76</v>
      </c>
      <c r="F4733">
        <v>0</v>
      </c>
      <c r="G4733">
        <v>-1</v>
      </c>
      <c r="H4733">
        <v>1</v>
      </c>
      <c r="I4733">
        <v>274</v>
      </c>
    </row>
    <row r="4734" spans="2:9" x14ac:dyDescent="0.25">
      <c r="B4734">
        <v>153</v>
      </c>
      <c r="C4734">
        <v>88</v>
      </c>
      <c r="D4734">
        <v>-2.4302260000000002</v>
      </c>
      <c r="E4734">
        <v>76</v>
      </c>
      <c r="F4734">
        <v>0</v>
      </c>
      <c r="G4734">
        <v>-1</v>
      </c>
      <c r="H4734">
        <v>1</v>
      </c>
      <c r="I4734">
        <v>274</v>
      </c>
    </row>
    <row r="4735" spans="2:9" x14ac:dyDescent="0.25">
      <c r="B4735">
        <v>154</v>
      </c>
      <c r="C4735">
        <v>88</v>
      </c>
      <c r="D4735">
        <v>-1.3913469999999999</v>
      </c>
      <c r="E4735">
        <v>76</v>
      </c>
      <c r="F4735">
        <v>0</v>
      </c>
      <c r="G4735">
        <v>-1</v>
      </c>
      <c r="H4735">
        <v>1</v>
      </c>
      <c r="I4735">
        <v>274</v>
      </c>
    </row>
    <row r="4736" spans="2:9" x14ac:dyDescent="0.25">
      <c r="B4736">
        <v>154</v>
      </c>
      <c r="C4736">
        <v>90</v>
      </c>
      <c r="D4736">
        <v>0.28986400000000001</v>
      </c>
      <c r="E4736">
        <v>76</v>
      </c>
      <c r="F4736">
        <v>0</v>
      </c>
      <c r="G4736">
        <v>-1</v>
      </c>
      <c r="H4736">
        <v>1</v>
      </c>
      <c r="I4736">
        <v>274</v>
      </c>
    </row>
    <row r="4737" spans="2:9" x14ac:dyDescent="0.25">
      <c r="B4737">
        <v>155</v>
      </c>
      <c r="C4737">
        <v>88</v>
      </c>
      <c r="D4737">
        <v>-3.5677539999999999</v>
      </c>
      <c r="E4737">
        <v>76</v>
      </c>
      <c r="F4737">
        <v>0</v>
      </c>
      <c r="G4737">
        <v>-1</v>
      </c>
      <c r="H4737">
        <v>1</v>
      </c>
      <c r="I4737">
        <v>274</v>
      </c>
    </row>
    <row r="4738" spans="2:9" x14ac:dyDescent="0.25">
      <c r="B4738">
        <v>156</v>
      </c>
      <c r="C4738">
        <v>88</v>
      </c>
      <c r="D4738">
        <v>-2.8032409999999999</v>
      </c>
      <c r="E4738">
        <v>76</v>
      </c>
      <c r="F4738">
        <v>0</v>
      </c>
      <c r="G4738">
        <v>-1</v>
      </c>
      <c r="H4738">
        <v>1</v>
      </c>
      <c r="I4738">
        <v>274</v>
      </c>
    </row>
    <row r="4739" spans="2:9" x14ac:dyDescent="0.25">
      <c r="B4739">
        <v>156</v>
      </c>
      <c r="C4739">
        <v>90</v>
      </c>
      <c r="D4739">
        <v>0.60832799999999998</v>
      </c>
      <c r="E4739">
        <v>76</v>
      </c>
      <c r="F4739">
        <v>0</v>
      </c>
      <c r="G4739">
        <v>-1</v>
      </c>
      <c r="H4739">
        <v>1</v>
      </c>
      <c r="I4739">
        <v>274</v>
      </c>
    </row>
    <row r="4740" spans="2:9" x14ac:dyDescent="0.25">
      <c r="B4740">
        <v>157</v>
      </c>
      <c r="C4740">
        <v>88</v>
      </c>
      <c r="D4740">
        <v>-7.7165860000000004</v>
      </c>
      <c r="E4740">
        <v>76</v>
      </c>
      <c r="F4740">
        <v>0</v>
      </c>
      <c r="G4740">
        <v>-1</v>
      </c>
      <c r="H4740">
        <v>1</v>
      </c>
      <c r="I4740">
        <v>274</v>
      </c>
    </row>
    <row r="4741" spans="2:9" x14ac:dyDescent="0.25">
      <c r="B4741">
        <v>157</v>
      </c>
      <c r="C4741">
        <v>90</v>
      </c>
      <c r="D4741">
        <v>0.31680999999999998</v>
      </c>
      <c r="E4741">
        <v>76</v>
      </c>
      <c r="F4741">
        <v>0</v>
      </c>
      <c r="G4741">
        <v>-1</v>
      </c>
      <c r="H4741">
        <v>1</v>
      </c>
      <c r="I4741">
        <v>274</v>
      </c>
    </row>
    <row r="4742" spans="2:9" x14ac:dyDescent="0.25">
      <c r="B4742">
        <v>158</v>
      </c>
      <c r="C4742">
        <v>88</v>
      </c>
      <c r="D4742">
        <v>-4.0932279999999999</v>
      </c>
      <c r="E4742">
        <v>76</v>
      </c>
      <c r="F4742">
        <v>0</v>
      </c>
      <c r="G4742">
        <v>-1</v>
      </c>
      <c r="H4742">
        <v>1</v>
      </c>
      <c r="I4742">
        <v>274</v>
      </c>
    </row>
    <row r="4743" spans="2:9" x14ac:dyDescent="0.25">
      <c r="B4743">
        <v>158</v>
      </c>
      <c r="C4743">
        <v>90</v>
      </c>
      <c r="D4743">
        <v>1.0779319999999999</v>
      </c>
      <c r="E4743">
        <v>76</v>
      </c>
      <c r="F4743">
        <v>0</v>
      </c>
      <c r="G4743">
        <v>-1</v>
      </c>
      <c r="H4743">
        <v>1</v>
      </c>
      <c r="I4743">
        <v>274</v>
      </c>
    </row>
    <row r="4744" spans="2:9" x14ac:dyDescent="0.25">
      <c r="B4744">
        <v>159</v>
      </c>
      <c r="C4744">
        <v>88</v>
      </c>
      <c r="D4744">
        <v>-7.2899229999999999</v>
      </c>
      <c r="E4744">
        <v>76</v>
      </c>
      <c r="F4744">
        <v>0</v>
      </c>
      <c r="G4744">
        <v>-1</v>
      </c>
      <c r="H4744">
        <v>1</v>
      </c>
      <c r="I4744">
        <v>274</v>
      </c>
    </row>
    <row r="4745" spans="2:9" x14ac:dyDescent="0.25">
      <c r="B4745">
        <v>159</v>
      </c>
      <c r="C4745">
        <v>90</v>
      </c>
      <c r="D4745">
        <v>0.36319899999999999</v>
      </c>
      <c r="E4745">
        <v>76</v>
      </c>
      <c r="F4745">
        <v>0</v>
      </c>
      <c r="G4745">
        <v>-1</v>
      </c>
      <c r="H4745">
        <v>1</v>
      </c>
      <c r="I4745">
        <v>274</v>
      </c>
    </row>
    <row r="4746" spans="2:9" x14ac:dyDescent="0.25">
      <c r="B4746">
        <v>160</v>
      </c>
      <c r="C4746">
        <v>88</v>
      </c>
      <c r="D4746">
        <v>-4.3101310000000002</v>
      </c>
      <c r="E4746">
        <v>76</v>
      </c>
      <c r="F4746">
        <v>0</v>
      </c>
      <c r="G4746">
        <v>-1</v>
      </c>
      <c r="H4746">
        <v>1</v>
      </c>
      <c r="I4746">
        <v>274</v>
      </c>
    </row>
    <row r="4747" spans="2:9" x14ac:dyDescent="0.25">
      <c r="B4747">
        <v>160</v>
      </c>
      <c r="C4747">
        <v>90</v>
      </c>
      <c r="D4747">
        <v>1.3018350000000001</v>
      </c>
      <c r="E4747">
        <v>76</v>
      </c>
      <c r="F4747">
        <v>0</v>
      </c>
      <c r="G4747">
        <v>-1</v>
      </c>
      <c r="H4747">
        <v>1</v>
      </c>
      <c r="I4747">
        <v>274</v>
      </c>
    </row>
    <row r="4748" spans="2:9" x14ac:dyDescent="0.25">
      <c r="B4748">
        <v>161</v>
      </c>
      <c r="C4748">
        <v>88</v>
      </c>
      <c r="D4748">
        <v>-6.7636710000000004</v>
      </c>
      <c r="E4748">
        <v>76</v>
      </c>
      <c r="F4748">
        <v>0</v>
      </c>
      <c r="G4748">
        <v>-1</v>
      </c>
      <c r="H4748">
        <v>1</v>
      </c>
      <c r="I4748">
        <v>274</v>
      </c>
    </row>
    <row r="4749" spans="2:9" x14ac:dyDescent="0.25">
      <c r="B4749">
        <v>161</v>
      </c>
      <c r="C4749">
        <v>90</v>
      </c>
      <c r="D4749">
        <v>0.38649600000000001</v>
      </c>
      <c r="E4749">
        <v>76</v>
      </c>
      <c r="F4749">
        <v>0</v>
      </c>
      <c r="G4749">
        <v>-1</v>
      </c>
      <c r="H4749">
        <v>1</v>
      </c>
      <c r="I4749">
        <v>274</v>
      </c>
    </row>
    <row r="4750" spans="2:9" x14ac:dyDescent="0.25">
      <c r="B4750">
        <v>162</v>
      </c>
      <c r="C4750">
        <v>88</v>
      </c>
      <c r="D4750">
        <v>-3.0256530000000001</v>
      </c>
      <c r="E4750">
        <v>76</v>
      </c>
      <c r="F4750">
        <v>0</v>
      </c>
      <c r="G4750">
        <v>-1</v>
      </c>
      <c r="H4750">
        <v>1</v>
      </c>
      <c r="I4750">
        <v>274</v>
      </c>
    </row>
    <row r="4751" spans="2:9" x14ac:dyDescent="0.25">
      <c r="B4751">
        <v>162</v>
      </c>
      <c r="C4751">
        <v>90</v>
      </c>
      <c r="D4751">
        <v>1.0712839999999999</v>
      </c>
      <c r="E4751">
        <v>76</v>
      </c>
      <c r="F4751">
        <v>0</v>
      </c>
      <c r="G4751">
        <v>-1</v>
      </c>
      <c r="H4751">
        <v>1</v>
      </c>
      <c r="I4751">
        <v>274</v>
      </c>
    </row>
    <row r="4752" spans="2:9" x14ac:dyDescent="0.25">
      <c r="B4752">
        <v>163</v>
      </c>
      <c r="C4752">
        <v>88</v>
      </c>
      <c r="D4752">
        <v>-6.1337400000000004</v>
      </c>
      <c r="E4752">
        <v>76</v>
      </c>
      <c r="F4752">
        <v>0</v>
      </c>
      <c r="G4752">
        <v>-1</v>
      </c>
      <c r="H4752">
        <v>1</v>
      </c>
      <c r="I4752">
        <v>274</v>
      </c>
    </row>
    <row r="4753" spans="2:9" x14ac:dyDescent="0.25">
      <c r="B4753">
        <v>163</v>
      </c>
      <c r="C4753">
        <v>90</v>
      </c>
      <c r="D4753">
        <v>0.41087299999999999</v>
      </c>
      <c r="E4753">
        <v>76</v>
      </c>
      <c r="F4753">
        <v>0</v>
      </c>
      <c r="G4753">
        <v>-1</v>
      </c>
      <c r="H4753">
        <v>1</v>
      </c>
      <c r="I4753">
        <v>274</v>
      </c>
    </row>
    <row r="4754" spans="2:9" x14ac:dyDescent="0.25">
      <c r="B4754">
        <v>164</v>
      </c>
      <c r="C4754">
        <v>88</v>
      </c>
      <c r="D4754">
        <v>-2.7485080000000002</v>
      </c>
      <c r="E4754">
        <v>76</v>
      </c>
      <c r="F4754">
        <v>0</v>
      </c>
      <c r="G4754">
        <v>-1</v>
      </c>
      <c r="H4754">
        <v>1</v>
      </c>
      <c r="I4754">
        <v>274</v>
      </c>
    </row>
    <row r="4755" spans="2:9" x14ac:dyDescent="0.25">
      <c r="B4755">
        <v>164</v>
      </c>
      <c r="C4755">
        <v>90</v>
      </c>
      <c r="D4755">
        <v>1.175662</v>
      </c>
      <c r="E4755">
        <v>76</v>
      </c>
      <c r="F4755">
        <v>0</v>
      </c>
      <c r="G4755">
        <v>-1</v>
      </c>
      <c r="H4755">
        <v>1</v>
      </c>
      <c r="I4755">
        <v>274</v>
      </c>
    </row>
    <row r="4756" spans="2:9" x14ac:dyDescent="0.25">
      <c r="B4756">
        <v>165</v>
      </c>
      <c r="C4756">
        <v>88</v>
      </c>
      <c r="D4756">
        <v>-4.7822380000000004</v>
      </c>
      <c r="E4756">
        <v>76</v>
      </c>
      <c r="F4756">
        <v>0</v>
      </c>
      <c r="G4756">
        <v>-1</v>
      </c>
      <c r="H4756">
        <v>1</v>
      </c>
      <c r="I4756">
        <v>274</v>
      </c>
    </row>
    <row r="4757" spans="2:9" x14ac:dyDescent="0.25">
      <c r="B4757">
        <v>165</v>
      </c>
      <c r="C4757">
        <v>90</v>
      </c>
      <c r="D4757">
        <v>0.38700200000000001</v>
      </c>
      <c r="E4757">
        <v>76</v>
      </c>
      <c r="F4757">
        <v>0</v>
      </c>
      <c r="G4757">
        <v>-1</v>
      </c>
      <c r="H4757">
        <v>1</v>
      </c>
      <c r="I4757">
        <v>274</v>
      </c>
    </row>
    <row r="4758" spans="2:9" x14ac:dyDescent="0.25">
      <c r="B4758">
        <v>166</v>
      </c>
      <c r="C4758">
        <v>88</v>
      </c>
      <c r="D4758">
        <v>-1.585709</v>
      </c>
      <c r="E4758">
        <v>76</v>
      </c>
      <c r="F4758">
        <v>0</v>
      </c>
      <c r="G4758">
        <v>-1</v>
      </c>
      <c r="H4758">
        <v>1</v>
      </c>
      <c r="I4758">
        <v>274</v>
      </c>
    </row>
    <row r="4759" spans="2:9" x14ac:dyDescent="0.25">
      <c r="B4759">
        <v>166</v>
      </c>
      <c r="C4759">
        <v>90</v>
      </c>
      <c r="D4759">
        <v>0.856514</v>
      </c>
      <c r="E4759">
        <v>76</v>
      </c>
      <c r="F4759">
        <v>0</v>
      </c>
      <c r="G4759">
        <v>-1</v>
      </c>
      <c r="H4759">
        <v>1</v>
      </c>
      <c r="I4759">
        <v>274</v>
      </c>
    </row>
    <row r="4760" spans="2:9" x14ac:dyDescent="0.25">
      <c r="B4760">
        <v>167</v>
      </c>
      <c r="C4760">
        <v>88</v>
      </c>
      <c r="D4760">
        <v>-2.8828849999999999</v>
      </c>
      <c r="E4760">
        <v>76</v>
      </c>
      <c r="F4760">
        <v>0</v>
      </c>
      <c r="G4760">
        <v>-1</v>
      </c>
      <c r="H4760">
        <v>1</v>
      </c>
      <c r="I4760">
        <v>274</v>
      </c>
    </row>
    <row r="4761" spans="2:9" x14ac:dyDescent="0.25">
      <c r="B4761">
        <v>167</v>
      </c>
      <c r="C4761">
        <v>90</v>
      </c>
      <c r="D4761">
        <v>0.294601</v>
      </c>
      <c r="E4761">
        <v>76</v>
      </c>
      <c r="F4761">
        <v>0</v>
      </c>
      <c r="G4761">
        <v>-1</v>
      </c>
      <c r="H4761">
        <v>1</v>
      </c>
      <c r="I4761">
        <v>274</v>
      </c>
    </row>
    <row r="4762" spans="2:9" x14ac:dyDescent="0.25">
      <c r="B4762">
        <v>168</v>
      </c>
      <c r="C4762">
        <v>88</v>
      </c>
      <c r="D4762">
        <v>-0.55845800000000001</v>
      </c>
      <c r="E4762">
        <v>76</v>
      </c>
      <c r="F4762">
        <v>0</v>
      </c>
      <c r="G4762">
        <v>-1</v>
      </c>
      <c r="H4762">
        <v>1</v>
      </c>
      <c r="I4762">
        <v>274</v>
      </c>
    </row>
    <row r="4763" spans="2:9" x14ac:dyDescent="0.25">
      <c r="B4763">
        <v>168</v>
      </c>
      <c r="C4763">
        <v>90</v>
      </c>
      <c r="D4763">
        <v>0.32336399999999998</v>
      </c>
      <c r="E4763">
        <v>76</v>
      </c>
      <c r="F4763">
        <v>0</v>
      </c>
      <c r="G4763">
        <v>-1</v>
      </c>
      <c r="H4763">
        <v>1</v>
      </c>
      <c r="I4763">
        <v>274</v>
      </c>
    </row>
    <row r="4764" spans="2:9" x14ac:dyDescent="0.25">
      <c r="B4764">
        <v>169</v>
      </c>
      <c r="C4764">
        <v>88</v>
      </c>
      <c r="D4764">
        <v>-0.99814700000000001</v>
      </c>
      <c r="E4764">
        <v>76</v>
      </c>
      <c r="F4764">
        <v>0</v>
      </c>
      <c r="G4764">
        <v>-1</v>
      </c>
      <c r="H4764">
        <v>1</v>
      </c>
      <c r="I4764">
        <v>274</v>
      </c>
    </row>
    <row r="4765" spans="2:9" x14ac:dyDescent="0.25">
      <c r="B4765">
        <v>170</v>
      </c>
      <c r="C4765">
        <v>88</v>
      </c>
      <c r="D4765">
        <v>-4.4428270000000003</v>
      </c>
      <c r="E4765">
        <v>76</v>
      </c>
      <c r="F4765">
        <v>0</v>
      </c>
      <c r="G4765">
        <v>-1</v>
      </c>
      <c r="H4765">
        <v>1</v>
      </c>
      <c r="I4765">
        <v>274</v>
      </c>
    </row>
    <row r="4766" spans="2:9" x14ac:dyDescent="0.25">
      <c r="B4766">
        <v>170</v>
      </c>
      <c r="C4766">
        <v>90</v>
      </c>
      <c r="D4766">
        <v>1.0779319999999999</v>
      </c>
      <c r="E4766">
        <v>76</v>
      </c>
      <c r="F4766">
        <v>0</v>
      </c>
      <c r="G4766">
        <v>-1</v>
      </c>
      <c r="H4766">
        <v>1</v>
      </c>
      <c r="I4766">
        <v>274</v>
      </c>
    </row>
    <row r="4767" spans="2:9" x14ac:dyDescent="0.25">
      <c r="B4767">
        <v>171</v>
      </c>
      <c r="C4767">
        <v>88</v>
      </c>
      <c r="D4767">
        <v>-6.6510899999999999</v>
      </c>
      <c r="E4767">
        <v>76</v>
      </c>
      <c r="F4767">
        <v>0</v>
      </c>
      <c r="G4767">
        <v>-1</v>
      </c>
      <c r="H4767">
        <v>1</v>
      </c>
      <c r="I4767">
        <v>274</v>
      </c>
    </row>
    <row r="4768" spans="2:9" x14ac:dyDescent="0.25">
      <c r="B4768">
        <v>171</v>
      </c>
      <c r="C4768">
        <v>90</v>
      </c>
      <c r="D4768">
        <v>0.30529600000000001</v>
      </c>
      <c r="E4768">
        <v>76</v>
      </c>
      <c r="F4768">
        <v>0</v>
      </c>
      <c r="G4768">
        <v>-1</v>
      </c>
      <c r="H4768">
        <v>1</v>
      </c>
      <c r="I4768">
        <v>274</v>
      </c>
    </row>
    <row r="4769" spans="2:9" x14ac:dyDescent="0.25">
      <c r="B4769">
        <v>172</v>
      </c>
      <c r="C4769">
        <v>88</v>
      </c>
      <c r="D4769">
        <v>-2.1405820000000002</v>
      </c>
      <c r="E4769">
        <v>76</v>
      </c>
      <c r="F4769">
        <v>0</v>
      </c>
      <c r="G4769">
        <v>-1</v>
      </c>
      <c r="H4769">
        <v>1</v>
      </c>
      <c r="I4769">
        <v>274</v>
      </c>
    </row>
    <row r="4770" spans="2:9" x14ac:dyDescent="0.25">
      <c r="B4770">
        <v>172</v>
      </c>
      <c r="C4770">
        <v>90</v>
      </c>
      <c r="D4770">
        <v>0.31386799999999998</v>
      </c>
      <c r="E4770">
        <v>76</v>
      </c>
      <c r="F4770">
        <v>0</v>
      </c>
      <c r="G4770">
        <v>-1</v>
      </c>
      <c r="H4770">
        <v>1</v>
      </c>
      <c r="I4770">
        <v>274</v>
      </c>
    </row>
    <row r="4771" spans="2:9" x14ac:dyDescent="0.25">
      <c r="B4771">
        <v>173</v>
      </c>
      <c r="C4771">
        <v>88</v>
      </c>
      <c r="D4771">
        <v>-8.8308529999999994</v>
      </c>
      <c r="E4771">
        <v>76</v>
      </c>
      <c r="F4771">
        <v>0</v>
      </c>
      <c r="G4771">
        <v>-1</v>
      </c>
      <c r="H4771">
        <v>1</v>
      </c>
      <c r="I4771">
        <v>274</v>
      </c>
    </row>
    <row r="4772" spans="2:9" x14ac:dyDescent="0.25">
      <c r="B4772">
        <v>173</v>
      </c>
      <c r="C4772">
        <v>90</v>
      </c>
      <c r="D4772">
        <v>0.98408300000000004</v>
      </c>
      <c r="E4772">
        <v>76</v>
      </c>
      <c r="F4772">
        <v>0</v>
      </c>
      <c r="G4772">
        <v>-1</v>
      </c>
      <c r="H4772">
        <v>1</v>
      </c>
      <c r="I4772">
        <v>274</v>
      </c>
    </row>
    <row r="4773" spans="2:9" x14ac:dyDescent="0.25">
      <c r="B4773">
        <v>174</v>
      </c>
      <c r="C4773">
        <v>88</v>
      </c>
      <c r="D4773">
        <v>-2.2482579999999999</v>
      </c>
      <c r="E4773">
        <v>76</v>
      </c>
      <c r="F4773">
        <v>0</v>
      </c>
      <c r="G4773">
        <v>-1</v>
      </c>
      <c r="H4773">
        <v>1</v>
      </c>
      <c r="I4773">
        <v>274</v>
      </c>
    </row>
    <row r="4774" spans="2:9" x14ac:dyDescent="0.25">
      <c r="B4774">
        <v>174</v>
      </c>
      <c r="C4774">
        <v>90</v>
      </c>
      <c r="D4774">
        <v>0.40004600000000001</v>
      </c>
      <c r="E4774">
        <v>76</v>
      </c>
      <c r="F4774">
        <v>0</v>
      </c>
      <c r="G4774">
        <v>-1</v>
      </c>
      <c r="H4774">
        <v>1</v>
      </c>
      <c r="I4774">
        <v>274</v>
      </c>
    </row>
    <row r="4775" spans="2:9" x14ac:dyDescent="0.25">
      <c r="B4775">
        <v>175</v>
      </c>
      <c r="C4775">
        <v>88</v>
      </c>
      <c r="D4775">
        <v>-8.0979320000000001</v>
      </c>
      <c r="E4775">
        <v>76</v>
      </c>
      <c r="F4775">
        <v>0</v>
      </c>
      <c r="G4775">
        <v>-1</v>
      </c>
      <c r="H4775">
        <v>1</v>
      </c>
      <c r="I4775">
        <v>274</v>
      </c>
    </row>
    <row r="4776" spans="2:9" x14ac:dyDescent="0.25">
      <c r="B4776">
        <v>175</v>
      </c>
      <c r="C4776">
        <v>90</v>
      </c>
      <c r="D4776">
        <v>1.095094</v>
      </c>
      <c r="E4776">
        <v>76</v>
      </c>
      <c r="F4776">
        <v>0</v>
      </c>
      <c r="G4776">
        <v>-1</v>
      </c>
      <c r="H4776">
        <v>1</v>
      </c>
      <c r="I4776">
        <v>274</v>
      </c>
    </row>
    <row r="4777" spans="2:9" x14ac:dyDescent="0.25">
      <c r="B4777">
        <v>176</v>
      </c>
      <c r="C4777">
        <v>88</v>
      </c>
      <c r="D4777">
        <v>-2.1906099999999999</v>
      </c>
      <c r="E4777">
        <v>76</v>
      </c>
      <c r="F4777">
        <v>0</v>
      </c>
      <c r="G4777">
        <v>-1</v>
      </c>
      <c r="H4777">
        <v>1</v>
      </c>
      <c r="I4777">
        <v>274</v>
      </c>
    </row>
    <row r="4778" spans="2:9" x14ac:dyDescent="0.25">
      <c r="B4778">
        <v>176</v>
      </c>
      <c r="C4778">
        <v>90</v>
      </c>
      <c r="D4778">
        <v>0.44706299999999999</v>
      </c>
      <c r="E4778">
        <v>76</v>
      </c>
      <c r="F4778">
        <v>0</v>
      </c>
      <c r="G4778">
        <v>-1</v>
      </c>
      <c r="H4778">
        <v>1</v>
      </c>
      <c r="I4778">
        <v>274</v>
      </c>
    </row>
    <row r="4779" spans="2:9" x14ac:dyDescent="0.25">
      <c r="B4779">
        <v>177</v>
      </c>
      <c r="C4779">
        <v>88</v>
      </c>
      <c r="D4779">
        <v>-9.4797630000000002</v>
      </c>
      <c r="E4779">
        <v>76</v>
      </c>
      <c r="F4779">
        <v>0</v>
      </c>
      <c r="G4779">
        <v>-1</v>
      </c>
      <c r="H4779">
        <v>1</v>
      </c>
      <c r="I4779">
        <v>274</v>
      </c>
    </row>
    <row r="4780" spans="2:9" x14ac:dyDescent="0.25">
      <c r="B4780">
        <v>177</v>
      </c>
      <c r="C4780">
        <v>90</v>
      </c>
      <c r="D4780">
        <v>1.4703310000000001</v>
      </c>
      <c r="E4780">
        <v>76</v>
      </c>
      <c r="F4780">
        <v>0</v>
      </c>
      <c r="G4780">
        <v>-1</v>
      </c>
      <c r="H4780">
        <v>1</v>
      </c>
      <c r="I4780">
        <v>274</v>
      </c>
    </row>
    <row r="4781" spans="2:9" x14ac:dyDescent="0.25">
      <c r="B4781">
        <v>178</v>
      </c>
      <c r="C4781">
        <v>88</v>
      </c>
      <c r="D4781">
        <v>-3.0909759999999999</v>
      </c>
      <c r="E4781">
        <v>76</v>
      </c>
      <c r="F4781">
        <v>0</v>
      </c>
      <c r="G4781">
        <v>-1</v>
      </c>
      <c r="H4781">
        <v>1</v>
      </c>
      <c r="I4781">
        <v>274</v>
      </c>
    </row>
    <row r="4782" spans="2:9" x14ac:dyDescent="0.25">
      <c r="B4782">
        <v>178</v>
      </c>
      <c r="C4782">
        <v>90</v>
      </c>
      <c r="D4782">
        <v>0.73946800000000001</v>
      </c>
      <c r="E4782">
        <v>76</v>
      </c>
      <c r="F4782">
        <v>0</v>
      </c>
      <c r="G4782">
        <v>-1</v>
      </c>
      <c r="H4782">
        <v>1</v>
      </c>
      <c r="I4782">
        <v>274</v>
      </c>
    </row>
    <row r="4783" spans="2:9" x14ac:dyDescent="0.25">
      <c r="B4783">
        <v>179</v>
      </c>
      <c r="C4783">
        <v>88</v>
      </c>
      <c r="D4783">
        <v>-6.2986199999999997</v>
      </c>
      <c r="E4783">
        <v>76</v>
      </c>
      <c r="F4783">
        <v>0</v>
      </c>
      <c r="G4783">
        <v>-1</v>
      </c>
      <c r="H4783">
        <v>1</v>
      </c>
      <c r="I4783">
        <v>274</v>
      </c>
    </row>
    <row r="4784" spans="2:9" x14ac:dyDescent="0.25">
      <c r="B4784">
        <v>179</v>
      </c>
      <c r="C4784">
        <v>90</v>
      </c>
      <c r="D4784">
        <v>1.1452040000000001</v>
      </c>
      <c r="E4784">
        <v>76</v>
      </c>
      <c r="F4784">
        <v>0</v>
      </c>
      <c r="G4784">
        <v>-1</v>
      </c>
      <c r="H4784">
        <v>1</v>
      </c>
      <c r="I4784">
        <v>274</v>
      </c>
    </row>
    <row r="4785" spans="2:9" x14ac:dyDescent="0.25">
      <c r="B4785">
        <v>180</v>
      </c>
      <c r="C4785">
        <v>88</v>
      </c>
      <c r="D4785">
        <v>-1.5468390000000001</v>
      </c>
      <c r="E4785">
        <v>76</v>
      </c>
      <c r="F4785">
        <v>0</v>
      </c>
      <c r="G4785">
        <v>-1</v>
      </c>
      <c r="H4785">
        <v>1</v>
      </c>
      <c r="I4785">
        <v>274</v>
      </c>
    </row>
    <row r="4786" spans="2:9" x14ac:dyDescent="0.25">
      <c r="B4786">
        <v>180</v>
      </c>
      <c r="C4786">
        <v>90</v>
      </c>
      <c r="D4786">
        <v>0.44706299999999999</v>
      </c>
      <c r="E4786">
        <v>76</v>
      </c>
      <c r="F4786">
        <v>0</v>
      </c>
      <c r="G4786">
        <v>-1</v>
      </c>
      <c r="H4786">
        <v>1</v>
      </c>
      <c r="I4786">
        <v>274</v>
      </c>
    </row>
    <row r="4787" spans="2:9" x14ac:dyDescent="0.25">
      <c r="B4787">
        <v>181</v>
      </c>
      <c r="C4787">
        <v>88</v>
      </c>
      <c r="D4787">
        <v>-5.2136909999999999</v>
      </c>
      <c r="E4787">
        <v>76</v>
      </c>
      <c r="F4787">
        <v>0</v>
      </c>
      <c r="G4787">
        <v>-1</v>
      </c>
      <c r="H4787">
        <v>1</v>
      </c>
      <c r="I4787">
        <v>274</v>
      </c>
    </row>
    <row r="4788" spans="2:9" x14ac:dyDescent="0.25">
      <c r="B4788">
        <v>181</v>
      </c>
      <c r="C4788">
        <v>90</v>
      </c>
      <c r="D4788">
        <v>1.1452040000000001</v>
      </c>
      <c r="E4788">
        <v>76</v>
      </c>
      <c r="F4788">
        <v>0</v>
      </c>
      <c r="G4788">
        <v>-1</v>
      </c>
      <c r="H4788">
        <v>1</v>
      </c>
      <c r="I4788">
        <v>274</v>
      </c>
    </row>
    <row r="4789" spans="2:9" x14ac:dyDescent="0.25">
      <c r="B4789">
        <v>182</v>
      </c>
      <c r="C4789">
        <v>88</v>
      </c>
      <c r="D4789">
        <v>-0.81450400000000001</v>
      </c>
      <c r="E4789">
        <v>76</v>
      </c>
      <c r="F4789">
        <v>0</v>
      </c>
      <c r="G4789">
        <v>-1</v>
      </c>
      <c r="H4789">
        <v>1</v>
      </c>
      <c r="I4789">
        <v>274</v>
      </c>
    </row>
    <row r="4790" spans="2:9" x14ac:dyDescent="0.25">
      <c r="B4790">
        <v>182</v>
      </c>
      <c r="C4790">
        <v>90</v>
      </c>
      <c r="D4790">
        <v>0.29726399999999997</v>
      </c>
      <c r="E4790">
        <v>76</v>
      </c>
      <c r="F4790">
        <v>0</v>
      </c>
      <c r="G4790">
        <v>-1</v>
      </c>
      <c r="H4790">
        <v>1</v>
      </c>
      <c r="I4790">
        <v>274</v>
      </c>
    </row>
    <row r="4791" spans="2:9" x14ac:dyDescent="0.25">
      <c r="B4791">
        <v>183</v>
      </c>
      <c r="C4791">
        <v>88</v>
      </c>
      <c r="D4791">
        <v>-3.176841</v>
      </c>
      <c r="E4791">
        <v>76</v>
      </c>
      <c r="F4791">
        <v>0</v>
      </c>
      <c r="G4791">
        <v>-1</v>
      </c>
      <c r="H4791">
        <v>1</v>
      </c>
      <c r="I4791">
        <v>274</v>
      </c>
    </row>
    <row r="4792" spans="2:9" x14ac:dyDescent="0.25">
      <c r="B4792">
        <v>183</v>
      </c>
      <c r="C4792">
        <v>90</v>
      </c>
      <c r="D4792">
        <v>0.88116799999999995</v>
      </c>
      <c r="E4792">
        <v>76</v>
      </c>
      <c r="F4792">
        <v>0</v>
      </c>
      <c r="G4792">
        <v>-1</v>
      </c>
      <c r="H4792">
        <v>1</v>
      </c>
      <c r="I4792">
        <v>274</v>
      </c>
    </row>
    <row r="4793" spans="2:9" x14ac:dyDescent="0.25">
      <c r="B4793">
        <v>184</v>
      </c>
      <c r="C4793">
        <v>88</v>
      </c>
      <c r="D4793">
        <v>-1.0576730000000001</v>
      </c>
      <c r="E4793">
        <v>76</v>
      </c>
      <c r="F4793">
        <v>0</v>
      </c>
      <c r="G4793">
        <v>-1</v>
      </c>
      <c r="H4793">
        <v>1</v>
      </c>
      <c r="I4793">
        <v>274</v>
      </c>
    </row>
    <row r="4794" spans="2:9" x14ac:dyDescent="0.25">
      <c r="B4794">
        <v>185</v>
      </c>
      <c r="C4794">
        <v>88</v>
      </c>
      <c r="D4794">
        <v>-3.9657460000000002</v>
      </c>
      <c r="E4794">
        <v>76</v>
      </c>
      <c r="F4794">
        <v>0</v>
      </c>
      <c r="G4794">
        <v>-1</v>
      </c>
      <c r="H4794">
        <v>1</v>
      </c>
      <c r="I4794">
        <v>274</v>
      </c>
    </row>
    <row r="4795" spans="2:9" x14ac:dyDescent="0.25">
      <c r="B4795">
        <v>185</v>
      </c>
      <c r="C4795">
        <v>90</v>
      </c>
      <c r="D4795">
        <v>0.424263</v>
      </c>
      <c r="E4795">
        <v>76</v>
      </c>
      <c r="F4795">
        <v>0</v>
      </c>
      <c r="G4795">
        <v>-1</v>
      </c>
      <c r="H4795">
        <v>1</v>
      </c>
      <c r="I4795">
        <v>274</v>
      </c>
    </row>
    <row r="4796" spans="2:9" x14ac:dyDescent="0.25">
      <c r="B4796">
        <v>186</v>
      </c>
      <c r="C4796">
        <v>88</v>
      </c>
      <c r="D4796">
        <v>-0.47806500000000002</v>
      </c>
      <c r="E4796">
        <v>76</v>
      </c>
      <c r="F4796">
        <v>0</v>
      </c>
      <c r="G4796">
        <v>-1</v>
      </c>
      <c r="H4796">
        <v>1</v>
      </c>
      <c r="I4796">
        <v>274</v>
      </c>
    </row>
    <row r="4797" spans="2:9" x14ac:dyDescent="0.25">
      <c r="B4797">
        <v>187</v>
      </c>
      <c r="C4797">
        <v>88</v>
      </c>
      <c r="D4797">
        <v>-1.215991</v>
      </c>
      <c r="E4797">
        <v>76</v>
      </c>
      <c r="F4797">
        <v>0</v>
      </c>
      <c r="G4797">
        <v>-1</v>
      </c>
      <c r="H4797">
        <v>1</v>
      </c>
      <c r="I4797">
        <v>274</v>
      </c>
    </row>
    <row r="4798" spans="2:9" x14ac:dyDescent="0.25">
      <c r="B4798">
        <v>187</v>
      </c>
      <c r="C4798">
        <v>90</v>
      </c>
      <c r="D4798">
        <v>0.36156199999999999</v>
      </c>
      <c r="E4798">
        <v>76</v>
      </c>
      <c r="F4798">
        <v>0</v>
      </c>
      <c r="G4798">
        <v>-1</v>
      </c>
      <c r="H4798">
        <v>1</v>
      </c>
      <c r="I4798">
        <v>274</v>
      </c>
    </row>
    <row r="4799" spans="2:9" x14ac:dyDescent="0.25">
      <c r="B4799">
        <v>188</v>
      </c>
      <c r="C4799">
        <v>88</v>
      </c>
      <c r="D4799">
        <v>-1.7068939999999999</v>
      </c>
      <c r="E4799">
        <v>76</v>
      </c>
      <c r="F4799">
        <v>0</v>
      </c>
      <c r="G4799">
        <v>-1</v>
      </c>
      <c r="H4799">
        <v>1</v>
      </c>
      <c r="I4799">
        <v>274</v>
      </c>
    </row>
    <row r="4800" spans="2:9" x14ac:dyDescent="0.25">
      <c r="B4800">
        <v>188</v>
      </c>
      <c r="C4800">
        <v>90</v>
      </c>
      <c r="D4800">
        <v>0.220244</v>
      </c>
      <c r="E4800">
        <v>76</v>
      </c>
      <c r="F4800">
        <v>0</v>
      </c>
      <c r="G4800">
        <v>-1</v>
      </c>
      <c r="H4800">
        <v>1</v>
      </c>
      <c r="I4800">
        <v>274</v>
      </c>
    </row>
    <row r="4801" spans="2:9" x14ac:dyDescent="0.25">
      <c r="B4801">
        <v>189</v>
      </c>
      <c r="C4801">
        <v>88</v>
      </c>
      <c r="D4801">
        <v>-1.1767989999999999</v>
      </c>
      <c r="E4801">
        <v>76</v>
      </c>
      <c r="F4801">
        <v>0</v>
      </c>
      <c r="G4801">
        <v>-1</v>
      </c>
      <c r="H4801">
        <v>1</v>
      </c>
      <c r="I4801">
        <v>274</v>
      </c>
    </row>
    <row r="4802" spans="2:9" x14ac:dyDescent="0.25">
      <c r="B4802">
        <v>190</v>
      </c>
      <c r="C4802">
        <v>88</v>
      </c>
      <c r="D4802">
        <v>-1.3287199999999999</v>
      </c>
      <c r="E4802">
        <v>76</v>
      </c>
      <c r="F4802">
        <v>0</v>
      </c>
      <c r="G4802">
        <v>-1</v>
      </c>
      <c r="H4802">
        <v>1</v>
      </c>
      <c r="I4802">
        <v>274</v>
      </c>
    </row>
    <row r="4803" spans="2:9" x14ac:dyDescent="0.25">
      <c r="B4803">
        <v>190</v>
      </c>
      <c r="C4803">
        <v>90</v>
      </c>
      <c r="D4803">
        <v>0.23862700000000001</v>
      </c>
      <c r="E4803">
        <v>76</v>
      </c>
      <c r="F4803">
        <v>0</v>
      </c>
      <c r="G4803">
        <v>-1</v>
      </c>
      <c r="H4803">
        <v>1</v>
      </c>
      <c r="I4803">
        <v>274</v>
      </c>
    </row>
    <row r="4804" spans="2:9" x14ac:dyDescent="0.25">
      <c r="B4804">
        <v>191</v>
      </c>
      <c r="C4804">
        <v>88</v>
      </c>
      <c r="D4804">
        <v>-1.1334789999999999</v>
      </c>
      <c r="E4804">
        <v>76</v>
      </c>
      <c r="F4804">
        <v>0</v>
      </c>
      <c r="G4804">
        <v>-1</v>
      </c>
      <c r="H4804">
        <v>1</v>
      </c>
      <c r="I4804">
        <v>274</v>
      </c>
    </row>
    <row r="4805" spans="2:9" x14ac:dyDescent="0.25">
      <c r="B4805">
        <v>191</v>
      </c>
      <c r="C4805">
        <v>90</v>
      </c>
      <c r="D4805">
        <v>0.23862700000000001</v>
      </c>
      <c r="E4805">
        <v>76</v>
      </c>
      <c r="F4805">
        <v>0</v>
      </c>
      <c r="G4805">
        <v>-1</v>
      </c>
      <c r="H4805">
        <v>1</v>
      </c>
      <c r="I4805">
        <v>274</v>
      </c>
    </row>
    <row r="4806" spans="2:9" x14ac:dyDescent="0.25">
      <c r="B4806">
        <v>192</v>
      </c>
      <c r="C4806">
        <v>88</v>
      </c>
      <c r="D4806">
        <v>-0.93823900000000005</v>
      </c>
      <c r="E4806">
        <v>76</v>
      </c>
      <c r="F4806">
        <v>0</v>
      </c>
      <c r="G4806">
        <v>-1</v>
      </c>
      <c r="H4806">
        <v>1</v>
      </c>
      <c r="I4806">
        <v>274</v>
      </c>
    </row>
    <row r="4807" spans="2:9" x14ac:dyDescent="0.25">
      <c r="B4807">
        <v>192</v>
      </c>
      <c r="C4807">
        <v>90</v>
      </c>
      <c r="D4807">
        <v>0.23862700000000001</v>
      </c>
      <c r="E4807">
        <v>76</v>
      </c>
      <c r="F4807">
        <v>0</v>
      </c>
      <c r="G4807">
        <v>-1</v>
      </c>
      <c r="H4807">
        <v>1</v>
      </c>
      <c r="I4807">
        <v>274</v>
      </c>
    </row>
    <row r="4808" spans="2:9" x14ac:dyDescent="0.25">
      <c r="B4808">
        <v>193</v>
      </c>
      <c r="C4808">
        <v>88</v>
      </c>
      <c r="D4808">
        <v>-0.68576099999999995</v>
      </c>
      <c r="E4808">
        <v>76</v>
      </c>
      <c r="F4808">
        <v>0</v>
      </c>
      <c r="G4808">
        <v>-1</v>
      </c>
      <c r="H4808">
        <v>1</v>
      </c>
      <c r="I4808">
        <v>274</v>
      </c>
    </row>
    <row r="4809" spans="2:9" x14ac:dyDescent="0.25">
      <c r="B4809">
        <v>193</v>
      </c>
      <c r="C4809">
        <v>90</v>
      </c>
      <c r="D4809">
        <v>0.220244</v>
      </c>
      <c r="E4809">
        <v>76</v>
      </c>
      <c r="F4809">
        <v>0</v>
      </c>
      <c r="G4809">
        <v>-1</v>
      </c>
      <c r="H4809">
        <v>1</v>
      </c>
      <c r="I4809">
        <v>274</v>
      </c>
    </row>
    <row r="4810" spans="2:9" x14ac:dyDescent="0.25">
      <c r="B4810">
        <v>194</v>
      </c>
      <c r="C4810">
        <v>88</v>
      </c>
      <c r="D4810">
        <v>-0.90806900000000002</v>
      </c>
      <c r="E4810">
        <v>76</v>
      </c>
      <c r="F4810">
        <v>0</v>
      </c>
      <c r="G4810">
        <v>-1</v>
      </c>
      <c r="H4810">
        <v>1</v>
      </c>
      <c r="I4810">
        <v>274</v>
      </c>
    </row>
    <row r="4811" spans="2:9" x14ac:dyDescent="0.25">
      <c r="B4811">
        <v>195</v>
      </c>
      <c r="C4811">
        <v>88</v>
      </c>
      <c r="D4811">
        <v>-0.27962500000000001</v>
      </c>
      <c r="E4811">
        <v>76</v>
      </c>
      <c r="F4811">
        <v>0</v>
      </c>
      <c r="G4811">
        <v>-1</v>
      </c>
      <c r="H4811">
        <v>1</v>
      </c>
      <c r="I4811">
        <v>274</v>
      </c>
    </row>
    <row r="4812" spans="2:9" x14ac:dyDescent="0.25">
      <c r="B4812">
        <v>196</v>
      </c>
      <c r="C4812">
        <v>88</v>
      </c>
      <c r="D4812">
        <v>-2.3036590000000001</v>
      </c>
      <c r="E4812">
        <v>76</v>
      </c>
      <c r="F4812">
        <v>0</v>
      </c>
      <c r="G4812">
        <v>-1</v>
      </c>
      <c r="H4812">
        <v>1</v>
      </c>
      <c r="I4812">
        <v>274</v>
      </c>
    </row>
    <row r="4813" spans="2:9" x14ac:dyDescent="0.25">
      <c r="B4813">
        <v>196</v>
      </c>
      <c r="C4813">
        <v>90</v>
      </c>
      <c r="D4813">
        <v>0.37764900000000001</v>
      </c>
      <c r="E4813">
        <v>76</v>
      </c>
      <c r="F4813">
        <v>0</v>
      </c>
      <c r="G4813">
        <v>-1</v>
      </c>
      <c r="H4813">
        <v>1</v>
      </c>
      <c r="I4813">
        <v>274</v>
      </c>
    </row>
    <row r="4814" spans="2:9" x14ac:dyDescent="0.25">
      <c r="B4814">
        <v>197</v>
      </c>
      <c r="C4814">
        <v>88</v>
      </c>
      <c r="D4814">
        <v>-8.3295100000000009</v>
      </c>
      <c r="E4814">
        <v>76</v>
      </c>
      <c r="F4814">
        <v>0</v>
      </c>
      <c r="G4814">
        <v>-1</v>
      </c>
      <c r="H4814">
        <v>1</v>
      </c>
      <c r="I4814">
        <v>274</v>
      </c>
    </row>
    <row r="4815" spans="2:9" x14ac:dyDescent="0.25">
      <c r="B4815">
        <v>197</v>
      </c>
      <c r="C4815">
        <v>90</v>
      </c>
      <c r="D4815">
        <v>1.0377749999999999</v>
      </c>
      <c r="E4815">
        <v>76</v>
      </c>
      <c r="F4815">
        <v>0</v>
      </c>
      <c r="G4815">
        <v>-1</v>
      </c>
      <c r="H4815">
        <v>1</v>
      </c>
      <c r="I4815">
        <v>274</v>
      </c>
    </row>
    <row r="4816" spans="2:9" x14ac:dyDescent="0.25">
      <c r="B4816">
        <v>198</v>
      </c>
      <c r="C4816">
        <v>88</v>
      </c>
      <c r="D4816">
        <v>-1.2348330000000001</v>
      </c>
      <c r="E4816">
        <v>76</v>
      </c>
      <c r="F4816">
        <v>0</v>
      </c>
      <c r="G4816">
        <v>-1</v>
      </c>
      <c r="H4816">
        <v>1</v>
      </c>
      <c r="I4816">
        <v>274</v>
      </c>
    </row>
    <row r="4817" spans="2:9" x14ac:dyDescent="0.25">
      <c r="B4817">
        <v>199</v>
      </c>
      <c r="C4817">
        <v>88</v>
      </c>
      <c r="D4817">
        <v>-2.8653420000000001</v>
      </c>
      <c r="E4817">
        <v>76</v>
      </c>
      <c r="F4817">
        <v>0</v>
      </c>
      <c r="G4817">
        <v>-1</v>
      </c>
      <c r="H4817">
        <v>1</v>
      </c>
      <c r="I4817">
        <v>274</v>
      </c>
    </row>
    <row r="4818" spans="2:9" x14ac:dyDescent="0.25">
      <c r="B4818">
        <v>199</v>
      </c>
      <c r="C4818">
        <v>90</v>
      </c>
      <c r="D4818">
        <v>0.45374900000000001</v>
      </c>
      <c r="E4818">
        <v>76</v>
      </c>
      <c r="F4818">
        <v>0</v>
      </c>
      <c r="G4818">
        <v>-1</v>
      </c>
      <c r="H4818">
        <v>1</v>
      </c>
      <c r="I4818">
        <v>274</v>
      </c>
    </row>
    <row r="4819" spans="2:9" x14ac:dyDescent="0.25">
      <c r="B4819">
        <v>200</v>
      </c>
      <c r="C4819">
        <v>88</v>
      </c>
      <c r="D4819">
        <v>-2.3611759999999999</v>
      </c>
      <c r="E4819">
        <v>76</v>
      </c>
      <c r="F4819">
        <v>0</v>
      </c>
      <c r="G4819">
        <v>-1</v>
      </c>
      <c r="H4819">
        <v>1</v>
      </c>
      <c r="I4819">
        <v>274</v>
      </c>
    </row>
    <row r="4820" spans="2:9" x14ac:dyDescent="0.25">
      <c r="B4820">
        <v>200</v>
      </c>
      <c r="C4820">
        <v>90</v>
      </c>
      <c r="D4820">
        <v>0.45374900000000001</v>
      </c>
      <c r="E4820">
        <v>76</v>
      </c>
      <c r="F4820">
        <v>0</v>
      </c>
      <c r="G4820">
        <v>-1</v>
      </c>
      <c r="H4820">
        <v>1</v>
      </c>
      <c r="I4820">
        <v>274</v>
      </c>
    </row>
    <row r="4821" spans="2:9" x14ac:dyDescent="0.25">
      <c r="B4821">
        <v>201</v>
      </c>
      <c r="C4821">
        <v>88</v>
      </c>
      <c r="D4821">
        <v>-1.8784160000000001</v>
      </c>
      <c r="E4821">
        <v>76</v>
      </c>
      <c r="F4821">
        <v>0</v>
      </c>
      <c r="G4821">
        <v>-1</v>
      </c>
      <c r="H4821">
        <v>1</v>
      </c>
      <c r="I4821">
        <v>274</v>
      </c>
    </row>
    <row r="4822" spans="2:9" x14ac:dyDescent="0.25">
      <c r="B4822">
        <v>201</v>
      </c>
      <c r="C4822">
        <v>90</v>
      </c>
      <c r="D4822">
        <v>0.414018</v>
      </c>
      <c r="E4822">
        <v>76</v>
      </c>
      <c r="F4822">
        <v>0</v>
      </c>
      <c r="G4822">
        <v>-1</v>
      </c>
      <c r="H4822">
        <v>1</v>
      </c>
      <c r="I4822">
        <v>274</v>
      </c>
    </row>
    <row r="4823" spans="2:9" x14ac:dyDescent="0.25">
      <c r="B4823">
        <v>202</v>
      </c>
      <c r="C4823">
        <v>88</v>
      </c>
      <c r="D4823">
        <v>-1.6024039999999999</v>
      </c>
      <c r="E4823">
        <v>76</v>
      </c>
      <c r="F4823">
        <v>0</v>
      </c>
      <c r="G4823">
        <v>-1</v>
      </c>
      <c r="H4823">
        <v>1</v>
      </c>
      <c r="I4823">
        <v>274</v>
      </c>
    </row>
    <row r="4824" spans="2:9" x14ac:dyDescent="0.25">
      <c r="B4824">
        <v>202</v>
      </c>
      <c r="C4824">
        <v>90</v>
      </c>
      <c r="D4824">
        <v>0.414018</v>
      </c>
      <c r="E4824">
        <v>76</v>
      </c>
      <c r="F4824">
        <v>0</v>
      </c>
      <c r="G4824">
        <v>-1</v>
      </c>
      <c r="H4824">
        <v>1</v>
      </c>
      <c r="I4824">
        <v>274</v>
      </c>
    </row>
    <row r="4825" spans="2:9" x14ac:dyDescent="0.25">
      <c r="B4825">
        <v>203</v>
      </c>
      <c r="C4825">
        <v>88</v>
      </c>
      <c r="D4825">
        <v>-1.453678</v>
      </c>
      <c r="E4825">
        <v>76</v>
      </c>
      <c r="F4825">
        <v>0</v>
      </c>
      <c r="G4825">
        <v>-1</v>
      </c>
      <c r="H4825">
        <v>1</v>
      </c>
      <c r="I4825">
        <v>274</v>
      </c>
    </row>
    <row r="4826" spans="2:9" x14ac:dyDescent="0.25">
      <c r="B4826">
        <v>203</v>
      </c>
      <c r="C4826">
        <v>90</v>
      </c>
      <c r="D4826">
        <v>0.45374900000000001</v>
      </c>
      <c r="E4826">
        <v>76</v>
      </c>
      <c r="F4826">
        <v>0</v>
      </c>
      <c r="G4826">
        <v>-1</v>
      </c>
      <c r="H4826">
        <v>1</v>
      </c>
      <c r="I4826">
        <v>274</v>
      </c>
    </row>
    <row r="4827" spans="2:9" x14ac:dyDescent="0.25">
      <c r="B4827">
        <v>204</v>
      </c>
      <c r="C4827">
        <v>88</v>
      </c>
      <c r="D4827">
        <v>-1.151179</v>
      </c>
      <c r="E4827">
        <v>76</v>
      </c>
      <c r="F4827">
        <v>0</v>
      </c>
      <c r="G4827">
        <v>-1</v>
      </c>
      <c r="H4827">
        <v>1</v>
      </c>
      <c r="I4827">
        <v>274</v>
      </c>
    </row>
    <row r="4828" spans="2:9" x14ac:dyDescent="0.25">
      <c r="B4828">
        <v>204</v>
      </c>
      <c r="C4828">
        <v>90</v>
      </c>
      <c r="D4828">
        <v>0.45374900000000001</v>
      </c>
      <c r="E4828">
        <v>76</v>
      </c>
      <c r="F4828">
        <v>0</v>
      </c>
      <c r="G4828">
        <v>-1</v>
      </c>
      <c r="H4828">
        <v>1</v>
      </c>
      <c r="I4828">
        <v>274</v>
      </c>
    </row>
    <row r="4829" spans="2:9" x14ac:dyDescent="0.25">
      <c r="B4829">
        <v>205</v>
      </c>
      <c r="C4829">
        <v>88</v>
      </c>
      <c r="D4829">
        <v>-2.562843</v>
      </c>
      <c r="E4829">
        <v>76</v>
      </c>
      <c r="F4829">
        <v>0</v>
      </c>
      <c r="G4829">
        <v>-1</v>
      </c>
      <c r="H4829">
        <v>1</v>
      </c>
      <c r="I4829">
        <v>274</v>
      </c>
    </row>
    <row r="4830" spans="2:9" x14ac:dyDescent="0.25">
      <c r="B4830">
        <v>205</v>
      </c>
      <c r="C4830">
        <v>90</v>
      </c>
      <c r="D4830">
        <v>0.45374900000000001</v>
      </c>
      <c r="E4830">
        <v>76</v>
      </c>
      <c r="F4830">
        <v>0</v>
      </c>
      <c r="G4830">
        <v>-1</v>
      </c>
      <c r="H4830">
        <v>1</v>
      </c>
      <c r="I4830">
        <v>274</v>
      </c>
    </row>
    <row r="4831" spans="2:9" x14ac:dyDescent="0.25">
      <c r="B4831">
        <v>206</v>
      </c>
      <c r="C4831">
        <v>88</v>
      </c>
      <c r="D4831">
        <v>-1.298781</v>
      </c>
      <c r="E4831">
        <v>76</v>
      </c>
      <c r="F4831">
        <v>0</v>
      </c>
      <c r="G4831">
        <v>-1</v>
      </c>
      <c r="H4831">
        <v>1</v>
      </c>
      <c r="I4831">
        <v>274</v>
      </c>
    </row>
    <row r="4832" spans="2:9" x14ac:dyDescent="0.25">
      <c r="B4832">
        <v>207</v>
      </c>
      <c r="C4832">
        <v>88</v>
      </c>
      <c r="D4832">
        <v>-3.381643</v>
      </c>
      <c r="E4832">
        <v>76</v>
      </c>
      <c r="F4832">
        <v>0</v>
      </c>
      <c r="G4832">
        <v>-1</v>
      </c>
      <c r="H4832">
        <v>1</v>
      </c>
      <c r="I4832">
        <v>274</v>
      </c>
    </row>
    <row r="4833" spans="2:9" x14ac:dyDescent="0.25">
      <c r="B4833">
        <v>207</v>
      </c>
      <c r="C4833">
        <v>90</v>
      </c>
      <c r="D4833">
        <v>0.337173</v>
      </c>
      <c r="E4833">
        <v>76</v>
      </c>
      <c r="F4833">
        <v>0</v>
      </c>
      <c r="G4833">
        <v>-1</v>
      </c>
      <c r="H4833">
        <v>1</v>
      </c>
      <c r="I4833">
        <v>274</v>
      </c>
    </row>
    <row r="4834" spans="2:9" x14ac:dyDescent="0.25">
      <c r="B4834">
        <v>208</v>
      </c>
      <c r="C4834">
        <v>88</v>
      </c>
      <c r="D4834">
        <v>-2.7417440000000002</v>
      </c>
      <c r="E4834">
        <v>76</v>
      </c>
      <c r="F4834">
        <v>0</v>
      </c>
      <c r="G4834">
        <v>-1</v>
      </c>
      <c r="H4834">
        <v>1</v>
      </c>
      <c r="I4834">
        <v>274</v>
      </c>
    </row>
    <row r="4835" spans="2:9" x14ac:dyDescent="0.25">
      <c r="B4835">
        <v>208</v>
      </c>
      <c r="C4835">
        <v>90</v>
      </c>
      <c r="D4835">
        <v>0.33174100000000001</v>
      </c>
      <c r="E4835">
        <v>76</v>
      </c>
      <c r="F4835">
        <v>0</v>
      </c>
      <c r="G4835">
        <v>-1</v>
      </c>
      <c r="H4835">
        <v>1</v>
      </c>
      <c r="I4835">
        <v>274</v>
      </c>
    </row>
    <row r="4836" spans="2:9" x14ac:dyDescent="0.25">
      <c r="B4836">
        <v>209</v>
      </c>
      <c r="C4836">
        <v>88</v>
      </c>
      <c r="D4836">
        <v>-2.4568500000000002</v>
      </c>
      <c r="E4836">
        <v>76</v>
      </c>
      <c r="F4836">
        <v>0</v>
      </c>
      <c r="G4836">
        <v>-1</v>
      </c>
      <c r="H4836">
        <v>1</v>
      </c>
      <c r="I4836">
        <v>274</v>
      </c>
    </row>
    <row r="4837" spans="2:9" x14ac:dyDescent="0.25">
      <c r="B4837">
        <v>209</v>
      </c>
      <c r="C4837">
        <v>90</v>
      </c>
      <c r="D4837">
        <v>0.340951</v>
      </c>
      <c r="E4837">
        <v>76</v>
      </c>
      <c r="F4837">
        <v>0</v>
      </c>
      <c r="G4837">
        <v>-1</v>
      </c>
      <c r="H4837">
        <v>1</v>
      </c>
      <c r="I4837">
        <v>274</v>
      </c>
    </row>
    <row r="4838" spans="2:9" x14ac:dyDescent="0.25">
      <c r="B4838">
        <v>210</v>
      </c>
      <c r="C4838">
        <v>88</v>
      </c>
      <c r="D4838">
        <v>-2.095844</v>
      </c>
      <c r="E4838">
        <v>76</v>
      </c>
      <c r="F4838">
        <v>0</v>
      </c>
      <c r="G4838">
        <v>-1</v>
      </c>
      <c r="H4838">
        <v>1</v>
      </c>
      <c r="I4838">
        <v>274</v>
      </c>
    </row>
    <row r="4839" spans="2:9" x14ac:dyDescent="0.25">
      <c r="B4839">
        <v>210</v>
      </c>
      <c r="C4839">
        <v>90</v>
      </c>
      <c r="D4839">
        <v>0.340951</v>
      </c>
      <c r="E4839">
        <v>76</v>
      </c>
      <c r="F4839">
        <v>0</v>
      </c>
      <c r="G4839">
        <v>-1</v>
      </c>
      <c r="H4839">
        <v>1</v>
      </c>
      <c r="I4839">
        <v>274</v>
      </c>
    </row>
    <row r="4840" spans="2:9" x14ac:dyDescent="0.25">
      <c r="B4840">
        <v>211</v>
      </c>
      <c r="C4840">
        <v>88</v>
      </c>
      <c r="D4840">
        <v>-1.734837</v>
      </c>
      <c r="E4840">
        <v>76</v>
      </c>
      <c r="F4840">
        <v>0</v>
      </c>
      <c r="G4840">
        <v>-1</v>
      </c>
      <c r="H4840">
        <v>1</v>
      </c>
      <c r="I4840">
        <v>274</v>
      </c>
    </row>
    <row r="4841" spans="2:9" x14ac:dyDescent="0.25">
      <c r="B4841">
        <v>211</v>
      </c>
      <c r="C4841">
        <v>90</v>
      </c>
      <c r="D4841">
        <v>0.340951</v>
      </c>
      <c r="E4841">
        <v>76</v>
      </c>
      <c r="F4841">
        <v>0</v>
      </c>
      <c r="G4841">
        <v>-1</v>
      </c>
      <c r="H4841">
        <v>1</v>
      </c>
      <c r="I4841">
        <v>274</v>
      </c>
    </row>
    <row r="4842" spans="2:9" x14ac:dyDescent="0.25">
      <c r="B4842">
        <v>212</v>
      </c>
      <c r="C4842">
        <v>88</v>
      </c>
      <c r="D4842">
        <v>-1.3586069999999999</v>
      </c>
      <c r="E4842">
        <v>76</v>
      </c>
      <c r="F4842">
        <v>0</v>
      </c>
      <c r="G4842">
        <v>-1</v>
      </c>
      <c r="H4842">
        <v>1</v>
      </c>
      <c r="I4842">
        <v>274</v>
      </c>
    </row>
    <row r="4843" spans="2:9" x14ac:dyDescent="0.25">
      <c r="B4843">
        <v>212</v>
      </c>
      <c r="C4843">
        <v>90</v>
      </c>
      <c r="D4843">
        <v>0.337173</v>
      </c>
      <c r="E4843">
        <v>76</v>
      </c>
      <c r="F4843">
        <v>0</v>
      </c>
      <c r="G4843">
        <v>-1</v>
      </c>
      <c r="H4843">
        <v>1</v>
      </c>
      <c r="I4843">
        <v>274</v>
      </c>
    </row>
    <row r="4844" spans="2:9" x14ac:dyDescent="0.25">
      <c r="B4844">
        <v>213</v>
      </c>
      <c r="C4844">
        <v>88</v>
      </c>
      <c r="D4844">
        <v>-0.32601000000000002</v>
      </c>
      <c r="E4844">
        <v>76</v>
      </c>
      <c r="F4844">
        <v>0</v>
      </c>
      <c r="G4844">
        <v>-1</v>
      </c>
      <c r="H4844">
        <v>1</v>
      </c>
      <c r="I4844">
        <v>274</v>
      </c>
    </row>
    <row r="4845" spans="2:9" x14ac:dyDescent="0.25">
      <c r="B4845">
        <v>214</v>
      </c>
      <c r="C4845">
        <v>88</v>
      </c>
      <c r="D4845">
        <v>-2.9759139999999999</v>
      </c>
      <c r="E4845">
        <v>76</v>
      </c>
      <c r="F4845">
        <v>0</v>
      </c>
      <c r="G4845">
        <v>-1</v>
      </c>
      <c r="H4845">
        <v>1</v>
      </c>
      <c r="I4845">
        <v>274</v>
      </c>
    </row>
    <row r="4846" spans="2:9" x14ac:dyDescent="0.25">
      <c r="B4846">
        <v>214</v>
      </c>
      <c r="C4846">
        <v>90</v>
      </c>
      <c r="D4846">
        <v>0.33174100000000001</v>
      </c>
      <c r="E4846">
        <v>76</v>
      </c>
      <c r="F4846">
        <v>0</v>
      </c>
      <c r="G4846">
        <v>-1</v>
      </c>
      <c r="H4846">
        <v>1</v>
      </c>
      <c r="I4846">
        <v>274</v>
      </c>
    </row>
    <row r="4847" spans="2:9" x14ac:dyDescent="0.25">
      <c r="B4847">
        <v>215</v>
      </c>
      <c r="C4847">
        <v>88</v>
      </c>
      <c r="D4847">
        <v>-0.91087700000000005</v>
      </c>
      <c r="E4847">
        <v>76</v>
      </c>
      <c r="F4847">
        <v>0</v>
      </c>
      <c r="G4847">
        <v>-1</v>
      </c>
      <c r="H4847">
        <v>1</v>
      </c>
      <c r="I4847">
        <v>274</v>
      </c>
    </row>
    <row r="4848" spans="2:9" x14ac:dyDescent="0.25">
      <c r="B4848">
        <v>215</v>
      </c>
      <c r="C4848">
        <v>90</v>
      </c>
      <c r="D4848">
        <v>0.35636800000000002</v>
      </c>
      <c r="E4848">
        <v>76</v>
      </c>
      <c r="F4848">
        <v>0</v>
      </c>
      <c r="G4848">
        <v>-1</v>
      </c>
      <c r="H4848">
        <v>1</v>
      </c>
      <c r="I4848">
        <v>274</v>
      </c>
    </row>
    <row r="4849" spans="2:9" x14ac:dyDescent="0.25">
      <c r="B4849">
        <v>216</v>
      </c>
      <c r="C4849">
        <v>88</v>
      </c>
      <c r="D4849">
        <v>-0.76886699999999997</v>
      </c>
      <c r="E4849">
        <v>76</v>
      </c>
      <c r="F4849">
        <v>0</v>
      </c>
      <c r="G4849">
        <v>-1</v>
      </c>
      <c r="H4849">
        <v>1</v>
      </c>
      <c r="I4849">
        <v>274</v>
      </c>
    </row>
    <row r="4850" spans="2:9" x14ac:dyDescent="0.25">
      <c r="B4850">
        <v>217</v>
      </c>
      <c r="C4850">
        <v>88</v>
      </c>
      <c r="D4850">
        <v>-0.25628899999999999</v>
      </c>
      <c r="E4850">
        <v>76</v>
      </c>
      <c r="F4850">
        <v>0</v>
      </c>
      <c r="G4850">
        <v>-1</v>
      </c>
      <c r="H4850">
        <v>1</v>
      </c>
      <c r="I4850">
        <v>274</v>
      </c>
    </row>
    <row r="4851" spans="2:9" x14ac:dyDescent="0.25">
      <c r="B4851">
        <v>218</v>
      </c>
      <c r="C4851">
        <v>88</v>
      </c>
      <c r="D4851">
        <v>-0.90130299999999997</v>
      </c>
      <c r="E4851">
        <v>76</v>
      </c>
      <c r="F4851">
        <v>0</v>
      </c>
      <c r="G4851">
        <v>-1</v>
      </c>
      <c r="H4851">
        <v>1</v>
      </c>
      <c r="I4851">
        <v>274</v>
      </c>
    </row>
    <row r="4852" spans="2:9" x14ac:dyDescent="0.25">
      <c r="B4852">
        <v>219</v>
      </c>
      <c r="C4852">
        <v>88</v>
      </c>
      <c r="D4852">
        <v>-0.30043399999999998</v>
      </c>
      <c r="E4852">
        <v>76</v>
      </c>
      <c r="F4852">
        <v>0</v>
      </c>
      <c r="G4852">
        <v>-1</v>
      </c>
      <c r="H4852">
        <v>1</v>
      </c>
      <c r="I4852">
        <v>274</v>
      </c>
    </row>
    <row r="4853" spans="2:9" x14ac:dyDescent="0.25">
      <c r="B4853">
        <v>220</v>
      </c>
      <c r="C4853">
        <v>88</v>
      </c>
      <c r="D4853">
        <v>-0.482296</v>
      </c>
      <c r="E4853">
        <v>76</v>
      </c>
      <c r="F4853">
        <v>0</v>
      </c>
      <c r="G4853">
        <v>-1</v>
      </c>
      <c r="H4853">
        <v>1</v>
      </c>
      <c r="I4853">
        <v>274</v>
      </c>
    </row>
    <row r="4854" spans="2:9" x14ac:dyDescent="0.25">
      <c r="B4854">
        <v>221</v>
      </c>
      <c r="C4854">
        <v>88</v>
      </c>
      <c r="D4854">
        <v>-0.42457299999999998</v>
      </c>
      <c r="E4854">
        <v>76</v>
      </c>
      <c r="F4854">
        <v>0</v>
      </c>
      <c r="G4854">
        <v>-1</v>
      </c>
      <c r="H4854">
        <v>1</v>
      </c>
      <c r="I4854">
        <v>274</v>
      </c>
    </row>
    <row r="4855" spans="2:9" x14ac:dyDescent="0.25">
      <c r="B4855">
        <v>222</v>
      </c>
      <c r="C4855">
        <v>88</v>
      </c>
      <c r="D4855">
        <v>-0.51292300000000002</v>
      </c>
      <c r="E4855">
        <v>76</v>
      </c>
      <c r="F4855">
        <v>0</v>
      </c>
      <c r="G4855">
        <v>-1</v>
      </c>
      <c r="H4855">
        <v>1</v>
      </c>
      <c r="I4855">
        <v>274</v>
      </c>
    </row>
    <row r="4856" spans="2:9" x14ac:dyDescent="0.25">
      <c r="B4856">
        <v>223</v>
      </c>
      <c r="C4856">
        <v>88</v>
      </c>
      <c r="D4856">
        <v>-0.86250099999999996</v>
      </c>
      <c r="E4856">
        <v>76</v>
      </c>
      <c r="F4856">
        <v>0</v>
      </c>
      <c r="G4856">
        <v>-1</v>
      </c>
      <c r="H4856">
        <v>1</v>
      </c>
      <c r="I4856">
        <v>274</v>
      </c>
    </row>
    <row r="4857" spans="2:9" x14ac:dyDescent="0.25">
      <c r="B4857">
        <v>224</v>
      </c>
      <c r="C4857">
        <v>88</v>
      </c>
      <c r="D4857">
        <v>-0.989236</v>
      </c>
      <c r="E4857">
        <v>76</v>
      </c>
      <c r="F4857">
        <v>0</v>
      </c>
      <c r="G4857">
        <v>-1</v>
      </c>
      <c r="H4857">
        <v>1</v>
      </c>
      <c r="I4857">
        <v>274</v>
      </c>
    </row>
    <row r="4858" spans="2:9" x14ac:dyDescent="0.25">
      <c r="B4858">
        <v>225</v>
      </c>
      <c r="C4858">
        <v>88</v>
      </c>
      <c r="D4858">
        <v>-1.073725</v>
      </c>
      <c r="E4858">
        <v>76</v>
      </c>
      <c r="F4858">
        <v>0</v>
      </c>
      <c r="G4858">
        <v>-1</v>
      </c>
      <c r="H4858">
        <v>1</v>
      </c>
      <c r="I4858">
        <v>274</v>
      </c>
    </row>
    <row r="4859" spans="2:9" x14ac:dyDescent="0.25">
      <c r="B4859">
        <v>226</v>
      </c>
      <c r="C4859">
        <v>88</v>
      </c>
      <c r="D4859">
        <v>-1.2004600000000001</v>
      </c>
      <c r="E4859">
        <v>76</v>
      </c>
      <c r="F4859">
        <v>0</v>
      </c>
      <c r="G4859">
        <v>-1</v>
      </c>
      <c r="H4859">
        <v>1</v>
      </c>
      <c r="I4859">
        <v>274</v>
      </c>
    </row>
    <row r="4860" spans="2:9" x14ac:dyDescent="0.25">
      <c r="B4860">
        <v>227</v>
      </c>
      <c r="C4860">
        <v>88</v>
      </c>
      <c r="D4860">
        <v>-0.54777799999999999</v>
      </c>
      <c r="E4860">
        <v>76</v>
      </c>
      <c r="F4860">
        <v>0</v>
      </c>
      <c r="G4860">
        <v>-1</v>
      </c>
      <c r="H4860">
        <v>1</v>
      </c>
      <c r="I4860">
        <v>274</v>
      </c>
    </row>
    <row r="4861" spans="2:9" x14ac:dyDescent="0.25">
      <c r="B4861">
        <v>228</v>
      </c>
      <c r="C4861">
        <v>88</v>
      </c>
      <c r="D4861">
        <v>-0.434114</v>
      </c>
      <c r="E4861">
        <v>76</v>
      </c>
      <c r="F4861">
        <v>0</v>
      </c>
      <c r="G4861">
        <v>-1</v>
      </c>
      <c r="H4861">
        <v>1</v>
      </c>
      <c r="I4861">
        <v>274</v>
      </c>
    </row>
    <row r="4862" spans="2:9" x14ac:dyDescent="0.25">
      <c r="B4862">
        <v>229</v>
      </c>
      <c r="C4862">
        <v>88</v>
      </c>
      <c r="D4862">
        <v>-0.52444900000000005</v>
      </c>
      <c r="E4862">
        <v>76</v>
      </c>
      <c r="F4862">
        <v>0</v>
      </c>
      <c r="G4862">
        <v>-1</v>
      </c>
      <c r="H4862">
        <v>1</v>
      </c>
      <c r="I4862">
        <v>274</v>
      </c>
    </row>
    <row r="4863" spans="2:9" x14ac:dyDescent="0.25">
      <c r="B4863">
        <v>230</v>
      </c>
      <c r="C4863">
        <v>88</v>
      </c>
      <c r="D4863">
        <v>-0.979603</v>
      </c>
      <c r="E4863">
        <v>76</v>
      </c>
      <c r="F4863">
        <v>0</v>
      </c>
      <c r="G4863">
        <v>-1</v>
      </c>
      <c r="H4863">
        <v>1</v>
      </c>
      <c r="I4863">
        <v>274</v>
      </c>
    </row>
    <row r="4864" spans="2:9" x14ac:dyDescent="0.25">
      <c r="B4864">
        <v>231</v>
      </c>
      <c r="C4864">
        <v>88</v>
      </c>
      <c r="D4864">
        <v>-1.1235440000000001</v>
      </c>
      <c r="E4864">
        <v>76</v>
      </c>
      <c r="F4864">
        <v>0</v>
      </c>
      <c r="G4864">
        <v>-1</v>
      </c>
      <c r="H4864">
        <v>1</v>
      </c>
      <c r="I4864">
        <v>274</v>
      </c>
    </row>
    <row r="4865" spans="2:9" x14ac:dyDescent="0.25">
      <c r="B4865">
        <v>232</v>
      </c>
      <c r="C4865">
        <v>88</v>
      </c>
      <c r="D4865">
        <v>-1.2195050000000001</v>
      </c>
      <c r="E4865">
        <v>76</v>
      </c>
      <c r="F4865">
        <v>0</v>
      </c>
      <c r="G4865">
        <v>-1</v>
      </c>
      <c r="H4865">
        <v>1</v>
      </c>
      <c r="I4865">
        <v>274</v>
      </c>
    </row>
    <row r="4866" spans="2:9" x14ac:dyDescent="0.25">
      <c r="B4866">
        <v>233</v>
      </c>
      <c r="C4866">
        <v>88</v>
      </c>
      <c r="D4866">
        <v>-1.3634470000000001</v>
      </c>
      <c r="E4866">
        <v>76</v>
      </c>
      <c r="F4866">
        <v>0</v>
      </c>
      <c r="G4866">
        <v>-1</v>
      </c>
      <c r="H4866">
        <v>1</v>
      </c>
      <c r="I4866">
        <v>274</v>
      </c>
    </row>
    <row r="4867" spans="2:9" x14ac:dyDescent="0.25">
      <c r="B4867">
        <v>234</v>
      </c>
      <c r="C4867">
        <v>88</v>
      </c>
      <c r="D4867">
        <v>-0.377778</v>
      </c>
      <c r="E4867">
        <v>76</v>
      </c>
      <c r="F4867">
        <v>0</v>
      </c>
      <c r="G4867">
        <v>-1</v>
      </c>
      <c r="H4867">
        <v>1</v>
      </c>
      <c r="I4867">
        <v>274</v>
      </c>
    </row>
    <row r="4868" spans="2:9" x14ac:dyDescent="0.25">
      <c r="B4868">
        <v>235</v>
      </c>
      <c r="C4868">
        <v>88</v>
      </c>
      <c r="D4868">
        <v>-0.47704800000000003</v>
      </c>
      <c r="E4868">
        <v>76</v>
      </c>
      <c r="F4868">
        <v>0</v>
      </c>
      <c r="G4868">
        <v>-1</v>
      </c>
      <c r="H4868">
        <v>1</v>
      </c>
      <c r="I4868">
        <v>274</v>
      </c>
    </row>
    <row r="4869" spans="2:9" x14ac:dyDescent="0.25">
      <c r="B4869">
        <v>236</v>
      </c>
      <c r="C4869">
        <v>88</v>
      </c>
      <c r="D4869">
        <v>-0.576318</v>
      </c>
      <c r="E4869">
        <v>76</v>
      </c>
      <c r="F4869">
        <v>0</v>
      </c>
      <c r="G4869">
        <v>-1</v>
      </c>
      <c r="H4869">
        <v>1</v>
      </c>
      <c r="I4869">
        <v>274</v>
      </c>
    </row>
    <row r="4870" spans="2:9" x14ac:dyDescent="0.25">
      <c r="B4870">
        <v>237</v>
      </c>
      <c r="C4870">
        <v>88</v>
      </c>
      <c r="D4870">
        <v>-0.67558799999999997</v>
      </c>
      <c r="E4870">
        <v>76</v>
      </c>
      <c r="F4870">
        <v>0</v>
      </c>
      <c r="G4870">
        <v>-1</v>
      </c>
      <c r="H4870">
        <v>1</v>
      </c>
      <c r="I4870">
        <v>274</v>
      </c>
    </row>
    <row r="4871" spans="2:9" x14ac:dyDescent="0.25">
      <c r="B4871">
        <v>238</v>
      </c>
      <c r="C4871">
        <v>88</v>
      </c>
      <c r="D4871">
        <v>-0.77485800000000005</v>
      </c>
      <c r="E4871">
        <v>76</v>
      </c>
      <c r="F4871">
        <v>0</v>
      </c>
      <c r="G4871">
        <v>-1</v>
      </c>
      <c r="H4871">
        <v>1</v>
      </c>
      <c r="I4871">
        <v>274</v>
      </c>
    </row>
    <row r="4872" spans="2:9" x14ac:dyDescent="0.25">
      <c r="B4872">
        <v>239</v>
      </c>
      <c r="C4872">
        <v>88</v>
      </c>
      <c r="D4872">
        <v>-0.84103799999999995</v>
      </c>
      <c r="E4872">
        <v>76</v>
      </c>
      <c r="F4872">
        <v>0</v>
      </c>
      <c r="G4872">
        <v>-1</v>
      </c>
      <c r="H4872">
        <v>1</v>
      </c>
      <c r="I4872">
        <v>274</v>
      </c>
    </row>
    <row r="4873" spans="2:9" x14ac:dyDescent="0.25">
      <c r="B4873">
        <v>240</v>
      </c>
      <c r="C4873">
        <v>88</v>
      </c>
      <c r="D4873">
        <v>-0.94030800000000003</v>
      </c>
      <c r="E4873">
        <v>76</v>
      </c>
      <c r="F4873">
        <v>0</v>
      </c>
      <c r="G4873">
        <v>-1</v>
      </c>
      <c r="H4873">
        <v>1</v>
      </c>
      <c r="I4873">
        <v>274</v>
      </c>
    </row>
    <row r="4874" spans="2:9" x14ac:dyDescent="0.25">
      <c r="B4874">
        <v>241</v>
      </c>
      <c r="C4874">
        <v>88</v>
      </c>
      <c r="D4874">
        <v>-0.262376</v>
      </c>
      <c r="E4874">
        <v>76</v>
      </c>
      <c r="F4874">
        <v>0</v>
      </c>
      <c r="G4874">
        <v>-1</v>
      </c>
      <c r="H4874">
        <v>1</v>
      </c>
      <c r="I4874">
        <v>274</v>
      </c>
    </row>
    <row r="4875" spans="2:9" x14ac:dyDescent="0.25">
      <c r="B4875">
        <v>242</v>
      </c>
      <c r="C4875">
        <v>88</v>
      </c>
      <c r="D4875">
        <v>-0.31697500000000001</v>
      </c>
      <c r="E4875">
        <v>76</v>
      </c>
      <c r="F4875">
        <v>0</v>
      </c>
      <c r="G4875">
        <v>-1</v>
      </c>
      <c r="H4875">
        <v>1</v>
      </c>
      <c r="I4875">
        <v>274</v>
      </c>
    </row>
    <row r="4876" spans="2:9" x14ac:dyDescent="0.25">
      <c r="B4876">
        <v>243</v>
      </c>
      <c r="C4876">
        <v>88</v>
      </c>
      <c r="D4876">
        <v>-0.426172</v>
      </c>
      <c r="E4876">
        <v>76</v>
      </c>
      <c r="F4876">
        <v>0</v>
      </c>
      <c r="G4876">
        <v>-1</v>
      </c>
      <c r="H4876">
        <v>1</v>
      </c>
      <c r="I4876">
        <v>274</v>
      </c>
    </row>
    <row r="4877" spans="2:9" x14ac:dyDescent="0.25">
      <c r="B4877">
        <v>245</v>
      </c>
      <c r="C4877">
        <v>88</v>
      </c>
      <c r="D4877">
        <v>-0.23852400000000001</v>
      </c>
      <c r="E4877">
        <v>76</v>
      </c>
      <c r="F4877">
        <v>0</v>
      </c>
      <c r="G4877">
        <v>-1</v>
      </c>
      <c r="H4877">
        <v>1</v>
      </c>
      <c r="I4877">
        <v>274</v>
      </c>
    </row>
    <row r="4878" spans="2:9" x14ac:dyDescent="0.25">
      <c r="B4878">
        <v>246</v>
      </c>
      <c r="C4878">
        <v>88</v>
      </c>
      <c r="D4878">
        <v>-0.288159</v>
      </c>
      <c r="E4878">
        <v>76</v>
      </c>
      <c r="F4878">
        <v>0</v>
      </c>
      <c r="G4878">
        <v>-1</v>
      </c>
      <c r="H4878">
        <v>1</v>
      </c>
      <c r="I4878">
        <v>274</v>
      </c>
    </row>
    <row r="4879" spans="2:9" x14ac:dyDescent="0.25">
      <c r="B4879">
        <v>247</v>
      </c>
      <c r="C4879">
        <v>88</v>
      </c>
      <c r="D4879">
        <v>-0.33779399999999998</v>
      </c>
      <c r="E4879">
        <v>76</v>
      </c>
      <c r="F4879">
        <v>0</v>
      </c>
      <c r="G4879">
        <v>-1</v>
      </c>
      <c r="H4879">
        <v>1</v>
      </c>
      <c r="I4879">
        <v>274</v>
      </c>
    </row>
    <row r="4880" spans="2:9" x14ac:dyDescent="0.25">
      <c r="B4880">
        <v>248</v>
      </c>
      <c r="C4880">
        <v>88</v>
      </c>
      <c r="D4880">
        <v>-0.38742900000000002</v>
      </c>
      <c r="E4880">
        <v>76</v>
      </c>
      <c r="F4880">
        <v>0</v>
      </c>
      <c r="G4880">
        <v>-1</v>
      </c>
      <c r="H4880">
        <v>1</v>
      </c>
      <c r="I4880">
        <v>274</v>
      </c>
    </row>
    <row r="4881" spans="2:9" x14ac:dyDescent="0.25">
      <c r="B4881">
        <v>249</v>
      </c>
      <c r="C4881">
        <v>88</v>
      </c>
      <c r="D4881">
        <v>-0.42051899999999998</v>
      </c>
      <c r="E4881">
        <v>76</v>
      </c>
      <c r="F4881">
        <v>0</v>
      </c>
      <c r="G4881">
        <v>-1</v>
      </c>
      <c r="H4881">
        <v>1</v>
      </c>
      <c r="I4881">
        <v>274</v>
      </c>
    </row>
    <row r="4882" spans="2:9" x14ac:dyDescent="0.25">
      <c r="B4882">
        <v>250</v>
      </c>
      <c r="C4882">
        <v>88</v>
      </c>
      <c r="D4882">
        <v>-0.47015400000000002</v>
      </c>
      <c r="E4882">
        <v>76</v>
      </c>
      <c r="F4882">
        <v>0</v>
      </c>
      <c r="G4882">
        <v>-1</v>
      </c>
      <c r="H4882">
        <v>1</v>
      </c>
      <c r="I4882">
        <v>274</v>
      </c>
    </row>
    <row r="4883" spans="2:9" x14ac:dyDescent="0.25">
      <c r="B4883">
        <v>252</v>
      </c>
      <c r="C4883">
        <v>88</v>
      </c>
      <c r="D4883">
        <v>-0.219442</v>
      </c>
      <c r="E4883">
        <v>76</v>
      </c>
      <c r="F4883">
        <v>0</v>
      </c>
      <c r="G4883">
        <v>-1</v>
      </c>
      <c r="H4883">
        <v>1</v>
      </c>
      <c r="I4883">
        <v>274</v>
      </c>
    </row>
    <row r="4884" spans="2:9" x14ac:dyDescent="0.25">
      <c r="B4884">
        <v>253</v>
      </c>
      <c r="C4884">
        <v>88</v>
      </c>
      <c r="D4884">
        <v>-0.26510600000000001</v>
      </c>
      <c r="E4884">
        <v>76</v>
      </c>
      <c r="F4884">
        <v>0</v>
      </c>
      <c r="G4884">
        <v>-1</v>
      </c>
      <c r="H4884">
        <v>1</v>
      </c>
      <c r="I4884">
        <v>274</v>
      </c>
    </row>
    <row r="4885" spans="2:9" x14ac:dyDescent="0.25">
      <c r="B4885">
        <v>254</v>
      </c>
      <c r="C4885">
        <v>88</v>
      </c>
      <c r="D4885">
        <v>-0.31077100000000002</v>
      </c>
      <c r="E4885">
        <v>76</v>
      </c>
      <c r="F4885">
        <v>0</v>
      </c>
      <c r="G4885">
        <v>-1</v>
      </c>
      <c r="H4885">
        <v>1</v>
      </c>
      <c r="I4885">
        <v>274</v>
      </c>
    </row>
    <row r="4886" spans="2:9" x14ac:dyDescent="0.25">
      <c r="B4886">
        <v>255</v>
      </c>
      <c r="C4886">
        <v>88</v>
      </c>
      <c r="D4886">
        <v>-0.356435</v>
      </c>
      <c r="E4886">
        <v>76</v>
      </c>
      <c r="F4886">
        <v>0</v>
      </c>
      <c r="G4886">
        <v>-1</v>
      </c>
      <c r="H4886">
        <v>1</v>
      </c>
      <c r="I4886">
        <v>274</v>
      </c>
    </row>
    <row r="4887" spans="2:9" x14ac:dyDescent="0.25">
      <c r="B4887">
        <v>256</v>
      </c>
      <c r="C4887">
        <v>88</v>
      </c>
      <c r="D4887">
        <v>-0.386878</v>
      </c>
      <c r="E4887">
        <v>76</v>
      </c>
      <c r="F4887">
        <v>0</v>
      </c>
      <c r="G4887">
        <v>-1</v>
      </c>
      <c r="H4887">
        <v>1</v>
      </c>
      <c r="I4887">
        <v>274</v>
      </c>
    </row>
    <row r="4888" spans="2:9" x14ac:dyDescent="0.25">
      <c r="B4888">
        <v>257</v>
      </c>
      <c r="C4888">
        <v>88</v>
      </c>
      <c r="D4888">
        <v>-0.43254199999999998</v>
      </c>
      <c r="E4888">
        <v>76</v>
      </c>
      <c r="F4888">
        <v>0</v>
      </c>
      <c r="G4888">
        <v>-1</v>
      </c>
      <c r="H4888">
        <v>1</v>
      </c>
      <c r="I4888">
        <v>274</v>
      </c>
    </row>
    <row r="4889" spans="2:9" x14ac:dyDescent="0.25">
      <c r="B4889">
        <v>259</v>
      </c>
      <c r="C4889">
        <v>88</v>
      </c>
      <c r="D4889">
        <v>-0.25219900000000001</v>
      </c>
      <c r="E4889">
        <v>76</v>
      </c>
      <c r="F4889">
        <v>0</v>
      </c>
      <c r="G4889">
        <v>-1</v>
      </c>
      <c r="H4889">
        <v>1</v>
      </c>
      <c r="I4889">
        <v>274</v>
      </c>
    </row>
    <row r="4890" spans="2:9" x14ac:dyDescent="0.25">
      <c r="B4890">
        <v>260</v>
      </c>
      <c r="C4890">
        <v>88</v>
      </c>
      <c r="D4890">
        <v>-0.30468000000000001</v>
      </c>
      <c r="E4890">
        <v>76</v>
      </c>
      <c r="F4890">
        <v>0</v>
      </c>
      <c r="G4890">
        <v>-1</v>
      </c>
      <c r="H4890">
        <v>1</v>
      </c>
      <c r="I4890">
        <v>274</v>
      </c>
    </row>
    <row r="4891" spans="2:9" x14ac:dyDescent="0.25">
      <c r="B4891">
        <v>261</v>
      </c>
      <c r="C4891">
        <v>88</v>
      </c>
      <c r="D4891">
        <v>-0.35716100000000001</v>
      </c>
      <c r="E4891">
        <v>76</v>
      </c>
      <c r="F4891">
        <v>0</v>
      </c>
      <c r="G4891">
        <v>-1</v>
      </c>
      <c r="H4891">
        <v>1</v>
      </c>
      <c r="I4891">
        <v>274</v>
      </c>
    </row>
    <row r="4892" spans="2:9" x14ac:dyDescent="0.25">
      <c r="B4892">
        <v>262</v>
      </c>
      <c r="C4892">
        <v>88</v>
      </c>
      <c r="D4892">
        <v>-0.40964200000000001</v>
      </c>
      <c r="E4892">
        <v>76</v>
      </c>
      <c r="F4892">
        <v>0</v>
      </c>
      <c r="G4892">
        <v>-1</v>
      </c>
      <c r="H4892">
        <v>1</v>
      </c>
      <c r="I4892">
        <v>274</v>
      </c>
    </row>
    <row r="4893" spans="2:9" x14ac:dyDescent="0.25">
      <c r="B4893">
        <v>263</v>
      </c>
      <c r="C4893">
        <v>88</v>
      </c>
      <c r="D4893">
        <v>-0.444629</v>
      </c>
      <c r="E4893">
        <v>76</v>
      </c>
      <c r="F4893">
        <v>0</v>
      </c>
      <c r="G4893">
        <v>-1</v>
      </c>
      <c r="H4893">
        <v>1</v>
      </c>
      <c r="I4893">
        <v>274</v>
      </c>
    </row>
    <row r="4894" spans="2:9" x14ac:dyDescent="0.25">
      <c r="B4894">
        <v>264</v>
      </c>
      <c r="C4894">
        <v>88</v>
      </c>
      <c r="D4894">
        <v>-0.49711</v>
      </c>
      <c r="E4894">
        <v>76</v>
      </c>
      <c r="F4894">
        <v>0</v>
      </c>
      <c r="G4894">
        <v>-1</v>
      </c>
      <c r="H4894">
        <v>1</v>
      </c>
      <c r="I4894">
        <v>274</v>
      </c>
    </row>
    <row r="4895" spans="2:9" x14ac:dyDescent="0.25">
      <c r="B4895">
        <v>265</v>
      </c>
      <c r="C4895">
        <v>88</v>
      </c>
      <c r="D4895">
        <v>-1.020654</v>
      </c>
      <c r="E4895">
        <v>76</v>
      </c>
      <c r="F4895">
        <v>0</v>
      </c>
      <c r="G4895">
        <v>-1</v>
      </c>
      <c r="H4895">
        <v>1</v>
      </c>
      <c r="I4895">
        <v>274</v>
      </c>
    </row>
    <row r="4896" spans="2:9" x14ac:dyDescent="0.25">
      <c r="B4896">
        <v>265</v>
      </c>
      <c r="C4896">
        <v>90</v>
      </c>
      <c r="D4896">
        <v>0.457015</v>
      </c>
      <c r="E4896">
        <v>76</v>
      </c>
      <c r="F4896">
        <v>0</v>
      </c>
      <c r="G4896">
        <v>-1</v>
      </c>
      <c r="H4896">
        <v>1</v>
      </c>
      <c r="I4896">
        <v>274</v>
      </c>
    </row>
    <row r="4897" spans="2:9" x14ac:dyDescent="0.25">
      <c r="B4897">
        <v>266</v>
      </c>
      <c r="C4897">
        <v>88</v>
      </c>
      <c r="D4897">
        <v>-1.5075130000000001</v>
      </c>
      <c r="E4897">
        <v>76</v>
      </c>
      <c r="F4897">
        <v>0</v>
      </c>
      <c r="G4897">
        <v>-1</v>
      </c>
      <c r="H4897">
        <v>1</v>
      </c>
      <c r="I4897">
        <v>274</v>
      </c>
    </row>
    <row r="4898" spans="2:9" x14ac:dyDescent="0.25">
      <c r="B4898">
        <v>266</v>
      </c>
      <c r="C4898">
        <v>90</v>
      </c>
      <c r="D4898">
        <v>0.53454800000000002</v>
      </c>
      <c r="E4898">
        <v>76</v>
      </c>
      <c r="F4898">
        <v>0</v>
      </c>
      <c r="G4898">
        <v>-1</v>
      </c>
      <c r="H4898">
        <v>1</v>
      </c>
      <c r="I4898">
        <v>274</v>
      </c>
    </row>
    <row r="4899" spans="2:9" x14ac:dyDescent="0.25">
      <c r="B4899">
        <v>267</v>
      </c>
      <c r="C4899">
        <v>88</v>
      </c>
      <c r="D4899">
        <v>-1.821215</v>
      </c>
      <c r="E4899">
        <v>76</v>
      </c>
      <c r="F4899">
        <v>0</v>
      </c>
      <c r="G4899">
        <v>-1</v>
      </c>
      <c r="H4899">
        <v>1</v>
      </c>
      <c r="I4899">
        <v>274</v>
      </c>
    </row>
    <row r="4900" spans="2:9" x14ac:dyDescent="0.25">
      <c r="B4900">
        <v>267</v>
      </c>
      <c r="C4900">
        <v>90</v>
      </c>
      <c r="D4900">
        <v>0.53454800000000002</v>
      </c>
      <c r="E4900">
        <v>76</v>
      </c>
      <c r="F4900">
        <v>0</v>
      </c>
      <c r="G4900">
        <v>-1</v>
      </c>
      <c r="H4900">
        <v>1</v>
      </c>
      <c r="I4900">
        <v>274</v>
      </c>
    </row>
    <row r="4901" spans="2:9" x14ac:dyDescent="0.25">
      <c r="B4901">
        <v>268</v>
      </c>
      <c r="C4901">
        <v>88</v>
      </c>
      <c r="D4901">
        <v>-2.1349170000000002</v>
      </c>
      <c r="E4901">
        <v>76</v>
      </c>
      <c r="F4901">
        <v>0</v>
      </c>
      <c r="G4901">
        <v>-1</v>
      </c>
      <c r="H4901">
        <v>1</v>
      </c>
      <c r="I4901">
        <v>274</v>
      </c>
    </row>
    <row r="4902" spans="2:9" x14ac:dyDescent="0.25">
      <c r="B4902">
        <v>268</v>
      </c>
      <c r="C4902">
        <v>90</v>
      </c>
      <c r="D4902">
        <v>0.53454800000000002</v>
      </c>
      <c r="E4902">
        <v>76</v>
      </c>
      <c r="F4902">
        <v>0</v>
      </c>
      <c r="G4902">
        <v>-1</v>
      </c>
      <c r="H4902">
        <v>1</v>
      </c>
      <c r="I4902">
        <v>274</v>
      </c>
    </row>
    <row r="4903" spans="2:9" x14ac:dyDescent="0.25">
      <c r="B4903">
        <v>269</v>
      </c>
      <c r="C4903">
        <v>88</v>
      </c>
      <c r="D4903">
        <v>-2.211846</v>
      </c>
      <c r="E4903">
        <v>76</v>
      </c>
      <c r="F4903">
        <v>0</v>
      </c>
      <c r="G4903">
        <v>-1</v>
      </c>
      <c r="H4903">
        <v>1</v>
      </c>
      <c r="I4903">
        <v>274</v>
      </c>
    </row>
    <row r="4904" spans="2:9" x14ac:dyDescent="0.25">
      <c r="B4904">
        <v>269</v>
      </c>
      <c r="C4904">
        <v>90</v>
      </c>
      <c r="D4904">
        <v>0.48285899999999998</v>
      </c>
      <c r="E4904">
        <v>76</v>
      </c>
      <c r="F4904">
        <v>0</v>
      </c>
      <c r="G4904">
        <v>-1</v>
      </c>
      <c r="H4904">
        <v>1</v>
      </c>
      <c r="I4904">
        <v>274</v>
      </c>
    </row>
    <row r="4905" spans="2:9" x14ac:dyDescent="0.25">
      <c r="B4905">
        <v>270</v>
      </c>
      <c r="C4905">
        <v>88</v>
      </c>
      <c r="D4905">
        <v>-2.4007580000000002</v>
      </c>
      <c r="E4905">
        <v>76</v>
      </c>
      <c r="F4905">
        <v>0</v>
      </c>
      <c r="G4905">
        <v>-1</v>
      </c>
      <c r="H4905">
        <v>1</v>
      </c>
      <c r="I4905">
        <v>274</v>
      </c>
    </row>
    <row r="4906" spans="2:9" x14ac:dyDescent="0.25">
      <c r="B4906">
        <v>270</v>
      </c>
      <c r="C4906">
        <v>90</v>
      </c>
      <c r="D4906">
        <v>0.48285899999999998</v>
      </c>
      <c r="E4906">
        <v>76</v>
      </c>
      <c r="F4906">
        <v>0</v>
      </c>
      <c r="G4906">
        <v>-1</v>
      </c>
      <c r="H4906">
        <v>1</v>
      </c>
      <c r="I4906">
        <v>274</v>
      </c>
    </row>
    <row r="4907" spans="2:9" x14ac:dyDescent="0.25">
      <c r="B4907">
        <v>271</v>
      </c>
      <c r="C4907">
        <v>88</v>
      </c>
      <c r="D4907">
        <v>-0.27325899999999997</v>
      </c>
      <c r="E4907">
        <v>76</v>
      </c>
      <c r="F4907">
        <v>0</v>
      </c>
      <c r="G4907">
        <v>-1</v>
      </c>
      <c r="H4907">
        <v>1</v>
      </c>
      <c r="I4907">
        <v>274</v>
      </c>
    </row>
    <row r="4908" spans="2:9" x14ac:dyDescent="0.25">
      <c r="B4908">
        <v>272</v>
      </c>
      <c r="C4908">
        <v>88</v>
      </c>
      <c r="D4908">
        <v>-0.34506500000000001</v>
      </c>
      <c r="E4908">
        <v>76</v>
      </c>
      <c r="F4908">
        <v>0</v>
      </c>
      <c r="G4908">
        <v>-1</v>
      </c>
      <c r="H4908">
        <v>1</v>
      </c>
      <c r="I4908">
        <v>274</v>
      </c>
    </row>
    <row r="4909" spans="2:9" x14ac:dyDescent="0.25">
      <c r="B4909">
        <v>273</v>
      </c>
      <c r="C4909">
        <v>88</v>
      </c>
      <c r="D4909">
        <v>-0.41687000000000002</v>
      </c>
      <c r="E4909">
        <v>76</v>
      </c>
      <c r="F4909">
        <v>0</v>
      </c>
      <c r="G4909">
        <v>-1</v>
      </c>
      <c r="H4909">
        <v>1</v>
      </c>
      <c r="I4909">
        <v>274</v>
      </c>
    </row>
    <row r="4910" spans="2:9" x14ac:dyDescent="0.25">
      <c r="B4910">
        <v>274</v>
      </c>
      <c r="C4910">
        <v>88</v>
      </c>
      <c r="D4910">
        <v>-0.48867500000000003</v>
      </c>
      <c r="E4910">
        <v>76</v>
      </c>
      <c r="F4910">
        <v>0</v>
      </c>
      <c r="G4910">
        <v>-1</v>
      </c>
      <c r="H4910">
        <v>1</v>
      </c>
      <c r="I4910">
        <v>274</v>
      </c>
    </row>
    <row r="4911" spans="2:9" x14ac:dyDescent="0.25">
      <c r="B4911">
        <v>275</v>
      </c>
      <c r="C4911">
        <v>88</v>
      </c>
      <c r="D4911">
        <v>-0.56048100000000001</v>
      </c>
      <c r="E4911">
        <v>76</v>
      </c>
      <c r="F4911">
        <v>0</v>
      </c>
      <c r="G4911">
        <v>-1</v>
      </c>
      <c r="H4911">
        <v>1</v>
      </c>
      <c r="I4911">
        <v>274</v>
      </c>
    </row>
    <row r="4912" spans="2:9" x14ac:dyDescent="0.25">
      <c r="B4912">
        <v>276</v>
      </c>
      <c r="C4912">
        <v>88</v>
      </c>
      <c r="D4912">
        <v>-0.60835099999999998</v>
      </c>
      <c r="E4912">
        <v>76</v>
      </c>
      <c r="F4912">
        <v>0</v>
      </c>
      <c r="G4912">
        <v>-1</v>
      </c>
      <c r="H4912">
        <v>1</v>
      </c>
      <c r="I4912">
        <v>274</v>
      </c>
    </row>
    <row r="4913" spans="2:9" x14ac:dyDescent="0.25">
      <c r="B4913">
        <v>277</v>
      </c>
      <c r="C4913">
        <v>88</v>
      </c>
      <c r="D4913">
        <v>-0.68015599999999998</v>
      </c>
      <c r="E4913">
        <v>76</v>
      </c>
      <c r="F4913">
        <v>0</v>
      </c>
      <c r="G4913">
        <v>-1</v>
      </c>
      <c r="H4913">
        <v>1</v>
      </c>
      <c r="I4913">
        <v>274</v>
      </c>
    </row>
    <row r="4914" spans="2:9" x14ac:dyDescent="0.25">
      <c r="B4914">
        <v>278</v>
      </c>
      <c r="C4914">
        <v>88</v>
      </c>
      <c r="D4914">
        <v>-1.547058</v>
      </c>
      <c r="E4914">
        <v>76</v>
      </c>
      <c r="F4914">
        <v>0</v>
      </c>
      <c r="G4914">
        <v>-1</v>
      </c>
      <c r="H4914">
        <v>1</v>
      </c>
      <c r="I4914">
        <v>274</v>
      </c>
    </row>
    <row r="4915" spans="2:9" x14ac:dyDescent="0.25">
      <c r="B4915">
        <v>278</v>
      </c>
      <c r="C4915">
        <v>90</v>
      </c>
      <c r="D4915">
        <v>0.496865</v>
      </c>
      <c r="E4915">
        <v>76</v>
      </c>
      <c r="F4915">
        <v>0</v>
      </c>
      <c r="G4915">
        <v>-1</v>
      </c>
      <c r="H4915">
        <v>1</v>
      </c>
      <c r="I4915">
        <v>274</v>
      </c>
    </row>
    <row r="4916" spans="2:9" x14ac:dyDescent="0.25">
      <c r="B4916">
        <v>279</v>
      </c>
      <c r="C4916">
        <v>88</v>
      </c>
      <c r="D4916">
        <v>-2.4894440000000002</v>
      </c>
      <c r="E4916">
        <v>76</v>
      </c>
      <c r="F4916">
        <v>0</v>
      </c>
      <c r="G4916">
        <v>-1</v>
      </c>
      <c r="H4916">
        <v>1</v>
      </c>
      <c r="I4916">
        <v>274</v>
      </c>
    </row>
    <row r="4917" spans="2:9" x14ac:dyDescent="0.25">
      <c r="B4917">
        <v>279</v>
      </c>
      <c r="C4917">
        <v>90</v>
      </c>
      <c r="D4917">
        <v>0.63315299999999997</v>
      </c>
      <c r="E4917">
        <v>76</v>
      </c>
      <c r="F4917">
        <v>0</v>
      </c>
      <c r="G4917">
        <v>-1</v>
      </c>
      <c r="H4917">
        <v>1</v>
      </c>
      <c r="I4917">
        <v>274</v>
      </c>
    </row>
    <row r="4918" spans="2:9" x14ac:dyDescent="0.25">
      <c r="B4918">
        <v>280</v>
      </c>
      <c r="C4918">
        <v>88</v>
      </c>
      <c r="D4918">
        <v>-3.871149</v>
      </c>
      <c r="E4918">
        <v>76</v>
      </c>
      <c r="F4918">
        <v>0</v>
      </c>
      <c r="G4918">
        <v>-1</v>
      </c>
      <c r="H4918">
        <v>1</v>
      </c>
      <c r="I4918">
        <v>274</v>
      </c>
    </row>
    <row r="4919" spans="2:9" x14ac:dyDescent="0.25">
      <c r="B4919">
        <v>280</v>
      </c>
      <c r="C4919">
        <v>90</v>
      </c>
      <c r="D4919">
        <v>0.81497900000000001</v>
      </c>
      <c r="E4919">
        <v>76</v>
      </c>
      <c r="F4919">
        <v>0</v>
      </c>
      <c r="G4919">
        <v>-1</v>
      </c>
      <c r="H4919">
        <v>1</v>
      </c>
      <c r="I4919">
        <v>274</v>
      </c>
    </row>
    <row r="4920" spans="2:9" x14ac:dyDescent="0.25">
      <c r="B4920">
        <v>281</v>
      </c>
      <c r="C4920">
        <v>88</v>
      </c>
      <c r="D4920">
        <v>-3.7112150000000002</v>
      </c>
      <c r="E4920">
        <v>76</v>
      </c>
      <c r="F4920">
        <v>0</v>
      </c>
      <c r="G4920">
        <v>-1</v>
      </c>
      <c r="H4920">
        <v>1</v>
      </c>
      <c r="I4920">
        <v>274</v>
      </c>
    </row>
    <row r="4921" spans="2:9" x14ac:dyDescent="0.25">
      <c r="B4921">
        <v>281</v>
      </c>
      <c r="C4921">
        <v>90</v>
      </c>
      <c r="D4921">
        <v>0.66650399999999999</v>
      </c>
      <c r="E4921">
        <v>76</v>
      </c>
      <c r="F4921">
        <v>0</v>
      </c>
      <c r="G4921">
        <v>-1</v>
      </c>
      <c r="H4921">
        <v>1</v>
      </c>
      <c r="I4921">
        <v>274</v>
      </c>
    </row>
    <row r="4922" spans="2:9" x14ac:dyDescent="0.25">
      <c r="B4922">
        <v>282</v>
      </c>
      <c r="C4922">
        <v>88</v>
      </c>
      <c r="D4922">
        <v>-3.9053610000000001</v>
      </c>
      <c r="E4922">
        <v>76</v>
      </c>
      <c r="F4922">
        <v>0</v>
      </c>
      <c r="G4922">
        <v>-1</v>
      </c>
      <c r="H4922">
        <v>1</v>
      </c>
      <c r="I4922">
        <v>274</v>
      </c>
    </row>
    <row r="4923" spans="2:9" x14ac:dyDescent="0.25">
      <c r="B4923">
        <v>282</v>
      </c>
      <c r="C4923">
        <v>90</v>
      </c>
      <c r="D4923">
        <v>0.61151599999999995</v>
      </c>
      <c r="E4923">
        <v>76</v>
      </c>
      <c r="F4923">
        <v>0</v>
      </c>
      <c r="G4923">
        <v>-1</v>
      </c>
      <c r="H4923">
        <v>1</v>
      </c>
      <c r="I4923">
        <v>274</v>
      </c>
    </row>
    <row r="4924" spans="2:9" x14ac:dyDescent="0.25">
      <c r="B4924">
        <v>283</v>
      </c>
      <c r="C4924">
        <v>88</v>
      </c>
      <c r="D4924">
        <v>-4.4243389999999998</v>
      </c>
      <c r="E4924">
        <v>76</v>
      </c>
      <c r="F4924">
        <v>0</v>
      </c>
      <c r="G4924">
        <v>-1</v>
      </c>
      <c r="H4924">
        <v>1</v>
      </c>
      <c r="I4924">
        <v>274</v>
      </c>
    </row>
    <row r="4925" spans="2:9" x14ac:dyDescent="0.25">
      <c r="B4925">
        <v>283</v>
      </c>
      <c r="C4925">
        <v>90</v>
      </c>
      <c r="D4925">
        <v>0.63826499999999997</v>
      </c>
      <c r="E4925">
        <v>76</v>
      </c>
      <c r="F4925">
        <v>0</v>
      </c>
      <c r="G4925">
        <v>-1</v>
      </c>
      <c r="H4925">
        <v>1</v>
      </c>
      <c r="I4925">
        <v>274</v>
      </c>
    </row>
    <row r="4926" spans="2:9" x14ac:dyDescent="0.25">
      <c r="B4926">
        <v>284</v>
      </c>
      <c r="C4926">
        <v>88</v>
      </c>
      <c r="D4926">
        <v>-3.0527519999999999</v>
      </c>
      <c r="E4926">
        <v>76</v>
      </c>
      <c r="F4926">
        <v>0</v>
      </c>
      <c r="G4926">
        <v>-1</v>
      </c>
      <c r="H4926">
        <v>1</v>
      </c>
      <c r="I4926">
        <v>274</v>
      </c>
    </row>
    <row r="4927" spans="2:9" x14ac:dyDescent="0.25">
      <c r="B4927">
        <v>284</v>
      </c>
      <c r="C4927">
        <v>90</v>
      </c>
      <c r="D4927">
        <v>0.393903</v>
      </c>
      <c r="E4927">
        <v>76</v>
      </c>
      <c r="F4927">
        <v>0</v>
      </c>
      <c r="G4927">
        <v>-1</v>
      </c>
      <c r="H4927">
        <v>1</v>
      </c>
      <c r="I4927">
        <v>274</v>
      </c>
    </row>
    <row r="4928" spans="2:9" x14ac:dyDescent="0.25">
      <c r="B4928">
        <v>285</v>
      </c>
      <c r="C4928">
        <v>88</v>
      </c>
      <c r="D4928">
        <v>-0.64037599999999995</v>
      </c>
      <c r="E4928">
        <v>76</v>
      </c>
      <c r="F4928">
        <v>0</v>
      </c>
      <c r="G4928">
        <v>-1</v>
      </c>
      <c r="H4928">
        <v>1</v>
      </c>
      <c r="I4928">
        <v>274</v>
      </c>
    </row>
    <row r="4929" spans="2:9" x14ac:dyDescent="0.25">
      <c r="B4929">
        <v>285</v>
      </c>
      <c r="C4929">
        <v>90</v>
      </c>
      <c r="D4929">
        <v>0.208757</v>
      </c>
      <c r="E4929">
        <v>76</v>
      </c>
      <c r="F4929">
        <v>0</v>
      </c>
      <c r="G4929">
        <v>-1</v>
      </c>
      <c r="H4929">
        <v>1</v>
      </c>
      <c r="I4929">
        <v>274</v>
      </c>
    </row>
    <row r="4930" spans="2:9" x14ac:dyDescent="0.25">
      <c r="B4930">
        <v>286</v>
      </c>
      <c r="C4930">
        <v>88</v>
      </c>
      <c r="D4930">
        <v>-0.64037599999999995</v>
      </c>
      <c r="E4930">
        <v>76</v>
      </c>
      <c r="F4930">
        <v>0</v>
      </c>
      <c r="G4930">
        <v>-1</v>
      </c>
      <c r="H4930">
        <v>1</v>
      </c>
      <c r="I4930">
        <v>274</v>
      </c>
    </row>
    <row r="4931" spans="2:9" x14ac:dyDescent="0.25">
      <c r="B4931">
        <v>287</v>
      </c>
      <c r="C4931">
        <v>88</v>
      </c>
      <c r="D4931">
        <v>-1.3404400000000001</v>
      </c>
      <c r="E4931">
        <v>76</v>
      </c>
      <c r="F4931">
        <v>0</v>
      </c>
      <c r="G4931">
        <v>-1</v>
      </c>
      <c r="H4931">
        <v>1</v>
      </c>
      <c r="I4931">
        <v>274</v>
      </c>
    </row>
    <row r="4932" spans="2:9" x14ac:dyDescent="0.25">
      <c r="B4932">
        <v>288</v>
      </c>
      <c r="C4932">
        <v>88</v>
      </c>
      <c r="D4932">
        <v>-1.3404400000000001</v>
      </c>
      <c r="E4932">
        <v>76</v>
      </c>
      <c r="F4932">
        <v>0</v>
      </c>
      <c r="G4932">
        <v>-1</v>
      </c>
      <c r="H4932">
        <v>1</v>
      </c>
      <c r="I4932">
        <v>274</v>
      </c>
    </row>
    <row r="4933" spans="2:9" x14ac:dyDescent="0.25">
      <c r="B4933">
        <v>288</v>
      </c>
      <c r="C4933">
        <v>90</v>
      </c>
      <c r="D4933">
        <v>0.43697200000000003</v>
      </c>
      <c r="E4933">
        <v>76</v>
      </c>
      <c r="F4933">
        <v>0</v>
      </c>
      <c r="G4933">
        <v>-1</v>
      </c>
      <c r="H4933">
        <v>1</v>
      </c>
      <c r="I4933">
        <v>274</v>
      </c>
    </row>
    <row r="4934" spans="2:9" x14ac:dyDescent="0.25">
      <c r="B4934">
        <v>289</v>
      </c>
      <c r="C4934">
        <v>88</v>
      </c>
      <c r="D4934">
        <v>-1.259312</v>
      </c>
      <c r="E4934">
        <v>76</v>
      </c>
      <c r="F4934">
        <v>0</v>
      </c>
      <c r="G4934">
        <v>-1</v>
      </c>
      <c r="H4934">
        <v>1</v>
      </c>
      <c r="I4934">
        <v>274</v>
      </c>
    </row>
    <row r="4935" spans="2:9" x14ac:dyDescent="0.25">
      <c r="B4935">
        <v>290</v>
      </c>
      <c r="C4935">
        <v>88</v>
      </c>
      <c r="D4935">
        <v>-0.311809</v>
      </c>
      <c r="E4935">
        <v>76</v>
      </c>
      <c r="F4935">
        <v>0</v>
      </c>
      <c r="G4935">
        <v>-1</v>
      </c>
      <c r="H4935">
        <v>1</v>
      </c>
      <c r="I4935">
        <v>274</v>
      </c>
    </row>
    <row r="4936" spans="2:9" x14ac:dyDescent="0.25">
      <c r="B4936">
        <v>291</v>
      </c>
      <c r="C4936">
        <v>88</v>
      </c>
      <c r="D4936">
        <v>-0.28334500000000001</v>
      </c>
      <c r="E4936">
        <v>76</v>
      </c>
      <c r="F4936">
        <v>0</v>
      </c>
      <c r="G4936">
        <v>-1</v>
      </c>
      <c r="H4936">
        <v>1</v>
      </c>
      <c r="I4936">
        <v>274</v>
      </c>
    </row>
    <row r="4937" spans="2:9" x14ac:dyDescent="0.25">
      <c r="B4937">
        <v>292</v>
      </c>
      <c r="C4937">
        <v>88</v>
      </c>
      <c r="D4937">
        <v>-0.42313899999999999</v>
      </c>
      <c r="E4937">
        <v>76</v>
      </c>
      <c r="F4937">
        <v>0</v>
      </c>
      <c r="G4937">
        <v>-1</v>
      </c>
      <c r="H4937">
        <v>1</v>
      </c>
      <c r="I4937">
        <v>274</v>
      </c>
    </row>
    <row r="4938" spans="2:9" x14ac:dyDescent="0.25">
      <c r="B4938">
        <v>293</v>
      </c>
      <c r="C4938">
        <v>88</v>
      </c>
      <c r="D4938">
        <v>-0.348686</v>
      </c>
      <c r="E4938">
        <v>76</v>
      </c>
      <c r="F4938">
        <v>0</v>
      </c>
      <c r="G4938">
        <v>-1</v>
      </c>
      <c r="H4938">
        <v>1</v>
      </c>
      <c r="I4938">
        <v>274</v>
      </c>
    </row>
    <row r="4939" spans="2:9" x14ac:dyDescent="0.25">
      <c r="B4939">
        <v>294</v>
      </c>
      <c r="C4939">
        <v>88</v>
      </c>
      <c r="D4939">
        <v>-0.30401499999999998</v>
      </c>
      <c r="E4939">
        <v>76</v>
      </c>
      <c r="F4939">
        <v>0</v>
      </c>
      <c r="G4939">
        <v>-1</v>
      </c>
      <c r="H4939">
        <v>1</v>
      </c>
      <c r="I4939">
        <v>274</v>
      </c>
    </row>
    <row r="4940" spans="2:9" x14ac:dyDescent="0.25">
      <c r="B4940">
        <v>295</v>
      </c>
      <c r="C4940">
        <v>88</v>
      </c>
      <c r="D4940">
        <v>-0.25934299999999999</v>
      </c>
      <c r="E4940">
        <v>76</v>
      </c>
      <c r="F4940">
        <v>0</v>
      </c>
      <c r="G4940">
        <v>-1</v>
      </c>
      <c r="H4940">
        <v>1</v>
      </c>
      <c r="I4940">
        <v>274</v>
      </c>
    </row>
    <row r="4941" spans="2:9" x14ac:dyDescent="0.25">
      <c r="B4941">
        <v>296</v>
      </c>
      <c r="C4941">
        <v>88</v>
      </c>
      <c r="D4941">
        <v>-0.214672</v>
      </c>
      <c r="E4941">
        <v>76</v>
      </c>
      <c r="F4941">
        <v>0</v>
      </c>
      <c r="G4941">
        <v>-1</v>
      </c>
      <c r="H4941">
        <v>1</v>
      </c>
      <c r="I4941">
        <v>274</v>
      </c>
    </row>
    <row r="4942" spans="2:9" x14ac:dyDescent="0.25">
      <c r="B4942">
        <v>299</v>
      </c>
      <c r="C4942">
        <v>88</v>
      </c>
      <c r="D4942">
        <v>-0.378467</v>
      </c>
      <c r="E4942">
        <v>76</v>
      </c>
      <c r="F4942">
        <v>0</v>
      </c>
      <c r="G4942">
        <v>-1</v>
      </c>
      <c r="H4942">
        <v>1</v>
      </c>
      <c r="I4942">
        <v>274</v>
      </c>
    </row>
    <row r="4943" spans="2:9" x14ac:dyDescent="0.25">
      <c r="B4943">
        <v>301</v>
      </c>
      <c r="C4943">
        <v>88</v>
      </c>
      <c r="D4943">
        <v>-0.34631099999999998</v>
      </c>
      <c r="E4943">
        <v>76</v>
      </c>
      <c r="F4943">
        <v>0</v>
      </c>
      <c r="G4943">
        <v>-1</v>
      </c>
      <c r="H4943">
        <v>1</v>
      </c>
      <c r="I4943">
        <v>274</v>
      </c>
    </row>
    <row r="4944" spans="2:9" x14ac:dyDescent="0.25">
      <c r="B4944">
        <v>302</v>
      </c>
      <c r="C4944">
        <v>88</v>
      </c>
      <c r="D4944">
        <v>-0.51717000000000002</v>
      </c>
      <c r="E4944">
        <v>76</v>
      </c>
      <c r="F4944">
        <v>0</v>
      </c>
      <c r="G4944">
        <v>-1</v>
      </c>
      <c r="H4944">
        <v>1</v>
      </c>
      <c r="I4944">
        <v>274</v>
      </c>
    </row>
    <row r="4945" spans="2:9" x14ac:dyDescent="0.25">
      <c r="B4945">
        <v>303</v>
      </c>
      <c r="C4945">
        <v>88</v>
      </c>
      <c r="D4945">
        <v>-0.33287800000000001</v>
      </c>
      <c r="E4945">
        <v>76</v>
      </c>
      <c r="F4945">
        <v>0</v>
      </c>
      <c r="G4945">
        <v>-1</v>
      </c>
      <c r="H4945">
        <v>1</v>
      </c>
      <c r="I4945">
        <v>274</v>
      </c>
    </row>
    <row r="4946" spans="2:9" x14ac:dyDescent="0.25">
      <c r="B4946">
        <v>305</v>
      </c>
      <c r="C4946">
        <v>88</v>
      </c>
      <c r="D4946">
        <v>-1.1236520000000001</v>
      </c>
      <c r="E4946">
        <v>76</v>
      </c>
      <c r="F4946">
        <v>0</v>
      </c>
      <c r="G4946">
        <v>-1</v>
      </c>
      <c r="H4946">
        <v>1</v>
      </c>
      <c r="I4946">
        <v>274</v>
      </c>
    </row>
    <row r="4947" spans="2:9" x14ac:dyDescent="0.25">
      <c r="B4947">
        <v>306</v>
      </c>
      <c r="C4947">
        <v>88</v>
      </c>
      <c r="D4947">
        <v>-0.93010400000000004</v>
      </c>
      <c r="E4947">
        <v>76</v>
      </c>
      <c r="F4947">
        <v>0</v>
      </c>
      <c r="G4947">
        <v>-1</v>
      </c>
      <c r="H4947">
        <v>1</v>
      </c>
      <c r="I4947">
        <v>274</v>
      </c>
    </row>
    <row r="4948" spans="2:9" x14ac:dyDescent="0.25">
      <c r="B4948">
        <v>307</v>
      </c>
      <c r="C4948">
        <v>88</v>
      </c>
      <c r="D4948">
        <v>-0.84455999999999998</v>
      </c>
      <c r="E4948">
        <v>76</v>
      </c>
      <c r="F4948">
        <v>0</v>
      </c>
      <c r="G4948">
        <v>-1</v>
      </c>
      <c r="H4948">
        <v>1</v>
      </c>
      <c r="I4948">
        <v>274</v>
      </c>
    </row>
    <row r="4949" spans="2:9" x14ac:dyDescent="0.25">
      <c r="B4949">
        <v>308</v>
      </c>
      <c r="C4949">
        <v>88</v>
      </c>
      <c r="D4949">
        <v>-0.84455999999999998</v>
      </c>
      <c r="E4949">
        <v>76</v>
      </c>
      <c r="F4949">
        <v>0</v>
      </c>
      <c r="G4949">
        <v>-1</v>
      </c>
      <c r="H4949">
        <v>1</v>
      </c>
      <c r="I4949">
        <v>274</v>
      </c>
    </row>
    <row r="4950" spans="2:9" x14ac:dyDescent="0.25">
      <c r="B4950">
        <v>308</v>
      </c>
      <c r="C4950">
        <v>90</v>
      </c>
      <c r="D4950">
        <v>0.232545</v>
      </c>
      <c r="E4950">
        <v>76</v>
      </c>
      <c r="F4950">
        <v>0</v>
      </c>
      <c r="G4950">
        <v>-1</v>
      </c>
      <c r="H4950">
        <v>1</v>
      </c>
      <c r="I4950">
        <v>274</v>
      </c>
    </row>
    <row r="4951" spans="2:9" x14ac:dyDescent="0.25">
      <c r="B4951">
        <v>309</v>
      </c>
      <c r="C4951">
        <v>88</v>
      </c>
      <c r="D4951">
        <v>-0.77747200000000005</v>
      </c>
      <c r="E4951">
        <v>76</v>
      </c>
      <c r="F4951">
        <v>0</v>
      </c>
      <c r="G4951">
        <v>-1</v>
      </c>
      <c r="H4951">
        <v>1</v>
      </c>
      <c r="I4951">
        <v>274</v>
      </c>
    </row>
    <row r="4952" spans="2:9" x14ac:dyDescent="0.25">
      <c r="B4952">
        <v>310</v>
      </c>
      <c r="C4952">
        <v>88</v>
      </c>
      <c r="D4952">
        <v>-2.5942810000000001</v>
      </c>
      <c r="E4952">
        <v>76</v>
      </c>
      <c r="F4952">
        <v>0</v>
      </c>
      <c r="G4952">
        <v>-1</v>
      </c>
      <c r="H4952">
        <v>1</v>
      </c>
      <c r="I4952">
        <v>274</v>
      </c>
    </row>
    <row r="4953" spans="2:9" x14ac:dyDescent="0.25">
      <c r="B4953">
        <v>311</v>
      </c>
      <c r="C4953">
        <v>88</v>
      </c>
      <c r="D4953">
        <v>-3.76396</v>
      </c>
      <c r="E4953">
        <v>76</v>
      </c>
      <c r="F4953">
        <v>0</v>
      </c>
      <c r="G4953">
        <v>-1</v>
      </c>
      <c r="H4953">
        <v>1</v>
      </c>
      <c r="I4953">
        <v>274</v>
      </c>
    </row>
    <row r="4954" spans="2:9" x14ac:dyDescent="0.25">
      <c r="B4954">
        <v>312</v>
      </c>
      <c r="C4954">
        <v>88</v>
      </c>
      <c r="D4954">
        <v>-0.60458900000000004</v>
      </c>
      <c r="E4954">
        <v>76</v>
      </c>
      <c r="F4954">
        <v>0</v>
      </c>
      <c r="G4954">
        <v>-1</v>
      </c>
      <c r="H4954">
        <v>1</v>
      </c>
      <c r="I4954">
        <v>274</v>
      </c>
    </row>
    <row r="4955" spans="2:9" x14ac:dyDescent="0.25">
      <c r="B4955">
        <v>313</v>
      </c>
      <c r="C4955">
        <v>88</v>
      </c>
      <c r="D4955">
        <v>-2.2523369999999998</v>
      </c>
      <c r="E4955">
        <v>76</v>
      </c>
      <c r="F4955">
        <v>0</v>
      </c>
      <c r="G4955">
        <v>-1</v>
      </c>
      <c r="H4955">
        <v>1</v>
      </c>
      <c r="I4955">
        <v>274</v>
      </c>
    </row>
    <row r="4956" spans="2:9" x14ac:dyDescent="0.25">
      <c r="B4956">
        <v>314</v>
      </c>
      <c r="C4956">
        <v>88</v>
      </c>
      <c r="D4956">
        <v>-1.7728379999999999</v>
      </c>
      <c r="E4956">
        <v>76</v>
      </c>
      <c r="F4956">
        <v>0</v>
      </c>
      <c r="G4956">
        <v>-1</v>
      </c>
      <c r="H4956">
        <v>1</v>
      </c>
      <c r="I4956">
        <v>274</v>
      </c>
    </row>
    <row r="4957" spans="2:9" x14ac:dyDescent="0.25">
      <c r="B4957">
        <v>314</v>
      </c>
      <c r="C4957">
        <v>90</v>
      </c>
      <c r="D4957">
        <v>0.368085</v>
      </c>
      <c r="E4957">
        <v>76</v>
      </c>
      <c r="F4957">
        <v>0</v>
      </c>
      <c r="G4957">
        <v>-1</v>
      </c>
      <c r="H4957">
        <v>1</v>
      </c>
      <c r="I4957">
        <v>274</v>
      </c>
    </row>
    <row r="4958" spans="2:9" x14ac:dyDescent="0.25">
      <c r="B4958">
        <v>315</v>
      </c>
      <c r="C4958">
        <v>88</v>
      </c>
      <c r="D4958">
        <v>-0.28964200000000001</v>
      </c>
      <c r="E4958">
        <v>76</v>
      </c>
      <c r="F4958">
        <v>0</v>
      </c>
      <c r="G4958">
        <v>-1</v>
      </c>
      <c r="H4958">
        <v>1</v>
      </c>
      <c r="I4958">
        <v>274</v>
      </c>
    </row>
    <row r="4959" spans="2:9" x14ac:dyDescent="0.25">
      <c r="B4959">
        <v>316</v>
      </c>
      <c r="C4959">
        <v>88</v>
      </c>
      <c r="D4959">
        <v>-0.32489099999999999</v>
      </c>
      <c r="E4959">
        <v>76</v>
      </c>
      <c r="F4959">
        <v>0</v>
      </c>
      <c r="G4959">
        <v>-1</v>
      </c>
      <c r="H4959">
        <v>1</v>
      </c>
      <c r="I4959">
        <v>274</v>
      </c>
    </row>
    <row r="4960" spans="2:9" x14ac:dyDescent="0.25">
      <c r="B4960">
        <v>317</v>
      </c>
      <c r="C4960">
        <v>88</v>
      </c>
      <c r="D4960">
        <v>-0.76368000000000003</v>
      </c>
      <c r="E4960">
        <v>76</v>
      </c>
      <c r="F4960">
        <v>0</v>
      </c>
      <c r="G4960">
        <v>-1</v>
      </c>
      <c r="H4960">
        <v>1</v>
      </c>
      <c r="I4960">
        <v>274</v>
      </c>
    </row>
    <row r="4961" spans="2:9" x14ac:dyDescent="0.25">
      <c r="B4961">
        <v>318</v>
      </c>
      <c r="C4961">
        <v>88</v>
      </c>
      <c r="D4961">
        <v>-0.29114299999999999</v>
      </c>
      <c r="E4961">
        <v>76</v>
      </c>
      <c r="F4961">
        <v>0</v>
      </c>
      <c r="G4961">
        <v>-1</v>
      </c>
      <c r="H4961">
        <v>1</v>
      </c>
      <c r="I4961">
        <v>274</v>
      </c>
    </row>
    <row r="4962" spans="2:9" x14ac:dyDescent="0.25">
      <c r="B4962">
        <v>319</v>
      </c>
      <c r="C4962">
        <v>88</v>
      </c>
      <c r="D4962">
        <v>-0.25336199999999998</v>
      </c>
      <c r="E4962">
        <v>76</v>
      </c>
      <c r="F4962">
        <v>0</v>
      </c>
      <c r="G4962">
        <v>-1</v>
      </c>
      <c r="H4962">
        <v>1</v>
      </c>
      <c r="I4962">
        <v>274</v>
      </c>
    </row>
    <row r="4963" spans="2:9" x14ac:dyDescent="0.25">
      <c r="B4963">
        <v>320</v>
      </c>
      <c r="C4963">
        <v>88</v>
      </c>
      <c r="D4963">
        <v>-0.63567099999999999</v>
      </c>
      <c r="E4963">
        <v>76</v>
      </c>
      <c r="F4963">
        <v>0</v>
      </c>
      <c r="G4963">
        <v>-1</v>
      </c>
      <c r="H4963">
        <v>1</v>
      </c>
      <c r="I4963">
        <v>274</v>
      </c>
    </row>
    <row r="4964" spans="2:9" x14ac:dyDescent="0.25">
      <c r="B4964">
        <v>321</v>
      </c>
      <c r="C4964">
        <v>88</v>
      </c>
      <c r="D4964">
        <v>-0.93529499999999999</v>
      </c>
      <c r="E4964">
        <v>76</v>
      </c>
      <c r="F4964">
        <v>0</v>
      </c>
      <c r="G4964">
        <v>-1</v>
      </c>
      <c r="H4964">
        <v>1</v>
      </c>
      <c r="I4964">
        <v>274</v>
      </c>
    </row>
    <row r="4965" spans="2:9" x14ac:dyDescent="0.25">
      <c r="B4965">
        <v>322</v>
      </c>
      <c r="C4965">
        <v>88</v>
      </c>
      <c r="D4965">
        <v>-0.36836099999999999</v>
      </c>
      <c r="E4965">
        <v>76</v>
      </c>
      <c r="F4965">
        <v>0</v>
      </c>
      <c r="G4965">
        <v>-1</v>
      </c>
      <c r="H4965">
        <v>1</v>
      </c>
      <c r="I4965">
        <v>274</v>
      </c>
    </row>
    <row r="4966" spans="2:9" x14ac:dyDescent="0.25">
      <c r="B4966">
        <v>323</v>
      </c>
      <c r="C4966">
        <v>88</v>
      </c>
      <c r="D4966">
        <v>-0.314828</v>
      </c>
      <c r="E4966">
        <v>76</v>
      </c>
      <c r="F4966">
        <v>0</v>
      </c>
      <c r="G4966">
        <v>-1</v>
      </c>
      <c r="H4966">
        <v>1</v>
      </c>
      <c r="I4966">
        <v>274</v>
      </c>
    </row>
    <row r="4967" spans="2:9" x14ac:dyDescent="0.25">
      <c r="B4967">
        <v>325</v>
      </c>
      <c r="C4967">
        <v>88</v>
      </c>
      <c r="D4967">
        <v>-1.0478019999999999</v>
      </c>
      <c r="E4967">
        <v>76</v>
      </c>
      <c r="F4967">
        <v>0</v>
      </c>
      <c r="G4967">
        <v>-1</v>
      </c>
      <c r="H4967">
        <v>1</v>
      </c>
      <c r="I4967">
        <v>274</v>
      </c>
    </row>
    <row r="4968" spans="2:9" x14ac:dyDescent="0.25">
      <c r="B4968">
        <v>326</v>
      </c>
      <c r="C4968">
        <v>88</v>
      </c>
      <c r="D4968">
        <v>-2.092209</v>
      </c>
      <c r="E4968">
        <v>76</v>
      </c>
      <c r="F4968">
        <v>0</v>
      </c>
      <c r="G4968">
        <v>-1</v>
      </c>
      <c r="H4968">
        <v>1</v>
      </c>
      <c r="I4968">
        <v>274</v>
      </c>
    </row>
    <row r="4969" spans="2:9" x14ac:dyDescent="0.25">
      <c r="B4969">
        <v>326</v>
      </c>
      <c r="C4969">
        <v>90</v>
      </c>
      <c r="D4969">
        <v>0.37637700000000002</v>
      </c>
      <c r="E4969">
        <v>76</v>
      </c>
      <c r="F4969">
        <v>0</v>
      </c>
      <c r="G4969">
        <v>-1</v>
      </c>
      <c r="H4969">
        <v>1</v>
      </c>
      <c r="I4969">
        <v>274</v>
      </c>
    </row>
    <row r="4970" spans="2:9" x14ac:dyDescent="0.25">
      <c r="B4970">
        <v>327</v>
      </c>
      <c r="C4970">
        <v>88</v>
      </c>
      <c r="D4970">
        <v>-7.9433819999999997</v>
      </c>
      <c r="E4970">
        <v>76</v>
      </c>
      <c r="F4970">
        <v>0</v>
      </c>
      <c r="G4970">
        <v>-1</v>
      </c>
      <c r="H4970">
        <v>1</v>
      </c>
      <c r="I4970">
        <v>274</v>
      </c>
    </row>
    <row r="4971" spans="2:9" x14ac:dyDescent="0.25">
      <c r="B4971">
        <v>327</v>
      </c>
      <c r="C4971">
        <v>90</v>
      </c>
      <c r="D4971">
        <v>0.32851000000000002</v>
      </c>
      <c r="E4971">
        <v>76</v>
      </c>
      <c r="F4971">
        <v>0</v>
      </c>
      <c r="G4971">
        <v>-1</v>
      </c>
      <c r="H4971">
        <v>1</v>
      </c>
      <c r="I4971">
        <v>274</v>
      </c>
    </row>
    <row r="4972" spans="2:9" x14ac:dyDescent="0.25">
      <c r="B4972">
        <v>328</v>
      </c>
      <c r="C4972">
        <v>88</v>
      </c>
      <c r="D4972">
        <v>-4.9070739999999997</v>
      </c>
      <c r="E4972">
        <v>76</v>
      </c>
      <c r="F4972">
        <v>0</v>
      </c>
      <c r="G4972">
        <v>-1</v>
      </c>
      <c r="H4972">
        <v>1</v>
      </c>
      <c r="I4972">
        <v>274</v>
      </c>
    </row>
    <row r="4973" spans="2:9" x14ac:dyDescent="0.25">
      <c r="B4973">
        <v>328</v>
      </c>
      <c r="C4973">
        <v>90</v>
      </c>
      <c r="D4973">
        <v>0.20685000000000001</v>
      </c>
      <c r="E4973">
        <v>76</v>
      </c>
      <c r="F4973">
        <v>0</v>
      </c>
      <c r="G4973">
        <v>-1</v>
      </c>
      <c r="H4973">
        <v>1</v>
      </c>
      <c r="I4973">
        <v>274</v>
      </c>
    </row>
    <row r="4974" spans="2:9" x14ac:dyDescent="0.25">
      <c r="B4974">
        <v>329</v>
      </c>
      <c r="C4974">
        <v>88</v>
      </c>
      <c r="D4974">
        <v>-0.65576199999999996</v>
      </c>
      <c r="E4974">
        <v>76</v>
      </c>
      <c r="F4974">
        <v>0</v>
      </c>
      <c r="G4974">
        <v>-1</v>
      </c>
      <c r="H4974">
        <v>1</v>
      </c>
      <c r="I4974">
        <v>274</v>
      </c>
    </row>
    <row r="4975" spans="2:9" x14ac:dyDescent="0.25">
      <c r="B4975">
        <v>330</v>
      </c>
      <c r="C4975">
        <v>88</v>
      </c>
      <c r="D4975">
        <v>-0.49615500000000001</v>
      </c>
      <c r="E4975">
        <v>76</v>
      </c>
      <c r="F4975">
        <v>0</v>
      </c>
      <c r="G4975">
        <v>-1</v>
      </c>
      <c r="H4975">
        <v>1</v>
      </c>
      <c r="I4975">
        <v>274</v>
      </c>
    </row>
    <row r="4976" spans="2:9" x14ac:dyDescent="0.25">
      <c r="B4976">
        <v>331</v>
      </c>
      <c r="C4976">
        <v>88</v>
      </c>
      <c r="D4976">
        <v>-0.88234000000000001</v>
      </c>
      <c r="E4976">
        <v>76</v>
      </c>
      <c r="F4976">
        <v>0</v>
      </c>
      <c r="G4976">
        <v>-1</v>
      </c>
      <c r="H4976">
        <v>1</v>
      </c>
      <c r="I4976">
        <v>274</v>
      </c>
    </row>
    <row r="4977" spans="2:9" x14ac:dyDescent="0.25">
      <c r="B4977">
        <v>331</v>
      </c>
      <c r="C4977">
        <v>90</v>
      </c>
      <c r="D4977">
        <v>0.23236000000000001</v>
      </c>
      <c r="E4977">
        <v>76</v>
      </c>
      <c r="F4977">
        <v>0</v>
      </c>
      <c r="G4977">
        <v>-1</v>
      </c>
      <c r="H4977">
        <v>1</v>
      </c>
      <c r="I4977">
        <v>274</v>
      </c>
    </row>
    <row r="4978" spans="2:9" x14ac:dyDescent="0.25">
      <c r="B4978">
        <v>332</v>
      </c>
      <c r="C4978">
        <v>88</v>
      </c>
      <c r="D4978">
        <v>-0.88234000000000001</v>
      </c>
      <c r="E4978">
        <v>76</v>
      </c>
      <c r="F4978">
        <v>0</v>
      </c>
      <c r="G4978">
        <v>-1</v>
      </c>
      <c r="H4978">
        <v>1</v>
      </c>
      <c r="I4978">
        <v>274</v>
      </c>
    </row>
    <row r="4979" spans="2:9" x14ac:dyDescent="0.25">
      <c r="B4979">
        <v>333</v>
      </c>
      <c r="C4979">
        <v>88</v>
      </c>
      <c r="D4979">
        <v>-0.76929999999999998</v>
      </c>
      <c r="E4979">
        <v>76</v>
      </c>
      <c r="F4979">
        <v>0</v>
      </c>
      <c r="G4979">
        <v>-1</v>
      </c>
      <c r="H4979">
        <v>1</v>
      </c>
      <c r="I4979">
        <v>274</v>
      </c>
    </row>
    <row r="4980" spans="2:9" x14ac:dyDescent="0.25">
      <c r="B4980">
        <v>333</v>
      </c>
      <c r="C4980">
        <v>90</v>
      </c>
      <c r="D4980">
        <v>0.23236000000000001</v>
      </c>
      <c r="E4980">
        <v>76</v>
      </c>
      <c r="F4980">
        <v>0</v>
      </c>
      <c r="G4980">
        <v>-1</v>
      </c>
      <c r="H4980">
        <v>1</v>
      </c>
      <c r="I4980">
        <v>274</v>
      </c>
    </row>
    <row r="4981" spans="2:9" x14ac:dyDescent="0.25">
      <c r="B4981">
        <v>334</v>
      </c>
      <c r="C4981">
        <v>88</v>
      </c>
      <c r="D4981">
        <v>-0.76929999999999998</v>
      </c>
      <c r="E4981">
        <v>76</v>
      </c>
      <c r="F4981">
        <v>0</v>
      </c>
      <c r="G4981">
        <v>-1</v>
      </c>
      <c r="H4981">
        <v>1</v>
      </c>
      <c r="I4981">
        <v>274</v>
      </c>
    </row>
    <row r="4982" spans="2:9" x14ac:dyDescent="0.25">
      <c r="B4982">
        <v>335</v>
      </c>
      <c r="C4982">
        <v>88</v>
      </c>
      <c r="D4982">
        <v>-0.65625999999999995</v>
      </c>
      <c r="E4982">
        <v>76</v>
      </c>
      <c r="F4982">
        <v>0</v>
      </c>
      <c r="G4982">
        <v>-1</v>
      </c>
      <c r="H4982">
        <v>1</v>
      </c>
      <c r="I4982">
        <v>274</v>
      </c>
    </row>
    <row r="4983" spans="2:9" x14ac:dyDescent="0.25">
      <c r="B4983">
        <v>335</v>
      </c>
      <c r="C4983">
        <v>90</v>
      </c>
      <c r="D4983">
        <v>0.23236000000000001</v>
      </c>
      <c r="E4983">
        <v>76</v>
      </c>
      <c r="F4983">
        <v>0</v>
      </c>
      <c r="G4983">
        <v>-1</v>
      </c>
      <c r="H4983">
        <v>1</v>
      </c>
      <c r="I4983">
        <v>274</v>
      </c>
    </row>
    <row r="4984" spans="2:9" x14ac:dyDescent="0.25">
      <c r="B4984">
        <v>336</v>
      </c>
      <c r="C4984">
        <v>88</v>
      </c>
      <c r="D4984">
        <v>-0.65625999999999995</v>
      </c>
      <c r="E4984">
        <v>76</v>
      </c>
      <c r="F4984">
        <v>0</v>
      </c>
      <c r="G4984">
        <v>-1</v>
      </c>
      <c r="H4984">
        <v>1</v>
      </c>
      <c r="I4984">
        <v>274</v>
      </c>
    </row>
    <row r="4985" spans="2:9" x14ac:dyDescent="0.25">
      <c r="B4985">
        <v>337</v>
      </c>
      <c r="C4985">
        <v>88</v>
      </c>
      <c r="D4985">
        <v>-0.54322000000000004</v>
      </c>
      <c r="E4985">
        <v>76</v>
      </c>
      <c r="F4985">
        <v>0</v>
      </c>
      <c r="G4985">
        <v>-1</v>
      </c>
      <c r="H4985">
        <v>1</v>
      </c>
      <c r="I4985">
        <v>274</v>
      </c>
    </row>
    <row r="4986" spans="2:9" x14ac:dyDescent="0.25">
      <c r="B4986">
        <v>337</v>
      </c>
      <c r="C4986">
        <v>90</v>
      </c>
      <c r="D4986">
        <v>0.23236000000000001</v>
      </c>
      <c r="E4986">
        <v>76</v>
      </c>
      <c r="F4986">
        <v>0</v>
      </c>
      <c r="G4986">
        <v>-1</v>
      </c>
      <c r="H4986">
        <v>1</v>
      </c>
      <c r="I4986">
        <v>274</v>
      </c>
    </row>
    <row r="4987" spans="2:9" x14ac:dyDescent="0.25">
      <c r="B4987">
        <v>338</v>
      </c>
      <c r="C4987">
        <v>88</v>
      </c>
      <c r="D4987">
        <v>-0.54322000000000004</v>
      </c>
      <c r="E4987">
        <v>76</v>
      </c>
      <c r="F4987">
        <v>0</v>
      </c>
      <c r="G4987">
        <v>-1</v>
      </c>
      <c r="H4987">
        <v>1</v>
      </c>
      <c r="I4987">
        <v>274</v>
      </c>
    </row>
    <row r="4988" spans="2:9" x14ac:dyDescent="0.25">
      <c r="B4988">
        <v>339</v>
      </c>
      <c r="C4988">
        <v>88</v>
      </c>
      <c r="D4988">
        <v>-0.263459</v>
      </c>
      <c r="E4988">
        <v>76</v>
      </c>
      <c r="F4988">
        <v>0</v>
      </c>
      <c r="G4988">
        <v>-1</v>
      </c>
      <c r="H4988">
        <v>1</v>
      </c>
      <c r="I4988">
        <v>274</v>
      </c>
    </row>
    <row r="4989" spans="2:9" x14ac:dyDescent="0.25">
      <c r="B4989">
        <v>340</v>
      </c>
      <c r="C4989">
        <v>88</v>
      </c>
      <c r="D4989">
        <v>-0.263459</v>
      </c>
      <c r="E4989">
        <v>76</v>
      </c>
      <c r="F4989">
        <v>0</v>
      </c>
      <c r="G4989">
        <v>-1</v>
      </c>
      <c r="H4989">
        <v>1</v>
      </c>
      <c r="I4989">
        <v>274</v>
      </c>
    </row>
    <row r="4990" spans="2:9" x14ac:dyDescent="0.25">
      <c r="B4990">
        <v>341</v>
      </c>
      <c r="C4990">
        <v>88</v>
      </c>
      <c r="D4990">
        <v>-0.9577</v>
      </c>
      <c r="E4990">
        <v>76</v>
      </c>
      <c r="F4990">
        <v>0</v>
      </c>
      <c r="G4990">
        <v>-1</v>
      </c>
      <c r="H4990">
        <v>1</v>
      </c>
      <c r="I4990">
        <v>274</v>
      </c>
    </row>
    <row r="4991" spans="2:9" x14ac:dyDescent="0.25">
      <c r="B4991">
        <v>341</v>
      </c>
      <c r="C4991">
        <v>90</v>
      </c>
      <c r="D4991">
        <v>0.23236000000000001</v>
      </c>
      <c r="E4991">
        <v>76</v>
      </c>
      <c r="F4991">
        <v>0</v>
      </c>
      <c r="G4991">
        <v>-1</v>
      </c>
      <c r="H4991">
        <v>1</v>
      </c>
      <c r="I4991">
        <v>274</v>
      </c>
    </row>
    <row r="4992" spans="2:9" x14ac:dyDescent="0.25">
      <c r="B4992">
        <v>342</v>
      </c>
      <c r="C4992">
        <v>88</v>
      </c>
      <c r="D4992">
        <v>-0.44377499999999998</v>
      </c>
      <c r="E4992">
        <v>76</v>
      </c>
      <c r="F4992">
        <v>0</v>
      </c>
      <c r="G4992">
        <v>-1</v>
      </c>
      <c r="H4992">
        <v>1</v>
      </c>
      <c r="I4992">
        <v>274</v>
      </c>
    </row>
    <row r="4993" spans="2:9" x14ac:dyDescent="0.25">
      <c r="B4993">
        <v>343</v>
      </c>
      <c r="C4993">
        <v>88</v>
      </c>
      <c r="D4993">
        <v>-1.0009479999999999</v>
      </c>
      <c r="E4993">
        <v>76</v>
      </c>
      <c r="F4993">
        <v>0</v>
      </c>
      <c r="G4993">
        <v>-1</v>
      </c>
      <c r="H4993">
        <v>1</v>
      </c>
      <c r="I4993">
        <v>274</v>
      </c>
    </row>
    <row r="4994" spans="2:9" x14ac:dyDescent="0.25">
      <c r="B4994">
        <v>343</v>
      </c>
      <c r="C4994">
        <v>90</v>
      </c>
      <c r="D4994">
        <v>0.32629999999999998</v>
      </c>
      <c r="E4994">
        <v>76</v>
      </c>
      <c r="F4994">
        <v>0</v>
      </c>
      <c r="G4994">
        <v>-1</v>
      </c>
      <c r="H4994">
        <v>1</v>
      </c>
      <c r="I4994">
        <v>274</v>
      </c>
    </row>
    <row r="4995" spans="2:9" x14ac:dyDescent="0.25">
      <c r="B4995">
        <v>344</v>
      </c>
      <c r="C4995">
        <v>88</v>
      </c>
      <c r="D4995">
        <v>-1.0009479999999999</v>
      </c>
      <c r="E4995">
        <v>76</v>
      </c>
      <c r="F4995">
        <v>0</v>
      </c>
      <c r="G4995">
        <v>-1</v>
      </c>
      <c r="H4995">
        <v>1</v>
      </c>
      <c r="I4995">
        <v>274</v>
      </c>
    </row>
    <row r="4996" spans="2:9" x14ac:dyDescent="0.25">
      <c r="B4996">
        <v>345</v>
      </c>
      <c r="C4996">
        <v>88</v>
      </c>
      <c r="D4996">
        <v>-0.39821899999999999</v>
      </c>
      <c r="E4996">
        <v>76</v>
      </c>
      <c r="F4996">
        <v>0</v>
      </c>
      <c r="G4996">
        <v>-1</v>
      </c>
      <c r="H4996">
        <v>1</v>
      </c>
      <c r="I4996">
        <v>274</v>
      </c>
    </row>
    <row r="4997" spans="2:9" x14ac:dyDescent="0.25">
      <c r="B4997">
        <v>345</v>
      </c>
      <c r="C4997">
        <v>90</v>
      </c>
      <c r="D4997">
        <v>0.21509600000000001</v>
      </c>
      <c r="E4997">
        <v>76</v>
      </c>
      <c r="F4997">
        <v>0</v>
      </c>
      <c r="G4997">
        <v>-1</v>
      </c>
      <c r="H4997">
        <v>1</v>
      </c>
      <c r="I4997">
        <v>274</v>
      </c>
    </row>
    <row r="4998" spans="2:9" x14ac:dyDescent="0.25">
      <c r="B4998">
        <v>346</v>
      </c>
      <c r="C4998">
        <v>88</v>
      </c>
      <c r="D4998">
        <v>-0.38539400000000001</v>
      </c>
      <c r="E4998">
        <v>76</v>
      </c>
      <c r="F4998">
        <v>0</v>
      </c>
      <c r="G4998">
        <v>-1</v>
      </c>
      <c r="H4998">
        <v>1</v>
      </c>
      <c r="I4998">
        <v>274</v>
      </c>
    </row>
    <row r="4999" spans="2:9" x14ac:dyDescent="0.25">
      <c r="B4999">
        <v>346</v>
      </c>
      <c r="C4999">
        <v>90</v>
      </c>
      <c r="D4999">
        <v>0.20816899999999999</v>
      </c>
      <c r="E4999">
        <v>76</v>
      </c>
      <c r="F4999">
        <v>0</v>
      </c>
      <c r="G4999">
        <v>-1</v>
      </c>
      <c r="H4999">
        <v>1</v>
      </c>
      <c r="I4999">
        <v>274</v>
      </c>
    </row>
    <row r="5000" spans="2:9" x14ac:dyDescent="0.25">
      <c r="B5000">
        <v>347</v>
      </c>
      <c r="C5000">
        <v>88</v>
      </c>
      <c r="D5000">
        <v>-0.39821899999999999</v>
      </c>
      <c r="E5000">
        <v>76</v>
      </c>
      <c r="F5000">
        <v>0</v>
      </c>
      <c r="G5000">
        <v>-1</v>
      </c>
      <c r="H5000">
        <v>1</v>
      </c>
      <c r="I5000">
        <v>274</v>
      </c>
    </row>
    <row r="5001" spans="2:9" x14ac:dyDescent="0.25">
      <c r="B5001">
        <v>348</v>
      </c>
      <c r="C5001">
        <v>88</v>
      </c>
      <c r="D5001">
        <v>-0.38539400000000001</v>
      </c>
      <c r="E5001">
        <v>76</v>
      </c>
      <c r="F5001">
        <v>0</v>
      </c>
      <c r="G5001">
        <v>-1</v>
      </c>
      <c r="H5001">
        <v>1</v>
      </c>
      <c r="I5001">
        <v>274</v>
      </c>
    </row>
    <row r="5002" spans="2:9" x14ac:dyDescent="0.25">
      <c r="B5002">
        <v>349</v>
      </c>
      <c r="C5002">
        <v>88</v>
      </c>
      <c r="D5002">
        <v>-0.32127099999999997</v>
      </c>
      <c r="E5002">
        <v>76</v>
      </c>
      <c r="F5002">
        <v>0</v>
      </c>
      <c r="G5002">
        <v>-1</v>
      </c>
      <c r="H5002">
        <v>1</v>
      </c>
      <c r="I5002">
        <v>274</v>
      </c>
    </row>
    <row r="5003" spans="2:9" x14ac:dyDescent="0.25">
      <c r="B5003">
        <v>350</v>
      </c>
      <c r="C5003">
        <v>88</v>
      </c>
      <c r="D5003">
        <v>-0.32127099999999997</v>
      </c>
      <c r="E5003">
        <v>76</v>
      </c>
      <c r="F5003">
        <v>0</v>
      </c>
      <c r="G5003">
        <v>-1</v>
      </c>
      <c r="H5003">
        <v>1</v>
      </c>
      <c r="I5003">
        <v>274</v>
      </c>
    </row>
    <row r="5004" spans="2:9" x14ac:dyDescent="0.25">
      <c r="B5004">
        <v>351</v>
      </c>
      <c r="C5004">
        <v>88</v>
      </c>
      <c r="D5004">
        <v>-0.51311399999999996</v>
      </c>
      <c r="E5004">
        <v>76</v>
      </c>
      <c r="F5004">
        <v>0</v>
      </c>
      <c r="G5004">
        <v>-1</v>
      </c>
      <c r="H5004">
        <v>1</v>
      </c>
      <c r="I5004">
        <v>274</v>
      </c>
    </row>
    <row r="5005" spans="2:9" x14ac:dyDescent="0.25">
      <c r="B5005">
        <v>351</v>
      </c>
      <c r="C5005">
        <v>90</v>
      </c>
      <c r="D5005">
        <v>0.28126200000000001</v>
      </c>
      <c r="E5005">
        <v>76</v>
      </c>
      <c r="F5005">
        <v>0</v>
      </c>
      <c r="G5005">
        <v>-1</v>
      </c>
      <c r="H5005">
        <v>1</v>
      </c>
      <c r="I5005">
        <v>274</v>
      </c>
    </row>
    <row r="5006" spans="2:9" x14ac:dyDescent="0.25">
      <c r="B5006">
        <v>352</v>
      </c>
      <c r="C5006">
        <v>88</v>
      </c>
      <c r="D5006">
        <v>-0.51311399999999996</v>
      </c>
      <c r="E5006">
        <v>76</v>
      </c>
      <c r="F5006">
        <v>0</v>
      </c>
      <c r="G5006">
        <v>-1</v>
      </c>
      <c r="H5006">
        <v>1</v>
      </c>
      <c r="I5006">
        <v>274</v>
      </c>
    </row>
    <row r="5007" spans="2:9" x14ac:dyDescent="0.25">
      <c r="B5007">
        <v>352</v>
      </c>
      <c r="C5007">
        <v>90</v>
      </c>
      <c r="D5007">
        <v>0.28126200000000001</v>
      </c>
      <c r="E5007">
        <v>76</v>
      </c>
      <c r="F5007">
        <v>0</v>
      </c>
      <c r="G5007">
        <v>-1</v>
      </c>
      <c r="H5007">
        <v>1</v>
      </c>
      <c r="I5007">
        <v>274</v>
      </c>
    </row>
    <row r="5008" spans="2:9" x14ac:dyDescent="0.25">
      <c r="B5008">
        <v>353</v>
      </c>
      <c r="C5008">
        <v>88</v>
      </c>
      <c r="D5008">
        <v>-0.51311399999999996</v>
      </c>
      <c r="E5008">
        <v>76</v>
      </c>
      <c r="F5008">
        <v>0</v>
      </c>
      <c r="G5008">
        <v>-1</v>
      </c>
      <c r="H5008">
        <v>1</v>
      </c>
      <c r="I5008">
        <v>274</v>
      </c>
    </row>
    <row r="5009" spans="2:9" x14ac:dyDescent="0.25">
      <c r="B5009">
        <v>354</v>
      </c>
      <c r="C5009">
        <v>88</v>
      </c>
      <c r="D5009">
        <v>-0.51311399999999996</v>
      </c>
      <c r="E5009">
        <v>76</v>
      </c>
      <c r="F5009">
        <v>0</v>
      </c>
      <c r="G5009">
        <v>-1</v>
      </c>
      <c r="H5009">
        <v>1</v>
      </c>
      <c r="I5009">
        <v>274</v>
      </c>
    </row>
    <row r="5010" spans="2:9" x14ac:dyDescent="0.25">
      <c r="B5010">
        <v>355</v>
      </c>
      <c r="C5010">
        <v>88</v>
      </c>
      <c r="D5010">
        <v>-0.51311399999999996</v>
      </c>
      <c r="E5010">
        <v>76</v>
      </c>
      <c r="F5010">
        <v>0</v>
      </c>
      <c r="G5010">
        <v>-1</v>
      </c>
      <c r="H5010">
        <v>1</v>
      </c>
      <c r="I5010">
        <v>274</v>
      </c>
    </row>
    <row r="5011" spans="2:9" x14ac:dyDescent="0.25">
      <c r="B5011">
        <v>355</v>
      </c>
      <c r="C5011">
        <v>90</v>
      </c>
      <c r="D5011">
        <v>0.28126200000000001</v>
      </c>
      <c r="E5011">
        <v>76</v>
      </c>
      <c r="F5011">
        <v>0</v>
      </c>
      <c r="G5011">
        <v>-1</v>
      </c>
      <c r="H5011">
        <v>1</v>
      </c>
      <c r="I5011">
        <v>274</v>
      </c>
    </row>
    <row r="5012" spans="2:9" x14ac:dyDescent="0.25">
      <c r="B5012">
        <v>356</v>
      </c>
      <c r="C5012">
        <v>88</v>
      </c>
      <c r="D5012">
        <v>-0.51311399999999996</v>
      </c>
      <c r="E5012">
        <v>76</v>
      </c>
      <c r="F5012">
        <v>0</v>
      </c>
      <c r="G5012">
        <v>-1</v>
      </c>
      <c r="H5012">
        <v>1</v>
      </c>
      <c r="I5012">
        <v>274</v>
      </c>
    </row>
    <row r="5013" spans="2:9" x14ac:dyDescent="0.25">
      <c r="B5013">
        <v>363</v>
      </c>
      <c r="C5013">
        <v>88</v>
      </c>
      <c r="D5013">
        <v>-0.99118799999999996</v>
      </c>
      <c r="E5013">
        <v>76</v>
      </c>
      <c r="F5013">
        <v>0</v>
      </c>
      <c r="G5013">
        <v>-1</v>
      </c>
      <c r="H5013">
        <v>1</v>
      </c>
      <c r="I5013">
        <v>274</v>
      </c>
    </row>
    <row r="5014" spans="2:9" x14ac:dyDescent="0.25">
      <c r="B5014">
        <v>363</v>
      </c>
      <c r="C5014">
        <v>90</v>
      </c>
      <c r="D5014">
        <v>0.21509600000000001</v>
      </c>
      <c r="E5014">
        <v>76</v>
      </c>
      <c r="F5014">
        <v>0</v>
      </c>
      <c r="G5014">
        <v>-1</v>
      </c>
      <c r="H5014">
        <v>1</v>
      </c>
      <c r="I5014">
        <v>274</v>
      </c>
    </row>
    <row r="5015" spans="2:9" x14ac:dyDescent="0.25">
      <c r="B5015">
        <v>364</v>
      </c>
      <c r="C5015">
        <v>88</v>
      </c>
      <c r="D5015">
        <v>-0.95926599999999995</v>
      </c>
      <c r="E5015">
        <v>76</v>
      </c>
      <c r="F5015">
        <v>0</v>
      </c>
      <c r="G5015">
        <v>-1</v>
      </c>
      <c r="H5015">
        <v>1</v>
      </c>
      <c r="I5015">
        <v>274</v>
      </c>
    </row>
    <row r="5016" spans="2:9" x14ac:dyDescent="0.25">
      <c r="B5016">
        <v>364</v>
      </c>
      <c r="C5016">
        <v>90</v>
      </c>
      <c r="D5016">
        <v>0.20816899999999999</v>
      </c>
      <c r="E5016">
        <v>76</v>
      </c>
      <c r="F5016">
        <v>0</v>
      </c>
      <c r="G5016">
        <v>-1</v>
      </c>
      <c r="H5016">
        <v>1</v>
      </c>
      <c r="I5016">
        <v>274</v>
      </c>
    </row>
    <row r="5017" spans="2:9" x14ac:dyDescent="0.25">
      <c r="B5017">
        <v>365</v>
      </c>
      <c r="C5017">
        <v>88</v>
      </c>
      <c r="D5017">
        <v>-0.51236700000000002</v>
      </c>
      <c r="E5017">
        <v>76</v>
      </c>
      <c r="F5017">
        <v>0</v>
      </c>
      <c r="G5017">
        <v>-1</v>
      </c>
      <c r="H5017">
        <v>1</v>
      </c>
      <c r="I5017">
        <v>274</v>
      </c>
    </row>
    <row r="5018" spans="2:9" x14ac:dyDescent="0.25">
      <c r="B5018">
        <v>366</v>
      </c>
      <c r="C5018">
        <v>88</v>
      </c>
      <c r="D5018">
        <v>-0.95926599999999995</v>
      </c>
      <c r="E5018">
        <v>76</v>
      </c>
      <c r="F5018">
        <v>0</v>
      </c>
      <c r="G5018">
        <v>-1</v>
      </c>
      <c r="H5018">
        <v>1</v>
      </c>
      <c r="I5018">
        <v>274</v>
      </c>
    </row>
    <row r="5019" spans="2:9" x14ac:dyDescent="0.25">
      <c r="B5019">
        <v>367</v>
      </c>
      <c r="C5019">
        <v>88</v>
      </c>
      <c r="D5019">
        <v>-0.79965900000000001</v>
      </c>
      <c r="E5019">
        <v>76</v>
      </c>
      <c r="F5019">
        <v>0</v>
      </c>
      <c r="G5019">
        <v>-1</v>
      </c>
      <c r="H5019">
        <v>1</v>
      </c>
      <c r="I5019">
        <v>274</v>
      </c>
    </row>
    <row r="5020" spans="2:9" x14ac:dyDescent="0.25">
      <c r="B5020">
        <v>368</v>
      </c>
      <c r="C5020">
        <v>88</v>
      </c>
      <c r="D5020">
        <v>-0.51236700000000002</v>
      </c>
      <c r="E5020">
        <v>76</v>
      </c>
      <c r="F5020">
        <v>0</v>
      </c>
      <c r="G5020">
        <v>-1</v>
      </c>
      <c r="H5020">
        <v>1</v>
      </c>
      <c r="I5020">
        <v>274</v>
      </c>
    </row>
    <row r="5021" spans="2:9" x14ac:dyDescent="0.25">
      <c r="B5021">
        <v>369</v>
      </c>
      <c r="C5021">
        <v>88</v>
      </c>
      <c r="D5021">
        <v>-1.1347119999999999</v>
      </c>
      <c r="E5021">
        <v>76</v>
      </c>
      <c r="F5021">
        <v>0</v>
      </c>
      <c r="G5021">
        <v>-1</v>
      </c>
      <c r="H5021">
        <v>1</v>
      </c>
      <c r="I5021">
        <v>274</v>
      </c>
    </row>
    <row r="5022" spans="2:9" x14ac:dyDescent="0.25">
      <c r="B5022">
        <v>369</v>
      </c>
      <c r="C5022">
        <v>90</v>
      </c>
      <c r="D5022">
        <v>0.244807</v>
      </c>
      <c r="E5022">
        <v>76</v>
      </c>
      <c r="F5022">
        <v>0</v>
      </c>
      <c r="G5022">
        <v>-1</v>
      </c>
      <c r="H5022">
        <v>1</v>
      </c>
      <c r="I5022">
        <v>274</v>
      </c>
    </row>
    <row r="5023" spans="2:9" x14ac:dyDescent="0.25">
      <c r="B5023">
        <v>370</v>
      </c>
      <c r="C5023">
        <v>88</v>
      </c>
      <c r="D5023">
        <v>-1.1347119999999999</v>
      </c>
      <c r="E5023">
        <v>76</v>
      </c>
      <c r="F5023">
        <v>0</v>
      </c>
      <c r="G5023">
        <v>-1</v>
      </c>
      <c r="H5023">
        <v>1</v>
      </c>
      <c r="I5023">
        <v>274</v>
      </c>
    </row>
    <row r="5024" spans="2:9" x14ac:dyDescent="0.25">
      <c r="B5024">
        <v>370</v>
      </c>
      <c r="C5024">
        <v>90</v>
      </c>
      <c r="D5024">
        <v>0.244807</v>
      </c>
      <c r="E5024">
        <v>76</v>
      </c>
      <c r="F5024">
        <v>0</v>
      </c>
      <c r="G5024">
        <v>-1</v>
      </c>
      <c r="H5024">
        <v>1</v>
      </c>
      <c r="I5024">
        <v>274</v>
      </c>
    </row>
    <row r="5025" spans="2:9" x14ac:dyDescent="0.25">
      <c r="B5025">
        <v>371</v>
      </c>
      <c r="C5025">
        <v>88</v>
      </c>
      <c r="D5025">
        <v>-1.1347119999999999</v>
      </c>
      <c r="E5025">
        <v>76</v>
      </c>
      <c r="F5025">
        <v>0</v>
      </c>
      <c r="G5025">
        <v>-1</v>
      </c>
      <c r="H5025">
        <v>1</v>
      </c>
      <c r="I5025">
        <v>274</v>
      </c>
    </row>
    <row r="5026" spans="2:9" x14ac:dyDescent="0.25">
      <c r="B5026">
        <v>372</v>
      </c>
      <c r="C5026">
        <v>88</v>
      </c>
      <c r="D5026">
        <v>-1.1347119999999999</v>
      </c>
      <c r="E5026">
        <v>76</v>
      </c>
      <c r="F5026">
        <v>0</v>
      </c>
      <c r="G5026">
        <v>-1</v>
      </c>
      <c r="H5026">
        <v>1</v>
      </c>
      <c r="I5026">
        <v>274</v>
      </c>
    </row>
    <row r="5027" spans="2:9" x14ac:dyDescent="0.25">
      <c r="B5027">
        <v>373</v>
      </c>
      <c r="C5027">
        <v>88</v>
      </c>
      <c r="D5027">
        <v>-1.1347119999999999</v>
      </c>
      <c r="E5027">
        <v>76</v>
      </c>
      <c r="F5027">
        <v>0</v>
      </c>
      <c r="G5027">
        <v>-1</v>
      </c>
      <c r="H5027">
        <v>1</v>
      </c>
      <c r="I5027">
        <v>274</v>
      </c>
    </row>
    <row r="5028" spans="2:9" x14ac:dyDescent="0.25">
      <c r="B5028">
        <v>373</v>
      </c>
      <c r="C5028">
        <v>90</v>
      </c>
      <c r="D5028">
        <v>0.244807</v>
      </c>
      <c r="E5028">
        <v>76</v>
      </c>
      <c r="F5028">
        <v>0</v>
      </c>
      <c r="G5028">
        <v>-1</v>
      </c>
      <c r="H5028">
        <v>1</v>
      </c>
      <c r="I5028">
        <v>274</v>
      </c>
    </row>
    <row r="5029" spans="2:9" x14ac:dyDescent="0.25">
      <c r="B5029">
        <v>374</v>
      </c>
      <c r="C5029">
        <v>88</v>
      </c>
      <c r="D5029">
        <v>-1.1347119999999999</v>
      </c>
      <c r="E5029">
        <v>76</v>
      </c>
      <c r="F5029">
        <v>0</v>
      </c>
      <c r="G5029">
        <v>-1</v>
      </c>
      <c r="H5029">
        <v>1</v>
      </c>
      <c r="I5029">
        <v>274</v>
      </c>
    </row>
    <row r="5030" spans="2:9" x14ac:dyDescent="0.25">
      <c r="B5030">
        <v>381</v>
      </c>
      <c r="C5030">
        <v>88</v>
      </c>
      <c r="D5030">
        <v>-0.73997000000000002</v>
      </c>
      <c r="E5030">
        <v>76</v>
      </c>
      <c r="F5030">
        <v>0</v>
      </c>
      <c r="G5030">
        <v>-1</v>
      </c>
      <c r="H5030">
        <v>1</v>
      </c>
      <c r="I5030">
        <v>274</v>
      </c>
    </row>
    <row r="5031" spans="2:9" x14ac:dyDescent="0.25">
      <c r="B5031">
        <v>382</v>
      </c>
      <c r="C5031">
        <v>88</v>
      </c>
      <c r="D5031">
        <v>-0.87250899999999998</v>
      </c>
      <c r="E5031">
        <v>76</v>
      </c>
      <c r="F5031">
        <v>0</v>
      </c>
      <c r="G5031">
        <v>-1</v>
      </c>
      <c r="H5031">
        <v>1</v>
      </c>
      <c r="I5031">
        <v>274</v>
      </c>
    </row>
    <row r="5032" spans="2:9" x14ac:dyDescent="0.25">
      <c r="B5032">
        <v>383</v>
      </c>
      <c r="C5032">
        <v>88</v>
      </c>
      <c r="D5032">
        <v>-0.60202800000000001</v>
      </c>
      <c r="E5032">
        <v>76</v>
      </c>
      <c r="F5032">
        <v>0</v>
      </c>
      <c r="G5032">
        <v>-1</v>
      </c>
      <c r="H5032">
        <v>1</v>
      </c>
      <c r="I5032">
        <v>274</v>
      </c>
    </row>
    <row r="5033" spans="2:9" x14ac:dyDescent="0.25">
      <c r="B5033">
        <v>384</v>
      </c>
      <c r="C5033">
        <v>88</v>
      </c>
      <c r="D5033">
        <v>-0.89864699999999997</v>
      </c>
      <c r="E5033">
        <v>76</v>
      </c>
      <c r="F5033">
        <v>0</v>
      </c>
      <c r="G5033">
        <v>-1</v>
      </c>
      <c r="H5033">
        <v>1</v>
      </c>
      <c r="I5033">
        <v>274</v>
      </c>
    </row>
    <row r="5034" spans="2:9" x14ac:dyDescent="0.25">
      <c r="B5034">
        <v>385</v>
      </c>
      <c r="C5034">
        <v>88</v>
      </c>
      <c r="D5034">
        <v>-0.47681299999999999</v>
      </c>
      <c r="E5034">
        <v>76</v>
      </c>
      <c r="F5034">
        <v>0</v>
      </c>
      <c r="G5034">
        <v>-1</v>
      </c>
      <c r="H5034">
        <v>1</v>
      </c>
      <c r="I5034">
        <v>274</v>
      </c>
    </row>
    <row r="5035" spans="2:9" x14ac:dyDescent="0.25">
      <c r="B5035">
        <v>386</v>
      </c>
      <c r="C5035">
        <v>88</v>
      </c>
      <c r="D5035">
        <v>-0.71198799999999995</v>
      </c>
      <c r="E5035">
        <v>76</v>
      </c>
      <c r="F5035">
        <v>0</v>
      </c>
      <c r="G5035">
        <v>-1</v>
      </c>
      <c r="H5035">
        <v>1</v>
      </c>
      <c r="I5035">
        <v>274</v>
      </c>
    </row>
    <row r="5036" spans="2:9" x14ac:dyDescent="0.25">
      <c r="B5036">
        <v>387</v>
      </c>
      <c r="C5036">
        <v>88</v>
      </c>
      <c r="D5036">
        <v>-3.342514</v>
      </c>
      <c r="E5036">
        <v>76</v>
      </c>
      <c r="F5036">
        <v>0</v>
      </c>
      <c r="G5036">
        <v>-1</v>
      </c>
      <c r="H5036">
        <v>1</v>
      </c>
      <c r="I5036">
        <v>274</v>
      </c>
    </row>
    <row r="5037" spans="2:9" x14ac:dyDescent="0.25">
      <c r="B5037">
        <v>388</v>
      </c>
      <c r="C5037">
        <v>88</v>
      </c>
      <c r="D5037">
        <v>-0.43933</v>
      </c>
      <c r="E5037">
        <v>76</v>
      </c>
      <c r="F5037">
        <v>0</v>
      </c>
      <c r="G5037">
        <v>-1</v>
      </c>
      <c r="H5037">
        <v>1</v>
      </c>
      <c r="I5037">
        <v>274</v>
      </c>
    </row>
    <row r="5038" spans="2:9" x14ac:dyDescent="0.25">
      <c r="B5038">
        <v>389</v>
      </c>
      <c r="C5038">
        <v>88</v>
      </c>
      <c r="D5038">
        <v>-0.450629</v>
      </c>
      <c r="E5038">
        <v>76</v>
      </c>
      <c r="F5038">
        <v>0</v>
      </c>
      <c r="G5038">
        <v>-1</v>
      </c>
      <c r="H5038">
        <v>1</v>
      </c>
      <c r="I5038">
        <v>274</v>
      </c>
    </row>
    <row r="5039" spans="2:9" x14ac:dyDescent="0.25">
      <c r="B5039">
        <v>390</v>
      </c>
      <c r="C5039">
        <v>88</v>
      </c>
      <c r="D5039">
        <v>-1.435211</v>
      </c>
      <c r="E5039">
        <v>76</v>
      </c>
      <c r="F5039">
        <v>0</v>
      </c>
      <c r="G5039">
        <v>-1</v>
      </c>
      <c r="H5039">
        <v>1</v>
      </c>
      <c r="I5039">
        <v>274</v>
      </c>
    </row>
    <row r="5040" spans="2:9" x14ac:dyDescent="0.25">
      <c r="B5040">
        <v>391</v>
      </c>
      <c r="C5040">
        <v>88</v>
      </c>
      <c r="D5040">
        <v>-9.5007599999999996</v>
      </c>
      <c r="E5040">
        <v>76</v>
      </c>
      <c r="F5040">
        <v>0</v>
      </c>
      <c r="G5040">
        <v>-1</v>
      </c>
      <c r="H5040">
        <v>1</v>
      </c>
      <c r="I5040">
        <v>274</v>
      </c>
    </row>
    <row r="5041" spans="2:9" x14ac:dyDescent="0.25">
      <c r="B5041">
        <v>391</v>
      </c>
      <c r="C5041">
        <v>90</v>
      </c>
      <c r="D5041">
        <v>0.208481</v>
      </c>
      <c r="E5041">
        <v>76</v>
      </c>
      <c r="F5041">
        <v>0</v>
      </c>
      <c r="G5041">
        <v>-1</v>
      </c>
      <c r="H5041">
        <v>1</v>
      </c>
      <c r="I5041">
        <v>274</v>
      </c>
    </row>
    <row r="5042" spans="2:9" x14ac:dyDescent="0.25">
      <c r="B5042">
        <v>392</v>
      </c>
      <c r="C5042">
        <v>88</v>
      </c>
      <c r="D5042">
        <v>-8.7291810000000005</v>
      </c>
      <c r="E5042">
        <v>76</v>
      </c>
      <c r="F5042">
        <v>0</v>
      </c>
      <c r="G5042">
        <v>-1</v>
      </c>
      <c r="H5042">
        <v>1</v>
      </c>
      <c r="I5042">
        <v>274</v>
      </c>
    </row>
    <row r="5043" spans="2:9" x14ac:dyDescent="0.25">
      <c r="B5043">
        <v>393</v>
      </c>
      <c r="C5043">
        <v>88</v>
      </c>
      <c r="D5043">
        <v>-0.314828</v>
      </c>
      <c r="E5043">
        <v>76</v>
      </c>
      <c r="F5043">
        <v>0</v>
      </c>
      <c r="G5043">
        <v>-1</v>
      </c>
      <c r="H5043">
        <v>1</v>
      </c>
      <c r="I5043">
        <v>274</v>
      </c>
    </row>
    <row r="5044" spans="2:9" x14ac:dyDescent="0.25">
      <c r="B5044">
        <v>394</v>
      </c>
      <c r="C5044">
        <v>88</v>
      </c>
      <c r="D5044">
        <v>-0.47015400000000002</v>
      </c>
      <c r="E5044">
        <v>76</v>
      </c>
      <c r="F5044">
        <v>0</v>
      </c>
      <c r="G5044">
        <v>-1</v>
      </c>
      <c r="H5044">
        <v>1</v>
      </c>
      <c r="I5044">
        <v>274</v>
      </c>
    </row>
    <row r="5045" spans="2:9" x14ac:dyDescent="0.25">
      <c r="B5045">
        <v>395</v>
      </c>
      <c r="C5045">
        <v>88</v>
      </c>
      <c r="D5045">
        <v>-0.38742900000000002</v>
      </c>
      <c r="E5045">
        <v>76</v>
      </c>
      <c r="F5045">
        <v>0</v>
      </c>
      <c r="G5045">
        <v>-1</v>
      </c>
      <c r="H5045">
        <v>1</v>
      </c>
      <c r="I5045">
        <v>274</v>
      </c>
    </row>
    <row r="5046" spans="2:9" x14ac:dyDescent="0.25">
      <c r="B5046">
        <v>396</v>
      </c>
      <c r="C5046">
        <v>88</v>
      </c>
      <c r="D5046">
        <v>-0.33779399999999998</v>
      </c>
      <c r="E5046">
        <v>76</v>
      </c>
      <c r="F5046">
        <v>0</v>
      </c>
      <c r="G5046">
        <v>-1</v>
      </c>
      <c r="H5046">
        <v>1</v>
      </c>
      <c r="I5046">
        <v>274</v>
      </c>
    </row>
    <row r="5047" spans="2:9" x14ac:dyDescent="0.25">
      <c r="B5047">
        <v>397</v>
      </c>
      <c r="C5047">
        <v>88</v>
      </c>
      <c r="D5047">
        <v>-0.288159</v>
      </c>
      <c r="E5047">
        <v>76</v>
      </c>
      <c r="F5047">
        <v>0</v>
      </c>
      <c r="G5047">
        <v>-1</v>
      </c>
      <c r="H5047">
        <v>1</v>
      </c>
      <c r="I5047">
        <v>274</v>
      </c>
    </row>
    <row r="5048" spans="2:9" x14ac:dyDescent="0.25">
      <c r="B5048">
        <v>398</v>
      </c>
      <c r="C5048">
        <v>88</v>
      </c>
      <c r="D5048">
        <v>-0.23852400000000001</v>
      </c>
      <c r="E5048">
        <v>76</v>
      </c>
      <c r="F5048">
        <v>0</v>
      </c>
      <c r="G5048">
        <v>-1</v>
      </c>
      <c r="H5048">
        <v>1</v>
      </c>
      <c r="I5048">
        <v>274</v>
      </c>
    </row>
    <row r="5049" spans="2:9" x14ac:dyDescent="0.25">
      <c r="B5049">
        <v>401</v>
      </c>
      <c r="C5049">
        <v>88</v>
      </c>
      <c r="D5049">
        <v>-0.42051899999999998</v>
      </c>
      <c r="E5049">
        <v>76</v>
      </c>
      <c r="F5049">
        <v>0</v>
      </c>
      <c r="G5049">
        <v>-1</v>
      </c>
      <c r="H5049">
        <v>1</v>
      </c>
      <c r="I5049">
        <v>274</v>
      </c>
    </row>
    <row r="5050" spans="2:9" x14ac:dyDescent="0.25">
      <c r="B5050">
        <v>402</v>
      </c>
      <c r="C5050">
        <v>88</v>
      </c>
      <c r="D5050">
        <v>-0.59915099999999999</v>
      </c>
      <c r="E5050">
        <v>76</v>
      </c>
      <c r="F5050">
        <v>0</v>
      </c>
      <c r="G5050">
        <v>-1</v>
      </c>
      <c r="H5050">
        <v>1</v>
      </c>
      <c r="I5050">
        <v>274</v>
      </c>
    </row>
    <row r="5051" spans="2:9" x14ac:dyDescent="0.25">
      <c r="B5051">
        <v>403</v>
      </c>
      <c r="C5051">
        <v>88</v>
      </c>
      <c r="D5051">
        <v>-0.58034399999999997</v>
      </c>
      <c r="E5051">
        <v>76</v>
      </c>
      <c r="F5051">
        <v>0</v>
      </c>
      <c r="G5051">
        <v>-1</v>
      </c>
      <c r="H5051">
        <v>1</v>
      </c>
      <c r="I5051">
        <v>274</v>
      </c>
    </row>
    <row r="5052" spans="2:9" x14ac:dyDescent="0.25">
      <c r="B5052">
        <v>404</v>
      </c>
      <c r="C5052">
        <v>88</v>
      </c>
      <c r="D5052">
        <v>-0.59915099999999999</v>
      </c>
      <c r="E5052">
        <v>76</v>
      </c>
      <c r="F5052">
        <v>0</v>
      </c>
      <c r="G5052">
        <v>-1</v>
      </c>
      <c r="H5052">
        <v>1</v>
      </c>
      <c r="I5052">
        <v>274</v>
      </c>
    </row>
    <row r="5053" spans="2:9" x14ac:dyDescent="0.25">
      <c r="B5053">
        <v>405</v>
      </c>
      <c r="C5053">
        <v>88</v>
      </c>
      <c r="D5053">
        <v>-0.58034399999999997</v>
      </c>
      <c r="E5053">
        <v>76</v>
      </c>
      <c r="F5053">
        <v>0</v>
      </c>
      <c r="G5053">
        <v>-1</v>
      </c>
      <c r="H5053">
        <v>1</v>
      </c>
      <c r="I5053">
        <v>274</v>
      </c>
    </row>
    <row r="5054" spans="2:9" x14ac:dyDescent="0.25">
      <c r="B5054">
        <v>406</v>
      </c>
      <c r="C5054">
        <v>88</v>
      </c>
      <c r="D5054">
        <v>-0.59915099999999999</v>
      </c>
      <c r="E5054">
        <v>76</v>
      </c>
      <c r="F5054">
        <v>0</v>
      </c>
      <c r="G5054">
        <v>-1</v>
      </c>
      <c r="H5054">
        <v>1</v>
      </c>
      <c r="I5054">
        <v>274</v>
      </c>
    </row>
    <row r="5055" spans="2:9" x14ac:dyDescent="0.25">
      <c r="B5055">
        <v>407</v>
      </c>
      <c r="C5055">
        <v>88</v>
      </c>
      <c r="D5055">
        <v>-0.31704700000000002</v>
      </c>
      <c r="E5055">
        <v>76</v>
      </c>
      <c r="F5055">
        <v>0</v>
      </c>
      <c r="G5055">
        <v>-1</v>
      </c>
      <c r="H5055">
        <v>1</v>
      </c>
      <c r="I5055">
        <v>274</v>
      </c>
    </row>
    <row r="5056" spans="2:9" x14ac:dyDescent="0.25">
      <c r="B5056">
        <v>408</v>
      </c>
      <c r="C5056">
        <v>88</v>
      </c>
      <c r="D5056">
        <v>-2.1319409999999999</v>
      </c>
      <c r="E5056">
        <v>76</v>
      </c>
      <c r="F5056">
        <v>0</v>
      </c>
      <c r="G5056">
        <v>-1</v>
      </c>
      <c r="H5056">
        <v>1</v>
      </c>
      <c r="I5056">
        <v>274</v>
      </c>
    </row>
    <row r="5057" spans="2:9" x14ac:dyDescent="0.25">
      <c r="B5057">
        <v>408</v>
      </c>
      <c r="C5057">
        <v>90</v>
      </c>
      <c r="D5057">
        <v>0.44166699999999998</v>
      </c>
      <c r="E5057">
        <v>76</v>
      </c>
      <c r="F5057">
        <v>0</v>
      </c>
      <c r="G5057">
        <v>-1</v>
      </c>
      <c r="H5057">
        <v>1</v>
      </c>
      <c r="I5057">
        <v>274</v>
      </c>
    </row>
    <row r="5058" spans="2:9" x14ac:dyDescent="0.25">
      <c r="B5058">
        <v>409</v>
      </c>
      <c r="C5058">
        <v>88</v>
      </c>
      <c r="D5058">
        <v>-2.1319409999999999</v>
      </c>
      <c r="E5058">
        <v>76</v>
      </c>
      <c r="F5058">
        <v>0</v>
      </c>
      <c r="G5058">
        <v>-1</v>
      </c>
      <c r="H5058">
        <v>1</v>
      </c>
      <c r="I5058">
        <v>274</v>
      </c>
    </row>
    <row r="5059" spans="2:9" x14ac:dyDescent="0.25">
      <c r="B5059">
        <v>409</v>
      </c>
      <c r="C5059">
        <v>90</v>
      </c>
      <c r="D5059">
        <v>0.44166699999999998</v>
      </c>
      <c r="E5059">
        <v>76</v>
      </c>
      <c r="F5059">
        <v>0</v>
      </c>
      <c r="G5059">
        <v>-1</v>
      </c>
      <c r="H5059">
        <v>1</v>
      </c>
      <c r="I5059">
        <v>274</v>
      </c>
    </row>
    <row r="5060" spans="2:9" x14ac:dyDescent="0.25">
      <c r="B5060">
        <v>410</v>
      </c>
      <c r="C5060">
        <v>88</v>
      </c>
      <c r="D5060">
        <v>-2.1319409999999999</v>
      </c>
      <c r="E5060">
        <v>76</v>
      </c>
      <c r="F5060">
        <v>0</v>
      </c>
      <c r="G5060">
        <v>-1</v>
      </c>
      <c r="H5060">
        <v>1</v>
      </c>
      <c r="I5060">
        <v>274</v>
      </c>
    </row>
    <row r="5061" spans="2:9" x14ac:dyDescent="0.25">
      <c r="B5061">
        <v>411</v>
      </c>
      <c r="C5061">
        <v>88</v>
      </c>
      <c r="D5061">
        <v>-2.1319409999999999</v>
      </c>
      <c r="E5061">
        <v>76</v>
      </c>
      <c r="F5061">
        <v>0</v>
      </c>
      <c r="G5061">
        <v>-1</v>
      </c>
      <c r="H5061">
        <v>1</v>
      </c>
      <c r="I5061">
        <v>274</v>
      </c>
    </row>
    <row r="5062" spans="2:9" x14ac:dyDescent="0.25">
      <c r="B5062">
        <v>412</v>
      </c>
      <c r="C5062">
        <v>88</v>
      </c>
      <c r="D5062">
        <v>-2.1319409999999999</v>
      </c>
      <c r="E5062">
        <v>76</v>
      </c>
      <c r="F5062">
        <v>0</v>
      </c>
      <c r="G5062">
        <v>-1</v>
      </c>
      <c r="H5062">
        <v>1</v>
      </c>
      <c r="I5062">
        <v>274</v>
      </c>
    </row>
    <row r="5063" spans="2:9" x14ac:dyDescent="0.25">
      <c r="B5063">
        <v>412</v>
      </c>
      <c r="C5063">
        <v>90</v>
      </c>
      <c r="D5063">
        <v>0.44166699999999998</v>
      </c>
      <c r="E5063">
        <v>76</v>
      </c>
      <c r="F5063">
        <v>0</v>
      </c>
      <c r="G5063">
        <v>-1</v>
      </c>
      <c r="H5063">
        <v>1</v>
      </c>
      <c r="I5063">
        <v>274</v>
      </c>
    </row>
    <row r="5064" spans="2:9" x14ac:dyDescent="0.25">
      <c r="B5064">
        <v>413</v>
      </c>
      <c r="C5064">
        <v>88</v>
      </c>
      <c r="D5064">
        <v>-2.1319409999999999</v>
      </c>
      <c r="E5064">
        <v>76</v>
      </c>
      <c r="F5064">
        <v>0</v>
      </c>
      <c r="G5064">
        <v>-1</v>
      </c>
      <c r="H5064">
        <v>1</v>
      </c>
      <c r="I5064">
        <v>274</v>
      </c>
    </row>
    <row r="5065" spans="2:9" x14ac:dyDescent="0.25">
      <c r="B5065">
        <v>414</v>
      </c>
      <c r="C5065">
        <v>88</v>
      </c>
      <c r="D5065">
        <v>-0.37340299999999998</v>
      </c>
      <c r="E5065">
        <v>76</v>
      </c>
      <c r="F5065">
        <v>0</v>
      </c>
      <c r="G5065">
        <v>-1</v>
      </c>
      <c r="H5065">
        <v>1</v>
      </c>
      <c r="I5065">
        <v>274</v>
      </c>
    </row>
    <row r="5066" spans="2:9" x14ac:dyDescent="0.25">
      <c r="B5066">
        <v>415</v>
      </c>
      <c r="C5066">
        <v>88</v>
      </c>
      <c r="D5066">
        <v>-0.37340299999999998</v>
      </c>
      <c r="E5066">
        <v>76</v>
      </c>
      <c r="F5066">
        <v>0</v>
      </c>
      <c r="G5066">
        <v>-1</v>
      </c>
      <c r="H5066">
        <v>1</v>
      </c>
      <c r="I5066">
        <v>274</v>
      </c>
    </row>
    <row r="5067" spans="2:9" x14ac:dyDescent="0.25">
      <c r="B5067">
        <v>416</v>
      </c>
      <c r="C5067">
        <v>88</v>
      </c>
      <c r="D5067">
        <v>-0.37340299999999998</v>
      </c>
      <c r="E5067">
        <v>76</v>
      </c>
      <c r="F5067">
        <v>0</v>
      </c>
      <c r="G5067">
        <v>-1</v>
      </c>
      <c r="H5067">
        <v>1</v>
      </c>
      <c r="I5067">
        <v>274</v>
      </c>
    </row>
    <row r="5068" spans="2:9" x14ac:dyDescent="0.25">
      <c r="B5068">
        <v>417</v>
      </c>
      <c r="C5068">
        <v>88</v>
      </c>
      <c r="D5068">
        <v>-0.37340299999999998</v>
      </c>
      <c r="E5068">
        <v>76</v>
      </c>
      <c r="F5068">
        <v>0</v>
      </c>
      <c r="G5068">
        <v>-1</v>
      </c>
      <c r="H5068">
        <v>1</v>
      </c>
      <c r="I5068">
        <v>274</v>
      </c>
    </row>
    <row r="5069" spans="2:9" x14ac:dyDescent="0.25">
      <c r="B5069">
        <v>418</v>
      </c>
      <c r="C5069">
        <v>88</v>
      </c>
      <c r="D5069">
        <v>-0.37340299999999998</v>
      </c>
      <c r="E5069">
        <v>76</v>
      </c>
      <c r="F5069">
        <v>0</v>
      </c>
      <c r="G5069">
        <v>-1</v>
      </c>
      <c r="H5069">
        <v>1</v>
      </c>
      <c r="I5069">
        <v>274</v>
      </c>
    </row>
    <row r="5070" spans="2:9" x14ac:dyDescent="0.25">
      <c r="B5070">
        <v>419</v>
      </c>
      <c r="C5070">
        <v>88</v>
      </c>
      <c r="D5070">
        <v>-0.37340299999999998</v>
      </c>
      <c r="E5070">
        <v>76</v>
      </c>
      <c r="F5070">
        <v>0</v>
      </c>
      <c r="G5070">
        <v>-1</v>
      </c>
      <c r="H5070">
        <v>1</v>
      </c>
      <c r="I5070">
        <v>274</v>
      </c>
    </row>
    <row r="5071" spans="2:9" x14ac:dyDescent="0.25">
      <c r="B5071">
        <v>420</v>
      </c>
      <c r="C5071">
        <v>88</v>
      </c>
      <c r="D5071">
        <v>-0.35315800000000003</v>
      </c>
      <c r="E5071">
        <v>76</v>
      </c>
      <c r="F5071">
        <v>0</v>
      </c>
      <c r="G5071">
        <v>-1</v>
      </c>
      <c r="H5071">
        <v>1</v>
      </c>
      <c r="I5071">
        <v>274</v>
      </c>
    </row>
    <row r="5072" spans="2:9" x14ac:dyDescent="0.25">
      <c r="B5072">
        <v>421</v>
      </c>
      <c r="C5072">
        <v>88</v>
      </c>
      <c r="D5072">
        <v>-0.34255099999999999</v>
      </c>
      <c r="E5072">
        <v>76</v>
      </c>
      <c r="F5072">
        <v>0</v>
      </c>
      <c r="G5072">
        <v>-1</v>
      </c>
      <c r="H5072">
        <v>1</v>
      </c>
      <c r="I5072">
        <v>274</v>
      </c>
    </row>
    <row r="5073" spans="2:9" x14ac:dyDescent="0.25">
      <c r="B5073">
        <v>422</v>
      </c>
      <c r="C5073">
        <v>88</v>
      </c>
      <c r="D5073">
        <v>-0.35315800000000003</v>
      </c>
      <c r="E5073">
        <v>76</v>
      </c>
      <c r="F5073">
        <v>0</v>
      </c>
      <c r="G5073">
        <v>-1</v>
      </c>
      <c r="H5073">
        <v>1</v>
      </c>
      <c r="I5073">
        <v>274</v>
      </c>
    </row>
    <row r="5074" spans="2:9" x14ac:dyDescent="0.25">
      <c r="B5074">
        <v>423</v>
      </c>
      <c r="C5074">
        <v>88</v>
      </c>
      <c r="D5074">
        <v>-2.6202369999999999</v>
      </c>
      <c r="E5074">
        <v>76</v>
      </c>
      <c r="F5074">
        <v>0</v>
      </c>
      <c r="G5074">
        <v>-1</v>
      </c>
      <c r="H5074">
        <v>1</v>
      </c>
      <c r="I5074">
        <v>274</v>
      </c>
    </row>
    <row r="5075" spans="2:9" x14ac:dyDescent="0.25">
      <c r="B5075">
        <v>423</v>
      </c>
      <c r="C5075">
        <v>90</v>
      </c>
      <c r="D5075">
        <v>0.27874900000000002</v>
      </c>
      <c r="E5075">
        <v>76</v>
      </c>
      <c r="F5075">
        <v>0</v>
      </c>
      <c r="G5075">
        <v>-1</v>
      </c>
      <c r="H5075">
        <v>1</v>
      </c>
      <c r="I5075">
        <v>274</v>
      </c>
    </row>
    <row r="5076" spans="2:9" x14ac:dyDescent="0.25">
      <c r="B5076">
        <v>424</v>
      </c>
      <c r="C5076">
        <v>88</v>
      </c>
      <c r="D5076">
        <v>-2.6202369999999999</v>
      </c>
      <c r="E5076">
        <v>76</v>
      </c>
      <c r="F5076">
        <v>0</v>
      </c>
      <c r="G5076">
        <v>-1</v>
      </c>
      <c r="H5076">
        <v>1</v>
      </c>
      <c r="I5076">
        <v>274</v>
      </c>
    </row>
    <row r="5077" spans="2:9" x14ac:dyDescent="0.25">
      <c r="B5077">
        <v>424</v>
      </c>
      <c r="C5077">
        <v>90</v>
      </c>
      <c r="D5077">
        <v>0.27874900000000002</v>
      </c>
      <c r="E5077">
        <v>76</v>
      </c>
      <c r="F5077">
        <v>0</v>
      </c>
      <c r="G5077">
        <v>-1</v>
      </c>
      <c r="H5077">
        <v>1</v>
      </c>
      <c r="I5077">
        <v>274</v>
      </c>
    </row>
    <row r="5078" spans="2:9" x14ac:dyDescent="0.25">
      <c r="B5078">
        <v>425</v>
      </c>
      <c r="C5078">
        <v>88</v>
      </c>
      <c r="D5078">
        <v>-2.6202369999999999</v>
      </c>
      <c r="E5078">
        <v>76</v>
      </c>
      <c r="F5078">
        <v>0</v>
      </c>
      <c r="G5078">
        <v>-1</v>
      </c>
      <c r="H5078">
        <v>1</v>
      </c>
      <c r="I5078">
        <v>274</v>
      </c>
    </row>
    <row r="5079" spans="2:9" x14ac:dyDescent="0.25">
      <c r="B5079">
        <v>425</v>
      </c>
      <c r="C5079">
        <v>90</v>
      </c>
      <c r="D5079">
        <v>0.27874900000000002</v>
      </c>
      <c r="E5079">
        <v>76</v>
      </c>
      <c r="F5079">
        <v>0</v>
      </c>
      <c r="G5079">
        <v>-1</v>
      </c>
      <c r="H5079">
        <v>1</v>
      </c>
      <c r="I5079">
        <v>274</v>
      </c>
    </row>
    <row r="5080" spans="2:9" x14ac:dyDescent="0.25">
      <c r="B5080">
        <v>426</v>
      </c>
      <c r="C5080">
        <v>88</v>
      </c>
      <c r="D5080">
        <v>-0.35315800000000003</v>
      </c>
      <c r="E5080">
        <v>76</v>
      </c>
      <c r="F5080">
        <v>0</v>
      </c>
      <c r="G5080">
        <v>-1</v>
      </c>
      <c r="H5080">
        <v>1</v>
      </c>
      <c r="I5080">
        <v>274</v>
      </c>
    </row>
    <row r="5081" spans="2:9" x14ac:dyDescent="0.25">
      <c r="B5081">
        <v>427</v>
      </c>
      <c r="C5081">
        <v>88</v>
      </c>
      <c r="D5081">
        <v>-0.34255099999999999</v>
      </c>
      <c r="E5081">
        <v>76</v>
      </c>
      <c r="F5081">
        <v>0</v>
      </c>
      <c r="G5081">
        <v>-1</v>
      </c>
      <c r="H5081">
        <v>1</v>
      </c>
      <c r="I5081">
        <v>274</v>
      </c>
    </row>
    <row r="5082" spans="2:9" x14ac:dyDescent="0.25">
      <c r="B5082">
        <v>428</v>
      </c>
      <c r="C5082">
        <v>88</v>
      </c>
      <c r="D5082">
        <v>-0.35315800000000003</v>
      </c>
      <c r="E5082">
        <v>76</v>
      </c>
      <c r="F5082">
        <v>0</v>
      </c>
      <c r="G5082">
        <v>-1</v>
      </c>
      <c r="H5082">
        <v>1</v>
      </c>
      <c r="I5082">
        <v>274</v>
      </c>
    </row>
    <row r="5083" spans="2:9" x14ac:dyDescent="0.25">
      <c r="B5083">
        <v>429</v>
      </c>
      <c r="C5083">
        <v>88</v>
      </c>
      <c r="D5083">
        <v>-2.6202369999999999</v>
      </c>
      <c r="E5083">
        <v>76</v>
      </c>
      <c r="F5083">
        <v>0</v>
      </c>
      <c r="G5083">
        <v>-1</v>
      </c>
      <c r="H5083">
        <v>1</v>
      </c>
      <c r="I5083">
        <v>274</v>
      </c>
    </row>
    <row r="5084" spans="2:9" x14ac:dyDescent="0.25">
      <c r="B5084">
        <v>429</v>
      </c>
      <c r="C5084">
        <v>90</v>
      </c>
      <c r="D5084">
        <v>0.36677399999999999</v>
      </c>
      <c r="E5084">
        <v>76</v>
      </c>
      <c r="F5084">
        <v>0</v>
      </c>
      <c r="G5084">
        <v>-1</v>
      </c>
      <c r="H5084">
        <v>1</v>
      </c>
      <c r="I5084">
        <v>274</v>
      </c>
    </row>
    <row r="5085" spans="2:9" x14ac:dyDescent="0.25">
      <c r="B5085">
        <v>430</v>
      </c>
      <c r="C5085">
        <v>88</v>
      </c>
      <c r="D5085">
        <v>-2.6202369999999999</v>
      </c>
      <c r="E5085">
        <v>76</v>
      </c>
      <c r="F5085">
        <v>0</v>
      </c>
      <c r="G5085">
        <v>-1</v>
      </c>
      <c r="H5085">
        <v>1</v>
      </c>
      <c r="I5085">
        <v>274</v>
      </c>
    </row>
    <row r="5086" spans="2:9" x14ac:dyDescent="0.25">
      <c r="B5086">
        <v>430</v>
      </c>
      <c r="C5086">
        <v>90</v>
      </c>
      <c r="D5086">
        <v>0.36677399999999999</v>
      </c>
      <c r="E5086">
        <v>76</v>
      </c>
      <c r="F5086">
        <v>0</v>
      </c>
      <c r="G5086">
        <v>-1</v>
      </c>
      <c r="H5086">
        <v>1</v>
      </c>
      <c r="I5086">
        <v>274</v>
      </c>
    </row>
    <row r="5087" spans="2:9" x14ac:dyDescent="0.25">
      <c r="B5087">
        <v>431</v>
      </c>
      <c r="C5087">
        <v>88</v>
      </c>
      <c r="D5087">
        <v>-2.6202369999999999</v>
      </c>
      <c r="E5087">
        <v>76</v>
      </c>
      <c r="F5087">
        <v>0</v>
      </c>
      <c r="G5087">
        <v>-1</v>
      </c>
      <c r="H5087">
        <v>1</v>
      </c>
      <c r="I5087">
        <v>274</v>
      </c>
    </row>
    <row r="5088" spans="2:9" x14ac:dyDescent="0.25">
      <c r="B5088">
        <v>431</v>
      </c>
      <c r="C5088">
        <v>90</v>
      </c>
      <c r="D5088">
        <v>0.36677399999999999</v>
      </c>
      <c r="E5088">
        <v>76</v>
      </c>
      <c r="F5088">
        <v>0</v>
      </c>
      <c r="G5088">
        <v>-1</v>
      </c>
      <c r="H5088">
        <v>1</v>
      </c>
      <c r="I5088">
        <v>274</v>
      </c>
    </row>
    <row r="5089" spans="2:9" x14ac:dyDescent="0.25">
      <c r="B5089">
        <v>432</v>
      </c>
      <c r="C5089">
        <v>88</v>
      </c>
      <c r="D5089">
        <v>-0.33904000000000001</v>
      </c>
      <c r="E5089">
        <v>76</v>
      </c>
      <c r="F5089">
        <v>0</v>
      </c>
      <c r="G5089">
        <v>-1</v>
      </c>
      <c r="H5089">
        <v>1</v>
      </c>
      <c r="I5089">
        <v>274</v>
      </c>
    </row>
    <row r="5090" spans="2:9" x14ac:dyDescent="0.25">
      <c r="B5090">
        <v>433</v>
      </c>
      <c r="C5090">
        <v>88</v>
      </c>
      <c r="D5090">
        <v>-0.32885700000000001</v>
      </c>
      <c r="E5090">
        <v>76</v>
      </c>
      <c r="F5090">
        <v>0</v>
      </c>
      <c r="G5090">
        <v>-1</v>
      </c>
      <c r="H5090">
        <v>1</v>
      </c>
      <c r="I5090">
        <v>274</v>
      </c>
    </row>
    <row r="5091" spans="2:9" x14ac:dyDescent="0.25">
      <c r="B5091">
        <v>434</v>
      </c>
      <c r="C5091">
        <v>88</v>
      </c>
      <c r="D5091">
        <v>-0.33904000000000001</v>
      </c>
      <c r="E5091">
        <v>76</v>
      </c>
      <c r="F5091">
        <v>0</v>
      </c>
      <c r="G5091">
        <v>-1</v>
      </c>
      <c r="H5091">
        <v>1</v>
      </c>
      <c r="I5091">
        <v>274</v>
      </c>
    </row>
    <row r="5092" spans="2:9" x14ac:dyDescent="0.25">
      <c r="B5092">
        <v>435</v>
      </c>
      <c r="C5092">
        <v>88</v>
      </c>
      <c r="D5092">
        <v>-1.3911020000000001</v>
      </c>
      <c r="E5092">
        <v>76</v>
      </c>
      <c r="F5092">
        <v>0</v>
      </c>
      <c r="G5092">
        <v>-1</v>
      </c>
      <c r="H5092">
        <v>1</v>
      </c>
      <c r="I5092">
        <v>274</v>
      </c>
    </row>
    <row r="5093" spans="2:9" x14ac:dyDescent="0.25">
      <c r="B5093">
        <v>436</v>
      </c>
      <c r="C5093">
        <v>88</v>
      </c>
      <c r="D5093">
        <v>-1.3911020000000001</v>
      </c>
      <c r="E5093">
        <v>76</v>
      </c>
      <c r="F5093">
        <v>0</v>
      </c>
      <c r="G5093">
        <v>-1</v>
      </c>
      <c r="H5093">
        <v>1</v>
      </c>
      <c r="I5093">
        <v>274</v>
      </c>
    </row>
    <row r="5094" spans="2:9" x14ac:dyDescent="0.25">
      <c r="B5094">
        <v>437</v>
      </c>
      <c r="C5094">
        <v>88</v>
      </c>
      <c r="D5094">
        <v>-1.3911020000000001</v>
      </c>
      <c r="E5094">
        <v>76</v>
      </c>
      <c r="F5094">
        <v>0</v>
      </c>
      <c r="G5094">
        <v>-1</v>
      </c>
      <c r="H5094">
        <v>1</v>
      </c>
      <c r="I5094">
        <v>274</v>
      </c>
    </row>
    <row r="5095" spans="2:9" x14ac:dyDescent="0.25">
      <c r="B5095">
        <v>439</v>
      </c>
      <c r="C5095">
        <v>88</v>
      </c>
      <c r="D5095">
        <v>-0.32885700000000001</v>
      </c>
      <c r="E5095">
        <v>76</v>
      </c>
      <c r="F5095">
        <v>0</v>
      </c>
      <c r="G5095">
        <v>-1</v>
      </c>
      <c r="H5095">
        <v>1</v>
      </c>
      <c r="I5095">
        <v>274</v>
      </c>
    </row>
    <row r="5096" spans="2:9" x14ac:dyDescent="0.25">
      <c r="B5096">
        <v>440</v>
      </c>
      <c r="C5096">
        <v>88</v>
      </c>
      <c r="D5096">
        <v>-0.33904000000000001</v>
      </c>
      <c r="E5096">
        <v>76</v>
      </c>
      <c r="F5096">
        <v>0</v>
      </c>
      <c r="G5096">
        <v>-1</v>
      </c>
      <c r="H5096">
        <v>1</v>
      </c>
      <c r="I5096">
        <v>274</v>
      </c>
    </row>
    <row r="5097" spans="2:9" x14ac:dyDescent="0.25">
      <c r="B5097">
        <v>441</v>
      </c>
      <c r="C5097">
        <v>88</v>
      </c>
      <c r="D5097">
        <v>-1.3911020000000001</v>
      </c>
      <c r="E5097">
        <v>76</v>
      </c>
      <c r="F5097">
        <v>0</v>
      </c>
      <c r="G5097">
        <v>-1</v>
      </c>
      <c r="H5097">
        <v>1</v>
      </c>
      <c r="I5097">
        <v>274</v>
      </c>
    </row>
    <row r="5098" spans="2:9" x14ac:dyDescent="0.25">
      <c r="B5098">
        <v>441</v>
      </c>
      <c r="C5098">
        <v>90</v>
      </c>
      <c r="D5098">
        <v>0.20278499999999999</v>
      </c>
      <c r="E5098">
        <v>76</v>
      </c>
      <c r="F5098">
        <v>0</v>
      </c>
      <c r="G5098">
        <v>-1</v>
      </c>
      <c r="H5098">
        <v>1</v>
      </c>
      <c r="I5098">
        <v>274</v>
      </c>
    </row>
    <row r="5099" spans="2:9" x14ac:dyDescent="0.25">
      <c r="B5099">
        <v>442</v>
      </c>
      <c r="C5099">
        <v>88</v>
      </c>
      <c r="D5099">
        <v>-1.3911020000000001</v>
      </c>
      <c r="E5099">
        <v>76</v>
      </c>
      <c r="F5099">
        <v>0</v>
      </c>
      <c r="G5099">
        <v>-1</v>
      </c>
      <c r="H5099">
        <v>1</v>
      </c>
      <c r="I5099">
        <v>274</v>
      </c>
    </row>
    <row r="5100" spans="2:9" x14ac:dyDescent="0.25">
      <c r="B5100">
        <v>442</v>
      </c>
      <c r="C5100">
        <v>90</v>
      </c>
      <c r="D5100">
        <v>0.20278499999999999</v>
      </c>
      <c r="E5100">
        <v>76</v>
      </c>
      <c r="F5100">
        <v>0</v>
      </c>
      <c r="G5100">
        <v>-1</v>
      </c>
      <c r="H5100">
        <v>1</v>
      </c>
      <c r="I5100">
        <v>274</v>
      </c>
    </row>
    <row r="5101" spans="2:9" x14ac:dyDescent="0.25">
      <c r="B5101">
        <v>443</v>
      </c>
      <c r="C5101">
        <v>88</v>
      </c>
      <c r="D5101">
        <v>-1.3911020000000001</v>
      </c>
      <c r="E5101">
        <v>76</v>
      </c>
      <c r="F5101">
        <v>0</v>
      </c>
      <c r="G5101">
        <v>-1</v>
      </c>
      <c r="H5101">
        <v>1</v>
      </c>
      <c r="I5101">
        <v>274</v>
      </c>
    </row>
    <row r="5102" spans="2:9" x14ac:dyDescent="0.25">
      <c r="B5102">
        <v>443</v>
      </c>
      <c r="C5102">
        <v>90</v>
      </c>
      <c r="D5102">
        <v>0.20278499999999999</v>
      </c>
      <c r="E5102">
        <v>76</v>
      </c>
      <c r="F5102">
        <v>0</v>
      </c>
      <c r="G5102">
        <v>-1</v>
      </c>
      <c r="H5102">
        <v>1</v>
      </c>
      <c r="I5102">
        <v>274</v>
      </c>
    </row>
    <row r="5103" spans="2:9" x14ac:dyDescent="0.25">
      <c r="B5103">
        <v>447</v>
      </c>
      <c r="C5103">
        <v>88</v>
      </c>
      <c r="D5103">
        <v>-0.62951299999999999</v>
      </c>
      <c r="E5103">
        <v>76</v>
      </c>
      <c r="F5103">
        <v>0</v>
      </c>
      <c r="G5103">
        <v>-1</v>
      </c>
      <c r="H5103">
        <v>1</v>
      </c>
      <c r="I5103">
        <v>274</v>
      </c>
    </row>
    <row r="5104" spans="2:9" x14ac:dyDescent="0.25">
      <c r="B5104">
        <v>448</v>
      </c>
      <c r="C5104">
        <v>88</v>
      </c>
      <c r="D5104">
        <v>-0.62951299999999999</v>
      </c>
      <c r="E5104">
        <v>76</v>
      </c>
      <c r="F5104">
        <v>0</v>
      </c>
      <c r="G5104">
        <v>-1</v>
      </c>
      <c r="H5104">
        <v>1</v>
      </c>
      <c r="I5104">
        <v>274</v>
      </c>
    </row>
    <row r="5105" spans="2:9" x14ac:dyDescent="0.25">
      <c r="B5105">
        <v>449</v>
      </c>
      <c r="C5105">
        <v>88</v>
      </c>
      <c r="D5105">
        <v>-0.62951299999999999</v>
      </c>
      <c r="E5105">
        <v>76</v>
      </c>
      <c r="F5105">
        <v>0</v>
      </c>
      <c r="G5105">
        <v>-1</v>
      </c>
      <c r="H5105">
        <v>1</v>
      </c>
      <c r="I5105">
        <v>274</v>
      </c>
    </row>
    <row r="5106" spans="2:9" x14ac:dyDescent="0.25">
      <c r="B5106">
        <v>453</v>
      </c>
      <c r="C5106">
        <v>88</v>
      </c>
      <c r="D5106">
        <v>-0.62951299999999999</v>
      </c>
      <c r="E5106">
        <v>76</v>
      </c>
      <c r="F5106">
        <v>0</v>
      </c>
      <c r="G5106">
        <v>-1</v>
      </c>
      <c r="H5106">
        <v>1</v>
      </c>
      <c r="I5106">
        <v>274</v>
      </c>
    </row>
    <row r="5107" spans="2:9" x14ac:dyDescent="0.25">
      <c r="B5107">
        <v>453</v>
      </c>
      <c r="C5107">
        <v>90</v>
      </c>
      <c r="D5107">
        <v>0.233153</v>
      </c>
      <c r="E5107">
        <v>76</v>
      </c>
      <c r="F5107">
        <v>0</v>
      </c>
      <c r="G5107">
        <v>-1</v>
      </c>
      <c r="H5107">
        <v>1</v>
      </c>
      <c r="I5107">
        <v>274</v>
      </c>
    </row>
    <row r="5108" spans="2:9" x14ac:dyDescent="0.25">
      <c r="B5108">
        <v>454</v>
      </c>
      <c r="C5108">
        <v>88</v>
      </c>
      <c r="D5108">
        <v>-0.62951299999999999</v>
      </c>
      <c r="E5108">
        <v>76</v>
      </c>
      <c r="F5108">
        <v>0</v>
      </c>
      <c r="G5108">
        <v>-1</v>
      </c>
      <c r="H5108">
        <v>1</v>
      </c>
      <c r="I5108">
        <v>274</v>
      </c>
    </row>
    <row r="5109" spans="2:9" x14ac:dyDescent="0.25">
      <c r="B5109">
        <v>454</v>
      </c>
      <c r="C5109">
        <v>90</v>
      </c>
      <c r="D5109">
        <v>0.233153</v>
      </c>
      <c r="E5109">
        <v>76</v>
      </c>
      <c r="F5109">
        <v>0</v>
      </c>
      <c r="G5109">
        <v>-1</v>
      </c>
      <c r="H5109">
        <v>1</v>
      </c>
      <c r="I5109">
        <v>274</v>
      </c>
    </row>
    <row r="5110" spans="2:9" x14ac:dyDescent="0.25">
      <c r="B5110">
        <v>455</v>
      </c>
      <c r="C5110">
        <v>88</v>
      </c>
      <c r="D5110">
        <v>-0.62951299999999999</v>
      </c>
      <c r="E5110">
        <v>76</v>
      </c>
      <c r="F5110">
        <v>0</v>
      </c>
      <c r="G5110">
        <v>-1</v>
      </c>
      <c r="H5110">
        <v>1</v>
      </c>
      <c r="I5110">
        <v>274</v>
      </c>
    </row>
    <row r="5111" spans="2:9" x14ac:dyDescent="0.25">
      <c r="B5111">
        <v>455</v>
      </c>
      <c r="C5111">
        <v>90</v>
      </c>
      <c r="D5111">
        <v>0.233153</v>
      </c>
      <c r="E5111">
        <v>76</v>
      </c>
      <c r="F5111">
        <v>0</v>
      </c>
      <c r="G5111">
        <v>-1</v>
      </c>
      <c r="H5111">
        <v>1</v>
      </c>
      <c r="I5111">
        <v>274</v>
      </c>
    </row>
    <row r="5112" spans="2:9" x14ac:dyDescent="0.25">
      <c r="B5112">
        <v>456</v>
      </c>
      <c r="C5112">
        <v>88</v>
      </c>
      <c r="D5112">
        <v>-1.518659</v>
      </c>
      <c r="E5112">
        <v>76</v>
      </c>
      <c r="F5112">
        <v>0</v>
      </c>
      <c r="G5112">
        <v>-1</v>
      </c>
      <c r="H5112">
        <v>1</v>
      </c>
      <c r="I5112">
        <v>274</v>
      </c>
    </row>
    <row r="5113" spans="2:9" x14ac:dyDescent="0.25">
      <c r="B5113">
        <v>457</v>
      </c>
      <c r="C5113">
        <v>88</v>
      </c>
      <c r="D5113">
        <v>-1.518659</v>
      </c>
      <c r="E5113">
        <v>76</v>
      </c>
      <c r="F5113">
        <v>0</v>
      </c>
      <c r="G5113">
        <v>-1</v>
      </c>
      <c r="H5113">
        <v>1</v>
      </c>
      <c r="I5113">
        <v>274</v>
      </c>
    </row>
    <row r="5114" spans="2:9" x14ac:dyDescent="0.25">
      <c r="B5114">
        <v>458</v>
      </c>
      <c r="C5114">
        <v>88</v>
      </c>
      <c r="D5114">
        <v>-1.518659</v>
      </c>
      <c r="E5114">
        <v>76</v>
      </c>
      <c r="F5114">
        <v>0</v>
      </c>
      <c r="G5114">
        <v>-1</v>
      </c>
      <c r="H5114">
        <v>1</v>
      </c>
      <c r="I5114">
        <v>274</v>
      </c>
    </row>
    <row r="5115" spans="2:9" x14ac:dyDescent="0.25">
      <c r="B5115">
        <v>458</v>
      </c>
      <c r="C5115">
        <v>90</v>
      </c>
      <c r="D5115">
        <v>0.23508699999999999</v>
      </c>
      <c r="E5115">
        <v>76</v>
      </c>
      <c r="F5115">
        <v>0</v>
      </c>
      <c r="G5115">
        <v>-1</v>
      </c>
      <c r="H5115">
        <v>1</v>
      </c>
      <c r="I5115">
        <v>274</v>
      </c>
    </row>
    <row r="5116" spans="2:9" x14ac:dyDescent="0.25">
      <c r="B5116">
        <v>459</v>
      </c>
      <c r="C5116">
        <v>88</v>
      </c>
      <c r="D5116">
        <v>-1.518659</v>
      </c>
      <c r="E5116">
        <v>76</v>
      </c>
      <c r="F5116">
        <v>0</v>
      </c>
      <c r="G5116">
        <v>-1</v>
      </c>
      <c r="H5116">
        <v>1</v>
      </c>
      <c r="I5116">
        <v>274</v>
      </c>
    </row>
    <row r="5117" spans="2:9" x14ac:dyDescent="0.25">
      <c r="B5117">
        <v>459</v>
      </c>
      <c r="C5117">
        <v>90</v>
      </c>
      <c r="D5117">
        <v>0.34792800000000002</v>
      </c>
      <c r="E5117">
        <v>76</v>
      </c>
      <c r="F5117">
        <v>0</v>
      </c>
      <c r="G5117">
        <v>-1</v>
      </c>
      <c r="H5117">
        <v>1</v>
      </c>
      <c r="I5117">
        <v>274</v>
      </c>
    </row>
    <row r="5118" spans="2:9" x14ac:dyDescent="0.25">
      <c r="B5118">
        <v>460</v>
      </c>
      <c r="C5118">
        <v>88</v>
      </c>
      <c r="D5118">
        <v>-0.75555600000000001</v>
      </c>
      <c r="E5118">
        <v>76</v>
      </c>
      <c r="F5118">
        <v>0</v>
      </c>
      <c r="G5118">
        <v>-1</v>
      </c>
      <c r="H5118">
        <v>1</v>
      </c>
      <c r="I5118">
        <v>274</v>
      </c>
    </row>
    <row r="5119" spans="2:9" x14ac:dyDescent="0.25">
      <c r="B5119">
        <v>460</v>
      </c>
      <c r="C5119">
        <v>90</v>
      </c>
      <c r="D5119">
        <v>0.30387700000000001</v>
      </c>
      <c r="E5119">
        <v>76</v>
      </c>
      <c r="F5119">
        <v>0</v>
      </c>
      <c r="G5119">
        <v>-1</v>
      </c>
      <c r="H5119">
        <v>1</v>
      </c>
      <c r="I5119">
        <v>274</v>
      </c>
    </row>
    <row r="5120" spans="2:9" x14ac:dyDescent="0.25">
      <c r="B5120">
        <v>461</v>
      </c>
      <c r="C5120">
        <v>88</v>
      </c>
      <c r="D5120">
        <v>-0.95409600000000006</v>
      </c>
      <c r="E5120">
        <v>76</v>
      </c>
      <c r="F5120">
        <v>0</v>
      </c>
      <c r="G5120">
        <v>-1</v>
      </c>
      <c r="H5120">
        <v>1</v>
      </c>
      <c r="I5120">
        <v>274</v>
      </c>
    </row>
    <row r="5121" spans="2:9" x14ac:dyDescent="0.25">
      <c r="B5121">
        <v>461</v>
      </c>
      <c r="C5121">
        <v>90</v>
      </c>
      <c r="D5121">
        <v>0.30387700000000001</v>
      </c>
      <c r="E5121">
        <v>76</v>
      </c>
      <c r="F5121">
        <v>0</v>
      </c>
      <c r="G5121">
        <v>-1</v>
      </c>
      <c r="H5121">
        <v>1</v>
      </c>
      <c r="I5121">
        <v>274</v>
      </c>
    </row>
    <row r="5122" spans="2:9" x14ac:dyDescent="0.25">
      <c r="B5122">
        <v>462</v>
      </c>
      <c r="C5122">
        <v>88</v>
      </c>
      <c r="D5122">
        <v>-1.152636</v>
      </c>
      <c r="E5122">
        <v>76</v>
      </c>
      <c r="F5122">
        <v>0</v>
      </c>
      <c r="G5122">
        <v>-1</v>
      </c>
      <c r="H5122">
        <v>1</v>
      </c>
      <c r="I5122">
        <v>274</v>
      </c>
    </row>
    <row r="5123" spans="2:9" x14ac:dyDescent="0.25">
      <c r="B5123">
        <v>462</v>
      </c>
      <c r="C5123">
        <v>90</v>
      </c>
      <c r="D5123">
        <v>0.30387700000000001</v>
      </c>
      <c r="E5123">
        <v>76</v>
      </c>
      <c r="F5123">
        <v>0</v>
      </c>
      <c r="G5123">
        <v>-1</v>
      </c>
      <c r="H5123">
        <v>1</v>
      </c>
      <c r="I5123">
        <v>274</v>
      </c>
    </row>
    <row r="5124" spans="2:9" x14ac:dyDescent="0.25">
      <c r="B5124">
        <v>463</v>
      </c>
      <c r="C5124">
        <v>88</v>
      </c>
      <c r="D5124">
        <v>-1.3511759999999999</v>
      </c>
      <c r="E5124">
        <v>76</v>
      </c>
      <c r="F5124">
        <v>0</v>
      </c>
      <c r="G5124">
        <v>-1</v>
      </c>
      <c r="H5124">
        <v>1</v>
      </c>
      <c r="I5124">
        <v>274</v>
      </c>
    </row>
    <row r="5125" spans="2:9" x14ac:dyDescent="0.25">
      <c r="B5125">
        <v>463</v>
      </c>
      <c r="C5125">
        <v>90</v>
      </c>
      <c r="D5125">
        <v>0.30387700000000001</v>
      </c>
      <c r="E5125">
        <v>76</v>
      </c>
      <c r="F5125">
        <v>0</v>
      </c>
      <c r="G5125">
        <v>-1</v>
      </c>
      <c r="H5125">
        <v>1</v>
      </c>
      <c r="I5125">
        <v>274</v>
      </c>
    </row>
    <row r="5126" spans="2:9" x14ac:dyDescent="0.25">
      <c r="B5126">
        <v>464</v>
      </c>
      <c r="C5126">
        <v>88</v>
      </c>
      <c r="D5126">
        <v>-1.5497160000000001</v>
      </c>
      <c r="E5126">
        <v>76</v>
      </c>
      <c r="F5126">
        <v>0</v>
      </c>
      <c r="G5126">
        <v>-1</v>
      </c>
      <c r="H5126">
        <v>1</v>
      </c>
      <c r="I5126">
        <v>274</v>
      </c>
    </row>
    <row r="5127" spans="2:9" x14ac:dyDescent="0.25">
      <c r="B5127">
        <v>464</v>
      </c>
      <c r="C5127">
        <v>90</v>
      </c>
      <c r="D5127">
        <v>0.30387700000000001</v>
      </c>
      <c r="E5127">
        <v>76</v>
      </c>
      <c r="F5127">
        <v>0</v>
      </c>
      <c r="G5127">
        <v>-1</v>
      </c>
      <c r="H5127">
        <v>1</v>
      </c>
      <c r="I5127">
        <v>274</v>
      </c>
    </row>
    <row r="5128" spans="2:9" x14ac:dyDescent="0.25">
      <c r="B5128">
        <v>465</v>
      </c>
      <c r="C5128">
        <v>88</v>
      </c>
      <c r="D5128">
        <v>-1.6820759999999999</v>
      </c>
      <c r="E5128">
        <v>76</v>
      </c>
      <c r="F5128">
        <v>0</v>
      </c>
      <c r="G5128">
        <v>-1</v>
      </c>
      <c r="H5128">
        <v>1</v>
      </c>
      <c r="I5128">
        <v>274</v>
      </c>
    </row>
    <row r="5129" spans="2:9" x14ac:dyDescent="0.25">
      <c r="B5129">
        <v>465</v>
      </c>
      <c r="C5129">
        <v>90</v>
      </c>
      <c r="D5129">
        <v>0.30387700000000001</v>
      </c>
      <c r="E5129">
        <v>76</v>
      </c>
      <c r="F5129">
        <v>0</v>
      </c>
      <c r="G5129">
        <v>-1</v>
      </c>
      <c r="H5129">
        <v>1</v>
      </c>
      <c r="I5129">
        <v>274</v>
      </c>
    </row>
    <row r="5130" spans="2:9" x14ac:dyDescent="0.25">
      <c r="B5130">
        <v>466</v>
      </c>
      <c r="C5130">
        <v>88</v>
      </c>
      <c r="D5130">
        <v>-1.880617</v>
      </c>
      <c r="E5130">
        <v>76</v>
      </c>
      <c r="F5130">
        <v>0</v>
      </c>
      <c r="G5130">
        <v>-1</v>
      </c>
      <c r="H5130">
        <v>1</v>
      </c>
      <c r="I5130">
        <v>274</v>
      </c>
    </row>
    <row r="5131" spans="2:9" x14ac:dyDescent="0.25">
      <c r="B5131">
        <v>466</v>
      </c>
      <c r="C5131">
        <v>90</v>
      </c>
      <c r="D5131">
        <v>0.30387700000000001</v>
      </c>
      <c r="E5131">
        <v>76</v>
      </c>
      <c r="F5131">
        <v>0</v>
      </c>
      <c r="G5131">
        <v>-1</v>
      </c>
      <c r="H5131">
        <v>1</v>
      </c>
      <c r="I5131">
        <v>274</v>
      </c>
    </row>
    <row r="5132" spans="2:9" x14ac:dyDescent="0.25">
      <c r="B5132">
        <v>467</v>
      </c>
      <c r="C5132">
        <v>88</v>
      </c>
      <c r="D5132">
        <v>-0.29593799999999998</v>
      </c>
      <c r="E5132">
        <v>76</v>
      </c>
      <c r="F5132">
        <v>0</v>
      </c>
      <c r="G5132">
        <v>-1</v>
      </c>
      <c r="H5132">
        <v>1</v>
      </c>
      <c r="I5132">
        <v>274</v>
      </c>
    </row>
    <row r="5133" spans="2:9" x14ac:dyDescent="0.25">
      <c r="B5133">
        <v>468</v>
      </c>
      <c r="C5133">
        <v>88</v>
      </c>
      <c r="D5133">
        <v>-0.44194499999999998</v>
      </c>
      <c r="E5133">
        <v>76</v>
      </c>
      <c r="F5133">
        <v>0</v>
      </c>
      <c r="G5133">
        <v>-1</v>
      </c>
      <c r="H5133">
        <v>1</v>
      </c>
      <c r="I5133">
        <v>274</v>
      </c>
    </row>
    <row r="5134" spans="2:9" x14ac:dyDescent="0.25">
      <c r="B5134">
        <v>469</v>
      </c>
      <c r="C5134">
        <v>88</v>
      </c>
      <c r="D5134">
        <v>-0.36418299999999998</v>
      </c>
      <c r="E5134">
        <v>76</v>
      </c>
      <c r="F5134">
        <v>0</v>
      </c>
      <c r="G5134">
        <v>-1</v>
      </c>
      <c r="H5134">
        <v>1</v>
      </c>
      <c r="I5134">
        <v>274</v>
      </c>
    </row>
    <row r="5135" spans="2:9" x14ac:dyDescent="0.25">
      <c r="B5135">
        <v>470</v>
      </c>
      <c r="C5135">
        <v>88</v>
      </c>
      <c r="D5135">
        <v>-0.31752599999999997</v>
      </c>
      <c r="E5135">
        <v>76</v>
      </c>
      <c r="F5135">
        <v>0</v>
      </c>
      <c r="G5135">
        <v>-1</v>
      </c>
      <c r="H5135">
        <v>1</v>
      </c>
      <c r="I5135">
        <v>274</v>
      </c>
    </row>
    <row r="5136" spans="2:9" x14ac:dyDescent="0.25">
      <c r="B5136">
        <v>471</v>
      </c>
      <c r="C5136">
        <v>88</v>
      </c>
      <c r="D5136">
        <v>-0.27086900000000003</v>
      </c>
      <c r="E5136">
        <v>76</v>
      </c>
      <c r="F5136">
        <v>0</v>
      </c>
      <c r="G5136">
        <v>-1</v>
      </c>
      <c r="H5136">
        <v>1</v>
      </c>
      <c r="I5136">
        <v>274</v>
      </c>
    </row>
    <row r="5137" spans="2:9" x14ac:dyDescent="0.25">
      <c r="B5137">
        <v>472</v>
      </c>
      <c r="C5137">
        <v>88</v>
      </c>
      <c r="D5137">
        <v>-0.22421199999999999</v>
      </c>
      <c r="E5137">
        <v>76</v>
      </c>
      <c r="F5137">
        <v>0</v>
      </c>
      <c r="G5137">
        <v>-1</v>
      </c>
      <c r="H5137">
        <v>1</v>
      </c>
      <c r="I5137">
        <v>274</v>
      </c>
    </row>
    <row r="5138" spans="2:9" x14ac:dyDescent="0.25">
      <c r="B5138">
        <v>475</v>
      </c>
      <c r="C5138">
        <v>88</v>
      </c>
      <c r="D5138">
        <v>-0.39528799999999997</v>
      </c>
      <c r="E5138">
        <v>76</v>
      </c>
      <c r="F5138">
        <v>0</v>
      </c>
      <c r="G5138">
        <v>-1</v>
      </c>
      <c r="H5138">
        <v>1</v>
      </c>
      <c r="I5138">
        <v>274</v>
      </c>
    </row>
    <row r="5139" spans="2:9" x14ac:dyDescent="0.25">
      <c r="B5139">
        <v>476</v>
      </c>
      <c r="C5139">
        <v>88</v>
      </c>
      <c r="D5139">
        <v>-0.28964200000000001</v>
      </c>
      <c r="E5139">
        <v>76</v>
      </c>
      <c r="F5139">
        <v>0</v>
      </c>
      <c r="G5139">
        <v>-1</v>
      </c>
      <c r="H5139">
        <v>1</v>
      </c>
      <c r="I5139">
        <v>274</v>
      </c>
    </row>
    <row r="5140" spans="2:9" x14ac:dyDescent="0.25">
      <c r="B5140">
        <v>477</v>
      </c>
      <c r="C5140">
        <v>88</v>
      </c>
      <c r="D5140">
        <v>-0.84721800000000003</v>
      </c>
      <c r="E5140">
        <v>76</v>
      </c>
      <c r="F5140">
        <v>0</v>
      </c>
      <c r="G5140">
        <v>-1</v>
      </c>
      <c r="H5140">
        <v>1</v>
      </c>
      <c r="I5140">
        <v>274</v>
      </c>
    </row>
    <row r="5141" spans="2:9" x14ac:dyDescent="0.25">
      <c r="B5141">
        <v>478</v>
      </c>
      <c r="C5141">
        <v>88</v>
      </c>
      <c r="D5141">
        <v>-0.356435</v>
      </c>
      <c r="E5141">
        <v>76</v>
      </c>
      <c r="F5141">
        <v>0</v>
      </c>
      <c r="G5141">
        <v>-1</v>
      </c>
      <c r="H5141">
        <v>1</v>
      </c>
      <c r="I5141">
        <v>274</v>
      </c>
    </row>
    <row r="5142" spans="2:9" x14ac:dyDescent="0.25">
      <c r="B5142">
        <v>479</v>
      </c>
      <c r="C5142">
        <v>88</v>
      </c>
      <c r="D5142">
        <v>-0.31077100000000002</v>
      </c>
      <c r="E5142">
        <v>76</v>
      </c>
      <c r="F5142">
        <v>0</v>
      </c>
      <c r="G5142">
        <v>-1</v>
      </c>
      <c r="H5142">
        <v>1</v>
      </c>
      <c r="I5142">
        <v>274</v>
      </c>
    </row>
    <row r="5143" spans="2:9" x14ac:dyDescent="0.25">
      <c r="B5143">
        <v>480</v>
      </c>
      <c r="C5143">
        <v>88</v>
      </c>
      <c r="D5143">
        <v>-0.26510600000000001</v>
      </c>
      <c r="E5143">
        <v>76</v>
      </c>
      <c r="F5143">
        <v>0</v>
      </c>
      <c r="G5143">
        <v>-1</v>
      </c>
      <c r="H5143">
        <v>1</v>
      </c>
      <c r="I5143">
        <v>274</v>
      </c>
    </row>
    <row r="5144" spans="2:9" x14ac:dyDescent="0.25">
      <c r="B5144">
        <v>481</v>
      </c>
      <c r="C5144">
        <v>88</v>
      </c>
      <c r="D5144">
        <v>-0.219442</v>
      </c>
      <c r="E5144">
        <v>76</v>
      </c>
      <c r="F5144">
        <v>0</v>
      </c>
      <c r="G5144">
        <v>-1</v>
      </c>
      <c r="H5144">
        <v>1</v>
      </c>
      <c r="I5144">
        <v>274</v>
      </c>
    </row>
    <row r="5145" spans="2:9" x14ac:dyDescent="0.25">
      <c r="B5145">
        <v>482</v>
      </c>
      <c r="C5145">
        <v>88</v>
      </c>
      <c r="D5145">
        <v>-0.34037800000000001</v>
      </c>
      <c r="E5145">
        <v>76</v>
      </c>
      <c r="F5145">
        <v>0</v>
      </c>
      <c r="G5145">
        <v>-1</v>
      </c>
      <c r="H5145">
        <v>1</v>
      </c>
      <c r="I5145">
        <v>274</v>
      </c>
    </row>
    <row r="5146" spans="2:9" x14ac:dyDescent="0.25">
      <c r="B5146">
        <v>484</v>
      </c>
      <c r="C5146">
        <v>88</v>
      </c>
      <c r="D5146">
        <v>-0.386878</v>
      </c>
      <c r="E5146">
        <v>76</v>
      </c>
      <c r="F5146">
        <v>0</v>
      </c>
      <c r="G5146">
        <v>-1</v>
      </c>
      <c r="H5146">
        <v>1</v>
      </c>
      <c r="I5146">
        <v>274</v>
      </c>
    </row>
    <row r="5147" spans="2:9" x14ac:dyDescent="0.25">
      <c r="B5147">
        <v>485</v>
      </c>
      <c r="C5147">
        <v>88</v>
      </c>
      <c r="D5147">
        <v>-0.27914699999999998</v>
      </c>
      <c r="E5147">
        <v>76</v>
      </c>
      <c r="F5147">
        <v>0</v>
      </c>
      <c r="G5147">
        <v>-1</v>
      </c>
      <c r="H5147">
        <v>1</v>
      </c>
      <c r="I5147">
        <v>274</v>
      </c>
    </row>
    <row r="5148" spans="2:9" x14ac:dyDescent="0.25">
      <c r="B5148">
        <v>486</v>
      </c>
      <c r="C5148">
        <v>88</v>
      </c>
      <c r="D5148">
        <v>-0.34351999999999999</v>
      </c>
      <c r="E5148">
        <v>76</v>
      </c>
      <c r="F5148">
        <v>0</v>
      </c>
      <c r="G5148">
        <v>-1</v>
      </c>
      <c r="H5148">
        <v>1</v>
      </c>
      <c r="I5148">
        <v>274</v>
      </c>
    </row>
    <row r="5149" spans="2:9" x14ac:dyDescent="0.25">
      <c r="B5149">
        <v>487</v>
      </c>
      <c r="C5149">
        <v>88</v>
      </c>
      <c r="D5149">
        <v>-0.29951100000000003</v>
      </c>
      <c r="E5149">
        <v>76</v>
      </c>
      <c r="F5149">
        <v>0</v>
      </c>
      <c r="G5149">
        <v>-1</v>
      </c>
      <c r="H5149">
        <v>1</v>
      </c>
      <c r="I5149">
        <v>274</v>
      </c>
    </row>
    <row r="5150" spans="2:9" x14ac:dyDescent="0.25">
      <c r="B5150">
        <v>488</v>
      </c>
      <c r="C5150">
        <v>88</v>
      </c>
      <c r="D5150">
        <v>-0.25550099999999998</v>
      </c>
      <c r="E5150">
        <v>76</v>
      </c>
      <c r="F5150">
        <v>0</v>
      </c>
      <c r="G5150">
        <v>-1</v>
      </c>
      <c r="H5150">
        <v>1</v>
      </c>
      <c r="I5150">
        <v>274</v>
      </c>
    </row>
    <row r="5151" spans="2:9" x14ac:dyDescent="0.25">
      <c r="B5151">
        <v>489</v>
      </c>
      <c r="C5151">
        <v>88</v>
      </c>
      <c r="D5151">
        <v>-0.21149100000000001</v>
      </c>
      <c r="E5151">
        <v>76</v>
      </c>
      <c r="F5151">
        <v>0</v>
      </c>
      <c r="G5151">
        <v>-1</v>
      </c>
      <c r="H5151">
        <v>1</v>
      </c>
      <c r="I5151">
        <v>274</v>
      </c>
    </row>
    <row r="5152" spans="2:9" x14ac:dyDescent="0.25">
      <c r="B5152">
        <v>491</v>
      </c>
      <c r="C5152">
        <v>88</v>
      </c>
      <c r="D5152">
        <v>-0.37286000000000002</v>
      </c>
      <c r="E5152">
        <v>76</v>
      </c>
      <c r="F5152">
        <v>0</v>
      </c>
      <c r="G5152">
        <v>-1</v>
      </c>
      <c r="H5152">
        <v>1</v>
      </c>
      <c r="I5152">
        <v>274</v>
      </c>
    </row>
    <row r="5153" spans="2:9" x14ac:dyDescent="0.25">
      <c r="B5153">
        <v>492</v>
      </c>
      <c r="C5153">
        <v>88</v>
      </c>
      <c r="D5153">
        <v>-0.27767799999999998</v>
      </c>
      <c r="E5153">
        <v>76</v>
      </c>
      <c r="F5153">
        <v>0</v>
      </c>
      <c r="G5153">
        <v>-1</v>
      </c>
      <c r="H5153">
        <v>1</v>
      </c>
      <c r="I5153">
        <v>274</v>
      </c>
    </row>
    <row r="5154" spans="2:9" x14ac:dyDescent="0.25">
      <c r="B5154">
        <v>493</v>
      </c>
      <c r="C5154">
        <v>88</v>
      </c>
      <c r="D5154">
        <v>-0.34171200000000002</v>
      </c>
      <c r="E5154">
        <v>76</v>
      </c>
      <c r="F5154">
        <v>0</v>
      </c>
      <c r="G5154">
        <v>-1</v>
      </c>
      <c r="H5154">
        <v>1</v>
      </c>
      <c r="I5154">
        <v>274</v>
      </c>
    </row>
    <row r="5155" spans="2:9" x14ac:dyDescent="0.25">
      <c r="B5155">
        <v>494</v>
      </c>
      <c r="C5155">
        <v>88</v>
      </c>
      <c r="D5155">
        <v>-0.29793399999999998</v>
      </c>
      <c r="E5155">
        <v>76</v>
      </c>
      <c r="F5155">
        <v>0</v>
      </c>
      <c r="G5155">
        <v>-1</v>
      </c>
      <c r="H5155">
        <v>1</v>
      </c>
      <c r="I5155">
        <v>274</v>
      </c>
    </row>
    <row r="5156" spans="2:9" x14ac:dyDescent="0.25">
      <c r="B5156">
        <v>495</v>
      </c>
      <c r="C5156">
        <v>88</v>
      </c>
      <c r="D5156">
        <v>-0.25415599999999999</v>
      </c>
      <c r="E5156">
        <v>76</v>
      </c>
      <c r="F5156">
        <v>0</v>
      </c>
      <c r="G5156">
        <v>-1</v>
      </c>
      <c r="H5156">
        <v>1</v>
      </c>
      <c r="I5156">
        <v>274</v>
      </c>
    </row>
    <row r="5157" spans="2:9" x14ac:dyDescent="0.25">
      <c r="B5157">
        <v>496</v>
      </c>
      <c r="C5157">
        <v>88</v>
      </c>
      <c r="D5157">
        <v>-0.21037800000000001</v>
      </c>
      <c r="E5157">
        <v>76</v>
      </c>
      <c r="F5157">
        <v>0</v>
      </c>
      <c r="G5157">
        <v>-1</v>
      </c>
      <c r="H5157">
        <v>1</v>
      </c>
      <c r="I5157">
        <v>274</v>
      </c>
    </row>
    <row r="5158" spans="2:9" x14ac:dyDescent="0.25">
      <c r="B5158">
        <v>498</v>
      </c>
      <c r="C5158">
        <v>88</v>
      </c>
      <c r="D5158">
        <v>-0.37089800000000001</v>
      </c>
      <c r="E5158">
        <v>76</v>
      </c>
      <c r="F5158">
        <v>0</v>
      </c>
      <c r="G5158">
        <v>-1</v>
      </c>
      <c r="H5158">
        <v>1</v>
      </c>
      <c r="I5158">
        <v>274</v>
      </c>
    </row>
    <row r="5159" spans="2:9" x14ac:dyDescent="0.25">
      <c r="B5159">
        <v>499</v>
      </c>
      <c r="C5159">
        <v>88</v>
      </c>
      <c r="D5159">
        <v>-0.35603699999999999</v>
      </c>
      <c r="E5159">
        <v>76</v>
      </c>
      <c r="F5159">
        <v>0</v>
      </c>
      <c r="G5159">
        <v>-1</v>
      </c>
      <c r="H5159">
        <v>1</v>
      </c>
      <c r="I5159">
        <v>274</v>
      </c>
    </row>
    <row r="5160" spans="2:9" x14ac:dyDescent="0.25">
      <c r="B5160">
        <v>500</v>
      </c>
      <c r="C5160">
        <v>88</v>
      </c>
      <c r="D5160">
        <v>-0.43012499999999998</v>
      </c>
      <c r="E5160">
        <v>76</v>
      </c>
      <c r="F5160">
        <v>0</v>
      </c>
      <c r="G5160">
        <v>-1</v>
      </c>
      <c r="H5160">
        <v>1</v>
      </c>
      <c r="I5160">
        <v>274</v>
      </c>
    </row>
    <row r="5161" spans="2:9" x14ac:dyDescent="0.25">
      <c r="B5161">
        <v>501</v>
      </c>
      <c r="C5161">
        <v>88</v>
      </c>
      <c r="D5161">
        <v>-0.57830199999999998</v>
      </c>
      <c r="E5161">
        <v>76</v>
      </c>
      <c r="F5161">
        <v>0</v>
      </c>
      <c r="G5161">
        <v>-1</v>
      </c>
      <c r="H5161">
        <v>1</v>
      </c>
      <c r="I5161">
        <v>274</v>
      </c>
    </row>
    <row r="5162" spans="2:9" x14ac:dyDescent="0.25">
      <c r="B5162">
        <v>503</v>
      </c>
      <c r="C5162">
        <v>88</v>
      </c>
      <c r="D5162">
        <v>-0.46993299999999999</v>
      </c>
      <c r="E5162">
        <v>76</v>
      </c>
      <c r="F5162">
        <v>0</v>
      </c>
      <c r="G5162">
        <v>-1</v>
      </c>
      <c r="H5162">
        <v>1</v>
      </c>
      <c r="I5162">
        <v>274</v>
      </c>
    </row>
    <row r="5163" spans="2:9" x14ac:dyDescent="0.25">
      <c r="B5163">
        <v>504</v>
      </c>
      <c r="C5163">
        <v>88</v>
      </c>
      <c r="D5163">
        <v>-0.70178300000000005</v>
      </c>
      <c r="E5163">
        <v>76</v>
      </c>
      <c r="F5163">
        <v>0</v>
      </c>
      <c r="G5163">
        <v>-1</v>
      </c>
      <c r="H5163">
        <v>1</v>
      </c>
      <c r="I5163">
        <v>274</v>
      </c>
    </row>
    <row r="5164" spans="2:9" x14ac:dyDescent="0.25">
      <c r="B5164">
        <v>505</v>
      </c>
      <c r="C5164">
        <v>88</v>
      </c>
      <c r="D5164">
        <v>-4.6957250000000004</v>
      </c>
      <c r="E5164">
        <v>76</v>
      </c>
      <c r="F5164">
        <v>0</v>
      </c>
      <c r="G5164">
        <v>-1</v>
      </c>
      <c r="H5164">
        <v>1</v>
      </c>
      <c r="I5164">
        <v>274</v>
      </c>
    </row>
    <row r="5165" spans="2:9" x14ac:dyDescent="0.25">
      <c r="B5165">
        <v>505</v>
      </c>
      <c r="C5165">
        <v>90</v>
      </c>
      <c r="D5165">
        <v>0.46692800000000001</v>
      </c>
      <c r="E5165">
        <v>76</v>
      </c>
      <c r="F5165">
        <v>0</v>
      </c>
      <c r="G5165">
        <v>-1</v>
      </c>
      <c r="H5165">
        <v>1</v>
      </c>
      <c r="I5165">
        <v>274</v>
      </c>
    </row>
    <row r="5166" spans="2:9" x14ac:dyDescent="0.25">
      <c r="B5166">
        <v>506</v>
      </c>
      <c r="C5166">
        <v>88</v>
      </c>
      <c r="D5166">
        <v>-0.41373599999999999</v>
      </c>
      <c r="E5166">
        <v>76</v>
      </c>
      <c r="F5166">
        <v>0</v>
      </c>
      <c r="G5166">
        <v>-1</v>
      </c>
      <c r="H5166">
        <v>1</v>
      </c>
      <c r="I5166">
        <v>274</v>
      </c>
    </row>
    <row r="5167" spans="2:9" x14ac:dyDescent="0.25">
      <c r="B5167">
        <v>507</v>
      </c>
      <c r="C5167">
        <v>88</v>
      </c>
      <c r="D5167">
        <v>-2.484823</v>
      </c>
      <c r="E5167">
        <v>76</v>
      </c>
      <c r="F5167">
        <v>0</v>
      </c>
      <c r="G5167">
        <v>-1</v>
      </c>
      <c r="H5167">
        <v>1</v>
      </c>
      <c r="I5167">
        <v>274</v>
      </c>
    </row>
    <row r="5168" spans="2:9" x14ac:dyDescent="0.25">
      <c r="B5168">
        <v>507</v>
      </c>
      <c r="C5168">
        <v>90</v>
      </c>
      <c r="D5168">
        <v>0.22889499999999999</v>
      </c>
      <c r="E5168">
        <v>76</v>
      </c>
      <c r="F5168">
        <v>0</v>
      </c>
      <c r="G5168">
        <v>-1</v>
      </c>
      <c r="H5168">
        <v>1</v>
      </c>
      <c r="I5168">
        <v>274</v>
      </c>
    </row>
    <row r="5169" spans="2:9" x14ac:dyDescent="0.25">
      <c r="B5169">
        <v>508</v>
      </c>
      <c r="C5169">
        <v>88</v>
      </c>
      <c r="D5169">
        <v>-1.6831750000000001</v>
      </c>
      <c r="E5169">
        <v>76</v>
      </c>
      <c r="F5169">
        <v>0</v>
      </c>
      <c r="G5169">
        <v>-1</v>
      </c>
      <c r="H5169">
        <v>1</v>
      </c>
      <c r="I5169">
        <v>274</v>
      </c>
    </row>
    <row r="5170" spans="2:9" x14ac:dyDescent="0.25">
      <c r="B5170">
        <v>509</v>
      </c>
      <c r="C5170">
        <v>88</v>
      </c>
      <c r="D5170">
        <v>-0.67558799999999997</v>
      </c>
      <c r="E5170">
        <v>76</v>
      </c>
      <c r="F5170">
        <v>0</v>
      </c>
      <c r="G5170">
        <v>-1</v>
      </c>
      <c r="H5170">
        <v>1</v>
      </c>
      <c r="I5170">
        <v>274</v>
      </c>
    </row>
    <row r="5171" spans="2:9" x14ac:dyDescent="0.25">
      <c r="B5171">
        <v>510</v>
      </c>
      <c r="C5171">
        <v>88</v>
      </c>
      <c r="D5171">
        <v>-0.26592500000000002</v>
      </c>
      <c r="E5171">
        <v>76</v>
      </c>
      <c r="F5171">
        <v>0</v>
      </c>
      <c r="G5171">
        <v>-1</v>
      </c>
      <c r="H5171">
        <v>1</v>
      </c>
      <c r="I5171">
        <v>274</v>
      </c>
    </row>
    <row r="5172" spans="2:9" x14ac:dyDescent="0.25">
      <c r="B5172">
        <v>511</v>
      </c>
      <c r="C5172">
        <v>88</v>
      </c>
      <c r="D5172">
        <v>-0.39712399999999998</v>
      </c>
      <c r="E5172">
        <v>76</v>
      </c>
      <c r="F5172">
        <v>0</v>
      </c>
      <c r="G5172">
        <v>-1</v>
      </c>
      <c r="H5172">
        <v>1</v>
      </c>
      <c r="I5172">
        <v>274</v>
      </c>
    </row>
    <row r="5173" spans="2:9" x14ac:dyDescent="0.25">
      <c r="B5173">
        <v>512</v>
      </c>
      <c r="C5173">
        <v>88</v>
      </c>
      <c r="D5173">
        <v>-0.32724799999999998</v>
      </c>
      <c r="E5173">
        <v>76</v>
      </c>
      <c r="F5173">
        <v>0</v>
      </c>
      <c r="G5173">
        <v>-1</v>
      </c>
      <c r="H5173">
        <v>1</v>
      </c>
      <c r="I5173">
        <v>274</v>
      </c>
    </row>
    <row r="5174" spans="2:9" x14ac:dyDescent="0.25">
      <c r="B5174">
        <v>513</v>
      </c>
      <c r="C5174">
        <v>88</v>
      </c>
      <c r="D5174">
        <v>-0.28532299999999999</v>
      </c>
      <c r="E5174">
        <v>76</v>
      </c>
      <c r="F5174">
        <v>0</v>
      </c>
      <c r="G5174">
        <v>-1</v>
      </c>
      <c r="H5174">
        <v>1</v>
      </c>
      <c r="I5174">
        <v>274</v>
      </c>
    </row>
    <row r="5175" spans="2:9" x14ac:dyDescent="0.25">
      <c r="B5175">
        <v>514</v>
      </c>
      <c r="C5175">
        <v>88</v>
      </c>
      <c r="D5175">
        <v>-0.243398</v>
      </c>
      <c r="E5175">
        <v>76</v>
      </c>
      <c r="F5175">
        <v>0</v>
      </c>
      <c r="G5175">
        <v>-1</v>
      </c>
      <c r="H5175">
        <v>1</v>
      </c>
      <c r="I5175">
        <v>274</v>
      </c>
    </row>
    <row r="5176" spans="2:9" x14ac:dyDescent="0.25">
      <c r="B5176">
        <v>515</v>
      </c>
      <c r="C5176">
        <v>88</v>
      </c>
      <c r="D5176">
        <v>-0.20147300000000001</v>
      </c>
      <c r="E5176">
        <v>76</v>
      </c>
      <c r="F5176">
        <v>0</v>
      </c>
      <c r="G5176">
        <v>-1</v>
      </c>
      <c r="H5176">
        <v>1</v>
      </c>
      <c r="I5176">
        <v>274</v>
      </c>
    </row>
    <row r="5177" spans="2:9" x14ac:dyDescent="0.25">
      <c r="B5177">
        <v>518</v>
      </c>
      <c r="C5177">
        <v>88</v>
      </c>
      <c r="D5177">
        <v>-0.35519899999999999</v>
      </c>
      <c r="E5177">
        <v>76</v>
      </c>
      <c r="F5177">
        <v>0</v>
      </c>
      <c r="G5177">
        <v>-1</v>
      </c>
      <c r="H5177">
        <v>1</v>
      </c>
      <c r="I5177">
        <v>274</v>
      </c>
    </row>
    <row r="5178" spans="2:9" x14ac:dyDescent="0.25">
      <c r="B5178">
        <v>519</v>
      </c>
      <c r="C5178">
        <v>88</v>
      </c>
      <c r="D5178">
        <v>-0.26172699999999999</v>
      </c>
      <c r="E5178">
        <v>76</v>
      </c>
      <c r="F5178">
        <v>0</v>
      </c>
      <c r="G5178">
        <v>-1</v>
      </c>
      <c r="H5178">
        <v>1</v>
      </c>
      <c r="I5178">
        <v>274</v>
      </c>
    </row>
    <row r="5179" spans="2:9" x14ac:dyDescent="0.25">
      <c r="B5179">
        <v>520</v>
      </c>
      <c r="C5179">
        <v>88</v>
      </c>
      <c r="D5179">
        <v>-0.39085500000000001</v>
      </c>
      <c r="E5179">
        <v>76</v>
      </c>
      <c r="F5179">
        <v>0</v>
      </c>
      <c r="G5179">
        <v>-1</v>
      </c>
      <c r="H5179">
        <v>1</v>
      </c>
      <c r="I5179">
        <v>274</v>
      </c>
    </row>
    <row r="5180" spans="2:9" x14ac:dyDescent="0.25">
      <c r="B5180">
        <v>521</v>
      </c>
      <c r="C5180">
        <v>88</v>
      </c>
      <c r="D5180">
        <v>-0.32208300000000001</v>
      </c>
      <c r="E5180">
        <v>76</v>
      </c>
      <c r="F5180">
        <v>0</v>
      </c>
      <c r="G5180">
        <v>-1</v>
      </c>
      <c r="H5180">
        <v>1</v>
      </c>
      <c r="I5180">
        <v>274</v>
      </c>
    </row>
    <row r="5181" spans="2:9" x14ac:dyDescent="0.25">
      <c r="B5181">
        <v>522</v>
      </c>
      <c r="C5181">
        <v>88</v>
      </c>
      <c r="D5181">
        <v>-0.28081899999999999</v>
      </c>
      <c r="E5181">
        <v>76</v>
      </c>
      <c r="F5181">
        <v>0</v>
      </c>
      <c r="G5181">
        <v>-1</v>
      </c>
      <c r="H5181">
        <v>1</v>
      </c>
      <c r="I5181">
        <v>274</v>
      </c>
    </row>
    <row r="5182" spans="2:9" x14ac:dyDescent="0.25">
      <c r="B5182">
        <v>523</v>
      </c>
      <c r="C5182">
        <v>88</v>
      </c>
      <c r="D5182">
        <v>-0.23955599999999999</v>
      </c>
      <c r="E5182">
        <v>76</v>
      </c>
      <c r="F5182">
        <v>0</v>
      </c>
      <c r="G5182">
        <v>-1</v>
      </c>
      <c r="H5182">
        <v>1</v>
      </c>
      <c r="I5182">
        <v>274</v>
      </c>
    </row>
    <row r="5183" spans="2:9" x14ac:dyDescent="0.25">
      <c r="B5183">
        <v>527</v>
      </c>
      <c r="C5183">
        <v>88</v>
      </c>
      <c r="D5183">
        <v>-0.34959200000000001</v>
      </c>
      <c r="E5183">
        <v>76</v>
      </c>
      <c r="F5183">
        <v>0</v>
      </c>
      <c r="G5183">
        <v>-1</v>
      </c>
      <c r="H5183">
        <v>1</v>
      </c>
      <c r="I5183">
        <v>274</v>
      </c>
    </row>
    <row r="5184" spans="2:9" x14ac:dyDescent="0.25">
      <c r="B5184">
        <v>528</v>
      </c>
      <c r="C5184">
        <v>88</v>
      </c>
      <c r="D5184">
        <v>-0.84103799999999995</v>
      </c>
      <c r="E5184">
        <v>76</v>
      </c>
      <c r="F5184">
        <v>0</v>
      </c>
      <c r="G5184">
        <v>-1</v>
      </c>
      <c r="H5184">
        <v>1</v>
      </c>
      <c r="I5184">
        <v>274</v>
      </c>
    </row>
    <row r="5185" spans="2:9" x14ac:dyDescent="0.25">
      <c r="B5185">
        <v>529</v>
      </c>
      <c r="C5185">
        <v>88</v>
      </c>
      <c r="D5185">
        <v>-0.377778</v>
      </c>
      <c r="E5185">
        <v>76</v>
      </c>
      <c r="F5185">
        <v>0</v>
      </c>
      <c r="G5185">
        <v>-1</v>
      </c>
      <c r="H5185">
        <v>1</v>
      </c>
      <c r="I5185">
        <v>274</v>
      </c>
    </row>
    <row r="5186" spans="2:9" x14ac:dyDescent="0.25">
      <c r="B5186">
        <v>530</v>
      </c>
      <c r="C5186">
        <v>88</v>
      </c>
      <c r="D5186">
        <v>-0.28850599999999998</v>
      </c>
      <c r="E5186">
        <v>76</v>
      </c>
      <c r="F5186">
        <v>0</v>
      </c>
      <c r="G5186">
        <v>-1</v>
      </c>
      <c r="H5186">
        <v>1</v>
      </c>
      <c r="I5186">
        <v>274</v>
      </c>
    </row>
    <row r="5187" spans="2:9" x14ac:dyDescent="0.25">
      <c r="B5187">
        <v>531</v>
      </c>
      <c r="C5187">
        <v>88</v>
      </c>
      <c r="D5187">
        <v>-0.364317</v>
      </c>
      <c r="E5187">
        <v>76</v>
      </c>
      <c r="F5187">
        <v>0</v>
      </c>
      <c r="G5187">
        <v>-1</v>
      </c>
      <c r="H5187">
        <v>1</v>
      </c>
      <c r="I5187">
        <v>274</v>
      </c>
    </row>
    <row r="5188" spans="2:9" x14ac:dyDescent="0.25">
      <c r="B5188">
        <v>532</v>
      </c>
      <c r="C5188">
        <v>88</v>
      </c>
      <c r="D5188">
        <v>-0.44012899999999999</v>
      </c>
      <c r="E5188">
        <v>76</v>
      </c>
      <c r="F5188">
        <v>0</v>
      </c>
      <c r="G5188">
        <v>-1</v>
      </c>
      <c r="H5188">
        <v>1</v>
      </c>
      <c r="I5188">
        <v>274</v>
      </c>
    </row>
    <row r="5189" spans="2:9" x14ac:dyDescent="0.25">
      <c r="B5189">
        <v>533</v>
      </c>
      <c r="C5189">
        <v>88</v>
      </c>
      <c r="D5189">
        <v>-0.51594099999999998</v>
      </c>
      <c r="E5189">
        <v>76</v>
      </c>
      <c r="F5189">
        <v>0</v>
      </c>
      <c r="G5189">
        <v>-1</v>
      </c>
      <c r="H5189">
        <v>1</v>
      </c>
      <c r="I5189">
        <v>274</v>
      </c>
    </row>
    <row r="5190" spans="2:9" x14ac:dyDescent="0.25">
      <c r="B5190">
        <v>534</v>
      </c>
      <c r="C5190">
        <v>88</v>
      </c>
      <c r="D5190">
        <v>-0.59175199999999994</v>
      </c>
      <c r="E5190">
        <v>76</v>
      </c>
      <c r="F5190">
        <v>0</v>
      </c>
      <c r="G5190">
        <v>-1</v>
      </c>
      <c r="H5190">
        <v>1</v>
      </c>
      <c r="I5190">
        <v>274</v>
      </c>
    </row>
    <row r="5191" spans="2:9" x14ac:dyDescent="0.25">
      <c r="B5191">
        <v>535</v>
      </c>
      <c r="C5191">
        <v>88</v>
      </c>
      <c r="D5191">
        <v>-0.642293</v>
      </c>
      <c r="E5191">
        <v>76</v>
      </c>
      <c r="F5191">
        <v>0</v>
      </c>
      <c r="G5191">
        <v>-1</v>
      </c>
      <c r="H5191">
        <v>1</v>
      </c>
      <c r="I5191">
        <v>274</v>
      </c>
    </row>
    <row r="5192" spans="2:9" x14ac:dyDescent="0.25">
      <c r="B5192">
        <v>536</v>
      </c>
      <c r="C5192">
        <v>88</v>
      </c>
      <c r="D5192">
        <v>-0.71810499999999999</v>
      </c>
      <c r="E5192">
        <v>76</v>
      </c>
      <c r="F5192">
        <v>0</v>
      </c>
      <c r="G5192">
        <v>-1</v>
      </c>
      <c r="H5192">
        <v>1</v>
      </c>
      <c r="I5192">
        <v>274</v>
      </c>
    </row>
    <row r="5193" spans="2:9" x14ac:dyDescent="0.25">
      <c r="B5193">
        <v>537</v>
      </c>
      <c r="C5193">
        <v>88</v>
      </c>
      <c r="D5193">
        <v>-0.60225499999999998</v>
      </c>
      <c r="E5193">
        <v>76</v>
      </c>
      <c r="F5193">
        <v>0</v>
      </c>
      <c r="G5193">
        <v>-1</v>
      </c>
      <c r="H5193">
        <v>1</v>
      </c>
      <c r="I5193">
        <v>274</v>
      </c>
    </row>
    <row r="5194" spans="2:9" x14ac:dyDescent="0.25">
      <c r="B5194">
        <v>538</v>
      </c>
      <c r="C5194">
        <v>88</v>
      </c>
      <c r="D5194">
        <v>-1.694267</v>
      </c>
      <c r="E5194">
        <v>76</v>
      </c>
      <c r="F5194">
        <v>0</v>
      </c>
      <c r="G5194">
        <v>-1</v>
      </c>
      <c r="H5194">
        <v>1</v>
      </c>
      <c r="I5194">
        <v>274</v>
      </c>
    </row>
    <row r="5195" spans="2:9" x14ac:dyDescent="0.25">
      <c r="B5195">
        <v>539</v>
      </c>
      <c r="C5195">
        <v>88</v>
      </c>
      <c r="D5195">
        <v>-1.334319</v>
      </c>
      <c r="E5195">
        <v>76</v>
      </c>
      <c r="F5195">
        <v>0</v>
      </c>
      <c r="G5195">
        <v>-1</v>
      </c>
      <c r="H5195">
        <v>1</v>
      </c>
      <c r="I5195">
        <v>274</v>
      </c>
    </row>
    <row r="5196" spans="2:9" x14ac:dyDescent="0.25">
      <c r="B5196">
        <v>540</v>
      </c>
      <c r="C5196">
        <v>88</v>
      </c>
      <c r="D5196">
        <v>-1.1382559999999999</v>
      </c>
      <c r="E5196">
        <v>76</v>
      </c>
      <c r="F5196">
        <v>0</v>
      </c>
      <c r="G5196">
        <v>-1</v>
      </c>
      <c r="H5196">
        <v>1</v>
      </c>
      <c r="I5196">
        <v>274</v>
      </c>
    </row>
    <row r="5197" spans="2:9" x14ac:dyDescent="0.25">
      <c r="B5197">
        <v>541</v>
      </c>
      <c r="C5197">
        <v>88</v>
      </c>
      <c r="D5197">
        <v>-3.2625280000000001</v>
      </c>
      <c r="E5197">
        <v>76</v>
      </c>
      <c r="F5197">
        <v>0</v>
      </c>
      <c r="G5197">
        <v>-1</v>
      </c>
      <c r="H5197">
        <v>1</v>
      </c>
      <c r="I5197">
        <v>274</v>
      </c>
    </row>
    <row r="5198" spans="2:9" x14ac:dyDescent="0.25">
      <c r="B5198">
        <v>542</v>
      </c>
      <c r="C5198">
        <v>88</v>
      </c>
      <c r="D5198">
        <v>-2.8993570000000002</v>
      </c>
      <c r="E5198">
        <v>76</v>
      </c>
      <c r="F5198">
        <v>0</v>
      </c>
      <c r="G5198">
        <v>-1</v>
      </c>
      <c r="H5198">
        <v>1</v>
      </c>
      <c r="I5198">
        <v>274</v>
      </c>
    </row>
    <row r="5199" spans="2:9" x14ac:dyDescent="0.25">
      <c r="B5199">
        <v>542</v>
      </c>
      <c r="C5199">
        <v>90</v>
      </c>
      <c r="D5199">
        <v>0.37411100000000003</v>
      </c>
      <c r="E5199">
        <v>76</v>
      </c>
      <c r="F5199">
        <v>0</v>
      </c>
      <c r="G5199">
        <v>-1</v>
      </c>
      <c r="H5199">
        <v>1</v>
      </c>
      <c r="I5199">
        <v>274</v>
      </c>
    </row>
    <row r="5200" spans="2:9" x14ac:dyDescent="0.25">
      <c r="B5200">
        <v>543</v>
      </c>
      <c r="C5200">
        <v>88</v>
      </c>
      <c r="D5200">
        <v>-2.3892060000000002</v>
      </c>
      <c r="E5200">
        <v>76</v>
      </c>
      <c r="F5200">
        <v>0</v>
      </c>
      <c r="G5200">
        <v>-1</v>
      </c>
      <c r="H5200">
        <v>1</v>
      </c>
      <c r="I5200">
        <v>274</v>
      </c>
    </row>
    <row r="5201" spans="2:9" x14ac:dyDescent="0.25">
      <c r="B5201">
        <v>543</v>
      </c>
      <c r="C5201">
        <v>90</v>
      </c>
      <c r="D5201">
        <v>0.37411100000000003</v>
      </c>
      <c r="E5201">
        <v>76</v>
      </c>
      <c r="F5201">
        <v>0</v>
      </c>
      <c r="G5201">
        <v>-1</v>
      </c>
      <c r="H5201">
        <v>1</v>
      </c>
      <c r="I5201">
        <v>274</v>
      </c>
    </row>
    <row r="5202" spans="2:9" x14ac:dyDescent="0.25">
      <c r="B5202">
        <v>544</v>
      </c>
      <c r="C5202">
        <v>88</v>
      </c>
      <c r="D5202">
        <v>-2.083116</v>
      </c>
      <c r="E5202">
        <v>76</v>
      </c>
      <c r="F5202">
        <v>0</v>
      </c>
      <c r="G5202">
        <v>-1</v>
      </c>
      <c r="H5202">
        <v>1</v>
      </c>
      <c r="I5202">
        <v>274</v>
      </c>
    </row>
    <row r="5203" spans="2:9" x14ac:dyDescent="0.25">
      <c r="B5203">
        <v>544</v>
      </c>
      <c r="C5203">
        <v>90</v>
      </c>
      <c r="D5203">
        <v>0.37411100000000003</v>
      </c>
      <c r="E5203">
        <v>76</v>
      </c>
      <c r="F5203">
        <v>0</v>
      </c>
      <c r="G5203">
        <v>-1</v>
      </c>
      <c r="H5203">
        <v>1</v>
      </c>
      <c r="I5203">
        <v>274</v>
      </c>
    </row>
    <row r="5204" spans="2:9" x14ac:dyDescent="0.25">
      <c r="B5204">
        <v>545</v>
      </c>
      <c r="C5204">
        <v>88</v>
      </c>
      <c r="D5204">
        <v>-1.7770250000000001</v>
      </c>
      <c r="E5204">
        <v>76</v>
      </c>
      <c r="F5204">
        <v>0</v>
      </c>
      <c r="G5204">
        <v>-1</v>
      </c>
      <c r="H5204">
        <v>1</v>
      </c>
      <c r="I5204">
        <v>274</v>
      </c>
    </row>
    <row r="5205" spans="2:9" x14ac:dyDescent="0.25">
      <c r="B5205">
        <v>545</v>
      </c>
      <c r="C5205">
        <v>90</v>
      </c>
      <c r="D5205">
        <v>0.37411100000000003</v>
      </c>
      <c r="E5205">
        <v>76</v>
      </c>
      <c r="F5205">
        <v>0</v>
      </c>
      <c r="G5205">
        <v>-1</v>
      </c>
      <c r="H5205">
        <v>1</v>
      </c>
      <c r="I5205">
        <v>274</v>
      </c>
    </row>
    <row r="5206" spans="2:9" x14ac:dyDescent="0.25">
      <c r="B5206">
        <v>546</v>
      </c>
      <c r="C5206">
        <v>88</v>
      </c>
      <c r="D5206">
        <v>-1.4709350000000001</v>
      </c>
      <c r="E5206">
        <v>76</v>
      </c>
      <c r="F5206">
        <v>0</v>
      </c>
      <c r="G5206">
        <v>-1</v>
      </c>
      <c r="H5206">
        <v>1</v>
      </c>
      <c r="I5206">
        <v>274</v>
      </c>
    </row>
    <row r="5207" spans="2:9" x14ac:dyDescent="0.25">
      <c r="B5207">
        <v>546</v>
      </c>
      <c r="C5207">
        <v>90</v>
      </c>
      <c r="D5207">
        <v>0.37411100000000003</v>
      </c>
      <c r="E5207">
        <v>76</v>
      </c>
      <c r="F5207">
        <v>0</v>
      </c>
      <c r="G5207">
        <v>-1</v>
      </c>
      <c r="H5207">
        <v>1</v>
      </c>
      <c r="I5207">
        <v>274</v>
      </c>
    </row>
    <row r="5208" spans="2:9" x14ac:dyDescent="0.25">
      <c r="B5208">
        <v>547</v>
      </c>
      <c r="C5208">
        <v>88</v>
      </c>
      <c r="D5208">
        <v>-1.164844</v>
      </c>
      <c r="E5208">
        <v>76</v>
      </c>
      <c r="F5208">
        <v>0</v>
      </c>
      <c r="G5208">
        <v>-1</v>
      </c>
      <c r="H5208">
        <v>1</v>
      </c>
      <c r="I5208">
        <v>274</v>
      </c>
    </row>
    <row r="5209" spans="2:9" x14ac:dyDescent="0.25">
      <c r="B5209">
        <v>547</v>
      </c>
      <c r="C5209">
        <v>90</v>
      </c>
      <c r="D5209">
        <v>0.37411100000000003</v>
      </c>
      <c r="E5209">
        <v>76</v>
      </c>
      <c r="F5209">
        <v>0</v>
      </c>
      <c r="G5209">
        <v>-1</v>
      </c>
      <c r="H5209">
        <v>1</v>
      </c>
      <c r="I5209">
        <v>274</v>
      </c>
    </row>
    <row r="5210" spans="2:9" x14ac:dyDescent="0.25">
      <c r="B5210">
        <v>548</v>
      </c>
      <c r="C5210">
        <v>88</v>
      </c>
      <c r="D5210">
        <v>-2.593267</v>
      </c>
      <c r="E5210">
        <v>76</v>
      </c>
      <c r="F5210">
        <v>0</v>
      </c>
      <c r="G5210">
        <v>-1</v>
      </c>
      <c r="H5210">
        <v>1</v>
      </c>
      <c r="I5210">
        <v>274</v>
      </c>
    </row>
    <row r="5211" spans="2:9" x14ac:dyDescent="0.25">
      <c r="B5211">
        <v>548</v>
      </c>
      <c r="C5211">
        <v>90</v>
      </c>
      <c r="D5211">
        <v>0.37411100000000003</v>
      </c>
      <c r="E5211">
        <v>76</v>
      </c>
      <c r="F5211">
        <v>0</v>
      </c>
      <c r="G5211">
        <v>-1</v>
      </c>
      <c r="H5211">
        <v>1</v>
      </c>
      <c r="I5211">
        <v>274</v>
      </c>
    </row>
    <row r="5212" spans="2:9" x14ac:dyDescent="0.25">
      <c r="B5212">
        <v>1</v>
      </c>
      <c r="C5212">
        <v>88</v>
      </c>
      <c r="D5212">
        <v>1.4728859999999999</v>
      </c>
      <c r="E5212">
        <v>76</v>
      </c>
      <c r="F5212">
        <v>0</v>
      </c>
      <c r="G5212">
        <v>-1</v>
      </c>
      <c r="H5212">
        <v>1</v>
      </c>
      <c r="I5212">
        <v>275</v>
      </c>
    </row>
    <row r="5213" spans="2:9" x14ac:dyDescent="0.25">
      <c r="B5213">
        <v>1</v>
      </c>
      <c r="C5213">
        <v>89</v>
      </c>
      <c r="D5213">
        <v>3.493382</v>
      </c>
      <c r="E5213">
        <v>76</v>
      </c>
      <c r="F5213">
        <v>0</v>
      </c>
      <c r="G5213">
        <v>-1</v>
      </c>
      <c r="H5213">
        <v>1</v>
      </c>
      <c r="I5213">
        <v>275</v>
      </c>
    </row>
    <row r="5214" spans="2:9" x14ac:dyDescent="0.25">
      <c r="B5214">
        <v>2</v>
      </c>
      <c r="C5214">
        <v>88</v>
      </c>
      <c r="D5214">
        <v>0.94964300000000001</v>
      </c>
      <c r="E5214">
        <v>76</v>
      </c>
      <c r="F5214">
        <v>0</v>
      </c>
      <c r="G5214">
        <v>-1</v>
      </c>
      <c r="H5214">
        <v>1</v>
      </c>
      <c r="I5214">
        <v>275</v>
      </c>
    </row>
    <row r="5215" spans="2:9" x14ac:dyDescent="0.25">
      <c r="B5215">
        <v>2</v>
      </c>
      <c r="C5215">
        <v>89</v>
      </c>
      <c r="D5215">
        <v>1.273072</v>
      </c>
      <c r="E5215">
        <v>76</v>
      </c>
      <c r="F5215">
        <v>0</v>
      </c>
      <c r="G5215">
        <v>-1</v>
      </c>
      <c r="H5215">
        <v>1</v>
      </c>
      <c r="I5215">
        <v>275</v>
      </c>
    </row>
    <row r="5216" spans="2:9" x14ac:dyDescent="0.25">
      <c r="B5216">
        <v>3</v>
      </c>
      <c r="C5216">
        <v>88</v>
      </c>
      <c r="D5216">
        <v>2.791061</v>
      </c>
      <c r="E5216">
        <v>76</v>
      </c>
      <c r="F5216">
        <v>0</v>
      </c>
      <c r="G5216">
        <v>-1</v>
      </c>
      <c r="H5216">
        <v>1</v>
      </c>
      <c r="I5216">
        <v>275</v>
      </c>
    </row>
    <row r="5217" spans="2:9" x14ac:dyDescent="0.25">
      <c r="B5217">
        <v>3</v>
      </c>
      <c r="C5217">
        <v>89</v>
      </c>
      <c r="D5217">
        <v>3.0918939999999999</v>
      </c>
      <c r="E5217">
        <v>76</v>
      </c>
      <c r="F5217">
        <v>0</v>
      </c>
      <c r="G5217">
        <v>-1</v>
      </c>
      <c r="H5217">
        <v>1</v>
      </c>
      <c r="I5217">
        <v>275</v>
      </c>
    </row>
    <row r="5218" spans="2:9" x14ac:dyDescent="0.25">
      <c r="B5218">
        <v>4</v>
      </c>
      <c r="C5218">
        <v>88</v>
      </c>
      <c r="D5218">
        <v>1.2298690000000001</v>
      </c>
      <c r="E5218">
        <v>76</v>
      </c>
      <c r="F5218">
        <v>0</v>
      </c>
      <c r="G5218">
        <v>-1</v>
      </c>
      <c r="H5218">
        <v>1</v>
      </c>
      <c r="I5218">
        <v>275</v>
      </c>
    </row>
    <row r="5219" spans="2:9" x14ac:dyDescent="0.25">
      <c r="B5219">
        <v>4</v>
      </c>
      <c r="C5219">
        <v>89</v>
      </c>
      <c r="D5219">
        <v>1.9709429999999999</v>
      </c>
      <c r="E5219">
        <v>76</v>
      </c>
      <c r="F5219">
        <v>0</v>
      </c>
      <c r="G5219">
        <v>-1</v>
      </c>
      <c r="H5219">
        <v>1</v>
      </c>
      <c r="I5219">
        <v>275</v>
      </c>
    </row>
    <row r="5220" spans="2:9" x14ac:dyDescent="0.25">
      <c r="B5220">
        <v>5</v>
      </c>
      <c r="C5220">
        <v>88</v>
      </c>
      <c r="D5220">
        <v>0.86348100000000005</v>
      </c>
      <c r="E5220">
        <v>76</v>
      </c>
      <c r="F5220">
        <v>0</v>
      </c>
      <c r="G5220">
        <v>-1</v>
      </c>
      <c r="H5220">
        <v>1</v>
      </c>
      <c r="I5220">
        <v>275</v>
      </c>
    </row>
    <row r="5221" spans="2:9" x14ac:dyDescent="0.25">
      <c r="B5221">
        <v>5</v>
      </c>
      <c r="C5221">
        <v>89</v>
      </c>
      <c r="D5221">
        <v>0.78213900000000003</v>
      </c>
      <c r="E5221">
        <v>76</v>
      </c>
      <c r="F5221">
        <v>0</v>
      </c>
      <c r="G5221">
        <v>-1</v>
      </c>
      <c r="H5221">
        <v>1</v>
      </c>
      <c r="I5221">
        <v>275</v>
      </c>
    </row>
    <row r="5222" spans="2:9" x14ac:dyDescent="0.25">
      <c r="B5222">
        <v>6</v>
      </c>
      <c r="C5222">
        <v>88</v>
      </c>
      <c r="D5222">
        <v>2.5878480000000001</v>
      </c>
      <c r="E5222">
        <v>76</v>
      </c>
      <c r="F5222">
        <v>0</v>
      </c>
      <c r="G5222">
        <v>-1</v>
      </c>
      <c r="H5222">
        <v>1</v>
      </c>
      <c r="I5222">
        <v>275</v>
      </c>
    </row>
    <row r="5223" spans="2:9" x14ac:dyDescent="0.25">
      <c r="B5223">
        <v>6</v>
      </c>
      <c r="C5223">
        <v>89</v>
      </c>
      <c r="D5223">
        <v>1.937012</v>
      </c>
      <c r="E5223">
        <v>76</v>
      </c>
      <c r="F5223">
        <v>0</v>
      </c>
      <c r="G5223">
        <v>-1</v>
      </c>
      <c r="H5223">
        <v>1</v>
      </c>
      <c r="I5223">
        <v>275</v>
      </c>
    </row>
    <row r="5224" spans="2:9" x14ac:dyDescent="0.25">
      <c r="B5224">
        <v>7</v>
      </c>
      <c r="C5224">
        <v>88</v>
      </c>
      <c r="D5224">
        <v>0.70617700000000005</v>
      </c>
      <c r="E5224">
        <v>76</v>
      </c>
      <c r="F5224">
        <v>0</v>
      </c>
      <c r="G5224">
        <v>-1</v>
      </c>
      <c r="H5224">
        <v>1</v>
      </c>
      <c r="I5224">
        <v>275</v>
      </c>
    </row>
    <row r="5225" spans="2:9" x14ac:dyDescent="0.25">
      <c r="B5225">
        <v>7</v>
      </c>
      <c r="C5225">
        <v>89</v>
      </c>
      <c r="D5225">
        <v>0.86008700000000005</v>
      </c>
      <c r="E5225">
        <v>76</v>
      </c>
      <c r="F5225">
        <v>0</v>
      </c>
      <c r="G5225">
        <v>-1</v>
      </c>
      <c r="H5225">
        <v>1</v>
      </c>
      <c r="I5225">
        <v>275</v>
      </c>
    </row>
    <row r="5226" spans="2:9" x14ac:dyDescent="0.25">
      <c r="B5226">
        <v>8</v>
      </c>
      <c r="C5226">
        <v>88</v>
      </c>
      <c r="D5226">
        <v>0.99486399999999997</v>
      </c>
      <c r="E5226">
        <v>76</v>
      </c>
      <c r="F5226">
        <v>0</v>
      </c>
      <c r="G5226">
        <v>-1</v>
      </c>
      <c r="H5226">
        <v>1</v>
      </c>
      <c r="I5226">
        <v>275</v>
      </c>
    </row>
    <row r="5227" spans="2:9" x14ac:dyDescent="0.25">
      <c r="B5227">
        <v>8</v>
      </c>
      <c r="C5227">
        <v>89</v>
      </c>
      <c r="D5227">
        <v>0.68486999999999998</v>
      </c>
      <c r="E5227">
        <v>76</v>
      </c>
      <c r="F5227">
        <v>0</v>
      </c>
      <c r="G5227">
        <v>-1</v>
      </c>
      <c r="H5227">
        <v>1</v>
      </c>
      <c r="I5227">
        <v>275</v>
      </c>
    </row>
    <row r="5228" spans="2:9" x14ac:dyDescent="0.25">
      <c r="B5228">
        <v>9</v>
      </c>
      <c r="C5228">
        <v>88</v>
      </c>
      <c r="D5228">
        <v>2.4533</v>
      </c>
      <c r="E5228">
        <v>76</v>
      </c>
      <c r="F5228">
        <v>0</v>
      </c>
      <c r="G5228">
        <v>-1</v>
      </c>
      <c r="H5228">
        <v>1</v>
      </c>
      <c r="I5228">
        <v>275</v>
      </c>
    </row>
    <row r="5229" spans="2:9" x14ac:dyDescent="0.25">
      <c r="B5229">
        <v>9</v>
      </c>
      <c r="C5229">
        <v>89</v>
      </c>
      <c r="D5229">
        <v>1.3955900000000001</v>
      </c>
      <c r="E5229">
        <v>76</v>
      </c>
      <c r="F5229">
        <v>0</v>
      </c>
      <c r="G5229">
        <v>-1</v>
      </c>
      <c r="H5229">
        <v>1</v>
      </c>
      <c r="I5229">
        <v>275</v>
      </c>
    </row>
    <row r="5230" spans="2:9" x14ac:dyDescent="0.25">
      <c r="B5230">
        <v>10</v>
      </c>
      <c r="C5230">
        <v>88</v>
      </c>
      <c r="D5230">
        <v>1.03352</v>
      </c>
      <c r="E5230">
        <v>76</v>
      </c>
      <c r="F5230">
        <v>0</v>
      </c>
      <c r="G5230">
        <v>-1</v>
      </c>
      <c r="H5230">
        <v>1</v>
      </c>
      <c r="I5230">
        <v>275</v>
      </c>
    </row>
    <row r="5231" spans="2:9" x14ac:dyDescent="0.25">
      <c r="B5231">
        <v>10</v>
      </c>
      <c r="C5231">
        <v>89</v>
      </c>
      <c r="D5231">
        <v>0.46375899999999998</v>
      </c>
      <c r="E5231">
        <v>76</v>
      </c>
      <c r="F5231">
        <v>0</v>
      </c>
      <c r="G5231">
        <v>-1</v>
      </c>
      <c r="H5231">
        <v>1</v>
      </c>
      <c r="I5231">
        <v>275</v>
      </c>
    </row>
    <row r="5232" spans="2:9" x14ac:dyDescent="0.25">
      <c r="B5232">
        <v>11</v>
      </c>
      <c r="C5232">
        <v>88</v>
      </c>
      <c r="D5232">
        <v>1.7308399999999999</v>
      </c>
      <c r="E5232">
        <v>76</v>
      </c>
      <c r="F5232">
        <v>0</v>
      </c>
      <c r="G5232">
        <v>-1</v>
      </c>
      <c r="H5232">
        <v>1</v>
      </c>
      <c r="I5232">
        <v>275</v>
      </c>
    </row>
    <row r="5233" spans="2:9" x14ac:dyDescent="0.25">
      <c r="B5233">
        <v>11</v>
      </c>
      <c r="C5233">
        <v>89</v>
      </c>
      <c r="D5233">
        <v>0.43898100000000001</v>
      </c>
      <c r="E5233">
        <v>76</v>
      </c>
      <c r="F5233">
        <v>0</v>
      </c>
      <c r="G5233">
        <v>-1</v>
      </c>
      <c r="H5233">
        <v>1</v>
      </c>
      <c r="I5233">
        <v>275</v>
      </c>
    </row>
    <row r="5234" spans="2:9" x14ac:dyDescent="0.25">
      <c r="B5234">
        <v>12</v>
      </c>
      <c r="C5234">
        <v>88</v>
      </c>
      <c r="D5234">
        <v>0.81806100000000004</v>
      </c>
      <c r="E5234">
        <v>76</v>
      </c>
      <c r="F5234">
        <v>0</v>
      </c>
      <c r="G5234">
        <v>-1</v>
      </c>
      <c r="H5234">
        <v>1</v>
      </c>
      <c r="I5234">
        <v>275</v>
      </c>
    </row>
    <row r="5235" spans="2:9" x14ac:dyDescent="0.25">
      <c r="B5235">
        <v>13</v>
      </c>
      <c r="C5235">
        <v>89</v>
      </c>
      <c r="D5235">
        <v>2.1908069999999999</v>
      </c>
      <c r="E5235">
        <v>76</v>
      </c>
      <c r="F5235">
        <v>0</v>
      </c>
      <c r="G5235">
        <v>-1</v>
      </c>
      <c r="H5235">
        <v>1</v>
      </c>
      <c r="I5235">
        <v>275</v>
      </c>
    </row>
    <row r="5236" spans="2:9" x14ac:dyDescent="0.25">
      <c r="B5236">
        <v>14</v>
      </c>
      <c r="C5236">
        <v>88</v>
      </c>
      <c r="D5236">
        <v>2.6383860000000001</v>
      </c>
      <c r="E5236">
        <v>76</v>
      </c>
      <c r="F5236">
        <v>0</v>
      </c>
      <c r="G5236">
        <v>-1</v>
      </c>
      <c r="H5236">
        <v>1</v>
      </c>
      <c r="I5236">
        <v>275</v>
      </c>
    </row>
    <row r="5237" spans="2:9" x14ac:dyDescent="0.25">
      <c r="B5237">
        <v>14</v>
      </c>
      <c r="C5237">
        <v>89</v>
      </c>
      <c r="D5237">
        <v>11.351196</v>
      </c>
      <c r="E5237">
        <v>76</v>
      </c>
      <c r="F5237">
        <v>0</v>
      </c>
      <c r="G5237">
        <v>-1</v>
      </c>
      <c r="H5237">
        <v>1</v>
      </c>
      <c r="I5237">
        <v>275</v>
      </c>
    </row>
    <row r="5238" spans="2:9" x14ac:dyDescent="0.25">
      <c r="B5238">
        <v>15</v>
      </c>
      <c r="C5238">
        <v>88</v>
      </c>
      <c r="D5238">
        <v>2.6160990000000002</v>
      </c>
      <c r="E5238">
        <v>76</v>
      </c>
      <c r="F5238">
        <v>0</v>
      </c>
      <c r="G5238">
        <v>-1</v>
      </c>
      <c r="H5238">
        <v>1</v>
      </c>
      <c r="I5238">
        <v>275</v>
      </c>
    </row>
    <row r="5239" spans="2:9" x14ac:dyDescent="0.25">
      <c r="B5239">
        <v>15</v>
      </c>
      <c r="C5239">
        <v>89</v>
      </c>
      <c r="D5239">
        <v>6.2048490000000003</v>
      </c>
      <c r="E5239">
        <v>76</v>
      </c>
      <c r="F5239">
        <v>0</v>
      </c>
      <c r="G5239">
        <v>-1</v>
      </c>
      <c r="H5239">
        <v>1</v>
      </c>
      <c r="I5239">
        <v>275</v>
      </c>
    </row>
    <row r="5240" spans="2:9" x14ac:dyDescent="0.25">
      <c r="B5240">
        <v>16</v>
      </c>
      <c r="C5240">
        <v>88</v>
      </c>
      <c r="D5240">
        <v>2.88679</v>
      </c>
      <c r="E5240">
        <v>76</v>
      </c>
      <c r="F5240">
        <v>0</v>
      </c>
      <c r="G5240">
        <v>-1</v>
      </c>
      <c r="H5240">
        <v>1</v>
      </c>
      <c r="I5240">
        <v>275</v>
      </c>
    </row>
    <row r="5241" spans="2:9" x14ac:dyDescent="0.25">
      <c r="B5241">
        <v>16</v>
      </c>
      <c r="C5241">
        <v>89</v>
      </c>
      <c r="D5241">
        <v>3.8699720000000002</v>
      </c>
      <c r="E5241">
        <v>76</v>
      </c>
      <c r="F5241">
        <v>0</v>
      </c>
      <c r="G5241">
        <v>-1</v>
      </c>
      <c r="H5241">
        <v>1</v>
      </c>
      <c r="I5241">
        <v>275</v>
      </c>
    </row>
    <row r="5242" spans="2:9" x14ac:dyDescent="0.25">
      <c r="B5242">
        <v>17</v>
      </c>
      <c r="C5242">
        <v>88</v>
      </c>
      <c r="D5242">
        <v>4.785323</v>
      </c>
      <c r="E5242">
        <v>76</v>
      </c>
      <c r="F5242">
        <v>0</v>
      </c>
      <c r="G5242">
        <v>-1</v>
      </c>
      <c r="H5242">
        <v>1</v>
      </c>
      <c r="I5242">
        <v>275</v>
      </c>
    </row>
    <row r="5243" spans="2:9" x14ac:dyDescent="0.25">
      <c r="B5243">
        <v>17</v>
      </c>
      <c r="C5243">
        <v>89</v>
      </c>
      <c r="D5243">
        <v>5.301107</v>
      </c>
      <c r="E5243">
        <v>76</v>
      </c>
      <c r="F5243">
        <v>0</v>
      </c>
      <c r="G5243">
        <v>-1</v>
      </c>
      <c r="H5243">
        <v>1</v>
      </c>
      <c r="I5243">
        <v>275</v>
      </c>
    </row>
    <row r="5244" spans="2:9" x14ac:dyDescent="0.25">
      <c r="B5244">
        <v>18</v>
      </c>
      <c r="C5244">
        <v>88</v>
      </c>
      <c r="D5244">
        <v>1.0008330000000001</v>
      </c>
      <c r="E5244">
        <v>76</v>
      </c>
      <c r="F5244">
        <v>0</v>
      </c>
      <c r="G5244">
        <v>-1</v>
      </c>
      <c r="H5244">
        <v>1</v>
      </c>
      <c r="I5244">
        <v>275</v>
      </c>
    </row>
    <row r="5245" spans="2:9" x14ac:dyDescent="0.25">
      <c r="B5245">
        <v>18</v>
      </c>
      <c r="C5245">
        <v>89</v>
      </c>
      <c r="D5245">
        <v>3.1421510000000001</v>
      </c>
      <c r="E5245">
        <v>76</v>
      </c>
      <c r="F5245">
        <v>0</v>
      </c>
      <c r="G5245">
        <v>-1</v>
      </c>
      <c r="H5245">
        <v>1</v>
      </c>
      <c r="I5245">
        <v>275</v>
      </c>
    </row>
    <row r="5246" spans="2:9" x14ac:dyDescent="0.25">
      <c r="B5246">
        <v>19</v>
      </c>
      <c r="C5246">
        <v>88</v>
      </c>
      <c r="D5246">
        <v>1.7626189999999999</v>
      </c>
      <c r="E5246">
        <v>76</v>
      </c>
      <c r="F5246">
        <v>0</v>
      </c>
      <c r="G5246">
        <v>-1</v>
      </c>
      <c r="H5246">
        <v>1</v>
      </c>
      <c r="I5246">
        <v>275</v>
      </c>
    </row>
    <row r="5247" spans="2:9" x14ac:dyDescent="0.25">
      <c r="B5247">
        <v>19</v>
      </c>
      <c r="C5247">
        <v>89</v>
      </c>
      <c r="D5247">
        <v>2.8247100000000001</v>
      </c>
      <c r="E5247">
        <v>76</v>
      </c>
      <c r="F5247">
        <v>0</v>
      </c>
      <c r="G5247">
        <v>-1</v>
      </c>
      <c r="H5247">
        <v>1</v>
      </c>
      <c r="I5247">
        <v>275</v>
      </c>
    </row>
    <row r="5248" spans="2:9" x14ac:dyDescent="0.25">
      <c r="B5248">
        <v>20</v>
      </c>
      <c r="C5248">
        <v>88</v>
      </c>
      <c r="D5248">
        <v>1.8831340000000001</v>
      </c>
      <c r="E5248">
        <v>76</v>
      </c>
      <c r="F5248">
        <v>0</v>
      </c>
      <c r="G5248">
        <v>-1</v>
      </c>
      <c r="H5248">
        <v>1</v>
      </c>
      <c r="I5248">
        <v>275</v>
      </c>
    </row>
    <row r="5249" spans="2:9" x14ac:dyDescent="0.25">
      <c r="B5249">
        <v>20</v>
      </c>
      <c r="C5249">
        <v>89</v>
      </c>
      <c r="D5249">
        <v>1.7057370000000001</v>
      </c>
      <c r="E5249">
        <v>76</v>
      </c>
      <c r="F5249">
        <v>0</v>
      </c>
      <c r="G5249">
        <v>-1</v>
      </c>
      <c r="H5249">
        <v>1</v>
      </c>
      <c r="I5249">
        <v>275</v>
      </c>
    </row>
    <row r="5250" spans="2:9" x14ac:dyDescent="0.25">
      <c r="B5250">
        <v>21</v>
      </c>
      <c r="C5250">
        <v>88</v>
      </c>
      <c r="D5250">
        <v>3.5028429999999999</v>
      </c>
      <c r="E5250">
        <v>76</v>
      </c>
      <c r="F5250">
        <v>0</v>
      </c>
      <c r="G5250">
        <v>-1</v>
      </c>
      <c r="H5250">
        <v>1</v>
      </c>
      <c r="I5250">
        <v>275</v>
      </c>
    </row>
    <row r="5251" spans="2:9" x14ac:dyDescent="0.25">
      <c r="B5251">
        <v>21</v>
      </c>
      <c r="C5251">
        <v>89</v>
      </c>
      <c r="D5251">
        <v>2.6218880000000002</v>
      </c>
      <c r="E5251">
        <v>76</v>
      </c>
      <c r="F5251">
        <v>0</v>
      </c>
      <c r="G5251">
        <v>-1</v>
      </c>
      <c r="H5251">
        <v>1</v>
      </c>
      <c r="I5251">
        <v>275</v>
      </c>
    </row>
    <row r="5252" spans="2:9" x14ac:dyDescent="0.25">
      <c r="B5252">
        <v>22</v>
      </c>
      <c r="C5252">
        <v>88</v>
      </c>
      <c r="D5252">
        <v>1.0008330000000001</v>
      </c>
      <c r="E5252">
        <v>76</v>
      </c>
      <c r="F5252">
        <v>0</v>
      </c>
      <c r="G5252">
        <v>-1</v>
      </c>
      <c r="H5252">
        <v>1</v>
      </c>
      <c r="I5252">
        <v>275</v>
      </c>
    </row>
    <row r="5253" spans="2:9" x14ac:dyDescent="0.25">
      <c r="B5253">
        <v>22</v>
      </c>
      <c r="C5253">
        <v>89</v>
      </c>
      <c r="D5253">
        <v>1.9783919999999999</v>
      </c>
      <c r="E5253">
        <v>76</v>
      </c>
      <c r="F5253">
        <v>0</v>
      </c>
      <c r="G5253">
        <v>-1</v>
      </c>
      <c r="H5253">
        <v>1</v>
      </c>
      <c r="I5253">
        <v>275</v>
      </c>
    </row>
    <row r="5254" spans="2:9" x14ac:dyDescent="0.25">
      <c r="B5254">
        <v>23</v>
      </c>
      <c r="C5254">
        <v>88</v>
      </c>
      <c r="D5254">
        <v>1.406685</v>
      </c>
      <c r="E5254">
        <v>76</v>
      </c>
      <c r="F5254">
        <v>0</v>
      </c>
      <c r="G5254">
        <v>-1</v>
      </c>
      <c r="H5254">
        <v>1</v>
      </c>
      <c r="I5254">
        <v>275</v>
      </c>
    </row>
    <row r="5255" spans="2:9" x14ac:dyDescent="0.25">
      <c r="B5255">
        <v>23</v>
      </c>
      <c r="C5255">
        <v>89</v>
      </c>
      <c r="D5255">
        <v>1.7132700000000001</v>
      </c>
      <c r="E5255">
        <v>76</v>
      </c>
      <c r="F5255">
        <v>0</v>
      </c>
      <c r="G5255">
        <v>-1</v>
      </c>
      <c r="H5255">
        <v>1</v>
      </c>
      <c r="I5255">
        <v>275</v>
      </c>
    </row>
    <row r="5256" spans="2:9" x14ac:dyDescent="0.25">
      <c r="B5256">
        <v>24</v>
      </c>
      <c r="C5256">
        <v>88</v>
      </c>
      <c r="D5256">
        <v>2.0875059999999999</v>
      </c>
      <c r="E5256">
        <v>76</v>
      </c>
      <c r="F5256">
        <v>0</v>
      </c>
      <c r="G5256">
        <v>-1</v>
      </c>
      <c r="H5256">
        <v>1</v>
      </c>
      <c r="I5256">
        <v>275</v>
      </c>
    </row>
    <row r="5257" spans="2:9" x14ac:dyDescent="0.25">
      <c r="B5257">
        <v>24</v>
      </c>
      <c r="C5257">
        <v>89</v>
      </c>
      <c r="D5257">
        <v>1.4370510000000001</v>
      </c>
      <c r="E5257">
        <v>76</v>
      </c>
      <c r="F5257">
        <v>0</v>
      </c>
      <c r="G5257">
        <v>-1</v>
      </c>
      <c r="H5257">
        <v>1</v>
      </c>
      <c r="I5257">
        <v>275</v>
      </c>
    </row>
    <row r="5258" spans="2:9" x14ac:dyDescent="0.25">
      <c r="B5258">
        <v>25</v>
      </c>
      <c r="C5258">
        <v>88</v>
      </c>
      <c r="D5258">
        <v>2.3971819999999999</v>
      </c>
      <c r="E5258">
        <v>76</v>
      </c>
      <c r="F5258">
        <v>0</v>
      </c>
      <c r="G5258">
        <v>-1</v>
      </c>
      <c r="H5258">
        <v>1</v>
      </c>
      <c r="I5258">
        <v>275</v>
      </c>
    </row>
    <row r="5259" spans="2:9" x14ac:dyDescent="0.25">
      <c r="B5259">
        <v>25</v>
      </c>
      <c r="C5259">
        <v>89</v>
      </c>
      <c r="D5259">
        <v>1.363666</v>
      </c>
      <c r="E5259">
        <v>76</v>
      </c>
      <c r="F5259">
        <v>0</v>
      </c>
      <c r="G5259">
        <v>-1</v>
      </c>
      <c r="H5259">
        <v>1</v>
      </c>
      <c r="I5259">
        <v>275</v>
      </c>
    </row>
    <row r="5260" spans="2:9" x14ac:dyDescent="0.25">
      <c r="B5260">
        <v>26</v>
      </c>
      <c r="C5260">
        <v>89</v>
      </c>
      <c r="D5260">
        <v>0.41447699999999998</v>
      </c>
      <c r="E5260">
        <v>76</v>
      </c>
      <c r="F5260">
        <v>0</v>
      </c>
      <c r="G5260">
        <v>-1</v>
      </c>
      <c r="H5260">
        <v>1</v>
      </c>
      <c r="I5260">
        <v>275</v>
      </c>
    </row>
    <row r="5261" spans="2:9" x14ac:dyDescent="0.25">
      <c r="B5261">
        <v>27</v>
      </c>
      <c r="C5261">
        <v>88</v>
      </c>
      <c r="D5261">
        <v>2.3086470000000001</v>
      </c>
      <c r="E5261">
        <v>76</v>
      </c>
      <c r="F5261">
        <v>0</v>
      </c>
      <c r="G5261">
        <v>-1</v>
      </c>
      <c r="H5261">
        <v>1</v>
      </c>
      <c r="I5261">
        <v>275</v>
      </c>
    </row>
    <row r="5262" spans="2:9" x14ac:dyDescent="0.25">
      <c r="B5262">
        <v>27</v>
      </c>
      <c r="C5262">
        <v>89</v>
      </c>
      <c r="D5262">
        <v>1.8791310000000001</v>
      </c>
      <c r="E5262">
        <v>76</v>
      </c>
      <c r="F5262">
        <v>0</v>
      </c>
      <c r="G5262">
        <v>-1</v>
      </c>
      <c r="H5262">
        <v>1</v>
      </c>
      <c r="I5262">
        <v>275</v>
      </c>
    </row>
    <row r="5263" spans="2:9" x14ac:dyDescent="0.25">
      <c r="B5263">
        <v>28</v>
      </c>
      <c r="C5263">
        <v>88</v>
      </c>
      <c r="D5263">
        <v>3.2868620000000002</v>
      </c>
      <c r="E5263">
        <v>76</v>
      </c>
      <c r="F5263">
        <v>0</v>
      </c>
      <c r="G5263">
        <v>-1</v>
      </c>
      <c r="H5263">
        <v>1</v>
      </c>
      <c r="I5263">
        <v>275</v>
      </c>
    </row>
    <row r="5264" spans="2:9" x14ac:dyDescent="0.25">
      <c r="B5264">
        <v>28</v>
      </c>
      <c r="C5264">
        <v>89</v>
      </c>
      <c r="D5264">
        <v>1.474874</v>
      </c>
      <c r="E5264">
        <v>76</v>
      </c>
      <c r="F5264">
        <v>0</v>
      </c>
      <c r="G5264">
        <v>-1</v>
      </c>
      <c r="H5264">
        <v>1</v>
      </c>
      <c r="I5264">
        <v>275</v>
      </c>
    </row>
    <row r="5265" spans="2:9" x14ac:dyDescent="0.25">
      <c r="B5265">
        <v>29</v>
      </c>
      <c r="C5265">
        <v>88</v>
      </c>
      <c r="D5265">
        <v>3.7333270000000001</v>
      </c>
      <c r="E5265">
        <v>76</v>
      </c>
      <c r="F5265">
        <v>0</v>
      </c>
      <c r="G5265">
        <v>-1</v>
      </c>
      <c r="H5265">
        <v>1</v>
      </c>
      <c r="I5265">
        <v>275</v>
      </c>
    </row>
    <row r="5266" spans="2:9" x14ac:dyDescent="0.25">
      <c r="B5266">
        <v>29</v>
      </c>
      <c r="C5266">
        <v>89</v>
      </c>
      <c r="D5266">
        <v>0.94685799999999998</v>
      </c>
      <c r="E5266">
        <v>76</v>
      </c>
      <c r="F5266">
        <v>0</v>
      </c>
      <c r="G5266">
        <v>-1</v>
      </c>
      <c r="H5266">
        <v>1</v>
      </c>
      <c r="I5266">
        <v>275</v>
      </c>
    </row>
    <row r="5267" spans="2:9" x14ac:dyDescent="0.25">
      <c r="B5267">
        <v>30</v>
      </c>
      <c r="C5267">
        <v>88</v>
      </c>
      <c r="D5267">
        <v>2.1640280000000001</v>
      </c>
      <c r="E5267">
        <v>76</v>
      </c>
      <c r="F5267">
        <v>0</v>
      </c>
      <c r="G5267">
        <v>-1</v>
      </c>
      <c r="H5267">
        <v>1</v>
      </c>
      <c r="I5267">
        <v>275</v>
      </c>
    </row>
    <row r="5268" spans="2:9" x14ac:dyDescent="0.25">
      <c r="B5268">
        <v>30</v>
      </c>
      <c r="C5268">
        <v>89</v>
      </c>
      <c r="D5268">
        <v>0.45353900000000003</v>
      </c>
      <c r="E5268">
        <v>76</v>
      </c>
      <c r="F5268">
        <v>0</v>
      </c>
      <c r="G5268">
        <v>-1</v>
      </c>
      <c r="H5268">
        <v>1</v>
      </c>
      <c r="I5268">
        <v>275</v>
      </c>
    </row>
    <row r="5269" spans="2:9" x14ac:dyDescent="0.25">
      <c r="B5269">
        <v>31</v>
      </c>
      <c r="C5269">
        <v>89</v>
      </c>
      <c r="D5269">
        <v>2.1908069999999999</v>
      </c>
      <c r="E5269">
        <v>76</v>
      </c>
      <c r="F5269">
        <v>0</v>
      </c>
      <c r="G5269">
        <v>-1</v>
      </c>
      <c r="H5269">
        <v>1</v>
      </c>
      <c r="I5269">
        <v>275</v>
      </c>
    </row>
    <row r="5270" spans="2:9" x14ac:dyDescent="0.25">
      <c r="B5270">
        <v>32</v>
      </c>
      <c r="C5270">
        <v>88</v>
      </c>
      <c r="D5270">
        <v>2.8221620000000001</v>
      </c>
      <c r="E5270">
        <v>76</v>
      </c>
      <c r="F5270">
        <v>0</v>
      </c>
      <c r="G5270">
        <v>-1</v>
      </c>
      <c r="H5270">
        <v>1</v>
      </c>
      <c r="I5270">
        <v>275</v>
      </c>
    </row>
    <row r="5271" spans="2:9" x14ac:dyDescent="0.25">
      <c r="B5271">
        <v>32</v>
      </c>
      <c r="C5271">
        <v>89</v>
      </c>
      <c r="D5271">
        <v>12.141859</v>
      </c>
      <c r="E5271">
        <v>76</v>
      </c>
      <c r="F5271">
        <v>0</v>
      </c>
      <c r="G5271">
        <v>-1</v>
      </c>
      <c r="H5271">
        <v>1</v>
      </c>
      <c r="I5271">
        <v>275</v>
      </c>
    </row>
    <row r="5272" spans="2:9" x14ac:dyDescent="0.25">
      <c r="B5272">
        <v>33</v>
      </c>
      <c r="C5272">
        <v>88</v>
      </c>
      <c r="D5272">
        <v>3.0022410000000002</v>
      </c>
      <c r="E5272">
        <v>76</v>
      </c>
      <c r="F5272">
        <v>0</v>
      </c>
      <c r="G5272">
        <v>-1</v>
      </c>
      <c r="H5272">
        <v>1</v>
      </c>
      <c r="I5272">
        <v>275</v>
      </c>
    </row>
    <row r="5273" spans="2:9" x14ac:dyDescent="0.25">
      <c r="B5273">
        <v>33</v>
      </c>
      <c r="C5273">
        <v>89</v>
      </c>
      <c r="D5273">
        <v>7.1207010000000004</v>
      </c>
      <c r="E5273">
        <v>76</v>
      </c>
      <c r="F5273">
        <v>0</v>
      </c>
      <c r="G5273">
        <v>-1</v>
      </c>
      <c r="H5273">
        <v>1</v>
      </c>
      <c r="I5273">
        <v>275</v>
      </c>
    </row>
    <row r="5274" spans="2:9" x14ac:dyDescent="0.25">
      <c r="B5274">
        <v>34</v>
      </c>
      <c r="C5274">
        <v>88</v>
      </c>
      <c r="D5274">
        <v>3.3918759999999999</v>
      </c>
      <c r="E5274">
        <v>76</v>
      </c>
      <c r="F5274">
        <v>0</v>
      </c>
      <c r="G5274">
        <v>-1</v>
      </c>
      <c r="H5274">
        <v>1</v>
      </c>
      <c r="I5274">
        <v>275</v>
      </c>
    </row>
    <row r="5275" spans="2:9" x14ac:dyDescent="0.25">
      <c r="B5275">
        <v>34</v>
      </c>
      <c r="C5275">
        <v>89</v>
      </c>
      <c r="D5275">
        <v>4.5470810000000004</v>
      </c>
      <c r="E5275">
        <v>76</v>
      </c>
      <c r="F5275">
        <v>0</v>
      </c>
      <c r="G5275">
        <v>-1</v>
      </c>
      <c r="H5275">
        <v>1</v>
      </c>
      <c r="I5275">
        <v>275</v>
      </c>
    </row>
    <row r="5276" spans="2:9" x14ac:dyDescent="0.25">
      <c r="B5276">
        <v>35</v>
      </c>
      <c r="C5276">
        <v>88</v>
      </c>
      <c r="D5276">
        <v>5.6451799999999999</v>
      </c>
      <c r="E5276">
        <v>76</v>
      </c>
      <c r="F5276">
        <v>0</v>
      </c>
      <c r="G5276">
        <v>-1</v>
      </c>
      <c r="H5276">
        <v>1</v>
      </c>
      <c r="I5276">
        <v>275</v>
      </c>
    </row>
    <row r="5277" spans="2:9" x14ac:dyDescent="0.25">
      <c r="B5277">
        <v>35</v>
      </c>
      <c r="C5277">
        <v>89</v>
      </c>
      <c r="D5277">
        <v>6.2536420000000001</v>
      </c>
      <c r="E5277">
        <v>76</v>
      </c>
      <c r="F5277">
        <v>0</v>
      </c>
      <c r="G5277">
        <v>-1</v>
      </c>
      <c r="H5277">
        <v>1</v>
      </c>
      <c r="I5277">
        <v>275</v>
      </c>
    </row>
    <row r="5278" spans="2:9" x14ac:dyDescent="0.25">
      <c r="B5278">
        <v>36</v>
      </c>
      <c r="C5278">
        <v>88</v>
      </c>
      <c r="D5278">
        <v>1.0008330000000001</v>
      </c>
      <c r="E5278">
        <v>76</v>
      </c>
      <c r="F5278">
        <v>0</v>
      </c>
      <c r="G5278">
        <v>-1</v>
      </c>
      <c r="H5278">
        <v>1</v>
      </c>
      <c r="I5278">
        <v>275</v>
      </c>
    </row>
    <row r="5279" spans="2:9" x14ac:dyDescent="0.25">
      <c r="B5279">
        <v>36</v>
      </c>
      <c r="C5279">
        <v>89</v>
      </c>
      <c r="D5279">
        <v>3.1421510000000001</v>
      </c>
      <c r="E5279">
        <v>76</v>
      </c>
      <c r="F5279">
        <v>0</v>
      </c>
      <c r="G5279">
        <v>-1</v>
      </c>
      <c r="H5279">
        <v>1</v>
      </c>
      <c r="I5279">
        <v>275</v>
      </c>
    </row>
    <row r="5280" spans="2:9" x14ac:dyDescent="0.25">
      <c r="B5280">
        <v>37</v>
      </c>
      <c r="C5280">
        <v>88</v>
      </c>
      <c r="D5280">
        <v>1.86164</v>
      </c>
      <c r="E5280">
        <v>76</v>
      </c>
      <c r="F5280">
        <v>0</v>
      </c>
      <c r="G5280">
        <v>-1</v>
      </c>
      <c r="H5280">
        <v>1</v>
      </c>
      <c r="I5280">
        <v>275</v>
      </c>
    </row>
    <row r="5281" spans="2:9" x14ac:dyDescent="0.25">
      <c r="B5281">
        <v>37</v>
      </c>
      <c r="C5281">
        <v>89</v>
      </c>
      <c r="D5281">
        <v>2.9833970000000001</v>
      </c>
      <c r="E5281">
        <v>76</v>
      </c>
      <c r="F5281">
        <v>0</v>
      </c>
      <c r="G5281">
        <v>-1</v>
      </c>
      <c r="H5281">
        <v>1</v>
      </c>
      <c r="I5281">
        <v>275</v>
      </c>
    </row>
    <row r="5282" spans="2:9" x14ac:dyDescent="0.25">
      <c r="B5282">
        <v>38</v>
      </c>
      <c r="C5282">
        <v>88</v>
      </c>
      <c r="D5282">
        <v>2.4049160000000001</v>
      </c>
      <c r="E5282">
        <v>76</v>
      </c>
      <c r="F5282">
        <v>0</v>
      </c>
      <c r="G5282">
        <v>-1</v>
      </c>
      <c r="H5282">
        <v>1</v>
      </c>
      <c r="I5282">
        <v>275</v>
      </c>
    </row>
    <row r="5283" spans="2:9" x14ac:dyDescent="0.25">
      <c r="B5283">
        <v>38</v>
      </c>
      <c r="C5283">
        <v>89</v>
      </c>
      <c r="D5283">
        <v>2.178366</v>
      </c>
      <c r="E5283">
        <v>76</v>
      </c>
      <c r="F5283">
        <v>0</v>
      </c>
      <c r="G5283">
        <v>-1</v>
      </c>
      <c r="H5283">
        <v>1</v>
      </c>
      <c r="I5283">
        <v>275</v>
      </c>
    </row>
    <row r="5284" spans="2:9" x14ac:dyDescent="0.25">
      <c r="B5284">
        <v>39</v>
      </c>
      <c r="C5284">
        <v>88</v>
      </c>
      <c r="D5284">
        <v>4.1410790000000004</v>
      </c>
      <c r="E5284">
        <v>76</v>
      </c>
      <c r="F5284">
        <v>0</v>
      </c>
      <c r="G5284">
        <v>-1</v>
      </c>
      <c r="H5284">
        <v>1</v>
      </c>
      <c r="I5284">
        <v>275</v>
      </c>
    </row>
    <row r="5285" spans="2:9" x14ac:dyDescent="0.25">
      <c r="B5285">
        <v>39</v>
      </c>
      <c r="C5285">
        <v>89</v>
      </c>
      <c r="D5285">
        <v>3.0996100000000002</v>
      </c>
      <c r="E5285">
        <v>76</v>
      </c>
      <c r="F5285">
        <v>0</v>
      </c>
      <c r="G5285">
        <v>-1</v>
      </c>
      <c r="H5285">
        <v>1</v>
      </c>
      <c r="I5285">
        <v>275</v>
      </c>
    </row>
    <row r="5286" spans="2:9" x14ac:dyDescent="0.25">
      <c r="B5286">
        <v>40</v>
      </c>
      <c r="C5286">
        <v>88</v>
      </c>
      <c r="D5286">
        <v>1.48221</v>
      </c>
      <c r="E5286">
        <v>76</v>
      </c>
      <c r="F5286">
        <v>0</v>
      </c>
      <c r="G5286">
        <v>-1</v>
      </c>
      <c r="H5286">
        <v>1</v>
      </c>
      <c r="I5286">
        <v>275</v>
      </c>
    </row>
    <row r="5287" spans="2:9" x14ac:dyDescent="0.25">
      <c r="B5287">
        <v>40</v>
      </c>
      <c r="C5287">
        <v>89</v>
      </c>
      <c r="D5287">
        <v>2.9299490000000001</v>
      </c>
      <c r="E5287">
        <v>76</v>
      </c>
      <c r="F5287">
        <v>0</v>
      </c>
      <c r="G5287">
        <v>-1</v>
      </c>
      <c r="H5287">
        <v>1</v>
      </c>
      <c r="I5287">
        <v>275</v>
      </c>
    </row>
    <row r="5288" spans="2:9" x14ac:dyDescent="0.25">
      <c r="B5288">
        <v>41</v>
      </c>
      <c r="C5288">
        <v>88</v>
      </c>
      <c r="D5288">
        <v>1.86164</v>
      </c>
      <c r="E5288">
        <v>76</v>
      </c>
      <c r="F5288">
        <v>0</v>
      </c>
      <c r="G5288">
        <v>-1</v>
      </c>
      <c r="H5288">
        <v>1</v>
      </c>
      <c r="I5288">
        <v>275</v>
      </c>
    </row>
    <row r="5289" spans="2:9" x14ac:dyDescent="0.25">
      <c r="B5289">
        <v>41</v>
      </c>
      <c r="C5289">
        <v>89</v>
      </c>
      <c r="D5289">
        <v>2.267382</v>
      </c>
      <c r="E5289">
        <v>76</v>
      </c>
      <c r="F5289">
        <v>0</v>
      </c>
      <c r="G5289">
        <v>-1</v>
      </c>
      <c r="H5289">
        <v>1</v>
      </c>
      <c r="I5289">
        <v>275</v>
      </c>
    </row>
    <row r="5290" spans="2:9" x14ac:dyDescent="0.25">
      <c r="B5290">
        <v>42</v>
      </c>
      <c r="C5290">
        <v>88</v>
      </c>
      <c r="D5290">
        <v>4.1569450000000003</v>
      </c>
      <c r="E5290">
        <v>76</v>
      </c>
      <c r="F5290">
        <v>0</v>
      </c>
      <c r="G5290">
        <v>-1</v>
      </c>
      <c r="H5290">
        <v>1</v>
      </c>
      <c r="I5290">
        <v>275</v>
      </c>
    </row>
    <row r="5291" spans="2:9" x14ac:dyDescent="0.25">
      <c r="B5291">
        <v>42</v>
      </c>
      <c r="C5291">
        <v>89</v>
      </c>
      <c r="D5291">
        <v>2.8616649999999999</v>
      </c>
      <c r="E5291">
        <v>76</v>
      </c>
      <c r="F5291">
        <v>0</v>
      </c>
      <c r="G5291">
        <v>-1</v>
      </c>
      <c r="H5291">
        <v>1</v>
      </c>
      <c r="I5291">
        <v>275</v>
      </c>
    </row>
    <row r="5292" spans="2:9" x14ac:dyDescent="0.25">
      <c r="B5292">
        <v>43</v>
      </c>
      <c r="C5292">
        <v>88</v>
      </c>
      <c r="D5292">
        <v>2.8699509999999999</v>
      </c>
      <c r="E5292">
        <v>76</v>
      </c>
      <c r="F5292">
        <v>0</v>
      </c>
      <c r="G5292">
        <v>-1</v>
      </c>
      <c r="H5292">
        <v>1</v>
      </c>
      <c r="I5292">
        <v>275</v>
      </c>
    </row>
    <row r="5293" spans="2:9" x14ac:dyDescent="0.25">
      <c r="B5293">
        <v>43</v>
      </c>
      <c r="C5293">
        <v>89</v>
      </c>
      <c r="D5293">
        <v>1.6326069999999999</v>
      </c>
      <c r="E5293">
        <v>76</v>
      </c>
      <c r="F5293">
        <v>0</v>
      </c>
      <c r="G5293">
        <v>-1</v>
      </c>
      <c r="H5293">
        <v>1</v>
      </c>
      <c r="I5293">
        <v>275</v>
      </c>
    </row>
    <row r="5294" spans="2:9" x14ac:dyDescent="0.25">
      <c r="B5294">
        <v>44</v>
      </c>
      <c r="C5294">
        <v>89</v>
      </c>
      <c r="D5294">
        <v>0.41447699999999998</v>
      </c>
      <c r="E5294">
        <v>76</v>
      </c>
      <c r="F5294">
        <v>0</v>
      </c>
      <c r="G5294">
        <v>-1</v>
      </c>
      <c r="H5294">
        <v>1</v>
      </c>
      <c r="I5294">
        <v>275</v>
      </c>
    </row>
    <row r="5295" spans="2:9" x14ac:dyDescent="0.25">
      <c r="B5295">
        <v>45</v>
      </c>
      <c r="C5295">
        <v>88</v>
      </c>
      <c r="D5295">
        <v>2.8571019999999998</v>
      </c>
      <c r="E5295">
        <v>76</v>
      </c>
      <c r="F5295">
        <v>0</v>
      </c>
      <c r="G5295">
        <v>-1</v>
      </c>
      <c r="H5295">
        <v>1</v>
      </c>
      <c r="I5295">
        <v>275</v>
      </c>
    </row>
    <row r="5296" spans="2:9" x14ac:dyDescent="0.25">
      <c r="B5296">
        <v>45</v>
      </c>
      <c r="C5296">
        <v>89</v>
      </c>
      <c r="D5296">
        <v>2.3255479999999999</v>
      </c>
      <c r="E5296">
        <v>76</v>
      </c>
      <c r="F5296">
        <v>0</v>
      </c>
      <c r="G5296">
        <v>-1</v>
      </c>
      <c r="H5296">
        <v>1</v>
      </c>
      <c r="I5296">
        <v>275</v>
      </c>
    </row>
    <row r="5297" spans="2:9" x14ac:dyDescent="0.25">
      <c r="B5297">
        <v>46</v>
      </c>
      <c r="C5297">
        <v>88</v>
      </c>
      <c r="D5297">
        <v>3.6180720000000002</v>
      </c>
      <c r="E5297">
        <v>76</v>
      </c>
      <c r="F5297">
        <v>0</v>
      </c>
      <c r="G5297">
        <v>-1</v>
      </c>
      <c r="H5297">
        <v>1</v>
      </c>
      <c r="I5297">
        <v>275</v>
      </c>
    </row>
    <row r="5298" spans="2:9" x14ac:dyDescent="0.25">
      <c r="B5298">
        <v>46</v>
      </c>
      <c r="C5298">
        <v>89</v>
      </c>
      <c r="D5298">
        <v>1.623494</v>
      </c>
      <c r="E5298">
        <v>76</v>
      </c>
      <c r="F5298">
        <v>0</v>
      </c>
      <c r="G5298">
        <v>-1</v>
      </c>
      <c r="H5298">
        <v>1</v>
      </c>
      <c r="I5298">
        <v>275</v>
      </c>
    </row>
    <row r="5299" spans="2:9" x14ac:dyDescent="0.25">
      <c r="B5299">
        <v>47</v>
      </c>
      <c r="C5299">
        <v>88</v>
      </c>
      <c r="D5299">
        <v>5.0220209999999996</v>
      </c>
      <c r="E5299">
        <v>76</v>
      </c>
      <c r="F5299">
        <v>0</v>
      </c>
      <c r="G5299">
        <v>-1</v>
      </c>
      <c r="H5299">
        <v>1</v>
      </c>
      <c r="I5299">
        <v>275</v>
      </c>
    </row>
    <row r="5300" spans="2:9" x14ac:dyDescent="0.25">
      <c r="B5300">
        <v>47</v>
      </c>
      <c r="C5300">
        <v>89</v>
      </c>
      <c r="D5300">
        <v>1.273701</v>
      </c>
      <c r="E5300">
        <v>76</v>
      </c>
      <c r="F5300">
        <v>0</v>
      </c>
      <c r="G5300">
        <v>-1</v>
      </c>
      <c r="H5300">
        <v>1</v>
      </c>
      <c r="I5300">
        <v>275</v>
      </c>
    </row>
    <row r="5301" spans="2:9" x14ac:dyDescent="0.25">
      <c r="B5301">
        <v>48</v>
      </c>
      <c r="C5301">
        <v>88</v>
      </c>
      <c r="D5301">
        <v>3.0238839999999998</v>
      </c>
      <c r="E5301">
        <v>76</v>
      </c>
      <c r="F5301">
        <v>0</v>
      </c>
      <c r="G5301">
        <v>-1</v>
      </c>
      <c r="H5301">
        <v>1</v>
      </c>
      <c r="I5301">
        <v>275</v>
      </c>
    </row>
    <row r="5302" spans="2:9" x14ac:dyDescent="0.25">
      <c r="B5302">
        <v>48</v>
      </c>
      <c r="C5302">
        <v>89</v>
      </c>
      <c r="D5302">
        <v>0.63374799999999998</v>
      </c>
      <c r="E5302">
        <v>76</v>
      </c>
      <c r="F5302">
        <v>0</v>
      </c>
      <c r="G5302">
        <v>-1</v>
      </c>
      <c r="H5302">
        <v>1</v>
      </c>
      <c r="I5302">
        <v>275</v>
      </c>
    </row>
    <row r="5303" spans="2:9" x14ac:dyDescent="0.25">
      <c r="B5303">
        <v>49</v>
      </c>
      <c r="C5303">
        <v>89</v>
      </c>
      <c r="D5303">
        <v>3.0588000000000002</v>
      </c>
      <c r="E5303">
        <v>76</v>
      </c>
      <c r="F5303">
        <v>0</v>
      </c>
      <c r="G5303">
        <v>-1</v>
      </c>
      <c r="H5303">
        <v>1</v>
      </c>
      <c r="I5303">
        <v>275</v>
      </c>
    </row>
    <row r="5304" spans="2:9" x14ac:dyDescent="0.25">
      <c r="B5304">
        <v>50</v>
      </c>
      <c r="C5304">
        <v>88</v>
      </c>
      <c r="D5304">
        <v>2.7762180000000001</v>
      </c>
      <c r="E5304">
        <v>76</v>
      </c>
      <c r="F5304">
        <v>0</v>
      </c>
      <c r="G5304">
        <v>-1</v>
      </c>
      <c r="H5304">
        <v>1</v>
      </c>
      <c r="I5304">
        <v>275</v>
      </c>
    </row>
    <row r="5305" spans="2:9" x14ac:dyDescent="0.25">
      <c r="B5305">
        <v>50</v>
      </c>
      <c r="C5305">
        <v>89</v>
      </c>
      <c r="D5305">
        <v>11.944193</v>
      </c>
      <c r="E5305">
        <v>76</v>
      </c>
      <c r="F5305">
        <v>0</v>
      </c>
      <c r="G5305">
        <v>-1</v>
      </c>
      <c r="H5305">
        <v>1</v>
      </c>
      <c r="I5305">
        <v>275</v>
      </c>
    </row>
    <row r="5306" spans="2:9" x14ac:dyDescent="0.25">
      <c r="B5306">
        <v>51</v>
      </c>
      <c r="C5306">
        <v>88</v>
      </c>
      <c r="D5306">
        <v>4.1132359999999997</v>
      </c>
      <c r="E5306">
        <v>76</v>
      </c>
      <c r="F5306">
        <v>0</v>
      </c>
      <c r="G5306">
        <v>-1</v>
      </c>
      <c r="H5306">
        <v>1</v>
      </c>
      <c r="I5306">
        <v>275</v>
      </c>
    </row>
    <row r="5307" spans="2:9" x14ac:dyDescent="0.25">
      <c r="B5307">
        <v>51</v>
      </c>
      <c r="C5307">
        <v>89</v>
      </c>
      <c r="D5307">
        <v>9.7557519999999993</v>
      </c>
      <c r="E5307">
        <v>76</v>
      </c>
      <c r="F5307">
        <v>0</v>
      </c>
      <c r="G5307">
        <v>-1</v>
      </c>
      <c r="H5307">
        <v>1</v>
      </c>
      <c r="I5307">
        <v>275</v>
      </c>
    </row>
    <row r="5308" spans="2:9" x14ac:dyDescent="0.25">
      <c r="B5308">
        <v>52</v>
      </c>
      <c r="C5308">
        <v>88</v>
      </c>
      <c r="D5308">
        <v>5.1935799999999999</v>
      </c>
      <c r="E5308">
        <v>76</v>
      </c>
      <c r="F5308">
        <v>0</v>
      </c>
      <c r="G5308">
        <v>-1</v>
      </c>
      <c r="H5308">
        <v>1</v>
      </c>
      <c r="I5308">
        <v>275</v>
      </c>
    </row>
    <row r="5309" spans="2:9" x14ac:dyDescent="0.25">
      <c r="B5309">
        <v>52</v>
      </c>
      <c r="C5309">
        <v>89</v>
      </c>
      <c r="D5309">
        <v>6.9624079999999999</v>
      </c>
      <c r="E5309">
        <v>76</v>
      </c>
      <c r="F5309">
        <v>0</v>
      </c>
      <c r="G5309">
        <v>-1</v>
      </c>
      <c r="H5309">
        <v>1</v>
      </c>
      <c r="I5309">
        <v>275</v>
      </c>
    </row>
    <row r="5310" spans="2:9" x14ac:dyDescent="0.25">
      <c r="B5310">
        <v>53</v>
      </c>
      <c r="C5310">
        <v>88</v>
      </c>
      <c r="D5310">
        <v>5.4667459999999997</v>
      </c>
      <c r="E5310">
        <v>76</v>
      </c>
      <c r="F5310">
        <v>0</v>
      </c>
      <c r="G5310">
        <v>-1</v>
      </c>
      <c r="H5310">
        <v>1</v>
      </c>
      <c r="I5310">
        <v>275</v>
      </c>
    </row>
    <row r="5311" spans="2:9" x14ac:dyDescent="0.25">
      <c r="B5311">
        <v>53</v>
      </c>
      <c r="C5311">
        <v>89</v>
      </c>
      <c r="D5311">
        <v>6.0559760000000002</v>
      </c>
      <c r="E5311">
        <v>76</v>
      </c>
      <c r="F5311">
        <v>0</v>
      </c>
      <c r="G5311">
        <v>-1</v>
      </c>
      <c r="H5311">
        <v>1</v>
      </c>
      <c r="I5311">
        <v>275</v>
      </c>
    </row>
    <row r="5312" spans="2:9" x14ac:dyDescent="0.25">
      <c r="B5312">
        <v>54</v>
      </c>
      <c r="C5312">
        <v>88</v>
      </c>
      <c r="D5312">
        <v>1.0008330000000001</v>
      </c>
      <c r="E5312">
        <v>76</v>
      </c>
      <c r="F5312">
        <v>0</v>
      </c>
      <c r="G5312">
        <v>-1</v>
      </c>
      <c r="H5312">
        <v>1</v>
      </c>
      <c r="I5312">
        <v>275</v>
      </c>
    </row>
    <row r="5313" spans="2:9" x14ac:dyDescent="0.25">
      <c r="B5313">
        <v>54</v>
      </c>
      <c r="C5313">
        <v>89</v>
      </c>
      <c r="D5313">
        <v>3.1421510000000001</v>
      </c>
      <c r="E5313">
        <v>76</v>
      </c>
      <c r="F5313">
        <v>0</v>
      </c>
      <c r="G5313">
        <v>-1</v>
      </c>
      <c r="H5313">
        <v>1</v>
      </c>
      <c r="I5313">
        <v>275</v>
      </c>
    </row>
    <row r="5314" spans="2:9" x14ac:dyDescent="0.25">
      <c r="B5314">
        <v>55</v>
      </c>
      <c r="C5314">
        <v>88</v>
      </c>
      <c r="D5314">
        <v>1.3545039999999999</v>
      </c>
      <c r="E5314">
        <v>76</v>
      </c>
      <c r="F5314">
        <v>0</v>
      </c>
      <c r="G5314">
        <v>-1</v>
      </c>
      <c r="H5314">
        <v>1</v>
      </c>
      <c r="I5314">
        <v>275</v>
      </c>
    </row>
    <row r="5315" spans="2:9" x14ac:dyDescent="0.25">
      <c r="B5315">
        <v>55</v>
      </c>
      <c r="C5315">
        <v>89</v>
      </c>
      <c r="D5315">
        <v>2.1706789999999998</v>
      </c>
      <c r="E5315">
        <v>76</v>
      </c>
      <c r="F5315">
        <v>0</v>
      </c>
      <c r="G5315">
        <v>-1</v>
      </c>
      <c r="H5315">
        <v>1</v>
      </c>
      <c r="I5315">
        <v>275</v>
      </c>
    </row>
    <row r="5316" spans="2:9" x14ac:dyDescent="0.25">
      <c r="B5316">
        <v>56</v>
      </c>
      <c r="C5316">
        <v>88</v>
      </c>
      <c r="D5316">
        <v>2.95607</v>
      </c>
      <c r="E5316">
        <v>76</v>
      </c>
      <c r="F5316">
        <v>0</v>
      </c>
      <c r="G5316">
        <v>-1</v>
      </c>
      <c r="H5316">
        <v>1</v>
      </c>
      <c r="I5316">
        <v>275</v>
      </c>
    </row>
    <row r="5317" spans="2:9" x14ac:dyDescent="0.25">
      <c r="B5317">
        <v>56</v>
      </c>
      <c r="C5317">
        <v>89</v>
      </c>
      <c r="D5317">
        <v>2.6775989999999998</v>
      </c>
      <c r="E5317">
        <v>76</v>
      </c>
      <c r="F5317">
        <v>0</v>
      </c>
      <c r="G5317">
        <v>-1</v>
      </c>
      <c r="H5317">
        <v>1</v>
      </c>
      <c r="I5317">
        <v>275</v>
      </c>
    </row>
    <row r="5318" spans="2:9" x14ac:dyDescent="0.25">
      <c r="B5318">
        <v>57</v>
      </c>
      <c r="C5318">
        <v>88</v>
      </c>
      <c r="D5318">
        <v>4.7527889999999999</v>
      </c>
      <c r="E5318">
        <v>76</v>
      </c>
      <c r="F5318">
        <v>0</v>
      </c>
      <c r="G5318">
        <v>-1</v>
      </c>
      <c r="H5318">
        <v>1</v>
      </c>
      <c r="I5318">
        <v>275</v>
      </c>
    </row>
    <row r="5319" spans="2:9" x14ac:dyDescent="0.25">
      <c r="B5319">
        <v>57</v>
      </c>
      <c r="C5319">
        <v>89</v>
      </c>
      <c r="D5319">
        <v>3.557477</v>
      </c>
      <c r="E5319">
        <v>76</v>
      </c>
      <c r="F5319">
        <v>0</v>
      </c>
      <c r="G5319">
        <v>-1</v>
      </c>
      <c r="H5319">
        <v>1</v>
      </c>
      <c r="I5319">
        <v>275</v>
      </c>
    </row>
    <row r="5320" spans="2:9" x14ac:dyDescent="0.25">
      <c r="B5320">
        <v>58</v>
      </c>
      <c r="C5320">
        <v>88</v>
      </c>
      <c r="D5320">
        <v>1.0008330000000001</v>
      </c>
      <c r="E5320">
        <v>76</v>
      </c>
      <c r="F5320">
        <v>0</v>
      </c>
      <c r="G5320">
        <v>-1</v>
      </c>
      <c r="H5320">
        <v>1</v>
      </c>
      <c r="I5320">
        <v>275</v>
      </c>
    </row>
    <row r="5321" spans="2:9" x14ac:dyDescent="0.25">
      <c r="B5321">
        <v>58</v>
      </c>
      <c r="C5321">
        <v>89</v>
      </c>
      <c r="D5321">
        <v>1.9783919999999999</v>
      </c>
      <c r="E5321">
        <v>76</v>
      </c>
      <c r="F5321">
        <v>0</v>
      </c>
      <c r="G5321">
        <v>-1</v>
      </c>
      <c r="H5321">
        <v>1</v>
      </c>
      <c r="I5321">
        <v>275</v>
      </c>
    </row>
    <row r="5322" spans="2:9" x14ac:dyDescent="0.25">
      <c r="B5322">
        <v>59</v>
      </c>
      <c r="C5322">
        <v>88</v>
      </c>
      <c r="D5322">
        <v>2.9997120000000002</v>
      </c>
      <c r="E5322">
        <v>76</v>
      </c>
      <c r="F5322">
        <v>0</v>
      </c>
      <c r="G5322">
        <v>-1</v>
      </c>
      <c r="H5322">
        <v>1</v>
      </c>
      <c r="I5322">
        <v>275</v>
      </c>
    </row>
    <row r="5323" spans="2:9" x14ac:dyDescent="0.25">
      <c r="B5323">
        <v>59</v>
      </c>
      <c r="C5323">
        <v>89</v>
      </c>
      <c r="D5323">
        <v>3.6534949999999999</v>
      </c>
      <c r="E5323">
        <v>76</v>
      </c>
      <c r="F5323">
        <v>0</v>
      </c>
      <c r="G5323">
        <v>-1</v>
      </c>
      <c r="H5323">
        <v>1</v>
      </c>
      <c r="I5323">
        <v>275</v>
      </c>
    </row>
    <row r="5324" spans="2:9" x14ac:dyDescent="0.25">
      <c r="B5324">
        <v>60</v>
      </c>
      <c r="C5324">
        <v>88</v>
      </c>
      <c r="D5324">
        <v>6.2880770000000004</v>
      </c>
      <c r="E5324">
        <v>76</v>
      </c>
      <c r="F5324">
        <v>0</v>
      </c>
      <c r="G5324">
        <v>-1</v>
      </c>
      <c r="H5324">
        <v>1</v>
      </c>
      <c r="I5324">
        <v>275</v>
      </c>
    </row>
    <row r="5325" spans="2:9" x14ac:dyDescent="0.25">
      <c r="B5325">
        <v>60</v>
      </c>
      <c r="C5325">
        <v>89</v>
      </c>
      <c r="D5325">
        <v>4.3287490000000002</v>
      </c>
      <c r="E5325">
        <v>76</v>
      </c>
      <c r="F5325">
        <v>0</v>
      </c>
      <c r="G5325">
        <v>-1</v>
      </c>
      <c r="H5325">
        <v>1</v>
      </c>
      <c r="I5325">
        <v>275</v>
      </c>
    </row>
    <row r="5326" spans="2:9" x14ac:dyDescent="0.25">
      <c r="B5326">
        <v>61</v>
      </c>
      <c r="C5326">
        <v>88</v>
      </c>
      <c r="D5326">
        <v>5.4462039999999998</v>
      </c>
      <c r="E5326">
        <v>76</v>
      </c>
      <c r="F5326">
        <v>0</v>
      </c>
      <c r="G5326">
        <v>-1</v>
      </c>
      <c r="H5326">
        <v>1</v>
      </c>
      <c r="I5326">
        <v>275</v>
      </c>
    </row>
    <row r="5327" spans="2:9" x14ac:dyDescent="0.25">
      <c r="B5327">
        <v>61</v>
      </c>
      <c r="C5327">
        <v>89</v>
      </c>
      <c r="D5327">
        <v>3.0981399999999999</v>
      </c>
      <c r="E5327">
        <v>76</v>
      </c>
      <c r="F5327">
        <v>0</v>
      </c>
      <c r="G5327">
        <v>-1</v>
      </c>
      <c r="H5327">
        <v>1</v>
      </c>
      <c r="I5327">
        <v>275</v>
      </c>
    </row>
    <row r="5328" spans="2:9" x14ac:dyDescent="0.25">
      <c r="B5328">
        <v>62</v>
      </c>
      <c r="C5328">
        <v>89</v>
      </c>
      <c r="D5328">
        <v>0.24711</v>
      </c>
      <c r="E5328">
        <v>76</v>
      </c>
      <c r="F5328">
        <v>0</v>
      </c>
      <c r="G5328">
        <v>-1</v>
      </c>
      <c r="H5328">
        <v>1</v>
      </c>
      <c r="I5328">
        <v>275</v>
      </c>
    </row>
    <row r="5329" spans="2:9" x14ac:dyDescent="0.25">
      <c r="B5329">
        <v>63</v>
      </c>
      <c r="C5329">
        <v>88</v>
      </c>
      <c r="D5329">
        <v>2.6743749999999999</v>
      </c>
      <c r="E5329">
        <v>76</v>
      </c>
      <c r="F5329">
        <v>0</v>
      </c>
      <c r="G5329">
        <v>-1</v>
      </c>
      <c r="H5329">
        <v>1</v>
      </c>
      <c r="I5329">
        <v>275</v>
      </c>
    </row>
    <row r="5330" spans="2:9" x14ac:dyDescent="0.25">
      <c r="B5330">
        <v>63</v>
      </c>
      <c r="C5330">
        <v>89</v>
      </c>
      <c r="D5330">
        <v>2.1768169999999998</v>
      </c>
      <c r="E5330">
        <v>76</v>
      </c>
      <c r="F5330">
        <v>0</v>
      </c>
      <c r="G5330">
        <v>-1</v>
      </c>
      <c r="H5330">
        <v>1</v>
      </c>
      <c r="I5330">
        <v>275</v>
      </c>
    </row>
    <row r="5331" spans="2:9" x14ac:dyDescent="0.25">
      <c r="B5331">
        <v>64</v>
      </c>
      <c r="C5331">
        <v>88</v>
      </c>
      <c r="D5331">
        <v>4.2999859999999996</v>
      </c>
      <c r="E5331">
        <v>76</v>
      </c>
      <c r="F5331">
        <v>0</v>
      </c>
      <c r="G5331">
        <v>-1</v>
      </c>
      <c r="H5331">
        <v>1</v>
      </c>
      <c r="I5331">
        <v>275</v>
      </c>
    </row>
    <row r="5332" spans="2:9" x14ac:dyDescent="0.25">
      <c r="B5332">
        <v>64</v>
      </c>
      <c r="C5332">
        <v>89</v>
      </c>
      <c r="D5332">
        <v>1.929481</v>
      </c>
      <c r="E5332">
        <v>76</v>
      </c>
      <c r="F5332">
        <v>0</v>
      </c>
      <c r="G5332">
        <v>-1</v>
      </c>
      <c r="H5332">
        <v>1</v>
      </c>
      <c r="I5332">
        <v>275</v>
      </c>
    </row>
    <row r="5333" spans="2:9" x14ac:dyDescent="0.25">
      <c r="B5333">
        <v>65</v>
      </c>
      <c r="C5333">
        <v>88</v>
      </c>
      <c r="D5333">
        <v>5.8638659999999998</v>
      </c>
      <c r="E5333">
        <v>76</v>
      </c>
      <c r="F5333">
        <v>0</v>
      </c>
      <c r="G5333">
        <v>-1</v>
      </c>
      <c r="H5333">
        <v>1</v>
      </c>
      <c r="I5333">
        <v>275</v>
      </c>
    </row>
    <row r="5334" spans="2:9" x14ac:dyDescent="0.25">
      <c r="B5334">
        <v>65</v>
      </c>
      <c r="C5334">
        <v>89</v>
      </c>
      <c r="D5334">
        <v>1.4872129999999999</v>
      </c>
      <c r="E5334">
        <v>76</v>
      </c>
      <c r="F5334">
        <v>0</v>
      </c>
      <c r="G5334">
        <v>-1</v>
      </c>
      <c r="H5334">
        <v>1</v>
      </c>
      <c r="I5334">
        <v>275</v>
      </c>
    </row>
    <row r="5335" spans="2:9" x14ac:dyDescent="0.25">
      <c r="B5335">
        <v>66</v>
      </c>
      <c r="C5335">
        <v>88</v>
      </c>
      <c r="D5335">
        <v>2.8454510000000002</v>
      </c>
      <c r="E5335">
        <v>76</v>
      </c>
      <c r="F5335">
        <v>0</v>
      </c>
      <c r="G5335">
        <v>-1</v>
      </c>
      <c r="H5335">
        <v>1</v>
      </c>
      <c r="I5335">
        <v>275</v>
      </c>
    </row>
    <row r="5336" spans="2:9" x14ac:dyDescent="0.25">
      <c r="B5336">
        <v>66</v>
      </c>
      <c r="C5336">
        <v>89</v>
      </c>
      <c r="D5336">
        <v>0.59635199999999999</v>
      </c>
      <c r="E5336">
        <v>76</v>
      </c>
      <c r="F5336">
        <v>0</v>
      </c>
      <c r="G5336">
        <v>-1</v>
      </c>
      <c r="H5336">
        <v>1</v>
      </c>
      <c r="I5336">
        <v>275</v>
      </c>
    </row>
    <row r="5337" spans="2:9" x14ac:dyDescent="0.25">
      <c r="B5337">
        <v>67</v>
      </c>
      <c r="C5337">
        <v>88</v>
      </c>
      <c r="D5337">
        <v>1.0826629999999999</v>
      </c>
      <c r="E5337">
        <v>76</v>
      </c>
      <c r="F5337">
        <v>0</v>
      </c>
      <c r="G5337">
        <v>-1</v>
      </c>
      <c r="H5337">
        <v>1</v>
      </c>
      <c r="I5337">
        <v>275</v>
      </c>
    </row>
    <row r="5338" spans="2:9" x14ac:dyDescent="0.25">
      <c r="B5338">
        <v>67</v>
      </c>
      <c r="C5338">
        <v>89</v>
      </c>
      <c r="D5338">
        <v>4.6579670000000002</v>
      </c>
      <c r="E5338">
        <v>76</v>
      </c>
      <c r="F5338">
        <v>0</v>
      </c>
      <c r="G5338">
        <v>-1</v>
      </c>
      <c r="H5338">
        <v>1</v>
      </c>
      <c r="I5338">
        <v>275</v>
      </c>
    </row>
    <row r="5339" spans="2:9" x14ac:dyDescent="0.25">
      <c r="B5339">
        <v>68</v>
      </c>
      <c r="C5339">
        <v>88</v>
      </c>
      <c r="D5339">
        <v>2.6115080000000002</v>
      </c>
      <c r="E5339">
        <v>76</v>
      </c>
      <c r="F5339">
        <v>0</v>
      </c>
      <c r="G5339">
        <v>-1</v>
      </c>
      <c r="H5339">
        <v>1</v>
      </c>
      <c r="I5339">
        <v>275</v>
      </c>
    </row>
    <row r="5340" spans="2:9" x14ac:dyDescent="0.25">
      <c r="B5340">
        <v>68</v>
      </c>
      <c r="C5340">
        <v>89</v>
      </c>
      <c r="D5340">
        <v>4.4734170000000004</v>
      </c>
      <c r="E5340">
        <v>76</v>
      </c>
      <c r="F5340">
        <v>0</v>
      </c>
      <c r="G5340">
        <v>-1</v>
      </c>
      <c r="H5340">
        <v>1</v>
      </c>
      <c r="I5340">
        <v>275</v>
      </c>
    </row>
    <row r="5341" spans="2:9" x14ac:dyDescent="0.25">
      <c r="B5341">
        <v>69</v>
      </c>
      <c r="C5341">
        <v>88</v>
      </c>
      <c r="D5341">
        <v>1.0826629999999999</v>
      </c>
      <c r="E5341">
        <v>76</v>
      </c>
      <c r="F5341">
        <v>0</v>
      </c>
      <c r="G5341">
        <v>-1</v>
      </c>
      <c r="H5341">
        <v>1</v>
      </c>
      <c r="I5341">
        <v>275</v>
      </c>
    </row>
    <row r="5342" spans="2:9" x14ac:dyDescent="0.25">
      <c r="B5342">
        <v>69</v>
      </c>
      <c r="C5342">
        <v>89</v>
      </c>
      <c r="D5342">
        <v>0.88123700000000005</v>
      </c>
      <c r="E5342">
        <v>76</v>
      </c>
      <c r="F5342">
        <v>0</v>
      </c>
      <c r="G5342">
        <v>-1</v>
      </c>
      <c r="H5342">
        <v>1</v>
      </c>
      <c r="I5342">
        <v>275</v>
      </c>
    </row>
    <row r="5343" spans="2:9" x14ac:dyDescent="0.25">
      <c r="B5343">
        <v>70</v>
      </c>
      <c r="C5343">
        <v>88</v>
      </c>
      <c r="D5343">
        <v>2.6115080000000002</v>
      </c>
      <c r="E5343">
        <v>76</v>
      </c>
      <c r="F5343">
        <v>0</v>
      </c>
      <c r="G5343">
        <v>-1</v>
      </c>
      <c r="H5343">
        <v>1</v>
      </c>
      <c r="I5343">
        <v>275</v>
      </c>
    </row>
    <row r="5344" spans="2:9" x14ac:dyDescent="0.25">
      <c r="B5344">
        <v>70</v>
      </c>
      <c r="C5344">
        <v>89</v>
      </c>
      <c r="D5344">
        <v>0.84632200000000002</v>
      </c>
      <c r="E5344">
        <v>76</v>
      </c>
      <c r="F5344">
        <v>0</v>
      </c>
      <c r="G5344">
        <v>-1</v>
      </c>
      <c r="H5344">
        <v>1</v>
      </c>
      <c r="I5344">
        <v>275</v>
      </c>
    </row>
    <row r="5345" spans="2:9" x14ac:dyDescent="0.25">
      <c r="B5345">
        <v>71</v>
      </c>
      <c r="C5345">
        <v>89</v>
      </c>
      <c r="D5345">
        <v>3.0588000000000002</v>
      </c>
      <c r="E5345">
        <v>76</v>
      </c>
      <c r="F5345">
        <v>0</v>
      </c>
      <c r="G5345">
        <v>-1</v>
      </c>
      <c r="H5345">
        <v>1</v>
      </c>
      <c r="I5345">
        <v>275</v>
      </c>
    </row>
    <row r="5346" spans="2:9" x14ac:dyDescent="0.25">
      <c r="B5346">
        <v>72</v>
      </c>
      <c r="C5346">
        <v>88</v>
      </c>
      <c r="D5346">
        <v>2.7762180000000001</v>
      </c>
      <c r="E5346">
        <v>76</v>
      </c>
      <c r="F5346">
        <v>0</v>
      </c>
      <c r="G5346">
        <v>-1</v>
      </c>
      <c r="H5346">
        <v>1</v>
      </c>
      <c r="I5346">
        <v>275</v>
      </c>
    </row>
    <row r="5347" spans="2:9" x14ac:dyDescent="0.25">
      <c r="B5347">
        <v>72</v>
      </c>
      <c r="C5347">
        <v>89</v>
      </c>
      <c r="D5347">
        <v>11.944193</v>
      </c>
      <c r="E5347">
        <v>76</v>
      </c>
      <c r="F5347">
        <v>0</v>
      </c>
      <c r="G5347">
        <v>-1</v>
      </c>
      <c r="H5347">
        <v>1</v>
      </c>
      <c r="I5347">
        <v>275</v>
      </c>
    </row>
    <row r="5348" spans="2:9" x14ac:dyDescent="0.25">
      <c r="B5348">
        <v>73</v>
      </c>
      <c r="C5348">
        <v>88</v>
      </c>
      <c r="D5348">
        <v>3.5609890000000002</v>
      </c>
      <c r="E5348">
        <v>76</v>
      </c>
      <c r="F5348">
        <v>0</v>
      </c>
      <c r="G5348">
        <v>-1</v>
      </c>
      <c r="H5348">
        <v>1</v>
      </c>
      <c r="I5348">
        <v>275</v>
      </c>
    </row>
    <row r="5349" spans="2:9" x14ac:dyDescent="0.25">
      <c r="B5349">
        <v>73</v>
      </c>
      <c r="C5349">
        <v>89</v>
      </c>
      <c r="D5349">
        <v>8.4459359999999997</v>
      </c>
      <c r="E5349">
        <v>76</v>
      </c>
      <c r="F5349">
        <v>0</v>
      </c>
      <c r="G5349">
        <v>-1</v>
      </c>
      <c r="H5349">
        <v>1</v>
      </c>
      <c r="I5349">
        <v>275</v>
      </c>
    </row>
    <row r="5350" spans="2:9" x14ac:dyDescent="0.25">
      <c r="B5350">
        <v>74</v>
      </c>
      <c r="C5350">
        <v>88</v>
      </c>
      <c r="D5350">
        <v>4.2165280000000003</v>
      </c>
      <c r="E5350">
        <v>76</v>
      </c>
      <c r="F5350">
        <v>0</v>
      </c>
      <c r="G5350">
        <v>-1</v>
      </c>
      <c r="H5350">
        <v>1</v>
      </c>
      <c r="I5350">
        <v>275</v>
      </c>
    </row>
    <row r="5351" spans="2:9" x14ac:dyDescent="0.25">
      <c r="B5351">
        <v>74</v>
      </c>
      <c r="C5351">
        <v>89</v>
      </c>
      <c r="D5351">
        <v>5.6525920000000003</v>
      </c>
      <c r="E5351">
        <v>76</v>
      </c>
      <c r="F5351">
        <v>0</v>
      </c>
      <c r="G5351">
        <v>-1</v>
      </c>
      <c r="H5351">
        <v>1</v>
      </c>
      <c r="I5351">
        <v>275</v>
      </c>
    </row>
    <row r="5352" spans="2:9" x14ac:dyDescent="0.25">
      <c r="B5352">
        <v>75</v>
      </c>
      <c r="C5352">
        <v>88</v>
      </c>
      <c r="D5352">
        <v>5.4667459999999997</v>
      </c>
      <c r="E5352">
        <v>76</v>
      </c>
      <c r="F5352">
        <v>0</v>
      </c>
      <c r="G5352">
        <v>-1</v>
      </c>
      <c r="H5352">
        <v>1</v>
      </c>
      <c r="I5352">
        <v>275</v>
      </c>
    </row>
    <row r="5353" spans="2:9" x14ac:dyDescent="0.25">
      <c r="B5353">
        <v>75</v>
      </c>
      <c r="C5353">
        <v>89</v>
      </c>
      <c r="D5353">
        <v>6.0559760000000002</v>
      </c>
      <c r="E5353">
        <v>76</v>
      </c>
      <c r="F5353">
        <v>0</v>
      </c>
      <c r="G5353">
        <v>-1</v>
      </c>
      <c r="H5353">
        <v>1</v>
      </c>
      <c r="I5353">
        <v>275</v>
      </c>
    </row>
    <row r="5354" spans="2:9" x14ac:dyDescent="0.25">
      <c r="B5354">
        <v>76</v>
      </c>
      <c r="C5354">
        <v>88</v>
      </c>
      <c r="D5354">
        <v>1.0008330000000001</v>
      </c>
      <c r="E5354">
        <v>76</v>
      </c>
      <c r="F5354">
        <v>0</v>
      </c>
      <c r="G5354">
        <v>-1</v>
      </c>
      <c r="H5354">
        <v>1</v>
      </c>
      <c r="I5354">
        <v>275</v>
      </c>
    </row>
    <row r="5355" spans="2:9" x14ac:dyDescent="0.25">
      <c r="B5355">
        <v>76</v>
      </c>
      <c r="C5355">
        <v>89</v>
      </c>
      <c r="D5355">
        <v>3.1421510000000001</v>
      </c>
      <c r="E5355">
        <v>76</v>
      </c>
      <c r="F5355">
        <v>0</v>
      </c>
      <c r="G5355">
        <v>-1</v>
      </c>
      <c r="H5355">
        <v>1</v>
      </c>
      <c r="I5355">
        <v>275</v>
      </c>
    </row>
    <row r="5356" spans="2:9" x14ac:dyDescent="0.25">
      <c r="B5356">
        <v>77</v>
      </c>
      <c r="C5356">
        <v>88</v>
      </c>
      <c r="D5356">
        <v>2.3911030000000002</v>
      </c>
      <c r="E5356">
        <v>76</v>
      </c>
      <c r="F5356">
        <v>0</v>
      </c>
      <c r="G5356">
        <v>-1</v>
      </c>
      <c r="H5356">
        <v>1</v>
      </c>
      <c r="I5356">
        <v>275</v>
      </c>
    </row>
    <row r="5357" spans="2:9" x14ac:dyDescent="0.25">
      <c r="B5357">
        <v>77</v>
      </c>
      <c r="C5357">
        <v>89</v>
      </c>
      <c r="D5357">
        <v>3.831896</v>
      </c>
      <c r="E5357">
        <v>76</v>
      </c>
      <c r="F5357">
        <v>0</v>
      </c>
      <c r="G5357">
        <v>-1</v>
      </c>
      <c r="H5357">
        <v>1</v>
      </c>
      <c r="I5357">
        <v>275</v>
      </c>
    </row>
    <row r="5358" spans="2:9" x14ac:dyDescent="0.25">
      <c r="B5358">
        <v>78</v>
      </c>
      <c r="C5358">
        <v>88</v>
      </c>
      <c r="D5358">
        <v>4.5337949999999996</v>
      </c>
      <c r="E5358">
        <v>76</v>
      </c>
      <c r="F5358">
        <v>0</v>
      </c>
      <c r="G5358">
        <v>-1</v>
      </c>
      <c r="H5358">
        <v>1</v>
      </c>
      <c r="I5358">
        <v>275</v>
      </c>
    </row>
    <row r="5359" spans="2:9" x14ac:dyDescent="0.25">
      <c r="B5359">
        <v>78</v>
      </c>
      <c r="C5359">
        <v>89</v>
      </c>
      <c r="D5359">
        <v>4.1066979999999997</v>
      </c>
      <c r="E5359">
        <v>76</v>
      </c>
      <c r="F5359">
        <v>0</v>
      </c>
      <c r="G5359">
        <v>-1</v>
      </c>
      <c r="H5359">
        <v>1</v>
      </c>
      <c r="I5359">
        <v>275</v>
      </c>
    </row>
    <row r="5360" spans="2:9" x14ac:dyDescent="0.25">
      <c r="B5360">
        <v>79</v>
      </c>
      <c r="C5360">
        <v>88</v>
      </c>
      <c r="D5360">
        <v>5.7898009999999998</v>
      </c>
      <c r="E5360">
        <v>76</v>
      </c>
      <c r="F5360">
        <v>0</v>
      </c>
      <c r="G5360">
        <v>-1</v>
      </c>
      <c r="H5360">
        <v>1</v>
      </c>
      <c r="I5360">
        <v>275</v>
      </c>
    </row>
    <row r="5361" spans="2:9" x14ac:dyDescent="0.25">
      <c r="B5361">
        <v>79</v>
      </c>
      <c r="C5361">
        <v>89</v>
      </c>
      <c r="D5361">
        <v>4.3336829999999997</v>
      </c>
      <c r="E5361">
        <v>76</v>
      </c>
      <c r="F5361">
        <v>0</v>
      </c>
      <c r="G5361">
        <v>-1</v>
      </c>
      <c r="H5361">
        <v>1</v>
      </c>
      <c r="I5361">
        <v>275</v>
      </c>
    </row>
    <row r="5362" spans="2:9" x14ac:dyDescent="0.25">
      <c r="B5362">
        <v>80</v>
      </c>
      <c r="C5362">
        <v>88</v>
      </c>
      <c r="D5362">
        <v>1.0008330000000001</v>
      </c>
      <c r="E5362">
        <v>76</v>
      </c>
      <c r="F5362">
        <v>0</v>
      </c>
      <c r="G5362">
        <v>-1</v>
      </c>
      <c r="H5362">
        <v>1</v>
      </c>
      <c r="I5362">
        <v>275</v>
      </c>
    </row>
    <row r="5363" spans="2:9" x14ac:dyDescent="0.25">
      <c r="B5363">
        <v>80</v>
      </c>
      <c r="C5363">
        <v>89</v>
      </c>
      <c r="D5363">
        <v>1.9783919999999999</v>
      </c>
      <c r="E5363">
        <v>76</v>
      </c>
      <c r="F5363">
        <v>0</v>
      </c>
      <c r="G5363">
        <v>-1</v>
      </c>
      <c r="H5363">
        <v>1</v>
      </c>
      <c r="I5363">
        <v>275</v>
      </c>
    </row>
    <row r="5364" spans="2:9" x14ac:dyDescent="0.25">
      <c r="B5364">
        <v>81</v>
      </c>
      <c r="C5364">
        <v>88</v>
      </c>
      <c r="D5364">
        <v>1.963112</v>
      </c>
      <c r="E5364">
        <v>76</v>
      </c>
      <c r="F5364">
        <v>0</v>
      </c>
      <c r="G5364">
        <v>-1</v>
      </c>
      <c r="H5364">
        <v>1</v>
      </c>
      <c r="I5364">
        <v>275</v>
      </c>
    </row>
    <row r="5365" spans="2:9" x14ac:dyDescent="0.25">
      <c r="B5365">
        <v>81</v>
      </c>
      <c r="C5365">
        <v>89</v>
      </c>
      <c r="D5365">
        <v>2.3909699999999998</v>
      </c>
      <c r="E5365">
        <v>76</v>
      </c>
      <c r="F5365">
        <v>0</v>
      </c>
      <c r="G5365">
        <v>-1</v>
      </c>
      <c r="H5365">
        <v>1</v>
      </c>
      <c r="I5365">
        <v>275</v>
      </c>
    </row>
    <row r="5366" spans="2:9" x14ac:dyDescent="0.25">
      <c r="B5366">
        <v>82</v>
      </c>
      <c r="C5366">
        <v>88</v>
      </c>
      <c r="D5366">
        <v>4.4540930000000003</v>
      </c>
      <c r="E5366">
        <v>76</v>
      </c>
      <c r="F5366">
        <v>0</v>
      </c>
      <c r="G5366">
        <v>-1</v>
      </c>
      <c r="H5366">
        <v>1</v>
      </c>
      <c r="I5366">
        <v>275</v>
      </c>
    </row>
    <row r="5367" spans="2:9" x14ac:dyDescent="0.25">
      <c r="B5367">
        <v>82</v>
      </c>
      <c r="C5367">
        <v>89</v>
      </c>
      <c r="D5367">
        <v>3.0662240000000001</v>
      </c>
      <c r="E5367">
        <v>76</v>
      </c>
      <c r="F5367">
        <v>0</v>
      </c>
      <c r="G5367">
        <v>-1</v>
      </c>
      <c r="H5367">
        <v>1</v>
      </c>
      <c r="I5367">
        <v>275</v>
      </c>
    </row>
    <row r="5368" spans="2:9" x14ac:dyDescent="0.25">
      <c r="B5368">
        <v>83</v>
      </c>
      <c r="C5368">
        <v>88</v>
      </c>
      <c r="D5368">
        <v>3.2268180000000002</v>
      </c>
      <c r="E5368">
        <v>76</v>
      </c>
      <c r="F5368">
        <v>0</v>
      </c>
      <c r="G5368">
        <v>-1</v>
      </c>
      <c r="H5368">
        <v>1</v>
      </c>
      <c r="I5368">
        <v>275</v>
      </c>
    </row>
    <row r="5369" spans="2:9" x14ac:dyDescent="0.25">
      <c r="B5369">
        <v>83</v>
      </c>
      <c r="C5369">
        <v>89</v>
      </c>
      <c r="D5369">
        <v>1.835615</v>
      </c>
      <c r="E5369">
        <v>76</v>
      </c>
      <c r="F5369">
        <v>0</v>
      </c>
      <c r="G5369">
        <v>-1</v>
      </c>
      <c r="H5369">
        <v>1</v>
      </c>
      <c r="I5369">
        <v>275</v>
      </c>
    </row>
    <row r="5370" spans="2:9" x14ac:dyDescent="0.25">
      <c r="B5370">
        <v>84</v>
      </c>
      <c r="C5370">
        <v>89</v>
      </c>
      <c r="D5370">
        <v>0.24711</v>
      </c>
      <c r="E5370">
        <v>76</v>
      </c>
      <c r="F5370">
        <v>0</v>
      </c>
      <c r="G5370">
        <v>-1</v>
      </c>
      <c r="H5370">
        <v>1</v>
      </c>
      <c r="I5370">
        <v>275</v>
      </c>
    </row>
    <row r="5371" spans="2:9" x14ac:dyDescent="0.25">
      <c r="B5371">
        <v>85</v>
      </c>
      <c r="C5371">
        <v>88</v>
      </c>
      <c r="D5371">
        <v>2.3446359999999999</v>
      </c>
      <c r="E5371">
        <v>76</v>
      </c>
      <c r="F5371">
        <v>0</v>
      </c>
      <c r="G5371">
        <v>-1</v>
      </c>
      <c r="H5371">
        <v>1</v>
      </c>
      <c r="I5371">
        <v>275</v>
      </c>
    </row>
    <row r="5372" spans="2:9" x14ac:dyDescent="0.25">
      <c r="B5372">
        <v>85</v>
      </c>
      <c r="C5372">
        <v>89</v>
      </c>
      <c r="D5372">
        <v>1.908425</v>
      </c>
      <c r="E5372">
        <v>76</v>
      </c>
      <c r="F5372">
        <v>0</v>
      </c>
      <c r="G5372">
        <v>-1</v>
      </c>
      <c r="H5372">
        <v>1</v>
      </c>
      <c r="I5372">
        <v>275</v>
      </c>
    </row>
    <row r="5373" spans="2:9" x14ac:dyDescent="0.25">
      <c r="B5373">
        <v>86</v>
      </c>
      <c r="C5373">
        <v>88</v>
      </c>
      <c r="D5373">
        <v>4.852233</v>
      </c>
      <c r="E5373">
        <v>76</v>
      </c>
      <c r="F5373">
        <v>0</v>
      </c>
      <c r="G5373">
        <v>-1</v>
      </c>
      <c r="H5373">
        <v>1</v>
      </c>
      <c r="I5373">
        <v>275</v>
      </c>
    </row>
    <row r="5374" spans="2:9" x14ac:dyDescent="0.25">
      <c r="B5374">
        <v>86</v>
      </c>
      <c r="C5374">
        <v>89</v>
      </c>
      <c r="D5374">
        <v>2.1772840000000002</v>
      </c>
      <c r="E5374">
        <v>76</v>
      </c>
      <c r="F5374">
        <v>0</v>
      </c>
      <c r="G5374">
        <v>-1</v>
      </c>
      <c r="H5374">
        <v>1</v>
      </c>
      <c r="I5374">
        <v>275</v>
      </c>
    </row>
    <row r="5375" spans="2:9" x14ac:dyDescent="0.25">
      <c r="B5375">
        <v>87</v>
      </c>
      <c r="C5375">
        <v>88</v>
      </c>
      <c r="D5375">
        <v>6.8409190000000004</v>
      </c>
      <c r="E5375">
        <v>76</v>
      </c>
      <c r="F5375">
        <v>0</v>
      </c>
      <c r="G5375">
        <v>-1</v>
      </c>
      <c r="H5375">
        <v>1</v>
      </c>
      <c r="I5375">
        <v>275</v>
      </c>
    </row>
    <row r="5376" spans="2:9" x14ac:dyDescent="0.25">
      <c r="B5376">
        <v>87</v>
      </c>
      <c r="C5376">
        <v>89</v>
      </c>
      <c r="D5376">
        <v>1.7350159999999999</v>
      </c>
      <c r="E5376">
        <v>76</v>
      </c>
      <c r="F5376">
        <v>0</v>
      </c>
      <c r="G5376">
        <v>-1</v>
      </c>
      <c r="H5376">
        <v>1</v>
      </c>
      <c r="I5376">
        <v>275</v>
      </c>
    </row>
    <row r="5377" spans="2:9" x14ac:dyDescent="0.25">
      <c r="B5377">
        <v>88</v>
      </c>
      <c r="C5377">
        <v>88</v>
      </c>
      <c r="D5377">
        <v>4.027825</v>
      </c>
      <c r="E5377">
        <v>76</v>
      </c>
      <c r="F5377">
        <v>0</v>
      </c>
      <c r="G5377">
        <v>-1</v>
      </c>
      <c r="H5377">
        <v>1</v>
      </c>
      <c r="I5377">
        <v>275</v>
      </c>
    </row>
    <row r="5378" spans="2:9" x14ac:dyDescent="0.25">
      <c r="B5378">
        <v>88</v>
      </c>
      <c r="C5378">
        <v>89</v>
      </c>
      <c r="D5378">
        <v>0.84415499999999999</v>
      </c>
      <c r="E5378">
        <v>76</v>
      </c>
      <c r="F5378">
        <v>0</v>
      </c>
      <c r="G5378">
        <v>-1</v>
      </c>
      <c r="H5378">
        <v>1</v>
      </c>
      <c r="I5378">
        <v>275</v>
      </c>
    </row>
    <row r="5379" spans="2:9" x14ac:dyDescent="0.25">
      <c r="B5379">
        <v>89</v>
      </c>
      <c r="C5379">
        <v>89</v>
      </c>
      <c r="D5379">
        <v>2.1908069999999999</v>
      </c>
      <c r="E5379">
        <v>76</v>
      </c>
      <c r="F5379">
        <v>0</v>
      </c>
      <c r="G5379">
        <v>-1</v>
      </c>
      <c r="H5379">
        <v>1</v>
      </c>
      <c r="I5379">
        <v>275</v>
      </c>
    </row>
    <row r="5380" spans="2:9" x14ac:dyDescent="0.25">
      <c r="B5380">
        <v>90</v>
      </c>
      <c r="C5380">
        <v>88</v>
      </c>
      <c r="D5380">
        <v>2.91405</v>
      </c>
      <c r="E5380">
        <v>76</v>
      </c>
      <c r="F5380">
        <v>0</v>
      </c>
      <c r="G5380">
        <v>-1</v>
      </c>
      <c r="H5380">
        <v>1</v>
      </c>
      <c r="I5380">
        <v>275</v>
      </c>
    </row>
    <row r="5381" spans="2:9" x14ac:dyDescent="0.25">
      <c r="B5381">
        <v>90</v>
      </c>
      <c r="C5381">
        <v>89</v>
      </c>
      <c r="D5381">
        <v>12.537191</v>
      </c>
      <c r="E5381">
        <v>76</v>
      </c>
      <c r="F5381">
        <v>0</v>
      </c>
      <c r="G5381">
        <v>-1</v>
      </c>
      <c r="H5381">
        <v>1</v>
      </c>
      <c r="I5381">
        <v>275</v>
      </c>
    </row>
    <row r="5382" spans="2:9" x14ac:dyDescent="0.25">
      <c r="B5382">
        <v>91</v>
      </c>
      <c r="C5382">
        <v>88</v>
      </c>
      <c r="D5382">
        <v>3.1689219999999998</v>
      </c>
      <c r="E5382">
        <v>76</v>
      </c>
      <c r="F5382">
        <v>0</v>
      </c>
      <c r="G5382">
        <v>-1</v>
      </c>
      <c r="H5382">
        <v>1</v>
      </c>
      <c r="I5382">
        <v>275</v>
      </c>
    </row>
    <row r="5383" spans="2:9" x14ac:dyDescent="0.25">
      <c r="B5383">
        <v>91</v>
      </c>
      <c r="C5383">
        <v>89</v>
      </c>
      <c r="D5383">
        <v>7.516032</v>
      </c>
      <c r="E5383">
        <v>76</v>
      </c>
      <c r="F5383">
        <v>0</v>
      </c>
      <c r="G5383">
        <v>-1</v>
      </c>
      <c r="H5383">
        <v>1</v>
      </c>
      <c r="I5383">
        <v>275</v>
      </c>
    </row>
    <row r="5384" spans="2:9" x14ac:dyDescent="0.25">
      <c r="B5384">
        <v>92</v>
      </c>
      <c r="C5384">
        <v>88</v>
      </c>
      <c r="D5384">
        <v>3.6867719999999999</v>
      </c>
      <c r="E5384">
        <v>76</v>
      </c>
      <c r="F5384">
        <v>0</v>
      </c>
      <c r="G5384">
        <v>-1</v>
      </c>
      <c r="H5384">
        <v>1</v>
      </c>
      <c r="I5384">
        <v>275</v>
      </c>
    </row>
    <row r="5385" spans="2:9" x14ac:dyDescent="0.25">
      <c r="B5385">
        <v>92</v>
      </c>
      <c r="C5385">
        <v>89</v>
      </c>
      <c r="D5385">
        <v>4.942412</v>
      </c>
      <c r="E5385">
        <v>76</v>
      </c>
      <c r="F5385">
        <v>0</v>
      </c>
      <c r="G5385">
        <v>-1</v>
      </c>
      <c r="H5385">
        <v>1</v>
      </c>
      <c r="I5385">
        <v>275</v>
      </c>
    </row>
    <row r="5386" spans="2:9" x14ac:dyDescent="0.25">
      <c r="B5386">
        <v>93</v>
      </c>
      <c r="C5386">
        <v>88</v>
      </c>
      <c r="D5386">
        <v>6.0020470000000001</v>
      </c>
      <c r="E5386">
        <v>76</v>
      </c>
      <c r="F5386">
        <v>0</v>
      </c>
      <c r="G5386">
        <v>-1</v>
      </c>
      <c r="H5386">
        <v>1</v>
      </c>
      <c r="I5386">
        <v>275</v>
      </c>
    </row>
    <row r="5387" spans="2:9" x14ac:dyDescent="0.25">
      <c r="B5387">
        <v>93</v>
      </c>
      <c r="C5387">
        <v>89</v>
      </c>
      <c r="D5387">
        <v>6.6489739999999999</v>
      </c>
      <c r="E5387">
        <v>76</v>
      </c>
      <c r="F5387">
        <v>0</v>
      </c>
      <c r="G5387">
        <v>-1</v>
      </c>
      <c r="H5387">
        <v>1</v>
      </c>
      <c r="I5387">
        <v>275</v>
      </c>
    </row>
    <row r="5388" spans="2:9" x14ac:dyDescent="0.25">
      <c r="B5388">
        <v>94</v>
      </c>
      <c r="C5388">
        <v>88</v>
      </c>
      <c r="D5388">
        <v>1.0008330000000001</v>
      </c>
      <c r="E5388">
        <v>76</v>
      </c>
      <c r="F5388">
        <v>0</v>
      </c>
      <c r="G5388">
        <v>-1</v>
      </c>
      <c r="H5388">
        <v>1</v>
      </c>
      <c r="I5388">
        <v>275</v>
      </c>
    </row>
    <row r="5389" spans="2:9" x14ac:dyDescent="0.25">
      <c r="B5389">
        <v>94</v>
      </c>
      <c r="C5389">
        <v>89</v>
      </c>
      <c r="D5389">
        <v>3.1421510000000001</v>
      </c>
      <c r="E5389">
        <v>76</v>
      </c>
      <c r="F5389">
        <v>0</v>
      </c>
      <c r="G5389">
        <v>-1</v>
      </c>
      <c r="H5389">
        <v>1</v>
      </c>
      <c r="I5389">
        <v>275</v>
      </c>
    </row>
    <row r="5390" spans="2:9" x14ac:dyDescent="0.25">
      <c r="B5390">
        <v>95</v>
      </c>
      <c r="C5390">
        <v>88</v>
      </c>
      <c r="D5390">
        <v>2.0283199999999999</v>
      </c>
      <c r="E5390">
        <v>76</v>
      </c>
      <c r="F5390">
        <v>0</v>
      </c>
      <c r="G5390">
        <v>-1</v>
      </c>
      <c r="H5390">
        <v>1</v>
      </c>
      <c r="I5390">
        <v>275</v>
      </c>
    </row>
    <row r="5391" spans="2:9" x14ac:dyDescent="0.25">
      <c r="B5391">
        <v>95</v>
      </c>
      <c r="C5391">
        <v>89</v>
      </c>
      <c r="D5391">
        <v>3.2505130000000002</v>
      </c>
      <c r="E5391">
        <v>76</v>
      </c>
      <c r="F5391">
        <v>0</v>
      </c>
      <c r="G5391">
        <v>-1</v>
      </c>
      <c r="H5391">
        <v>1</v>
      </c>
      <c r="I5391">
        <v>275</v>
      </c>
    </row>
    <row r="5392" spans="2:9" x14ac:dyDescent="0.25">
      <c r="B5392">
        <v>96</v>
      </c>
      <c r="C5392">
        <v>88</v>
      </c>
      <c r="D5392">
        <v>2.6998120000000001</v>
      </c>
      <c r="E5392">
        <v>76</v>
      </c>
      <c r="F5392">
        <v>0</v>
      </c>
      <c r="G5392">
        <v>-1</v>
      </c>
      <c r="H5392">
        <v>1</v>
      </c>
      <c r="I5392">
        <v>275</v>
      </c>
    </row>
    <row r="5393" spans="2:9" x14ac:dyDescent="0.25">
      <c r="B5393">
        <v>96</v>
      </c>
      <c r="C5393">
        <v>89</v>
      </c>
      <c r="D5393">
        <v>2.445481</v>
      </c>
      <c r="E5393">
        <v>76</v>
      </c>
      <c r="F5393">
        <v>0</v>
      </c>
      <c r="G5393">
        <v>-1</v>
      </c>
      <c r="H5393">
        <v>1</v>
      </c>
      <c r="I5393">
        <v>275</v>
      </c>
    </row>
    <row r="5394" spans="2:9" x14ac:dyDescent="0.25">
      <c r="B5394">
        <v>97</v>
      </c>
      <c r="C5394">
        <v>88</v>
      </c>
      <c r="D5394">
        <v>4.7527889999999999</v>
      </c>
      <c r="E5394">
        <v>76</v>
      </c>
      <c r="F5394">
        <v>0</v>
      </c>
      <c r="G5394">
        <v>-1</v>
      </c>
      <c r="H5394">
        <v>1</v>
      </c>
      <c r="I5394">
        <v>275</v>
      </c>
    </row>
    <row r="5395" spans="2:9" x14ac:dyDescent="0.25">
      <c r="B5395">
        <v>97</v>
      </c>
      <c r="C5395">
        <v>89</v>
      </c>
      <c r="D5395">
        <v>3.557477</v>
      </c>
      <c r="E5395">
        <v>76</v>
      </c>
      <c r="F5395">
        <v>0</v>
      </c>
      <c r="G5395">
        <v>-1</v>
      </c>
      <c r="H5395">
        <v>1</v>
      </c>
      <c r="I5395">
        <v>275</v>
      </c>
    </row>
    <row r="5396" spans="2:9" x14ac:dyDescent="0.25">
      <c r="B5396">
        <v>98</v>
      </c>
      <c r="C5396">
        <v>88</v>
      </c>
      <c r="D5396">
        <v>1.302395</v>
      </c>
      <c r="E5396">
        <v>76</v>
      </c>
      <c r="F5396">
        <v>0</v>
      </c>
      <c r="G5396">
        <v>-1</v>
      </c>
      <c r="H5396">
        <v>1</v>
      </c>
      <c r="I5396">
        <v>275</v>
      </c>
    </row>
    <row r="5397" spans="2:9" x14ac:dyDescent="0.25">
      <c r="B5397">
        <v>98</v>
      </c>
      <c r="C5397">
        <v>89</v>
      </c>
      <c r="D5397">
        <v>2.5745019999999998</v>
      </c>
      <c r="E5397">
        <v>76</v>
      </c>
      <c r="F5397">
        <v>0</v>
      </c>
      <c r="G5397">
        <v>-1</v>
      </c>
      <c r="H5397">
        <v>1</v>
      </c>
      <c r="I5397">
        <v>275</v>
      </c>
    </row>
    <row r="5398" spans="2:9" x14ac:dyDescent="0.25">
      <c r="B5398">
        <v>99</v>
      </c>
      <c r="C5398">
        <v>88</v>
      </c>
      <c r="D5398">
        <v>2.0283199999999999</v>
      </c>
      <c r="E5398">
        <v>76</v>
      </c>
      <c r="F5398">
        <v>0</v>
      </c>
      <c r="G5398">
        <v>-1</v>
      </c>
      <c r="H5398">
        <v>1</v>
      </c>
      <c r="I5398">
        <v>275</v>
      </c>
    </row>
    <row r="5399" spans="2:9" x14ac:dyDescent="0.25">
      <c r="B5399">
        <v>99</v>
      </c>
      <c r="C5399">
        <v>89</v>
      </c>
      <c r="D5399">
        <v>2.4703900000000001</v>
      </c>
      <c r="E5399">
        <v>76</v>
      </c>
      <c r="F5399">
        <v>0</v>
      </c>
      <c r="G5399">
        <v>-1</v>
      </c>
      <c r="H5399">
        <v>1</v>
      </c>
      <c r="I5399">
        <v>275</v>
      </c>
    </row>
    <row r="5400" spans="2:9" x14ac:dyDescent="0.25">
      <c r="B5400">
        <v>100</v>
      </c>
      <c r="C5400">
        <v>88</v>
      </c>
      <c r="D5400">
        <v>4.4540930000000003</v>
      </c>
      <c r="E5400">
        <v>76</v>
      </c>
      <c r="F5400">
        <v>0</v>
      </c>
      <c r="G5400">
        <v>-1</v>
      </c>
      <c r="H5400">
        <v>1</v>
      </c>
      <c r="I5400">
        <v>275</v>
      </c>
    </row>
    <row r="5401" spans="2:9" x14ac:dyDescent="0.25">
      <c r="B5401">
        <v>100</v>
      </c>
      <c r="C5401">
        <v>89</v>
      </c>
      <c r="D5401">
        <v>3.0662240000000001</v>
      </c>
      <c r="E5401">
        <v>76</v>
      </c>
      <c r="F5401">
        <v>0</v>
      </c>
      <c r="G5401">
        <v>-1</v>
      </c>
      <c r="H5401">
        <v>1</v>
      </c>
      <c r="I5401">
        <v>275</v>
      </c>
    </row>
    <row r="5402" spans="2:9" x14ac:dyDescent="0.25">
      <c r="B5402">
        <v>101</v>
      </c>
      <c r="C5402">
        <v>88</v>
      </c>
      <c r="D5402">
        <v>3.2268180000000002</v>
      </c>
      <c r="E5402">
        <v>76</v>
      </c>
      <c r="F5402">
        <v>0</v>
      </c>
      <c r="G5402">
        <v>-1</v>
      </c>
      <c r="H5402">
        <v>1</v>
      </c>
      <c r="I5402">
        <v>275</v>
      </c>
    </row>
    <row r="5403" spans="2:9" x14ac:dyDescent="0.25">
      <c r="B5403">
        <v>101</v>
      </c>
      <c r="C5403">
        <v>89</v>
      </c>
      <c r="D5403">
        <v>1.835615</v>
      </c>
      <c r="E5403">
        <v>76</v>
      </c>
      <c r="F5403">
        <v>0</v>
      </c>
      <c r="G5403">
        <v>-1</v>
      </c>
      <c r="H5403">
        <v>1</v>
      </c>
      <c r="I5403">
        <v>275</v>
      </c>
    </row>
    <row r="5404" spans="2:9" x14ac:dyDescent="0.25">
      <c r="B5404">
        <v>102</v>
      </c>
      <c r="C5404">
        <v>89</v>
      </c>
      <c r="D5404">
        <v>0.41447699999999998</v>
      </c>
      <c r="E5404">
        <v>76</v>
      </c>
      <c r="F5404">
        <v>0</v>
      </c>
      <c r="G5404">
        <v>-1</v>
      </c>
      <c r="H5404">
        <v>1</v>
      </c>
      <c r="I5404">
        <v>275</v>
      </c>
    </row>
    <row r="5405" spans="2:9" x14ac:dyDescent="0.25">
      <c r="B5405">
        <v>103</v>
      </c>
      <c r="C5405">
        <v>88</v>
      </c>
      <c r="D5405">
        <v>2.6107649999999998</v>
      </c>
      <c r="E5405">
        <v>76</v>
      </c>
      <c r="F5405">
        <v>0</v>
      </c>
      <c r="G5405">
        <v>-1</v>
      </c>
      <c r="H5405">
        <v>1</v>
      </c>
      <c r="I5405">
        <v>275</v>
      </c>
    </row>
    <row r="5406" spans="2:9" x14ac:dyDescent="0.25">
      <c r="B5406">
        <v>103</v>
      </c>
      <c r="C5406">
        <v>89</v>
      </c>
      <c r="D5406">
        <v>2.125041</v>
      </c>
      <c r="E5406">
        <v>76</v>
      </c>
      <c r="F5406">
        <v>0</v>
      </c>
      <c r="G5406">
        <v>-1</v>
      </c>
      <c r="H5406">
        <v>1</v>
      </c>
      <c r="I5406">
        <v>275</v>
      </c>
    </row>
    <row r="5407" spans="2:9" x14ac:dyDescent="0.25">
      <c r="B5407">
        <v>104</v>
      </c>
      <c r="C5407">
        <v>88</v>
      </c>
      <c r="D5407">
        <v>3.907918</v>
      </c>
      <c r="E5407">
        <v>76</v>
      </c>
      <c r="F5407">
        <v>0</v>
      </c>
      <c r="G5407">
        <v>-1</v>
      </c>
      <c r="H5407">
        <v>1</v>
      </c>
      <c r="I5407">
        <v>275</v>
      </c>
    </row>
    <row r="5408" spans="2:9" x14ac:dyDescent="0.25">
      <c r="B5408">
        <v>104</v>
      </c>
      <c r="C5408">
        <v>89</v>
      </c>
      <c r="D5408">
        <v>1.7535529999999999</v>
      </c>
      <c r="E5408">
        <v>76</v>
      </c>
      <c r="F5408">
        <v>0</v>
      </c>
      <c r="G5408">
        <v>-1</v>
      </c>
      <c r="H5408">
        <v>1</v>
      </c>
      <c r="I5408">
        <v>275</v>
      </c>
    </row>
    <row r="5409" spans="2:9" x14ac:dyDescent="0.25">
      <c r="B5409">
        <v>105</v>
      </c>
      <c r="C5409">
        <v>88</v>
      </c>
      <c r="D5409">
        <v>5.3341099999999999</v>
      </c>
      <c r="E5409">
        <v>76</v>
      </c>
      <c r="F5409">
        <v>0</v>
      </c>
      <c r="G5409">
        <v>-1</v>
      </c>
      <c r="H5409">
        <v>1</v>
      </c>
      <c r="I5409">
        <v>275</v>
      </c>
    </row>
    <row r="5410" spans="2:9" x14ac:dyDescent="0.25">
      <c r="B5410">
        <v>105</v>
      </c>
      <c r="C5410">
        <v>89</v>
      </c>
      <c r="D5410">
        <v>1.352854</v>
      </c>
      <c r="E5410">
        <v>76</v>
      </c>
      <c r="F5410">
        <v>0</v>
      </c>
      <c r="G5410">
        <v>-1</v>
      </c>
      <c r="H5410">
        <v>1</v>
      </c>
      <c r="I5410">
        <v>275</v>
      </c>
    </row>
    <row r="5411" spans="2:9" x14ac:dyDescent="0.25">
      <c r="B5411">
        <v>106</v>
      </c>
      <c r="C5411">
        <v>88</v>
      </c>
      <c r="D5411">
        <v>3.3807510000000001</v>
      </c>
      <c r="E5411">
        <v>76</v>
      </c>
      <c r="F5411">
        <v>0</v>
      </c>
      <c r="G5411">
        <v>-1</v>
      </c>
      <c r="H5411">
        <v>1</v>
      </c>
      <c r="I5411">
        <v>275</v>
      </c>
    </row>
    <row r="5412" spans="2:9" x14ac:dyDescent="0.25">
      <c r="B5412">
        <v>106</v>
      </c>
      <c r="C5412">
        <v>89</v>
      </c>
      <c r="D5412">
        <v>0.70854099999999998</v>
      </c>
      <c r="E5412">
        <v>76</v>
      </c>
      <c r="F5412">
        <v>0</v>
      </c>
      <c r="G5412">
        <v>-1</v>
      </c>
      <c r="H5412">
        <v>1</v>
      </c>
      <c r="I5412">
        <v>275</v>
      </c>
    </row>
    <row r="5413" spans="2:9" x14ac:dyDescent="0.25">
      <c r="B5413">
        <v>107</v>
      </c>
      <c r="C5413">
        <v>89</v>
      </c>
      <c r="D5413">
        <v>2.1908069999999999</v>
      </c>
      <c r="E5413">
        <v>76</v>
      </c>
      <c r="F5413">
        <v>0</v>
      </c>
      <c r="G5413">
        <v>-1</v>
      </c>
      <c r="H5413">
        <v>1</v>
      </c>
      <c r="I5413">
        <v>275</v>
      </c>
    </row>
    <row r="5414" spans="2:9" x14ac:dyDescent="0.25">
      <c r="B5414">
        <v>108</v>
      </c>
      <c r="C5414">
        <v>88</v>
      </c>
      <c r="D5414">
        <v>2.3086470000000001</v>
      </c>
      <c r="E5414">
        <v>76</v>
      </c>
      <c r="F5414">
        <v>0</v>
      </c>
      <c r="G5414">
        <v>-1</v>
      </c>
      <c r="H5414">
        <v>1</v>
      </c>
      <c r="I5414">
        <v>275</v>
      </c>
    </row>
    <row r="5415" spans="2:9" x14ac:dyDescent="0.25">
      <c r="B5415">
        <v>108</v>
      </c>
      <c r="C5415">
        <v>89</v>
      </c>
      <c r="D5415">
        <v>9.9325510000000001</v>
      </c>
      <c r="E5415">
        <v>76</v>
      </c>
      <c r="F5415">
        <v>0</v>
      </c>
      <c r="G5415">
        <v>-1</v>
      </c>
      <c r="H5415">
        <v>1</v>
      </c>
      <c r="I5415">
        <v>275</v>
      </c>
    </row>
    <row r="5416" spans="2:9" x14ac:dyDescent="0.25">
      <c r="B5416">
        <v>109</v>
      </c>
      <c r="C5416">
        <v>88</v>
      </c>
      <c r="D5416">
        <v>3.124736</v>
      </c>
      <c r="E5416">
        <v>76</v>
      </c>
      <c r="F5416">
        <v>0</v>
      </c>
      <c r="G5416">
        <v>-1</v>
      </c>
      <c r="H5416">
        <v>1</v>
      </c>
      <c r="I5416">
        <v>275</v>
      </c>
    </row>
    <row r="5417" spans="2:9" x14ac:dyDescent="0.25">
      <c r="B5417">
        <v>109</v>
      </c>
      <c r="C5417">
        <v>89</v>
      </c>
      <c r="D5417">
        <v>7.4112330000000002</v>
      </c>
      <c r="E5417">
        <v>76</v>
      </c>
      <c r="F5417">
        <v>0</v>
      </c>
      <c r="G5417">
        <v>-1</v>
      </c>
      <c r="H5417">
        <v>1</v>
      </c>
      <c r="I5417">
        <v>275</v>
      </c>
    </row>
    <row r="5418" spans="2:9" x14ac:dyDescent="0.25">
      <c r="B5418">
        <v>110</v>
      </c>
      <c r="C5418">
        <v>88</v>
      </c>
      <c r="D5418">
        <v>2.5308459999999999</v>
      </c>
      <c r="E5418">
        <v>76</v>
      </c>
      <c r="F5418">
        <v>0</v>
      </c>
      <c r="G5418">
        <v>-1</v>
      </c>
      <c r="H5418">
        <v>1</v>
      </c>
      <c r="I5418">
        <v>275</v>
      </c>
    </row>
    <row r="5419" spans="2:9" x14ac:dyDescent="0.25">
      <c r="B5419">
        <v>110</v>
      </c>
      <c r="C5419">
        <v>89</v>
      </c>
      <c r="D5419">
        <v>3.392801</v>
      </c>
      <c r="E5419">
        <v>76</v>
      </c>
      <c r="F5419">
        <v>0</v>
      </c>
      <c r="G5419">
        <v>-1</v>
      </c>
      <c r="H5419">
        <v>1</v>
      </c>
      <c r="I5419">
        <v>275</v>
      </c>
    </row>
    <row r="5420" spans="2:9" x14ac:dyDescent="0.25">
      <c r="B5420">
        <v>111</v>
      </c>
      <c r="C5420">
        <v>88</v>
      </c>
      <c r="D5420">
        <v>4.1566539999999996</v>
      </c>
      <c r="E5420">
        <v>76</v>
      </c>
      <c r="F5420">
        <v>0</v>
      </c>
      <c r="G5420">
        <v>-1</v>
      </c>
      <c r="H5420">
        <v>1</v>
      </c>
      <c r="I5420">
        <v>275</v>
      </c>
    </row>
    <row r="5421" spans="2:9" x14ac:dyDescent="0.25">
      <c r="B5421">
        <v>111</v>
      </c>
      <c r="C5421">
        <v>89</v>
      </c>
      <c r="D5421">
        <v>4.6046769999999997</v>
      </c>
      <c r="E5421">
        <v>76</v>
      </c>
      <c r="F5421">
        <v>0</v>
      </c>
      <c r="G5421">
        <v>-1</v>
      </c>
      <c r="H5421">
        <v>1</v>
      </c>
      <c r="I5421">
        <v>275</v>
      </c>
    </row>
    <row r="5422" spans="2:9" x14ac:dyDescent="0.25">
      <c r="B5422">
        <v>112</v>
      </c>
      <c r="C5422">
        <v>88</v>
      </c>
      <c r="D5422">
        <v>1.0008330000000001</v>
      </c>
      <c r="E5422">
        <v>76</v>
      </c>
      <c r="F5422">
        <v>0</v>
      </c>
      <c r="G5422">
        <v>-1</v>
      </c>
      <c r="H5422">
        <v>1</v>
      </c>
      <c r="I5422">
        <v>275</v>
      </c>
    </row>
    <row r="5423" spans="2:9" x14ac:dyDescent="0.25">
      <c r="B5423">
        <v>112</v>
      </c>
      <c r="C5423">
        <v>89</v>
      </c>
      <c r="D5423">
        <v>3.1421510000000001</v>
      </c>
      <c r="E5423">
        <v>76</v>
      </c>
      <c r="F5423">
        <v>0</v>
      </c>
      <c r="G5423">
        <v>-1</v>
      </c>
      <c r="H5423">
        <v>1</v>
      </c>
      <c r="I5423">
        <v>275</v>
      </c>
    </row>
    <row r="5424" spans="2:9" x14ac:dyDescent="0.25">
      <c r="B5424">
        <v>113</v>
      </c>
      <c r="C5424">
        <v>88</v>
      </c>
      <c r="D5424">
        <v>1.5872550000000001</v>
      </c>
      <c r="E5424">
        <v>76</v>
      </c>
      <c r="F5424">
        <v>0</v>
      </c>
      <c r="G5424">
        <v>-1</v>
      </c>
      <c r="H5424">
        <v>1</v>
      </c>
      <c r="I5424">
        <v>275</v>
      </c>
    </row>
    <row r="5425" spans="2:9" x14ac:dyDescent="0.25">
      <c r="B5425">
        <v>113</v>
      </c>
      <c r="C5425">
        <v>89</v>
      </c>
      <c r="D5425">
        <v>2.5436779999999999</v>
      </c>
      <c r="E5425">
        <v>76</v>
      </c>
      <c r="F5425">
        <v>0</v>
      </c>
      <c r="G5425">
        <v>-1</v>
      </c>
      <c r="H5425">
        <v>1</v>
      </c>
      <c r="I5425">
        <v>275</v>
      </c>
    </row>
    <row r="5426" spans="2:9" x14ac:dyDescent="0.25">
      <c r="B5426">
        <v>114</v>
      </c>
      <c r="C5426">
        <v>88</v>
      </c>
      <c r="D5426">
        <v>2.0165190000000002</v>
      </c>
      <c r="E5426">
        <v>76</v>
      </c>
      <c r="F5426">
        <v>0</v>
      </c>
      <c r="G5426">
        <v>-1</v>
      </c>
      <c r="H5426">
        <v>1</v>
      </c>
      <c r="I5426">
        <v>275</v>
      </c>
    </row>
    <row r="5427" spans="2:9" x14ac:dyDescent="0.25">
      <c r="B5427">
        <v>114</v>
      </c>
      <c r="C5427">
        <v>89</v>
      </c>
      <c r="D5427">
        <v>1.826557</v>
      </c>
      <c r="E5427">
        <v>76</v>
      </c>
      <c r="F5427">
        <v>0</v>
      </c>
      <c r="G5427">
        <v>-1</v>
      </c>
      <c r="H5427">
        <v>1</v>
      </c>
      <c r="I5427">
        <v>275</v>
      </c>
    </row>
    <row r="5428" spans="2:9" x14ac:dyDescent="0.25">
      <c r="B5428">
        <v>115</v>
      </c>
      <c r="C5428">
        <v>88</v>
      </c>
      <c r="D5428">
        <v>3.7744589999999998</v>
      </c>
      <c r="E5428">
        <v>76</v>
      </c>
      <c r="F5428">
        <v>0</v>
      </c>
      <c r="G5428">
        <v>-1</v>
      </c>
      <c r="H5428">
        <v>1</v>
      </c>
      <c r="I5428">
        <v>275</v>
      </c>
    </row>
    <row r="5429" spans="2:9" x14ac:dyDescent="0.25">
      <c r="B5429">
        <v>115</v>
      </c>
      <c r="C5429">
        <v>89</v>
      </c>
      <c r="D5429">
        <v>2.8251940000000002</v>
      </c>
      <c r="E5429">
        <v>76</v>
      </c>
      <c r="F5429">
        <v>0</v>
      </c>
      <c r="G5429">
        <v>-1</v>
      </c>
      <c r="H5429">
        <v>1</v>
      </c>
      <c r="I5429">
        <v>275</v>
      </c>
    </row>
    <row r="5430" spans="2:9" x14ac:dyDescent="0.25">
      <c r="B5430">
        <v>116</v>
      </c>
      <c r="C5430">
        <v>88</v>
      </c>
      <c r="D5430">
        <v>1.0008330000000001</v>
      </c>
      <c r="E5430">
        <v>76</v>
      </c>
      <c r="F5430">
        <v>0</v>
      </c>
      <c r="G5430">
        <v>-1</v>
      </c>
      <c r="H5430">
        <v>1</v>
      </c>
      <c r="I5430">
        <v>275</v>
      </c>
    </row>
    <row r="5431" spans="2:9" x14ac:dyDescent="0.25">
      <c r="B5431">
        <v>116</v>
      </c>
      <c r="C5431">
        <v>89</v>
      </c>
      <c r="D5431">
        <v>1.9783919999999999</v>
      </c>
      <c r="E5431">
        <v>76</v>
      </c>
      <c r="F5431">
        <v>0</v>
      </c>
      <c r="G5431">
        <v>-1</v>
      </c>
      <c r="H5431">
        <v>1</v>
      </c>
      <c r="I5431">
        <v>275</v>
      </c>
    </row>
    <row r="5432" spans="2:9" x14ac:dyDescent="0.25">
      <c r="B5432">
        <v>117</v>
      </c>
      <c r="C5432">
        <v>88</v>
      </c>
      <c r="D5432">
        <v>1.5872550000000001</v>
      </c>
      <c r="E5432">
        <v>76</v>
      </c>
      <c r="F5432">
        <v>0</v>
      </c>
      <c r="G5432">
        <v>-1</v>
      </c>
      <c r="H5432">
        <v>1</v>
      </c>
      <c r="I5432">
        <v>275</v>
      </c>
    </row>
    <row r="5433" spans="2:9" x14ac:dyDescent="0.25">
      <c r="B5433">
        <v>117</v>
      </c>
      <c r="C5433">
        <v>89</v>
      </c>
      <c r="D5433">
        <v>1.9331959999999999</v>
      </c>
      <c r="E5433">
        <v>76</v>
      </c>
      <c r="F5433">
        <v>0</v>
      </c>
      <c r="G5433">
        <v>-1</v>
      </c>
      <c r="H5433">
        <v>1</v>
      </c>
      <c r="I5433">
        <v>275</v>
      </c>
    </row>
    <row r="5434" spans="2:9" x14ac:dyDescent="0.25">
      <c r="B5434">
        <v>118</v>
      </c>
      <c r="C5434">
        <v>88</v>
      </c>
      <c r="D5434">
        <v>3.5100380000000002</v>
      </c>
      <c r="E5434">
        <v>76</v>
      </c>
      <c r="F5434">
        <v>0</v>
      </c>
      <c r="G5434">
        <v>-1</v>
      </c>
      <c r="H5434">
        <v>1</v>
      </c>
      <c r="I5434">
        <v>275</v>
      </c>
    </row>
    <row r="5435" spans="2:9" x14ac:dyDescent="0.25">
      <c r="B5435">
        <v>118</v>
      </c>
      <c r="C5435">
        <v>89</v>
      </c>
      <c r="D5435">
        <v>2.4163299999999999</v>
      </c>
      <c r="E5435">
        <v>76</v>
      </c>
      <c r="F5435">
        <v>0</v>
      </c>
      <c r="G5435">
        <v>-1</v>
      </c>
      <c r="H5435">
        <v>1</v>
      </c>
      <c r="I5435">
        <v>275</v>
      </c>
    </row>
    <row r="5436" spans="2:9" x14ac:dyDescent="0.25">
      <c r="B5436">
        <v>119</v>
      </c>
      <c r="C5436">
        <v>88</v>
      </c>
      <c r="D5436">
        <v>2.2484869999999999</v>
      </c>
      <c r="E5436">
        <v>76</v>
      </c>
      <c r="F5436">
        <v>0</v>
      </c>
      <c r="G5436">
        <v>-1</v>
      </c>
      <c r="H5436">
        <v>1</v>
      </c>
      <c r="I5436">
        <v>275</v>
      </c>
    </row>
    <row r="5437" spans="2:9" x14ac:dyDescent="0.25">
      <c r="B5437">
        <v>119</v>
      </c>
      <c r="C5437">
        <v>89</v>
      </c>
      <c r="D5437">
        <v>1.27908</v>
      </c>
      <c r="E5437">
        <v>76</v>
      </c>
      <c r="F5437">
        <v>0</v>
      </c>
      <c r="G5437">
        <v>-1</v>
      </c>
      <c r="H5437">
        <v>1</v>
      </c>
      <c r="I5437">
        <v>275</v>
      </c>
    </row>
    <row r="5438" spans="2:9" x14ac:dyDescent="0.25">
      <c r="B5438">
        <v>120</v>
      </c>
      <c r="C5438">
        <v>89</v>
      </c>
      <c r="D5438">
        <v>0.41447699999999998</v>
      </c>
      <c r="E5438">
        <v>76</v>
      </c>
      <c r="F5438">
        <v>0</v>
      </c>
      <c r="G5438">
        <v>-1</v>
      </c>
      <c r="H5438">
        <v>1</v>
      </c>
      <c r="I5438">
        <v>275</v>
      </c>
    </row>
    <row r="5439" spans="2:9" x14ac:dyDescent="0.25">
      <c r="B5439">
        <v>121</v>
      </c>
      <c r="C5439">
        <v>88</v>
      </c>
      <c r="D5439">
        <v>2.20757</v>
      </c>
      <c r="E5439">
        <v>76</v>
      </c>
      <c r="F5439">
        <v>0</v>
      </c>
      <c r="G5439">
        <v>-1</v>
      </c>
      <c r="H5439">
        <v>1</v>
      </c>
      <c r="I5439">
        <v>275</v>
      </c>
    </row>
    <row r="5440" spans="2:9" x14ac:dyDescent="0.25">
      <c r="B5440">
        <v>121</v>
      </c>
      <c r="C5440">
        <v>89</v>
      </c>
      <c r="D5440">
        <v>1.7968599999999999</v>
      </c>
      <c r="E5440">
        <v>76</v>
      </c>
      <c r="F5440">
        <v>0</v>
      </c>
      <c r="G5440">
        <v>-1</v>
      </c>
      <c r="H5440">
        <v>1</v>
      </c>
      <c r="I5440">
        <v>275</v>
      </c>
    </row>
    <row r="5441" spans="2:9" x14ac:dyDescent="0.25">
      <c r="B5441">
        <v>122</v>
      </c>
      <c r="C5441">
        <v>88</v>
      </c>
      <c r="D5441">
        <v>3.4674330000000002</v>
      </c>
      <c r="E5441">
        <v>76</v>
      </c>
      <c r="F5441">
        <v>0</v>
      </c>
      <c r="G5441">
        <v>-1</v>
      </c>
      <c r="H5441">
        <v>1</v>
      </c>
      <c r="I5441">
        <v>275</v>
      </c>
    </row>
    <row r="5442" spans="2:9" x14ac:dyDescent="0.25">
      <c r="B5442">
        <v>122</v>
      </c>
      <c r="C5442">
        <v>89</v>
      </c>
      <c r="D5442">
        <v>1.5558989999999999</v>
      </c>
      <c r="E5442">
        <v>76</v>
      </c>
      <c r="F5442">
        <v>0</v>
      </c>
      <c r="G5442">
        <v>-1</v>
      </c>
      <c r="H5442">
        <v>1</v>
      </c>
      <c r="I5442">
        <v>275</v>
      </c>
    </row>
    <row r="5443" spans="2:9" x14ac:dyDescent="0.25">
      <c r="B5443">
        <v>123</v>
      </c>
      <c r="C5443">
        <v>88</v>
      </c>
      <c r="D5443">
        <v>3.7604199999999999</v>
      </c>
      <c r="E5443">
        <v>76</v>
      </c>
      <c r="F5443">
        <v>0</v>
      </c>
      <c r="G5443">
        <v>-1</v>
      </c>
      <c r="H5443">
        <v>1</v>
      </c>
      <c r="I5443">
        <v>275</v>
      </c>
    </row>
    <row r="5444" spans="2:9" x14ac:dyDescent="0.25">
      <c r="B5444">
        <v>123</v>
      </c>
      <c r="C5444">
        <v>89</v>
      </c>
      <c r="D5444">
        <v>0.95372999999999997</v>
      </c>
      <c r="E5444">
        <v>76</v>
      </c>
      <c r="F5444">
        <v>0</v>
      </c>
      <c r="G5444">
        <v>-1</v>
      </c>
      <c r="H5444">
        <v>1</v>
      </c>
      <c r="I5444">
        <v>275</v>
      </c>
    </row>
    <row r="5445" spans="2:9" x14ac:dyDescent="0.25">
      <c r="B5445">
        <v>124</v>
      </c>
      <c r="C5445">
        <v>88</v>
      </c>
      <c r="D5445">
        <v>2.015333</v>
      </c>
      <c r="E5445">
        <v>76</v>
      </c>
      <c r="F5445">
        <v>0</v>
      </c>
      <c r="G5445">
        <v>-1</v>
      </c>
      <c r="H5445">
        <v>1</v>
      </c>
      <c r="I5445">
        <v>275</v>
      </c>
    </row>
    <row r="5446" spans="2:9" x14ac:dyDescent="0.25">
      <c r="B5446">
        <v>124</v>
      </c>
      <c r="C5446">
        <v>89</v>
      </c>
      <c r="D5446">
        <v>0.422375</v>
      </c>
      <c r="E5446">
        <v>76</v>
      </c>
      <c r="F5446">
        <v>0</v>
      </c>
      <c r="G5446">
        <v>-1</v>
      </c>
      <c r="H5446">
        <v>1</v>
      </c>
      <c r="I5446">
        <v>275</v>
      </c>
    </row>
    <row r="5447" spans="2:9" x14ac:dyDescent="0.25">
      <c r="B5447">
        <v>125</v>
      </c>
      <c r="C5447">
        <v>88</v>
      </c>
      <c r="D5447">
        <v>0.82619799999999999</v>
      </c>
      <c r="E5447">
        <v>76</v>
      </c>
      <c r="F5447">
        <v>0</v>
      </c>
      <c r="G5447">
        <v>-1</v>
      </c>
      <c r="H5447">
        <v>1</v>
      </c>
      <c r="I5447">
        <v>275</v>
      </c>
    </row>
    <row r="5448" spans="2:9" x14ac:dyDescent="0.25">
      <c r="B5448">
        <v>125</v>
      </c>
      <c r="C5448">
        <v>89</v>
      </c>
      <c r="D5448">
        <v>1.959571</v>
      </c>
      <c r="E5448">
        <v>76</v>
      </c>
      <c r="F5448">
        <v>0</v>
      </c>
      <c r="G5448">
        <v>-1</v>
      </c>
      <c r="H5448">
        <v>1</v>
      </c>
      <c r="I5448">
        <v>275</v>
      </c>
    </row>
    <row r="5449" spans="2:9" x14ac:dyDescent="0.25">
      <c r="B5449">
        <v>126</v>
      </c>
      <c r="C5449">
        <v>88</v>
      </c>
      <c r="D5449">
        <v>0.86061799999999999</v>
      </c>
      <c r="E5449">
        <v>76</v>
      </c>
      <c r="F5449">
        <v>0</v>
      </c>
      <c r="G5449">
        <v>-1</v>
      </c>
      <c r="H5449">
        <v>1</v>
      </c>
      <c r="I5449">
        <v>275</v>
      </c>
    </row>
    <row r="5450" spans="2:9" x14ac:dyDescent="0.25">
      <c r="B5450">
        <v>126</v>
      </c>
      <c r="C5450">
        <v>89</v>
      </c>
      <c r="D5450">
        <v>1.1537269999999999</v>
      </c>
      <c r="E5450">
        <v>76</v>
      </c>
      <c r="F5450">
        <v>0</v>
      </c>
      <c r="G5450">
        <v>-1</v>
      </c>
      <c r="H5450">
        <v>1</v>
      </c>
      <c r="I5450">
        <v>275</v>
      </c>
    </row>
    <row r="5451" spans="2:9" x14ac:dyDescent="0.25">
      <c r="B5451">
        <v>127</v>
      </c>
      <c r="C5451">
        <v>88</v>
      </c>
      <c r="D5451">
        <v>1.5281800000000001</v>
      </c>
      <c r="E5451">
        <v>76</v>
      </c>
      <c r="F5451">
        <v>0</v>
      </c>
      <c r="G5451">
        <v>-1</v>
      </c>
      <c r="H5451">
        <v>1</v>
      </c>
      <c r="I5451">
        <v>275</v>
      </c>
    </row>
    <row r="5452" spans="2:9" x14ac:dyDescent="0.25">
      <c r="B5452">
        <v>127</v>
      </c>
      <c r="C5452">
        <v>89</v>
      </c>
      <c r="D5452">
        <v>1.6928939999999999</v>
      </c>
      <c r="E5452">
        <v>76</v>
      </c>
      <c r="F5452">
        <v>0</v>
      </c>
      <c r="G5452">
        <v>-1</v>
      </c>
      <c r="H5452">
        <v>1</v>
      </c>
      <c r="I5452">
        <v>275</v>
      </c>
    </row>
    <row r="5453" spans="2:9" x14ac:dyDescent="0.25">
      <c r="B5453">
        <v>128</v>
      </c>
      <c r="C5453">
        <v>88</v>
      </c>
      <c r="D5453">
        <v>0.94580299999999995</v>
      </c>
      <c r="E5453">
        <v>76</v>
      </c>
      <c r="F5453">
        <v>0</v>
      </c>
      <c r="G5453">
        <v>-1</v>
      </c>
      <c r="H5453">
        <v>1</v>
      </c>
      <c r="I5453">
        <v>275</v>
      </c>
    </row>
    <row r="5454" spans="2:9" x14ac:dyDescent="0.25">
      <c r="B5454">
        <v>128</v>
      </c>
      <c r="C5454">
        <v>89</v>
      </c>
      <c r="D5454">
        <v>0.85670599999999997</v>
      </c>
      <c r="E5454">
        <v>76</v>
      </c>
      <c r="F5454">
        <v>0</v>
      </c>
      <c r="G5454">
        <v>-1</v>
      </c>
      <c r="H5454">
        <v>1</v>
      </c>
      <c r="I5454">
        <v>275</v>
      </c>
    </row>
    <row r="5455" spans="2:9" x14ac:dyDescent="0.25">
      <c r="B5455">
        <v>129</v>
      </c>
      <c r="C5455">
        <v>88</v>
      </c>
      <c r="D5455">
        <v>2.6935419999999999</v>
      </c>
      <c r="E5455">
        <v>76</v>
      </c>
      <c r="F5455">
        <v>0</v>
      </c>
      <c r="G5455">
        <v>-1</v>
      </c>
      <c r="H5455">
        <v>1</v>
      </c>
      <c r="I5455">
        <v>275</v>
      </c>
    </row>
    <row r="5456" spans="2:9" x14ac:dyDescent="0.25">
      <c r="B5456">
        <v>129</v>
      </c>
      <c r="C5456">
        <v>89</v>
      </c>
      <c r="D5456">
        <v>2.016124</v>
      </c>
      <c r="E5456">
        <v>76</v>
      </c>
      <c r="F5456">
        <v>0</v>
      </c>
      <c r="G5456">
        <v>-1</v>
      </c>
      <c r="H5456">
        <v>1</v>
      </c>
      <c r="I5456">
        <v>275</v>
      </c>
    </row>
    <row r="5457" spans="2:9" x14ac:dyDescent="0.25">
      <c r="B5457">
        <v>130</v>
      </c>
      <c r="C5457">
        <v>88</v>
      </c>
      <c r="D5457">
        <v>0.57489800000000002</v>
      </c>
      <c r="E5457">
        <v>76</v>
      </c>
      <c r="F5457">
        <v>0</v>
      </c>
      <c r="G5457">
        <v>-1</v>
      </c>
      <c r="H5457">
        <v>1</v>
      </c>
      <c r="I5457">
        <v>275</v>
      </c>
    </row>
    <row r="5458" spans="2:9" x14ac:dyDescent="0.25">
      <c r="B5458">
        <v>130</v>
      </c>
      <c r="C5458">
        <v>89</v>
      </c>
      <c r="D5458">
        <v>0.70019600000000004</v>
      </c>
      <c r="E5458">
        <v>76</v>
      </c>
      <c r="F5458">
        <v>0</v>
      </c>
      <c r="G5458">
        <v>-1</v>
      </c>
      <c r="H5458">
        <v>1</v>
      </c>
      <c r="I5458">
        <v>275</v>
      </c>
    </row>
    <row r="5459" spans="2:9" x14ac:dyDescent="0.25">
      <c r="B5459">
        <v>131</v>
      </c>
      <c r="C5459">
        <v>88</v>
      </c>
      <c r="D5459">
        <v>1.7204170000000001</v>
      </c>
      <c r="E5459">
        <v>76</v>
      </c>
      <c r="F5459">
        <v>0</v>
      </c>
      <c r="G5459">
        <v>-1</v>
      </c>
      <c r="H5459">
        <v>1</v>
      </c>
      <c r="I5459">
        <v>275</v>
      </c>
    </row>
    <row r="5460" spans="2:9" x14ac:dyDescent="0.25">
      <c r="B5460">
        <v>131</v>
      </c>
      <c r="C5460">
        <v>89</v>
      </c>
      <c r="D5460">
        <v>1.184345</v>
      </c>
      <c r="E5460">
        <v>76</v>
      </c>
      <c r="F5460">
        <v>0</v>
      </c>
      <c r="G5460">
        <v>-1</v>
      </c>
      <c r="H5460">
        <v>1</v>
      </c>
      <c r="I5460">
        <v>275</v>
      </c>
    </row>
    <row r="5461" spans="2:9" x14ac:dyDescent="0.25">
      <c r="B5461">
        <v>132</v>
      </c>
      <c r="C5461">
        <v>88</v>
      </c>
      <c r="D5461">
        <v>1.898549</v>
      </c>
      <c r="E5461">
        <v>76</v>
      </c>
      <c r="F5461">
        <v>0</v>
      </c>
      <c r="G5461">
        <v>-1</v>
      </c>
      <c r="H5461">
        <v>1</v>
      </c>
      <c r="I5461">
        <v>275</v>
      </c>
    </row>
    <row r="5462" spans="2:9" x14ac:dyDescent="0.25">
      <c r="B5462">
        <v>132</v>
      </c>
      <c r="C5462">
        <v>89</v>
      </c>
      <c r="D5462">
        <v>1.0800129999999999</v>
      </c>
      <c r="E5462">
        <v>76</v>
      </c>
      <c r="F5462">
        <v>0</v>
      </c>
      <c r="G5462">
        <v>-1</v>
      </c>
      <c r="H5462">
        <v>1</v>
      </c>
      <c r="I5462">
        <v>275</v>
      </c>
    </row>
    <row r="5463" spans="2:9" x14ac:dyDescent="0.25">
      <c r="B5463">
        <v>133</v>
      </c>
      <c r="C5463">
        <v>88</v>
      </c>
      <c r="D5463">
        <v>0.822353</v>
      </c>
      <c r="E5463">
        <v>76</v>
      </c>
      <c r="F5463">
        <v>0</v>
      </c>
      <c r="G5463">
        <v>-1</v>
      </c>
      <c r="H5463">
        <v>1</v>
      </c>
      <c r="I5463">
        <v>275</v>
      </c>
    </row>
    <row r="5464" spans="2:9" x14ac:dyDescent="0.25">
      <c r="B5464">
        <v>133</v>
      </c>
      <c r="C5464">
        <v>89</v>
      </c>
      <c r="D5464">
        <v>0.369004</v>
      </c>
      <c r="E5464">
        <v>76</v>
      </c>
      <c r="F5464">
        <v>0</v>
      </c>
      <c r="G5464">
        <v>-1</v>
      </c>
      <c r="H5464">
        <v>1</v>
      </c>
      <c r="I5464">
        <v>275</v>
      </c>
    </row>
    <row r="5465" spans="2:9" x14ac:dyDescent="0.25">
      <c r="B5465">
        <v>134</v>
      </c>
      <c r="C5465">
        <v>88</v>
      </c>
      <c r="D5465">
        <v>1.578144</v>
      </c>
      <c r="E5465">
        <v>76</v>
      </c>
      <c r="F5465">
        <v>0</v>
      </c>
      <c r="G5465">
        <v>-1</v>
      </c>
      <c r="H5465">
        <v>1</v>
      </c>
      <c r="I5465">
        <v>275</v>
      </c>
    </row>
    <row r="5466" spans="2:9" x14ac:dyDescent="0.25">
      <c r="B5466">
        <v>134</v>
      </c>
      <c r="C5466">
        <v>89</v>
      </c>
      <c r="D5466">
        <v>0.400254</v>
      </c>
      <c r="E5466">
        <v>76</v>
      </c>
      <c r="F5466">
        <v>0</v>
      </c>
      <c r="G5466">
        <v>-1</v>
      </c>
      <c r="H5466">
        <v>1</v>
      </c>
      <c r="I5466">
        <v>275</v>
      </c>
    </row>
    <row r="5467" spans="2:9" x14ac:dyDescent="0.25">
      <c r="B5467">
        <v>135</v>
      </c>
      <c r="C5467">
        <v>88</v>
      </c>
      <c r="D5467">
        <v>0.69484699999999999</v>
      </c>
      <c r="E5467">
        <v>76</v>
      </c>
      <c r="F5467">
        <v>0</v>
      </c>
      <c r="G5467">
        <v>-1</v>
      </c>
      <c r="H5467">
        <v>1</v>
      </c>
      <c r="I5467">
        <v>275</v>
      </c>
    </row>
    <row r="5468" spans="2:9" x14ac:dyDescent="0.25">
      <c r="B5468">
        <v>136</v>
      </c>
      <c r="C5468">
        <v>89</v>
      </c>
      <c r="D5468">
        <v>2.1908069999999999</v>
      </c>
      <c r="E5468">
        <v>76</v>
      </c>
      <c r="F5468">
        <v>0</v>
      </c>
      <c r="G5468">
        <v>-1</v>
      </c>
      <c r="H5468">
        <v>1</v>
      </c>
      <c r="I5468">
        <v>275</v>
      </c>
    </row>
    <row r="5469" spans="2:9" x14ac:dyDescent="0.25">
      <c r="B5469">
        <v>137</v>
      </c>
      <c r="C5469">
        <v>88</v>
      </c>
      <c r="D5469">
        <v>2.7627549999999998</v>
      </c>
      <c r="E5469">
        <v>76</v>
      </c>
      <c r="F5469">
        <v>0</v>
      </c>
      <c r="G5469">
        <v>-1</v>
      </c>
      <c r="H5469">
        <v>1</v>
      </c>
      <c r="I5469">
        <v>275</v>
      </c>
    </row>
    <row r="5470" spans="2:9" x14ac:dyDescent="0.25">
      <c r="B5470">
        <v>137</v>
      </c>
      <c r="C5470">
        <v>89</v>
      </c>
      <c r="D5470">
        <v>11.88627</v>
      </c>
      <c r="E5470">
        <v>76</v>
      </c>
      <c r="F5470">
        <v>0</v>
      </c>
      <c r="G5470">
        <v>-1</v>
      </c>
      <c r="H5470">
        <v>1</v>
      </c>
      <c r="I5470">
        <v>275</v>
      </c>
    </row>
    <row r="5471" spans="2:9" x14ac:dyDescent="0.25">
      <c r="B5471">
        <v>138</v>
      </c>
      <c r="C5471">
        <v>88</v>
      </c>
      <c r="D5471">
        <v>2.752221</v>
      </c>
      <c r="E5471">
        <v>76</v>
      </c>
      <c r="F5471">
        <v>0</v>
      </c>
      <c r="G5471">
        <v>-1</v>
      </c>
      <c r="H5471">
        <v>1</v>
      </c>
      <c r="I5471">
        <v>275</v>
      </c>
    </row>
    <row r="5472" spans="2:9" x14ac:dyDescent="0.25">
      <c r="B5472">
        <v>138</v>
      </c>
      <c r="C5472">
        <v>89</v>
      </c>
      <c r="D5472">
        <v>6.5277029999999998</v>
      </c>
      <c r="E5472">
        <v>76</v>
      </c>
      <c r="F5472">
        <v>0</v>
      </c>
      <c r="G5472">
        <v>-1</v>
      </c>
      <c r="H5472">
        <v>1</v>
      </c>
      <c r="I5472">
        <v>275</v>
      </c>
    </row>
    <row r="5473" spans="2:9" x14ac:dyDescent="0.25">
      <c r="B5473">
        <v>139</v>
      </c>
      <c r="C5473">
        <v>88</v>
      </c>
      <c r="D5473">
        <v>3.3918759999999999</v>
      </c>
      <c r="E5473">
        <v>76</v>
      </c>
      <c r="F5473">
        <v>0</v>
      </c>
      <c r="G5473">
        <v>-1</v>
      </c>
      <c r="H5473">
        <v>1</v>
      </c>
      <c r="I5473">
        <v>275</v>
      </c>
    </row>
    <row r="5474" spans="2:9" x14ac:dyDescent="0.25">
      <c r="B5474">
        <v>139</v>
      </c>
      <c r="C5474">
        <v>89</v>
      </c>
      <c r="D5474">
        <v>4.5470810000000004</v>
      </c>
      <c r="E5474">
        <v>76</v>
      </c>
      <c r="F5474">
        <v>0</v>
      </c>
      <c r="G5474">
        <v>-1</v>
      </c>
      <c r="H5474">
        <v>1</v>
      </c>
      <c r="I5474">
        <v>275</v>
      </c>
    </row>
    <row r="5475" spans="2:9" x14ac:dyDescent="0.25">
      <c r="B5475">
        <v>140</v>
      </c>
      <c r="C5475">
        <v>88</v>
      </c>
      <c r="D5475">
        <v>5.3903359999999996</v>
      </c>
      <c r="E5475">
        <v>76</v>
      </c>
      <c r="F5475">
        <v>0</v>
      </c>
      <c r="G5475">
        <v>-1</v>
      </c>
      <c r="H5475">
        <v>1</v>
      </c>
      <c r="I5475">
        <v>275</v>
      </c>
    </row>
    <row r="5476" spans="2:9" x14ac:dyDescent="0.25">
      <c r="B5476">
        <v>140</v>
      </c>
      <c r="C5476">
        <v>89</v>
      </c>
      <c r="D5476">
        <v>5.97133</v>
      </c>
      <c r="E5476">
        <v>76</v>
      </c>
      <c r="F5476">
        <v>0</v>
      </c>
      <c r="G5476">
        <v>-1</v>
      </c>
      <c r="H5476">
        <v>1</v>
      </c>
      <c r="I5476">
        <v>275</v>
      </c>
    </row>
    <row r="5477" spans="2:9" x14ac:dyDescent="0.25">
      <c r="B5477">
        <v>141</v>
      </c>
      <c r="C5477">
        <v>88</v>
      </c>
      <c r="D5477">
        <v>1.0008330000000001</v>
      </c>
      <c r="E5477">
        <v>76</v>
      </c>
      <c r="F5477">
        <v>0</v>
      </c>
      <c r="G5477">
        <v>-1</v>
      </c>
      <c r="H5477">
        <v>1</v>
      </c>
      <c r="I5477">
        <v>275</v>
      </c>
    </row>
    <row r="5478" spans="2:9" x14ac:dyDescent="0.25">
      <c r="B5478">
        <v>141</v>
      </c>
      <c r="C5478">
        <v>89</v>
      </c>
      <c r="D5478">
        <v>3.1421510000000001</v>
      </c>
      <c r="E5478">
        <v>76</v>
      </c>
      <c r="F5478">
        <v>0</v>
      </c>
      <c r="G5478">
        <v>-1</v>
      </c>
      <c r="H5478">
        <v>1</v>
      </c>
      <c r="I5478">
        <v>275</v>
      </c>
    </row>
    <row r="5479" spans="2:9" x14ac:dyDescent="0.25">
      <c r="B5479">
        <v>142</v>
      </c>
      <c r="C5479">
        <v>88</v>
      </c>
      <c r="D5479">
        <v>1.6116200000000001</v>
      </c>
      <c r="E5479">
        <v>76</v>
      </c>
      <c r="F5479">
        <v>0</v>
      </c>
      <c r="G5479">
        <v>-1</v>
      </c>
      <c r="H5479">
        <v>1</v>
      </c>
      <c r="I5479">
        <v>275</v>
      </c>
    </row>
    <row r="5480" spans="2:9" x14ac:dyDescent="0.25">
      <c r="B5480">
        <v>142</v>
      </c>
      <c r="C5480">
        <v>89</v>
      </c>
      <c r="D5480">
        <v>2.5827239999999998</v>
      </c>
      <c r="E5480">
        <v>76</v>
      </c>
      <c r="F5480">
        <v>0</v>
      </c>
      <c r="G5480">
        <v>-1</v>
      </c>
      <c r="H5480">
        <v>1</v>
      </c>
      <c r="I5480">
        <v>275</v>
      </c>
    </row>
    <row r="5481" spans="2:9" x14ac:dyDescent="0.25">
      <c r="B5481">
        <v>143</v>
      </c>
      <c r="C5481">
        <v>88</v>
      </c>
      <c r="D5481">
        <v>2.520699</v>
      </c>
      <c r="E5481">
        <v>76</v>
      </c>
      <c r="F5481">
        <v>0</v>
      </c>
      <c r="G5481">
        <v>-1</v>
      </c>
      <c r="H5481">
        <v>1</v>
      </c>
      <c r="I5481">
        <v>275</v>
      </c>
    </row>
    <row r="5482" spans="2:9" x14ac:dyDescent="0.25">
      <c r="B5482">
        <v>143</v>
      </c>
      <c r="C5482">
        <v>89</v>
      </c>
      <c r="D5482">
        <v>2.283242</v>
      </c>
      <c r="E5482">
        <v>76</v>
      </c>
      <c r="F5482">
        <v>0</v>
      </c>
      <c r="G5482">
        <v>-1</v>
      </c>
      <c r="H5482">
        <v>1</v>
      </c>
      <c r="I5482">
        <v>275</v>
      </c>
    </row>
    <row r="5483" spans="2:9" x14ac:dyDescent="0.25">
      <c r="B5483">
        <v>144</v>
      </c>
      <c r="C5483">
        <v>88</v>
      </c>
      <c r="D5483">
        <v>4.3959219999999997</v>
      </c>
      <c r="E5483">
        <v>76</v>
      </c>
      <c r="F5483">
        <v>0</v>
      </c>
      <c r="G5483">
        <v>-1</v>
      </c>
      <c r="H5483">
        <v>1</v>
      </c>
      <c r="I5483">
        <v>275</v>
      </c>
    </row>
    <row r="5484" spans="2:9" x14ac:dyDescent="0.25">
      <c r="B5484">
        <v>144</v>
      </c>
      <c r="C5484">
        <v>89</v>
      </c>
      <c r="D5484">
        <v>3.2903609999999999</v>
      </c>
      <c r="E5484">
        <v>76</v>
      </c>
      <c r="F5484">
        <v>0</v>
      </c>
      <c r="G5484">
        <v>-1</v>
      </c>
      <c r="H5484">
        <v>1</v>
      </c>
      <c r="I5484">
        <v>275</v>
      </c>
    </row>
    <row r="5485" spans="2:9" x14ac:dyDescent="0.25">
      <c r="B5485">
        <v>145</v>
      </c>
      <c r="C5485">
        <v>88</v>
      </c>
      <c r="D5485">
        <v>1.48221</v>
      </c>
      <c r="E5485">
        <v>76</v>
      </c>
      <c r="F5485">
        <v>0</v>
      </c>
      <c r="G5485">
        <v>-1</v>
      </c>
      <c r="H5485">
        <v>1</v>
      </c>
      <c r="I5485">
        <v>275</v>
      </c>
    </row>
    <row r="5486" spans="2:9" x14ac:dyDescent="0.25">
      <c r="B5486">
        <v>145</v>
      </c>
      <c r="C5486">
        <v>89</v>
      </c>
      <c r="D5486">
        <v>2.9299490000000001</v>
      </c>
      <c r="E5486">
        <v>76</v>
      </c>
      <c r="F5486">
        <v>0</v>
      </c>
      <c r="G5486">
        <v>-1</v>
      </c>
      <c r="H5486">
        <v>1</v>
      </c>
      <c r="I5486">
        <v>275</v>
      </c>
    </row>
    <row r="5487" spans="2:9" x14ac:dyDescent="0.25">
      <c r="B5487">
        <v>146</v>
      </c>
      <c r="C5487">
        <v>88</v>
      </c>
      <c r="D5487">
        <v>1.6116200000000001</v>
      </c>
      <c r="E5487">
        <v>76</v>
      </c>
      <c r="F5487">
        <v>0</v>
      </c>
      <c r="G5487">
        <v>-1</v>
      </c>
      <c r="H5487">
        <v>1</v>
      </c>
      <c r="I5487">
        <v>275</v>
      </c>
    </row>
    <row r="5488" spans="2:9" x14ac:dyDescent="0.25">
      <c r="B5488">
        <v>146</v>
      </c>
      <c r="C5488">
        <v>89</v>
      </c>
      <c r="D5488">
        <v>1.9628699999999999</v>
      </c>
      <c r="E5488">
        <v>76</v>
      </c>
      <c r="F5488">
        <v>0</v>
      </c>
      <c r="G5488">
        <v>-1</v>
      </c>
      <c r="H5488">
        <v>1</v>
      </c>
      <c r="I5488">
        <v>275</v>
      </c>
    </row>
    <row r="5489" spans="2:9" x14ac:dyDescent="0.25">
      <c r="B5489">
        <v>147</v>
      </c>
      <c r="C5489">
        <v>88</v>
      </c>
      <c r="D5489">
        <v>4.1569450000000003</v>
      </c>
      <c r="E5489">
        <v>76</v>
      </c>
      <c r="F5489">
        <v>0</v>
      </c>
      <c r="G5489">
        <v>-1</v>
      </c>
      <c r="H5489">
        <v>1</v>
      </c>
      <c r="I5489">
        <v>275</v>
      </c>
    </row>
    <row r="5490" spans="2:9" x14ac:dyDescent="0.25">
      <c r="B5490">
        <v>147</v>
      </c>
      <c r="C5490">
        <v>89</v>
      </c>
      <c r="D5490">
        <v>2.8616649999999999</v>
      </c>
      <c r="E5490">
        <v>76</v>
      </c>
      <c r="F5490">
        <v>0</v>
      </c>
      <c r="G5490">
        <v>-1</v>
      </c>
      <c r="H5490">
        <v>1</v>
      </c>
      <c r="I5490">
        <v>275</v>
      </c>
    </row>
    <row r="5491" spans="2:9" x14ac:dyDescent="0.25">
      <c r="B5491">
        <v>148</v>
      </c>
      <c r="C5491">
        <v>88</v>
      </c>
      <c r="D5491">
        <v>2.8699509999999999</v>
      </c>
      <c r="E5491">
        <v>76</v>
      </c>
      <c r="F5491">
        <v>0</v>
      </c>
      <c r="G5491">
        <v>-1</v>
      </c>
      <c r="H5491">
        <v>1</v>
      </c>
      <c r="I5491">
        <v>275</v>
      </c>
    </row>
    <row r="5492" spans="2:9" x14ac:dyDescent="0.25">
      <c r="B5492">
        <v>148</v>
      </c>
      <c r="C5492">
        <v>89</v>
      </c>
      <c r="D5492">
        <v>1.6326069999999999</v>
      </c>
      <c r="E5492">
        <v>76</v>
      </c>
      <c r="F5492">
        <v>0</v>
      </c>
      <c r="G5492">
        <v>-1</v>
      </c>
      <c r="H5492">
        <v>1</v>
      </c>
      <c r="I5492">
        <v>275</v>
      </c>
    </row>
    <row r="5493" spans="2:9" x14ac:dyDescent="0.25">
      <c r="B5493">
        <v>149</v>
      </c>
      <c r="C5493">
        <v>89</v>
      </c>
      <c r="D5493">
        <v>0.41447699999999998</v>
      </c>
      <c r="E5493">
        <v>76</v>
      </c>
      <c r="F5493">
        <v>0</v>
      </c>
      <c r="G5493">
        <v>-1</v>
      </c>
      <c r="H5493">
        <v>1</v>
      </c>
      <c r="I5493">
        <v>275</v>
      </c>
    </row>
    <row r="5494" spans="2:9" x14ac:dyDescent="0.25">
      <c r="B5494">
        <v>150</v>
      </c>
      <c r="C5494">
        <v>88</v>
      </c>
      <c r="D5494">
        <v>2.8571019999999998</v>
      </c>
      <c r="E5494">
        <v>76</v>
      </c>
      <c r="F5494">
        <v>0</v>
      </c>
      <c r="G5494">
        <v>-1</v>
      </c>
      <c r="H5494">
        <v>1</v>
      </c>
      <c r="I5494">
        <v>275</v>
      </c>
    </row>
    <row r="5495" spans="2:9" x14ac:dyDescent="0.25">
      <c r="B5495">
        <v>150</v>
      </c>
      <c r="C5495">
        <v>89</v>
      </c>
      <c r="D5495">
        <v>2.3255479999999999</v>
      </c>
      <c r="E5495">
        <v>76</v>
      </c>
      <c r="F5495">
        <v>0</v>
      </c>
      <c r="G5495">
        <v>-1</v>
      </c>
      <c r="H5495">
        <v>1</v>
      </c>
      <c r="I5495">
        <v>275</v>
      </c>
    </row>
    <row r="5496" spans="2:9" x14ac:dyDescent="0.25">
      <c r="B5496">
        <v>151</v>
      </c>
      <c r="C5496">
        <v>88</v>
      </c>
      <c r="D5496">
        <v>3.3680509999999999</v>
      </c>
      <c r="E5496">
        <v>76</v>
      </c>
      <c r="F5496">
        <v>0</v>
      </c>
      <c r="G5496">
        <v>-1</v>
      </c>
      <c r="H5496">
        <v>1</v>
      </c>
      <c r="I5496">
        <v>275</v>
      </c>
    </row>
    <row r="5497" spans="2:9" x14ac:dyDescent="0.25">
      <c r="B5497">
        <v>151</v>
      </c>
      <c r="C5497">
        <v>89</v>
      </c>
      <c r="D5497">
        <v>1.5113049999999999</v>
      </c>
      <c r="E5497">
        <v>76</v>
      </c>
      <c r="F5497">
        <v>0</v>
      </c>
      <c r="G5497">
        <v>-1</v>
      </c>
      <c r="H5497">
        <v>1</v>
      </c>
      <c r="I5497">
        <v>275</v>
      </c>
    </row>
    <row r="5498" spans="2:9" x14ac:dyDescent="0.25">
      <c r="B5498">
        <v>152</v>
      </c>
      <c r="C5498">
        <v>88</v>
      </c>
      <c r="D5498">
        <v>4.5816699999999999</v>
      </c>
      <c r="E5498">
        <v>76</v>
      </c>
      <c r="F5498">
        <v>0</v>
      </c>
      <c r="G5498">
        <v>-1</v>
      </c>
      <c r="H5498">
        <v>1</v>
      </c>
      <c r="I5498">
        <v>275</v>
      </c>
    </row>
    <row r="5499" spans="2:9" x14ac:dyDescent="0.25">
      <c r="B5499">
        <v>152</v>
      </c>
      <c r="C5499">
        <v>89</v>
      </c>
      <c r="D5499">
        <v>1.162018</v>
      </c>
      <c r="E5499">
        <v>76</v>
      </c>
      <c r="F5499">
        <v>0</v>
      </c>
      <c r="G5499">
        <v>-1</v>
      </c>
      <c r="H5499">
        <v>1</v>
      </c>
      <c r="I5499">
        <v>275</v>
      </c>
    </row>
    <row r="5500" spans="2:9" x14ac:dyDescent="0.25">
      <c r="B5500">
        <v>153</v>
      </c>
      <c r="C5500">
        <v>88</v>
      </c>
      <c r="D5500">
        <v>3.0238839999999998</v>
      </c>
      <c r="E5500">
        <v>76</v>
      </c>
      <c r="F5500">
        <v>0</v>
      </c>
      <c r="G5500">
        <v>-1</v>
      </c>
      <c r="H5500">
        <v>1</v>
      </c>
      <c r="I5500">
        <v>275</v>
      </c>
    </row>
    <row r="5501" spans="2:9" x14ac:dyDescent="0.25">
      <c r="B5501">
        <v>153</v>
      </c>
      <c r="C5501">
        <v>89</v>
      </c>
      <c r="D5501">
        <v>0.63374799999999998</v>
      </c>
      <c r="E5501">
        <v>76</v>
      </c>
      <c r="F5501">
        <v>0</v>
      </c>
      <c r="G5501">
        <v>-1</v>
      </c>
      <c r="H5501">
        <v>1</v>
      </c>
      <c r="I5501">
        <v>275</v>
      </c>
    </row>
    <row r="5502" spans="2:9" x14ac:dyDescent="0.25">
      <c r="B5502">
        <v>154</v>
      </c>
      <c r="C5502">
        <v>88</v>
      </c>
      <c r="D5502">
        <v>0.96136500000000003</v>
      </c>
      <c r="E5502">
        <v>76</v>
      </c>
      <c r="F5502">
        <v>0</v>
      </c>
      <c r="G5502">
        <v>-1</v>
      </c>
      <c r="H5502">
        <v>1</v>
      </c>
      <c r="I5502">
        <v>275</v>
      </c>
    </row>
    <row r="5503" spans="2:9" x14ac:dyDescent="0.25">
      <c r="B5503">
        <v>154</v>
      </c>
      <c r="C5503">
        <v>89</v>
      </c>
      <c r="D5503">
        <v>1.646782</v>
      </c>
      <c r="E5503">
        <v>76</v>
      </c>
      <c r="F5503">
        <v>0</v>
      </c>
      <c r="G5503">
        <v>-1</v>
      </c>
      <c r="H5503">
        <v>1</v>
      </c>
      <c r="I5503">
        <v>275</v>
      </c>
    </row>
    <row r="5504" spans="2:9" x14ac:dyDescent="0.25">
      <c r="B5504">
        <v>155</v>
      </c>
      <c r="C5504">
        <v>88</v>
      </c>
      <c r="D5504">
        <v>2.4651740000000002</v>
      </c>
      <c r="E5504">
        <v>76</v>
      </c>
      <c r="F5504">
        <v>0</v>
      </c>
      <c r="G5504">
        <v>-1</v>
      </c>
      <c r="H5504">
        <v>1</v>
      </c>
      <c r="I5504">
        <v>275</v>
      </c>
    </row>
    <row r="5505" spans="2:9" x14ac:dyDescent="0.25">
      <c r="B5505">
        <v>155</v>
      </c>
      <c r="C5505">
        <v>89</v>
      </c>
      <c r="D5505">
        <v>0.79889900000000003</v>
      </c>
      <c r="E5505">
        <v>76</v>
      </c>
      <c r="F5505">
        <v>0</v>
      </c>
      <c r="G5505">
        <v>-1</v>
      </c>
      <c r="H5505">
        <v>1</v>
      </c>
      <c r="I5505">
        <v>275</v>
      </c>
    </row>
    <row r="5506" spans="2:9" x14ac:dyDescent="0.25">
      <c r="B5506">
        <v>156</v>
      </c>
      <c r="C5506">
        <v>88</v>
      </c>
      <c r="D5506">
        <v>2.017585</v>
      </c>
      <c r="E5506">
        <v>76</v>
      </c>
      <c r="F5506">
        <v>0</v>
      </c>
      <c r="G5506">
        <v>-1</v>
      </c>
      <c r="H5506">
        <v>1</v>
      </c>
      <c r="I5506">
        <v>275</v>
      </c>
    </row>
    <row r="5507" spans="2:9" x14ac:dyDescent="0.25">
      <c r="B5507">
        <v>156</v>
      </c>
      <c r="C5507">
        <v>89</v>
      </c>
      <c r="D5507">
        <v>3.456048</v>
      </c>
      <c r="E5507">
        <v>76</v>
      </c>
      <c r="F5507">
        <v>0</v>
      </c>
      <c r="G5507">
        <v>-1</v>
      </c>
      <c r="H5507">
        <v>1</v>
      </c>
      <c r="I5507">
        <v>275</v>
      </c>
    </row>
    <row r="5508" spans="2:9" x14ac:dyDescent="0.25">
      <c r="B5508">
        <v>157</v>
      </c>
      <c r="C5508">
        <v>88</v>
      </c>
      <c r="D5508">
        <v>5.5538800000000004</v>
      </c>
      <c r="E5508">
        <v>76</v>
      </c>
      <c r="F5508">
        <v>0</v>
      </c>
      <c r="G5508">
        <v>-1</v>
      </c>
      <c r="H5508">
        <v>1</v>
      </c>
      <c r="I5508">
        <v>275</v>
      </c>
    </row>
    <row r="5509" spans="2:9" x14ac:dyDescent="0.25">
      <c r="B5509">
        <v>157</v>
      </c>
      <c r="C5509">
        <v>89</v>
      </c>
      <c r="D5509">
        <v>1.799868</v>
      </c>
      <c r="E5509">
        <v>76</v>
      </c>
      <c r="F5509">
        <v>0</v>
      </c>
      <c r="G5509">
        <v>-1</v>
      </c>
      <c r="H5509">
        <v>1</v>
      </c>
      <c r="I5509">
        <v>275</v>
      </c>
    </row>
    <row r="5510" spans="2:9" x14ac:dyDescent="0.25">
      <c r="B5510">
        <v>158</v>
      </c>
      <c r="C5510">
        <v>88</v>
      </c>
      <c r="D5510">
        <v>3.5750760000000001</v>
      </c>
      <c r="E5510">
        <v>76</v>
      </c>
      <c r="F5510">
        <v>0</v>
      </c>
      <c r="G5510">
        <v>-1</v>
      </c>
      <c r="H5510">
        <v>1</v>
      </c>
      <c r="I5510">
        <v>275</v>
      </c>
    </row>
    <row r="5511" spans="2:9" x14ac:dyDescent="0.25">
      <c r="B5511">
        <v>158</v>
      </c>
      <c r="C5511">
        <v>89</v>
      </c>
      <c r="D5511">
        <v>6.1239720000000002</v>
      </c>
      <c r="E5511">
        <v>76</v>
      </c>
      <c r="F5511">
        <v>0</v>
      </c>
      <c r="G5511">
        <v>-1</v>
      </c>
      <c r="H5511">
        <v>1</v>
      </c>
      <c r="I5511">
        <v>275</v>
      </c>
    </row>
    <row r="5512" spans="2:9" x14ac:dyDescent="0.25">
      <c r="B5512">
        <v>159</v>
      </c>
      <c r="C5512">
        <v>88</v>
      </c>
      <c r="D5512">
        <v>6.367108</v>
      </c>
      <c r="E5512">
        <v>76</v>
      </c>
      <c r="F5512">
        <v>0</v>
      </c>
      <c r="G5512">
        <v>-1</v>
      </c>
      <c r="H5512">
        <v>1</v>
      </c>
      <c r="I5512">
        <v>275</v>
      </c>
    </row>
    <row r="5513" spans="2:9" x14ac:dyDescent="0.25">
      <c r="B5513">
        <v>159</v>
      </c>
      <c r="C5513">
        <v>89</v>
      </c>
      <c r="D5513">
        <v>2.063415</v>
      </c>
      <c r="E5513">
        <v>76</v>
      </c>
      <c r="F5513">
        <v>0</v>
      </c>
      <c r="G5513">
        <v>-1</v>
      </c>
      <c r="H5513">
        <v>1</v>
      </c>
      <c r="I5513">
        <v>275</v>
      </c>
    </row>
    <row r="5514" spans="2:9" x14ac:dyDescent="0.25">
      <c r="B5514">
        <v>160</v>
      </c>
      <c r="C5514">
        <v>88</v>
      </c>
      <c r="D5514">
        <v>4.3176759999999996</v>
      </c>
      <c r="E5514">
        <v>76</v>
      </c>
      <c r="F5514">
        <v>0</v>
      </c>
      <c r="G5514">
        <v>-1</v>
      </c>
      <c r="H5514">
        <v>1</v>
      </c>
      <c r="I5514">
        <v>275</v>
      </c>
    </row>
    <row r="5515" spans="2:9" x14ac:dyDescent="0.25">
      <c r="B5515">
        <v>160</v>
      </c>
      <c r="C5515">
        <v>89</v>
      </c>
      <c r="D5515">
        <v>7.3960189999999999</v>
      </c>
      <c r="E5515">
        <v>76</v>
      </c>
      <c r="F5515">
        <v>0</v>
      </c>
      <c r="G5515">
        <v>-1</v>
      </c>
      <c r="H5515">
        <v>1</v>
      </c>
      <c r="I5515">
        <v>275</v>
      </c>
    </row>
    <row r="5516" spans="2:9" x14ac:dyDescent="0.25">
      <c r="B5516">
        <v>161</v>
      </c>
      <c r="C5516">
        <v>88</v>
      </c>
      <c r="D5516">
        <v>6.7755109999999998</v>
      </c>
      <c r="E5516">
        <v>76</v>
      </c>
      <c r="F5516">
        <v>0</v>
      </c>
      <c r="G5516">
        <v>-1</v>
      </c>
      <c r="H5516">
        <v>1</v>
      </c>
      <c r="I5516">
        <v>275</v>
      </c>
    </row>
    <row r="5517" spans="2:9" x14ac:dyDescent="0.25">
      <c r="B5517">
        <v>161</v>
      </c>
      <c r="C5517">
        <v>89</v>
      </c>
      <c r="D5517">
        <v>2.1957680000000002</v>
      </c>
      <c r="E5517">
        <v>76</v>
      </c>
      <c r="F5517">
        <v>0</v>
      </c>
      <c r="G5517">
        <v>-1</v>
      </c>
      <c r="H5517">
        <v>1</v>
      </c>
      <c r="I5517">
        <v>275</v>
      </c>
    </row>
    <row r="5518" spans="2:9" x14ac:dyDescent="0.25">
      <c r="B5518">
        <v>162</v>
      </c>
      <c r="C5518">
        <v>88</v>
      </c>
      <c r="D5518">
        <v>3.553026</v>
      </c>
      <c r="E5518">
        <v>76</v>
      </c>
      <c r="F5518">
        <v>0</v>
      </c>
      <c r="G5518">
        <v>-1</v>
      </c>
      <c r="H5518">
        <v>1</v>
      </c>
      <c r="I5518">
        <v>275</v>
      </c>
    </row>
    <row r="5519" spans="2:9" x14ac:dyDescent="0.25">
      <c r="B5519">
        <v>162</v>
      </c>
      <c r="C5519">
        <v>89</v>
      </c>
      <c r="D5519">
        <v>6.0862030000000003</v>
      </c>
      <c r="E5519">
        <v>76</v>
      </c>
      <c r="F5519">
        <v>0</v>
      </c>
      <c r="G5519">
        <v>-1</v>
      </c>
      <c r="H5519">
        <v>1</v>
      </c>
      <c r="I5519">
        <v>275</v>
      </c>
    </row>
    <row r="5520" spans="2:9" x14ac:dyDescent="0.25">
      <c r="B5520">
        <v>163</v>
      </c>
      <c r="C5520">
        <v>88</v>
      </c>
      <c r="D5520">
        <v>7.2028559999999997</v>
      </c>
      <c r="E5520">
        <v>76</v>
      </c>
      <c r="F5520">
        <v>0</v>
      </c>
      <c r="G5520">
        <v>-1</v>
      </c>
      <c r="H5520">
        <v>1</v>
      </c>
      <c r="I5520">
        <v>275</v>
      </c>
    </row>
    <row r="5521" spans="2:9" x14ac:dyDescent="0.25">
      <c r="B5521">
        <v>163</v>
      </c>
      <c r="C5521">
        <v>89</v>
      </c>
      <c r="D5521">
        <v>2.3342589999999999</v>
      </c>
      <c r="E5521">
        <v>76</v>
      </c>
      <c r="F5521">
        <v>0</v>
      </c>
      <c r="G5521">
        <v>-1</v>
      </c>
      <c r="H5521">
        <v>1</v>
      </c>
      <c r="I5521">
        <v>275</v>
      </c>
    </row>
    <row r="5522" spans="2:9" x14ac:dyDescent="0.25">
      <c r="B5522">
        <v>164</v>
      </c>
      <c r="C5522">
        <v>88</v>
      </c>
      <c r="D5522">
        <v>3.8992089999999999</v>
      </c>
      <c r="E5522">
        <v>76</v>
      </c>
      <c r="F5522">
        <v>0</v>
      </c>
      <c r="G5522">
        <v>-1</v>
      </c>
      <c r="H5522">
        <v>1</v>
      </c>
      <c r="I5522">
        <v>275</v>
      </c>
    </row>
    <row r="5523" spans="2:9" x14ac:dyDescent="0.25">
      <c r="B5523">
        <v>164</v>
      </c>
      <c r="C5523">
        <v>89</v>
      </c>
      <c r="D5523">
        <v>6.6791999999999998</v>
      </c>
      <c r="E5523">
        <v>76</v>
      </c>
      <c r="F5523">
        <v>0</v>
      </c>
      <c r="G5523">
        <v>-1</v>
      </c>
      <c r="H5523">
        <v>1</v>
      </c>
      <c r="I5523">
        <v>275</v>
      </c>
    </row>
    <row r="5524" spans="2:9" x14ac:dyDescent="0.25">
      <c r="B5524">
        <v>165</v>
      </c>
      <c r="C5524">
        <v>88</v>
      </c>
      <c r="D5524">
        <v>6.784389</v>
      </c>
      <c r="E5524">
        <v>76</v>
      </c>
      <c r="F5524">
        <v>0</v>
      </c>
      <c r="G5524">
        <v>-1</v>
      </c>
      <c r="H5524">
        <v>1</v>
      </c>
      <c r="I5524">
        <v>275</v>
      </c>
    </row>
    <row r="5525" spans="2:9" x14ac:dyDescent="0.25">
      <c r="B5525">
        <v>165</v>
      </c>
      <c r="C5525">
        <v>89</v>
      </c>
      <c r="D5525">
        <v>2.1986439999999998</v>
      </c>
      <c r="E5525">
        <v>76</v>
      </c>
      <c r="F5525">
        <v>0</v>
      </c>
      <c r="G5525">
        <v>-1</v>
      </c>
      <c r="H5525">
        <v>1</v>
      </c>
      <c r="I5525">
        <v>275</v>
      </c>
    </row>
    <row r="5526" spans="2:9" x14ac:dyDescent="0.25">
      <c r="B5526">
        <v>166</v>
      </c>
      <c r="C5526">
        <v>88</v>
      </c>
      <c r="D5526">
        <v>2.8407209999999998</v>
      </c>
      <c r="E5526">
        <v>76</v>
      </c>
      <c r="F5526">
        <v>0</v>
      </c>
      <c r="G5526">
        <v>-1</v>
      </c>
      <c r="H5526">
        <v>1</v>
      </c>
      <c r="I5526">
        <v>275</v>
      </c>
    </row>
    <row r="5527" spans="2:9" x14ac:dyDescent="0.25">
      <c r="B5527">
        <v>166</v>
      </c>
      <c r="C5527">
        <v>89</v>
      </c>
      <c r="D5527">
        <v>4.8660490000000003</v>
      </c>
      <c r="E5527">
        <v>76</v>
      </c>
      <c r="F5527">
        <v>0</v>
      </c>
      <c r="G5527">
        <v>-1</v>
      </c>
      <c r="H5527">
        <v>1</v>
      </c>
      <c r="I5527">
        <v>275</v>
      </c>
    </row>
    <row r="5528" spans="2:9" x14ac:dyDescent="0.25">
      <c r="B5528">
        <v>167</v>
      </c>
      <c r="C5528">
        <v>88</v>
      </c>
      <c r="D5528">
        <v>5.1645490000000001</v>
      </c>
      <c r="E5528">
        <v>76</v>
      </c>
      <c r="F5528">
        <v>0</v>
      </c>
      <c r="G5528">
        <v>-1</v>
      </c>
      <c r="H5528">
        <v>1</v>
      </c>
      <c r="I5528">
        <v>275</v>
      </c>
    </row>
    <row r="5529" spans="2:9" x14ac:dyDescent="0.25">
      <c r="B5529">
        <v>167</v>
      </c>
      <c r="C5529">
        <v>89</v>
      </c>
      <c r="D5529">
        <v>1.6736960000000001</v>
      </c>
      <c r="E5529">
        <v>76</v>
      </c>
      <c r="F5529">
        <v>0</v>
      </c>
      <c r="G5529">
        <v>-1</v>
      </c>
      <c r="H5529">
        <v>1</v>
      </c>
      <c r="I5529">
        <v>275</v>
      </c>
    </row>
    <row r="5530" spans="2:9" x14ac:dyDescent="0.25">
      <c r="B5530">
        <v>168</v>
      </c>
      <c r="C5530">
        <v>88</v>
      </c>
      <c r="D5530">
        <v>1.07247</v>
      </c>
      <c r="E5530">
        <v>76</v>
      </c>
      <c r="F5530">
        <v>0</v>
      </c>
      <c r="G5530">
        <v>-1</v>
      </c>
      <c r="H5530">
        <v>1</v>
      </c>
      <c r="I5530">
        <v>275</v>
      </c>
    </row>
    <row r="5531" spans="2:9" x14ac:dyDescent="0.25">
      <c r="B5531">
        <v>168</v>
      </c>
      <c r="C5531">
        <v>89</v>
      </c>
      <c r="D5531">
        <v>1.837102</v>
      </c>
      <c r="E5531">
        <v>76</v>
      </c>
      <c r="F5531">
        <v>0</v>
      </c>
      <c r="G5531">
        <v>-1</v>
      </c>
      <c r="H5531">
        <v>1</v>
      </c>
      <c r="I5531">
        <v>275</v>
      </c>
    </row>
    <row r="5532" spans="2:9" x14ac:dyDescent="0.25">
      <c r="B5532">
        <v>169</v>
      </c>
      <c r="C5532">
        <v>88</v>
      </c>
      <c r="D5532">
        <v>1.9168559999999999</v>
      </c>
      <c r="E5532">
        <v>76</v>
      </c>
      <c r="F5532">
        <v>0</v>
      </c>
      <c r="G5532">
        <v>-1</v>
      </c>
      <c r="H5532">
        <v>1</v>
      </c>
      <c r="I5532">
        <v>275</v>
      </c>
    </row>
    <row r="5533" spans="2:9" x14ac:dyDescent="0.25">
      <c r="B5533">
        <v>169</v>
      </c>
      <c r="C5533">
        <v>89</v>
      </c>
      <c r="D5533">
        <v>0.62120299999999995</v>
      </c>
      <c r="E5533">
        <v>76</v>
      </c>
      <c r="F5533">
        <v>0</v>
      </c>
      <c r="G5533">
        <v>-1</v>
      </c>
      <c r="H5533">
        <v>1</v>
      </c>
      <c r="I5533">
        <v>275</v>
      </c>
    </row>
    <row r="5534" spans="2:9" x14ac:dyDescent="0.25">
      <c r="B5534">
        <v>170</v>
      </c>
      <c r="C5534">
        <v>88</v>
      </c>
      <c r="D5534">
        <v>3.5750760000000001</v>
      </c>
      <c r="E5534">
        <v>76</v>
      </c>
      <c r="F5534">
        <v>0</v>
      </c>
      <c r="G5534">
        <v>-1</v>
      </c>
      <c r="H5534">
        <v>1</v>
      </c>
      <c r="I5534">
        <v>275</v>
      </c>
    </row>
    <row r="5535" spans="2:9" x14ac:dyDescent="0.25">
      <c r="B5535">
        <v>170</v>
      </c>
      <c r="C5535">
        <v>89</v>
      </c>
      <c r="D5535">
        <v>6.1239720000000002</v>
      </c>
      <c r="E5535">
        <v>76</v>
      </c>
      <c r="F5535">
        <v>0</v>
      </c>
      <c r="G5535">
        <v>-1</v>
      </c>
      <c r="H5535">
        <v>1</v>
      </c>
      <c r="I5535">
        <v>275</v>
      </c>
    </row>
    <row r="5536" spans="2:9" x14ac:dyDescent="0.25">
      <c r="B5536">
        <v>171</v>
      </c>
      <c r="C5536">
        <v>88</v>
      </c>
      <c r="D5536">
        <v>5.3520310000000002</v>
      </c>
      <c r="E5536">
        <v>76</v>
      </c>
      <c r="F5536">
        <v>0</v>
      </c>
      <c r="G5536">
        <v>-1</v>
      </c>
      <c r="H5536">
        <v>1</v>
      </c>
      <c r="I5536">
        <v>275</v>
      </c>
    </row>
    <row r="5537" spans="2:9" x14ac:dyDescent="0.25">
      <c r="B5537">
        <v>171</v>
      </c>
      <c r="C5537">
        <v>89</v>
      </c>
      <c r="D5537">
        <v>1.7344550000000001</v>
      </c>
      <c r="E5537">
        <v>76</v>
      </c>
      <c r="F5537">
        <v>0</v>
      </c>
      <c r="G5537">
        <v>-1</v>
      </c>
      <c r="H5537">
        <v>1</v>
      </c>
      <c r="I5537">
        <v>275</v>
      </c>
    </row>
    <row r="5538" spans="2:9" x14ac:dyDescent="0.25">
      <c r="B5538">
        <v>172</v>
      </c>
      <c r="C5538">
        <v>88</v>
      </c>
      <c r="D5538">
        <v>1.5406470000000001</v>
      </c>
      <c r="E5538">
        <v>76</v>
      </c>
      <c r="F5538">
        <v>0</v>
      </c>
      <c r="G5538">
        <v>-1</v>
      </c>
      <c r="H5538">
        <v>1</v>
      </c>
      <c r="I5538">
        <v>275</v>
      </c>
    </row>
    <row r="5539" spans="2:9" x14ac:dyDescent="0.25">
      <c r="B5539">
        <v>172</v>
      </c>
      <c r="C5539">
        <v>89</v>
      </c>
      <c r="D5539">
        <v>1.783156</v>
      </c>
      <c r="E5539">
        <v>76</v>
      </c>
      <c r="F5539">
        <v>0</v>
      </c>
      <c r="G5539">
        <v>-1</v>
      </c>
      <c r="H5539">
        <v>1</v>
      </c>
      <c r="I5539">
        <v>275</v>
      </c>
    </row>
    <row r="5540" spans="2:9" x14ac:dyDescent="0.25">
      <c r="B5540">
        <v>173</v>
      </c>
      <c r="C5540">
        <v>88</v>
      </c>
      <c r="D5540">
        <v>6.3558539999999999</v>
      </c>
      <c r="E5540">
        <v>76</v>
      </c>
      <c r="F5540">
        <v>0</v>
      </c>
      <c r="G5540">
        <v>-1</v>
      </c>
      <c r="H5540">
        <v>1</v>
      </c>
      <c r="I5540">
        <v>275</v>
      </c>
    </row>
    <row r="5541" spans="2:9" x14ac:dyDescent="0.25">
      <c r="B5541">
        <v>173</v>
      </c>
      <c r="C5541">
        <v>89</v>
      </c>
      <c r="D5541">
        <v>5.5907980000000004</v>
      </c>
      <c r="E5541">
        <v>76</v>
      </c>
      <c r="F5541">
        <v>0</v>
      </c>
      <c r="G5541">
        <v>-1</v>
      </c>
      <c r="H5541">
        <v>1</v>
      </c>
      <c r="I5541">
        <v>275</v>
      </c>
    </row>
    <row r="5542" spans="2:9" x14ac:dyDescent="0.25">
      <c r="B5542">
        <v>174</v>
      </c>
      <c r="C5542">
        <v>88</v>
      </c>
      <c r="D5542">
        <v>1.9636560000000001</v>
      </c>
      <c r="E5542">
        <v>76</v>
      </c>
      <c r="F5542">
        <v>0</v>
      </c>
      <c r="G5542">
        <v>-1</v>
      </c>
      <c r="H5542">
        <v>1</v>
      </c>
      <c r="I5542">
        <v>275</v>
      </c>
    </row>
    <row r="5543" spans="2:9" x14ac:dyDescent="0.25">
      <c r="B5543">
        <v>174</v>
      </c>
      <c r="C5543">
        <v>89</v>
      </c>
      <c r="D5543">
        <v>2.2727499999999998</v>
      </c>
      <c r="E5543">
        <v>76</v>
      </c>
      <c r="F5543">
        <v>0</v>
      </c>
      <c r="G5543">
        <v>-1</v>
      </c>
      <c r="H5543">
        <v>1</v>
      </c>
      <c r="I5543">
        <v>275</v>
      </c>
    </row>
    <row r="5544" spans="2:9" x14ac:dyDescent="0.25">
      <c r="B5544">
        <v>175</v>
      </c>
      <c r="C5544">
        <v>88</v>
      </c>
      <c r="D5544">
        <v>7.0728340000000003</v>
      </c>
      <c r="E5544">
        <v>76</v>
      </c>
      <c r="F5544">
        <v>0</v>
      </c>
      <c r="G5544">
        <v>-1</v>
      </c>
      <c r="H5544">
        <v>1</v>
      </c>
      <c r="I5544">
        <v>275</v>
      </c>
    </row>
    <row r="5545" spans="2:9" x14ac:dyDescent="0.25">
      <c r="B5545">
        <v>175</v>
      </c>
      <c r="C5545">
        <v>89</v>
      </c>
      <c r="D5545">
        <v>6.2214739999999997</v>
      </c>
      <c r="E5545">
        <v>76</v>
      </c>
      <c r="F5545">
        <v>0</v>
      </c>
      <c r="G5545">
        <v>-1</v>
      </c>
      <c r="H5545">
        <v>1</v>
      </c>
      <c r="I5545">
        <v>275</v>
      </c>
    </row>
    <row r="5546" spans="2:9" x14ac:dyDescent="0.25">
      <c r="B5546">
        <v>176</v>
      </c>
      <c r="C5546">
        <v>88</v>
      </c>
      <c r="D5546">
        <v>2.1944439999999998</v>
      </c>
      <c r="E5546">
        <v>76</v>
      </c>
      <c r="F5546">
        <v>0</v>
      </c>
      <c r="G5546">
        <v>-1</v>
      </c>
      <c r="H5546">
        <v>1</v>
      </c>
      <c r="I5546">
        <v>275</v>
      </c>
    </row>
    <row r="5547" spans="2:9" x14ac:dyDescent="0.25">
      <c r="B5547">
        <v>176</v>
      </c>
      <c r="C5547">
        <v>89</v>
      </c>
      <c r="D5547">
        <v>2.539866</v>
      </c>
      <c r="E5547">
        <v>76</v>
      </c>
      <c r="F5547">
        <v>0</v>
      </c>
      <c r="G5547">
        <v>-1</v>
      </c>
      <c r="H5547">
        <v>1</v>
      </c>
      <c r="I5547">
        <v>275</v>
      </c>
    </row>
    <row r="5548" spans="2:9" x14ac:dyDescent="0.25">
      <c r="B5548">
        <v>177</v>
      </c>
      <c r="C5548">
        <v>88</v>
      </c>
      <c r="D5548">
        <v>9.4963569999999997</v>
      </c>
      <c r="E5548">
        <v>76</v>
      </c>
      <c r="F5548">
        <v>0</v>
      </c>
      <c r="G5548">
        <v>-1</v>
      </c>
      <c r="H5548">
        <v>1</v>
      </c>
      <c r="I5548">
        <v>275</v>
      </c>
    </row>
    <row r="5549" spans="2:9" x14ac:dyDescent="0.25">
      <c r="B5549">
        <v>177</v>
      </c>
      <c r="C5549">
        <v>89</v>
      </c>
      <c r="D5549">
        <v>8.3532770000000003</v>
      </c>
      <c r="E5549">
        <v>76</v>
      </c>
      <c r="F5549">
        <v>0</v>
      </c>
      <c r="G5549">
        <v>-1</v>
      </c>
      <c r="H5549">
        <v>1</v>
      </c>
      <c r="I5549">
        <v>275</v>
      </c>
    </row>
    <row r="5550" spans="2:9" x14ac:dyDescent="0.25">
      <c r="B5550">
        <v>178</v>
      </c>
      <c r="C5550">
        <v>88</v>
      </c>
      <c r="D5550">
        <v>3.6297359999999999</v>
      </c>
      <c r="E5550">
        <v>76</v>
      </c>
      <c r="F5550">
        <v>0</v>
      </c>
      <c r="G5550">
        <v>-1</v>
      </c>
      <c r="H5550">
        <v>1</v>
      </c>
      <c r="I5550">
        <v>275</v>
      </c>
    </row>
    <row r="5551" spans="2:9" x14ac:dyDescent="0.25">
      <c r="B5551">
        <v>178</v>
      </c>
      <c r="C5551">
        <v>89</v>
      </c>
      <c r="D5551">
        <v>4.2010829999999997</v>
      </c>
      <c r="E5551">
        <v>76</v>
      </c>
      <c r="F5551">
        <v>0</v>
      </c>
      <c r="G5551">
        <v>-1</v>
      </c>
      <c r="H5551">
        <v>1</v>
      </c>
      <c r="I5551">
        <v>275</v>
      </c>
    </row>
    <row r="5552" spans="2:9" x14ac:dyDescent="0.25">
      <c r="B5552">
        <v>179</v>
      </c>
      <c r="C5552">
        <v>88</v>
      </c>
      <c r="D5552">
        <v>7.3964749999999997</v>
      </c>
      <c r="E5552">
        <v>76</v>
      </c>
      <c r="F5552">
        <v>0</v>
      </c>
      <c r="G5552">
        <v>-1</v>
      </c>
      <c r="H5552">
        <v>1</v>
      </c>
      <c r="I5552">
        <v>275</v>
      </c>
    </row>
    <row r="5553" spans="2:9" x14ac:dyDescent="0.25">
      <c r="B5553">
        <v>179</v>
      </c>
      <c r="C5553">
        <v>89</v>
      </c>
      <c r="D5553">
        <v>6.5061590000000002</v>
      </c>
      <c r="E5553">
        <v>76</v>
      </c>
      <c r="F5553">
        <v>0</v>
      </c>
      <c r="G5553">
        <v>-1</v>
      </c>
      <c r="H5553">
        <v>1</v>
      </c>
      <c r="I5553">
        <v>275</v>
      </c>
    </row>
    <row r="5554" spans="2:9" x14ac:dyDescent="0.25">
      <c r="B5554">
        <v>180</v>
      </c>
      <c r="C5554">
        <v>88</v>
      </c>
      <c r="D5554">
        <v>2.1944439999999998</v>
      </c>
      <c r="E5554">
        <v>76</v>
      </c>
      <c r="F5554">
        <v>0</v>
      </c>
      <c r="G5554">
        <v>-1</v>
      </c>
      <c r="H5554">
        <v>1</v>
      </c>
      <c r="I5554">
        <v>275</v>
      </c>
    </row>
    <row r="5555" spans="2:9" x14ac:dyDescent="0.25">
      <c r="B5555">
        <v>180</v>
      </c>
      <c r="C5555">
        <v>89</v>
      </c>
      <c r="D5555">
        <v>2.539866</v>
      </c>
      <c r="E5555">
        <v>76</v>
      </c>
      <c r="F5555">
        <v>0</v>
      </c>
      <c r="G5555">
        <v>-1</v>
      </c>
      <c r="H5555">
        <v>1</v>
      </c>
      <c r="I5555">
        <v>275</v>
      </c>
    </row>
    <row r="5556" spans="2:9" x14ac:dyDescent="0.25">
      <c r="B5556">
        <v>181</v>
      </c>
      <c r="C5556">
        <v>88</v>
      </c>
      <c r="D5556">
        <v>7.3964749999999997</v>
      </c>
      <c r="E5556">
        <v>76</v>
      </c>
      <c r="F5556">
        <v>0</v>
      </c>
      <c r="G5556">
        <v>-1</v>
      </c>
      <c r="H5556">
        <v>1</v>
      </c>
      <c r="I5556">
        <v>275</v>
      </c>
    </row>
    <row r="5557" spans="2:9" x14ac:dyDescent="0.25">
      <c r="B5557">
        <v>181</v>
      </c>
      <c r="C5557">
        <v>89</v>
      </c>
      <c r="D5557">
        <v>6.5061590000000002</v>
      </c>
      <c r="E5557">
        <v>76</v>
      </c>
      <c r="F5557">
        <v>0</v>
      </c>
      <c r="G5557">
        <v>-1</v>
      </c>
      <c r="H5557">
        <v>1</v>
      </c>
      <c r="I5557">
        <v>275</v>
      </c>
    </row>
    <row r="5558" spans="2:9" x14ac:dyDescent="0.25">
      <c r="B5558">
        <v>182</v>
      </c>
      <c r="C5558">
        <v>88</v>
      </c>
      <c r="D5558">
        <v>1.459144</v>
      </c>
      <c r="E5558">
        <v>76</v>
      </c>
      <c r="F5558">
        <v>0</v>
      </c>
      <c r="G5558">
        <v>-1</v>
      </c>
      <c r="H5558">
        <v>1</v>
      </c>
      <c r="I5558">
        <v>275</v>
      </c>
    </row>
    <row r="5559" spans="2:9" x14ac:dyDescent="0.25">
      <c r="B5559">
        <v>182</v>
      </c>
      <c r="C5559">
        <v>89</v>
      </c>
      <c r="D5559">
        <v>1.6888240000000001</v>
      </c>
      <c r="E5559">
        <v>76</v>
      </c>
      <c r="F5559">
        <v>0</v>
      </c>
      <c r="G5559">
        <v>-1</v>
      </c>
      <c r="H5559">
        <v>1</v>
      </c>
      <c r="I5559">
        <v>275</v>
      </c>
    </row>
    <row r="5560" spans="2:9" x14ac:dyDescent="0.25">
      <c r="B5560">
        <v>183</v>
      </c>
      <c r="C5560">
        <v>88</v>
      </c>
      <c r="D5560">
        <v>5.6911569999999996</v>
      </c>
      <c r="E5560">
        <v>76</v>
      </c>
      <c r="F5560">
        <v>0</v>
      </c>
      <c r="G5560">
        <v>-1</v>
      </c>
      <c r="H5560">
        <v>1</v>
      </c>
      <c r="I5560">
        <v>275</v>
      </c>
    </row>
    <row r="5561" spans="2:9" x14ac:dyDescent="0.25">
      <c r="B5561">
        <v>183</v>
      </c>
      <c r="C5561">
        <v>89</v>
      </c>
      <c r="D5561">
        <v>5.0061099999999996</v>
      </c>
      <c r="E5561">
        <v>76</v>
      </c>
      <c r="F5561">
        <v>0</v>
      </c>
      <c r="G5561">
        <v>-1</v>
      </c>
      <c r="H5561">
        <v>1</v>
      </c>
      <c r="I5561">
        <v>275</v>
      </c>
    </row>
    <row r="5562" spans="2:9" x14ac:dyDescent="0.25">
      <c r="B5562">
        <v>184</v>
      </c>
      <c r="C5562">
        <v>88</v>
      </c>
      <c r="D5562">
        <v>0.73080999999999996</v>
      </c>
      <c r="E5562">
        <v>76</v>
      </c>
      <c r="F5562">
        <v>0</v>
      </c>
      <c r="G5562">
        <v>-1</v>
      </c>
      <c r="H5562">
        <v>1</v>
      </c>
      <c r="I5562">
        <v>275</v>
      </c>
    </row>
    <row r="5563" spans="2:9" x14ac:dyDescent="0.25">
      <c r="B5563">
        <v>184</v>
      </c>
      <c r="C5563">
        <v>89</v>
      </c>
      <c r="D5563">
        <v>0.84584400000000004</v>
      </c>
      <c r="E5563">
        <v>76</v>
      </c>
      <c r="F5563">
        <v>0</v>
      </c>
      <c r="G5563">
        <v>-1</v>
      </c>
      <c r="H5563">
        <v>1</v>
      </c>
      <c r="I5563">
        <v>275</v>
      </c>
    </row>
    <row r="5564" spans="2:9" x14ac:dyDescent="0.25">
      <c r="B5564">
        <v>185</v>
      </c>
      <c r="C5564">
        <v>88</v>
      </c>
      <c r="D5564">
        <v>2.74017</v>
      </c>
      <c r="E5564">
        <v>76</v>
      </c>
      <c r="F5564">
        <v>0</v>
      </c>
      <c r="G5564">
        <v>-1</v>
      </c>
      <c r="H5564">
        <v>1</v>
      </c>
      <c r="I5564">
        <v>275</v>
      </c>
    </row>
    <row r="5565" spans="2:9" x14ac:dyDescent="0.25">
      <c r="B5565">
        <v>185</v>
      </c>
      <c r="C5565">
        <v>89</v>
      </c>
      <c r="D5565">
        <v>2.4103349999999999</v>
      </c>
      <c r="E5565">
        <v>76</v>
      </c>
      <c r="F5565">
        <v>0</v>
      </c>
      <c r="G5565">
        <v>-1</v>
      </c>
      <c r="H5565">
        <v>1</v>
      </c>
      <c r="I5565">
        <v>275</v>
      </c>
    </row>
    <row r="5566" spans="2:9" x14ac:dyDescent="0.25">
      <c r="B5566">
        <v>186</v>
      </c>
      <c r="C5566">
        <v>88</v>
      </c>
      <c r="D5566">
        <v>0.91808199999999995</v>
      </c>
      <c r="E5566">
        <v>76</v>
      </c>
      <c r="F5566">
        <v>0</v>
      </c>
      <c r="G5566">
        <v>-1</v>
      </c>
      <c r="H5566">
        <v>1</v>
      </c>
      <c r="I5566">
        <v>275</v>
      </c>
    </row>
    <row r="5567" spans="2:9" x14ac:dyDescent="0.25">
      <c r="B5567">
        <v>186</v>
      </c>
      <c r="C5567">
        <v>89</v>
      </c>
      <c r="D5567">
        <v>1.062595</v>
      </c>
      <c r="E5567">
        <v>76</v>
      </c>
      <c r="F5567">
        <v>0</v>
      </c>
      <c r="G5567">
        <v>-1</v>
      </c>
      <c r="H5567">
        <v>1</v>
      </c>
      <c r="I5567">
        <v>275</v>
      </c>
    </row>
    <row r="5568" spans="2:9" x14ac:dyDescent="0.25">
      <c r="B5568">
        <v>187</v>
      </c>
      <c r="C5568">
        <v>88</v>
      </c>
      <c r="D5568">
        <v>2.3352050000000002</v>
      </c>
      <c r="E5568">
        <v>76</v>
      </c>
      <c r="F5568">
        <v>0</v>
      </c>
      <c r="G5568">
        <v>-1</v>
      </c>
      <c r="H5568">
        <v>1</v>
      </c>
      <c r="I5568">
        <v>275</v>
      </c>
    </row>
    <row r="5569" spans="2:9" x14ac:dyDescent="0.25">
      <c r="B5569">
        <v>187</v>
      </c>
      <c r="C5569">
        <v>89</v>
      </c>
      <c r="D5569">
        <v>2.0541160000000001</v>
      </c>
      <c r="E5569">
        <v>76</v>
      </c>
      <c r="F5569">
        <v>0</v>
      </c>
      <c r="G5569">
        <v>-1</v>
      </c>
      <c r="H5569">
        <v>1</v>
      </c>
      <c r="I5569">
        <v>275</v>
      </c>
    </row>
    <row r="5570" spans="2:9" x14ac:dyDescent="0.25">
      <c r="B5570">
        <v>188</v>
      </c>
      <c r="C5570">
        <v>88</v>
      </c>
      <c r="D5570">
        <v>1.228507</v>
      </c>
      <c r="E5570">
        <v>76</v>
      </c>
      <c r="F5570">
        <v>0</v>
      </c>
      <c r="G5570">
        <v>-1</v>
      </c>
      <c r="H5570">
        <v>1</v>
      </c>
      <c r="I5570">
        <v>275</v>
      </c>
    </row>
    <row r="5571" spans="2:9" x14ac:dyDescent="0.25">
      <c r="B5571">
        <v>188</v>
      </c>
      <c r="C5571">
        <v>89</v>
      </c>
      <c r="D5571">
        <v>1.251258</v>
      </c>
      <c r="E5571">
        <v>76</v>
      </c>
      <c r="F5571">
        <v>0</v>
      </c>
      <c r="G5571">
        <v>-1</v>
      </c>
      <c r="H5571">
        <v>1</v>
      </c>
      <c r="I5571">
        <v>275</v>
      </c>
    </row>
    <row r="5572" spans="2:9" x14ac:dyDescent="0.25">
      <c r="B5572">
        <v>189</v>
      </c>
      <c r="C5572">
        <v>88</v>
      </c>
      <c r="D5572">
        <v>1.0278309999999999</v>
      </c>
      <c r="E5572">
        <v>76</v>
      </c>
      <c r="F5572">
        <v>0</v>
      </c>
      <c r="G5572">
        <v>-1</v>
      </c>
      <c r="H5572">
        <v>1</v>
      </c>
      <c r="I5572">
        <v>275</v>
      </c>
    </row>
    <row r="5573" spans="2:9" x14ac:dyDescent="0.25">
      <c r="B5573">
        <v>189</v>
      </c>
      <c r="C5573">
        <v>89</v>
      </c>
      <c r="D5573">
        <v>1.0468649999999999</v>
      </c>
      <c r="E5573">
        <v>76</v>
      </c>
      <c r="F5573">
        <v>0</v>
      </c>
      <c r="G5573">
        <v>-1</v>
      </c>
      <c r="H5573">
        <v>1</v>
      </c>
      <c r="I5573">
        <v>275</v>
      </c>
    </row>
    <row r="5574" spans="2:9" x14ac:dyDescent="0.25">
      <c r="B5574">
        <v>190</v>
      </c>
      <c r="C5574">
        <v>88</v>
      </c>
      <c r="D5574">
        <v>1.331046</v>
      </c>
      <c r="E5574">
        <v>76</v>
      </c>
      <c r="F5574">
        <v>0</v>
      </c>
      <c r="G5574">
        <v>-1</v>
      </c>
      <c r="H5574">
        <v>1</v>
      </c>
      <c r="I5574">
        <v>275</v>
      </c>
    </row>
    <row r="5575" spans="2:9" x14ac:dyDescent="0.25">
      <c r="B5575">
        <v>190</v>
      </c>
      <c r="C5575">
        <v>89</v>
      </c>
      <c r="D5575">
        <v>1.3556950000000001</v>
      </c>
      <c r="E5575">
        <v>76</v>
      </c>
      <c r="F5575">
        <v>0</v>
      </c>
      <c r="G5575">
        <v>-1</v>
      </c>
      <c r="H5575">
        <v>1</v>
      </c>
      <c r="I5575">
        <v>275</v>
      </c>
    </row>
    <row r="5576" spans="2:9" x14ac:dyDescent="0.25">
      <c r="B5576">
        <v>191</v>
      </c>
      <c r="C5576">
        <v>88</v>
      </c>
      <c r="D5576">
        <v>1.331046</v>
      </c>
      <c r="E5576">
        <v>76</v>
      </c>
      <c r="F5576">
        <v>0</v>
      </c>
      <c r="G5576">
        <v>-1</v>
      </c>
      <c r="H5576">
        <v>1</v>
      </c>
      <c r="I5576">
        <v>275</v>
      </c>
    </row>
    <row r="5577" spans="2:9" x14ac:dyDescent="0.25">
      <c r="B5577">
        <v>191</v>
      </c>
      <c r="C5577">
        <v>89</v>
      </c>
      <c r="D5577">
        <v>1.3556950000000001</v>
      </c>
      <c r="E5577">
        <v>76</v>
      </c>
      <c r="F5577">
        <v>0</v>
      </c>
      <c r="G5577">
        <v>-1</v>
      </c>
      <c r="H5577">
        <v>1</v>
      </c>
      <c r="I5577">
        <v>275</v>
      </c>
    </row>
    <row r="5578" spans="2:9" x14ac:dyDescent="0.25">
      <c r="B5578">
        <v>192</v>
      </c>
      <c r="C5578">
        <v>88</v>
      </c>
      <c r="D5578">
        <v>1.331046</v>
      </c>
      <c r="E5578">
        <v>76</v>
      </c>
      <c r="F5578">
        <v>0</v>
      </c>
      <c r="G5578">
        <v>-1</v>
      </c>
      <c r="H5578">
        <v>1</v>
      </c>
      <c r="I5578">
        <v>275</v>
      </c>
    </row>
    <row r="5579" spans="2:9" x14ac:dyDescent="0.25">
      <c r="B5579">
        <v>192</v>
      </c>
      <c r="C5579">
        <v>89</v>
      </c>
      <c r="D5579">
        <v>1.3556950000000001</v>
      </c>
      <c r="E5579">
        <v>76</v>
      </c>
      <c r="F5579">
        <v>0</v>
      </c>
      <c r="G5579">
        <v>-1</v>
      </c>
      <c r="H5579">
        <v>1</v>
      </c>
      <c r="I5579">
        <v>275</v>
      </c>
    </row>
    <row r="5580" spans="2:9" x14ac:dyDescent="0.25">
      <c r="B5580">
        <v>193</v>
      </c>
      <c r="C5580">
        <v>88</v>
      </c>
      <c r="D5580">
        <v>1.228507</v>
      </c>
      <c r="E5580">
        <v>76</v>
      </c>
      <c r="F5580">
        <v>0</v>
      </c>
      <c r="G5580">
        <v>-1</v>
      </c>
      <c r="H5580">
        <v>1</v>
      </c>
      <c r="I5580">
        <v>275</v>
      </c>
    </row>
    <row r="5581" spans="2:9" x14ac:dyDescent="0.25">
      <c r="B5581">
        <v>193</v>
      </c>
      <c r="C5581">
        <v>89</v>
      </c>
      <c r="D5581">
        <v>1.251258</v>
      </c>
      <c r="E5581">
        <v>76</v>
      </c>
      <c r="F5581">
        <v>0</v>
      </c>
      <c r="G5581">
        <v>-1</v>
      </c>
      <c r="H5581">
        <v>1</v>
      </c>
      <c r="I5581">
        <v>275</v>
      </c>
    </row>
    <row r="5582" spans="2:9" x14ac:dyDescent="0.25">
      <c r="B5582">
        <v>194</v>
      </c>
      <c r="C5582">
        <v>88</v>
      </c>
      <c r="D5582">
        <v>0.62743899999999997</v>
      </c>
      <c r="E5582">
        <v>76</v>
      </c>
      <c r="F5582">
        <v>0</v>
      </c>
      <c r="G5582">
        <v>-1</v>
      </c>
      <c r="H5582">
        <v>1</v>
      </c>
      <c r="I5582">
        <v>275</v>
      </c>
    </row>
    <row r="5583" spans="2:9" x14ac:dyDescent="0.25">
      <c r="B5583">
        <v>194</v>
      </c>
      <c r="C5583">
        <v>89</v>
      </c>
      <c r="D5583">
        <v>0.63905800000000001</v>
      </c>
      <c r="E5583">
        <v>76</v>
      </c>
      <c r="F5583">
        <v>0</v>
      </c>
      <c r="G5583">
        <v>-1</v>
      </c>
      <c r="H5583">
        <v>1</v>
      </c>
      <c r="I5583">
        <v>275</v>
      </c>
    </row>
    <row r="5584" spans="2:9" x14ac:dyDescent="0.25">
      <c r="B5584">
        <v>195</v>
      </c>
      <c r="C5584">
        <v>88</v>
      </c>
      <c r="D5584">
        <v>0.536995</v>
      </c>
      <c r="E5584">
        <v>76</v>
      </c>
      <c r="F5584">
        <v>0</v>
      </c>
      <c r="G5584">
        <v>-1</v>
      </c>
      <c r="H5584">
        <v>1</v>
      </c>
      <c r="I5584">
        <v>275</v>
      </c>
    </row>
    <row r="5585" spans="2:9" x14ac:dyDescent="0.25">
      <c r="B5585">
        <v>195</v>
      </c>
      <c r="C5585">
        <v>89</v>
      </c>
      <c r="D5585">
        <v>0.54693899999999995</v>
      </c>
      <c r="E5585">
        <v>76</v>
      </c>
      <c r="F5585">
        <v>0</v>
      </c>
      <c r="G5585">
        <v>-1</v>
      </c>
      <c r="H5585">
        <v>1</v>
      </c>
      <c r="I5585">
        <v>275</v>
      </c>
    </row>
    <row r="5586" spans="2:9" x14ac:dyDescent="0.25">
      <c r="B5586">
        <v>196</v>
      </c>
      <c r="C5586">
        <v>88</v>
      </c>
      <c r="D5586">
        <v>1.8537189999999999</v>
      </c>
      <c r="E5586">
        <v>76</v>
      </c>
      <c r="F5586">
        <v>0</v>
      </c>
      <c r="G5586">
        <v>-1</v>
      </c>
      <c r="H5586">
        <v>1</v>
      </c>
      <c r="I5586">
        <v>275</v>
      </c>
    </row>
    <row r="5587" spans="2:9" x14ac:dyDescent="0.25">
      <c r="B5587">
        <v>196</v>
      </c>
      <c r="C5587">
        <v>89</v>
      </c>
      <c r="D5587">
        <v>2.145508</v>
      </c>
      <c r="E5587">
        <v>76</v>
      </c>
      <c r="F5587">
        <v>0</v>
      </c>
      <c r="G5587">
        <v>-1</v>
      </c>
      <c r="H5587">
        <v>1</v>
      </c>
      <c r="I5587">
        <v>275</v>
      </c>
    </row>
    <row r="5588" spans="2:9" x14ac:dyDescent="0.25">
      <c r="B5588">
        <v>197</v>
      </c>
      <c r="C5588">
        <v>88</v>
      </c>
      <c r="D5588">
        <v>6.7026300000000001</v>
      </c>
      <c r="E5588">
        <v>76</v>
      </c>
      <c r="F5588">
        <v>0</v>
      </c>
      <c r="G5588">
        <v>-1</v>
      </c>
      <c r="H5588">
        <v>1</v>
      </c>
      <c r="I5588">
        <v>275</v>
      </c>
    </row>
    <row r="5589" spans="2:9" x14ac:dyDescent="0.25">
      <c r="B5589">
        <v>197</v>
      </c>
      <c r="C5589">
        <v>89</v>
      </c>
      <c r="D5589">
        <v>5.8958320000000004</v>
      </c>
      <c r="E5589">
        <v>76</v>
      </c>
      <c r="F5589">
        <v>0</v>
      </c>
      <c r="G5589">
        <v>-1</v>
      </c>
      <c r="H5589">
        <v>1</v>
      </c>
      <c r="I5589">
        <v>275</v>
      </c>
    </row>
    <row r="5590" spans="2:9" x14ac:dyDescent="0.25">
      <c r="B5590">
        <v>198</v>
      </c>
      <c r="C5590">
        <v>88</v>
      </c>
      <c r="D5590">
        <v>0.99365199999999998</v>
      </c>
      <c r="E5590">
        <v>76</v>
      </c>
      <c r="F5590">
        <v>0</v>
      </c>
      <c r="G5590">
        <v>-1</v>
      </c>
      <c r="H5590">
        <v>1</v>
      </c>
      <c r="I5590">
        <v>275</v>
      </c>
    </row>
    <row r="5591" spans="2:9" x14ac:dyDescent="0.25">
      <c r="B5591">
        <v>198</v>
      </c>
      <c r="C5591">
        <v>89</v>
      </c>
      <c r="D5591">
        <v>1.012052</v>
      </c>
      <c r="E5591">
        <v>76</v>
      </c>
      <c r="F5591">
        <v>0</v>
      </c>
      <c r="G5591">
        <v>-1</v>
      </c>
      <c r="H5591">
        <v>1</v>
      </c>
      <c r="I5591">
        <v>275</v>
      </c>
    </row>
    <row r="5592" spans="2:9" x14ac:dyDescent="0.25">
      <c r="B5592">
        <v>199</v>
      </c>
      <c r="C5592">
        <v>88</v>
      </c>
      <c r="D5592">
        <v>1.489425</v>
      </c>
      <c r="E5592">
        <v>76</v>
      </c>
      <c r="F5592">
        <v>0</v>
      </c>
      <c r="G5592">
        <v>-1</v>
      </c>
      <c r="H5592">
        <v>1</v>
      </c>
      <c r="I5592">
        <v>275</v>
      </c>
    </row>
    <row r="5593" spans="2:9" x14ac:dyDescent="0.25">
      <c r="B5593">
        <v>199</v>
      </c>
      <c r="C5593">
        <v>89</v>
      </c>
      <c r="D5593">
        <v>2.5778509999999999</v>
      </c>
      <c r="E5593">
        <v>76</v>
      </c>
      <c r="F5593">
        <v>0</v>
      </c>
      <c r="G5593">
        <v>-1</v>
      </c>
      <c r="H5593">
        <v>1</v>
      </c>
      <c r="I5593">
        <v>275</v>
      </c>
    </row>
    <row r="5594" spans="2:9" x14ac:dyDescent="0.25">
      <c r="B5594">
        <v>200</v>
      </c>
      <c r="C5594">
        <v>88</v>
      </c>
      <c r="D5594">
        <v>1.489425</v>
      </c>
      <c r="E5594">
        <v>76</v>
      </c>
      <c r="F5594">
        <v>0</v>
      </c>
      <c r="G5594">
        <v>-1</v>
      </c>
      <c r="H5594">
        <v>1</v>
      </c>
      <c r="I5594">
        <v>275</v>
      </c>
    </row>
    <row r="5595" spans="2:9" x14ac:dyDescent="0.25">
      <c r="B5595">
        <v>200</v>
      </c>
      <c r="C5595">
        <v>89</v>
      </c>
      <c r="D5595">
        <v>2.5778509999999999</v>
      </c>
      <c r="E5595">
        <v>76</v>
      </c>
      <c r="F5595">
        <v>0</v>
      </c>
      <c r="G5595">
        <v>-1</v>
      </c>
      <c r="H5595">
        <v>1</v>
      </c>
      <c r="I5595">
        <v>275</v>
      </c>
    </row>
    <row r="5596" spans="2:9" x14ac:dyDescent="0.25">
      <c r="B5596">
        <v>201</v>
      </c>
      <c r="C5596">
        <v>88</v>
      </c>
      <c r="D5596">
        <v>1.3590089999999999</v>
      </c>
      <c r="E5596">
        <v>76</v>
      </c>
      <c r="F5596">
        <v>0</v>
      </c>
      <c r="G5596">
        <v>-1</v>
      </c>
      <c r="H5596">
        <v>1</v>
      </c>
      <c r="I5596">
        <v>275</v>
      </c>
    </row>
    <row r="5597" spans="2:9" x14ac:dyDescent="0.25">
      <c r="B5597">
        <v>201</v>
      </c>
      <c r="C5597">
        <v>89</v>
      </c>
      <c r="D5597">
        <v>2.352131</v>
      </c>
      <c r="E5597">
        <v>76</v>
      </c>
      <c r="F5597">
        <v>0</v>
      </c>
      <c r="G5597">
        <v>-1</v>
      </c>
      <c r="H5597">
        <v>1</v>
      </c>
      <c r="I5597">
        <v>275</v>
      </c>
    </row>
    <row r="5598" spans="2:9" x14ac:dyDescent="0.25">
      <c r="B5598">
        <v>202</v>
      </c>
      <c r="C5598">
        <v>88</v>
      </c>
      <c r="D5598">
        <v>1.3590089999999999</v>
      </c>
      <c r="E5598">
        <v>76</v>
      </c>
      <c r="F5598">
        <v>0</v>
      </c>
      <c r="G5598">
        <v>-1</v>
      </c>
      <c r="H5598">
        <v>1</v>
      </c>
      <c r="I5598">
        <v>275</v>
      </c>
    </row>
    <row r="5599" spans="2:9" x14ac:dyDescent="0.25">
      <c r="B5599">
        <v>202</v>
      </c>
      <c r="C5599">
        <v>89</v>
      </c>
      <c r="D5599">
        <v>2.352131</v>
      </c>
      <c r="E5599">
        <v>76</v>
      </c>
      <c r="F5599">
        <v>0</v>
      </c>
      <c r="G5599">
        <v>-1</v>
      </c>
      <c r="H5599">
        <v>1</v>
      </c>
      <c r="I5599">
        <v>275</v>
      </c>
    </row>
    <row r="5600" spans="2:9" x14ac:dyDescent="0.25">
      <c r="B5600">
        <v>203</v>
      </c>
      <c r="C5600">
        <v>88</v>
      </c>
      <c r="D5600">
        <v>1.489425</v>
      </c>
      <c r="E5600">
        <v>76</v>
      </c>
      <c r="F5600">
        <v>0</v>
      </c>
      <c r="G5600">
        <v>-1</v>
      </c>
      <c r="H5600">
        <v>1</v>
      </c>
      <c r="I5600">
        <v>275</v>
      </c>
    </row>
    <row r="5601" spans="2:9" x14ac:dyDescent="0.25">
      <c r="B5601">
        <v>203</v>
      </c>
      <c r="C5601">
        <v>89</v>
      </c>
      <c r="D5601">
        <v>2.5778509999999999</v>
      </c>
      <c r="E5601">
        <v>76</v>
      </c>
      <c r="F5601">
        <v>0</v>
      </c>
      <c r="G5601">
        <v>-1</v>
      </c>
      <c r="H5601">
        <v>1</v>
      </c>
      <c r="I5601">
        <v>275</v>
      </c>
    </row>
    <row r="5602" spans="2:9" x14ac:dyDescent="0.25">
      <c r="B5602">
        <v>204</v>
      </c>
      <c r="C5602">
        <v>88</v>
      </c>
      <c r="D5602">
        <v>1.489425</v>
      </c>
      <c r="E5602">
        <v>76</v>
      </c>
      <c r="F5602">
        <v>0</v>
      </c>
      <c r="G5602">
        <v>-1</v>
      </c>
      <c r="H5602">
        <v>1</v>
      </c>
      <c r="I5602">
        <v>275</v>
      </c>
    </row>
    <row r="5603" spans="2:9" x14ac:dyDescent="0.25">
      <c r="B5603">
        <v>204</v>
      </c>
      <c r="C5603">
        <v>89</v>
      </c>
      <c r="D5603">
        <v>2.5778509999999999</v>
      </c>
      <c r="E5603">
        <v>76</v>
      </c>
      <c r="F5603">
        <v>0</v>
      </c>
      <c r="G5603">
        <v>-1</v>
      </c>
      <c r="H5603">
        <v>1</v>
      </c>
      <c r="I5603">
        <v>275</v>
      </c>
    </row>
    <row r="5604" spans="2:9" x14ac:dyDescent="0.25">
      <c r="B5604">
        <v>205</v>
      </c>
      <c r="C5604">
        <v>88</v>
      </c>
      <c r="D5604">
        <v>1.489425</v>
      </c>
      <c r="E5604">
        <v>76</v>
      </c>
      <c r="F5604">
        <v>0</v>
      </c>
      <c r="G5604">
        <v>-1</v>
      </c>
      <c r="H5604">
        <v>1</v>
      </c>
      <c r="I5604">
        <v>275</v>
      </c>
    </row>
    <row r="5605" spans="2:9" x14ac:dyDescent="0.25">
      <c r="B5605">
        <v>205</v>
      </c>
      <c r="C5605">
        <v>89</v>
      </c>
      <c r="D5605">
        <v>2.5778509999999999</v>
      </c>
      <c r="E5605">
        <v>76</v>
      </c>
      <c r="F5605">
        <v>0</v>
      </c>
      <c r="G5605">
        <v>-1</v>
      </c>
      <c r="H5605">
        <v>1</v>
      </c>
      <c r="I5605">
        <v>275</v>
      </c>
    </row>
    <row r="5606" spans="2:9" x14ac:dyDescent="0.25">
      <c r="B5606">
        <v>206</v>
      </c>
      <c r="C5606">
        <v>88</v>
      </c>
      <c r="D5606">
        <v>0.64812599999999998</v>
      </c>
      <c r="E5606">
        <v>76</v>
      </c>
      <c r="F5606">
        <v>0</v>
      </c>
      <c r="G5606">
        <v>-1</v>
      </c>
      <c r="H5606">
        <v>1</v>
      </c>
      <c r="I5606">
        <v>275</v>
      </c>
    </row>
    <row r="5607" spans="2:9" x14ac:dyDescent="0.25">
      <c r="B5607">
        <v>206</v>
      </c>
      <c r="C5607">
        <v>89</v>
      </c>
      <c r="D5607">
        <v>0.706291</v>
      </c>
      <c r="E5607">
        <v>76</v>
      </c>
      <c r="F5607">
        <v>0</v>
      </c>
      <c r="G5607">
        <v>-1</v>
      </c>
      <c r="H5607">
        <v>1</v>
      </c>
      <c r="I5607">
        <v>275</v>
      </c>
    </row>
    <row r="5608" spans="2:9" x14ac:dyDescent="0.25">
      <c r="B5608">
        <v>207</v>
      </c>
      <c r="C5608">
        <v>88</v>
      </c>
      <c r="D5608">
        <v>1.7578020000000001</v>
      </c>
      <c r="E5608">
        <v>76</v>
      </c>
      <c r="F5608">
        <v>0</v>
      </c>
      <c r="G5608">
        <v>-1</v>
      </c>
      <c r="H5608">
        <v>1</v>
      </c>
      <c r="I5608">
        <v>275</v>
      </c>
    </row>
    <row r="5609" spans="2:9" x14ac:dyDescent="0.25">
      <c r="B5609">
        <v>207</v>
      </c>
      <c r="C5609">
        <v>89</v>
      </c>
      <c r="D5609">
        <v>1.9155530000000001</v>
      </c>
      <c r="E5609">
        <v>76</v>
      </c>
      <c r="F5609">
        <v>0</v>
      </c>
      <c r="G5609">
        <v>-1</v>
      </c>
      <c r="H5609">
        <v>1</v>
      </c>
      <c r="I5609">
        <v>275</v>
      </c>
    </row>
    <row r="5610" spans="2:9" x14ac:dyDescent="0.25">
      <c r="B5610">
        <v>208</v>
      </c>
      <c r="C5610">
        <v>88</v>
      </c>
      <c r="D5610">
        <v>1.7294860000000001</v>
      </c>
      <c r="E5610">
        <v>76</v>
      </c>
      <c r="F5610">
        <v>0</v>
      </c>
      <c r="G5610">
        <v>-1</v>
      </c>
      <c r="H5610">
        <v>1</v>
      </c>
      <c r="I5610">
        <v>275</v>
      </c>
    </row>
    <row r="5611" spans="2:9" x14ac:dyDescent="0.25">
      <c r="B5611">
        <v>208</v>
      </c>
      <c r="C5611">
        <v>89</v>
      </c>
      <c r="D5611">
        <v>1.8846959999999999</v>
      </c>
      <c r="E5611">
        <v>76</v>
      </c>
      <c r="F5611">
        <v>0</v>
      </c>
      <c r="G5611">
        <v>-1</v>
      </c>
      <c r="H5611">
        <v>1</v>
      </c>
      <c r="I5611">
        <v>275</v>
      </c>
    </row>
    <row r="5612" spans="2:9" x14ac:dyDescent="0.25">
      <c r="B5612">
        <v>209</v>
      </c>
      <c r="C5612">
        <v>88</v>
      </c>
      <c r="D5612">
        <v>1.777498</v>
      </c>
      <c r="E5612">
        <v>76</v>
      </c>
      <c r="F5612">
        <v>0</v>
      </c>
      <c r="G5612">
        <v>-1</v>
      </c>
      <c r="H5612">
        <v>1</v>
      </c>
      <c r="I5612">
        <v>275</v>
      </c>
    </row>
    <row r="5613" spans="2:9" x14ac:dyDescent="0.25">
      <c r="B5613">
        <v>209</v>
      </c>
      <c r="C5613">
        <v>89</v>
      </c>
      <c r="D5613">
        <v>1.937017</v>
      </c>
      <c r="E5613">
        <v>76</v>
      </c>
      <c r="F5613">
        <v>0</v>
      </c>
      <c r="G5613">
        <v>-1</v>
      </c>
      <c r="H5613">
        <v>1</v>
      </c>
      <c r="I5613">
        <v>275</v>
      </c>
    </row>
    <row r="5614" spans="2:9" x14ac:dyDescent="0.25">
      <c r="B5614">
        <v>210</v>
      </c>
      <c r="C5614">
        <v>88</v>
      </c>
      <c r="D5614">
        <v>1.777498</v>
      </c>
      <c r="E5614">
        <v>76</v>
      </c>
      <c r="F5614">
        <v>0</v>
      </c>
      <c r="G5614">
        <v>-1</v>
      </c>
      <c r="H5614">
        <v>1</v>
      </c>
      <c r="I5614">
        <v>275</v>
      </c>
    </row>
    <row r="5615" spans="2:9" x14ac:dyDescent="0.25">
      <c r="B5615">
        <v>210</v>
      </c>
      <c r="C5615">
        <v>89</v>
      </c>
      <c r="D5615">
        <v>1.937017</v>
      </c>
      <c r="E5615">
        <v>76</v>
      </c>
      <c r="F5615">
        <v>0</v>
      </c>
      <c r="G5615">
        <v>-1</v>
      </c>
      <c r="H5615">
        <v>1</v>
      </c>
      <c r="I5615">
        <v>275</v>
      </c>
    </row>
    <row r="5616" spans="2:9" x14ac:dyDescent="0.25">
      <c r="B5616">
        <v>211</v>
      </c>
      <c r="C5616">
        <v>88</v>
      </c>
      <c r="D5616">
        <v>1.777498</v>
      </c>
      <c r="E5616">
        <v>76</v>
      </c>
      <c r="F5616">
        <v>0</v>
      </c>
      <c r="G5616">
        <v>-1</v>
      </c>
      <c r="H5616">
        <v>1</v>
      </c>
      <c r="I5616">
        <v>275</v>
      </c>
    </row>
    <row r="5617" spans="2:9" x14ac:dyDescent="0.25">
      <c r="B5617">
        <v>211</v>
      </c>
      <c r="C5617">
        <v>89</v>
      </c>
      <c r="D5617">
        <v>1.937017</v>
      </c>
      <c r="E5617">
        <v>76</v>
      </c>
      <c r="F5617">
        <v>0</v>
      </c>
      <c r="G5617">
        <v>-1</v>
      </c>
      <c r="H5617">
        <v>1</v>
      </c>
      <c r="I5617">
        <v>275</v>
      </c>
    </row>
    <row r="5618" spans="2:9" x14ac:dyDescent="0.25">
      <c r="B5618">
        <v>212</v>
      </c>
      <c r="C5618">
        <v>88</v>
      </c>
      <c r="D5618">
        <v>1.7578020000000001</v>
      </c>
      <c r="E5618">
        <v>76</v>
      </c>
      <c r="F5618">
        <v>0</v>
      </c>
      <c r="G5618">
        <v>-1</v>
      </c>
      <c r="H5618">
        <v>1</v>
      </c>
      <c r="I5618">
        <v>275</v>
      </c>
    </row>
    <row r="5619" spans="2:9" x14ac:dyDescent="0.25">
      <c r="B5619">
        <v>212</v>
      </c>
      <c r="C5619">
        <v>89</v>
      </c>
      <c r="D5619">
        <v>1.9155530000000001</v>
      </c>
      <c r="E5619">
        <v>76</v>
      </c>
      <c r="F5619">
        <v>0</v>
      </c>
      <c r="G5619">
        <v>-1</v>
      </c>
      <c r="H5619">
        <v>1</v>
      </c>
      <c r="I5619">
        <v>275</v>
      </c>
    </row>
    <row r="5620" spans="2:9" x14ac:dyDescent="0.25">
      <c r="B5620">
        <v>213</v>
      </c>
      <c r="C5620">
        <v>88</v>
      </c>
      <c r="D5620">
        <v>0.45216400000000001</v>
      </c>
      <c r="E5620">
        <v>76</v>
      </c>
      <c r="F5620">
        <v>0</v>
      </c>
      <c r="G5620">
        <v>-1</v>
      </c>
      <c r="H5620">
        <v>1</v>
      </c>
      <c r="I5620">
        <v>275</v>
      </c>
    </row>
    <row r="5621" spans="2:9" x14ac:dyDescent="0.25">
      <c r="B5621">
        <v>213</v>
      </c>
      <c r="C5621">
        <v>89</v>
      </c>
      <c r="D5621">
        <v>0.49274299999999999</v>
      </c>
      <c r="E5621">
        <v>76</v>
      </c>
      <c r="F5621">
        <v>0</v>
      </c>
      <c r="G5621">
        <v>-1</v>
      </c>
      <c r="H5621">
        <v>1</v>
      </c>
      <c r="I5621">
        <v>275</v>
      </c>
    </row>
    <row r="5622" spans="2:9" x14ac:dyDescent="0.25">
      <c r="B5622">
        <v>214</v>
      </c>
      <c r="C5622">
        <v>88</v>
      </c>
      <c r="D5622">
        <v>1.7294860000000001</v>
      </c>
      <c r="E5622">
        <v>76</v>
      </c>
      <c r="F5622">
        <v>0</v>
      </c>
      <c r="G5622">
        <v>-1</v>
      </c>
      <c r="H5622">
        <v>1</v>
      </c>
      <c r="I5622">
        <v>275</v>
      </c>
    </row>
    <row r="5623" spans="2:9" x14ac:dyDescent="0.25">
      <c r="B5623">
        <v>214</v>
      </c>
      <c r="C5623">
        <v>89</v>
      </c>
      <c r="D5623">
        <v>1.8846959999999999</v>
      </c>
      <c r="E5623">
        <v>76</v>
      </c>
      <c r="F5623">
        <v>0</v>
      </c>
      <c r="G5623">
        <v>-1</v>
      </c>
      <c r="H5623">
        <v>1</v>
      </c>
      <c r="I5623">
        <v>275</v>
      </c>
    </row>
    <row r="5624" spans="2:9" x14ac:dyDescent="0.25">
      <c r="B5624">
        <v>215</v>
      </c>
      <c r="C5624">
        <v>88</v>
      </c>
      <c r="D5624">
        <v>1.263355</v>
      </c>
      <c r="E5624">
        <v>76</v>
      </c>
      <c r="F5624">
        <v>0</v>
      </c>
      <c r="G5624">
        <v>-1</v>
      </c>
      <c r="H5624">
        <v>1</v>
      </c>
      <c r="I5624">
        <v>275</v>
      </c>
    </row>
    <row r="5625" spans="2:9" x14ac:dyDescent="0.25">
      <c r="B5625">
        <v>215</v>
      </c>
      <c r="C5625">
        <v>89</v>
      </c>
      <c r="D5625">
        <v>2.024607</v>
      </c>
      <c r="E5625">
        <v>76</v>
      </c>
      <c r="F5625">
        <v>0</v>
      </c>
      <c r="G5625">
        <v>-1</v>
      </c>
      <c r="H5625">
        <v>1</v>
      </c>
      <c r="I5625">
        <v>275</v>
      </c>
    </row>
    <row r="5626" spans="2:9" x14ac:dyDescent="0.25">
      <c r="B5626">
        <v>216</v>
      </c>
      <c r="C5626">
        <v>88</v>
      </c>
      <c r="D5626">
        <v>0.65208100000000002</v>
      </c>
      <c r="E5626">
        <v>76</v>
      </c>
      <c r="F5626">
        <v>0</v>
      </c>
      <c r="G5626">
        <v>-1</v>
      </c>
      <c r="H5626">
        <v>1</v>
      </c>
      <c r="I5626">
        <v>275</v>
      </c>
    </row>
    <row r="5627" spans="2:9" x14ac:dyDescent="0.25">
      <c r="B5627">
        <v>216</v>
      </c>
      <c r="C5627">
        <v>89</v>
      </c>
      <c r="D5627">
        <v>1.0199210000000001</v>
      </c>
      <c r="E5627">
        <v>76</v>
      </c>
      <c r="F5627">
        <v>0</v>
      </c>
      <c r="G5627">
        <v>-1</v>
      </c>
      <c r="H5627">
        <v>1</v>
      </c>
      <c r="I5627">
        <v>275</v>
      </c>
    </row>
    <row r="5628" spans="2:9" x14ac:dyDescent="0.25">
      <c r="B5628">
        <v>217</v>
      </c>
      <c r="C5628">
        <v>88</v>
      </c>
      <c r="D5628">
        <v>0.21736</v>
      </c>
      <c r="E5628">
        <v>76</v>
      </c>
      <c r="F5628">
        <v>0</v>
      </c>
      <c r="G5628">
        <v>-1</v>
      </c>
      <c r="H5628">
        <v>1</v>
      </c>
      <c r="I5628">
        <v>275</v>
      </c>
    </row>
    <row r="5629" spans="2:9" x14ac:dyDescent="0.25">
      <c r="B5629">
        <v>217</v>
      </c>
      <c r="C5629">
        <v>89</v>
      </c>
      <c r="D5629">
        <v>0.36505399999999999</v>
      </c>
      <c r="E5629">
        <v>76</v>
      </c>
      <c r="F5629">
        <v>0</v>
      </c>
      <c r="G5629">
        <v>-1</v>
      </c>
      <c r="H5629">
        <v>1</v>
      </c>
      <c r="I5629">
        <v>275</v>
      </c>
    </row>
    <row r="5630" spans="2:9" x14ac:dyDescent="0.25">
      <c r="B5630">
        <v>218</v>
      </c>
      <c r="C5630">
        <v>88</v>
      </c>
      <c r="D5630">
        <v>0.65208100000000002</v>
      </c>
      <c r="E5630">
        <v>76</v>
      </c>
      <c r="F5630">
        <v>0</v>
      </c>
      <c r="G5630">
        <v>-1</v>
      </c>
      <c r="H5630">
        <v>1</v>
      </c>
      <c r="I5630">
        <v>275</v>
      </c>
    </row>
    <row r="5631" spans="2:9" x14ac:dyDescent="0.25">
      <c r="B5631">
        <v>218</v>
      </c>
      <c r="C5631">
        <v>89</v>
      </c>
      <c r="D5631">
        <v>1.0199210000000001</v>
      </c>
      <c r="E5631">
        <v>76</v>
      </c>
      <c r="F5631">
        <v>0</v>
      </c>
      <c r="G5631">
        <v>-1</v>
      </c>
      <c r="H5631">
        <v>1</v>
      </c>
      <c r="I5631">
        <v>275</v>
      </c>
    </row>
    <row r="5632" spans="2:9" x14ac:dyDescent="0.25">
      <c r="B5632">
        <v>219</v>
      </c>
      <c r="C5632">
        <v>88</v>
      </c>
      <c r="D5632">
        <v>0.21736</v>
      </c>
      <c r="E5632">
        <v>76</v>
      </c>
      <c r="F5632">
        <v>0</v>
      </c>
      <c r="G5632">
        <v>-1</v>
      </c>
      <c r="H5632">
        <v>1</v>
      </c>
      <c r="I5632">
        <v>275</v>
      </c>
    </row>
    <row r="5633" spans="2:9" x14ac:dyDescent="0.25">
      <c r="B5633">
        <v>219</v>
      </c>
      <c r="C5633">
        <v>89</v>
      </c>
      <c r="D5633">
        <v>0.36505399999999999</v>
      </c>
      <c r="E5633">
        <v>76</v>
      </c>
      <c r="F5633">
        <v>0</v>
      </c>
      <c r="G5633">
        <v>-1</v>
      </c>
      <c r="H5633">
        <v>1</v>
      </c>
      <c r="I5633">
        <v>275</v>
      </c>
    </row>
    <row r="5634" spans="2:9" x14ac:dyDescent="0.25">
      <c r="B5634">
        <v>220</v>
      </c>
      <c r="C5634">
        <v>88</v>
      </c>
      <c r="D5634">
        <v>1.3360160000000001</v>
      </c>
      <c r="E5634">
        <v>76</v>
      </c>
      <c r="F5634">
        <v>0</v>
      </c>
      <c r="G5634">
        <v>-1</v>
      </c>
      <c r="H5634">
        <v>1</v>
      </c>
      <c r="I5634">
        <v>275</v>
      </c>
    </row>
    <row r="5635" spans="2:9" x14ac:dyDescent="0.25">
      <c r="B5635">
        <v>220</v>
      </c>
      <c r="C5635">
        <v>89</v>
      </c>
      <c r="D5635">
        <v>0.67600800000000005</v>
      </c>
      <c r="E5635">
        <v>76</v>
      </c>
      <c r="F5635">
        <v>0</v>
      </c>
      <c r="G5635">
        <v>-1</v>
      </c>
      <c r="H5635">
        <v>1</v>
      </c>
      <c r="I5635">
        <v>275</v>
      </c>
    </row>
    <row r="5636" spans="2:9" x14ac:dyDescent="0.25">
      <c r="B5636">
        <v>221</v>
      </c>
      <c r="C5636">
        <v>88</v>
      </c>
      <c r="D5636">
        <v>0.93137400000000004</v>
      </c>
      <c r="E5636">
        <v>76</v>
      </c>
      <c r="F5636">
        <v>0</v>
      </c>
      <c r="G5636">
        <v>-1</v>
      </c>
      <c r="H5636">
        <v>1</v>
      </c>
      <c r="I5636">
        <v>275</v>
      </c>
    </row>
    <row r="5637" spans="2:9" x14ac:dyDescent="0.25">
      <c r="B5637">
        <v>221</v>
      </c>
      <c r="C5637">
        <v>89</v>
      </c>
      <c r="D5637">
        <v>0.47126400000000002</v>
      </c>
      <c r="E5637">
        <v>76</v>
      </c>
      <c r="F5637">
        <v>0</v>
      </c>
      <c r="G5637">
        <v>-1</v>
      </c>
      <c r="H5637">
        <v>1</v>
      </c>
      <c r="I5637">
        <v>275</v>
      </c>
    </row>
    <row r="5638" spans="2:9" x14ac:dyDescent="0.25">
      <c r="B5638">
        <v>222</v>
      </c>
      <c r="C5638">
        <v>88</v>
      </c>
      <c r="D5638">
        <v>0.93137400000000004</v>
      </c>
      <c r="E5638">
        <v>76</v>
      </c>
      <c r="F5638">
        <v>0</v>
      </c>
      <c r="G5638">
        <v>-1</v>
      </c>
      <c r="H5638">
        <v>1</v>
      </c>
      <c r="I5638">
        <v>275</v>
      </c>
    </row>
    <row r="5639" spans="2:9" x14ac:dyDescent="0.25">
      <c r="B5639">
        <v>222</v>
      </c>
      <c r="C5639">
        <v>89</v>
      </c>
      <c r="D5639">
        <v>0.47126400000000002</v>
      </c>
      <c r="E5639">
        <v>76</v>
      </c>
      <c r="F5639">
        <v>0</v>
      </c>
      <c r="G5639">
        <v>-1</v>
      </c>
      <c r="H5639">
        <v>1</v>
      </c>
      <c r="I5639">
        <v>275</v>
      </c>
    </row>
    <row r="5640" spans="2:9" x14ac:dyDescent="0.25">
      <c r="B5640">
        <v>223</v>
      </c>
      <c r="C5640">
        <v>88</v>
      </c>
      <c r="D5640">
        <v>1.3360160000000001</v>
      </c>
      <c r="E5640">
        <v>76</v>
      </c>
      <c r="F5640">
        <v>0</v>
      </c>
      <c r="G5640">
        <v>-1</v>
      </c>
      <c r="H5640">
        <v>1</v>
      </c>
      <c r="I5640">
        <v>275</v>
      </c>
    </row>
    <row r="5641" spans="2:9" x14ac:dyDescent="0.25">
      <c r="B5641">
        <v>223</v>
      </c>
      <c r="C5641">
        <v>89</v>
      </c>
      <c r="D5641">
        <v>0.67600800000000005</v>
      </c>
      <c r="E5641">
        <v>76</v>
      </c>
      <c r="F5641">
        <v>0</v>
      </c>
      <c r="G5641">
        <v>-1</v>
      </c>
      <c r="H5641">
        <v>1</v>
      </c>
      <c r="I5641">
        <v>275</v>
      </c>
    </row>
    <row r="5642" spans="2:9" x14ac:dyDescent="0.25">
      <c r="B5642">
        <v>224</v>
      </c>
      <c r="C5642">
        <v>88</v>
      </c>
      <c r="D5642">
        <v>1.3360160000000001</v>
      </c>
      <c r="E5642">
        <v>76</v>
      </c>
      <c r="F5642">
        <v>0</v>
      </c>
      <c r="G5642">
        <v>-1</v>
      </c>
      <c r="H5642">
        <v>1</v>
      </c>
      <c r="I5642">
        <v>275</v>
      </c>
    </row>
    <row r="5643" spans="2:9" x14ac:dyDescent="0.25">
      <c r="B5643">
        <v>224</v>
      </c>
      <c r="C5643">
        <v>89</v>
      </c>
      <c r="D5643">
        <v>0.67600800000000005</v>
      </c>
      <c r="E5643">
        <v>76</v>
      </c>
      <c r="F5643">
        <v>0</v>
      </c>
      <c r="G5643">
        <v>-1</v>
      </c>
      <c r="H5643">
        <v>1</v>
      </c>
      <c r="I5643">
        <v>275</v>
      </c>
    </row>
    <row r="5644" spans="2:9" x14ac:dyDescent="0.25">
      <c r="B5644">
        <v>225</v>
      </c>
      <c r="C5644">
        <v>88</v>
      </c>
      <c r="D5644">
        <v>1.3360160000000001</v>
      </c>
      <c r="E5644">
        <v>76</v>
      </c>
      <c r="F5644">
        <v>0</v>
      </c>
      <c r="G5644">
        <v>-1</v>
      </c>
      <c r="H5644">
        <v>1</v>
      </c>
      <c r="I5644">
        <v>275</v>
      </c>
    </row>
    <row r="5645" spans="2:9" x14ac:dyDescent="0.25">
      <c r="B5645">
        <v>225</v>
      </c>
      <c r="C5645">
        <v>89</v>
      </c>
      <c r="D5645">
        <v>0.67600800000000005</v>
      </c>
      <c r="E5645">
        <v>76</v>
      </c>
      <c r="F5645">
        <v>0</v>
      </c>
      <c r="G5645">
        <v>-1</v>
      </c>
      <c r="H5645">
        <v>1</v>
      </c>
      <c r="I5645">
        <v>275</v>
      </c>
    </row>
    <row r="5646" spans="2:9" x14ac:dyDescent="0.25">
      <c r="B5646">
        <v>226</v>
      </c>
      <c r="C5646">
        <v>88</v>
      </c>
      <c r="D5646">
        <v>1.3360160000000001</v>
      </c>
      <c r="E5646">
        <v>76</v>
      </c>
      <c r="F5646">
        <v>0</v>
      </c>
      <c r="G5646">
        <v>-1</v>
      </c>
      <c r="H5646">
        <v>1</v>
      </c>
      <c r="I5646">
        <v>275</v>
      </c>
    </row>
    <row r="5647" spans="2:9" x14ac:dyDescent="0.25">
      <c r="B5647">
        <v>226</v>
      </c>
      <c r="C5647">
        <v>89</v>
      </c>
      <c r="D5647">
        <v>0.67600800000000005</v>
      </c>
      <c r="E5647">
        <v>76</v>
      </c>
      <c r="F5647">
        <v>0</v>
      </c>
      <c r="G5647">
        <v>-1</v>
      </c>
      <c r="H5647">
        <v>1</v>
      </c>
      <c r="I5647">
        <v>275</v>
      </c>
    </row>
    <row r="5648" spans="2:9" x14ac:dyDescent="0.25">
      <c r="B5648">
        <v>227</v>
      </c>
      <c r="C5648">
        <v>88</v>
      </c>
      <c r="D5648">
        <v>1.517407</v>
      </c>
      <c r="E5648">
        <v>76</v>
      </c>
      <c r="F5648">
        <v>0</v>
      </c>
      <c r="G5648">
        <v>-1</v>
      </c>
      <c r="H5648">
        <v>1</v>
      </c>
      <c r="I5648">
        <v>275</v>
      </c>
    </row>
    <row r="5649" spans="2:9" x14ac:dyDescent="0.25">
      <c r="B5649">
        <v>227</v>
      </c>
      <c r="C5649">
        <v>89</v>
      </c>
      <c r="D5649">
        <v>0.51519199999999998</v>
      </c>
      <c r="E5649">
        <v>76</v>
      </c>
      <c r="F5649">
        <v>0</v>
      </c>
      <c r="G5649">
        <v>-1</v>
      </c>
      <c r="H5649">
        <v>1</v>
      </c>
      <c r="I5649">
        <v>275</v>
      </c>
    </row>
    <row r="5650" spans="2:9" x14ac:dyDescent="0.25">
      <c r="B5650">
        <v>228</v>
      </c>
      <c r="C5650">
        <v>88</v>
      </c>
      <c r="D5650">
        <v>0.95230400000000004</v>
      </c>
      <c r="E5650">
        <v>76</v>
      </c>
      <c r="F5650">
        <v>0</v>
      </c>
      <c r="G5650">
        <v>-1</v>
      </c>
      <c r="H5650">
        <v>1</v>
      </c>
      <c r="I5650">
        <v>275</v>
      </c>
    </row>
    <row r="5651" spans="2:9" x14ac:dyDescent="0.25">
      <c r="B5651">
        <v>228</v>
      </c>
      <c r="C5651">
        <v>89</v>
      </c>
      <c r="D5651">
        <v>0.32332699999999998</v>
      </c>
      <c r="E5651">
        <v>76</v>
      </c>
      <c r="F5651">
        <v>0</v>
      </c>
      <c r="G5651">
        <v>-1</v>
      </c>
      <c r="H5651">
        <v>1</v>
      </c>
      <c r="I5651">
        <v>275</v>
      </c>
    </row>
    <row r="5652" spans="2:9" x14ac:dyDescent="0.25">
      <c r="B5652">
        <v>229</v>
      </c>
      <c r="C5652">
        <v>88</v>
      </c>
      <c r="D5652">
        <v>0.95230400000000004</v>
      </c>
      <c r="E5652">
        <v>76</v>
      </c>
      <c r="F5652">
        <v>0</v>
      </c>
      <c r="G5652">
        <v>-1</v>
      </c>
      <c r="H5652">
        <v>1</v>
      </c>
      <c r="I5652">
        <v>275</v>
      </c>
    </row>
    <row r="5653" spans="2:9" x14ac:dyDescent="0.25">
      <c r="B5653">
        <v>229</v>
      </c>
      <c r="C5653">
        <v>89</v>
      </c>
      <c r="D5653">
        <v>0.32332699999999998</v>
      </c>
      <c r="E5653">
        <v>76</v>
      </c>
      <c r="F5653">
        <v>0</v>
      </c>
      <c r="G5653">
        <v>-1</v>
      </c>
      <c r="H5653">
        <v>1</v>
      </c>
      <c r="I5653">
        <v>275</v>
      </c>
    </row>
    <row r="5654" spans="2:9" x14ac:dyDescent="0.25">
      <c r="B5654">
        <v>230</v>
      </c>
      <c r="C5654">
        <v>88</v>
      </c>
      <c r="D5654">
        <v>1.517407</v>
      </c>
      <c r="E5654">
        <v>76</v>
      </c>
      <c r="F5654">
        <v>0</v>
      </c>
      <c r="G5654">
        <v>-1</v>
      </c>
      <c r="H5654">
        <v>1</v>
      </c>
      <c r="I5654">
        <v>275</v>
      </c>
    </row>
    <row r="5655" spans="2:9" x14ac:dyDescent="0.25">
      <c r="B5655">
        <v>230</v>
      </c>
      <c r="C5655">
        <v>89</v>
      </c>
      <c r="D5655">
        <v>0.51519199999999998</v>
      </c>
      <c r="E5655">
        <v>76</v>
      </c>
      <c r="F5655">
        <v>0</v>
      </c>
      <c r="G5655">
        <v>-1</v>
      </c>
      <c r="H5655">
        <v>1</v>
      </c>
      <c r="I5655">
        <v>275</v>
      </c>
    </row>
    <row r="5656" spans="2:9" x14ac:dyDescent="0.25">
      <c r="B5656">
        <v>231</v>
      </c>
      <c r="C5656">
        <v>88</v>
      </c>
      <c r="D5656">
        <v>1.517407</v>
      </c>
      <c r="E5656">
        <v>76</v>
      </c>
      <c r="F5656">
        <v>0</v>
      </c>
      <c r="G5656">
        <v>-1</v>
      </c>
      <c r="H5656">
        <v>1</v>
      </c>
      <c r="I5656">
        <v>275</v>
      </c>
    </row>
    <row r="5657" spans="2:9" x14ac:dyDescent="0.25">
      <c r="B5657">
        <v>231</v>
      </c>
      <c r="C5657">
        <v>89</v>
      </c>
      <c r="D5657">
        <v>0.51519199999999998</v>
      </c>
      <c r="E5657">
        <v>76</v>
      </c>
      <c r="F5657">
        <v>0</v>
      </c>
      <c r="G5657">
        <v>-1</v>
      </c>
      <c r="H5657">
        <v>1</v>
      </c>
      <c r="I5657">
        <v>275</v>
      </c>
    </row>
    <row r="5658" spans="2:9" x14ac:dyDescent="0.25">
      <c r="B5658">
        <v>232</v>
      </c>
      <c r="C5658">
        <v>88</v>
      </c>
      <c r="D5658">
        <v>1.517407</v>
      </c>
      <c r="E5658">
        <v>76</v>
      </c>
      <c r="F5658">
        <v>0</v>
      </c>
      <c r="G5658">
        <v>-1</v>
      </c>
      <c r="H5658">
        <v>1</v>
      </c>
      <c r="I5658">
        <v>275</v>
      </c>
    </row>
    <row r="5659" spans="2:9" x14ac:dyDescent="0.25">
      <c r="B5659">
        <v>232</v>
      </c>
      <c r="C5659">
        <v>89</v>
      </c>
      <c r="D5659">
        <v>0.51519199999999998</v>
      </c>
      <c r="E5659">
        <v>76</v>
      </c>
      <c r="F5659">
        <v>0</v>
      </c>
      <c r="G5659">
        <v>-1</v>
      </c>
      <c r="H5659">
        <v>1</v>
      </c>
      <c r="I5659">
        <v>275</v>
      </c>
    </row>
    <row r="5660" spans="2:9" x14ac:dyDescent="0.25">
      <c r="B5660">
        <v>233</v>
      </c>
      <c r="C5660">
        <v>88</v>
      </c>
      <c r="D5660">
        <v>1.517407</v>
      </c>
      <c r="E5660">
        <v>76</v>
      </c>
      <c r="F5660">
        <v>0</v>
      </c>
      <c r="G5660">
        <v>-1</v>
      </c>
      <c r="H5660">
        <v>1</v>
      </c>
      <c r="I5660">
        <v>275</v>
      </c>
    </row>
    <row r="5661" spans="2:9" x14ac:dyDescent="0.25">
      <c r="B5661">
        <v>233</v>
      </c>
      <c r="C5661">
        <v>89</v>
      </c>
      <c r="D5661">
        <v>0.51519199999999998</v>
      </c>
      <c r="E5661">
        <v>76</v>
      </c>
      <c r="F5661">
        <v>0</v>
      </c>
      <c r="G5661">
        <v>-1</v>
      </c>
      <c r="H5661">
        <v>1</v>
      </c>
      <c r="I5661">
        <v>275</v>
      </c>
    </row>
    <row r="5662" spans="2:9" x14ac:dyDescent="0.25">
      <c r="B5662">
        <v>234</v>
      </c>
      <c r="C5662">
        <v>88</v>
      </c>
      <c r="D5662">
        <v>1.0464880000000001</v>
      </c>
      <c r="E5662">
        <v>76</v>
      </c>
      <c r="F5662">
        <v>0</v>
      </c>
      <c r="G5662">
        <v>-1</v>
      </c>
      <c r="H5662">
        <v>1</v>
      </c>
      <c r="I5662">
        <v>275</v>
      </c>
    </row>
    <row r="5663" spans="2:9" x14ac:dyDescent="0.25">
      <c r="B5663">
        <v>234</v>
      </c>
      <c r="C5663">
        <v>89</v>
      </c>
      <c r="D5663">
        <v>0.66549100000000005</v>
      </c>
      <c r="E5663">
        <v>76</v>
      </c>
      <c r="F5663">
        <v>0</v>
      </c>
      <c r="G5663">
        <v>-1</v>
      </c>
      <c r="H5663">
        <v>1</v>
      </c>
      <c r="I5663">
        <v>275</v>
      </c>
    </row>
    <row r="5664" spans="2:9" x14ac:dyDescent="0.25">
      <c r="B5664">
        <v>235</v>
      </c>
      <c r="C5664">
        <v>88</v>
      </c>
      <c r="D5664">
        <v>1.0464880000000001</v>
      </c>
      <c r="E5664">
        <v>76</v>
      </c>
      <c r="F5664">
        <v>0</v>
      </c>
      <c r="G5664">
        <v>-1</v>
      </c>
      <c r="H5664">
        <v>1</v>
      </c>
      <c r="I5664">
        <v>275</v>
      </c>
    </row>
    <row r="5665" spans="2:9" x14ac:dyDescent="0.25">
      <c r="B5665">
        <v>235</v>
      </c>
      <c r="C5665">
        <v>89</v>
      </c>
      <c r="D5665">
        <v>0.66549100000000005</v>
      </c>
      <c r="E5665">
        <v>76</v>
      </c>
      <c r="F5665">
        <v>0</v>
      </c>
      <c r="G5665">
        <v>-1</v>
      </c>
      <c r="H5665">
        <v>1</v>
      </c>
      <c r="I5665">
        <v>275</v>
      </c>
    </row>
    <row r="5666" spans="2:9" x14ac:dyDescent="0.25">
      <c r="B5666">
        <v>236</v>
      </c>
      <c r="C5666">
        <v>88</v>
      </c>
      <c r="D5666">
        <v>1.0464880000000001</v>
      </c>
      <c r="E5666">
        <v>76</v>
      </c>
      <c r="F5666">
        <v>0</v>
      </c>
      <c r="G5666">
        <v>-1</v>
      </c>
      <c r="H5666">
        <v>1</v>
      </c>
      <c r="I5666">
        <v>275</v>
      </c>
    </row>
    <row r="5667" spans="2:9" x14ac:dyDescent="0.25">
      <c r="B5667">
        <v>236</v>
      </c>
      <c r="C5667">
        <v>89</v>
      </c>
      <c r="D5667">
        <v>0.66549100000000005</v>
      </c>
      <c r="E5667">
        <v>76</v>
      </c>
      <c r="F5667">
        <v>0</v>
      </c>
      <c r="G5667">
        <v>-1</v>
      </c>
      <c r="H5667">
        <v>1</v>
      </c>
      <c r="I5667">
        <v>275</v>
      </c>
    </row>
    <row r="5668" spans="2:9" x14ac:dyDescent="0.25">
      <c r="B5668">
        <v>237</v>
      </c>
      <c r="C5668">
        <v>88</v>
      </c>
      <c r="D5668">
        <v>1.0464880000000001</v>
      </c>
      <c r="E5668">
        <v>76</v>
      </c>
      <c r="F5668">
        <v>0</v>
      </c>
      <c r="G5668">
        <v>-1</v>
      </c>
      <c r="H5668">
        <v>1</v>
      </c>
      <c r="I5668">
        <v>275</v>
      </c>
    </row>
    <row r="5669" spans="2:9" x14ac:dyDescent="0.25">
      <c r="B5669">
        <v>237</v>
      </c>
      <c r="C5669">
        <v>89</v>
      </c>
      <c r="D5669">
        <v>0.66549100000000005</v>
      </c>
      <c r="E5669">
        <v>76</v>
      </c>
      <c r="F5669">
        <v>0</v>
      </c>
      <c r="G5669">
        <v>-1</v>
      </c>
      <c r="H5669">
        <v>1</v>
      </c>
      <c r="I5669">
        <v>275</v>
      </c>
    </row>
    <row r="5670" spans="2:9" x14ac:dyDescent="0.25">
      <c r="B5670">
        <v>238</v>
      </c>
      <c r="C5670">
        <v>88</v>
      </c>
      <c r="D5670">
        <v>1.0464880000000001</v>
      </c>
      <c r="E5670">
        <v>76</v>
      </c>
      <c r="F5670">
        <v>0</v>
      </c>
      <c r="G5670">
        <v>-1</v>
      </c>
      <c r="H5670">
        <v>1</v>
      </c>
      <c r="I5670">
        <v>275</v>
      </c>
    </row>
    <row r="5671" spans="2:9" x14ac:dyDescent="0.25">
      <c r="B5671">
        <v>238</v>
      </c>
      <c r="C5671">
        <v>89</v>
      </c>
      <c r="D5671">
        <v>0.66549100000000005</v>
      </c>
      <c r="E5671">
        <v>76</v>
      </c>
      <c r="F5671">
        <v>0</v>
      </c>
      <c r="G5671">
        <v>-1</v>
      </c>
      <c r="H5671">
        <v>1</v>
      </c>
      <c r="I5671">
        <v>275</v>
      </c>
    </row>
    <row r="5672" spans="2:9" x14ac:dyDescent="0.25">
      <c r="B5672">
        <v>239</v>
      </c>
      <c r="C5672">
        <v>88</v>
      </c>
      <c r="D5672">
        <v>1.0464880000000001</v>
      </c>
      <c r="E5672">
        <v>76</v>
      </c>
      <c r="F5672">
        <v>0</v>
      </c>
      <c r="G5672">
        <v>-1</v>
      </c>
      <c r="H5672">
        <v>1</v>
      </c>
      <c r="I5672">
        <v>275</v>
      </c>
    </row>
    <row r="5673" spans="2:9" x14ac:dyDescent="0.25">
      <c r="B5673">
        <v>239</v>
      </c>
      <c r="C5673">
        <v>89</v>
      </c>
      <c r="D5673">
        <v>0.66549100000000005</v>
      </c>
      <c r="E5673">
        <v>76</v>
      </c>
      <c r="F5673">
        <v>0</v>
      </c>
      <c r="G5673">
        <v>-1</v>
      </c>
      <c r="H5673">
        <v>1</v>
      </c>
      <c r="I5673">
        <v>275</v>
      </c>
    </row>
    <row r="5674" spans="2:9" x14ac:dyDescent="0.25">
      <c r="B5674">
        <v>240</v>
      </c>
      <c r="C5674">
        <v>88</v>
      </c>
      <c r="D5674">
        <v>1.0464880000000001</v>
      </c>
      <c r="E5674">
        <v>76</v>
      </c>
      <c r="F5674">
        <v>0</v>
      </c>
      <c r="G5674">
        <v>-1</v>
      </c>
      <c r="H5674">
        <v>1</v>
      </c>
      <c r="I5674">
        <v>275</v>
      </c>
    </row>
    <row r="5675" spans="2:9" x14ac:dyDescent="0.25">
      <c r="B5675">
        <v>240</v>
      </c>
      <c r="C5675">
        <v>89</v>
      </c>
      <c r="D5675">
        <v>0.66549100000000005</v>
      </c>
      <c r="E5675">
        <v>76</v>
      </c>
      <c r="F5675">
        <v>0</v>
      </c>
      <c r="G5675">
        <v>-1</v>
      </c>
      <c r="H5675">
        <v>1</v>
      </c>
      <c r="I5675">
        <v>275</v>
      </c>
    </row>
    <row r="5676" spans="2:9" x14ac:dyDescent="0.25">
      <c r="B5676">
        <v>241</v>
      </c>
      <c r="C5676">
        <v>88</v>
      </c>
      <c r="D5676">
        <v>0.47561900000000001</v>
      </c>
      <c r="E5676">
        <v>76</v>
      </c>
      <c r="F5676">
        <v>0</v>
      </c>
      <c r="G5676">
        <v>-1</v>
      </c>
      <c r="H5676">
        <v>1</v>
      </c>
      <c r="I5676">
        <v>275</v>
      </c>
    </row>
    <row r="5677" spans="2:9" x14ac:dyDescent="0.25">
      <c r="B5677">
        <v>241</v>
      </c>
      <c r="C5677">
        <v>89</v>
      </c>
      <c r="D5677">
        <v>0.40458699999999997</v>
      </c>
      <c r="E5677">
        <v>76</v>
      </c>
      <c r="F5677">
        <v>0</v>
      </c>
      <c r="G5677">
        <v>-1</v>
      </c>
      <c r="H5677">
        <v>1</v>
      </c>
      <c r="I5677">
        <v>275</v>
      </c>
    </row>
    <row r="5678" spans="2:9" x14ac:dyDescent="0.25">
      <c r="B5678">
        <v>242</v>
      </c>
      <c r="C5678">
        <v>88</v>
      </c>
      <c r="D5678">
        <v>0.47561900000000001</v>
      </c>
      <c r="E5678">
        <v>76</v>
      </c>
      <c r="F5678">
        <v>0</v>
      </c>
      <c r="G5678">
        <v>-1</v>
      </c>
      <c r="H5678">
        <v>1</v>
      </c>
      <c r="I5678">
        <v>275</v>
      </c>
    </row>
    <row r="5679" spans="2:9" x14ac:dyDescent="0.25">
      <c r="B5679">
        <v>242</v>
      </c>
      <c r="C5679">
        <v>89</v>
      </c>
      <c r="D5679">
        <v>0.40458699999999997</v>
      </c>
      <c r="E5679">
        <v>76</v>
      </c>
      <c r="F5679">
        <v>0</v>
      </c>
      <c r="G5679">
        <v>-1</v>
      </c>
      <c r="H5679">
        <v>1</v>
      </c>
      <c r="I5679">
        <v>275</v>
      </c>
    </row>
    <row r="5680" spans="2:9" x14ac:dyDescent="0.25">
      <c r="B5680">
        <v>243</v>
      </c>
      <c r="C5680">
        <v>88</v>
      </c>
      <c r="D5680">
        <v>0.47561900000000001</v>
      </c>
      <c r="E5680">
        <v>76</v>
      </c>
      <c r="F5680">
        <v>0</v>
      </c>
      <c r="G5680">
        <v>-1</v>
      </c>
      <c r="H5680">
        <v>1</v>
      </c>
      <c r="I5680">
        <v>275</v>
      </c>
    </row>
    <row r="5681" spans="2:9" x14ac:dyDescent="0.25">
      <c r="B5681">
        <v>243</v>
      </c>
      <c r="C5681">
        <v>89</v>
      </c>
      <c r="D5681">
        <v>0.40458699999999997</v>
      </c>
      <c r="E5681">
        <v>76</v>
      </c>
      <c r="F5681">
        <v>0</v>
      </c>
      <c r="G5681">
        <v>-1</v>
      </c>
      <c r="H5681">
        <v>1</v>
      </c>
      <c r="I5681">
        <v>275</v>
      </c>
    </row>
    <row r="5682" spans="2:9" x14ac:dyDescent="0.25">
      <c r="B5682">
        <v>244</v>
      </c>
      <c r="C5682">
        <v>88</v>
      </c>
      <c r="D5682">
        <v>0.33838499999999999</v>
      </c>
      <c r="E5682">
        <v>76</v>
      </c>
      <c r="F5682">
        <v>0</v>
      </c>
      <c r="G5682">
        <v>-1</v>
      </c>
      <c r="H5682">
        <v>1</v>
      </c>
      <c r="I5682">
        <v>275</v>
      </c>
    </row>
    <row r="5683" spans="2:9" x14ac:dyDescent="0.25">
      <c r="B5683">
        <v>244</v>
      </c>
      <c r="C5683">
        <v>89</v>
      </c>
      <c r="D5683">
        <v>0.36031800000000003</v>
      </c>
      <c r="E5683">
        <v>76</v>
      </c>
      <c r="F5683">
        <v>0</v>
      </c>
      <c r="G5683">
        <v>-1</v>
      </c>
      <c r="H5683">
        <v>1</v>
      </c>
      <c r="I5683">
        <v>275</v>
      </c>
    </row>
    <row r="5684" spans="2:9" x14ac:dyDescent="0.25">
      <c r="B5684">
        <v>245</v>
      </c>
      <c r="C5684">
        <v>88</v>
      </c>
      <c r="D5684">
        <v>0.33838499999999999</v>
      </c>
      <c r="E5684">
        <v>76</v>
      </c>
      <c r="F5684">
        <v>0</v>
      </c>
      <c r="G5684">
        <v>-1</v>
      </c>
      <c r="H5684">
        <v>1</v>
      </c>
      <c r="I5684">
        <v>275</v>
      </c>
    </row>
    <row r="5685" spans="2:9" x14ac:dyDescent="0.25">
      <c r="B5685">
        <v>245</v>
      </c>
      <c r="C5685">
        <v>89</v>
      </c>
      <c r="D5685">
        <v>0.36031800000000003</v>
      </c>
      <c r="E5685">
        <v>76</v>
      </c>
      <c r="F5685">
        <v>0</v>
      </c>
      <c r="G5685">
        <v>-1</v>
      </c>
      <c r="H5685">
        <v>1</v>
      </c>
      <c r="I5685">
        <v>275</v>
      </c>
    </row>
    <row r="5686" spans="2:9" x14ac:dyDescent="0.25">
      <c r="B5686">
        <v>246</v>
      </c>
      <c r="C5686">
        <v>88</v>
      </c>
      <c r="D5686">
        <v>0.33838499999999999</v>
      </c>
      <c r="E5686">
        <v>76</v>
      </c>
      <c r="F5686">
        <v>0</v>
      </c>
      <c r="G5686">
        <v>-1</v>
      </c>
      <c r="H5686">
        <v>1</v>
      </c>
      <c r="I5686">
        <v>275</v>
      </c>
    </row>
    <row r="5687" spans="2:9" x14ac:dyDescent="0.25">
      <c r="B5687">
        <v>246</v>
      </c>
      <c r="C5687">
        <v>89</v>
      </c>
      <c r="D5687">
        <v>0.36031800000000003</v>
      </c>
      <c r="E5687">
        <v>76</v>
      </c>
      <c r="F5687">
        <v>0</v>
      </c>
      <c r="G5687">
        <v>-1</v>
      </c>
      <c r="H5687">
        <v>1</v>
      </c>
      <c r="I5687">
        <v>275</v>
      </c>
    </row>
    <row r="5688" spans="2:9" x14ac:dyDescent="0.25">
      <c r="B5688">
        <v>247</v>
      </c>
      <c r="C5688">
        <v>88</v>
      </c>
      <c r="D5688">
        <v>0.33838499999999999</v>
      </c>
      <c r="E5688">
        <v>76</v>
      </c>
      <c r="F5688">
        <v>0</v>
      </c>
      <c r="G5688">
        <v>-1</v>
      </c>
      <c r="H5688">
        <v>1</v>
      </c>
      <c r="I5688">
        <v>275</v>
      </c>
    </row>
    <row r="5689" spans="2:9" x14ac:dyDescent="0.25">
      <c r="B5689">
        <v>247</v>
      </c>
      <c r="C5689">
        <v>89</v>
      </c>
      <c r="D5689">
        <v>0.36031800000000003</v>
      </c>
      <c r="E5689">
        <v>76</v>
      </c>
      <c r="F5689">
        <v>0</v>
      </c>
      <c r="G5689">
        <v>-1</v>
      </c>
      <c r="H5689">
        <v>1</v>
      </c>
      <c r="I5689">
        <v>275</v>
      </c>
    </row>
    <row r="5690" spans="2:9" x14ac:dyDescent="0.25">
      <c r="B5690">
        <v>248</v>
      </c>
      <c r="C5690">
        <v>88</v>
      </c>
      <c r="D5690">
        <v>0.33838499999999999</v>
      </c>
      <c r="E5690">
        <v>76</v>
      </c>
      <c r="F5690">
        <v>0</v>
      </c>
      <c r="G5690">
        <v>-1</v>
      </c>
      <c r="H5690">
        <v>1</v>
      </c>
      <c r="I5690">
        <v>275</v>
      </c>
    </row>
    <row r="5691" spans="2:9" x14ac:dyDescent="0.25">
      <c r="B5691">
        <v>248</v>
      </c>
      <c r="C5691">
        <v>89</v>
      </c>
      <c r="D5691">
        <v>0.36031800000000003</v>
      </c>
      <c r="E5691">
        <v>76</v>
      </c>
      <c r="F5691">
        <v>0</v>
      </c>
      <c r="G5691">
        <v>-1</v>
      </c>
      <c r="H5691">
        <v>1</v>
      </c>
      <c r="I5691">
        <v>275</v>
      </c>
    </row>
    <row r="5692" spans="2:9" x14ac:dyDescent="0.25">
      <c r="B5692">
        <v>249</v>
      </c>
      <c r="C5692">
        <v>88</v>
      </c>
      <c r="D5692">
        <v>0.33838499999999999</v>
      </c>
      <c r="E5692">
        <v>76</v>
      </c>
      <c r="F5692">
        <v>0</v>
      </c>
      <c r="G5692">
        <v>-1</v>
      </c>
      <c r="H5692">
        <v>1</v>
      </c>
      <c r="I5692">
        <v>275</v>
      </c>
    </row>
    <row r="5693" spans="2:9" x14ac:dyDescent="0.25">
      <c r="B5693">
        <v>249</v>
      </c>
      <c r="C5693">
        <v>89</v>
      </c>
      <c r="D5693">
        <v>0.36031800000000003</v>
      </c>
      <c r="E5693">
        <v>76</v>
      </c>
      <c r="F5693">
        <v>0</v>
      </c>
      <c r="G5693">
        <v>-1</v>
      </c>
      <c r="H5693">
        <v>1</v>
      </c>
      <c r="I5693">
        <v>275</v>
      </c>
    </row>
    <row r="5694" spans="2:9" x14ac:dyDescent="0.25">
      <c r="B5694">
        <v>250</v>
      </c>
      <c r="C5694">
        <v>88</v>
      </c>
      <c r="D5694">
        <v>0.33838499999999999</v>
      </c>
      <c r="E5694">
        <v>76</v>
      </c>
      <c r="F5694">
        <v>0</v>
      </c>
      <c r="G5694">
        <v>-1</v>
      </c>
      <c r="H5694">
        <v>1</v>
      </c>
      <c r="I5694">
        <v>275</v>
      </c>
    </row>
    <row r="5695" spans="2:9" x14ac:dyDescent="0.25">
      <c r="B5695">
        <v>250</v>
      </c>
      <c r="C5695">
        <v>89</v>
      </c>
      <c r="D5695">
        <v>0.36031800000000003</v>
      </c>
      <c r="E5695">
        <v>76</v>
      </c>
      <c r="F5695">
        <v>0</v>
      </c>
      <c r="G5695">
        <v>-1</v>
      </c>
      <c r="H5695">
        <v>1</v>
      </c>
      <c r="I5695">
        <v>275</v>
      </c>
    </row>
    <row r="5696" spans="2:9" x14ac:dyDescent="0.25">
      <c r="B5696">
        <v>251</v>
      </c>
      <c r="C5696">
        <v>88</v>
      </c>
      <c r="D5696">
        <v>0.31131500000000001</v>
      </c>
      <c r="E5696">
        <v>76</v>
      </c>
      <c r="F5696">
        <v>0</v>
      </c>
      <c r="G5696">
        <v>-1</v>
      </c>
      <c r="H5696">
        <v>1</v>
      </c>
      <c r="I5696">
        <v>275</v>
      </c>
    </row>
    <row r="5697" spans="2:9" x14ac:dyDescent="0.25">
      <c r="B5697">
        <v>251</v>
      </c>
      <c r="C5697">
        <v>89</v>
      </c>
      <c r="D5697">
        <v>0.39634999999999998</v>
      </c>
      <c r="E5697">
        <v>76</v>
      </c>
      <c r="F5697">
        <v>0</v>
      </c>
      <c r="G5697">
        <v>-1</v>
      </c>
      <c r="H5697">
        <v>1</v>
      </c>
      <c r="I5697">
        <v>275</v>
      </c>
    </row>
    <row r="5698" spans="2:9" x14ac:dyDescent="0.25">
      <c r="B5698">
        <v>252</v>
      </c>
      <c r="C5698">
        <v>88</v>
      </c>
      <c r="D5698">
        <v>0.31131500000000001</v>
      </c>
      <c r="E5698">
        <v>76</v>
      </c>
      <c r="F5698">
        <v>0</v>
      </c>
      <c r="G5698">
        <v>-1</v>
      </c>
      <c r="H5698">
        <v>1</v>
      </c>
      <c r="I5698">
        <v>275</v>
      </c>
    </row>
    <row r="5699" spans="2:9" x14ac:dyDescent="0.25">
      <c r="B5699">
        <v>252</v>
      </c>
      <c r="C5699">
        <v>89</v>
      </c>
      <c r="D5699">
        <v>0.39634999999999998</v>
      </c>
      <c r="E5699">
        <v>76</v>
      </c>
      <c r="F5699">
        <v>0</v>
      </c>
      <c r="G5699">
        <v>-1</v>
      </c>
      <c r="H5699">
        <v>1</v>
      </c>
      <c r="I5699">
        <v>275</v>
      </c>
    </row>
    <row r="5700" spans="2:9" x14ac:dyDescent="0.25">
      <c r="B5700">
        <v>253</v>
      </c>
      <c r="C5700">
        <v>88</v>
      </c>
      <c r="D5700">
        <v>0.31131500000000001</v>
      </c>
      <c r="E5700">
        <v>76</v>
      </c>
      <c r="F5700">
        <v>0</v>
      </c>
      <c r="G5700">
        <v>-1</v>
      </c>
      <c r="H5700">
        <v>1</v>
      </c>
      <c r="I5700">
        <v>275</v>
      </c>
    </row>
    <row r="5701" spans="2:9" x14ac:dyDescent="0.25">
      <c r="B5701">
        <v>253</v>
      </c>
      <c r="C5701">
        <v>89</v>
      </c>
      <c r="D5701">
        <v>0.39634999999999998</v>
      </c>
      <c r="E5701">
        <v>76</v>
      </c>
      <c r="F5701">
        <v>0</v>
      </c>
      <c r="G5701">
        <v>-1</v>
      </c>
      <c r="H5701">
        <v>1</v>
      </c>
      <c r="I5701">
        <v>275</v>
      </c>
    </row>
    <row r="5702" spans="2:9" x14ac:dyDescent="0.25">
      <c r="B5702">
        <v>254</v>
      </c>
      <c r="C5702">
        <v>88</v>
      </c>
      <c r="D5702">
        <v>0.31131500000000001</v>
      </c>
      <c r="E5702">
        <v>76</v>
      </c>
      <c r="F5702">
        <v>0</v>
      </c>
      <c r="G5702">
        <v>-1</v>
      </c>
      <c r="H5702">
        <v>1</v>
      </c>
      <c r="I5702">
        <v>275</v>
      </c>
    </row>
    <row r="5703" spans="2:9" x14ac:dyDescent="0.25">
      <c r="B5703">
        <v>254</v>
      </c>
      <c r="C5703">
        <v>89</v>
      </c>
      <c r="D5703">
        <v>0.39634999999999998</v>
      </c>
      <c r="E5703">
        <v>76</v>
      </c>
      <c r="F5703">
        <v>0</v>
      </c>
      <c r="G5703">
        <v>-1</v>
      </c>
      <c r="H5703">
        <v>1</v>
      </c>
      <c r="I5703">
        <v>275</v>
      </c>
    </row>
    <row r="5704" spans="2:9" x14ac:dyDescent="0.25">
      <c r="B5704">
        <v>255</v>
      </c>
      <c r="C5704">
        <v>88</v>
      </c>
      <c r="D5704">
        <v>0.31131500000000001</v>
      </c>
      <c r="E5704">
        <v>76</v>
      </c>
      <c r="F5704">
        <v>0</v>
      </c>
      <c r="G5704">
        <v>-1</v>
      </c>
      <c r="H5704">
        <v>1</v>
      </c>
      <c r="I5704">
        <v>275</v>
      </c>
    </row>
    <row r="5705" spans="2:9" x14ac:dyDescent="0.25">
      <c r="B5705">
        <v>255</v>
      </c>
      <c r="C5705">
        <v>89</v>
      </c>
      <c r="D5705">
        <v>0.39634999999999998</v>
      </c>
      <c r="E5705">
        <v>76</v>
      </c>
      <c r="F5705">
        <v>0</v>
      </c>
      <c r="G5705">
        <v>-1</v>
      </c>
      <c r="H5705">
        <v>1</v>
      </c>
      <c r="I5705">
        <v>275</v>
      </c>
    </row>
    <row r="5706" spans="2:9" x14ac:dyDescent="0.25">
      <c r="B5706">
        <v>256</v>
      </c>
      <c r="C5706">
        <v>88</v>
      </c>
      <c r="D5706">
        <v>0.31131500000000001</v>
      </c>
      <c r="E5706">
        <v>76</v>
      </c>
      <c r="F5706">
        <v>0</v>
      </c>
      <c r="G5706">
        <v>-1</v>
      </c>
      <c r="H5706">
        <v>1</v>
      </c>
      <c r="I5706">
        <v>275</v>
      </c>
    </row>
    <row r="5707" spans="2:9" x14ac:dyDescent="0.25">
      <c r="B5707">
        <v>256</v>
      </c>
      <c r="C5707">
        <v>89</v>
      </c>
      <c r="D5707">
        <v>0.39634999999999998</v>
      </c>
      <c r="E5707">
        <v>76</v>
      </c>
      <c r="F5707">
        <v>0</v>
      </c>
      <c r="G5707">
        <v>-1</v>
      </c>
      <c r="H5707">
        <v>1</v>
      </c>
      <c r="I5707">
        <v>275</v>
      </c>
    </row>
    <row r="5708" spans="2:9" x14ac:dyDescent="0.25">
      <c r="B5708">
        <v>257</v>
      </c>
      <c r="C5708">
        <v>88</v>
      </c>
      <c r="D5708">
        <v>0.31131500000000001</v>
      </c>
      <c r="E5708">
        <v>76</v>
      </c>
      <c r="F5708">
        <v>0</v>
      </c>
      <c r="G5708">
        <v>-1</v>
      </c>
      <c r="H5708">
        <v>1</v>
      </c>
      <c r="I5708">
        <v>275</v>
      </c>
    </row>
    <row r="5709" spans="2:9" x14ac:dyDescent="0.25">
      <c r="B5709">
        <v>257</v>
      </c>
      <c r="C5709">
        <v>89</v>
      </c>
      <c r="D5709">
        <v>0.39634999999999998</v>
      </c>
      <c r="E5709">
        <v>76</v>
      </c>
      <c r="F5709">
        <v>0</v>
      </c>
      <c r="G5709">
        <v>-1</v>
      </c>
      <c r="H5709">
        <v>1</v>
      </c>
      <c r="I5709">
        <v>275</v>
      </c>
    </row>
    <row r="5710" spans="2:9" x14ac:dyDescent="0.25">
      <c r="B5710">
        <v>258</v>
      </c>
      <c r="C5710">
        <v>88</v>
      </c>
      <c r="D5710">
        <v>0.35778599999999999</v>
      </c>
      <c r="E5710">
        <v>76</v>
      </c>
      <c r="F5710">
        <v>0</v>
      </c>
      <c r="G5710">
        <v>-1</v>
      </c>
      <c r="H5710">
        <v>1</v>
      </c>
      <c r="I5710">
        <v>275</v>
      </c>
    </row>
    <row r="5711" spans="2:9" x14ac:dyDescent="0.25">
      <c r="B5711">
        <v>258</v>
      </c>
      <c r="C5711">
        <v>89</v>
      </c>
      <c r="D5711">
        <v>0.48102400000000001</v>
      </c>
      <c r="E5711">
        <v>76</v>
      </c>
      <c r="F5711">
        <v>0</v>
      </c>
      <c r="G5711">
        <v>-1</v>
      </c>
      <c r="H5711">
        <v>1</v>
      </c>
      <c r="I5711">
        <v>275</v>
      </c>
    </row>
    <row r="5712" spans="2:9" x14ac:dyDescent="0.25">
      <c r="B5712">
        <v>259</v>
      </c>
      <c r="C5712">
        <v>88</v>
      </c>
      <c r="D5712">
        <v>0.35778599999999999</v>
      </c>
      <c r="E5712">
        <v>76</v>
      </c>
      <c r="F5712">
        <v>0</v>
      </c>
      <c r="G5712">
        <v>-1</v>
      </c>
      <c r="H5712">
        <v>1</v>
      </c>
      <c r="I5712">
        <v>275</v>
      </c>
    </row>
    <row r="5713" spans="2:9" x14ac:dyDescent="0.25">
      <c r="B5713">
        <v>259</v>
      </c>
      <c r="C5713">
        <v>89</v>
      </c>
      <c r="D5713">
        <v>0.48102400000000001</v>
      </c>
      <c r="E5713">
        <v>76</v>
      </c>
      <c r="F5713">
        <v>0</v>
      </c>
      <c r="G5713">
        <v>-1</v>
      </c>
      <c r="H5713">
        <v>1</v>
      </c>
      <c r="I5713">
        <v>275</v>
      </c>
    </row>
    <row r="5714" spans="2:9" x14ac:dyDescent="0.25">
      <c r="B5714">
        <v>260</v>
      </c>
      <c r="C5714">
        <v>88</v>
      </c>
      <c r="D5714">
        <v>0.35778599999999999</v>
      </c>
      <c r="E5714">
        <v>76</v>
      </c>
      <c r="F5714">
        <v>0</v>
      </c>
      <c r="G5714">
        <v>-1</v>
      </c>
      <c r="H5714">
        <v>1</v>
      </c>
      <c r="I5714">
        <v>275</v>
      </c>
    </row>
    <row r="5715" spans="2:9" x14ac:dyDescent="0.25">
      <c r="B5715">
        <v>260</v>
      </c>
      <c r="C5715">
        <v>89</v>
      </c>
      <c r="D5715">
        <v>0.48102400000000001</v>
      </c>
      <c r="E5715">
        <v>76</v>
      </c>
      <c r="F5715">
        <v>0</v>
      </c>
      <c r="G5715">
        <v>-1</v>
      </c>
      <c r="H5715">
        <v>1</v>
      </c>
      <c r="I5715">
        <v>275</v>
      </c>
    </row>
    <row r="5716" spans="2:9" x14ac:dyDescent="0.25">
      <c r="B5716">
        <v>261</v>
      </c>
      <c r="C5716">
        <v>88</v>
      </c>
      <c r="D5716">
        <v>0.35778599999999999</v>
      </c>
      <c r="E5716">
        <v>76</v>
      </c>
      <c r="F5716">
        <v>0</v>
      </c>
      <c r="G5716">
        <v>-1</v>
      </c>
      <c r="H5716">
        <v>1</v>
      </c>
      <c r="I5716">
        <v>275</v>
      </c>
    </row>
    <row r="5717" spans="2:9" x14ac:dyDescent="0.25">
      <c r="B5717">
        <v>261</v>
      </c>
      <c r="C5717">
        <v>89</v>
      </c>
      <c r="D5717">
        <v>0.48102400000000001</v>
      </c>
      <c r="E5717">
        <v>76</v>
      </c>
      <c r="F5717">
        <v>0</v>
      </c>
      <c r="G5717">
        <v>-1</v>
      </c>
      <c r="H5717">
        <v>1</v>
      </c>
      <c r="I5717">
        <v>275</v>
      </c>
    </row>
    <row r="5718" spans="2:9" x14ac:dyDescent="0.25">
      <c r="B5718">
        <v>262</v>
      </c>
      <c r="C5718">
        <v>88</v>
      </c>
      <c r="D5718">
        <v>0.35778599999999999</v>
      </c>
      <c r="E5718">
        <v>76</v>
      </c>
      <c r="F5718">
        <v>0</v>
      </c>
      <c r="G5718">
        <v>-1</v>
      </c>
      <c r="H5718">
        <v>1</v>
      </c>
      <c r="I5718">
        <v>275</v>
      </c>
    </row>
    <row r="5719" spans="2:9" x14ac:dyDescent="0.25">
      <c r="B5719">
        <v>262</v>
      </c>
      <c r="C5719">
        <v>89</v>
      </c>
      <c r="D5719">
        <v>0.48102400000000001</v>
      </c>
      <c r="E5719">
        <v>76</v>
      </c>
      <c r="F5719">
        <v>0</v>
      </c>
      <c r="G5719">
        <v>-1</v>
      </c>
      <c r="H5719">
        <v>1</v>
      </c>
      <c r="I5719">
        <v>275</v>
      </c>
    </row>
    <row r="5720" spans="2:9" x14ac:dyDescent="0.25">
      <c r="B5720">
        <v>263</v>
      </c>
      <c r="C5720">
        <v>88</v>
      </c>
      <c r="D5720">
        <v>0.35778599999999999</v>
      </c>
      <c r="E5720">
        <v>76</v>
      </c>
      <c r="F5720">
        <v>0</v>
      </c>
      <c r="G5720">
        <v>-1</v>
      </c>
      <c r="H5720">
        <v>1</v>
      </c>
      <c r="I5720">
        <v>275</v>
      </c>
    </row>
    <row r="5721" spans="2:9" x14ac:dyDescent="0.25">
      <c r="B5721">
        <v>263</v>
      </c>
      <c r="C5721">
        <v>89</v>
      </c>
      <c r="D5721">
        <v>0.48102400000000001</v>
      </c>
      <c r="E5721">
        <v>76</v>
      </c>
      <c r="F5721">
        <v>0</v>
      </c>
      <c r="G5721">
        <v>-1</v>
      </c>
      <c r="H5721">
        <v>1</v>
      </c>
      <c r="I5721">
        <v>275</v>
      </c>
    </row>
    <row r="5722" spans="2:9" x14ac:dyDescent="0.25">
      <c r="B5722">
        <v>264</v>
      </c>
      <c r="C5722">
        <v>88</v>
      </c>
      <c r="D5722">
        <v>0.35778599999999999</v>
      </c>
      <c r="E5722">
        <v>76</v>
      </c>
      <c r="F5722">
        <v>0</v>
      </c>
      <c r="G5722">
        <v>-1</v>
      </c>
      <c r="H5722">
        <v>1</v>
      </c>
      <c r="I5722">
        <v>275</v>
      </c>
    </row>
    <row r="5723" spans="2:9" x14ac:dyDescent="0.25">
      <c r="B5723">
        <v>264</v>
      </c>
      <c r="C5723">
        <v>89</v>
      </c>
      <c r="D5723">
        <v>0.48102400000000001</v>
      </c>
      <c r="E5723">
        <v>76</v>
      </c>
      <c r="F5723">
        <v>0</v>
      </c>
      <c r="G5723">
        <v>-1</v>
      </c>
      <c r="H5723">
        <v>1</v>
      </c>
      <c r="I5723">
        <v>275</v>
      </c>
    </row>
    <row r="5724" spans="2:9" x14ac:dyDescent="0.25">
      <c r="B5724">
        <v>265</v>
      </c>
      <c r="C5724">
        <v>88</v>
      </c>
      <c r="D5724">
        <v>1.8284530000000001</v>
      </c>
      <c r="E5724">
        <v>76</v>
      </c>
      <c r="F5724">
        <v>0</v>
      </c>
      <c r="G5724">
        <v>-1</v>
      </c>
      <c r="H5724">
        <v>1</v>
      </c>
      <c r="I5724">
        <v>275</v>
      </c>
    </row>
    <row r="5725" spans="2:9" x14ac:dyDescent="0.25">
      <c r="B5725">
        <v>265</v>
      </c>
      <c r="C5725">
        <v>89</v>
      </c>
      <c r="D5725">
        <v>2.596403</v>
      </c>
      <c r="E5725">
        <v>76</v>
      </c>
      <c r="F5725">
        <v>0</v>
      </c>
      <c r="G5725">
        <v>-1</v>
      </c>
      <c r="H5725">
        <v>1</v>
      </c>
      <c r="I5725">
        <v>275</v>
      </c>
    </row>
    <row r="5726" spans="2:9" x14ac:dyDescent="0.25">
      <c r="B5726">
        <v>266</v>
      </c>
      <c r="C5726">
        <v>88</v>
      </c>
      <c r="D5726">
        <v>2.1386539999999998</v>
      </c>
      <c r="E5726">
        <v>76</v>
      </c>
      <c r="F5726">
        <v>0</v>
      </c>
      <c r="G5726">
        <v>-1</v>
      </c>
      <c r="H5726">
        <v>1</v>
      </c>
      <c r="I5726">
        <v>275</v>
      </c>
    </row>
    <row r="5727" spans="2:9" x14ac:dyDescent="0.25">
      <c r="B5727">
        <v>266</v>
      </c>
      <c r="C5727">
        <v>89</v>
      </c>
      <c r="D5727">
        <v>3.0368889999999999</v>
      </c>
      <c r="E5727">
        <v>76</v>
      </c>
      <c r="F5727">
        <v>0</v>
      </c>
      <c r="G5727">
        <v>-1</v>
      </c>
      <c r="H5727">
        <v>1</v>
      </c>
      <c r="I5727">
        <v>275</v>
      </c>
    </row>
    <row r="5728" spans="2:9" x14ac:dyDescent="0.25">
      <c r="B5728">
        <v>267</v>
      </c>
      <c r="C5728">
        <v>88</v>
      </c>
      <c r="D5728">
        <v>2.1386539999999998</v>
      </c>
      <c r="E5728">
        <v>76</v>
      </c>
      <c r="F5728">
        <v>0</v>
      </c>
      <c r="G5728">
        <v>-1</v>
      </c>
      <c r="H5728">
        <v>1</v>
      </c>
      <c r="I5728">
        <v>275</v>
      </c>
    </row>
    <row r="5729" spans="2:9" x14ac:dyDescent="0.25">
      <c r="B5729">
        <v>267</v>
      </c>
      <c r="C5729">
        <v>89</v>
      </c>
      <c r="D5729">
        <v>3.0368889999999999</v>
      </c>
      <c r="E5729">
        <v>76</v>
      </c>
      <c r="F5729">
        <v>0</v>
      </c>
      <c r="G5729">
        <v>-1</v>
      </c>
      <c r="H5729">
        <v>1</v>
      </c>
      <c r="I5729">
        <v>275</v>
      </c>
    </row>
    <row r="5730" spans="2:9" x14ac:dyDescent="0.25">
      <c r="B5730">
        <v>268</v>
      </c>
      <c r="C5730">
        <v>88</v>
      </c>
      <c r="D5730">
        <v>2.1386539999999998</v>
      </c>
      <c r="E5730">
        <v>76</v>
      </c>
      <c r="F5730">
        <v>0</v>
      </c>
      <c r="G5730">
        <v>-1</v>
      </c>
      <c r="H5730">
        <v>1</v>
      </c>
      <c r="I5730">
        <v>275</v>
      </c>
    </row>
    <row r="5731" spans="2:9" x14ac:dyDescent="0.25">
      <c r="B5731">
        <v>268</v>
      </c>
      <c r="C5731">
        <v>89</v>
      </c>
      <c r="D5731">
        <v>3.0368889999999999</v>
      </c>
      <c r="E5731">
        <v>76</v>
      </c>
      <c r="F5731">
        <v>0</v>
      </c>
      <c r="G5731">
        <v>-1</v>
      </c>
      <c r="H5731">
        <v>1</v>
      </c>
      <c r="I5731">
        <v>275</v>
      </c>
    </row>
    <row r="5732" spans="2:9" x14ac:dyDescent="0.25">
      <c r="B5732">
        <v>269</v>
      </c>
      <c r="C5732">
        <v>88</v>
      </c>
      <c r="D5732">
        <v>1.931853</v>
      </c>
      <c r="E5732">
        <v>76</v>
      </c>
      <c r="F5732">
        <v>0</v>
      </c>
      <c r="G5732">
        <v>-1</v>
      </c>
      <c r="H5732">
        <v>1</v>
      </c>
      <c r="I5732">
        <v>275</v>
      </c>
    </row>
    <row r="5733" spans="2:9" x14ac:dyDescent="0.25">
      <c r="B5733">
        <v>269</v>
      </c>
      <c r="C5733">
        <v>89</v>
      </c>
      <c r="D5733">
        <v>2.7432319999999999</v>
      </c>
      <c r="E5733">
        <v>76</v>
      </c>
      <c r="F5733">
        <v>0</v>
      </c>
      <c r="G5733">
        <v>-1</v>
      </c>
      <c r="H5733">
        <v>1</v>
      </c>
      <c r="I5733">
        <v>275</v>
      </c>
    </row>
    <row r="5734" spans="2:9" x14ac:dyDescent="0.25">
      <c r="B5734">
        <v>270</v>
      </c>
      <c r="C5734">
        <v>88</v>
      </c>
      <c r="D5734">
        <v>1.931853</v>
      </c>
      <c r="E5734">
        <v>76</v>
      </c>
      <c r="F5734">
        <v>0</v>
      </c>
      <c r="G5734">
        <v>-1</v>
      </c>
      <c r="H5734">
        <v>1</v>
      </c>
      <c r="I5734">
        <v>275</v>
      </c>
    </row>
    <row r="5735" spans="2:9" x14ac:dyDescent="0.25">
      <c r="B5735">
        <v>270</v>
      </c>
      <c r="C5735">
        <v>89</v>
      </c>
      <c r="D5735">
        <v>2.7432319999999999</v>
      </c>
      <c r="E5735">
        <v>76</v>
      </c>
      <c r="F5735">
        <v>0</v>
      </c>
      <c r="G5735">
        <v>-1</v>
      </c>
      <c r="H5735">
        <v>1</v>
      </c>
      <c r="I5735">
        <v>275</v>
      </c>
    </row>
    <row r="5736" spans="2:9" x14ac:dyDescent="0.25">
      <c r="B5736">
        <v>271</v>
      </c>
      <c r="C5736">
        <v>88</v>
      </c>
      <c r="D5736">
        <v>0.75695999999999997</v>
      </c>
      <c r="E5736">
        <v>76</v>
      </c>
      <c r="F5736">
        <v>0</v>
      </c>
      <c r="G5736">
        <v>-1</v>
      </c>
      <c r="H5736">
        <v>1</v>
      </c>
      <c r="I5736">
        <v>275</v>
      </c>
    </row>
    <row r="5737" spans="2:9" x14ac:dyDescent="0.25">
      <c r="B5737">
        <v>272</v>
      </c>
      <c r="C5737">
        <v>88</v>
      </c>
      <c r="D5737">
        <v>0.75695999999999997</v>
      </c>
      <c r="E5737">
        <v>76</v>
      </c>
      <c r="F5737">
        <v>0</v>
      </c>
      <c r="G5737">
        <v>-1</v>
      </c>
      <c r="H5737">
        <v>1</v>
      </c>
      <c r="I5737">
        <v>275</v>
      </c>
    </row>
    <row r="5738" spans="2:9" x14ac:dyDescent="0.25">
      <c r="B5738">
        <v>273</v>
      </c>
      <c r="C5738">
        <v>88</v>
      </c>
      <c r="D5738">
        <v>0.75695999999999997</v>
      </c>
      <c r="E5738">
        <v>76</v>
      </c>
      <c r="F5738">
        <v>0</v>
      </c>
      <c r="G5738">
        <v>-1</v>
      </c>
      <c r="H5738">
        <v>1</v>
      </c>
      <c r="I5738">
        <v>275</v>
      </c>
    </row>
    <row r="5739" spans="2:9" x14ac:dyDescent="0.25">
      <c r="B5739">
        <v>274</v>
      </c>
      <c r="C5739">
        <v>88</v>
      </c>
      <c r="D5739">
        <v>0.75695999999999997</v>
      </c>
      <c r="E5739">
        <v>76</v>
      </c>
      <c r="F5739">
        <v>0</v>
      </c>
      <c r="G5739">
        <v>-1</v>
      </c>
      <c r="H5739">
        <v>1</v>
      </c>
      <c r="I5739">
        <v>275</v>
      </c>
    </row>
    <row r="5740" spans="2:9" x14ac:dyDescent="0.25">
      <c r="B5740">
        <v>275</v>
      </c>
      <c r="C5740">
        <v>88</v>
      </c>
      <c r="D5740">
        <v>0.75695999999999997</v>
      </c>
      <c r="E5740">
        <v>76</v>
      </c>
      <c r="F5740">
        <v>0</v>
      </c>
      <c r="G5740">
        <v>-1</v>
      </c>
      <c r="H5740">
        <v>1</v>
      </c>
      <c r="I5740">
        <v>275</v>
      </c>
    </row>
    <row r="5741" spans="2:9" x14ac:dyDescent="0.25">
      <c r="B5741">
        <v>276</v>
      </c>
      <c r="C5741">
        <v>88</v>
      </c>
      <c r="D5741">
        <v>0.75695999999999997</v>
      </c>
      <c r="E5741">
        <v>76</v>
      </c>
      <c r="F5741">
        <v>0</v>
      </c>
      <c r="G5741">
        <v>-1</v>
      </c>
      <c r="H5741">
        <v>1</v>
      </c>
      <c r="I5741">
        <v>275</v>
      </c>
    </row>
    <row r="5742" spans="2:9" x14ac:dyDescent="0.25">
      <c r="B5742">
        <v>277</v>
      </c>
      <c r="C5742">
        <v>88</v>
      </c>
      <c r="D5742">
        <v>0.75695999999999997</v>
      </c>
      <c r="E5742">
        <v>76</v>
      </c>
      <c r="F5742">
        <v>0</v>
      </c>
      <c r="G5742">
        <v>-1</v>
      </c>
      <c r="H5742">
        <v>1</v>
      </c>
      <c r="I5742">
        <v>275</v>
      </c>
    </row>
    <row r="5743" spans="2:9" x14ac:dyDescent="0.25">
      <c r="B5743">
        <v>278</v>
      </c>
      <c r="C5743">
        <v>88</v>
      </c>
      <c r="D5743">
        <v>1.1034600000000001</v>
      </c>
      <c r="E5743">
        <v>76</v>
      </c>
      <c r="F5743">
        <v>0</v>
      </c>
      <c r="G5743">
        <v>-1</v>
      </c>
      <c r="H5743">
        <v>1</v>
      </c>
      <c r="I5743">
        <v>275</v>
      </c>
    </row>
    <row r="5744" spans="2:9" x14ac:dyDescent="0.25">
      <c r="B5744">
        <v>278</v>
      </c>
      <c r="C5744">
        <v>89</v>
      </c>
      <c r="D5744">
        <v>2.8228040000000001</v>
      </c>
      <c r="E5744">
        <v>76</v>
      </c>
      <c r="F5744">
        <v>0</v>
      </c>
      <c r="G5744">
        <v>-1</v>
      </c>
      <c r="H5744">
        <v>1</v>
      </c>
      <c r="I5744">
        <v>275</v>
      </c>
    </row>
    <row r="5745" spans="2:9" x14ac:dyDescent="0.25">
      <c r="B5745">
        <v>279</v>
      </c>
      <c r="C5745">
        <v>88</v>
      </c>
      <c r="D5745">
        <v>1.406134</v>
      </c>
      <c r="E5745">
        <v>76</v>
      </c>
      <c r="F5745">
        <v>0</v>
      </c>
      <c r="G5745">
        <v>-1</v>
      </c>
      <c r="H5745">
        <v>1</v>
      </c>
      <c r="I5745">
        <v>275</v>
      </c>
    </row>
    <row r="5746" spans="2:9" x14ac:dyDescent="0.25">
      <c r="B5746">
        <v>279</v>
      </c>
      <c r="C5746">
        <v>89</v>
      </c>
      <c r="D5746">
        <v>3.597086</v>
      </c>
      <c r="E5746">
        <v>76</v>
      </c>
      <c r="F5746">
        <v>0</v>
      </c>
      <c r="G5746">
        <v>-1</v>
      </c>
      <c r="H5746">
        <v>1</v>
      </c>
      <c r="I5746">
        <v>275</v>
      </c>
    </row>
    <row r="5747" spans="2:9" x14ac:dyDescent="0.25">
      <c r="B5747">
        <v>280</v>
      </c>
      <c r="C5747">
        <v>88</v>
      </c>
      <c r="D5747">
        <v>1.809939</v>
      </c>
      <c r="E5747">
        <v>76</v>
      </c>
      <c r="F5747">
        <v>0</v>
      </c>
      <c r="G5747">
        <v>-1</v>
      </c>
      <c r="H5747">
        <v>1</v>
      </c>
      <c r="I5747">
        <v>275</v>
      </c>
    </row>
    <row r="5748" spans="2:9" x14ac:dyDescent="0.25">
      <c r="B5748">
        <v>280</v>
      </c>
      <c r="C5748">
        <v>89</v>
      </c>
      <c r="D5748">
        <v>4.630077</v>
      </c>
      <c r="E5748">
        <v>76</v>
      </c>
      <c r="F5748">
        <v>0</v>
      </c>
      <c r="G5748">
        <v>-1</v>
      </c>
      <c r="H5748">
        <v>1</v>
      </c>
      <c r="I5748">
        <v>275</v>
      </c>
    </row>
    <row r="5749" spans="2:9" x14ac:dyDescent="0.25">
      <c r="B5749">
        <v>281</v>
      </c>
      <c r="C5749">
        <v>88</v>
      </c>
      <c r="D5749">
        <v>1.4802</v>
      </c>
      <c r="E5749">
        <v>76</v>
      </c>
      <c r="F5749">
        <v>0</v>
      </c>
      <c r="G5749">
        <v>-1</v>
      </c>
      <c r="H5749">
        <v>1</v>
      </c>
      <c r="I5749">
        <v>275</v>
      </c>
    </row>
    <row r="5750" spans="2:9" x14ac:dyDescent="0.25">
      <c r="B5750">
        <v>281</v>
      </c>
      <c r="C5750">
        <v>89</v>
      </c>
      <c r="D5750">
        <v>3.7865579999999999</v>
      </c>
      <c r="E5750">
        <v>76</v>
      </c>
      <c r="F5750">
        <v>0</v>
      </c>
      <c r="G5750">
        <v>-1</v>
      </c>
      <c r="H5750">
        <v>1</v>
      </c>
      <c r="I5750">
        <v>275</v>
      </c>
    </row>
    <row r="5751" spans="2:9" x14ac:dyDescent="0.25">
      <c r="B5751">
        <v>282</v>
      </c>
      <c r="C5751">
        <v>88</v>
      </c>
      <c r="D5751">
        <v>1.358079</v>
      </c>
      <c r="E5751">
        <v>76</v>
      </c>
      <c r="F5751">
        <v>0</v>
      </c>
      <c r="G5751">
        <v>-1</v>
      </c>
      <c r="H5751">
        <v>1</v>
      </c>
      <c r="I5751">
        <v>275</v>
      </c>
    </row>
    <row r="5752" spans="2:9" x14ac:dyDescent="0.25">
      <c r="B5752">
        <v>282</v>
      </c>
      <c r="C5752">
        <v>89</v>
      </c>
      <c r="D5752">
        <v>3.4741569999999999</v>
      </c>
      <c r="E5752">
        <v>76</v>
      </c>
      <c r="F5752">
        <v>0</v>
      </c>
      <c r="G5752">
        <v>-1</v>
      </c>
      <c r="H5752">
        <v>1</v>
      </c>
      <c r="I5752">
        <v>275</v>
      </c>
    </row>
    <row r="5753" spans="2:9" x14ac:dyDescent="0.25">
      <c r="B5753">
        <v>283</v>
      </c>
      <c r="C5753">
        <v>88</v>
      </c>
      <c r="D5753">
        <v>1.4174869999999999</v>
      </c>
      <c r="E5753">
        <v>76</v>
      </c>
      <c r="F5753">
        <v>0</v>
      </c>
      <c r="G5753">
        <v>-1</v>
      </c>
      <c r="H5753">
        <v>1</v>
      </c>
      <c r="I5753">
        <v>275</v>
      </c>
    </row>
    <row r="5754" spans="2:9" x14ac:dyDescent="0.25">
      <c r="B5754">
        <v>283</v>
      </c>
      <c r="C5754">
        <v>89</v>
      </c>
      <c r="D5754">
        <v>3.626128</v>
      </c>
      <c r="E5754">
        <v>76</v>
      </c>
      <c r="F5754">
        <v>0</v>
      </c>
      <c r="G5754">
        <v>-1</v>
      </c>
      <c r="H5754">
        <v>1</v>
      </c>
      <c r="I5754">
        <v>275</v>
      </c>
    </row>
    <row r="5755" spans="2:9" x14ac:dyDescent="0.25">
      <c r="B5755">
        <v>284</v>
      </c>
      <c r="C5755">
        <v>88</v>
      </c>
      <c r="D5755">
        <v>0.87479700000000005</v>
      </c>
      <c r="E5755">
        <v>76</v>
      </c>
      <c r="F5755">
        <v>0</v>
      </c>
      <c r="G5755">
        <v>-1</v>
      </c>
      <c r="H5755">
        <v>1</v>
      </c>
      <c r="I5755">
        <v>275</v>
      </c>
    </row>
    <row r="5756" spans="2:9" x14ac:dyDescent="0.25">
      <c r="B5756">
        <v>284</v>
      </c>
      <c r="C5756">
        <v>89</v>
      </c>
      <c r="D5756">
        <v>2.237854</v>
      </c>
      <c r="E5756">
        <v>76</v>
      </c>
      <c r="F5756">
        <v>0</v>
      </c>
      <c r="G5756">
        <v>-1</v>
      </c>
      <c r="H5756">
        <v>1</v>
      </c>
      <c r="I5756">
        <v>275</v>
      </c>
    </row>
    <row r="5757" spans="2:9" x14ac:dyDescent="0.25">
      <c r="B5757">
        <v>285</v>
      </c>
      <c r="C5757">
        <v>88</v>
      </c>
      <c r="D5757">
        <v>0.88468800000000003</v>
      </c>
      <c r="E5757">
        <v>76</v>
      </c>
      <c r="F5757">
        <v>0</v>
      </c>
      <c r="G5757">
        <v>-1</v>
      </c>
      <c r="H5757">
        <v>1</v>
      </c>
      <c r="I5757">
        <v>275</v>
      </c>
    </row>
    <row r="5758" spans="2:9" x14ac:dyDescent="0.25">
      <c r="B5758">
        <v>285</v>
      </c>
      <c r="C5758">
        <v>89</v>
      </c>
      <c r="D5758">
        <v>1.1859949999999999</v>
      </c>
      <c r="E5758">
        <v>76</v>
      </c>
      <c r="F5758">
        <v>0</v>
      </c>
      <c r="G5758">
        <v>-1</v>
      </c>
      <c r="H5758">
        <v>1</v>
      </c>
      <c r="I5758">
        <v>275</v>
      </c>
    </row>
    <row r="5759" spans="2:9" x14ac:dyDescent="0.25">
      <c r="B5759">
        <v>286</v>
      </c>
      <c r="C5759">
        <v>88</v>
      </c>
      <c r="D5759">
        <v>0.88468800000000003</v>
      </c>
      <c r="E5759">
        <v>76</v>
      </c>
      <c r="F5759">
        <v>0</v>
      </c>
      <c r="G5759">
        <v>-1</v>
      </c>
      <c r="H5759">
        <v>1</v>
      </c>
      <c r="I5759">
        <v>275</v>
      </c>
    </row>
    <row r="5760" spans="2:9" x14ac:dyDescent="0.25">
      <c r="B5760">
        <v>286</v>
      </c>
      <c r="C5760">
        <v>89</v>
      </c>
      <c r="D5760">
        <v>0.22437699999999999</v>
      </c>
      <c r="E5760">
        <v>76</v>
      </c>
      <c r="F5760">
        <v>0</v>
      </c>
      <c r="G5760">
        <v>-1</v>
      </c>
      <c r="H5760">
        <v>1</v>
      </c>
      <c r="I5760">
        <v>275</v>
      </c>
    </row>
    <row r="5761" spans="2:9" x14ac:dyDescent="0.25">
      <c r="B5761">
        <v>287</v>
      </c>
      <c r="C5761">
        <v>88</v>
      </c>
      <c r="D5761">
        <v>2.24099</v>
      </c>
      <c r="E5761">
        <v>76</v>
      </c>
      <c r="F5761">
        <v>0</v>
      </c>
      <c r="G5761">
        <v>-1</v>
      </c>
      <c r="H5761">
        <v>1</v>
      </c>
      <c r="I5761">
        <v>275</v>
      </c>
    </row>
    <row r="5762" spans="2:9" x14ac:dyDescent="0.25">
      <c r="B5762">
        <v>287</v>
      </c>
      <c r="C5762">
        <v>89</v>
      </c>
      <c r="D5762">
        <v>0.469669</v>
      </c>
      <c r="E5762">
        <v>76</v>
      </c>
      <c r="F5762">
        <v>0</v>
      </c>
      <c r="G5762">
        <v>-1</v>
      </c>
      <c r="H5762">
        <v>1</v>
      </c>
      <c r="I5762">
        <v>275</v>
      </c>
    </row>
    <row r="5763" spans="2:9" x14ac:dyDescent="0.25">
      <c r="B5763">
        <v>288</v>
      </c>
      <c r="C5763">
        <v>88</v>
      </c>
      <c r="D5763">
        <v>2.24099</v>
      </c>
      <c r="E5763">
        <v>76</v>
      </c>
      <c r="F5763">
        <v>0</v>
      </c>
      <c r="G5763">
        <v>-1</v>
      </c>
      <c r="H5763">
        <v>1</v>
      </c>
      <c r="I5763">
        <v>275</v>
      </c>
    </row>
    <row r="5764" spans="2:9" x14ac:dyDescent="0.25">
      <c r="B5764">
        <v>288</v>
      </c>
      <c r="C5764">
        <v>89</v>
      </c>
      <c r="D5764">
        <v>2.4825339999999998</v>
      </c>
      <c r="E5764">
        <v>76</v>
      </c>
      <c r="F5764">
        <v>0</v>
      </c>
      <c r="G5764">
        <v>-1</v>
      </c>
      <c r="H5764">
        <v>1</v>
      </c>
      <c r="I5764">
        <v>275</v>
      </c>
    </row>
    <row r="5765" spans="2:9" x14ac:dyDescent="0.25">
      <c r="B5765">
        <v>289</v>
      </c>
      <c r="C5765">
        <v>88</v>
      </c>
      <c r="D5765">
        <v>1.345485</v>
      </c>
      <c r="E5765">
        <v>76</v>
      </c>
      <c r="F5765">
        <v>0</v>
      </c>
      <c r="G5765">
        <v>-1</v>
      </c>
      <c r="H5765">
        <v>1</v>
      </c>
      <c r="I5765">
        <v>275</v>
      </c>
    </row>
    <row r="5766" spans="2:9" x14ac:dyDescent="0.25">
      <c r="B5766">
        <v>289</v>
      </c>
      <c r="C5766">
        <v>89</v>
      </c>
      <c r="D5766">
        <v>0.33032899999999998</v>
      </c>
      <c r="E5766">
        <v>76</v>
      </c>
      <c r="F5766">
        <v>0</v>
      </c>
      <c r="G5766">
        <v>-1</v>
      </c>
      <c r="H5766">
        <v>1</v>
      </c>
      <c r="I5766">
        <v>275</v>
      </c>
    </row>
    <row r="5767" spans="2:9" x14ac:dyDescent="0.25">
      <c r="B5767">
        <v>290</v>
      </c>
      <c r="C5767">
        <v>88</v>
      </c>
      <c r="D5767">
        <v>0.925925</v>
      </c>
      <c r="E5767">
        <v>76</v>
      </c>
      <c r="F5767">
        <v>0</v>
      </c>
      <c r="G5767">
        <v>-1</v>
      </c>
      <c r="H5767">
        <v>1</v>
      </c>
      <c r="I5767">
        <v>275</v>
      </c>
    </row>
    <row r="5768" spans="2:9" x14ac:dyDescent="0.25">
      <c r="B5768">
        <v>290</v>
      </c>
      <c r="C5768">
        <v>89</v>
      </c>
      <c r="D5768">
        <v>0.227323</v>
      </c>
      <c r="E5768">
        <v>76</v>
      </c>
      <c r="F5768">
        <v>0</v>
      </c>
      <c r="G5768">
        <v>-1</v>
      </c>
      <c r="H5768">
        <v>1</v>
      </c>
      <c r="I5768">
        <v>275</v>
      </c>
    </row>
    <row r="5769" spans="2:9" x14ac:dyDescent="0.25">
      <c r="B5769">
        <v>291</v>
      </c>
      <c r="C5769">
        <v>88</v>
      </c>
      <c r="D5769">
        <v>0.25016300000000002</v>
      </c>
      <c r="E5769">
        <v>76</v>
      </c>
      <c r="F5769">
        <v>0</v>
      </c>
      <c r="G5769">
        <v>-1</v>
      </c>
      <c r="H5769">
        <v>1</v>
      </c>
      <c r="I5769">
        <v>275</v>
      </c>
    </row>
    <row r="5770" spans="2:9" x14ac:dyDescent="0.25">
      <c r="B5770">
        <v>291</v>
      </c>
      <c r="C5770">
        <v>89</v>
      </c>
      <c r="D5770">
        <v>0.236568</v>
      </c>
      <c r="E5770">
        <v>76</v>
      </c>
      <c r="F5770">
        <v>0</v>
      </c>
      <c r="G5770">
        <v>-1</v>
      </c>
      <c r="H5770">
        <v>1</v>
      </c>
      <c r="I5770">
        <v>275</v>
      </c>
    </row>
    <row r="5771" spans="2:9" x14ac:dyDescent="0.25">
      <c r="B5771">
        <v>292</v>
      </c>
      <c r="C5771">
        <v>88</v>
      </c>
      <c r="D5771">
        <v>0.38914300000000002</v>
      </c>
      <c r="E5771">
        <v>76</v>
      </c>
      <c r="F5771">
        <v>0</v>
      </c>
      <c r="G5771">
        <v>-1</v>
      </c>
      <c r="H5771">
        <v>1</v>
      </c>
      <c r="I5771">
        <v>275</v>
      </c>
    </row>
    <row r="5772" spans="2:9" x14ac:dyDescent="0.25">
      <c r="B5772">
        <v>292</v>
      </c>
      <c r="C5772">
        <v>89</v>
      </c>
      <c r="D5772">
        <v>0.36799399999999999</v>
      </c>
      <c r="E5772">
        <v>76</v>
      </c>
      <c r="F5772">
        <v>0</v>
      </c>
      <c r="G5772">
        <v>-1</v>
      </c>
      <c r="H5772">
        <v>1</v>
      </c>
      <c r="I5772">
        <v>275</v>
      </c>
    </row>
    <row r="5773" spans="2:9" x14ac:dyDescent="0.25">
      <c r="B5773">
        <v>293</v>
      </c>
      <c r="C5773">
        <v>88</v>
      </c>
      <c r="D5773">
        <v>0.38914300000000002</v>
      </c>
      <c r="E5773">
        <v>76</v>
      </c>
      <c r="F5773">
        <v>0</v>
      </c>
      <c r="G5773">
        <v>-1</v>
      </c>
      <c r="H5773">
        <v>1</v>
      </c>
      <c r="I5773">
        <v>275</v>
      </c>
    </row>
    <row r="5774" spans="2:9" x14ac:dyDescent="0.25">
      <c r="B5774">
        <v>293</v>
      </c>
      <c r="C5774">
        <v>89</v>
      </c>
      <c r="D5774">
        <v>0.36799399999999999</v>
      </c>
      <c r="E5774">
        <v>76</v>
      </c>
      <c r="F5774">
        <v>0</v>
      </c>
      <c r="G5774">
        <v>-1</v>
      </c>
      <c r="H5774">
        <v>1</v>
      </c>
      <c r="I5774">
        <v>275</v>
      </c>
    </row>
    <row r="5775" spans="2:9" x14ac:dyDescent="0.25">
      <c r="B5775">
        <v>294</v>
      </c>
      <c r="C5775">
        <v>88</v>
      </c>
      <c r="D5775">
        <v>0.38914300000000002</v>
      </c>
      <c r="E5775">
        <v>76</v>
      </c>
      <c r="F5775">
        <v>0</v>
      </c>
      <c r="G5775">
        <v>-1</v>
      </c>
      <c r="H5775">
        <v>1</v>
      </c>
      <c r="I5775">
        <v>275</v>
      </c>
    </row>
    <row r="5776" spans="2:9" x14ac:dyDescent="0.25">
      <c r="B5776">
        <v>294</v>
      </c>
      <c r="C5776">
        <v>89</v>
      </c>
      <c r="D5776">
        <v>0.36799399999999999</v>
      </c>
      <c r="E5776">
        <v>76</v>
      </c>
      <c r="F5776">
        <v>0</v>
      </c>
      <c r="G5776">
        <v>-1</v>
      </c>
      <c r="H5776">
        <v>1</v>
      </c>
      <c r="I5776">
        <v>275</v>
      </c>
    </row>
    <row r="5777" spans="2:9" x14ac:dyDescent="0.25">
      <c r="B5777">
        <v>295</v>
      </c>
      <c r="C5777">
        <v>88</v>
      </c>
      <c r="D5777">
        <v>0.38914300000000002</v>
      </c>
      <c r="E5777">
        <v>76</v>
      </c>
      <c r="F5777">
        <v>0</v>
      </c>
      <c r="G5777">
        <v>-1</v>
      </c>
      <c r="H5777">
        <v>1</v>
      </c>
      <c r="I5777">
        <v>275</v>
      </c>
    </row>
    <row r="5778" spans="2:9" x14ac:dyDescent="0.25">
      <c r="B5778">
        <v>295</v>
      </c>
      <c r="C5778">
        <v>89</v>
      </c>
      <c r="D5778">
        <v>0.36799399999999999</v>
      </c>
      <c r="E5778">
        <v>76</v>
      </c>
      <c r="F5778">
        <v>0</v>
      </c>
      <c r="G5778">
        <v>-1</v>
      </c>
      <c r="H5778">
        <v>1</v>
      </c>
      <c r="I5778">
        <v>275</v>
      </c>
    </row>
    <row r="5779" spans="2:9" x14ac:dyDescent="0.25">
      <c r="B5779">
        <v>296</v>
      </c>
      <c r="C5779">
        <v>88</v>
      </c>
      <c r="D5779">
        <v>0.38914300000000002</v>
      </c>
      <c r="E5779">
        <v>76</v>
      </c>
      <c r="F5779">
        <v>0</v>
      </c>
      <c r="G5779">
        <v>-1</v>
      </c>
      <c r="H5779">
        <v>1</v>
      </c>
      <c r="I5779">
        <v>275</v>
      </c>
    </row>
    <row r="5780" spans="2:9" x14ac:dyDescent="0.25">
      <c r="B5780">
        <v>296</v>
      </c>
      <c r="C5780">
        <v>89</v>
      </c>
      <c r="D5780">
        <v>0.36799399999999999</v>
      </c>
      <c r="E5780">
        <v>76</v>
      </c>
      <c r="F5780">
        <v>0</v>
      </c>
      <c r="G5780">
        <v>-1</v>
      </c>
      <c r="H5780">
        <v>1</v>
      </c>
      <c r="I5780">
        <v>275</v>
      </c>
    </row>
    <row r="5781" spans="2:9" x14ac:dyDescent="0.25">
      <c r="B5781">
        <v>297</v>
      </c>
      <c r="C5781">
        <v>88</v>
      </c>
      <c r="D5781">
        <v>0.38914300000000002</v>
      </c>
      <c r="E5781">
        <v>76</v>
      </c>
      <c r="F5781">
        <v>0</v>
      </c>
      <c r="G5781">
        <v>-1</v>
      </c>
      <c r="H5781">
        <v>1</v>
      </c>
      <c r="I5781">
        <v>275</v>
      </c>
    </row>
    <row r="5782" spans="2:9" x14ac:dyDescent="0.25">
      <c r="B5782">
        <v>297</v>
      </c>
      <c r="C5782">
        <v>89</v>
      </c>
      <c r="D5782">
        <v>0.36799399999999999</v>
      </c>
      <c r="E5782">
        <v>76</v>
      </c>
      <c r="F5782">
        <v>0</v>
      </c>
      <c r="G5782">
        <v>-1</v>
      </c>
      <c r="H5782">
        <v>1</v>
      </c>
      <c r="I5782">
        <v>275</v>
      </c>
    </row>
    <row r="5783" spans="2:9" x14ac:dyDescent="0.25">
      <c r="B5783">
        <v>299</v>
      </c>
      <c r="C5783">
        <v>88</v>
      </c>
      <c r="D5783">
        <v>0.38914300000000002</v>
      </c>
      <c r="E5783">
        <v>76</v>
      </c>
      <c r="F5783">
        <v>0</v>
      </c>
      <c r="G5783">
        <v>-1</v>
      </c>
      <c r="H5783">
        <v>1</v>
      </c>
      <c r="I5783">
        <v>275</v>
      </c>
    </row>
    <row r="5784" spans="2:9" x14ac:dyDescent="0.25">
      <c r="B5784">
        <v>299</v>
      </c>
      <c r="C5784">
        <v>89</v>
      </c>
      <c r="D5784">
        <v>0.36799399999999999</v>
      </c>
      <c r="E5784">
        <v>76</v>
      </c>
      <c r="F5784">
        <v>0</v>
      </c>
      <c r="G5784">
        <v>-1</v>
      </c>
      <c r="H5784">
        <v>1</v>
      </c>
      <c r="I5784">
        <v>275</v>
      </c>
    </row>
    <row r="5785" spans="2:9" x14ac:dyDescent="0.25">
      <c r="B5785">
        <v>300</v>
      </c>
      <c r="C5785">
        <v>88</v>
      </c>
      <c r="D5785">
        <v>0.21041199999999999</v>
      </c>
      <c r="E5785">
        <v>76</v>
      </c>
      <c r="F5785">
        <v>0</v>
      </c>
      <c r="G5785">
        <v>-1</v>
      </c>
      <c r="H5785">
        <v>1</v>
      </c>
      <c r="I5785">
        <v>275</v>
      </c>
    </row>
    <row r="5786" spans="2:9" x14ac:dyDescent="0.25">
      <c r="B5786">
        <v>301</v>
      </c>
      <c r="C5786">
        <v>88</v>
      </c>
      <c r="D5786">
        <v>0.305755</v>
      </c>
      <c r="E5786">
        <v>76</v>
      </c>
      <c r="F5786">
        <v>0</v>
      </c>
      <c r="G5786">
        <v>-1</v>
      </c>
      <c r="H5786">
        <v>1</v>
      </c>
      <c r="I5786">
        <v>275</v>
      </c>
    </row>
    <row r="5787" spans="2:9" x14ac:dyDescent="0.25">
      <c r="B5787">
        <v>301</v>
      </c>
      <c r="C5787">
        <v>89</v>
      </c>
      <c r="D5787">
        <v>0.26009100000000002</v>
      </c>
      <c r="E5787">
        <v>76</v>
      </c>
      <c r="F5787">
        <v>0</v>
      </c>
      <c r="G5787">
        <v>-1</v>
      </c>
      <c r="H5787">
        <v>1</v>
      </c>
      <c r="I5787">
        <v>275</v>
      </c>
    </row>
    <row r="5788" spans="2:9" x14ac:dyDescent="0.25">
      <c r="B5788">
        <v>302</v>
      </c>
      <c r="C5788">
        <v>88</v>
      </c>
      <c r="D5788">
        <v>0.47561900000000001</v>
      </c>
      <c r="E5788">
        <v>76</v>
      </c>
      <c r="F5788">
        <v>0</v>
      </c>
      <c r="G5788">
        <v>-1</v>
      </c>
      <c r="H5788">
        <v>1</v>
      </c>
      <c r="I5788">
        <v>275</v>
      </c>
    </row>
    <row r="5789" spans="2:9" x14ac:dyDescent="0.25">
      <c r="B5789">
        <v>302</v>
      </c>
      <c r="C5789">
        <v>89</v>
      </c>
      <c r="D5789">
        <v>0.40458699999999997</v>
      </c>
      <c r="E5789">
        <v>76</v>
      </c>
      <c r="F5789">
        <v>0</v>
      </c>
      <c r="G5789">
        <v>-1</v>
      </c>
      <c r="H5789">
        <v>1</v>
      </c>
      <c r="I5789">
        <v>275</v>
      </c>
    </row>
    <row r="5790" spans="2:9" x14ac:dyDescent="0.25">
      <c r="B5790">
        <v>303</v>
      </c>
      <c r="C5790">
        <v>88</v>
      </c>
      <c r="D5790">
        <v>0.23000499999999999</v>
      </c>
      <c r="E5790">
        <v>76</v>
      </c>
      <c r="F5790">
        <v>0</v>
      </c>
      <c r="G5790">
        <v>-1</v>
      </c>
      <c r="H5790">
        <v>1</v>
      </c>
      <c r="I5790">
        <v>275</v>
      </c>
    </row>
    <row r="5791" spans="2:9" x14ac:dyDescent="0.25">
      <c r="B5791">
        <v>303</v>
      </c>
      <c r="C5791">
        <v>89</v>
      </c>
      <c r="D5791">
        <v>0.30922899999999998</v>
      </c>
      <c r="E5791">
        <v>76</v>
      </c>
      <c r="F5791">
        <v>0</v>
      </c>
      <c r="G5791">
        <v>-1</v>
      </c>
      <c r="H5791">
        <v>1</v>
      </c>
      <c r="I5791">
        <v>275</v>
      </c>
    </row>
    <row r="5792" spans="2:9" x14ac:dyDescent="0.25">
      <c r="B5792">
        <v>304</v>
      </c>
      <c r="C5792">
        <v>88</v>
      </c>
      <c r="D5792">
        <v>0.28303400000000001</v>
      </c>
      <c r="E5792">
        <v>76</v>
      </c>
      <c r="F5792">
        <v>0</v>
      </c>
      <c r="G5792">
        <v>-1</v>
      </c>
      <c r="H5792">
        <v>1</v>
      </c>
      <c r="I5792">
        <v>275</v>
      </c>
    </row>
    <row r="5793" spans="2:9" x14ac:dyDescent="0.25">
      <c r="B5793">
        <v>304</v>
      </c>
      <c r="C5793">
        <v>89</v>
      </c>
      <c r="D5793">
        <v>0.380523</v>
      </c>
      <c r="E5793">
        <v>76</v>
      </c>
      <c r="F5793">
        <v>0</v>
      </c>
      <c r="G5793">
        <v>-1</v>
      </c>
      <c r="H5793">
        <v>1</v>
      </c>
      <c r="I5793">
        <v>275</v>
      </c>
    </row>
    <row r="5794" spans="2:9" x14ac:dyDescent="0.25">
      <c r="B5794">
        <v>305</v>
      </c>
      <c r="C5794">
        <v>88</v>
      </c>
      <c r="D5794">
        <v>2.040346</v>
      </c>
      <c r="E5794">
        <v>76</v>
      </c>
      <c r="F5794">
        <v>0</v>
      </c>
      <c r="G5794">
        <v>-1</v>
      </c>
      <c r="H5794">
        <v>1</v>
      </c>
      <c r="I5794">
        <v>275</v>
      </c>
    </row>
    <row r="5795" spans="2:9" x14ac:dyDescent="0.25">
      <c r="B5795">
        <v>305</v>
      </c>
      <c r="C5795">
        <v>89</v>
      </c>
      <c r="D5795">
        <v>0.83446500000000001</v>
      </c>
      <c r="E5795">
        <v>76</v>
      </c>
      <c r="F5795">
        <v>0</v>
      </c>
      <c r="G5795">
        <v>-1</v>
      </c>
      <c r="H5795">
        <v>1</v>
      </c>
      <c r="I5795">
        <v>275</v>
      </c>
    </row>
    <row r="5796" spans="2:9" x14ac:dyDescent="0.25">
      <c r="B5796">
        <v>306</v>
      </c>
      <c r="C5796">
        <v>88</v>
      </c>
      <c r="D5796">
        <v>2.040346</v>
      </c>
      <c r="E5796">
        <v>76</v>
      </c>
      <c r="F5796">
        <v>0</v>
      </c>
      <c r="G5796">
        <v>-1</v>
      </c>
      <c r="H5796">
        <v>1</v>
      </c>
      <c r="I5796">
        <v>275</v>
      </c>
    </row>
    <row r="5797" spans="2:9" x14ac:dyDescent="0.25">
      <c r="B5797">
        <v>306</v>
      </c>
      <c r="C5797">
        <v>89</v>
      </c>
      <c r="D5797">
        <v>0.83446500000000001</v>
      </c>
      <c r="E5797">
        <v>76</v>
      </c>
      <c r="F5797">
        <v>0</v>
      </c>
      <c r="G5797">
        <v>-1</v>
      </c>
      <c r="H5797">
        <v>1</v>
      </c>
      <c r="I5797">
        <v>275</v>
      </c>
    </row>
    <row r="5798" spans="2:9" x14ac:dyDescent="0.25">
      <c r="B5798">
        <v>307</v>
      </c>
      <c r="C5798">
        <v>88</v>
      </c>
      <c r="D5798">
        <v>0.51644500000000004</v>
      </c>
      <c r="E5798">
        <v>76</v>
      </c>
      <c r="F5798">
        <v>0</v>
      </c>
      <c r="G5798">
        <v>-1</v>
      </c>
      <c r="H5798">
        <v>1</v>
      </c>
      <c r="I5798">
        <v>275</v>
      </c>
    </row>
    <row r="5799" spans="2:9" x14ac:dyDescent="0.25">
      <c r="B5799">
        <v>307</v>
      </c>
      <c r="C5799">
        <v>89</v>
      </c>
      <c r="D5799">
        <v>0.42036200000000001</v>
      </c>
      <c r="E5799">
        <v>76</v>
      </c>
      <c r="F5799">
        <v>0</v>
      </c>
      <c r="G5799">
        <v>-1</v>
      </c>
      <c r="H5799">
        <v>1</v>
      </c>
      <c r="I5799">
        <v>275</v>
      </c>
    </row>
    <row r="5800" spans="2:9" x14ac:dyDescent="0.25">
      <c r="B5800">
        <v>308</v>
      </c>
      <c r="C5800">
        <v>88</v>
      </c>
      <c r="D5800">
        <v>0.51644500000000004</v>
      </c>
      <c r="E5800">
        <v>76</v>
      </c>
      <c r="F5800">
        <v>0</v>
      </c>
      <c r="G5800">
        <v>-1</v>
      </c>
      <c r="H5800">
        <v>1</v>
      </c>
      <c r="I5800">
        <v>275</v>
      </c>
    </row>
    <row r="5801" spans="2:9" x14ac:dyDescent="0.25">
      <c r="B5801">
        <v>308</v>
      </c>
      <c r="C5801">
        <v>89</v>
      </c>
      <c r="D5801">
        <v>1.3211390000000001</v>
      </c>
      <c r="E5801">
        <v>76</v>
      </c>
      <c r="F5801">
        <v>0</v>
      </c>
      <c r="G5801">
        <v>-1</v>
      </c>
      <c r="H5801">
        <v>1</v>
      </c>
      <c r="I5801">
        <v>275</v>
      </c>
    </row>
    <row r="5802" spans="2:9" x14ac:dyDescent="0.25">
      <c r="B5802">
        <v>309</v>
      </c>
      <c r="C5802">
        <v>88</v>
      </c>
      <c r="D5802">
        <v>0.63729000000000002</v>
      </c>
      <c r="E5802">
        <v>76</v>
      </c>
      <c r="F5802">
        <v>0</v>
      </c>
      <c r="G5802">
        <v>-1</v>
      </c>
      <c r="H5802">
        <v>1</v>
      </c>
      <c r="I5802">
        <v>275</v>
      </c>
    </row>
    <row r="5803" spans="2:9" x14ac:dyDescent="0.25">
      <c r="B5803">
        <v>310</v>
      </c>
      <c r="C5803">
        <v>88</v>
      </c>
      <c r="D5803">
        <v>2.3775200000000001</v>
      </c>
      <c r="E5803">
        <v>76</v>
      </c>
      <c r="F5803">
        <v>0</v>
      </c>
      <c r="G5803">
        <v>-1</v>
      </c>
      <c r="H5803">
        <v>1</v>
      </c>
      <c r="I5803">
        <v>275</v>
      </c>
    </row>
    <row r="5804" spans="2:9" x14ac:dyDescent="0.25">
      <c r="B5804">
        <v>310</v>
      </c>
      <c r="C5804">
        <v>89</v>
      </c>
      <c r="D5804">
        <v>0.67652999999999996</v>
      </c>
      <c r="E5804">
        <v>76</v>
      </c>
      <c r="F5804">
        <v>0</v>
      </c>
      <c r="G5804">
        <v>-1</v>
      </c>
      <c r="H5804">
        <v>1</v>
      </c>
      <c r="I5804">
        <v>275</v>
      </c>
    </row>
    <row r="5805" spans="2:9" x14ac:dyDescent="0.25">
      <c r="B5805">
        <v>311</v>
      </c>
      <c r="C5805">
        <v>88</v>
      </c>
      <c r="D5805">
        <v>3.1375630000000001</v>
      </c>
      <c r="E5805">
        <v>76</v>
      </c>
      <c r="F5805">
        <v>0</v>
      </c>
      <c r="G5805">
        <v>-1</v>
      </c>
      <c r="H5805">
        <v>1</v>
      </c>
      <c r="I5805">
        <v>275</v>
      </c>
    </row>
    <row r="5806" spans="2:9" x14ac:dyDescent="0.25">
      <c r="B5806">
        <v>311</v>
      </c>
      <c r="C5806">
        <v>89</v>
      </c>
      <c r="D5806">
        <v>0.89280300000000001</v>
      </c>
      <c r="E5806">
        <v>76</v>
      </c>
      <c r="F5806">
        <v>0</v>
      </c>
      <c r="G5806">
        <v>-1</v>
      </c>
      <c r="H5806">
        <v>1</v>
      </c>
      <c r="I5806">
        <v>275</v>
      </c>
    </row>
    <row r="5807" spans="2:9" x14ac:dyDescent="0.25">
      <c r="B5807">
        <v>312</v>
      </c>
      <c r="C5807">
        <v>88</v>
      </c>
      <c r="D5807">
        <v>0.51222199999999996</v>
      </c>
      <c r="E5807">
        <v>76</v>
      </c>
      <c r="F5807">
        <v>0</v>
      </c>
      <c r="G5807">
        <v>-1</v>
      </c>
      <c r="H5807">
        <v>1</v>
      </c>
      <c r="I5807">
        <v>275</v>
      </c>
    </row>
    <row r="5808" spans="2:9" x14ac:dyDescent="0.25">
      <c r="B5808">
        <v>313</v>
      </c>
      <c r="C5808">
        <v>88</v>
      </c>
      <c r="D5808">
        <v>1.9340269999999999</v>
      </c>
      <c r="E5808">
        <v>76</v>
      </c>
      <c r="F5808">
        <v>0</v>
      </c>
      <c r="G5808">
        <v>-1</v>
      </c>
      <c r="H5808">
        <v>1</v>
      </c>
      <c r="I5808">
        <v>275</v>
      </c>
    </row>
    <row r="5809" spans="2:9" x14ac:dyDescent="0.25">
      <c r="B5809">
        <v>313</v>
      </c>
      <c r="C5809">
        <v>89</v>
      </c>
      <c r="D5809">
        <v>0.55033299999999996</v>
      </c>
      <c r="E5809">
        <v>76</v>
      </c>
      <c r="F5809">
        <v>0</v>
      </c>
      <c r="G5809">
        <v>-1</v>
      </c>
      <c r="H5809">
        <v>1</v>
      </c>
      <c r="I5809">
        <v>275</v>
      </c>
    </row>
    <row r="5810" spans="2:9" x14ac:dyDescent="0.25">
      <c r="B5810">
        <v>314</v>
      </c>
      <c r="C5810">
        <v>88</v>
      </c>
      <c r="D5810">
        <v>1.27597</v>
      </c>
      <c r="E5810">
        <v>76</v>
      </c>
      <c r="F5810">
        <v>0</v>
      </c>
      <c r="G5810">
        <v>-1</v>
      </c>
      <c r="H5810">
        <v>1</v>
      </c>
      <c r="I5810">
        <v>275</v>
      </c>
    </row>
    <row r="5811" spans="2:9" x14ac:dyDescent="0.25">
      <c r="B5811">
        <v>314</v>
      </c>
      <c r="C5811">
        <v>89</v>
      </c>
      <c r="D5811">
        <v>2.0911729999999999</v>
      </c>
      <c r="E5811">
        <v>76</v>
      </c>
      <c r="F5811">
        <v>0</v>
      </c>
      <c r="G5811">
        <v>-1</v>
      </c>
      <c r="H5811">
        <v>1</v>
      </c>
      <c r="I5811">
        <v>275</v>
      </c>
    </row>
    <row r="5812" spans="2:9" x14ac:dyDescent="0.25">
      <c r="B5812">
        <v>315</v>
      </c>
      <c r="C5812">
        <v>88</v>
      </c>
      <c r="D5812">
        <v>0.200131</v>
      </c>
      <c r="E5812">
        <v>76</v>
      </c>
      <c r="F5812">
        <v>0</v>
      </c>
      <c r="G5812">
        <v>-1</v>
      </c>
      <c r="H5812">
        <v>1</v>
      </c>
      <c r="I5812">
        <v>275</v>
      </c>
    </row>
    <row r="5813" spans="2:9" x14ac:dyDescent="0.25">
      <c r="B5813">
        <v>315</v>
      </c>
      <c r="C5813">
        <v>89</v>
      </c>
      <c r="D5813">
        <v>0.25479600000000002</v>
      </c>
      <c r="E5813">
        <v>76</v>
      </c>
      <c r="F5813">
        <v>0</v>
      </c>
      <c r="G5813">
        <v>-1</v>
      </c>
      <c r="H5813">
        <v>1</v>
      </c>
      <c r="I5813">
        <v>275</v>
      </c>
    </row>
    <row r="5814" spans="2:9" x14ac:dyDescent="0.25">
      <c r="B5814">
        <v>316</v>
      </c>
      <c r="C5814">
        <v>88</v>
      </c>
      <c r="D5814">
        <v>0.26631199999999999</v>
      </c>
      <c r="E5814">
        <v>76</v>
      </c>
      <c r="F5814">
        <v>0</v>
      </c>
      <c r="G5814">
        <v>-1</v>
      </c>
      <c r="H5814">
        <v>1</v>
      </c>
      <c r="I5814">
        <v>275</v>
      </c>
    </row>
    <row r="5815" spans="2:9" x14ac:dyDescent="0.25">
      <c r="B5815">
        <v>316</v>
      </c>
      <c r="C5815">
        <v>89</v>
      </c>
      <c r="D5815">
        <v>0.27064199999999999</v>
      </c>
      <c r="E5815">
        <v>76</v>
      </c>
      <c r="F5815">
        <v>0</v>
      </c>
      <c r="G5815">
        <v>-1</v>
      </c>
      <c r="H5815">
        <v>1</v>
      </c>
      <c r="I5815">
        <v>275</v>
      </c>
    </row>
    <row r="5816" spans="2:9" x14ac:dyDescent="0.25">
      <c r="B5816">
        <v>317</v>
      </c>
      <c r="C5816">
        <v>88</v>
      </c>
      <c r="D5816">
        <v>0.69987200000000005</v>
      </c>
      <c r="E5816">
        <v>76</v>
      </c>
      <c r="F5816">
        <v>0</v>
      </c>
      <c r="G5816">
        <v>-1</v>
      </c>
      <c r="H5816">
        <v>1</v>
      </c>
      <c r="I5816">
        <v>275</v>
      </c>
    </row>
    <row r="5817" spans="2:9" x14ac:dyDescent="0.25">
      <c r="B5817">
        <v>317</v>
      </c>
      <c r="C5817">
        <v>89</v>
      </c>
      <c r="D5817">
        <v>0.711252</v>
      </c>
      <c r="E5817">
        <v>76</v>
      </c>
      <c r="F5817">
        <v>0</v>
      </c>
      <c r="G5817">
        <v>-1</v>
      </c>
      <c r="H5817">
        <v>1</v>
      </c>
      <c r="I5817">
        <v>275</v>
      </c>
    </row>
    <row r="5818" spans="2:9" x14ac:dyDescent="0.25">
      <c r="B5818">
        <v>318</v>
      </c>
      <c r="C5818">
        <v>88</v>
      </c>
      <c r="D5818">
        <v>0.24269099999999999</v>
      </c>
      <c r="E5818">
        <v>76</v>
      </c>
      <c r="F5818">
        <v>0</v>
      </c>
      <c r="G5818">
        <v>-1</v>
      </c>
      <c r="H5818">
        <v>1</v>
      </c>
      <c r="I5818">
        <v>275</v>
      </c>
    </row>
    <row r="5819" spans="2:9" x14ac:dyDescent="0.25">
      <c r="B5819">
        <v>318</v>
      </c>
      <c r="C5819">
        <v>89</v>
      </c>
      <c r="D5819">
        <v>0.246637</v>
      </c>
      <c r="E5819">
        <v>76</v>
      </c>
      <c r="F5819">
        <v>0</v>
      </c>
      <c r="G5819">
        <v>-1</v>
      </c>
      <c r="H5819">
        <v>1</v>
      </c>
      <c r="I5819">
        <v>275</v>
      </c>
    </row>
    <row r="5820" spans="2:9" x14ac:dyDescent="0.25">
      <c r="B5820">
        <v>319</v>
      </c>
      <c r="C5820">
        <v>88</v>
      </c>
      <c r="D5820">
        <v>0.21465400000000001</v>
      </c>
      <c r="E5820">
        <v>76</v>
      </c>
      <c r="F5820">
        <v>0</v>
      </c>
      <c r="G5820">
        <v>-1</v>
      </c>
      <c r="H5820">
        <v>1</v>
      </c>
      <c r="I5820">
        <v>275</v>
      </c>
    </row>
    <row r="5821" spans="2:9" x14ac:dyDescent="0.25">
      <c r="B5821">
        <v>319</v>
      </c>
      <c r="C5821">
        <v>89</v>
      </c>
      <c r="D5821">
        <v>0.21814500000000001</v>
      </c>
      <c r="E5821">
        <v>76</v>
      </c>
      <c r="F5821">
        <v>0</v>
      </c>
      <c r="G5821">
        <v>-1</v>
      </c>
      <c r="H5821">
        <v>1</v>
      </c>
      <c r="I5821">
        <v>275</v>
      </c>
    </row>
    <row r="5822" spans="2:9" x14ac:dyDescent="0.25">
      <c r="B5822">
        <v>320</v>
      </c>
      <c r="C5822">
        <v>88</v>
      </c>
      <c r="D5822">
        <v>0.54583499999999996</v>
      </c>
      <c r="E5822">
        <v>76</v>
      </c>
      <c r="F5822">
        <v>0</v>
      </c>
      <c r="G5822">
        <v>-1</v>
      </c>
      <c r="H5822">
        <v>1</v>
      </c>
      <c r="I5822">
        <v>275</v>
      </c>
    </row>
    <row r="5823" spans="2:9" x14ac:dyDescent="0.25">
      <c r="B5823">
        <v>320</v>
      </c>
      <c r="C5823">
        <v>89</v>
      </c>
      <c r="D5823">
        <v>0.55471099999999995</v>
      </c>
      <c r="E5823">
        <v>76</v>
      </c>
      <c r="F5823">
        <v>0</v>
      </c>
      <c r="G5823">
        <v>-1</v>
      </c>
      <c r="H5823">
        <v>1</v>
      </c>
      <c r="I5823">
        <v>275</v>
      </c>
    </row>
    <row r="5824" spans="2:9" x14ac:dyDescent="0.25">
      <c r="B5824">
        <v>321</v>
      </c>
      <c r="C5824">
        <v>88</v>
      </c>
      <c r="D5824">
        <v>0.64625100000000002</v>
      </c>
      <c r="E5824">
        <v>76</v>
      </c>
      <c r="F5824">
        <v>0</v>
      </c>
      <c r="G5824">
        <v>-1</v>
      </c>
      <c r="H5824">
        <v>1</v>
      </c>
      <c r="I5824">
        <v>275</v>
      </c>
    </row>
    <row r="5825" spans="2:9" x14ac:dyDescent="0.25">
      <c r="B5825">
        <v>321</v>
      </c>
      <c r="C5825">
        <v>89</v>
      </c>
      <c r="D5825">
        <v>1.059134</v>
      </c>
      <c r="E5825">
        <v>76</v>
      </c>
      <c r="F5825">
        <v>0</v>
      </c>
      <c r="G5825">
        <v>-1</v>
      </c>
      <c r="H5825">
        <v>1</v>
      </c>
      <c r="I5825">
        <v>275</v>
      </c>
    </row>
    <row r="5826" spans="2:9" x14ac:dyDescent="0.25">
      <c r="B5826">
        <v>322</v>
      </c>
      <c r="C5826">
        <v>88</v>
      </c>
      <c r="D5826">
        <v>0.70740599999999998</v>
      </c>
      <c r="E5826">
        <v>76</v>
      </c>
      <c r="F5826">
        <v>0</v>
      </c>
      <c r="G5826">
        <v>-1</v>
      </c>
      <c r="H5826">
        <v>1</v>
      </c>
      <c r="I5826">
        <v>275</v>
      </c>
    </row>
    <row r="5827" spans="2:9" x14ac:dyDescent="0.25">
      <c r="B5827">
        <v>322</v>
      </c>
      <c r="C5827">
        <v>89</v>
      </c>
      <c r="D5827">
        <v>1.0045170000000001</v>
      </c>
      <c r="E5827">
        <v>76</v>
      </c>
      <c r="F5827">
        <v>0</v>
      </c>
      <c r="G5827">
        <v>-1</v>
      </c>
      <c r="H5827">
        <v>1</v>
      </c>
      <c r="I5827">
        <v>275</v>
      </c>
    </row>
    <row r="5828" spans="2:9" x14ac:dyDescent="0.25">
      <c r="B5828">
        <v>323</v>
      </c>
      <c r="C5828">
        <v>88</v>
      </c>
      <c r="D5828">
        <v>0.217533</v>
      </c>
      <c r="E5828">
        <v>76</v>
      </c>
      <c r="F5828">
        <v>0</v>
      </c>
      <c r="G5828">
        <v>-1</v>
      </c>
      <c r="H5828">
        <v>1</v>
      </c>
      <c r="I5828">
        <v>275</v>
      </c>
    </row>
    <row r="5829" spans="2:9" x14ac:dyDescent="0.25">
      <c r="B5829">
        <v>323</v>
      </c>
      <c r="C5829">
        <v>89</v>
      </c>
      <c r="D5829">
        <v>0.23163300000000001</v>
      </c>
      <c r="E5829">
        <v>76</v>
      </c>
      <c r="F5829">
        <v>0</v>
      </c>
      <c r="G5829">
        <v>-1</v>
      </c>
      <c r="H5829">
        <v>1</v>
      </c>
      <c r="I5829">
        <v>275</v>
      </c>
    </row>
    <row r="5830" spans="2:9" x14ac:dyDescent="0.25">
      <c r="B5830">
        <v>325</v>
      </c>
      <c r="C5830">
        <v>88</v>
      </c>
      <c r="D5830">
        <v>0.72398899999999999</v>
      </c>
      <c r="E5830">
        <v>76</v>
      </c>
      <c r="F5830">
        <v>0</v>
      </c>
      <c r="G5830">
        <v>-1</v>
      </c>
      <c r="H5830">
        <v>1</v>
      </c>
      <c r="I5830">
        <v>275</v>
      </c>
    </row>
    <row r="5831" spans="2:9" x14ac:dyDescent="0.25">
      <c r="B5831">
        <v>325</v>
      </c>
      <c r="C5831">
        <v>89</v>
      </c>
      <c r="D5831">
        <v>1.0280640000000001</v>
      </c>
      <c r="E5831">
        <v>76</v>
      </c>
      <c r="F5831">
        <v>0</v>
      </c>
      <c r="G5831">
        <v>-1</v>
      </c>
      <c r="H5831">
        <v>1</v>
      </c>
      <c r="I5831">
        <v>275</v>
      </c>
    </row>
    <row r="5832" spans="2:9" x14ac:dyDescent="0.25">
      <c r="B5832">
        <v>326</v>
      </c>
      <c r="C5832">
        <v>88</v>
      </c>
      <c r="D5832">
        <v>1.5058309999999999</v>
      </c>
      <c r="E5832">
        <v>76</v>
      </c>
      <c r="F5832">
        <v>0</v>
      </c>
      <c r="G5832">
        <v>-1</v>
      </c>
      <c r="H5832">
        <v>1</v>
      </c>
      <c r="I5832">
        <v>275</v>
      </c>
    </row>
    <row r="5833" spans="2:9" x14ac:dyDescent="0.25">
      <c r="B5833">
        <v>326</v>
      </c>
      <c r="C5833">
        <v>89</v>
      </c>
      <c r="D5833">
        <v>2.13828</v>
      </c>
      <c r="E5833">
        <v>76</v>
      </c>
      <c r="F5833">
        <v>0</v>
      </c>
      <c r="G5833">
        <v>-1</v>
      </c>
      <c r="H5833">
        <v>1</v>
      </c>
      <c r="I5833">
        <v>275</v>
      </c>
    </row>
    <row r="5834" spans="2:9" x14ac:dyDescent="0.25">
      <c r="B5834">
        <v>327</v>
      </c>
      <c r="C5834">
        <v>88</v>
      </c>
      <c r="D5834">
        <v>6.5588569999999997</v>
      </c>
      <c r="E5834">
        <v>76</v>
      </c>
      <c r="F5834">
        <v>0</v>
      </c>
      <c r="G5834">
        <v>-1</v>
      </c>
      <c r="H5834">
        <v>1</v>
      </c>
      <c r="I5834">
        <v>275</v>
      </c>
    </row>
    <row r="5835" spans="2:9" x14ac:dyDescent="0.25">
      <c r="B5835">
        <v>327</v>
      </c>
      <c r="C5835">
        <v>89</v>
      </c>
      <c r="D5835">
        <v>1.866341</v>
      </c>
      <c r="E5835">
        <v>76</v>
      </c>
      <c r="F5835">
        <v>0</v>
      </c>
      <c r="G5835">
        <v>-1</v>
      </c>
      <c r="H5835">
        <v>1</v>
      </c>
      <c r="I5835">
        <v>275</v>
      </c>
    </row>
    <row r="5836" spans="2:9" x14ac:dyDescent="0.25">
      <c r="B5836">
        <v>328</v>
      </c>
      <c r="C5836">
        <v>88</v>
      </c>
      <c r="D5836">
        <v>4.1298529999999998</v>
      </c>
      <c r="E5836">
        <v>76</v>
      </c>
      <c r="F5836">
        <v>0</v>
      </c>
      <c r="G5836">
        <v>-1</v>
      </c>
      <c r="H5836">
        <v>1</v>
      </c>
      <c r="I5836">
        <v>275</v>
      </c>
    </row>
    <row r="5837" spans="2:9" x14ac:dyDescent="0.25">
      <c r="B5837">
        <v>328</v>
      </c>
      <c r="C5837">
        <v>89</v>
      </c>
      <c r="D5837">
        <v>1.1751609999999999</v>
      </c>
      <c r="E5837">
        <v>76</v>
      </c>
      <c r="F5837">
        <v>0</v>
      </c>
      <c r="G5837">
        <v>-1</v>
      </c>
      <c r="H5837">
        <v>1</v>
      </c>
      <c r="I5837">
        <v>275</v>
      </c>
    </row>
    <row r="5838" spans="2:9" x14ac:dyDescent="0.25">
      <c r="B5838">
        <v>329</v>
      </c>
      <c r="C5838">
        <v>88</v>
      </c>
      <c r="D5838">
        <v>0.36709000000000003</v>
      </c>
      <c r="E5838">
        <v>76</v>
      </c>
      <c r="F5838">
        <v>0</v>
      </c>
      <c r="G5838">
        <v>-1</v>
      </c>
      <c r="H5838">
        <v>1</v>
      </c>
      <c r="I5838">
        <v>275</v>
      </c>
    </row>
    <row r="5839" spans="2:9" x14ac:dyDescent="0.25">
      <c r="B5839">
        <v>329</v>
      </c>
      <c r="C5839">
        <v>89</v>
      </c>
      <c r="D5839">
        <v>0.808473</v>
      </c>
      <c r="E5839">
        <v>76</v>
      </c>
      <c r="F5839">
        <v>0</v>
      </c>
      <c r="G5839">
        <v>-1</v>
      </c>
      <c r="H5839">
        <v>1</v>
      </c>
      <c r="I5839">
        <v>275</v>
      </c>
    </row>
    <row r="5840" spans="2:9" x14ac:dyDescent="0.25">
      <c r="B5840">
        <v>330</v>
      </c>
      <c r="C5840">
        <v>88</v>
      </c>
      <c r="D5840">
        <v>0.27774399999999999</v>
      </c>
      <c r="E5840">
        <v>76</v>
      </c>
      <c r="F5840">
        <v>0</v>
      </c>
      <c r="G5840">
        <v>-1</v>
      </c>
      <c r="H5840">
        <v>1</v>
      </c>
      <c r="I5840">
        <v>275</v>
      </c>
    </row>
    <row r="5841" spans="2:9" x14ac:dyDescent="0.25">
      <c r="B5841">
        <v>331</v>
      </c>
      <c r="C5841">
        <v>88</v>
      </c>
      <c r="D5841">
        <v>0.59939200000000004</v>
      </c>
      <c r="E5841">
        <v>76</v>
      </c>
      <c r="F5841">
        <v>0</v>
      </c>
      <c r="G5841">
        <v>-1</v>
      </c>
      <c r="H5841">
        <v>1</v>
      </c>
      <c r="I5841">
        <v>275</v>
      </c>
    </row>
    <row r="5842" spans="2:9" x14ac:dyDescent="0.25">
      <c r="B5842">
        <v>331</v>
      </c>
      <c r="C5842">
        <v>89</v>
      </c>
      <c r="D5842">
        <v>1.3200890000000001</v>
      </c>
      <c r="E5842">
        <v>76</v>
      </c>
      <c r="F5842">
        <v>0</v>
      </c>
      <c r="G5842">
        <v>-1</v>
      </c>
      <c r="H5842">
        <v>1</v>
      </c>
      <c r="I5842">
        <v>275</v>
      </c>
    </row>
    <row r="5843" spans="2:9" x14ac:dyDescent="0.25">
      <c r="B5843">
        <v>332</v>
      </c>
      <c r="C5843">
        <v>88</v>
      </c>
      <c r="D5843">
        <v>0.59939200000000004</v>
      </c>
      <c r="E5843">
        <v>76</v>
      </c>
      <c r="F5843">
        <v>0</v>
      </c>
      <c r="G5843">
        <v>-1</v>
      </c>
      <c r="H5843">
        <v>1</v>
      </c>
      <c r="I5843">
        <v>275</v>
      </c>
    </row>
    <row r="5844" spans="2:9" x14ac:dyDescent="0.25">
      <c r="B5844">
        <v>332</v>
      </c>
      <c r="C5844">
        <v>89</v>
      </c>
      <c r="D5844">
        <v>0.249747</v>
      </c>
      <c r="E5844">
        <v>76</v>
      </c>
      <c r="F5844">
        <v>0</v>
      </c>
      <c r="G5844">
        <v>-1</v>
      </c>
      <c r="H5844">
        <v>1</v>
      </c>
      <c r="I5844">
        <v>275</v>
      </c>
    </row>
    <row r="5845" spans="2:9" x14ac:dyDescent="0.25">
      <c r="B5845">
        <v>333</v>
      </c>
      <c r="C5845">
        <v>88</v>
      </c>
      <c r="D5845">
        <v>0.59939200000000004</v>
      </c>
      <c r="E5845">
        <v>76</v>
      </c>
      <c r="F5845">
        <v>0</v>
      </c>
      <c r="G5845">
        <v>-1</v>
      </c>
      <c r="H5845">
        <v>1</v>
      </c>
      <c r="I5845">
        <v>275</v>
      </c>
    </row>
    <row r="5846" spans="2:9" x14ac:dyDescent="0.25">
      <c r="B5846">
        <v>333</v>
      </c>
      <c r="C5846">
        <v>89</v>
      </c>
      <c r="D5846">
        <v>1.3200890000000001</v>
      </c>
      <c r="E5846">
        <v>76</v>
      </c>
      <c r="F5846">
        <v>0</v>
      </c>
      <c r="G5846">
        <v>-1</v>
      </c>
      <c r="H5846">
        <v>1</v>
      </c>
      <c r="I5846">
        <v>275</v>
      </c>
    </row>
    <row r="5847" spans="2:9" x14ac:dyDescent="0.25">
      <c r="B5847">
        <v>334</v>
      </c>
      <c r="C5847">
        <v>88</v>
      </c>
      <c r="D5847">
        <v>0.59939200000000004</v>
      </c>
      <c r="E5847">
        <v>76</v>
      </c>
      <c r="F5847">
        <v>0</v>
      </c>
      <c r="G5847">
        <v>-1</v>
      </c>
      <c r="H5847">
        <v>1</v>
      </c>
      <c r="I5847">
        <v>275</v>
      </c>
    </row>
    <row r="5848" spans="2:9" x14ac:dyDescent="0.25">
      <c r="B5848">
        <v>334</v>
      </c>
      <c r="C5848">
        <v>89</v>
      </c>
      <c r="D5848">
        <v>0.249747</v>
      </c>
      <c r="E5848">
        <v>76</v>
      </c>
      <c r="F5848">
        <v>0</v>
      </c>
      <c r="G5848">
        <v>-1</v>
      </c>
      <c r="H5848">
        <v>1</v>
      </c>
      <c r="I5848">
        <v>275</v>
      </c>
    </row>
    <row r="5849" spans="2:9" x14ac:dyDescent="0.25">
      <c r="B5849">
        <v>335</v>
      </c>
      <c r="C5849">
        <v>88</v>
      </c>
      <c r="D5849">
        <v>0.59939200000000004</v>
      </c>
      <c r="E5849">
        <v>76</v>
      </c>
      <c r="F5849">
        <v>0</v>
      </c>
      <c r="G5849">
        <v>-1</v>
      </c>
      <c r="H5849">
        <v>1</v>
      </c>
      <c r="I5849">
        <v>275</v>
      </c>
    </row>
    <row r="5850" spans="2:9" x14ac:dyDescent="0.25">
      <c r="B5850">
        <v>335</v>
      </c>
      <c r="C5850">
        <v>89</v>
      </c>
      <c r="D5850">
        <v>1.3200890000000001</v>
      </c>
      <c r="E5850">
        <v>76</v>
      </c>
      <c r="F5850">
        <v>0</v>
      </c>
      <c r="G5850">
        <v>-1</v>
      </c>
      <c r="H5850">
        <v>1</v>
      </c>
      <c r="I5850">
        <v>275</v>
      </c>
    </row>
    <row r="5851" spans="2:9" x14ac:dyDescent="0.25">
      <c r="B5851">
        <v>336</v>
      </c>
      <c r="C5851">
        <v>88</v>
      </c>
      <c r="D5851">
        <v>0.59939200000000004</v>
      </c>
      <c r="E5851">
        <v>76</v>
      </c>
      <c r="F5851">
        <v>0</v>
      </c>
      <c r="G5851">
        <v>-1</v>
      </c>
      <c r="H5851">
        <v>1</v>
      </c>
      <c r="I5851">
        <v>275</v>
      </c>
    </row>
    <row r="5852" spans="2:9" x14ac:dyDescent="0.25">
      <c r="B5852">
        <v>336</v>
      </c>
      <c r="C5852">
        <v>89</v>
      </c>
      <c r="D5852">
        <v>0.249747</v>
      </c>
      <c r="E5852">
        <v>76</v>
      </c>
      <c r="F5852">
        <v>0</v>
      </c>
      <c r="G5852">
        <v>-1</v>
      </c>
      <c r="H5852">
        <v>1</v>
      </c>
      <c r="I5852">
        <v>275</v>
      </c>
    </row>
    <row r="5853" spans="2:9" x14ac:dyDescent="0.25">
      <c r="B5853">
        <v>337</v>
      </c>
      <c r="C5853">
        <v>88</v>
      </c>
      <c r="D5853">
        <v>0.59939200000000004</v>
      </c>
      <c r="E5853">
        <v>76</v>
      </c>
      <c r="F5853">
        <v>0</v>
      </c>
      <c r="G5853">
        <v>-1</v>
      </c>
      <c r="H5853">
        <v>1</v>
      </c>
      <c r="I5853">
        <v>275</v>
      </c>
    </row>
    <row r="5854" spans="2:9" x14ac:dyDescent="0.25">
      <c r="B5854">
        <v>337</v>
      </c>
      <c r="C5854">
        <v>89</v>
      </c>
      <c r="D5854">
        <v>1.3200890000000001</v>
      </c>
      <c r="E5854">
        <v>76</v>
      </c>
      <c r="F5854">
        <v>0</v>
      </c>
      <c r="G5854">
        <v>-1</v>
      </c>
      <c r="H5854">
        <v>1</v>
      </c>
      <c r="I5854">
        <v>275</v>
      </c>
    </row>
    <row r="5855" spans="2:9" x14ac:dyDescent="0.25">
      <c r="B5855">
        <v>338</v>
      </c>
      <c r="C5855">
        <v>88</v>
      </c>
      <c r="D5855">
        <v>0.59939200000000004</v>
      </c>
      <c r="E5855">
        <v>76</v>
      </c>
      <c r="F5855">
        <v>0</v>
      </c>
      <c r="G5855">
        <v>-1</v>
      </c>
      <c r="H5855">
        <v>1</v>
      </c>
      <c r="I5855">
        <v>275</v>
      </c>
    </row>
    <row r="5856" spans="2:9" x14ac:dyDescent="0.25">
      <c r="B5856">
        <v>338</v>
      </c>
      <c r="C5856">
        <v>89</v>
      </c>
      <c r="D5856">
        <v>0.249747</v>
      </c>
      <c r="E5856">
        <v>76</v>
      </c>
      <c r="F5856">
        <v>0</v>
      </c>
      <c r="G5856">
        <v>-1</v>
      </c>
      <c r="H5856">
        <v>1</v>
      </c>
      <c r="I5856">
        <v>275</v>
      </c>
    </row>
    <row r="5857" spans="2:9" x14ac:dyDescent="0.25">
      <c r="B5857">
        <v>339</v>
      </c>
      <c r="C5857">
        <v>88</v>
      </c>
      <c r="D5857">
        <v>0.36709000000000003</v>
      </c>
      <c r="E5857">
        <v>76</v>
      </c>
      <c r="F5857">
        <v>0</v>
      </c>
      <c r="G5857">
        <v>-1</v>
      </c>
      <c r="H5857">
        <v>1</v>
      </c>
      <c r="I5857">
        <v>275</v>
      </c>
    </row>
    <row r="5858" spans="2:9" x14ac:dyDescent="0.25">
      <c r="B5858">
        <v>339</v>
      </c>
      <c r="C5858">
        <v>89</v>
      </c>
      <c r="D5858">
        <v>0.808473</v>
      </c>
      <c r="E5858">
        <v>76</v>
      </c>
      <c r="F5858">
        <v>0</v>
      </c>
      <c r="G5858">
        <v>-1</v>
      </c>
      <c r="H5858">
        <v>1</v>
      </c>
      <c r="I5858">
        <v>275</v>
      </c>
    </row>
    <row r="5859" spans="2:9" x14ac:dyDescent="0.25">
      <c r="B5859">
        <v>340</v>
      </c>
      <c r="C5859">
        <v>88</v>
      </c>
      <c r="D5859">
        <v>0.36709000000000003</v>
      </c>
      <c r="E5859">
        <v>76</v>
      </c>
      <c r="F5859">
        <v>0</v>
      </c>
      <c r="G5859">
        <v>-1</v>
      </c>
      <c r="H5859">
        <v>1</v>
      </c>
      <c r="I5859">
        <v>275</v>
      </c>
    </row>
    <row r="5860" spans="2:9" x14ac:dyDescent="0.25">
      <c r="B5860">
        <v>341</v>
      </c>
      <c r="C5860">
        <v>88</v>
      </c>
      <c r="D5860">
        <v>0.59939200000000004</v>
      </c>
      <c r="E5860">
        <v>76</v>
      </c>
      <c r="F5860">
        <v>0</v>
      </c>
      <c r="G5860">
        <v>-1</v>
      </c>
      <c r="H5860">
        <v>1</v>
      </c>
      <c r="I5860">
        <v>275</v>
      </c>
    </row>
    <row r="5861" spans="2:9" x14ac:dyDescent="0.25">
      <c r="B5861">
        <v>341</v>
      </c>
      <c r="C5861">
        <v>89</v>
      </c>
      <c r="D5861">
        <v>1.3200890000000001</v>
      </c>
      <c r="E5861">
        <v>76</v>
      </c>
      <c r="F5861">
        <v>0</v>
      </c>
      <c r="G5861">
        <v>-1</v>
      </c>
      <c r="H5861">
        <v>1</v>
      </c>
      <c r="I5861">
        <v>275</v>
      </c>
    </row>
    <row r="5862" spans="2:9" x14ac:dyDescent="0.25">
      <c r="B5862">
        <v>342</v>
      </c>
      <c r="C5862">
        <v>88</v>
      </c>
      <c r="D5862">
        <v>0.27774399999999999</v>
      </c>
      <c r="E5862">
        <v>76</v>
      </c>
      <c r="F5862">
        <v>0</v>
      </c>
      <c r="G5862">
        <v>-1</v>
      </c>
      <c r="H5862">
        <v>1</v>
      </c>
      <c r="I5862">
        <v>275</v>
      </c>
    </row>
    <row r="5863" spans="2:9" x14ac:dyDescent="0.25">
      <c r="B5863">
        <v>343</v>
      </c>
      <c r="C5863">
        <v>88</v>
      </c>
      <c r="D5863">
        <v>0.78159599999999996</v>
      </c>
      <c r="E5863">
        <v>76</v>
      </c>
      <c r="F5863">
        <v>0</v>
      </c>
      <c r="G5863">
        <v>-1</v>
      </c>
      <c r="H5863">
        <v>1</v>
      </c>
      <c r="I5863">
        <v>275</v>
      </c>
    </row>
    <row r="5864" spans="2:9" x14ac:dyDescent="0.25">
      <c r="B5864">
        <v>343</v>
      </c>
      <c r="C5864">
        <v>89</v>
      </c>
      <c r="D5864">
        <v>1.853785</v>
      </c>
      <c r="E5864">
        <v>76</v>
      </c>
      <c r="F5864">
        <v>0</v>
      </c>
      <c r="G5864">
        <v>-1</v>
      </c>
      <c r="H5864">
        <v>1</v>
      </c>
      <c r="I5864">
        <v>275</v>
      </c>
    </row>
    <row r="5865" spans="2:9" x14ac:dyDescent="0.25">
      <c r="B5865">
        <v>344</v>
      </c>
      <c r="C5865">
        <v>88</v>
      </c>
      <c r="D5865">
        <v>0.78159599999999996</v>
      </c>
      <c r="E5865">
        <v>76</v>
      </c>
      <c r="F5865">
        <v>0</v>
      </c>
      <c r="G5865">
        <v>-1</v>
      </c>
      <c r="H5865">
        <v>1</v>
      </c>
      <c r="I5865">
        <v>275</v>
      </c>
    </row>
    <row r="5866" spans="2:9" x14ac:dyDescent="0.25">
      <c r="B5866">
        <v>344</v>
      </c>
      <c r="C5866">
        <v>89</v>
      </c>
      <c r="D5866">
        <v>0.35071600000000003</v>
      </c>
      <c r="E5866">
        <v>76</v>
      </c>
      <c r="F5866">
        <v>0</v>
      </c>
      <c r="G5866">
        <v>-1</v>
      </c>
      <c r="H5866">
        <v>1</v>
      </c>
      <c r="I5866">
        <v>275</v>
      </c>
    </row>
    <row r="5867" spans="2:9" x14ac:dyDescent="0.25">
      <c r="B5867">
        <v>345</v>
      </c>
      <c r="C5867">
        <v>88</v>
      </c>
      <c r="D5867">
        <v>0.82568299999999994</v>
      </c>
      <c r="E5867">
        <v>76</v>
      </c>
      <c r="F5867">
        <v>0</v>
      </c>
      <c r="G5867">
        <v>-1</v>
      </c>
      <c r="H5867">
        <v>1</v>
      </c>
      <c r="I5867">
        <v>275</v>
      </c>
    </row>
    <row r="5868" spans="2:9" x14ac:dyDescent="0.25">
      <c r="B5868">
        <v>345</v>
      </c>
      <c r="C5868">
        <v>89</v>
      </c>
      <c r="D5868">
        <v>1.222011</v>
      </c>
      <c r="E5868">
        <v>76</v>
      </c>
      <c r="F5868">
        <v>0</v>
      </c>
      <c r="G5868">
        <v>-1</v>
      </c>
      <c r="H5868">
        <v>1</v>
      </c>
      <c r="I5868">
        <v>275</v>
      </c>
    </row>
    <row r="5869" spans="2:9" x14ac:dyDescent="0.25">
      <c r="B5869">
        <v>346</v>
      </c>
      <c r="C5869">
        <v>88</v>
      </c>
      <c r="D5869">
        <v>0.98448100000000005</v>
      </c>
      <c r="E5869">
        <v>76</v>
      </c>
      <c r="F5869">
        <v>0</v>
      </c>
      <c r="G5869">
        <v>-1</v>
      </c>
      <c r="H5869">
        <v>1</v>
      </c>
      <c r="I5869">
        <v>275</v>
      </c>
    </row>
    <row r="5870" spans="2:9" x14ac:dyDescent="0.25">
      <c r="B5870">
        <v>346</v>
      </c>
      <c r="C5870">
        <v>89</v>
      </c>
      <c r="D5870">
        <v>1.1826559999999999</v>
      </c>
      <c r="E5870">
        <v>76</v>
      </c>
      <c r="F5870">
        <v>0</v>
      </c>
      <c r="G5870">
        <v>-1</v>
      </c>
      <c r="H5870">
        <v>1</v>
      </c>
      <c r="I5870">
        <v>275</v>
      </c>
    </row>
    <row r="5871" spans="2:9" x14ac:dyDescent="0.25">
      <c r="B5871">
        <v>347</v>
      </c>
      <c r="C5871">
        <v>88</v>
      </c>
      <c r="D5871">
        <v>0.82568299999999994</v>
      </c>
      <c r="E5871">
        <v>76</v>
      </c>
      <c r="F5871">
        <v>0</v>
      </c>
      <c r="G5871">
        <v>-1</v>
      </c>
      <c r="H5871">
        <v>1</v>
      </c>
      <c r="I5871">
        <v>275</v>
      </c>
    </row>
    <row r="5872" spans="2:9" x14ac:dyDescent="0.25">
      <c r="B5872">
        <v>347</v>
      </c>
      <c r="C5872">
        <v>89</v>
      </c>
      <c r="D5872">
        <v>0.23119100000000001</v>
      </c>
      <c r="E5872">
        <v>76</v>
      </c>
      <c r="F5872">
        <v>0</v>
      </c>
      <c r="G5872">
        <v>-1</v>
      </c>
      <c r="H5872">
        <v>1</v>
      </c>
      <c r="I5872">
        <v>275</v>
      </c>
    </row>
    <row r="5873" spans="2:9" x14ac:dyDescent="0.25">
      <c r="B5873">
        <v>348</v>
      </c>
      <c r="C5873">
        <v>88</v>
      </c>
      <c r="D5873">
        <v>0.98448100000000005</v>
      </c>
      <c r="E5873">
        <v>76</v>
      </c>
      <c r="F5873">
        <v>0</v>
      </c>
      <c r="G5873">
        <v>-1</v>
      </c>
      <c r="H5873">
        <v>1</v>
      </c>
      <c r="I5873">
        <v>275</v>
      </c>
    </row>
    <row r="5874" spans="2:9" x14ac:dyDescent="0.25">
      <c r="B5874">
        <v>348</v>
      </c>
      <c r="C5874">
        <v>89</v>
      </c>
      <c r="D5874">
        <v>0.223746</v>
      </c>
      <c r="E5874">
        <v>76</v>
      </c>
      <c r="F5874">
        <v>0</v>
      </c>
      <c r="G5874">
        <v>-1</v>
      </c>
      <c r="H5874">
        <v>1</v>
      </c>
      <c r="I5874">
        <v>275</v>
      </c>
    </row>
    <row r="5875" spans="2:9" x14ac:dyDescent="0.25">
      <c r="B5875">
        <v>349</v>
      </c>
      <c r="C5875">
        <v>88</v>
      </c>
      <c r="D5875">
        <v>0.50626300000000002</v>
      </c>
      <c r="E5875">
        <v>76</v>
      </c>
      <c r="F5875">
        <v>0</v>
      </c>
      <c r="G5875">
        <v>-1</v>
      </c>
      <c r="H5875">
        <v>1</v>
      </c>
      <c r="I5875">
        <v>275</v>
      </c>
    </row>
    <row r="5876" spans="2:9" x14ac:dyDescent="0.25">
      <c r="B5876">
        <v>349</v>
      </c>
      <c r="C5876">
        <v>89</v>
      </c>
      <c r="D5876">
        <v>0.98588100000000001</v>
      </c>
      <c r="E5876">
        <v>76</v>
      </c>
      <c r="F5876">
        <v>0</v>
      </c>
      <c r="G5876">
        <v>-1</v>
      </c>
      <c r="H5876">
        <v>1</v>
      </c>
      <c r="I5876">
        <v>275</v>
      </c>
    </row>
    <row r="5877" spans="2:9" x14ac:dyDescent="0.25">
      <c r="B5877">
        <v>350</v>
      </c>
      <c r="C5877">
        <v>88</v>
      </c>
      <c r="D5877">
        <v>0.50626300000000002</v>
      </c>
      <c r="E5877">
        <v>76</v>
      </c>
      <c r="F5877">
        <v>0</v>
      </c>
      <c r="G5877">
        <v>-1</v>
      </c>
      <c r="H5877">
        <v>1</v>
      </c>
      <c r="I5877">
        <v>275</v>
      </c>
    </row>
    <row r="5878" spans="2:9" x14ac:dyDescent="0.25">
      <c r="B5878">
        <v>351</v>
      </c>
      <c r="C5878">
        <v>88</v>
      </c>
      <c r="D5878">
        <v>1.079672</v>
      </c>
      <c r="E5878">
        <v>76</v>
      </c>
      <c r="F5878">
        <v>0</v>
      </c>
      <c r="G5878">
        <v>-1</v>
      </c>
      <c r="H5878">
        <v>1</v>
      </c>
      <c r="I5878">
        <v>275</v>
      </c>
    </row>
    <row r="5879" spans="2:9" x14ac:dyDescent="0.25">
      <c r="B5879">
        <v>351</v>
      </c>
      <c r="C5879">
        <v>89</v>
      </c>
      <c r="D5879">
        <v>1.597915</v>
      </c>
      <c r="E5879">
        <v>76</v>
      </c>
      <c r="F5879">
        <v>0</v>
      </c>
      <c r="G5879">
        <v>-1</v>
      </c>
      <c r="H5879">
        <v>1</v>
      </c>
      <c r="I5879">
        <v>275</v>
      </c>
    </row>
    <row r="5880" spans="2:9" x14ac:dyDescent="0.25">
      <c r="B5880">
        <v>352</v>
      </c>
      <c r="C5880">
        <v>88</v>
      </c>
      <c r="D5880">
        <v>1.3301559999999999</v>
      </c>
      <c r="E5880">
        <v>76</v>
      </c>
      <c r="F5880">
        <v>0</v>
      </c>
      <c r="G5880">
        <v>-1</v>
      </c>
      <c r="H5880">
        <v>1</v>
      </c>
      <c r="I5880">
        <v>275</v>
      </c>
    </row>
    <row r="5881" spans="2:9" x14ac:dyDescent="0.25">
      <c r="B5881">
        <v>352</v>
      </c>
      <c r="C5881">
        <v>89</v>
      </c>
      <c r="D5881">
        <v>1.597915</v>
      </c>
      <c r="E5881">
        <v>76</v>
      </c>
      <c r="F5881">
        <v>0</v>
      </c>
      <c r="G5881">
        <v>-1</v>
      </c>
      <c r="H5881">
        <v>1</v>
      </c>
      <c r="I5881">
        <v>275</v>
      </c>
    </row>
    <row r="5882" spans="2:9" x14ac:dyDescent="0.25">
      <c r="B5882">
        <v>353</v>
      </c>
      <c r="C5882">
        <v>88</v>
      </c>
      <c r="D5882">
        <v>1.079672</v>
      </c>
      <c r="E5882">
        <v>76</v>
      </c>
      <c r="F5882">
        <v>0</v>
      </c>
      <c r="G5882">
        <v>-1</v>
      </c>
      <c r="H5882">
        <v>1</v>
      </c>
      <c r="I5882">
        <v>275</v>
      </c>
    </row>
    <row r="5883" spans="2:9" x14ac:dyDescent="0.25">
      <c r="B5883">
        <v>353</v>
      </c>
      <c r="C5883">
        <v>89</v>
      </c>
      <c r="D5883">
        <v>0.30230800000000002</v>
      </c>
      <c r="E5883">
        <v>76</v>
      </c>
      <c r="F5883">
        <v>0</v>
      </c>
      <c r="G5883">
        <v>-1</v>
      </c>
      <c r="H5883">
        <v>1</v>
      </c>
      <c r="I5883">
        <v>275</v>
      </c>
    </row>
    <row r="5884" spans="2:9" x14ac:dyDescent="0.25">
      <c r="B5884">
        <v>354</v>
      </c>
      <c r="C5884">
        <v>88</v>
      </c>
      <c r="D5884">
        <v>1.3301559999999999</v>
      </c>
      <c r="E5884">
        <v>76</v>
      </c>
      <c r="F5884">
        <v>0</v>
      </c>
      <c r="G5884">
        <v>-1</v>
      </c>
      <c r="H5884">
        <v>1</v>
      </c>
      <c r="I5884">
        <v>275</v>
      </c>
    </row>
    <row r="5885" spans="2:9" x14ac:dyDescent="0.25">
      <c r="B5885">
        <v>354</v>
      </c>
      <c r="C5885">
        <v>89</v>
      </c>
      <c r="D5885">
        <v>0.30230800000000002</v>
      </c>
      <c r="E5885">
        <v>76</v>
      </c>
      <c r="F5885">
        <v>0</v>
      </c>
      <c r="G5885">
        <v>-1</v>
      </c>
      <c r="H5885">
        <v>1</v>
      </c>
      <c r="I5885">
        <v>275</v>
      </c>
    </row>
    <row r="5886" spans="2:9" x14ac:dyDescent="0.25">
      <c r="B5886">
        <v>355</v>
      </c>
      <c r="C5886">
        <v>88</v>
      </c>
      <c r="D5886">
        <v>0.82055100000000003</v>
      </c>
      <c r="E5886">
        <v>76</v>
      </c>
      <c r="F5886">
        <v>0</v>
      </c>
      <c r="G5886">
        <v>-1</v>
      </c>
      <c r="H5886">
        <v>1</v>
      </c>
      <c r="I5886">
        <v>275</v>
      </c>
    </row>
    <row r="5887" spans="2:9" x14ac:dyDescent="0.25">
      <c r="B5887">
        <v>355</v>
      </c>
      <c r="C5887">
        <v>89</v>
      </c>
      <c r="D5887">
        <v>1.597915</v>
      </c>
      <c r="E5887">
        <v>76</v>
      </c>
      <c r="F5887">
        <v>0</v>
      </c>
      <c r="G5887">
        <v>-1</v>
      </c>
      <c r="H5887">
        <v>1</v>
      </c>
      <c r="I5887">
        <v>275</v>
      </c>
    </row>
    <row r="5888" spans="2:9" x14ac:dyDescent="0.25">
      <c r="B5888">
        <v>356</v>
      </c>
      <c r="C5888">
        <v>88</v>
      </c>
      <c r="D5888">
        <v>0.82055100000000003</v>
      </c>
      <c r="E5888">
        <v>76</v>
      </c>
      <c r="F5888">
        <v>0</v>
      </c>
      <c r="G5888">
        <v>-1</v>
      </c>
      <c r="H5888">
        <v>1</v>
      </c>
      <c r="I5888">
        <v>275</v>
      </c>
    </row>
    <row r="5889" spans="2:9" x14ac:dyDescent="0.25">
      <c r="B5889">
        <v>356</v>
      </c>
      <c r="C5889">
        <v>89</v>
      </c>
      <c r="D5889">
        <v>0.30230800000000002</v>
      </c>
      <c r="E5889">
        <v>76</v>
      </c>
      <c r="F5889">
        <v>0</v>
      </c>
      <c r="G5889">
        <v>-1</v>
      </c>
      <c r="H5889">
        <v>1</v>
      </c>
      <c r="I5889">
        <v>275</v>
      </c>
    </row>
    <row r="5890" spans="2:9" x14ac:dyDescent="0.25">
      <c r="B5890">
        <v>357</v>
      </c>
      <c r="C5890">
        <v>89</v>
      </c>
      <c r="D5890">
        <v>0.29667300000000002</v>
      </c>
      <c r="E5890">
        <v>76</v>
      </c>
      <c r="F5890">
        <v>0</v>
      </c>
      <c r="G5890">
        <v>-1</v>
      </c>
      <c r="H5890">
        <v>1</v>
      </c>
      <c r="I5890">
        <v>275</v>
      </c>
    </row>
    <row r="5891" spans="2:9" x14ac:dyDescent="0.25">
      <c r="B5891">
        <v>358</v>
      </c>
      <c r="C5891">
        <v>88</v>
      </c>
      <c r="D5891">
        <v>0.23074600000000001</v>
      </c>
      <c r="E5891">
        <v>76</v>
      </c>
      <c r="F5891">
        <v>0</v>
      </c>
      <c r="G5891">
        <v>-1</v>
      </c>
      <c r="H5891">
        <v>1</v>
      </c>
      <c r="I5891">
        <v>275</v>
      </c>
    </row>
    <row r="5892" spans="2:9" x14ac:dyDescent="0.25">
      <c r="B5892">
        <v>358</v>
      </c>
      <c r="C5892">
        <v>89</v>
      </c>
      <c r="D5892">
        <v>0.29667300000000002</v>
      </c>
      <c r="E5892">
        <v>76</v>
      </c>
      <c r="F5892">
        <v>0</v>
      </c>
      <c r="G5892">
        <v>-1</v>
      </c>
      <c r="H5892">
        <v>1</v>
      </c>
      <c r="I5892">
        <v>275</v>
      </c>
    </row>
    <row r="5893" spans="2:9" x14ac:dyDescent="0.25">
      <c r="B5893">
        <v>359</v>
      </c>
      <c r="C5893">
        <v>89</v>
      </c>
      <c r="D5893">
        <v>0.29667300000000002</v>
      </c>
      <c r="E5893">
        <v>76</v>
      </c>
      <c r="F5893">
        <v>0</v>
      </c>
      <c r="G5893">
        <v>-1</v>
      </c>
      <c r="H5893">
        <v>1</v>
      </c>
      <c r="I5893">
        <v>275</v>
      </c>
    </row>
    <row r="5894" spans="2:9" x14ac:dyDescent="0.25">
      <c r="B5894">
        <v>361</v>
      </c>
      <c r="C5894">
        <v>88</v>
      </c>
      <c r="D5894">
        <v>0.23074600000000001</v>
      </c>
      <c r="E5894">
        <v>76</v>
      </c>
      <c r="F5894">
        <v>0</v>
      </c>
      <c r="G5894">
        <v>-1</v>
      </c>
      <c r="H5894">
        <v>1</v>
      </c>
      <c r="I5894">
        <v>275</v>
      </c>
    </row>
    <row r="5895" spans="2:9" x14ac:dyDescent="0.25">
      <c r="B5895">
        <v>363</v>
      </c>
      <c r="C5895">
        <v>88</v>
      </c>
      <c r="D5895">
        <v>0.82568299999999994</v>
      </c>
      <c r="E5895">
        <v>76</v>
      </c>
      <c r="F5895">
        <v>0</v>
      </c>
      <c r="G5895">
        <v>-1</v>
      </c>
      <c r="H5895">
        <v>1</v>
      </c>
      <c r="I5895">
        <v>275</v>
      </c>
    </row>
    <row r="5896" spans="2:9" x14ac:dyDescent="0.25">
      <c r="B5896">
        <v>363</v>
      </c>
      <c r="C5896">
        <v>89</v>
      </c>
      <c r="D5896">
        <v>1.222011</v>
      </c>
      <c r="E5896">
        <v>76</v>
      </c>
      <c r="F5896">
        <v>0</v>
      </c>
      <c r="G5896">
        <v>-1</v>
      </c>
      <c r="H5896">
        <v>1</v>
      </c>
      <c r="I5896">
        <v>275</v>
      </c>
    </row>
    <row r="5897" spans="2:9" x14ac:dyDescent="0.25">
      <c r="B5897">
        <v>364</v>
      </c>
      <c r="C5897">
        <v>88</v>
      </c>
      <c r="D5897">
        <v>0.98448100000000005</v>
      </c>
      <c r="E5897">
        <v>76</v>
      </c>
      <c r="F5897">
        <v>0</v>
      </c>
      <c r="G5897">
        <v>-1</v>
      </c>
      <c r="H5897">
        <v>1</v>
      </c>
      <c r="I5897">
        <v>275</v>
      </c>
    </row>
    <row r="5898" spans="2:9" x14ac:dyDescent="0.25">
      <c r="B5898">
        <v>364</v>
      </c>
      <c r="C5898">
        <v>89</v>
      </c>
      <c r="D5898">
        <v>1.1826559999999999</v>
      </c>
      <c r="E5898">
        <v>76</v>
      </c>
      <c r="F5898">
        <v>0</v>
      </c>
      <c r="G5898">
        <v>-1</v>
      </c>
      <c r="H5898">
        <v>1</v>
      </c>
      <c r="I5898">
        <v>275</v>
      </c>
    </row>
    <row r="5899" spans="2:9" x14ac:dyDescent="0.25">
      <c r="B5899">
        <v>365</v>
      </c>
      <c r="C5899">
        <v>88</v>
      </c>
      <c r="D5899">
        <v>0.42681400000000003</v>
      </c>
      <c r="E5899">
        <v>76</v>
      </c>
      <c r="F5899">
        <v>0</v>
      </c>
      <c r="G5899">
        <v>-1</v>
      </c>
      <c r="H5899">
        <v>1</v>
      </c>
      <c r="I5899">
        <v>275</v>
      </c>
    </row>
    <row r="5900" spans="2:9" x14ac:dyDescent="0.25">
      <c r="B5900">
        <v>366</v>
      </c>
      <c r="C5900">
        <v>88</v>
      </c>
      <c r="D5900">
        <v>0.98448100000000005</v>
      </c>
      <c r="E5900">
        <v>76</v>
      </c>
      <c r="F5900">
        <v>0</v>
      </c>
      <c r="G5900">
        <v>-1</v>
      </c>
      <c r="H5900">
        <v>1</v>
      </c>
      <c r="I5900">
        <v>275</v>
      </c>
    </row>
    <row r="5901" spans="2:9" x14ac:dyDescent="0.25">
      <c r="B5901">
        <v>366</v>
      </c>
      <c r="C5901">
        <v>89</v>
      </c>
      <c r="D5901">
        <v>0.223746</v>
      </c>
      <c r="E5901">
        <v>76</v>
      </c>
      <c r="F5901">
        <v>0</v>
      </c>
      <c r="G5901">
        <v>-1</v>
      </c>
      <c r="H5901">
        <v>1</v>
      </c>
      <c r="I5901">
        <v>275</v>
      </c>
    </row>
    <row r="5902" spans="2:9" x14ac:dyDescent="0.25">
      <c r="B5902">
        <v>367</v>
      </c>
      <c r="C5902">
        <v>88</v>
      </c>
      <c r="D5902">
        <v>0.50626300000000002</v>
      </c>
      <c r="E5902">
        <v>76</v>
      </c>
      <c r="F5902">
        <v>0</v>
      </c>
      <c r="G5902">
        <v>-1</v>
      </c>
      <c r="H5902">
        <v>1</v>
      </c>
      <c r="I5902">
        <v>275</v>
      </c>
    </row>
    <row r="5903" spans="2:9" x14ac:dyDescent="0.25">
      <c r="B5903">
        <v>367</v>
      </c>
      <c r="C5903">
        <v>89</v>
      </c>
      <c r="D5903">
        <v>0.98588100000000001</v>
      </c>
      <c r="E5903">
        <v>76</v>
      </c>
      <c r="F5903">
        <v>0</v>
      </c>
      <c r="G5903">
        <v>-1</v>
      </c>
      <c r="H5903">
        <v>1</v>
      </c>
      <c r="I5903">
        <v>275</v>
      </c>
    </row>
    <row r="5904" spans="2:9" x14ac:dyDescent="0.25">
      <c r="B5904">
        <v>368</v>
      </c>
      <c r="C5904">
        <v>88</v>
      </c>
      <c r="D5904">
        <v>0.32437899999999997</v>
      </c>
      <c r="E5904">
        <v>76</v>
      </c>
      <c r="F5904">
        <v>0</v>
      </c>
      <c r="G5904">
        <v>-1</v>
      </c>
      <c r="H5904">
        <v>1</v>
      </c>
      <c r="I5904">
        <v>275</v>
      </c>
    </row>
    <row r="5905" spans="2:9" x14ac:dyDescent="0.25">
      <c r="B5905">
        <v>369</v>
      </c>
      <c r="C5905">
        <v>88</v>
      </c>
      <c r="D5905">
        <v>0.93973099999999998</v>
      </c>
      <c r="E5905">
        <v>76</v>
      </c>
      <c r="F5905">
        <v>0</v>
      </c>
      <c r="G5905">
        <v>-1</v>
      </c>
      <c r="H5905">
        <v>1</v>
      </c>
      <c r="I5905">
        <v>275</v>
      </c>
    </row>
    <row r="5906" spans="2:9" x14ac:dyDescent="0.25">
      <c r="B5906">
        <v>369</v>
      </c>
      <c r="C5906">
        <v>89</v>
      </c>
      <c r="D5906">
        <v>1.3908020000000001</v>
      </c>
      <c r="E5906">
        <v>76</v>
      </c>
      <c r="F5906">
        <v>0</v>
      </c>
      <c r="G5906">
        <v>-1</v>
      </c>
      <c r="H5906">
        <v>1</v>
      </c>
      <c r="I5906">
        <v>275</v>
      </c>
    </row>
    <row r="5907" spans="2:9" x14ac:dyDescent="0.25">
      <c r="B5907">
        <v>370</v>
      </c>
      <c r="C5907">
        <v>88</v>
      </c>
      <c r="D5907">
        <v>1.1577489999999999</v>
      </c>
      <c r="E5907">
        <v>76</v>
      </c>
      <c r="F5907">
        <v>0</v>
      </c>
      <c r="G5907">
        <v>-1</v>
      </c>
      <c r="H5907">
        <v>1</v>
      </c>
      <c r="I5907">
        <v>275</v>
      </c>
    </row>
    <row r="5908" spans="2:9" x14ac:dyDescent="0.25">
      <c r="B5908">
        <v>370</v>
      </c>
      <c r="C5908">
        <v>89</v>
      </c>
      <c r="D5908">
        <v>1.3908020000000001</v>
      </c>
      <c r="E5908">
        <v>76</v>
      </c>
      <c r="F5908">
        <v>0</v>
      </c>
      <c r="G5908">
        <v>-1</v>
      </c>
      <c r="H5908">
        <v>1</v>
      </c>
      <c r="I5908">
        <v>275</v>
      </c>
    </row>
    <row r="5909" spans="2:9" x14ac:dyDescent="0.25">
      <c r="B5909">
        <v>371</v>
      </c>
      <c r="C5909">
        <v>88</v>
      </c>
      <c r="D5909">
        <v>0.93973099999999998</v>
      </c>
      <c r="E5909">
        <v>76</v>
      </c>
      <c r="F5909">
        <v>0</v>
      </c>
      <c r="G5909">
        <v>-1</v>
      </c>
      <c r="H5909">
        <v>1</v>
      </c>
      <c r="I5909">
        <v>275</v>
      </c>
    </row>
    <row r="5910" spans="2:9" x14ac:dyDescent="0.25">
      <c r="B5910">
        <v>371</v>
      </c>
      <c r="C5910">
        <v>89</v>
      </c>
      <c r="D5910">
        <v>0.263125</v>
      </c>
      <c r="E5910">
        <v>76</v>
      </c>
      <c r="F5910">
        <v>0</v>
      </c>
      <c r="G5910">
        <v>-1</v>
      </c>
      <c r="H5910">
        <v>1</v>
      </c>
      <c r="I5910">
        <v>275</v>
      </c>
    </row>
    <row r="5911" spans="2:9" x14ac:dyDescent="0.25">
      <c r="B5911">
        <v>372</v>
      </c>
      <c r="C5911">
        <v>88</v>
      </c>
      <c r="D5911">
        <v>1.1577489999999999</v>
      </c>
      <c r="E5911">
        <v>76</v>
      </c>
      <c r="F5911">
        <v>0</v>
      </c>
      <c r="G5911">
        <v>-1</v>
      </c>
      <c r="H5911">
        <v>1</v>
      </c>
      <c r="I5911">
        <v>275</v>
      </c>
    </row>
    <row r="5912" spans="2:9" x14ac:dyDescent="0.25">
      <c r="B5912">
        <v>372</v>
      </c>
      <c r="C5912">
        <v>89</v>
      </c>
      <c r="D5912">
        <v>0.263125</v>
      </c>
      <c r="E5912">
        <v>76</v>
      </c>
      <c r="F5912">
        <v>0</v>
      </c>
      <c r="G5912">
        <v>-1</v>
      </c>
      <c r="H5912">
        <v>1</v>
      </c>
      <c r="I5912">
        <v>275</v>
      </c>
    </row>
    <row r="5913" spans="2:9" x14ac:dyDescent="0.25">
      <c r="B5913">
        <v>373</v>
      </c>
      <c r="C5913">
        <v>88</v>
      </c>
      <c r="D5913">
        <v>0.71419600000000005</v>
      </c>
      <c r="E5913">
        <v>76</v>
      </c>
      <c r="F5913">
        <v>0</v>
      </c>
      <c r="G5913">
        <v>-1</v>
      </c>
      <c r="H5913">
        <v>1</v>
      </c>
      <c r="I5913">
        <v>275</v>
      </c>
    </row>
    <row r="5914" spans="2:9" x14ac:dyDescent="0.25">
      <c r="B5914">
        <v>373</v>
      </c>
      <c r="C5914">
        <v>89</v>
      </c>
      <c r="D5914">
        <v>1.3908020000000001</v>
      </c>
      <c r="E5914">
        <v>76</v>
      </c>
      <c r="F5914">
        <v>0</v>
      </c>
      <c r="G5914">
        <v>-1</v>
      </c>
      <c r="H5914">
        <v>1</v>
      </c>
      <c r="I5914">
        <v>275</v>
      </c>
    </row>
    <row r="5915" spans="2:9" x14ac:dyDescent="0.25">
      <c r="B5915">
        <v>374</v>
      </c>
      <c r="C5915">
        <v>88</v>
      </c>
      <c r="D5915">
        <v>0.71419600000000005</v>
      </c>
      <c r="E5915">
        <v>76</v>
      </c>
      <c r="F5915">
        <v>0</v>
      </c>
      <c r="G5915">
        <v>-1</v>
      </c>
      <c r="H5915">
        <v>1</v>
      </c>
      <c r="I5915">
        <v>275</v>
      </c>
    </row>
    <row r="5916" spans="2:9" x14ac:dyDescent="0.25">
      <c r="B5916">
        <v>374</v>
      </c>
      <c r="C5916">
        <v>89</v>
      </c>
      <c r="D5916">
        <v>0.263125</v>
      </c>
      <c r="E5916">
        <v>76</v>
      </c>
      <c r="F5916">
        <v>0</v>
      </c>
      <c r="G5916">
        <v>-1</v>
      </c>
      <c r="H5916">
        <v>1</v>
      </c>
      <c r="I5916">
        <v>275</v>
      </c>
    </row>
    <row r="5917" spans="2:9" x14ac:dyDescent="0.25">
      <c r="B5917">
        <v>375</v>
      </c>
      <c r="C5917">
        <v>89</v>
      </c>
      <c r="D5917">
        <v>0.25719900000000001</v>
      </c>
      <c r="E5917">
        <v>76</v>
      </c>
      <c r="F5917">
        <v>0</v>
      </c>
      <c r="G5917">
        <v>-1</v>
      </c>
      <c r="H5917">
        <v>1</v>
      </c>
      <c r="I5917">
        <v>275</v>
      </c>
    </row>
    <row r="5918" spans="2:9" x14ac:dyDescent="0.25">
      <c r="B5918">
        <v>376</v>
      </c>
      <c r="C5918">
        <v>88</v>
      </c>
      <c r="D5918">
        <v>0.200043</v>
      </c>
      <c r="E5918">
        <v>76</v>
      </c>
      <c r="F5918">
        <v>0</v>
      </c>
      <c r="G5918">
        <v>-1</v>
      </c>
      <c r="H5918">
        <v>1</v>
      </c>
      <c r="I5918">
        <v>275</v>
      </c>
    </row>
    <row r="5919" spans="2:9" x14ac:dyDescent="0.25">
      <c r="B5919">
        <v>376</v>
      </c>
      <c r="C5919">
        <v>89</v>
      </c>
      <c r="D5919">
        <v>0.25719900000000001</v>
      </c>
      <c r="E5919">
        <v>76</v>
      </c>
      <c r="F5919">
        <v>0</v>
      </c>
      <c r="G5919">
        <v>-1</v>
      </c>
      <c r="H5919">
        <v>1</v>
      </c>
      <c r="I5919">
        <v>275</v>
      </c>
    </row>
    <row r="5920" spans="2:9" x14ac:dyDescent="0.25">
      <c r="B5920">
        <v>377</v>
      </c>
      <c r="C5920">
        <v>89</v>
      </c>
      <c r="D5920">
        <v>0.25719900000000001</v>
      </c>
      <c r="E5920">
        <v>76</v>
      </c>
      <c r="F5920">
        <v>0</v>
      </c>
      <c r="G5920">
        <v>-1</v>
      </c>
      <c r="H5920">
        <v>1</v>
      </c>
      <c r="I5920">
        <v>275</v>
      </c>
    </row>
    <row r="5921" spans="2:9" x14ac:dyDescent="0.25">
      <c r="B5921">
        <v>379</v>
      </c>
      <c r="C5921">
        <v>88</v>
      </c>
      <c r="D5921">
        <v>0.200043</v>
      </c>
      <c r="E5921">
        <v>76</v>
      </c>
      <c r="F5921">
        <v>0</v>
      </c>
      <c r="G5921">
        <v>-1</v>
      </c>
      <c r="H5921">
        <v>1</v>
      </c>
      <c r="I5921">
        <v>275</v>
      </c>
    </row>
    <row r="5922" spans="2:9" x14ac:dyDescent="0.25">
      <c r="B5922">
        <v>381</v>
      </c>
      <c r="C5922">
        <v>88</v>
      </c>
      <c r="D5922">
        <v>0.497087</v>
      </c>
      <c r="E5922">
        <v>76</v>
      </c>
      <c r="F5922">
        <v>0</v>
      </c>
      <c r="G5922">
        <v>-1</v>
      </c>
      <c r="H5922">
        <v>1</v>
      </c>
      <c r="I5922">
        <v>275</v>
      </c>
    </row>
    <row r="5923" spans="2:9" x14ac:dyDescent="0.25">
      <c r="B5923">
        <v>382</v>
      </c>
      <c r="C5923">
        <v>88</v>
      </c>
      <c r="D5923">
        <v>0.68259199999999998</v>
      </c>
      <c r="E5923">
        <v>76</v>
      </c>
      <c r="F5923">
        <v>0</v>
      </c>
      <c r="G5923">
        <v>-1</v>
      </c>
      <c r="H5923">
        <v>1</v>
      </c>
      <c r="I5923">
        <v>275</v>
      </c>
    </row>
    <row r="5924" spans="2:9" x14ac:dyDescent="0.25">
      <c r="B5924">
        <v>383</v>
      </c>
      <c r="C5924">
        <v>88</v>
      </c>
      <c r="D5924">
        <v>0.421263</v>
      </c>
      <c r="E5924">
        <v>76</v>
      </c>
      <c r="F5924">
        <v>0</v>
      </c>
      <c r="G5924">
        <v>-1</v>
      </c>
      <c r="H5924">
        <v>1</v>
      </c>
      <c r="I5924">
        <v>275</v>
      </c>
    </row>
    <row r="5925" spans="2:9" x14ac:dyDescent="0.25">
      <c r="B5925">
        <v>384</v>
      </c>
      <c r="C5925">
        <v>88</v>
      </c>
      <c r="D5925">
        <v>0.70304</v>
      </c>
      <c r="E5925">
        <v>76</v>
      </c>
      <c r="F5925">
        <v>0</v>
      </c>
      <c r="G5925">
        <v>-1</v>
      </c>
      <c r="H5925">
        <v>1</v>
      </c>
      <c r="I5925">
        <v>275</v>
      </c>
    </row>
    <row r="5926" spans="2:9" x14ac:dyDescent="0.25">
      <c r="B5926">
        <v>384</v>
      </c>
      <c r="C5926">
        <v>89</v>
      </c>
      <c r="D5926">
        <v>0.234347</v>
      </c>
      <c r="E5926">
        <v>76</v>
      </c>
      <c r="F5926">
        <v>0</v>
      </c>
      <c r="G5926">
        <v>-1</v>
      </c>
      <c r="H5926">
        <v>1</v>
      </c>
      <c r="I5926">
        <v>275</v>
      </c>
    </row>
    <row r="5927" spans="2:9" x14ac:dyDescent="0.25">
      <c r="B5927">
        <v>385</v>
      </c>
      <c r="C5927">
        <v>88</v>
      </c>
      <c r="D5927">
        <v>0.28598099999999999</v>
      </c>
      <c r="E5927">
        <v>76</v>
      </c>
      <c r="F5927">
        <v>0</v>
      </c>
      <c r="G5927">
        <v>-1</v>
      </c>
      <c r="H5927">
        <v>1</v>
      </c>
      <c r="I5927">
        <v>275</v>
      </c>
    </row>
    <row r="5928" spans="2:9" x14ac:dyDescent="0.25">
      <c r="B5928">
        <v>386</v>
      </c>
      <c r="C5928">
        <v>88</v>
      </c>
      <c r="D5928">
        <v>0.477439</v>
      </c>
      <c r="E5928">
        <v>76</v>
      </c>
      <c r="F5928">
        <v>0</v>
      </c>
      <c r="G5928">
        <v>-1</v>
      </c>
      <c r="H5928">
        <v>1</v>
      </c>
      <c r="I5928">
        <v>275</v>
      </c>
    </row>
    <row r="5929" spans="2:9" x14ac:dyDescent="0.25">
      <c r="B5929">
        <v>387</v>
      </c>
      <c r="C5929">
        <v>88</v>
      </c>
      <c r="D5929">
        <v>2.3388909999999998</v>
      </c>
      <c r="E5929">
        <v>76</v>
      </c>
      <c r="F5929">
        <v>0</v>
      </c>
      <c r="G5929">
        <v>-1</v>
      </c>
      <c r="H5929">
        <v>1</v>
      </c>
      <c r="I5929">
        <v>275</v>
      </c>
    </row>
    <row r="5930" spans="2:9" x14ac:dyDescent="0.25">
      <c r="B5930">
        <v>387</v>
      </c>
      <c r="C5930">
        <v>89</v>
      </c>
      <c r="D5930">
        <v>0.38981500000000002</v>
      </c>
      <c r="E5930">
        <v>76</v>
      </c>
      <c r="F5930">
        <v>0</v>
      </c>
      <c r="G5930">
        <v>-1</v>
      </c>
      <c r="H5930">
        <v>1</v>
      </c>
      <c r="I5930">
        <v>275</v>
      </c>
    </row>
    <row r="5931" spans="2:9" x14ac:dyDescent="0.25">
      <c r="B5931">
        <v>388</v>
      </c>
      <c r="C5931">
        <v>88</v>
      </c>
      <c r="D5931">
        <v>0.29512699999999997</v>
      </c>
      <c r="E5931">
        <v>76</v>
      </c>
      <c r="F5931">
        <v>0</v>
      </c>
      <c r="G5931">
        <v>-1</v>
      </c>
      <c r="H5931">
        <v>1</v>
      </c>
      <c r="I5931">
        <v>275</v>
      </c>
    </row>
    <row r="5932" spans="2:9" x14ac:dyDescent="0.25">
      <c r="B5932">
        <v>389</v>
      </c>
      <c r="C5932">
        <v>88</v>
      </c>
      <c r="D5932">
        <v>0.25947199999999998</v>
      </c>
      <c r="E5932">
        <v>76</v>
      </c>
      <c r="F5932">
        <v>0</v>
      </c>
      <c r="G5932">
        <v>-1</v>
      </c>
      <c r="H5932">
        <v>1</v>
      </c>
      <c r="I5932">
        <v>275</v>
      </c>
    </row>
    <row r="5933" spans="2:9" x14ac:dyDescent="0.25">
      <c r="B5933">
        <v>390</v>
      </c>
      <c r="C5933">
        <v>88</v>
      </c>
      <c r="D5933">
        <v>1.097621</v>
      </c>
      <c r="E5933">
        <v>76</v>
      </c>
      <c r="F5933">
        <v>0</v>
      </c>
      <c r="G5933">
        <v>-1</v>
      </c>
      <c r="H5933">
        <v>1</v>
      </c>
      <c r="I5933">
        <v>275</v>
      </c>
    </row>
    <row r="5934" spans="2:9" x14ac:dyDescent="0.25">
      <c r="B5934">
        <v>391</v>
      </c>
      <c r="C5934">
        <v>88</v>
      </c>
      <c r="D5934">
        <v>7.1065509999999996</v>
      </c>
      <c r="E5934">
        <v>76</v>
      </c>
      <c r="F5934">
        <v>0</v>
      </c>
      <c r="G5934">
        <v>-1</v>
      </c>
      <c r="H5934">
        <v>1</v>
      </c>
      <c r="I5934">
        <v>275</v>
      </c>
    </row>
    <row r="5935" spans="2:9" x14ac:dyDescent="0.25">
      <c r="B5935">
        <v>391</v>
      </c>
      <c r="C5935">
        <v>89</v>
      </c>
      <c r="D5935">
        <v>1.1844250000000001</v>
      </c>
      <c r="E5935">
        <v>76</v>
      </c>
      <c r="F5935">
        <v>0</v>
      </c>
      <c r="G5935">
        <v>-1</v>
      </c>
      <c r="H5935">
        <v>1</v>
      </c>
      <c r="I5935">
        <v>275</v>
      </c>
    </row>
    <row r="5936" spans="2:9" x14ac:dyDescent="0.25">
      <c r="B5936">
        <v>392</v>
      </c>
      <c r="C5936">
        <v>88</v>
      </c>
      <c r="D5936">
        <v>5.9341369999999998</v>
      </c>
      <c r="E5936">
        <v>76</v>
      </c>
      <c r="F5936">
        <v>0</v>
      </c>
      <c r="G5936">
        <v>-1</v>
      </c>
      <c r="H5936">
        <v>1</v>
      </c>
      <c r="I5936">
        <v>275</v>
      </c>
    </row>
    <row r="5937" spans="2:9" x14ac:dyDescent="0.25">
      <c r="B5937">
        <v>392</v>
      </c>
      <c r="C5937">
        <v>89</v>
      </c>
      <c r="D5937">
        <v>0.98902299999999999</v>
      </c>
      <c r="E5937">
        <v>76</v>
      </c>
      <c r="F5937">
        <v>0</v>
      </c>
      <c r="G5937">
        <v>-1</v>
      </c>
      <c r="H5937">
        <v>1</v>
      </c>
      <c r="I5937">
        <v>275</v>
      </c>
    </row>
    <row r="5938" spans="2:9" x14ac:dyDescent="0.25">
      <c r="B5938">
        <v>393</v>
      </c>
      <c r="C5938">
        <v>88</v>
      </c>
      <c r="D5938">
        <v>0.27795900000000001</v>
      </c>
      <c r="E5938">
        <v>76</v>
      </c>
      <c r="F5938">
        <v>0</v>
      </c>
      <c r="G5938">
        <v>-1</v>
      </c>
      <c r="H5938">
        <v>1</v>
      </c>
      <c r="I5938">
        <v>275</v>
      </c>
    </row>
    <row r="5939" spans="2:9" x14ac:dyDescent="0.25">
      <c r="B5939">
        <v>393</v>
      </c>
      <c r="C5939">
        <v>89</v>
      </c>
      <c r="D5939">
        <v>0.27896599999999999</v>
      </c>
      <c r="E5939">
        <v>76</v>
      </c>
      <c r="F5939">
        <v>0</v>
      </c>
      <c r="G5939">
        <v>-1</v>
      </c>
      <c r="H5939">
        <v>1</v>
      </c>
      <c r="I5939">
        <v>275</v>
      </c>
    </row>
    <row r="5940" spans="2:9" x14ac:dyDescent="0.25">
      <c r="B5940">
        <v>394</v>
      </c>
      <c r="C5940">
        <v>88</v>
      </c>
      <c r="D5940">
        <v>0.43238100000000002</v>
      </c>
      <c r="E5940">
        <v>76</v>
      </c>
      <c r="F5940">
        <v>0</v>
      </c>
      <c r="G5940">
        <v>-1</v>
      </c>
      <c r="H5940">
        <v>1</v>
      </c>
      <c r="I5940">
        <v>275</v>
      </c>
    </row>
    <row r="5941" spans="2:9" x14ac:dyDescent="0.25">
      <c r="B5941">
        <v>394</v>
      </c>
      <c r="C5941">
        <v>89</v>
      </c>
      <c r="D5941">
        <v>0.433948</v>
      </c>
      <c r="E5941">
        <v>76</v>
      </c>
      <c r="F5941">
        <v>0</v>
      </c>
      <c r="G5941">
        <v>-1</v>
      </c>
      <c r="H5941">
        <v>1</v>
      </c>
      <c r="I5941">
        <v>275</v>
      </c>
    </row>
    <row r="5942" spans="2:9" x14ac:dyDescent="0.25">
      <c r="B5942">
        <v>395</v>
      </c>
      <c r="C5942">
        <v>88</v>
      </c>
      <c r="D5942">
        <v>0.43238100000000002</v>
      </c>
      <c r="E5942">
        <v>76</v>
      </c>
      <c r="F5942">
        <v>0</v>
      </c>
      <c r="G5942">
        <v>-1</v>
      </c>
      <c r="H5942">
        <v>1</v>
      </c>
      <c r="I5942">
        <v>275</v>
      </c>
    </row>
    <row r="5943" spans="2:9" x14ac:dyDescent="0.25">
      <c r="B5943">
        <v>395</v>
      </c>
      <c r="C5943">
        <v>89</v>
      </c>
      <c r="D5943">
        <v>0.433948</v>
      </c>
      <c r="E5943">
        <v>76</v>
      </c>
      <c r="F5943">
        <v>0</v>
      </c>
      <c r="G5943">
        <v>-1</v>
      </c>
      <c r="H5943">
        <v>1</v>
      </c>
      <c r="I5943">
        <v>275</v>
      </c>
    </row>
    <row r="5944" spans="2:9" x14ac:dyDescent="0.25">
      <c r="B5944">
        <v>396</v>
      </c>
      <c r="C5944">
        <v>88</v>
      </c>
      <c r="D5944">
        <v>0.43238100000000002</v>
      </c>
      <c r="E5944">
        <v>76</v>
      </c>
      <c r="F5944">
        <v>0</v>
      </c>
      <c r="G5944">
        <v>-1</v>
      </c>
      <c r="H5944">
        <v>1</v>
      </c>
      <c r="I5944">
        <v>275</v>
      </c>
    </row>
    <row r="5945" spans="2:9" x14ac:dyDescent="0.25">
      <c r="B5945">
        <v>396</v>
      </c>
      <c r="C5945">
        <v>89</v>
      </c>
      <c r="D5945">
        <v>0.433948</v>
      </c>
      <c r="E5945">
        <v>76</v>
      </c>
      <c r="F5945">
        <v>0</v>
      </c>
      <c r="G5945">
        <v>-1</v>
      </c>
      <c r="H5945">
        <v>1</v>
      </c>
      <c r="I5945">
        <v>275</v>
      </c>
    </row>
    <row r="5946" spans="2:9" x14ac:dyDescent="0.25">
      <c r="B5946">
        <v>397</v>
      </c>
      <c r="C5946">
        <v>88</v>
      </c>
      <c r="D5946">
        <v>0.43238100000000002</v>
      </c>
      <c r="E5946">
        <v>76</v>
      </c>
      <c r="F5946">
        <v>0</v>
      </c>
      <c r="G5946">
        <v>-1</v>
      </c>
      <c r="H5946">
        <v>1</v>
      </c>
      <c r="I5946">
        <v>275</v>
      </c>
    </row>
    <row r="5947" spans="2:9" x14ac:dyDescent="0.25">
      <c r="B5947">
        <v>397</v>
      </c>
      <c r="C5947">
        <v>89</v>
      </c>
      <c r="D5947">
        <v>0.433948</v>
      </c>
      <c r="E5947">
        <v>76</v>
      </c>
      <c r="F5947">
        <v>0</v>
      </c>
      <c r="G5947">
        <v>-1</v>
      </c>
      <c r="H5947">
        <v>1</v>
      </c>
      <c r="I5947">
        <v>275</v>
      </c>
    </row>
    <row r="5948" spans="2:9" x14ac:dyDescent="0.25">
      <c r="B5948">
        <v>398</v>
      </c>
      <c r="C5948">
        <v>88</v>
      </c>
      <c r="D5948">
        <v>0.43238100000000002</v>
      </c>
      <c r="E5948">
        <v>76</v>
      </c>
      <c r="F5948">
        <v>0</v>
      </c>
      <c r="G5948">
        <v>-1</v>
      </c>
      <c r="H5948">
        <v>1</v>
      </c>
      <c r="I5948">
        <v>275</v>
      </c>
    </row>
    <row r="5949" spans="2:9" x14ac:dyDescent="0.25">
      <c r="B5949">
        <v>398</v>
      </c>
      <c r="C5949">
        <v>89</v>
      </c>
      <c r="D5949">
        <v>0.433948</v>
      </c>
      <c r="E5949">
        <v>76</v>
      </c>
      <c r="F5949">
        <v>0</v>
      </c>
      <c r="G5949">
        <v>-1</v>
      </c>
      <c r="H5949">
        <v>1</v>
      </c>
      <c r="I5949">
        <v>275</v>
      </c>
    </row>
    <row r="5950" spans="2:9" x14ac:dyDescent="0.25">
      <c r="B5950">
        <v>399</v>
      </c>
      <c r="C5950">
        <v>88</v>
      </c>
      <c r="D5950">
        <v>0.43238100000000002</v>
      </c>
      <c r="E5950">
        <v>76</v>
      </c>
      <c r="F5950">
        <v>0</v>
      </c>
      <c r="G5950">
        <v>-1</v>
      </c>
      <c r="H5950">
        <v>1</v>
      </c>
      <c r="I5950">
        <v>275</v>
      </c>
    </row>
    <row r="5951" spans="2:9" x14ac:dyDescent="0.25">
      <c r="B5951">
        <v>399</v>
      </c>
      <c r="C5951">
        <v>89</v>
      </c>
      <c r="D5951">
        <v>0.433948</v>
      </c>
      <c r="E5951">
        <v>76</v>
      </c>
      <c r="F5951">
        <v>0</v>
      </c>
      <c r="G5951">
        <v>-1</v>
      </c>
      <c r="H5951">
        <v>1</v>
      </c>
      <c r="I5951">
        <v>275</v>
      </c>
    </row>
    <row r="5952" spans="2:9" x14ac:dyDescent="0.25">
      <c r="B5952">
        <v>401</v>
      </c>
      <c r="C5952">
        <v>88</v>
      </c>
      <c r="D5952">
        <v>0.43238100000000002</v>
      </c>
      <c r="E5952">
        <v>76</v>
      </c>
      <c r="F5952">
        <v>0</v>
      </c>
      <c r="G5952">
        <v>-1</v>
      </c>
      <c r="H5952">
        <v>1</v>
      </c>
      <c r="I5952">
        <v>275</v>
      </c>
    </row>
    <row r="5953" spans="2:9" x14ac:dyDescent="0.25">
      <c r="B5953">
        <v>401</v>
      </c>
      <c r="C5953">
        <v>89</v>
      </c>
      <c r="D5953">
        <v>0.433948</v>
      </c>
      <c r="E5953">
        <v>76</v>
      </c>
      <c r="F5953">
        <v>0</v>
      </c>
      <c r="G5953">
        <v>-1</v>
      </c>
      <c r="H5953">
        <v>1</v>
      </c>
      <c r="I5953">
        <v>275</v>
      </c>
    </row>
    <row r="5954" spans="2:9" x14ac:dyDescent="0.25">
      <c r="B5954">
        <v>402</v>
      </c>
      <c r="C5954">
        <v>88</v>
      </c>
      <c r="D5954">
        <v>0.47915400000000002</v>
      </c>
      <c r="E5954">
        <v>76</v>
      </c>
      <c r="F5954">
        <v>0</v>
      </c>
      <c r="G5954">
        <v>-1</v>
      </c>
      <c r="H5954">
        <v>1</v>
      </c>
      <c r="I5954">
        <v>275</v>
      </c>
    </row>
    <row r="5955" spans="2:9" x14ac:dyDescent="0.25">
      <c r="B5955">
        <v>402</v>
      </c>
      <c r="C5955">
        <v>89</v>
      </c>
      <c r="D5955">
        <v>0.709148</v>
      </c>
      <c r="E5955">
        <v>76</v>
      </c>
      <c r="F5955">
        <v>0</v>
      </c>
      <c r="G5955">
        <v>-1</v>
      </c>
      <c r="H5955">
        <v>1</v>
      </c>
      <c r="I5955">
        <v>275</v>
      </c>
    </row>
    <row r="5956" spans="2:9" x14ac:dyDescent="0.25">
      <c r="B5956">
        <v>403</v>
      </c>
      <c r="C5956">
        <v>88</v>
      </c>
      <c r="D5956">
        <v>0.57178899999999999</v>
      </c>
      <c r="E5956">
        <v>76</v>
      </c>
      <c r="F5956">
        <v>0</v>
      </c>
      <c r="G5956">
        <v>-1</v>
      </c>
      <c r="H5956">
        <v>1</v>
      </c>
      <c r="I5956">
        <v>275</v>
      </c>
    </row>
    <row r="5957" spans="2:9" x14ac:dyDescent="0.25">
      <c r="B5957">
        <v>403</v>
      </c>
      <c r="C5957">
        <v>89</v>
      </c>
      <c r="D5957">
        <v>0.68688899999999997</v>
      </c>
      <c r="E5957">
        <v>76</v>
      </c>
      <c r="F5957">
        <v>0</v>
      </c>
      <c r="G5957">
        <v>-1</v>
      </c>
      <c r="H5957">
        <v>1</v>
      </c>
      <c r="I5957">
        <v>275</v>
      </c>
    </row>
    <row r="5958" spans="2:9" x14ac:dyDescent="0.25">
      <c r="B5958">
        <v>404</v>
      </c>
      <c r="C5958">
        <v>88</v>
      </c>
      <c r="D5958">
        <v>0.47915400000000002</v>
      </c>
      <c r="E5958">
        <v>76</v>
      </c>
      <c r="F5958">
        <v>0</v>
      </c>
      <c r="G5958">
        <v>-1</v>
      </c>
      <c r="H5958">
        <v>1</v>
      </c>
      <c r="I5958">
        <v>275</v>
      </c>
    </row>
    <row r="5959" spans="2:9" x14ac:dyDescent="0.25">
      <c r="B5959">
        <v>405</v>
      </c>
      <c r="C5959">
        <v>88</v>
      </c>
      <c r="D5959">
        <v>0.57178899999999999</v>
      </c>
      <c r="E5959">
        <v>76</v>
      </c>
      <c r="F5959">
        <v>0</v>
      </c>
      <c r="G5959">
        <v>-1</v>
      </c>
      <c r="H5959">
        <v>1</v>
      </c>
      <c r="I5959">
        <v>275</v>
      </c>
    </row>
    <row r="5960" spans="2:9" x14ac:dyDescent="0.25">
      <c r="B5960">
        <v>406</v>
      </c>
      <c r="C5960">
        <v>88</v>
      </c>
      <c r="D5960">
        <v>0.36415700000000001</v>
      </c>
      <c r="E5960">
        <v>76</v>
      </c>
      <c r="F5960">
        <v>0</v>
      </c>
      <c r="G5960">
        <v>-1</v>
      </c>
      <c r="H5960">
        <v>1</v>
      </c>
      <c r="I5960">
        <v>275</v>
      </c>
    </row>
    <row r="5961" spans="2:9" x14ac:dyDescent="0.25">
      <c r="B5961">
        <v>406</v>
      </c>
      <c r="C5961">
        <v>89</v>
      </c>
      <c r="D5961">
        <v>0.709148</v>
      </c>
      <c r="E5961">
        <v>76</v>
      </c>
      <c r="F5961">
        <v>0</v>
      </c>
      <c r="G5961">
        <v>-1</v>
      </c>
      <c r="H5961">
        <v>1</v>
      </c>
      <c r="I5961">
        <v>275</v>
      </c>
    </row>
    <row r="5962" spans="2:9" x14ac:dyDescent="0.25">
      <c r="B5962">
        <v>408</v>
      </c>
      <c r="C5962">
        <v>88</v>
      </c>
      <c r="D5962">
        <v>1.6954130000000001</v>
      </c>
      <c r="E5962">
        <v>76</v>
      </c>
      <c r="F5962">
        <v>0</v>
      </c>
      <c r="G5962">
        <v>-1</v>
      </c>
      <c r="H5962">
        <v>1</v>
      </c>
      <c r="I5962">
        <v>275</v>
      </c>
    </row>
    <row r="5963" spans="2:9" x14ac:dyDescent="0.25">
      <c r="B5963">
        <v>408</v>
      </c>
      <c r="C5963">
        <v>89</v>
      </c>
      <c r="D5963">
        <v>2.5092120000000002</v>
      </c>
      <c r="E5963">
        <v>76</v>
      </c>
      <c r="F5963">
        <v>0</v>
      </c>
      <c r="G5963">
        <v>-1</v>
      </c>
      <c r="H5963">
        <v>1</v>
      </c>
      <c r="I5963">
        <v>275</v>
      </c>
    </row>
    <row r="5964" spans="2:9" x14ac:dyDescent="0.25">
      <c r="B5964">
        <v>409</v>
      </c>
      <c r="C5964">
        <v>88</v>
      </c>
      <c r="D5964">
        <v>2.088749</v>
      </c>
      <c r="E5964">
        <v>76</v>
      </c>
      <c r="F5964">
        <v>0</v>
      </c>
      <c r="G5964">
        <v>-1</v>
      </c>
      <c r="H5964">
        <v>1</v>
      </c>
      <c r="I5964">
        <v>275</v>
      </c>
    </row>
    <row r="5965" spans="2:9" x14ac:dyDescent="0.25">
      <c r="B5965">
        <v>409</v>
      </c>
      <c r="C5965">
        <v>89</v>
      </c>
      <c r="D5965">
        <v>2.5092120000000002</v>
      </c>
      <c r="E5965">
        <v>76</v>
      </c>
      <c r="F5965">
        <v>0</v>
      </c>
      <c r="G5965">
        <v>-1</v>
      </c>
      <c r="H5965">
        <v>1</v>
      </c>
      <c r="I5965">
        <v>275</v>
      </c>
    </row>
    <row r="5966" spans="2:9" x14ac:dyDescent="0.25">
      <c r="B5966">
        <v>410</v>
      </c>
      <c r="C5966">
        <v>88</v>
      </c>
      <c r="D5966">
        <v>1.6954130000000001</v>
      </c>
      <c r="E5966">
        <v>76</v>
      </c>
      <c r="F5966">
        <v>0</v>
      </c>
      <c r="G5966">
        <v>-1</v>
      </c>
      <c r="H5966">
        <v>1</v>
      </c>
      <c r="I5966">
        <v>275</v>
      </c>
    </row>
    <row r="5967" spans="2:9" x14ac:dyDescent="0.25">
      <c r="B5967">
        <v>410</v>
      </c>
      <c r="C5967">
        <v>89</v>
      </c>
      <c r="D5967">
        <v>0.47471600000000003</v>
      </c>
      <c r="E5967">
        <v>76</v>
      </c>
      <c r="F5967">
        <v>0</v>
      </c>
      <c r="G5967">
        <v>-1</v>
      </c>
      <c r="H5967">
        <v>1</v>
      </c>
      <c r="I5967">
        <v>275</v>
      </c>
    </row>
    <row r="5968" spans="2:9" x14ac:dyDescent="0.25">
      <c r="B5968">
        <v>411</v>
      </c>
      <c r="C5968">
        <v>88</v>
      </c>
      <c r="D5968">
        <v>2.088749</v>
      </c>
      <c r="E5968">
        <v>76</v>
      </c>
      <c r="F5968">
        <v>0</v>
      </c>
      <c r="G5968">
        <v>-1</v>
      </c>
      <c r="H5968">
        <v>1</v>
      </c>
      <c r="I5968">
        <v>275</v>
      </c>
    </row>
    <row r="5969" spans="2:9" x14ac:dyDescent="0.25">
      <c r="B5969">
        <v>411</v>
      </c>
      <c r="C5969">
        <v>89</v>
      </c>
      <c r="D5969">
        <v>0.47471600000000003</v>
      </c>
      <c r="E5969">
        <v>76</v>
      </c>
      <c r="F5969">
        <v>0</v>
      </c>
      <c r="G5969">
        <v>-1</v>
      </c>
      <c r="H5969">
        <v>1</v>
      </c>
      <c r="I5969">
        <v>275</v>
      </c>
    </row>
    <row r="5970" spans="2:9" x14ac:dyDescent="0.25">
      <c r="B5970">
        <v>412</v>
      </c>
      <c r="C5970">
        <v>88</v>
      </c>
      <c r="D5970">
        <v>1.2885139999999999</v>
      </c>
      <c r="E5970">
        <v>76</v>
      </c>
      <c r="F5970">
        <v>0</v>
      </c>
      <c r="G5970">
        <v>-1</v>
      </c>
      <c r="H5970">
        <v>1</v>
      </c>
      <c r="I5970">
        <v>275</v>
      </c>
    </row>
    <row r="5971" spans="2:9" x14ac:dyDescent="0.25">
      <c r="B5971">
        <v>412</v>
      </c>
      <c r="C5971">
        <v>89</v>
      </c>
      <c r="D5971">
        <v>2.5092120000000002</v>
      </c>
      <c r="E5971">
        <v>76</v>
      </c>
      <c r="F5971">
        <v>0</v>
      </c>
      <c r="G5971">
        <v>-1</v>
      </c>
      <c r="H5971">
        <v>1</v>
      </c>
      <c r="I5971">
        <v>275</v>
      </c>
    </row>
    <row r="5972" spans="2:9" x14ac:dyDescent="0.25">
      <c r="B5972">
        <v>413</v>
      </c>
      <c r="C5972">
        <v>88</v>
      </c>
      <c r="D5972">
        <v>1.2885139999999999</v>
      </c>
      <c r="E5972">
        <v>76</v>
      </c>
      <c r="F5972">
        <v>0</v>
      </c>
      <c r="G5972">
        <v>-1</v>
      </c>
      <c r="H5972">
        <v>1</v>
      </c>
      <c r="I5972">
        <v>275</v>
      </c>
    </row>
    <row r="5973" spans="2:9" x14ac:dyDescent="0.25">
      <c r="B5973">
        <v>413</v>
      </c>
      <c r="C5973">
        <v>89</v>
      </c>
      <c r="D5973">
        <v>0.47471600000000003</v>
      </c>
      <c r="E5973">
        <v>76</v>
      </c>
      <c r="F5973">
        <v>0</v>
      </c>
      <c r="G5973">
        <v>-1</v>
      </c>
      <c r="H5973">
        <v>1</v>
      </c>
      <c r="I5973">
        <v>275</v>
      </c>
    </row>
    <row r="5974" spans="2:9" x14ac:dyDescent="0.25">
      <c r="B5974">
        <v>414</v>
      </c>
      <c r="C5974">
        <v>88</v>
      </c>
      <c r="D5974">
        <v>0.29694599999999999</v>
      </c>
      <c r="E5974">
        <v>76</v>
      </c>
      <c r="F5974">
        <v>0</v>
      </c>
      <c r="G5974">
        <v>-1</v>
      </c>
      <c r="H5974">
        <v>1</v>
      </c>
      <c r="I5974">
        <v>275</v>
      </c>
    </row>
    <row r="5975" spans="2:9" x14ac:dyDescent="0.25">
      <c r="B5975">
        <v>414</v>
      </c>
      <c r="C5975">
        <v>89</v>
      </c>
      <c r="D5975">
        <v>0.47036299999999998</v>
      </c>
      <c r="E5975">
        <v>76</v>
      </c>
      <c r="F5975">
        <v>0</v>
      </c>
      <c r="G5975">
        <v>-1</v>
      </c>
      <c r="H5975">
        <v>1</v>
      </c>
      <c r="I5975">
        <v>275</v>
      </c>
    </row>
    <row r="5976" spans="2:9" x14ac:dyDescent="0.25">
      <c r="B5976">
        <v>415</v>
      </c>
      <c r="C5976">
        <v>88</v>
      </c>
      <c r="D5976">
        <v>0.365838</v>
      </c>
      <c r="E5976">
        <v>76</v>
      </c>
      <c r="F5976">
        <v>0</v>
      </c>
      <c r="G5976">
        <v>-1</v>
      </c>
      <c r="H5976">
        <v>1</v>
      </c>
      <c r="I5976">
        <v>275</v>
      </c>
    </row>
    <row r="5977" spans="2:9" x14ac:dyDescent="0.25">
      <c r="B5977">
        <v>415</v>
      </c>
      <c r="C5977">
        <v>89</v>
      </c>
      <c r="D5977">
        <v>0.47036299999999998</v>
      </c>
      <c r="E5977">
        <v>76</v>
      </c>
      <c r="F5977">
        <v>0</v>
      </c>
      <c r="G5977">
        <v>-1</v>
      </c>
      <c r="H5977">
        <v>1</v>
      </c>
      <c r="I5977">
        <v>275</v>
      </c>
    </row>
    <row r="5978" spans="2:9" x14ac:dyDescent="0.25">
      <c r="B5978">
        <v>416</v>
      </c>
      <c r="C5978">
        <v>88</v>
      </c>
      <c r="D5978">
        <v>0.22567899999999999</v>
      </c>
      <c r="E5978">
        <v>76</v>
      </c>
      <c r="F5978">
        <v>0</v>
      </c>
      <c r="G5978">
        <v>-1</v>
      </c>
      <c r="H5978">
        <v>1</v>
      </c>
      <c r="I5978">
        <v>275</v>
      </c>
    </row>
    <row r="5979" spans="2:9" x14ac:dyDescent="0.25">
      <c r="B5979">
        <v>416</v>
      </c>
      <c r="C5979">
        <v>89</v>
      </c>
      <c r="D5979">
        <v>0.47036299999999998</v>
      </c>
      <c r="E5979">
        <v>76</v>
      </c>
      <c r="F5979">
        <v>0</v>
      </c>
      <c r="G5979">
        <v>-1</v>
      </c>
      <c r="H5979">
        <v>1</v>
      </c>
      <c r="I5979">
        <v>275</v>
      </c>
    </row>
    <row r="5980" spans="2:9" x14ac:dyDescent="0.25">
      <c r="B5980">
        <v>417</v>
      </c>
      <c r="C5980">
        <v>88</v>
      </c>
      <c r="D5980">
        <v>0.29694700000000002</v>
      </c>
      <c r="E5980">
        <v>76</v>
      </c>
      <c r="F5980">
        <v>0</v>
      </c>
      <c r="G5980">
        <v>-1</v>
      </c>
      <c r="H5980">
        <v>1</v>
      </c>
      <c r="I5980">
        <v>275</v>
      </c>
    </row>
    <row r="5981" spans="2:9" x14ac:dyDescent="0.25">
      <c r="B5981">
        <v>418</v>
      </c>
      <c r="C5981">
        <v>88</v>
      </c>
      <c r="D5981">
        <v>0.365838</v>
      </c>
      <c r="E5981">
        <v>76</v>
      </c>
      <c r="F5981">
        <v>0</v>
      </c>
      <c r="G5981">
        <v>-1</v>
      </c>
      <c r="H5981">
        <v>1</v>
      </c>
      <c r="I5981">
        <v>275</v>
      </c>
    </row>
    <row r="5982" spans="2:9" x14ac:dyDescent="0.25">
      <c r="B5982">
        <v>419</v>
      </c>
      <c r="C5982">
        <v>88</v>
      </c>
      <c r="D5982">
        <v>0.22567899999999999</v>
      </c>
      <c r="E5982">
        <v>76</v>
      </c>
      <c r="F5982">
        <v>0</v>
      </c>
      <c r="G5982">
        <v>-1</v>
      </c>
      <c r="H5982">
        <v>1</v>
      </c>
      <c r="I5982">
        <v>275</v>
      </c>
    </row>
    <row r="5983" spans="2:9" x14ac:dyDescent="0.25">
      <c r="B5983">
        <v>420</v>
      </c>
      <c r="C5983">
        <v>88</v>
      </c>
      <c r="D5983">
        <v>0.28242800000000001</v>
      </c>
      <c r="E5983">
        <v>76</v>
      </c>
      <c r="F5983">
        <v>0</v>
      </c>
      <c r="G5983">
        <v>-1</v>
      </c>
      <c r="H5983">
        <v>1</v>
      </c>
      <c r="I5983">
        <v>275</v>
      </c>
    </row>
    <row r="5984" spans="2:9" x14ac:dyDescent="0.25">
      <c r="B5984">
        <v>420</v>
      </c>
      <c r="C5984">
        <v>89</v>
      </c>
      <c r="D5984">
        <v>0.214646</v>
      </c>
      <c r="E5984">
        <v>76</v>
      </c>
      <c r="F5984">
        <v>0</v>
      </c>
      <c r="G5984">
        <v>-1</v>
      </c>
      <c r="H5984">
        <v>1</v>
      </c>
      <c r="I5984">
        <v>275</v>
      </c>
    </row>
    <row r="5985" spans="2:9" x14ac:dyDescent="0.25">
      <c r="B5985">
        <v>421</v>
      </c>
      <c r="C5985">
        <v>88</v>
      </c>
      <c r="D5985">
        <v>0.337501</v>
      </c>
      <c r="E5985">
        <v>76</v>
      </c>
      <c r="F5985">
        <v>0</v>
      </c>
      <c r="G5985">
        <v>-1</v>
      </c>
      <c r="H5985">
        <v>1</v>
      </c>
      <c r="I5985">
        <v>275</v>
      </c>
    </row>
    <row r="5986" spans="2:9" x14ac:dyDescent="0.25">
      <c r="B5986">
        <v>421</v>
      </c>
      <c r="C5986">
        <v>89</v>
      </c>
      <c r="D5986">
        <v>0.208199</v>
      </c>
      <c r="E5986">
        <v>76</v>
      </c>
      <c r="F5986">
        <v>0</v>
      </c>
      <c r="G5986">
        <v>-1</v>
      </c>
      <c r="H5986">
        <v>1</v>
      </c>
      <c r="I5986">
        <v>275</v>
      </c>
    </row>
    <row r="5987" spans="2:9" x14ac:dyDescent="0.25">
      <c r="B5987">
        <v>422</v>
      </c>
      <c r="C5987">
        <v>88</v>
      </c>
      <c r="D5987">
        <v>0.214646</v>
      </c>
      <c r="E5987">
        <v>76</v>
      </c>
      <c r="F5987">
        <v>0</v>
      </c>
      <c r="G5987">
        <v>-1</v>
      </c>
      <c r="H5987">
        <v>1</v>
      </c>
      <c r="I5987">
        <v>275</v>
      </c>
    </row>
    <row r="5988" spans="2:9" x14ac:dyDescent="0.25">
      <c r="B5988">
        <v>422</v>
      </c>
      <c r="C5988">
        <v>89</v>
      </c>
      <c r="D5988">
        <v>0.214646</v>
      </c>
      <c r="E5988">
        <v>76</v>
      </c>
      <c r="F5988">
        <v>0</v>
      </c>
      <c r="G5988">
        <v>-1</v>
      </c>
      <c r="H5988">
        <v>1</v>
      </c>
      <c r="I5988">
        <v>275</v>
      </c>
    </row>
    <row r="5989" spans="2:9" x14ac:dyDescent="0.25">
      <c r="B5989">
        <v>423</v>
      </c>
      <c r="C5989">
        <v>88</v>
      </c>
      <c r="D5989">
        <v>2.0837279999999998</v>
      </c>
      <c r="E5989">
        <v>76</v>
      </c>
      <c r="F5989">
        <v>0</v>
      </c>
      <c r="G5989">
        <v>-1</v>
      </c>
      <c r="H5989">
        <v>1</v>
      </c>
      <c r="I5989">
        <v>275</v>
      </c>
    </row>
    <row r="5990" spans="2:9" x14ac:dyDescent="0.25">
      <c r="B5990">
        <v>423</v>
      </c>
      <c r="C5990">
        <v>89</v>
      </c>
      <c r="D5990">
        <v>1.5836330000000001</v>
      </c>
      <c r="E5990">
        <v>76</v>
      </c>
      <c r="F5990">
        <v>0</v>
      </c>
      <c r="G5990">
        <v>-1</v>
      </c>
      <c r="H5990">
        <v>1</v>
      </c>
      <c r="I5990">
        <v>275</v>
      </c>
    </row>
    <row r="5991" spans="2:9" x14ac:dyDescent="0.25">
      <c r="B5991">
        <v>424</v>
      </c>
      <c r="C5991">
        <v>88</v>
      </c>
      <c r="D5991">
        <v>2.5671529999999998</v>
      </c>
      <c r="E5991">
        <v>76</v>
      </c>
      <c r="F5991">
        <v>0</v>
      </c>
      <c r="G5991">
        <v>-1</v>
      </c>
      <c r="H5991">
        <v>1</v>
      </c>
      <c r="I5991">
        <v>275</v>
      </c>
    </row>
    <row r="5992" spans="2:9" x14ac:dyDescent="0.25">
      <c r="B5992">
        <v>424</v>
      </c>
      <c r="C5992">
        <v>89</v>
      </c>
      <c r="D5992">
        <v>1.5836330000000001</v>
      </c>
      <c r="E5992">
        <v>76</v>
      </c>
      <c r="F5992">
        <v>0</v>
      </c>
      <c r="G5992">
        <v>-1</v>
      </c>
      <c r="H5992">
        <v>1</v>
      </c>
      <c r="I5992">
        <v>275</v>
      </c>
    </row>
    <row r="5993" spans="2:9" x14ac:dyDescent="0.25">
      <c r="B5993">
        <v>425</v>
      </c>
      <c r="C5993">
        <v>88</v>
      </c>
      <c r="D5993">
        <v>1.5836330000000001</v>
      </c>
      <c r="E5993">
        <v>76</v>
      </c>
      <c r="F5993">
        <v>0</v>
      </c>
      <c r="G5993">
        <v>-1</v>
      </c>
      <c r="H5993">
        <v>1</v>
      </c>
      <c r="I5993">
        <v>275</v>
      </c>
    </row>
    <row r="5994" spans="2:9" x14ac:dyDescent="0.25">
      <c r="B5994">
        <v>425</v>
      </c>
      <c r="C5994">
        <v>89</v>
      </c>
      <c r="D5994">
        <v>1.5836330000000001</v>
      </c>
      <c r="E5994">
        <v>76</v>
      </c>
      <c r="F5994">
        <v>0</v>
      </c>
      <c r="G5994">
        <v>-1</v>
      </c>
      <c r="H5994">
        <v>1</v>
      </c>
      <c r="I5994">
        <v>275</v>
      </c>
    </row>
    <row r="5995" spans="2:9" x14ac:dyDescent="0.25">
      <c r="B5995">
        <v>426</v>
      </c>
      <c r="C5995">
        <v>88</v>
      </c>
      <c r="D5995">
        <v>0.28242800000000001</v>
      </c>
      <c r="E5995">
        <v>76</v>
      </c>
      <c r="F5995">
        <v>0</v>
      </c>
      <c r="G5995">
        <v>-1</v>
      </c>
      <c r="H5995">
        <v>1</v>
      </c>
      <c r="I5995">
        <v>275</v>
      </c>
    </row>
    <row r="5996" spans="2:9" x14ac:dyDescent="0.25">
      <c r="B5996">
        <v>426</v>
      </c>
      <c r="C5996">
        <v>89</v>
      </c>
      <c r="D5996">
        <v>0.28242800000000001</v>
      </c>
      <c r="E5996">
        <v>76</v>
      </c>
      <c r="F5996">
        <v>0</v>
      </c>
      <c r="G5996">
        <v>-1</v>
      </c>
      <c r="H5996">
        <v>1</v>
      </c>
      <c r="I5996">
        <v>275</v>
      </c>
    </row>
    <row r="5997" spans="2:9" x14ac:dyDescent="0.25">
      <c r="B5997">
        <v>427</v>
      </c>
      <c r="C5997">
        <v>88</v>
      </c>
      <c r="D5997">
        <v>0.337501</v>
      </c>
      <c r="E5997">
        <v>76</v>
      </c>
      <c r="F5997">
        <v>0</v>
      </c>
      <c r="G5997">
        <v>-1</v>
      </c>
      <c r="H5997">
        <v>1</v>
      </c>
      <c r="I5997">
        <v>275</v>
      </c>
    </row>
    <row r="5998" spans="2:9" x14ac:dyDescent="0.25">
      <c r="B5998">
        <v>427</v>
      </c>
      <c r="C5998">
        <v>89</v>
      </c>
      <c r="D5998">
        <v>0.27394600000000002</v>
      </c>
      <c r="E5998">
        <v>76</v>
      </c>
      <c r="F5998">
        <v>0</v>
      </c>
      <c r="G5998">
        <v>-1</v>
      </c>
      <c r="H5998">
        <v>1</v>
      </c>
      <c r="I5998">
        <v>275</v>
      </c>
    </row>
    <row r="5999" spans="2:9" x14ac:dyDescent="0.25">
      <c r="B5999">
        <v>428</v>
      </c>
      <c r="C5999">
        <v>88</v>
      </c>
      <c r="D5999">
        <v>0.214646</v>
      </c>
      <c r="E5999">
        <v>76</v>
      </c>
      <c r="F5999">
        <v>0</v>
      </c>
      <c r="G5999">
        <v>-1</v>
      </c>
      <c r="H5999">
        <v>1</v>
      </c>
      <c r="I5999">
        <v>275</v>
      </c>
    </row>
    <row r="6000" spans="2:9" x14ac:dyDescent="0.25">
      <c r="B6000">
        <v>428</v>
      </c>
      <c r="C6000">
        <v>89</v>
      </c>
      <c r="D6000">
        <v>0.28242800000000001</v>
      </c>
      <c r="E6000">
        <v>76</v>
      </c>
      <c r="F6000">
        <v>0</v>
      </c>
      <c r="G6000">
        <v>-1</v>
      </c>
      <c r="H6000">
        <v>1</v>
      </c>
      <c r="I6000">
        <v>275</v>
      </c>
    </row>
    <row r="6001" spans="2:9" x14ac:dyDescent="0.25">
      <c r="B6001">
        <v>429</v>
      </c>
      <c r="C6001">
        <v>88</v>
      </c>
      <c r="D6001">
        <v>2.0837279999999998</v>
      </c>
      <c r="E6001">
        <v>76</v>
      </c>
      <c r="F6001">
        <v>0</v>
      </c>
      <c r="G6001">
        <v>-1</v>
      </c>
      <c r="H6001">
        <v>1</v>
      </c>
      <c r="I6001">
        <v>275</v>
      </c>
    </row>
    <row r="6002" spans="2:9" x14ac:dyDescent="0.25">
      <c r="B6002">
        <v>429</v>
      </c>
      <c r="C6002">
        <v>89</v>
      </c>
      <c r="D6002">
        <v>2.0837279999999998</v>
      </c>
      <c r="E6002">
        <v>76</v>
      </c>
      <c r="F6002">
        <v>0</v>
      </c>
      <c r="G6002">
        <v>-1</v>
      </c>
      <c r="H6002">
        <v>1</v>
      </c>
      <c r="I6002">
        <v>275</v>
      </c>
    </row>
    <row r="6003" spans="2:9" x14ac:dyDescent="0.25">
      <c r="B6003">
        <v>430</v>
      </c>
      <c r="C6003">
        <v>88</v>
      </c>
      <c r="D6003">
        <v>2.5671529999999998</v>
      </c>
      <c r="E6003">
        <v>76</v>
      </c>
      <c r="F6003">
        <v>0</v>
      </c>
      <c r="G6003">
        <v>-1</v>
      </c>
      <c r="H6003">
        <v>1</v>
      </c>
      <c r="I6003">
        <v>275</v>
      </c>
    </row>
    <row r="6004" spans="2:9" x14ac:dyDescent="0.25">
      <c r="B6004">
        <v>430</v>
      </c>
      <c r="C6004">
        <v>89</v>
      </c>
      <c r="D6004">
        <v>2.0837279999999998</v>
      </c>
      <c r="E6004">
        <v>76</v>
      </c>
      <c r="F6004">
        <v>0</v>
      </c>
      <c r="G6004">
        <v>-1</v>
      </c>
      <c r="H6004">
        <v>1</v>
      </c>
      <c r="I6004">
        <v>275</v>
      </c>
    </row>
    <row r="6005" spans="2:9" x14ac:dyDescent="0.25">
      <c r="B6005">
        <v>431</v>
      </c>
      <c r="C6005">
        <v>88</v>
      </c>
      <c r="D6005">
        <v>1.5836330000000001</v>
      </c>
      <c r="E6005">
        <v>76</v>
      </c>
      <c r="F6005">
        <v>0</v>
      </c>
      <c r="G6005">
        <v>-1</v>
      </c>
      <c r="H6005">
        <v>1</v>
      </c>
      <c r="I6005">
        <v>275</v>
      </c>
    </row>
    <row r="6006" spans="2:9" x14ac:dyDescent="0.25">
      <c r="B6006">
        <v>431</v>
      </c>
      <c r="C6006">
        <v>89</v>
      </c>
      <c r="D6006">
        <v>2.0837279999999998</v>
      </c>
      <c r="E6006">
        <v>76</v>
      </c>
      <c r="F6006">
        <v>0</v>
      </c>
      <c r="G6006">
        <v>-1</v>
      </c>
      <c r="H6006">
        <v>1</v>
      </c>
      <c r="I6006">
        <v>275</v>
      </c>
    </row>
    <row r="6007" spans="2:9" x14ac:dyDescent="0.25">
      <c r="B6007">
        <v>432</v>
      </c>
      <c r="C6007">
        <v>88</v>
      </c>
      <c r="D6007">
        <v>0.28242800000000001</v>
      </c>
      <c r="E6007">
        <v>76</v>
      </c>
      <c r="F6007">
        <v>0</v>
      </c>
      <c r="G6007">
        <v>-1</v>
      </c>
      <c r="H6007">
        <v>1</v>
      </c>
      <c r="I6007">
        <v>275</v>
      </c>
    </row>
    <row r="6008" spans="2:9" x14ac:dyDescent="0.25">
      <c r="B6008">
        <v>432</v>
      </c>
      <c r="C6008">
        <v>89</v>
      </c>
      <c r="D6008">
        <v>0.214646</v>
      </c>
      <c r="E6008">
        <v>76</v>
      </c>
      <c r="F6008">
        <v>0</v>
      </c>
      <c r="G6008">
        <v>-1</v>
      </c>
      <c r="H6008">
        <v>1</v>
      </c>
      <c r="I6008">
        <v>275</v>
      </c>
    </row>
    <row r="6009" spans="2:9" x14ac:dyDescent="0.25">
      <c r="B6009">
        <v>433</v>
      </c>
      <c r="C6009">
        <v>88</v>
      </c>
      <c r="D6009">
        <v>0.337501</v>
      </c>
      <c r="E6009">
        <v>76</v>
      </c>
      <c r="F6009">
        <v>0</v>
      </c>
      <c r="G6009">
        <v>-1</v>
      </c>
      <c r="H6009">
        <v>1</v>
      </c>
      <c r="I6009">
        <v>275</v>
      </c>
    </row>
    <row r="6010" spans="2:9" x14ac:dyDescent="0.25">
      <c r="B6010">
        <v>433</v>
      </c>
      <c r="C6010">
        <v>89</v>
      </c>
      <c r="D6010">
        <v>0.208199</v>
      </c>
      <c r="E6010">
        <v>76</v>
      </c>
      <c r="F6010">
        <v>0</v>
      </c>
      <c r="G6010">
        <v>-1</v>
      </c>
      <c r="H6010">
        <v>1</v>
      </c>
      <c r="I6010">
        <v>275</v>
      </c>
    </row>
    <row r="6011" spans="2:9" x14ac:dyDescent="0.25">
      <c r="B6011">
        <v>434</v>
      </c>
      <c r="C6011">
        <v>88</v>
      </c>
      <c r="D6011">
        <v>0.214646</v>
      </c>
      <c r="E6011">
        <v>76</v>
      </c>
      <c r="F6011">
        <v>0</v>
      </c>
      <c r="G6011">
        <v>-1</v>
      </c>
      <c r="H6011">
        <v>1</v>
      </c>
      <c r="I6011">
        <v>275</v>
      </c>
    </row>
    <row r="6012" spans="2:9" x14ac:dyDescent="0.25">
      <c r="B6012">
        <v>434</v>
      </c>
      <c r="C6012">
        <v>89</v>
      </c>
      <c r="D6012">
        <v>0.214646</v>
      </c>
      <c r="E6012">
        <v>76</v>
      </c>
      <c r="F6012">
        <v>0</v>
      </c>
      <c r="G6012">
        <v>-1</v>
      </c>
      <c r="H6012">
        <v>1</v>
      </c>
      <c r="I6012">
        <v>275</v>
      </c>
    </row>
    <row r="6013" spans="2:9" x14ac:dyDescent="0.25">
      <c r="B6013">
        <v>435</v>
      </c>
      <c r="C6013">
        <v>88</v>
      </c>
      <c r="D6013">
        <v>1.1520649999999999</v>
      </c>
      <c r="E6013">
        <v>76</v>
      </c>
      <c r="F6013">
        <v>0</v>
      </c>
      <c r="G6013">
        <v>-1</v>
      </c>
      <c r="H6013">
        <v>1</v>
      </c>
      <c r="I6013">
        <v>275</v>
      </c>
    </row>
    <row r="6014" spans="2:9" x14ac:dyDescent="0.25">
      <c r="B6014">
        <v>435</v>
      </c>
      <c r="C6014">
        <v>89</v>
      </c>
      <c r="D6014">
        <v>0.87556900000000004</v>
      </c>
      <c r="E6014">
        <v>76</v>
      </c>
      <c r="F6014">
        <v>0</v>
      </c>
      <c r="G6014">
        <v>-1</v>
      </c>
      <c r="H6014">
        <v>1</v>
      </c>
      <c r="I6014">
        <v>275</v>
      </c>
    </row>
    <row r="6015" spans="2:9" x14ac:dyDescent="0.25">
      <c r="B6015">
        <v>436</v>
      </c>
      <c r="C6015">
        <v>88</v>
      </c>
      <c r="D6015">
        <v>1.4193439999999999</v>
      </c>
      <c r="E6015">
        <v>76</v>
      </c>
      <c r="F6015">
        <v>0</v>
      </c>
      <c r="G6015">
        <v>-1</v>
      </c>
      <c r="H6015">
        <v>1</v>
      </c>
      <c r="I6015">
        <v>275</v>
      </c>
    </row>
    <row r="6016" spans="2:9" x14ac:dyDescent="0.25">
      <c r="B6016">
        <v>436</v>
      </c>
      <c r="C6016">
        <v>89</v>
      </c>
      <c r="D6016">
        <v>0.87556900000000004</v>
      </c>
      <c r="E6016">
        <v>76</v>
      </c>
      <c r="F6016">
        <v>0</v>
      </c>
      <c r="G6016">
        <v>-1</v>
      </c>
      <c r="H6016">
        <v>1</v>
      </c>
      <c r="I6016">
        <v>275</v>
      </c>
    </row>
    <row r="6017" spans="2:9" x14ac:dyDescent="0.25">
      <c r="B6017">
        <v>437</v>
      </c>
      <c r="C6017">
        <v>88</v>
      </c>
      <c r="D6017">
        <v>0.87556900000000004</v>
      </c>
      <c r="E6017">
        <v>76</v>
      </c>
      <c r="F6017">
        <v>0</v>
      </c>
      <c r="G6017">
        <v>-1</v>
      </c>
      <c r="H6017">
        <v>1</v>
      </c>
      <c r="I6017">
        <v>275</v>
      </c>
    </row>
    <row r="6018" spans="2:9" x14ac:dyDescent="0.25">
      <c r="B6018">
        <v>437</v>
      </c>
      <c r="C6018">
        <v>89</v>
      </c>
      <c r="D6018">
        <v>0.87556900000000004</v>
      </c>
      <c r="E6018">
        <v>76</v>
      </c>
      <c r="F6018">
        <v>0</v>
      </c>
      <c r="G6018">
        <v>-1</v>
      </c>
      <c r="H6018">
        <v>1</v>
      </c>
      <c r="I6018">
        <v>275</v>
      </c>
    </row>
    <row r="6019" spans="2:9" x14ac:dyDescent="0.25">
      <c r="B6019">
        <v>439</v>
      </c>
      <c r="C6019">
        <v>88</v>
      </c>
      <c r="D6019">
        <v>0.337501</v>
      </c>
      <c r="E6019">
        <v>76</v>
      </c>
      <c r="F6019">
        <v>0</v>
      </c>
      <c r="G6019">
        <v>-1</v>
      </c>
      <c r="H6019">
        <v>1</v>
      </c>
      <c r="I6019">
        <v>275</v>
      </c>
    </row>
    <row r="6020" spans="2:9" x14ac:dyDescent="0.25">
      <c r="B6020">
        <v>439</v>
      </c>
      <c r="C6020">
        <v>89</v>
      </c>
      <c r="D6020">
        <v>0.27394600000000002</v>
      </c>
      <c r="E6020">
        <v>76</v>
      </c>
      <c r="F6020">
        <v>0</v>
      </c>
      <c r="G6020">
        <v>-1</v>
      </c>
      <c r="H6020">
        <v>1</v>
      </c>
      <c r="I6020">
        <v>275</v>
      </c>
    </row>
    <row r="6021" spans="2:9" x14ac:dyDescent="0.25">
      <c r="B6021">
        <v>440</v>
      </c>
      <c r="C6021">
        <v>88</v>
      </c>
      <c r="D6021">
        <v>0.214646</v>
      </c>
      <c r="E6021">
        <v>76</v>
      </c>
      <c r="F6021">
        <v>0</v>
      </c>
      <c r="G6021">
        <v>-1</v>
      </c>
      <c r="H6021">
        <v>1</v>
      </c>
      <c r="I6021">
        <v>275</v>
      </c>
    </row>
    <row r="6022" spans="2:9" x14ac:dyDescent="0.25">
      <c r="B6022">
        <v>440</v>
      </c>
      <c r="C6022">
        <v>89</v>
      </c>
      <c r="D6022">
        <v>0.28242800000000001</v>
      </c>
      <c r="E6022">
        <v>76</v>
      </c>
      <c r="F6022">
        <v>0</v>
      </c>
      <c r="G6022">
        <v>-1</v>
      </c>
      <c r="H6022">
        <v>1</v>
      </c>
      <c r="I6022">
        <v>275</v>
      </c>
    </row>
    <row r="6023" spans="2:9" x14ac:dyDescent="0.25">
      <c r="B6023">
        <v>441</v>
      </c>
      <c r="C6023">
        <v>88</v>
      </c>
      <c r="D6023">
        <v>1.1520649999999999</v>
      </c>
      <c r="E6023">
        <v>76</v>
      </c>
      <c r="F6023">
        <v>0</v>
      </c>
      <c r="G6023">
        <v>-1</v>
      </c>
      <c r="H6023">
        <v>1</v>
      </c>
      <c r="I6023">
        <v>275</v>
      </c>
    </row>
    <row r="6024" spans="2:9" x14ac:dyDescent="0.25">
      <c r="B6024">
        <v>441</v>
      </c>
      <c r="C6024">
        <v>89</v>
      </c>
      <c r="D6024">
        <v>1.1520649999999999</v>
      </c>
      <c r="E6024">
        <v>76</v>
      </c>
      <c r="F6024">
        <v>0</v>
      </c>
      <c r="G6024">
        <v>-1</v>
      </c>
      <c r="H6024">
        <v>1</v>
      </c>
      <c r="I6024">
        <v>275</v>
      </c>
    </row>
    <row r="6025" spans="2:9" x14ac:dyDescent="0.25">
      <c r="B6025">
        <v>442</v>
      </c>
      <c r="C6025">
        <v>88</v>
      </c>
      <c r="D6025">
        <v>1.4193439999999999</v>
      </c>
      <c r="E6025">
        <v>76</v>
      </c>
      <c r="F6025">
        <v>0</v>
      </c>
      <c r="G6025">
        <v>-1</v>
      </c>
      <c r="H6025">
        <v>1</v>
      </c>
      <c r="I6025">
        <v>275</v>
      </c>
    </row>
    <row r="6026" spans="2:9" x14ac:dyDescent="0.25">
      <c r="B6026">
        <v>442</v>
      </c>
      <c r="C6026">
        <v>89</v>
      </c>
      <c r="D6026">
        <v>1.1520649999999999</v>
      </c>
      <c r="E6026">
        <v>76</v>
      </c>
      <c r="F6026">
        <v>0</v>
      </c>
      <c r="G6026">
        <v>-1</v>
      </c>
      <c r="H6026">
        <v>1</v>
      </c>
      <c r="I6026">
        <v>275</v>
      </c>
    </row>
    <row r="6027" spans="2:9" x14ac:dyDescent="0.25">
      <c r="B6027">
        <v>443</v>
      </c>
      <c r="C6027">
        <v>88</v>
      </c>
      <c r="D6027">
        <v>0.87556900000000004</v>
      </c>
      <c r="E6027">
        <v>76</v>
      </c>
      <c r="F6027">
        <v>0</v>
      </c>
      <c r="G6027">
        <v>-1</v>
      </c>
      <c r="H6027">
        <v>1</v>
      </c>
      <c r="I6027">
        <v>275</v>
      </c>
    </row>
    <row r="6028" spans="2:9" x14ac:dyDescent="0.25">
      <c r="B6028">
        <v>443</v>
      </c>
      <c r="C6028">
        <v>89</v>
      </c>
      <c r="D6028">
        <v>1.1520649999999999</v>
      </c>
      <c r="E6028">
        <v>76</v>
      </c>
      <c r="F6028">
        <v>0</v>
      </c>
      <c r="G6028">
        <v>-1</v>
      </c>
      <c r="H6028">
        <v>1</v>
      </c>
      <c r="I6028">
        <v>275</v>
      </c>
    </row>
    <row r="6029" spans="2:9" x14ac:dyDescent="0.25">
      <c r="B6029">
        <v>444</v>
      </c>
      <c r="C6029">
        <v>88</v>
      </c>
      <c r="D6029">
        <v>0.28242800000000001</v>
      </c>
      <c r="E6029">
        <v>76</v>
      </c>
      <c r="F6029">
        <v>0</v>
      </c>
      <c r="G6029">
        <v>-1</v>
      </c>
      <c r="H6029">
        <v>1</v>
      </c>
      <c r="I6029">
        <v>275</v>
      </c>
    </row>
    <row r="6030" spans="2:9" x14ac:dyDescent="0.25">
      <c r="B6030">
        <v>444</v>
      </c>
      <c r="C6030">
        <v>89</v>
      </c>
      <c r="D6030">
        <v>0.214646</v>
      </c>
      <c r="E6030">
        <v>76</v>
      </c>
      <c r="F6030">
        <v>0</v>
      </c>
      <c r="G6030">
        <v>-1</v>
      </c>
      <c r="H6030">
        <v>1</v>
      </c>
      <c r="I6030">
        <v>275</v>
      </c>
    </row>
    <row r="6031" spans="2:9" x14ac:dyDescent="0.25">
      <c r="B6031">
        <v>445</v>
      </c>
      <c r="C6031">
        <v>88</v>
      </c>
      <c r="D6031">
        <v>0.337501</v>
      </c>
      <c r="E6031">
        <v>76</v>
      </c>
      <c r="F6031">
        <v>0</v>
      </c>
      <c r="G6031">
        <v>-1</v>
      </c>
      <c r="H6031">
        <v>1</v>
      </c>
      <c r="I6031">
        <v>275</v>
      </c>
    </row>
    <row r="6032" spans="2:9" x14ac:dyDescent="0.25">
      <c r="B6032">
        <v>445</v>
      </c>
      <c r="C6032">
        <v>89</v>
      </c>
      <c r="D6032">
        <v>0.208199</v>
      </c>
      <c r="E6032">
        <v>76</v>
      </c>
      <c r="F6032">
        <v>0</v>
      </c>
      <c r="G6032">
        <v>-1</v>
      </c>
      <c r="H6032">
        <v>1</v>
      </c>
      <c r="I6032">
        <v>275</v>
      </c>
    </row>
    <row r="6033" spans="2:9" x14ac:dyDescent="0.25">
      <c r="B6033">
        <v>446</v>
      </c>
      <c r="C6033">
        <v>88</v>
      </c>
      <c r="D6033">
        <v>0.214646</v>
      </c>
      <c r="E6033">
        <v>76</v>
      </c>
      <c r="F6033">
        <v>0</v>
      </c>
      <c r="G6033">
        <v>-1</v>
      </c>
      <c r="H6033">
        <v>1</v>
      </c>
      <c r="I6033">
        <v>275</v>
      </c>
    </row>
    <row r="6034" spans="2:9" x14ac:dyDescent="0.25">
      <c r="B6034">
        <v>446</v>
      </c>
      <c r="C6034">
        <v>89</v>
      </c>
      <c r="D6034">
        <v>0.214646</v>
      </c>
      <c r="E6034">
        <v>76</v>
      </c>
      <c r="F6034">
        <v>0</v>
      </c>
      <c r="G6034">
        <v>-1</v>
      </c>
      <c r="H6034">
        <v>1</v>
      </c>
      <c r="I6034">
        <v>275</v>
      </c>
    </row>
    <row r="6035" spans="2:9" x14ac:dyDescent="0.25">
      <c r="B6035">
        <v>447</v>
      </c>
      <c r="C6035">
        <v>88</v>
      </c>
      <c r="D6035">
        <v>1.324595</v>
      </c>
      <c r="E6035">
        <v>76</v>
      </c>
      <c r="F6035">
        <v>0</v>
      </c>
      <c r="G6035">
        <v>-1</v>
      </c>
      <c r="H6035">
        <v>1</v>
      </c>
      <c r="I6035">
        <v>275</v>
      </c>
    </row>
    <row r="6036" spans="2:9" x14ac:dyDescent="0.25">
      <c r="B6036">
        <v>447</v>
      </c>
      <c r="C6036">
        <v>89</v>
      </c>
      <c r="D6036">
        <v>1.0066919999999999</v>
      </c>
      <c r="E6036">
        <v>76</v>
      </c>
      <c r="F6036">
        <v>0</v>
      </c>
      <c r="G6036">
        <v>-1</v>
      </c>
      <c r="H6036">
        <v>1</v>
      </c>
      <c r="I6036">
        <v>275</v>
      </c>
    </row>
    <row r="6037" spans="2:9" x14ac:dyDescent="0.25">
      <c r="B6037">
        <v>448</v>
      </c>
      <c r="C6037">
        <v>88</v>
      </c>
      <c r="D6037">
        <v>1.631901</v>
      </c>
      <c r="E6037">
        <v>76</v>
      </c>
      <c r="F6037">
        <v>0</v>
      </c>
      <c r="G6037">
        <v>-1</v>
      </c>
      <c r="H6037">
        <v>1</v>
      </c>
      <c r="I6037">
        <v>275</v>
      </c>
    </row>
    <row r="6038" spans="2:9" x14ac:dyDescent="0.25">
      <c r="B6038">
        <v>448</v>
      </c>
      <c r="C6038">
        <v>89</v>
      </c>
      <c r="D6038">
        <v>1.0066919999999999</v>
      </c>
      <c r="E6038">
        <v>76</v>
      </c>
      <c r="F6038">
        <v>0</v>
      </c>
      <c r="G6038">
        <v>-1</v>
      </c>
      <c r="H6038">
        <v>1</v>
      </c>
      <c r="I6038">
        <v>275</v>
      </c>
    </row>
    <row r="6039" spans="2:9" x14ac:dyDescent="0.25">
      <c r="B6039">
        <v>449</v>
      </c>
      <c r="C6039">
        <v>88</v>
      </c>
      <c r="D6039">
        <v>1.0066919999999999</v>
      </c>
      <c r="E6039">
        <v>76</v>
      </c>
      <c r="F6039">
        <v>0</v>
      </c>
      <c r="G6039">
        <v>-1</v>
      </c>
      <c r="H6039">
        <v>1</v>
      </c>
      <c r="I6039">
        <v>275</v>
      </c>
    </row>
    <row r="6040" spans="2:9" x14ac:dyDescent="0.25">
      <c r="B6040">
        <v>449</v>
      </c>
      <c r="C6040">
        <v>89</v>
      </c>
      <c r="D6040">
        <v>1.0066919999999999</v>
      </c>
      <c r="E6040">
        <v>76</v>
      </c>
      <c r="F6040">
        <v>0</v>
      </c>
      <c r="G6040">
        <v>-1</v>
      </c>
      <c r="H6040">
        <v>1</v>
      </c>
      <c r="I6040">
        <v>275</v>
      </c>
    </row>
    <row r="6041" spans="2:9" x14ac:dyDescent="0.25">
      <c r="B6041">
        <v>450</v>
      </c>
      <c r="C6041">
        <v>88</v>
      </c>
      <c r="D6041">
        <v>0.28242800000000001</v>
      </c>
      <c r="E6041">
        <v>76</v>
      </c>
      <c r="F6041">
        <v>0</v>
      </c>
      <c r="G6041">
        <v>-1</v>
      </c>
      <c r="H6041">
        <v>1</v>
      </c>
      <c r="I6041">
        <v>275</v>
      </c>
    </row>
    <row r="6042" spans="2:9" x14ac:dyDescent="0.25">
      <c r="B6042">
        <v>450</v>
      </c>
      <c r="C6042">
        <v>89</v>
      </c>
      <c r="D6042">
        <v>0.28242800000000001</v>
      </c>
      <c r="E6042">
        <v>76</v>
      </c>
      <c r="F6042">
        <v>0</v>
      </c>
      <c r="G6042">
        <v>-1</v>
      </c>
      <c r="H6042">
        <v>1</v>
      </c>
      <c r="I6042">
        <v>275</v>
      </c>
    </row>
    <row r="6043" spans="2:9" x14ac:dyDescent="0.25">
      <c r="B6043">
        <v>451</v>
      </c>
      <c r="C6043">
        <v>88</v>
      </c>
      <c r="D6043">
        <v>0.337501</v>
      </c>
      <c r="E6043">
        <v>76</v>
      </c>
      <c r="F6043">
        <v>0</v>
      </c>
      <c r="G6043">
        <v>-1</v>
      </c>
      <c r="H6043">
        <v>1</v>
      </c>
      <c r="I6043">
        <v>275</v>
      </c>
    </row>
    <row r="6044" spans="2:9" x14ac:dyDescent="0.25">
      <c r="B6044">
        <v>451</v>
      </c>
      <c r="C6044">
        <v>89</v>
      </c>
      <c r="D6044">
        <v>0.27394600000000002</v>
      </c>
      <c r="E6044">
        <v>76</v>
      </c>
      <c r="F6044">
        <v>0</v>
      </c>
      <c r="G6044">
        <v>-1</v>
      </c>
      <c r="H6044">
        <v>1</v>
      </c>
      <c r="I6044">
        <v>275</v>
      </c>
    </row>
    <row r="6045" spans="2:9" x14ac:dyDescent="0.25">
      <c r="B6045">
        <v>452</v>
      </c>
      <c r="C6045">
        <v>88</v>
      </c>
      <c r="D6045">
        <v>0.214646</v>
      </c>
      <c r="E6045">
        <v>76</v>
      </c>
      <c r="F6045">
        <v>0</v>
      </c>
      <c r="G6045">
        <v>-1</v>
      </c>
      <c r="H6045">
        <v>1</v>
      </c>
      <c r="I6045">
        <v>275</v>
      </c>
    </row>
    <row r="6046" spans="2:9" x14ac:dyDescent="0.25">
      <c r="B6046">
        <v>452</v>
      </c>
      <c r="C6046">
        <v>89</v>
      </c>
      <c r="D6046">
        <v>0.28242800000000001</v>
      </c>
      <c r="E6046">
        <v>76</v>
      </c>
      <c r="F6046">
        <v>0</v>
      </c>
      <c r="G6046">
        <v>-1</v>
      </c>
      <c r="H6046">
        <v>1</v>
      </c>
      <c r="I6046">
        <v>275</v>
      </c>
    </row>
    <row r="6047" spans="2:9" x14ac:dyDescent="0.25">
      <c r="B6047">
        <v>453</v>
      </c>
      <c r="C6047">
        <v>88</v>
      </c>
      <c r="D6047">
        <v>1.324595</v>
      </c>
      <c r="E6047">
        <v>76</v>
      </c>
      <c r="F6047">
        <v>0</v>
      </c>
      <c r="G6047">
        <v>-1</v>
      </c>
      <c r="H6047">
        <v>1</v>
      </c>
      <c r="I6047">
        <v>275</v>
      </c>
    </row>
    <row r="6048" spans="2:9" x14ac:dyDescent="0.25">
      <c r="B6048">
        <v>453</v>
      </c>
      <c r="C6048">
        <v>89</v>
      </c>
      <c r="D6048">
        <v>1.324595</v>
      </c>
      <c r="E6048">
        <v>76</v>
      </c>
      <c r="F6048">
        <v>0</v>
      </c>
      <c r="G6048">
        <v>-1</v>
      </c>
      <c r="H6048">
        <v>1</v>
      </c>
      <c r="I6048">
        <v>275</v>
      </c>
    </row>
    <row r="6049" spans="2:9" x14ac:dyDescent="0.25">
      <c r="B6049">
        <v>454</v>
      </c>
      <c r="C6049">
        <v>88</v>
      </c>
      <c r="D6049">
        <v>1.631901</v>
      </c>
      <c r="E6049">
        <v>76</v>
      </c>
      <c r="F6049">
        <v>0</v>
      </c>
      <c r="G6049">
        <v>-1</v>
      </c>
      <c r="H6049">
        <v>1</v>
      </c>
      <c r="I6049">
        <v>275</v>
      </c>
    </row>
    <row r="6050" spans="2:9" x14ac:dyDescent="0.25">
      <c r="B6050">
        <v>454</v>
      </c>
      <c r="C6050">
        <v>89</v>
      </c>
      <c r="D6050">
        <v>1.324595</v>
      </c>
      <c r="E6050">
        <v>76</v>
      </c>
      <c r="F6050">
        <v>0</v>
      </c>
      <c r="G6050">
        <v>-1</v>
      </c>
      <c r="H6050">
        <v>1</v>
      </c>
      <c r="I6050">
        <v>275</v>
      </c>
    </row>
    <row r="6051" spans="2:9" x14ac:dyDescent="0.25">
      <c r="B6051">
        <v>455</v>
      </c>
      <c r="C6051">
        <v>88</v>
      </c>
      <c r="D6051">
        <v>1.0066919999999999</v>
      </c>
      <c r="E6051">
        <v>76</v>
      </c>
      <c r="F6051">
        <v>0</v>
      </c>
      <c r="G6051">
        <v>-1</v>
      </c>
      <c r="H6051">
        <v>1</v>
      </c>
      <c r="I6051">
        <v>275</v>
      </c>
    </row>
    <row r="6052" spans="2:9" x14ac:dyDescent="0.25">
      <c r="B6052">
        <v>455</v>
      </c>
      <c r="C6052">
        <v>89</v>
      </c>
      <c r="D6052">
        <v>1.324595</v>
      </c>
      <c r="E6052">
        <v>76</v>
      </c>
      <c r="F6052">
        <v>0</v>
      </c>
      <c r="G6052">
        <v>-1</v>
      </c>
      <c r="H6052">
        <v>1</v>
      </c>
      <c r="I6052">
        <v>275</v>
      </c>
    </row>
    <row r="6053" spans="2:9" x14ac:dyDescent="0.25">
      <c r="B6053">
        <v>456</v>
      </c>
      <c r="C6053">
        <v>88</v>
      </c>
      <c r="D6053">
        <v>0.83340199999999998</v>
      </c>
      <c r="E6053">
        <v>76</v>
      </c>
      <c r="F6053">
        <v>0</v>
      </c>
      <c r="G6053">
        <v>-1</v>
      </c>
      <c r="H6053">
        <v>1</v>
      </c>
      <c r="I6053">
        <v>275</v>
      </c>
    </row>
    <row r="6054" spans="2:9" x14ac:dyDescent="0.25">
      <c r="B6054">
        <v>456</v>
      </c>
      <c r="C6054">
        <v>89</v>
      </c>
      <c r="D6054">
        <v>0.37396200000000002</v>
      </c>
      <c r="E6054">
        <v>76</v>
      </c>
      <c r="F6054">
        <v>0</v>
      </c>
      <c r="G6054">
        <v>-1</v>
      </c>
      <c r="H6054">
        <v>1</v>
      </c>
      <c r="I6054">
        <v>275</v>
      </c>
    </row>
    <row r="6055" spans="2:9" x14ac:dyDescent="0.25">
      <c r="B6055">
        <v>457</v>
      </c>
      <c r="C6055">
        <v>88</v>
      </c>
      <c r="D6055">
        <v>0.83340199999999998</v>
      </c>
      <c r="E6055">
        <v>76</v>
      </c>
      <c r="F6055">
        <v>0</v>
      </c>
      <c r="G6055">
        <v>-1</v>
      </c>
      <c r="H6055">
        <v>1</v>
      </c>
      <c r="I6055">
        <v>275</v>
      </c>
    </row>
    <row r="6056" spans="2:9" x14ac:dyDescent="0.25">
      <c r="B6056">
        <v>457</v>
      </c>
      <c r="C6056">
        <v>89</v>
      </c>
      <c r="D6056">
        <v>1.0150410000000001</v>
      </c>
      <c r="E6056">
        <v>76</v>
      </c>
      <c r="F6056">
        <v>0</v>
      </c>
      <c r="G6056">
        <v>-1</v>
      </c>
      <c r="H6056">
        <v>1</v>
      </c>
      <c r="I6056">
        <v>275</v>
      </c>
    </row>
    <row r="6057" spans="2:9" x14ac:dyDescent="0.25">
      <c r="B6057">
        <v>458</v>
      </c>
      <c r="C6057">
        <v>88</v>
      </c>
      <c r="D6057">
        <v>0.83340199999999998</v>
      </c>
      <c r="E6057">
        <v>76</v>
      </c>
      <c r="F6057">
        <v>0</v>
      </c>
      <c r="G6057">
        <v>-1</v>
      </c>
      <c r="H6057">
        <v>1</v>
      </c>
      <c r="I6057">
        <v>275</v>
      </c>
    </row>
    <row r="6058" spans="2:9" x14ac:dyDescent="0.25">
      <c r="B6058">
        <v>458</v>
      </c>
      <c r="C6058">
        <v>89</v>
      </c>
      <c r="D6058">
        <v>1.33558</v>
      </c>
      <c r="E6058">
        <v>76</v>
      </c>
      <c r="F6058">
        <v>0</v>
      </c>
      <c r="G6058">
        <v>-1</v>
      </c>
      <c r="H6058">
        <v>1</v>
      </c>
      <c r="I6058">
        <v>275</v>
      </c>
    </row>
    <row r="6059" spans="2:9" x14ac:dyDescent="0.25">
      <c r="B6059">
        <v>459</v>
      </c>
      <c r="C6059">
        <v>88</v>
      </c>
      <c r="D6059">
        <v>0.83340199999999998</v>
      </c>
      <c r="E6059">
        <v>76</v>
      </c>
      <c r="F6059">
        <v>0</v>
      </c>
      <c r="G6059">
        <v>-1</v>
      </c>
      <c r="H6059">
        <v>1</v>
      </c>
      <c r="I6059">
        <v>275</v>
      </c>
    </row>
    <row r="6060" spans="2:9" x14ac:dyDescent="0.25">
      <c r="B6060">
        <v>459</v>
      </c>
      <c r="C6060">
        <v>89</v>
      </c>
      <c r="D6060">
        <v>1.976658</v>
      </c>
      <c r="E6060">
        <v>76</v>
      </c>
      <c r="F6060">
        <v>0</v>
      </c>
      <c r="G6060">
        <v>-1</v>
      </c>
      <c r="H6060">
        <v>1</v>
      </c>
      <c r="I6060">
        <v>275</v>
      </c>
    </row>
    <row r="6061" spans="2:9" x14ac:dyDescent="0.25">
      <c r="B6061">
        <v>460</v>
      </c>
      <c r="C6061">
        <v>88</v>
      </c>
      <c r="D6061">
        <v>2.0929760000000002</v>
      </c>
      <c r="E6061">
        <v>76</v>
      </c>
      <c r="F6061">
        <v>0</v>
      </c>
      <c r="G6061">
        <v>-1</v>
      </c>
      <c r="H6061">
        <v>1</v>
      </c>
      <c r="I6061">
        <v>275</v>
      </c>
    </row>
    <row r="6062" spans="2:9" x14ac:dyDescent="0.25">
      <c r="B6062">
        <v>460</v>
      </c>
      <c r="C6062">
        <v>89</v>
      </c>
      <c r="D6062">
        <v>1.7263919999999999</v>
      </c>
      <c r="E6062">
        <v>76</v>
      </c>
      <c r="F6062">
        <v>0</v>
      </c>
      <c r="G6062">
        <v>-1</v>
      </c>
      <c r="H6062">
        <v>1</v>
      </c>
      <c r="I6062">
        <v>275</v>
      </c>
    </row>
    <row r="6063" spans="2:9" x14ac:dyDescent="0.25">
      <c r="B6063">
        <v>461</v>
      </c>
      <c r="C6063">
        <v>88</v>
      </c>
      <c r="D6063">
        <v>2.0929760000000002</v>
      </c>
      <c r="E6063">
        <v>76</v>
      </c>
      <c r="F6063">
        <v>0</v>
      </c>
      <c r="G6063">
        <v>-1</v>
      </c>
      <c r="H6063">
        <v>1</v>
      </c>
      <c r="I6063">
        <v>275</v>
      </c>
    </row>
    <row r="6064" spans="2:9" x14ac:dyDescent="0.25">
      <c r="B6064">
        <v>461</v>
      </c>
      <c r="C6064">
        <v>89</v>
      </c>
      <c r="D6064">
        <v>1.7263919999999999</v>
      </c>
      <c r="E6064">
        <v>76</v>
      </c>
      <c r="F6064">
        <v>0</v>
      </c>
      <c r="G6064">
        <v>-1</v>
      </c>
      <c r="H6064">
        <v>1</v>
      </c>
      <c r="I6064">
        <v>275</v>
      </c>
    </row>
    <row r="6065" spans="2:9" x14ac:dyDescent="0.25">
      <c r="B6065">
        <v>462</v>
      </c>
      <c r="C6065">
        <v>88</v>
      </c>
      <c r="D6065">
        <v>2.0929760000000002</v>
      </c>
      <c r="E6065">
        <v>76</v>
      </c>
      <c r="F6065">
        <v>0</v>
      </c>
      <c r="G6065">
        <v>-1</v>
      </c>
      <c r="H6065">
        <v>1</v>
      </c>
      <c r="I6065">
        <v>275</v>
      </c>
    </row>
    <row r="6066" spans="2:9" x14ac:dyDescent="0.25">
      <c r="B6066">
        <v>462</v>
      </c>
      <c r="C6066">
        <v>89</v>
      </c>
      <c r="D6066">
        <v>1.7263919999999999</v>
      </c>
      <c r="E6066">
        <v>76</v>
      </c>
      <c r="F6066">
        <v>0</v>
      </c>
      <c r="G6066">
        <v>-1</v>
      </c>
      <c r="H6066">
        <v>1</v>
      </c>
      <c r="I6066">
        <v>275</v>
      </c>
    </row>
    <row r="6067" spans="2:9" x14ac:dyDescent="0.25">
      <c r="B6067">
        <v>463</v>
      </c>
      <c r="C6067">
        <v>88</v>
      </c>
      <c r="D6067">
        <v>2.0929760000000002</v>
      </c>
      <c r="E6067">
        <v>76</v>
      </c>
      <c r="F6067">
        <v>0</v>
      </c>
      <c r="G6067">
        <v>-1</v>
      </c>
      <c r="H6067">
        <v>1</v>
      </c>
      <c r="I6067">
        <v>275</v>
      </c>
    </row>
    <row r="6068" spans="2:9" x14ac:dyDescent="0.25">
      <c r="B6068">
        <v>463</v>
      </c>
      <c r="C6068">
        <v>89</v>
      </c>
      <c r="D6068">
        <v>1.7263919999999999</v>
      </c>
      <c r="E6068">
        <v>76</v>
      </c>
      <c r="F6068">
        <v>0</v>
      </c>
      <c r="G6068">
        <v>-1</v>
      </c>
      <c r="H6068">
        <v>1</v>
      </c>
      <c r="I6068">
        <v>275</v>
      </c>
    </row>
    <row r="6069" spans="2:9" x14ac:dyDescent="0.25">
      <c r="B6069">
        <v>464</v>
      </c>
      <c r="C6069">
        <v>88</v>
      </c>
      <c r="D6069">
        <v>2.0929760000000002</v>
      </c>
      <c r="E6069">
        <v>76</v>
      </c>
      <c r="F6069">
        <v>0</v>
      </c>
      <c r="G6069">
        <v>-1</v>
      </c>
      <c r="H6069">
        <v>1</v>
      </c>
      <c r="I6069">
        <v>275</v>
      </c>
    </row>
    <row r="6070" spans="2:9" x14ac:dyDescent="0.25">
      <c r="B6070">
        <v>464</v>
      </c>
      <c r="C6070">
        <v>89</v>
      </c>
      <c r="D6070">
        <v>1.7263919999999999</v>
      </c>
      <c r="E6070">
        <v>76</v>
      </c>
      <c r="F6070">
        <v>0</v>
      </c>
      <c r="G6070">
        <v>-1</v>
      </c>
      <c r="H6070">
        <v>1</v>
      </c>
      <c r="I6070">
        <v>275</v>
      </c>
    </row>
    <row r="6071" spans="2:9" x14ac:dyDescent="0.25">
      <c r="B6071">
        <v>465</v>
      </c>
      <c r="C6071">
        <v>88</v>
      </c>
      <c r="D6071">
        <v>2.0929760000000002</v>
      </c>
      <c r="E6071">
        <v>76</v>
      </c>
      <c r="F6071">
        <v>0</v>
      </c>
      <c r="G6071">
        <v>-1</v>
      </c>
      <c r="H6071">
        <v>1</v>
      </c>
      <c r="I6071">
        <v>275</v>
      </c>
    </row>
    <row r="6072" spans="2:9" x14ac:dyDescent="0.25">
      <c r="B6072">
        <v>465</v>
      </c>
      <c r="C6072">
        <v>89</v>
      </c>
      <c r="D6072">
        <v>1.7263919999999999</v>
      </c>
      <c r="E6072">
        <v>76</v>
      </c>
      <c r="F6072">
        <v>0</v>
      </c>
      <c r="G6072">
        <v>-1</v>
      </c>
      <c r="H6072">
        <v>1</v>
      </c>
      <c r="I6072">
        <v>275</v>
      </c>
    </row>
    <row r="6073" spans="2:9" x14ac:dyDescent="0.25">
      <c r="B6073">
        <v>466</v>
      </c>
      <c r="C6073">
        <v>88</v>
      </c>
      <c r="D6073">
        <v>2.0929760000000002</v>
      </c>
      <c r="E6073">
        <v>76</v>
      </c>
      <c r="F6073">
        <v>0</v>
      </c>
      <c r="G6073">
        <v>-1</v>
      </c>
      <c r="H6073">
        <v>1</v>
      </c>
      <c r="I6073">
        <v>275</v>
      </c>
    </row>
    <row r="6074" spans="2:9" x14ac:dyDescent="0.25">
      <c r="B6074">
        <v>466</v>
      </c>
      <c r="C6074">
        <v>89</v>
      </c>
      <c r="D6074">
        <v>1.7263919999999999</v>
      </c>
      <c r="E6074">
        <v>76</v>
      </c>
      <c r="F6074">
        <v>0</v>
      </c>
      <c r="G6074">
        <v>-1</v>
      </c>
      <c r="H6074">
        <v>1</v>
      </c>
      <c r="I6074">
        <v>275</v>
      </c>
    </row>
    <row r="6075" spans="2:9" x14ac:dyDescent="0.25">
      <c r="B6075">
        <v>467</v>
      </c>
      <c r="C6075">
        <v>88</v>
      </c>
      <c r="D6075">
        <v>0.26128200000000001</v>
      </c>
      <c r="E6075">
        <v>76</v>
      </c>
      <c r="F6075">
        <v>0</v>
      </c>
      <c r="G6075">
        <v>-1</v>
      </c>
      <c r="H6075">
        <v>1</v>
      </c>
      <c r="I6075">
        <v>275</v>
      </c>
    </row>
    <row r="6076" spans="2:9" x14ac:dyDescent="0.25">
      <c r="B6076">
        <v>467</v>
      </c>
      <c r="C6076">
        <v>89</v>
      </c>
      <c r="D6076">
        <v>0.29909200000000002</v>
      </c>
      <c r="E6076">
        <v>76</v>
      </c>
      <c r="F6076">
        <v>0</v>
      </c>
      <c r="G6076">
        <v>-1</v>
      </c>
      <c r="H6076">
        <v>1</v>
      </c>
      <c r="I6076">
        <v>275</v>
      </c>
    </row>
    <row r="6077" spans="2:9" x14ac:dyDescent="0.25">
      <c r="B6077">
        <v>468</v>
      </c>
      <c r="C6077">
        <v>88</v>
      </c>
      <c r="D6077">
        <v>0.40643800000000002</v>
      </c>
      <c r="E6077">
        <v>76</v>
      </c>
      <c r="F6077">
        <v>0</v>
      </c>
      <c r="G6077">
        <v>-1</v>
      </c>
      <c r="H6077">
        <v>1</v>
      </c>
      <c r="I6077">
        <v>275</v>
      </c>
    </row>
    <row r="6078" spans="2:9" x14ac:dyDescent="0.25">
      <c r="B6078">
        <v>468</v>
      </c>
      <c r="C6078">
        <v>89</v>
      </c>
      <c r="D6078">
        <v>0.465254</v>
      </c>
      <c r="E6078">
        <v>76</v>
      </c>
      <c r="F6078">
        <v>0</v>
      </c>
      <c r="G6078">
        <v>-1</v>
      </c>
      <c r="H6078">
        <v>1</v>
      </c>
      <c r="I6078">
        <v>275</v>
      </c>
    </row>
    <row r="6079" spans="2:9" x14ac:dyDescent="0.25">
      <c r="B6079">
        <v>469</v>
      </c>
      <c r="C6079">
        <v>88</v>
      </c>
      <c r="D6079">
        <v>0.40643800000000002</v>
      </c>
      <c r="E6079">
        <v>76</v>
      </c>
      <c r="F6079">
        <v>0</v>
      </c>
      <c r="G6079">
        <v>-1</v>
      </c>
      <c r="H6079">
        <v>1</v>
      </c>
      <c r="I6079">
        <v>275</v>
      </c>
    </row>
    <row r="6080" spans="2:9" x14ac:dyDescent="0.25">
      <c r="B6080">
        <v>469</v>
      </c>
      <c r="C6080">
        <v>89</v>
      </c>
      <c r="D6080">
        <v>0.465254</v>
      </c>
      <c r="E6080">
        <v>76</v>
      </c>
      <c r="F6080">
        <v>0</v>
      </c>
      <c r="G6080">
        <v>-1</v>
      </c>
      <c r="H6080">
        <v>1</v>
      </c>
      <c r="I6080">
        <v>275</v>
      </c>
    </row>
    <row r="6081" spans="2:9" x14ac:dyDescent="0.25">
      <c r="B6081">
        <v>470</v>
      </c>
      <c r="C6081">
        <v>88</v>
      </c>
      <c r="D6081">
        <v>0.40643800000000002</v>
      </c>
      <c r="E6081">
        <v>76</v>
      </c>
      <c r="F6081">
        <v>0</v>
      </c>
      <c r="G6081">
        <v>-1</v>
      </c>
      <c r="H6081">
        <v>1</v>
      </c>
      <c r="I6081">
        <v>275</v>
      </c>
    </row>
    <row r="6082" spans="2:9" x14ac:dyDescent="0.25">
      <c r="B6082">
        <v>470</v>
      </c>
      <c r="C6082">
        <v>89</v>
      </c>
      <c r="D6082">
        <v>0.465254</v>
      </c>
      <c r="E6082">
        <v>76</v>
      </c>
      <c r="F6082">
        <v>0</v>
      </c>
      <c r="G6082">
        <v>-1</v>
      </c>
      <c r="H6082">
        <v>1</v>
      </c>
      <c r="I6082">
        <v>275</v>
      </c>
    </row>
    <row r="6083" spans="2:9" x14ac:dyDescent="0.25">
      <c r="B6083">
        <v>471</v>
      </c>
      <c r="C6083">
        <v>88</v>
      </c>
      <c r="D6083">
        <v>0.40643800000000002</v>
      </c>
      <c r="E6083">
        <v>76</v>
      </c>
      <c r="F6083">
        <v>0</v>
      </c>
      <c r="G6083">
        <v>-1</v>
      </c>
      <c r="H6083">
        <v>1</v>
      </c>
      <c r="I6083">
        <v>275</v>
      </c>
    </row>
    <row r="6084" spans="2:9" x14ac:dyDescent="0.25">
      <c r="B6084">
        <v>471</v>
      </c>
      <c r="C6084">
        <v>89</v>
      </c>
      <c r="D6084">
        <v>0.465254</v>
      </c>
      <c r="E6084">
        <v>76</v>
      </c>
      <c r="F6084">
        <v>0</v>
      </c>
      <c r="G6084">
        <v>-1</v>
      </c>
      <c r="H6084">
        <v>1</v>
      </c>
      <c r="I6084">
        <v>275</v>
      </c>
    </row>
    <row r="6085" spans="2:9" x14ac:dyDescent="0.25">
      <c r="B6085">
        <v>472</v>
      </c>
      <c r="C6085">
        <v>88</v>
      </c>
      <c r="D6085">
        <v>0.40643800000000002</v>
      </c>
      <c r="E6085">
        <v>76</v>
      </c>
      <c r="F6085">
        <v>0</v>
      </c>
      <c r="G6085">
        <v>-1</v>
      </c>
      <c r="H6085">
        <v>1</v>
      </c>
      <c r="I6085">
        <v>275</v>
      </c>
    </row>
    <row r="6086" spans="2:9" x14ac:dyDescent="0.25">
      <c r="B6086">
        <v>472</v>
      </c>
      <c r="C6086">
        <v>89</v>
      </c>
      <c r="D6086">
        <v>0.465254</v>
      </c>
      <c r="E6086">
        <v>76</v>
      </c>
      <c r="F6086">
        <v>0</v>
      </c>
      <c r="G6086">
        <v>-1</v>
      </c>
      <c r="H6086">
        <v>1</v>
      </c>
      <c r="I6086">
        <v>275</v>
      </c>
    </row>
    <row r="6087" spans="2:9" x14ac:dyDescent="0.25">
      <c r="B6087">
        <v>473</v>
      </c>
      <c r="C6087">
        <v>88</v>
      </c>
      <c r="D6087">
        <v>0.40643800000000002</v>
      </c>
      <c r="E6087">
        <v>76</v>
      </c>
      <c r="F6087">
        <v>0</v>
      </c>
      <c r="G6087">
        <v>-1</v>
      </c>
      <c r="H6087">
        <v>1</v>
      </c>
      <c r="I6087">
        <v>275</v>
      </c>
    </row>
    <row r="6088" spans="2:9" x14ac:dyDescent="0.25">
      <c r="B6088">
        <v>473</v>
      </c>
      <c r="C6088">
        <v>89</v>
      </c>
      <c r="D6088">
        <v>0.465254</v>
      </c>
      <c r="E6088">
        <v>76</v>
      </c>
      <c r="F6088">
        <v>0</v>
      </c>
      <c r="G6088">
        <v>-1</v>
      </c>
      <c r="H6088">
        <v>1</v>
      </c>
      <c r="I6088">
        <v>275</v>
      </c>
    </row>
    <row r="6089" spans="2:9" x14ac:dyDescent="0.25">
      <c r="B6089">
        <v>474</v>
      </c>
      <c r="C6089">
        <v>89</v>
      </c>
      <c r="D6089">
        <v>0.20582700000000001</v>
      </c>
      <c r="E6089">
        <v>76</v>
      </c>
      <c r="F6089">
        <v>0</v>
      </c>
      <c r="G6089">
        <v>-1</v>
      </c>
      <c r="H6089">
        <v>1</v>
      </c>
      <c r="I6089">
        <v>275</v>
      </c>
    </row>
    <row r="6090" spans="2:9" x14ac:dyDescent="0.25">
      <c r="B6090">
        <v>475</v>
      </c>
      <c r="C6090">
        <v>88</v>
      </c>
      <c r="D6090">
        <v>0.40643800000000002</v>
      </c>
      <c r="E6090">
        <v>76</v>
      </c>
      <c r="F6090">
        <v>0</v>
      </c>
      <c r="G6090">
        <v>-1</v>
      </c>
      <c r="H6090">
        <v>1</v>
      </c>
      <c r="I6090">
        <v>275</v>
      </c>
    </row>
    <row r="6091" spans="2:9" x14ac:dyDescent="0.25">
      <c r="B6091">
        <v>475</v>
      </c>
      <c r="C6091">
        <v>89</v>
      </c>
      <c r="D6091">
        <v>0.465254</v>
      </c>
      <c r="E6091">
        <v>76</v>
      </c>
      <c r="F6091">
        <v>0</v>
      </c>
      <c r="G6091">
        <v>-1</v>
      </c>
      <c r="H6091">
        <v>1</v>
      </c>
      <c r="I6091">
        <v>275</v>
      </c>
    </row>
    <row r="6092" spans="2:9" x14ac:dyDescent="0.25">
      <c r="B6092">
        <v>476</v>
      </c>
      <c r="C6092">
        <v>88</v>
      </c>
      <c r="D6092">
        <v>0.25572299999999998</v>
      </c>
      <c r="E6092">
        <v>76</v>
      </c>
      <c r="F6092">
        <v>0</v>
      </c>
      <c r="G6092">
        <v>-1</v>
      </c>
      <c r="H6092">
        <v>1</v>
      </c>
      <c r="I6092">
        <v>275</v>
      </c>
    </row>
    <row r="6093" spans="2:9" x14ac:dyDescent="0.25">
      <c r="B6093">
        <v>476</v>
      </c>
      <c r="C6093">
        <v>89</v>
      </c>
      <c r="D6093">
        <v>0.30625599999999997</v>
      </c>
      <c r="E6093">
        <v>76</v>
      </c>
      <c r="F6093">
        <v>0</v>
      </c>
      <c r="G6093">
        <v>-1</v>
      </c>
      <c r="H6093">
        <v>1</v>
      </c>
      <c r="I6093">
        <v>275</v>
      </c>
    </row>
    <row r="6094" spans="2:9" x14ac:dyDescent="0.25">
      <c r="B6094">
        <v>477</v>
      </c>
      <c r="C6094">
        <v>88</v>
      </c>
      <c r="D6094">
        <v>0.77915100000000004</v>
      </c>
      <c r="E6094">
        <v>76</v>
      </c>
      <c r="F6094">
        <v>0</v>
      </c>
      <c r="G6094">
        <v>-1</v>
      </c>
      <c r="H6094">
        <v>1</v>
      </c>
      <c r="I6094">
        <v>275</v>
      </c>
    </row>
    <row r="6095" spans="2:9" x14ac:dyDescent="0.25">
      <c r="B6095">
        <v>477</v>
      </c>
      <c r="C6095">
        <v>89</v>
      </c>
      <c r="D6095">
        <v>0.933118</v>
      </c>
      <c r="E6095">
        <v>76</v>
      </c>
      <c r="F6095">
        <v>0</v>
      </c>
      <c r="G6095">
        <v>-1</v>
      </c>
      <c r="H6095">
        <v>1</v>
      </c>
      <c r="I6095">
        <v>275</v>
      </c>
    </row>
    <row r="6096" spans="2:9" x14ac:dyDescent="0.25">
      <c r="B6096">
        <v>478</v>
      </c>
      <c r="C6096">
        <v>88</v>
      </c>
      <c r="D6096">
        <v>0.39779100000000001</v>
      </c>
      <c r="E6096">
        <v>76</v>
      </c>
      <c r="F6096">
        <v>0</v>
      </c>
      <c r="G6096">
        <v>-1</v>
      </c>
      <c r="H6096">
        <v>1</v>
      </c>
      <c r="I6096">
        <v>275</v>
      </c>
    </row>
    <row r="6097" spans="2:9" x14ac:dyDescent="0.25">
      <c r="B6097">
        <v>478</v>
      </c>
      <c r="C6097">
        <v>89</v>
      </c>
      <c r="D6097">
        <v>0.47639799999999999</v>
      </c>
      <c r="E6097">
        <v>76</v>
      </c>
      <c r="F6097">
        <v>0</v>
      </c>
      <c r="G6097">
        <v>-1</v>
      </c>
      <c r="H6097">
        <v>1</v>
      </c>
      <c r="I6097">
        <v>275</v>
      </c>
    </row>
    <row r="6098" spans="2:9" x14ac:dyDescent="0.25">
      <c r="B6098">
        <v>479</v>
      </c>
      <c r="C6098">
        <v>88</v>
      </c>
      <c r="D6098">
        <v>0.39779100000000001</v>
      </c>
      <c r="E6098">
        <v>76</v>
      </c>
      <c r="F6098">
        <v>0</v>
      </c>
      <c r="G6098">
        <v>-1</v>
      </c>
      <c r="H6098">
        <v>1</v>
      </c>
      <c r="I6098">
        <v>275</v>
      </c>
    </row>
    <row r="6099" spans="2:9" x14ac:dyDescent="0.25">
      <c r="B6099">
        <v>479</v>
      </c>
      <c r="C6099">
        <v>89</v>
      </c>
      <c r="D6099">
        <v>0.47639799999999999</v>
      </c>
      <c r="E6099">
        <v>76</v>
      </c>
      <c r="F6099">
        <v>0</v>
      </c>
      <c r="G6099">
        <v>-1</v>
      </c>
      <c r="H6099">
        <v>1</v>
      </c>
      <c r="I6099">
        <v>275</v>
      </c>
    </row>
    <row r="6100" spans="2:9" x14ac:dyDescent="0.25">
      <c r="B6100">
        <v>480</v>
      </c>
      <c r="C6100">
        <v>88</v>
      </c>
      <c r="D6100">
        <v>0.39779100000000001</v>
      </c>
      <c r="E6100">
        <v>76</v>
      </c>
      <c r="F6100">
        <v>0</v>
      </c>
      <c r="G6100">
        <v>-1</v>
      </c>
      <c r="H6100">
        <v>1</v>
      </c>
      <c r="I6100">
        <v>275</v>
      </c>
    </row>
    <row r="6101" spans="2:9" x14ac:dyDescent="0.25">
      <c r="B6101">
        <v>480</v>
      </c>
      <c r="C6101">
        <v>89</v>
      </c>
      <c r="D6101">
        <v>0.47639799999999999</v>
      </c>
      <c r="E6101">
        <v>76</v>
      </c>
      <c r="F6101">
        <v>0</v>
      </c>
      <c r="G6101">
        <v>-1</v>
      </c>
      <c r="H6101">
        <v>1</v>
      </c>
      <c r="I6101">
        <v>275</v>
      </c>
    </row>
    <row r="6102" spans="2:9" x14ac:dyDescent="0.25">
      <c r="B6102">
        <v>481</v>
      </c>
      <c r="C6102">
        <v>88</v>
      </c>
      <c r="D6102">
        <v>0.39779100000000001</v>
      </c>
      <c r="E6102">
        <v>76</v>
      </c>
      <c r="F6102">
        <v>0</v>
      </c>
      <c r="G6102">
        <v>-1</v>
      </c>
      <c r="H6102">
        <v>1</v>
      </c>
      <c r="I6102">
        <v>275</v>
      </c>
    </row>
    <row r="6103" spans="2:9" x14ac:dyDescent="0.25">
      <c r="B6103">
        <v>481</v>
      </c>
      <c r="C6103">
        <v>89</v>
      </c>
      <c r="D6103">
        <v>0.47639799999999999</v>
      </c>
      <c r="E6103">
        <v>76</v>
      </c>
      <c r="F6103">
        <v>0</v>
      </c>
      <c r="G6103">
        <v>-1</v>
      </c>
      <c r="H6103">
        <v>1</v>
      </c>
      <c r="I6103">
        <v>275</v>
      </c>
    </row>
    <row r="6104" spans="2:9" x14ac:dyDescent="0.25">
      <c r="B6104">
        <v>482</v>
      </c>
      <c r="C6104">
        <v>88</v>
      </c>
      <c r="D6104">
        <v>0.77915100000000004</v>
      </c>
      <c r="E6104">
        <v>76</v>
      </c>
      <c r="F6104">
        <v>0</v>
      </c>
      <c r="G6104">
        <v>-1</v>
      </c>
      <c r="H6104">
        <v>1</v>
      </c>
      <c r="I6104">
        <v>275</v>
      </c>
    </row>
    <row r="6105" spans="2:9" x14ac:dyDescent="0.25">
      <c r="B6105">
        <v>482</v>
      </c>
      <c r="C6105">
        <v>89</v>
      </c>
      <c r="D6105">
        <v>0.933118</v>
      </c>
      <c r="E6105">
        <v>76</v>
      </c>
      <c r="F6105">
        <v>0</v>
      </c>
      <c r="G6105">
        <v>-1</v>
      </c>
      <c r="H6105">
        <v>1</v>
      </c>
      <c r="I6105">
        <v>275</v>
      </c>
    </row>
    <row r="6106" spans="2:9" x14ac:dyDescent="0.25">
      <c r="B6106">
        <v>483</v>
      </c>
      <c r="C6106">
        <v>89</v>
      </c>
      <c r="D6106">
        <v>0.210757</v>
      </c>
      <c r="E6106">
        <v>76</v>
      </c>
      <c r="F6106">
        <v>0</v>
      </c>
      <c r="G6106">
        <v>-1</v>
      </c>
      <c r="H6106">
        <v>1</v>
      </c>
      <c r="I6106">
        <v>275</v>
      </c>
    </row>
    <row r="6107" spans="2:9" x14ac:dyDescent="0.25">
      <c r="B6107">
        <v>484</v>
      </c>
      <c r="C6107">
        <v>88</v>
      </c>
      <c r="D6107">
        <v>0.39779100000000001</v>
      </c>
      <c r="E6107">
        <v>76</v>
      </c>
      <c r="F6107">
        <v>0</v>
      </c>
      <c r="G6107">
        <v>-1</v>
      </c>
      <c r="H6107">
        <v>1</v>
      </c>
      <c r="I6107">
        <v>275</v>
      </c>
    </row>
    <row r="6108" spans="2:9" x14ac:dyDescent="0.25">
      <c r="B6108">
        <v>484</v>
      </c>
      <c r="C6108">
        <v>89</v>
      </c>
      <c r="D6108">
        <v>0.47639799999999999</v>
      </c>
      <c r="E6108">
        <v>76</v>
      </c>
      <c r="F6108">
        <v>0</v>
      </c>
      <c r="G6108">
        <v>-1</v>
      </c>
      <c r="H6108">
        <v>1</v>
      </c>
      <c r="I6108">
        <v>275</v>
      </c>
    </row>
    <row r="6109" spans="2:9" x14ac:dyDescent="0.25">
      <c r="B6109">
        <v>485</v>
      </c>
      <c r="C6109">
        <v>88</v>
      </c>
      <c r="D6109">
        <v>0.24645700000000001</v>
      </c>
      <c r="E6109">
        <v>76</v>
      </c>
      <c r="F6109">
        <v>0</v>
      </c>
      <c r="G6109">
        <v>-1</v>
      </c>
      <c r="H6109">
        <v>1</v>
      </c>
      <c r="I6109">
        <v>275</v>
      </c>
    </row>
    <row r="6110" spans="2:9" x14ac:dyDescent="0.25">
      <c r="B6110">
        <v>485</v>
      </c>
      <c r="C6110">
        <v>89</v>
      </c>
      <c r="D6110">
        <v>0.30676799999999999</v>
      </c>
      <c r="E6110">
        <v>76</v>
      </c>
      <c r="F6110">
        <v>0</v>
      </c>
      <c r="G6110">
        <v>-1</v>
      </c>
      <c r="H6110">
        <v>1</v>
      </c>
      <c r="I6110">
        <v>275</v>
      </c>
    </row>
    <row r="6111" spans="2:9" x14ac:dyDescent="0.25">
      <c r="B6111">
        <v>486</v>
      </c>
      <c r="C6111">
        <v>88</v>
      </c>
      <c r="D6111">
        <v>0.383378</v>
      </c>
      <c r="E6111">
        <v>76</v>
      </c>
      <c r="F6111">
        <v>0</v>
      </c>
      <c r="G6111">
        <v>-1</v>
      </c>
      <c r="H6111">
        <v>1</v>
      </c>
      <c r="I6111">
        <v>275</v>
      </c>
    </row>
    <row r="6112" spans="2:9" x14ac:dyDescent="0.25">
      <c r="B6112">
        <v>486</v>
      </c>
      <c r="C6112">
        <v>89</v>
      </c>
      <c r="D6112">
        <v>0.47719499999999998</v>
      </c>
      <c r="E6112">
        <v>76</v>
      </c>
      <c r="F6112">
        <v>0</v>
      </c>
      <c r="G6112">
        <v>-1</v>
      </c>
      <c r="H6112">
        <v>1</v>
      </c>
      <c r="I6112">
        <v>275</v>
      </c>
    </row>
    <row r="6113" spans="2:9" x14ac:dyDescent="0.25">
      <c r="B6113">
        <v>487</v>
      </c>
      <c r="C6113">
        <v>88</v>
      </c>
      <c r="D6113">
        <v>0.383378</v>
      </c>
      <c r="E6113">
        <v>76</v>
      </c>
      <c r="F6113">
        <v>0</v>
      </c>
      <c r="G6113">
        <v>-1</v>
      </c>
      <c r="H6113">
        <v>1</v>
      </c>
      <c r="I6113">
        <v>275</v>
      </c>
    </row>
    <row r="6114" spans="2:9" x14ac:dyDescent="0.25">
      <c r="B6114">
        <v>487</v>
      </c>
      <c r="C6114">
        <v>89</v>
      </c>
      <c r="D6114">
        <v>0.47719499999999998</v>
      </c>
      <c r="E6114">
        <v>76</v>
      </c>
      <c r="F6114">
        <v>0</v>
      </c>
      <c r="G6114">
        <v>-1</v>
      </c>
      <c r="H6114">
        <v>1</v>
      </c>
      <c r="I6114">
        <v>275</v>
      </c>
    </row>
    <row r="6115" spans="2:9" x14ac:dyDescent="0.25">
      <c r="B6115">
        <v>488</v>
      </c>
      <c r="C6115">
        <v>88</v>
      </c>
      <c r="D6115">
        <v>0.383378</v>
      </c>
      <c r="E6115">
        <v>76</v>
      </c>
      <c r="F6115">
        <v>0</v>
      </c>
      <c r="G6115">
        <v>-1</v>
      </c>
      <c r="H6115">
        <v>1</v>
      </c>
      <c r="I6115">
        <v>275</v>
      </c>
    </row>
    <row r="6116" spans="2:9" x14ac:dyDescent="0.25">
      <c r="B6116">
        <v>488</v>
      </c>
      <c r="C6116">
        <v>89</v>
      </c>
      <c r="D6116">
        <v>0.47719499999999998</v>
      </c>
      <c r="E6116">
        <v>76</v>
      </c>
      <c r="F6116">
        <v>0</v>
      </c>
      <c r="G6116">
        <v>-1</v>
      </c>
      <c r="H6116">
        <v>1</v>
      </c>
      <c r="I6116">
        <v>275</v>
      </c>
    </row>
    <row r="6117" spans="2:9" x14ac:dyDescent="0.25">
      <c r="B6117">
        <v>489</v>
      </c>
      <c r="C6117">
        <v>88</v>
      </c>
      <c r="D6117">
        <v>0.383378</v>
      </c>
      <c r="E6117">
        <v>76</v>
      </c>
      <c r="F6117">
        <v>0</v>
      </c>
      <c r="G6117">
        <v>-1</v>
      </c>
      <c r="H6117">
        <v>1</v>
      </c>
      <c r="I6117">
        <v>275</v>
      </c>
    </row>
    <row r="6118" spans="2:9" x14ac:dyDescent="0.25">
      <c r="B6118">
        <v>489</v>
      </c>
      <c r="C6118">
        <v>89</v>
      </c>
      <c r="D6118">
        <v>0.47719499999999998</v>
      </c>
      <c r="E6118">
        <v>76</v>
      </c>
      <c r="F6118">
        <v>0</v>
      </c>
      <c r="G6118">
        <v>-1</v>
      </c>
      <c r="H6118">
        <v>1</v>
      </c>
      <c r="I6118">
        <v>275</v>
      </c>
    </row>
    <row r="6119" spans="2:9" x14ac:dyDescent="0.25">
      <c r="B6119">
        <v>490</v>
      </c>
      <c r="C6119">
        <v>89</v>
      </c>
      <c r="D6119">
        <v>0.21110899999999999</v>
      </c>
      <c r="E6119">
        <v>76</v>
      </c>
      <c r="F6119">
        <v>0</v>
      </c>
      <c r="G6119">
        <v>-1</v>
      </c>
      <c r="H6119">
        <v>1</v>
      </c>
      <c r="I6119">
        <v>275</v>
      </c>
    </row>
    <row r="6120" spans="2:9" x14ac:dyDescent="0.25">
      <c r="B6120">
        <v>491</v>
      </c>
      <c r="C6120">
        <v>88</v>
      </c>
      <c r="D6120">
        <v>0.383378</v>
      </c>
      <c r="E6120">
        <v>76</v>
      </c>
      <c r="F6120">
        <v>0</v>
      </c>
      <c r="G6120">
        <v>-1</v>
      </c>
      <c r="H6120">
        <v>1</v>
      </c>
      <c r="I6120">
        <v>275</v>
      </c>
    </row>
    <row r="6121" spans="2:9" x14ac:dyDescent="0.25">
      <c r="B6121">
        <v>491</v>
      </c>
      <c r="C6121">
        <v>89</v>
      </c>
      <c r="D6121">
        <v>0.47719499999999998</v>
      </c>
      <c r="E6121">
        <v>76</v>
      </c>
      <c r="F6121">
        <v>0</v>
      </c>
      <c r="G6121">
        <v>-1</v>
      </c>
      <c r="H6121">
        <v>1</v>
      </c>
      <c r="I6121">
        <v>275</v>
      </c>
    </row>
    <row r="6122" spans="2:9" x14ac:dyDescent="0.25">
      <c r="B6122">
        <v>492</v>
      </c>
      <c r="C6122">
        <v>88</v>
      </c>
      <c r="D6122">
        <v>0.24515999999999999</v>
      </c>
      <c r="E6122">
        <v>76</v>
      </c>
      <c r="F6122">
        <v>0</v>
      </c>
      <c r="G6122">
        <v>-1</v>
      </c>
      <c r="H6122">
        <v>1</v>
      </c>
      <c r="I6122">
        <v>275</v>
      </c>
    </row>
    <row r="6123" spans="2:9" x14ac:dyDescent="0.25">
      <c r="B6123">
        <v>492</v>
      </c>
      <c r="C6123">
        <v>89</v>
      </c>
      <c r="D6123">
        <v>0.31723400000000002</v>
      </c>
      <c r="E6123">
        <v>76</v>
      </c>
      <c r="F6123">
        <v>0</v>
      </c>
      <c r="G6123">
        <v>-1</v>
      </c>
      <c r="H6123">
        <v>1</v>
      </c>
      <c r="I6123">
        <v>275</v>
      </c>
    </row>
    <row r="6124" spans="2:9" x14ac:dyDescent="0.25">
      <c r="B6124">
        <v>493</v>
      </c>
      <c r="C6124">
        <v>88</v>
      </c>
      <c r="D6124">
        <v>0.38135999999999998</v>
      </c>
      <c r="E6124">
        <v>76</v>
      </c>
      <c r="F6124">
        <v>0</v>
      </c>
      <c r="G6124">
        <v>-1</v>
      </c>
      <c r="H6124">
        <v>1</v>
      </c>
      <c r="I6124">
        <v>275</v>
      </c>
    </row>
    <row r="6125" spans="2:9" x14ac:dyDescent="0.25">
      <c r="B6125">
        <v>493</v>
      </c>
      <c r="C6125">
        <v>89</v>
      </c>
      <c r="D6125">
        <v>0.493475</v>
      </c>
      <c r="E6125">
        <v>76</v>
      </c>
      <c r="F6125">
        <v>0</v>
      </c>
      <c r="G6125">
        <v>-1</v>
      </c>
      <c r="H6125">
        <v>1</v>
      </c>
      <c r="I6125">
        <v>275</v>
      </c>
    </row>
    <row r="6126" spans="2:9" x14ac:dyDescent="0.25">
      <c r="B6126">
        <v>494</v>
      </c>
      <c r="C6126">
        <v>88</v>
      </c>
      <c r="D6126">
        <v>0.38135999999999998</v>
      </c>
      <c r="E6126">
        <v>76</v>
      </c>
      <c r="F6126">
        <v>0</v>
      </c>
      <c r="G6126">
        <v>-1</v>
      </c>
      <c r="H6126">
        <v>1</v>
      </c>
      <c r="I6126">
        <v>275</v>
      </c>
    </row>
    <row r="6127" spans="2:9" x14ac:dyDescent="0.25">
      <c r="B6127">
        <v>494</v>
      </c>
      <c r="C6127">
        <v>89</v>
      </c>
      <c r="D6127">
        <v>0.493475</v>
      </c>
      <c r="E6127">
        <v>76</v>
      </c>
      <c r="F6127">
        <v>0</v>
      </c>
      <c r="G6127">
        <v>-1</v>
      </c>
      <c r="H6127">
        <v>1</v>
      </c>
      <c r="I6127">
        <v>275</v>
      </c>
    </row>
    <row r="6128" spans="2:9" x14ac:dyDescent="0.25">
      <c r="B6128">
        <v>495</v>
      </c>
      <c r="C6128">
        <v>88</v>
      </c>
      <c r="D6128">
        <v>0.38135999999999998</v>
      </c>
      <c r="E6128">
        <v>76</v>
      </c>
      <c r="F6128">
        <v>0</v>
      </c>
      <c r="G6128">
        <v>-1</v>
      </c>
      <c r="H6128">
        <v>1</v>
      </c>
      <c r="I6128">
        <v>275</v>
      </c>
    </row>
    <row r="6129" spans="2:9" x14ac:dyDescent="0.25">
      <c r="B6129">
        <v>495</v>
      </c>
      <c r="C6129">
        <v>89</v>
      </c>
      <c r="D6129">
        <v>0.493475</v>
      </c>
      <c r="E6129">
        <v>76</v>
      </c>
      <c r="F6129">
        <v>0</v>
      </c>
      <c r="G6129">
        <v>-1</v>
      </c>
      <c r="H6129">
        <v>1</v>
      </c>
      <c r="I6129">
        <v>275</v>
      </c>
    </row>
    <row r="6130" spans="2:9" x14ac:dyDescent="0.25">
      <c r="B6130">
        <v>496</v>
      </c>
      <c r="C6130">
        <v>88</v>
      </c>
      <c r="D6130">
        <v>0.38135999999999998</v>
      </c>
      <c r="E6130">
        <v>76</v>
      </c>
      <c r="F6130">
        <v>0</v>
      </c>
      <c r="G6130">
        <v>-1</v>
      </c>
      <c r="H6130">
        <v>1</v>
      </c>
      <c r="I6130">
        <v>275</v>
      </c>
    </row>
    <row r="6131" spans="2:9" x14ac:dyDescent="0.25">
      <c r="B6131">
        <v>496</v>
      </c>
      <c r="C6131">
        <v>89</v>
      </c>
      <c r="D6131">
        <v>0.493475</v>
      </c>
      <c r="E6131">
        <v>76</v>
      </c>
      <c r="F6131">
        <v>0</v>
      </c>
      <c r="G6131">
        <v>-1</v>
      </c>
      <c r="H6131">
        <v>1</v>
      </c>
      <c r="I6131">
        <v>275</v>
      </c>
    </row>
    <row r="6132" spans="2:9" x14ac:dyDescent="0.25">
      <c r="B6132">
        <v>497</v>
      </c>
      <c r="C6132">
        <v>89</v>
      </c>
      <c r="D6132">
        <v>0.21831100000000001</v>
      </c>
      <c r="E6132">
        <v>76</v>
      </c>
      <c r="F6132">
        <v>0</v>
      </c>
      <c r="G6132">
        <v>-1</v>
      </c>
      <c r="H6132">
        <v>1</v>
      </c>
      <c r="I6132">
        <v>275</v>
      </c>
    </row>
    <row r="6133" spans="2:9" x14ac:dyDescent="0.25">
      <c r="B6133">
        <v>498</v>
      </c>
      <c r="C6133">
        <v>88</v>
      </c>
      <c r="D6133">
        <v>0.38135999999999998</v>
      </c>
      <c r="E6133">
        <v>76</v>
      </c>
      <c r="F6133">
        <v>0</v>
      </c>
      <c r="G6133">
        <v>-1</v>
      </c>
      <c r="H6133">
        <v>1</v>
      </c>
      <c r="I6133">
        <v>275</v>
      </c>
    </row>
    <row r="6134" spans="2:9" x14ac:dyDescent="0.25">
      <c r="B6134">
        <v>498</v>
      </c>
      <c r="C6134">
        <v>89</v>
      </c>
      <c r="D6134">
        <v>0.493475</v>
      </c>
      <c r="E6134">
        <v>76</v>
      </c>
      <c r="F6134">
        <v>0</v>
      </c>
      <c r="G6134">
        <v>-1</v>
      </c>
      <c r="H6134">
        <v>1</v>
      </c>
      <c r="I6134">
        <v>275</v>
      </c>
    </row>
    <row r="6135" spans="2:9" x14ac:dyDescent="0.25">
      <c r="B6135">
        <v>499</v>
      </c>
      <c r="C6135">
        <v>88</v>
      </c>
      <c r="D6135">
        <v>0.645401</v>
      </c>
      <c r="E6135">
        <v>76</v>
      </c>
      <c r="F6135">
        <v>0</v>
      </c>
      <c r="G6135">
        <v>-1</v>
      </c>
      <c r="H6135">
        <v>1</v>
      </c>
      <c r="I6135">
        <v>275</v>
      </c>
    </row>
    <row r="6136" spans="2:9" x14ac:dyDescent="0.25">
      <c r="B6136">
        <v>499</v>
      </c>
      <c r="C6136">
        <v>89</v>
      </c>
      <c r="D6136">
        <v>0.50743499999999997</v>
      </c>
      <c r="E6136">
        <v>76</v>
      </c>
      <c r="F6136">
        <v>0</v>
      </c>
      <c r="G6136">
        <v>-1</v>
      </c>
      <c r="H6136">
        <v>1</v>
      </c>
      <c r="I6136">
        <v>275</v>
      </c>
    </row>
    <row r="6137" spans="2:9" x14ac:dyDescent="0.25">
      <c r="B6137">
        <v>500</v>
      </c>
      <c r="C6137">
        <v>88</v>
      </c>
      <c r="D6137">
        <v>0.645401</v>
      </c>
      <c r="E6137">
        <v>76</v>
      </c>
      <c r="F6137">
        <v>0</v>
      </c>
      <c r="G6137">
        <v>-1</v>
      </c>
      <c r="H6137">
        <v>1</v>
      </c>
      <c r="I6137">
        <v>275</v>
      </c>
    </row>
    <row r="6138" spans="2:9" x14ac:dyDescent="0.25">
      <c r="B6138">
        <v>500</v>
      </c>
      <c r="C6138">
        <v>89</v>
      </c>
      <c r="D6138">
        <v>0.50743499999999997</v>
      </c>
      <c r="E6138">
        <v>76</v>
      </c>
      <c r="F6138">
        <v>0</v>
      </c>
      <c r="G6138">
        <v>-1</v>
      </c>
      <c r="H6138">
        <v>1</v>
      </c>
      <c r="I6138">
        <v>275</v>
      </c>
    </row>
    <row r="6139" spans="2:9" x14ac:dyDescent="0.25">
      <c r="B6139">
        <v>501</v>
      </c>
      <c r="C6139">
        <v>88</v>
      </c>
      <c r="D6139">
        <v>0.645401</v>
      </c>
      <c r="E6139">
        <v>76</v>
      </c>
      <c r="F6139">
        <v>0</v>
      </c>
      <c r="G6139">
        <v>-1</v>
      </c>
      <c r="H6139">
        <v>1</v>
      </c>
      <c r="I6139">
        <v>275</v>
      </c>
    </row>
    <row r="6140" spans="2:9" x14ac:dyDescent="0.25">
      <c r="B6140">
        <v>501</v>
      </c>
      <c r="C6140">
        <v>89</v>
      </c>
      <c r="D6140">
        <v>0.50743499999999997</v>
      </c>
      <c r="E6140">
        <v>76</v>
      </c>
      <c r="F6140">
        <v>0</v>
      </c>
      <c r="G6140">
        <v>-1</v>
      </c>
      <c r="H6140">
        <v>1</v>
      </c>
      <c r="I6140">
        <v>275</v>
      </c>
    </row>
    <row r="6141" spans="2:9" x14ac:dyDescent="0.25">
      <c r="B6141">
        <v>502</v>
      </c>
      <c r="C6141">
        <v>88</v>
      </c>
      <c r="D6141">
        <v>0.28552300000000003</v>
      </c>
      <c r="E6141">
        <v>76</v>
      </c>
      <c r="F6141">
        <v>0</v>
      </c>
      <c r="G6141">
        <v>-1</v>
      </c>
      <c r="H6141">
        <v>1</v>
      </c>
      <c r="I6141">
        <v>275</v>
      </c>
    </row>
    <row r="6142" spans="2:9" x14ac:dyDescent="0.25">
      <c r="B6142">
        <v>502</v>
      </c>
      <c r="C6142">
        <v>89</v>
      </c>
      <c r="D6142">
        <v>0.22448699999999999</v>
      </c>
      <c r="E6142">
        <v>76</v>
      </c>
      <c r="F6142">
        <v>0</v>
      </c>
      <c r="G6142">
        <v>-1</v>
      </c>
      <c r="H6142">
        <v>1</v>
      </c>
      <c r="I6142">
        <v>275</v>
      </c>
    </row>
    <row r="6143" spans="2:9" x14ac:dyDescent="0.25">
      <c r="B6143">
        <v>503</v>
      </c>
      <c r="C6143">
        <v>88</v>
      </c>
      <c r="D6143">
        <v>0.41490100000000002</v>
      </c>
      <c r="E6143">
        <v>76</v>
      </c>
      <c r="F6143">
        <v>0</v>
      </c>
      <c r="G6143">
        <v>-1</v>
      </c>
      <c r="H6143">
        <v>1</v>
      </c>
      <c r="I6143">
        <v>275</v>
      </c>
    </row>
    <row r="6144" spans="2:9" x14ac:dyDescent="0.25">
      <c r="B6144">
        <v>503</v>
      </c>
      <c r="C6144">
        <v>89</v>
      </c>
      <c r="D6144">
        <v>0.326208</v>
      </c>
      <c r="E6144">
        <v>76</v>
      </c>
      <c r="F6144">
        <v>0</v>
      </c>
      <c r="G6144">
        <v>-1</v>
      </c>
      <c r="H6144">
        <v>1</v>
      </c>
      <c r="I6144">
        <v>275</v>
      </c>
    </row>
    <row r="6145" spans="2:9" x14ac:dyDescent="0.25">
      <c r="B6145">
        <v>504</v>
      </c>
      <c r="C6145">
        <v>88</v>
      </c>
      <c r="D6145">
        <v>0.645401</v>
      </c>
      <c r="E6145">
        <v>76</v>
      </c>
      <c r="F6145">
        <v>0</v>
      </c>
      <c r="G6145">
        <v>-1</v>
      </c>
      <c r="H6145">
        <v>1</v>
      </c>
      <c r="I6145">
        <v>275</v>
      </c>
    </row>
    <row r="6146" spans="2:9" x14ac:dyDescent="0.25">
      <c r="B6146">
        <v>504</v>
      </c>
      <c r="C6146">
        <v>89</v>
      </c>
      <c r="D6146">
        <v>0.50743499999999997</v>
      </c>
      <c r="E6146">
        <v>76</v>
      </c>
      <c r="F6146">
        <v>0</v>
      </c>
      <c r="G6146">
        <v>-1</v>
      </c>
      <c r="H6146">
        <v>1</v>
      </c>
      <c r="I6146">
        <v>275</v>
      </c>
    </row>
    <row r="6147" spans="2:9" x14ac:dyDescent="0.25">
      <c r="B6147">
        <v>505</v>
      </c>
      <c r="C6147">
        <v>88</v>
      </c>
      <c r="D6147">
        <v>4.1458219999999999</v>
      </c>
      <c r="E6147">
        <v>76</v>
      </c>
      <c r="F6147">
        <v>0</v>
      </c>
      <c r="G6147">
        <v>-1</v>
      </c>
      <c r="H6147">
        <v>1</v>
      </c>
      <c r="I6147">
        <v>275</v>
      </c>
    </row>
    <row r="6148" spans="2:9" x14ac:dyDescent="0.25">
      <c r="B6148">
        <v>505</v>
      </c>
      <c r="C6148">
        <v>89</v>
      </c>
      <c r="D6148">
        <v>2.6527250000000002</v>
      </c>
      <c r="E6148">
        <v>76</v>
      </c>
      <c r="F6148">
        <v>0</v>
      </c>
      <c r="G6148">
        <v>-1</v>
      </c>
      <c r="H6148">
        <v>1</v>
      </c>
      <c r="I6148">
        <v>275</v>
      </c>
    </row>
    <row r="6149" spans="2:9" x14ac:dyDescent="0.25">
      <c r="B6149">
        <v>506</v>
      </c>
      <c r="C6149">
        <v>88</v>
      </c>
      <c r="D6149">
        <v>0.38049500000000003</v>
      </c>
      <c r="E6149">
        <v>76</v>
      </c>
      <c r="F6149">
        <v>0</v>
      </c>
      <c r="G6149">
        <v>-1</v>
      </c>
      <c r="H6149">
        <v>1</v>
      </c>
      <c r="I6149">
        <v>275</v>
      </c>
    </row>
    <row r="6150" spans="2:9" x14ac:dyDescent="0.25">
      <c r="B6150">
        <v>506</v>
      </c>
      <c r="C6150">
        <v>89</v>
      </c>
      <c r="D6150">
        <v>0.24346200000000001</v>
      </c>
      <c r="E6150">
        <v>76</v>
      </c>
      <c r="F6150">
        <v>0</v>
      </c>
      <c r="G6150">
        <v>-1</v>
      </c>
      <c r="H6150">
        <v>1</v>
      </c>
      <c r="I6150">
        <v>275</v>
      </c>
    </row>
    <row r="6151" spans="2:9" x14ac:dyDescent="0.25">
      <c r="B6151">
        <v>507</v>
      </c>
      <c r="C6151">
        <v>88</v>
      </c>
      <c r="D6151">
        <v>2.1938330000000001</v>
      </c>
      <c r="E6151">
        <v>76</v>
      </c>
      <c r="F6151">
        <v>0</v>
      </c>
      <c r="G6151">
        <v>-1</v>
      </c>
      <c r="H6151">
        <v>1</v>
      </c>
      <c r="I6151">
        <v>275</v>
      </c>
    </row>
    <row r="6152" spans="2:9" x14ac:dyDescent="0.25">
      <c r="B6152">
        <v>507</v>
      </c>
      <c r="C6152">
        <v>89</v>
      </c>
      <c r="D6152">
        <v>1.3004020000000001</v>
      </c>
      <c r="E6152">
        <v>76</v>
      </c>
      <c r="F6152">
        <v>0</v>
      </c>
      <c r="G6152">
        <v>-1</v>
      </c>
      <c r="H6152">
        <v>1</v>
      </c>
      <c r="I6152">
        <v>275</v>
      </c>
    </row>
    <row r="6153" spans="2:9" x14ac:dyDescent="0.25">
      <c r="B6153">
        <v>508</v>
      </c>
      <c r="C6153">
        <v>88</v>
      </c>
      <c r="D6153">
        <v>1.547946</v>
      </c>
      <c r="E6153">
        <v>76</v>
      </c>
      <c r="F6153">
        <v>0</v>
      </c>
      <c r="G6153">
        <v>-1</v>
      </c>
      <c r="H6153">
        <v>1</v>
      </c>
      <c r="I6153">
        <v>275</v>
      </c>
    </row>
    <row r="6154" spans="2:9" x14ac:dyDescent="0.25">
      <c r="B6154">
        <v>508</v>
      </c>
      <c r="C6154">
        <v>89</v>
      </c>
      <c r="D6154">
        <v>0.91755100000000001</v>
      </c>
      <c r="E6154">
        <v>76</v>
      </c>
      <c r="F6154">
        <v>0</v>
      </c>
      <c r="G6154">
        <v>-1</v>
      </c>
      <c r="H6154">
        <v>1</v>
      </c>
      <c r="I6154">
        <v>275</v>
      </c>
    </row>
    <row r="6155" spans="2:9" x14ac:dyDescent="0.25">
      <c r="B6155">
        <v>509</v>
      </c>
      <c r="C6155">
        <v>88</v>
      </c>
      <c r="D6155">
        <v>0.86476299999999995</v>
      </c>
      <c r="E6155">
        <v>76</v>
      </c>
      <c r="F6155">
        <v>0</v>
      </c>
      <c r="G6155">
        <v>-1</v>
      </c>
      <c r="H6155">
        <v>1</v>
      </c>
      <c r="I6155">
        <v>275</v>
      </c>
    </row>
    <row r="6156" spans="2:9" x14ac:dyDescent="0.25">
      <c r="B6156">
        <v>509</v>
      </c>
      <c r="C6156">
        <v>89</v>
      </c>
      <c r="D6156">
        <v>0.67990399999999995</v>
      </c>
      <c r="E6156">
        <v>76</v>
      </c>
      <c r="F6156">
        <v>0</v>
      </c>
      <c r="G6156">
        <v>-1</v>
      </c>
      <c r="H6156">
        <v>1</v>
      </c>
      <c r="I6156">
        <v>275</v>
      </c>
    </row>
    <row r="6157" spans="2:9" x14ac:dyDescent="0.25">
      <c r="B6157">
        <v>510</v>
      </c>
      <c r="C6157">
        <v>88</v>
      </c>
      <c r="D6157">
        <v>0.23478299999999999</v>
      </c>
      <c r="E6157">
        <v>76</v>
      </c>
      <c r="F6157">
        <v>0</v>
      </c>
      <c r="G6157">
        <v>-1</v>
      </c>
      <c r="H6157">
        <v>1</v>
      </c>
      <c r="I6157">
        <v>275</v>
      </c>
    </row>
    <row r="6158" spans="2:9" x14ac:dyDescent="0.25">
      <c r="B6158">
        <v>510</v>
      </c>
      <c r="C6158">
        <v>89</v>
      </c>
      <c r="D6158">
        <v>0.24754300000000001</v>
      </c>
      <c r="E6158">
        <v>76</v>
      </c>
      <c r="F6158">
        <v>0</v>
      </c>
      <c r="G6158">
        <v>-1</v>
      </c>
      <c r="H6158">
        <v>1</v>
      </c>
      <c r="I6158">
        <v>275</v>
      </c>
    </row>
    <row r="6159" spans="2:9" x14ac:dyDescent="0.25">
      <c r="B6159">
        <v>511</v>
      </c>
      <c r="C6159">
        <v>88</v>
      </c>
      <c r="D6159">
        <v>0.36521799999999999</v>
      </c>
      <c r="E6159">
        <v>76</v>
      </c>
      <c r="F6159">
        <v>0</v>
      </c>
      <c r="G6159">
        <v>-1</v>
      </c>
      <c r="H6159">
        <v>1</v>
      </c>
      <c r="I6159">
        <v>275</v>
      </c>
    </row>
    <row r="6160" spans="2:9" x14ac:dyDescent="0.25">
      <c r="B6160">
        <v>511</v>
      </c>
      <c r="C6160">
        <v>89</v>
      </c>
      <c r="D6160">
        <v>0.38506699999999999</v>
      </c>
      <c r="E6160">
        <v>76</v>
      </c>
      <c r="F6160">
        <v>0</v>
      </c>
      <c r="G6160">
        <v>-1</v>
      </c>
      <c r="H6160">
        <v>1</v>
      </c>
      <c r="I6160">
        <v>275</v>
      </c>
    </row>
    <row r="6161" spans="2:9" x14ac:dyDescent="0.25">
      <c r="B6161">
        <v>512</v>
      </c>
      <c r="C6161">
        <v>88</v>
      </c>
      <c r="D6161">
        <v>0.36521799999999999</v>
      </c>
      <c r="E6161">
        <v>76</v>
      </c>
      <c r="F6161">
        <v>0</v>
      </c>
      <c r="G6161">
        <v>-1</v>
      </c>
      <c r="H6161">
        <v>1</v>
      </c>
      <c r="I6161">
        <v>275</v>
      </c>
    </row>
    <row r="6162" spans="2:9" x14ac:dyDescent="0.25">
      <c r="B6162">
        <v>512</v>
      </c>
      <c r="C6162">
        <v>89</v>
      </c>
      <c r="D6162">
        <v>0.38506699999999999</v>
      </c>
      <c r="E6162">
        <v>76</v>
      </c>
      <c r="F6162">
        <v>0</v>
      </c>
      <c r="G6162">
        <v>-1</v>
      </c>
      <c r="H6162">
        <v>1</v>
      </c>
      <c r="I6162">
        <v>275</v>
      </c>
    </row>
    <row r="6163" spans="2:9" x14ac:dyDescent="0.25">
      <c r="B6163">
        <v>513</v>
      </c>
      <c r="C6163">
        <v>88</v>
      </c>
      <c r="D6163">
        <v>0.36521799999999999</v>
      </c>
      <c r="E6163">
        <v>76</v>
      </c>
      <c r="F6163">
        <v>0</v>
      </c>
      <c r="G6163">
        <v>-1</v>
      </c>
      <c r="H6163">
        <v>1</v>
      </c>
      <c r="I6163">
        <v>275</v>
      </c>
    </row>
    <row r="6164" spans="2:9" x14ac:dyDescent="0.25">
      <c r="B6164">
        <v>513</v>
      </c>
      <c r="C6164">
        <v>89</v>
      </c>
      <c r="D6164">
        <v>0.38506699999999999</v>
      </c>
      <c r="E6164">
        <v>76</v>
      </c>
      <c r="F6164">
        <v>0</v>
      </c>
      <c r="G6164">
        <v>-1</v>
      </c>
      <c r="H6164">
        <v>1</v>
      </c>
      <c r="I6164">
        <v>275</v>
      </c>
    </row>
    <row r="6165" spans="2:9" x14ac:dyDescent="0.25">
      <c r="B6165">
        <v>514</v>
      </c>
      <c r="C6165">
        <v>88</v>
      </c>
      <c r="D6165">
        <v>0.36521799999999999</v>
      </c>
      <c r="E6165">
        <v>76</v>
      </c>
      <c r="F6165">
        <v>0</v>
      </c>
      <c r="G6165">
        <v>-1</v>
      </c>
      <c r="H6165">
        <v>1</v>
      </c>
      <c r="I6165">
        <v>275</v>
      </c>
    </row>
    <row r="6166" spans="2:9" x14ac:dyDescent="0.25">
      <c r="B6166">
        <v>514</v>
      </c>
      <c r="C6166">
        <v>89</v>
      </c>
      <c r="D6166">
        <v>0.38506699999999999</v>
      </c>
      <c r="E6166">
        <v>76</v>
      </c>
      <c r="F6166">
        <v>0</v>
      </c>
      <c r="G6166">
        <v>-1</v>
      </c>
      <c r="H6166">
        <v>1</v>
      </c>
      <c r="I6166">
        <v>275</v>
      </c>
    </row>
    <row r="6167" spans="2:9" x14ac:dyDescent="0.25">
      <c r="B6167">
        <v>515</v>
      </c>
      <c r="C6167">
        <v>88</v>
      </c>
      <c r="D6167">
        <v>0.36521799999999999</v>
      </c>
      <c r="E6167">
        <v>76</v>
      </c>
      <c r="F6167">
        <v>0</v>
      </c>
      <c r="G6167">
        <v>-1</v>
      </c>
      <c r="H6167">
        <v>1</v>
      </c>
      <c r="I6167">
        <v>275</v>
      </c>
    </row>
    <row r="6168" spans="2:9" x14ac:dyDescent="0.25">
      <c r="B6168">
        <v>515</v>
      </c>
      <c r="C6168">
        <v>89</v>
      </c>
      <c r="D6168">
        <v>0.38506699999999999</v>
      </c>
      <c r="E6168">
        <v>76</v>
      </c>
      <c r="F6168">
        <v>0</v>
      </c>
      <c r="G6168">
        <v>-1</v>
      </c>
      <c r="H6168">
        <v>1</v>
      </c>
      <c r="I6168">
        <v>275</v>
      </c>
    </row>
    <row r="6169" spans="2:9" x14ac:dyDescent="0.25">
      <c r="B6169">
        <v>516</v>
      </c>
      <c r="C6169">
        <v>88</v>
      </c>
      <c r="D6169">
        <v>0.36521799999999999</v>
      </c>
      <c r="E6169">
        <v>76</v>
      </c>
      <c r="F6169">
        <v>0</v>
      </c>
      <c r="G6169">
        <v>-1</v>
      </c>
      <c r="H6169">
        <v>1</v>
      </c>
      <c r="I6169">
        <v>275</v>
      </c>
    </row>
    <row r="6170" spans="2:9" x14ac:dyDescent="0.25">
      <c r="B6170">
        <v>516</v>
      </c>
      <c r="C6170">
        <v>89</v>
      </c>
      <c r="D6170">
        <v>0.38506699999999999</v>
      </c>
      <c r="E6170">
        <v>76</v>
      </c>
      <c r="F6170">
        <v>0</v>
      </c>
      <c r="G6170">
        <v>-1</v>
      </c>
      <c r="H6170">
        <v>1</v>
      </c>
      <c r="I6170">
        <v>275</v>
      </c>
    </row>
    <row r="6171" spans="2:9" x14ac:dyDescent="0.25">
      <c r="B6171">
        <v>518</v>
      </c>
      <c r="C6171">
        <v>88</v>
      </c>
      <c r="D6171">
        <v>0.36521799999999999</v>
      </c>
      <c r="E6171">
        <v>76</v>
      </c>
      <c r="F6171">
        <v>0</v>
      </c>
      <c r="G6171">
        <v>-1</v>
      </c>
      <c r="H6171">
        <v>1</v>
      </c>
      <c r="I6171">
        <v>275</v>
      </c>
    </row>
    <row r="6172" spans="2:9" x14ac:dyDescent="0.25">
      <c r="B6172">
        <v>518</v>
      </c>
      <c r="C6172">
        <v>89</v>
      </c>
      <c r="D6172">
        <v>0.38506699999999999</v>
      </c>
      <c r="E6172">
        <v>76</v>
      </c>
      <c r="F6172">
        <v>0</v>
      </c>
      <c r="G6172">
        <v>-1</v>
      </c>
      <c r="H6172">
        <v>1</v>
      </c>
      <c r="I6172">
        <v>275</v>
      </c>
    </row>
    <row r="6173" spans="2:9" x14ac:dyDescent="0.25">
      <c r="B6173">
        <v>519</v>
      </c>
      <c r="C6173">
        <v>88</v>
      </c>
      <c r="D6173">
        <v>0.231077</v>
      </c>
      <c r="E6173">
        <v>76</v>
      </c>
      <c r="F6173">
        <v>0</v>
      </c>
      <c r="G6173">
        <v>-1</v>
      </c>
      <c r="H6173">
        <v>1</v>
      </c>
      <c r="I6173">
        <v>275</v>
      </c>
    </row>
    <row r="6174" spans="2:9" x14ac:dyDescent="0.25">
      <c r="B6174">
        <v>519</v>
      </c>
      <c r="C6174">
        <v>89</v>
      </c>
      <c r="D6174">
        <v>0.25313000000000002</v>
      </c>
      <c r="E6174">
        <v>76</v>
      </c>
      <c r="F6174">
        <v>0</v>
      </c>
      <c r="G6174">
        <v>-1</v>
      </c>
      <c r="H6174">
        <v>1</v>
      </c>
      <c r="I6174">
        <v>275</v>
      </c>
    </row>
    <row r="6175" spans="2:9" x14ac:dyDescent="0.25">
      <c r="B6175">
        <v>520</v>
      </c>
      <c r="C6175">
        <v>88</v>
      </c>
      <c r="D6175">
        <v>0.35945300000000002</v>
      </c>
      <c r="E6175">
        <v>76</v>
      </c>
      <c r="F6175">
        <v>0</v>
      </c>
      <c r="G6175">
        <v>-1</v>
      </c>
      <c r="H6175">
        <v>1</v>
      </c>
      <c r="I6175">
        <v>275</v>
      </c>
    </row>
    <row r="6176" spans="2:9" x14ac:dyDescent="0.25">
      <c r="B6176">
        <v>520</v>
      </c>
      <c r="C6176">
        <v>89</v>
      </c>
      <c r="D6176">
        <v>0.39375700000000002</v>
      </c>
      <c r="E6176">
        <v>76</v>
      </c>
      <c r="F6176">
        <v>0</v>
      </c>
      <c r="G6176">
        <v>-1</v>
      </c>
      <c r="H6176">
        <v>1</v>
      </c>
      <c r="I6176">
        <v>275</v>
      </c>
    </row>
    <row r="6177" spans="2:9" x14ac:dyDescent="0.25">
      <c r="B6177">
        <v>521</v>
      </c>
      <c r="C6177">
        <v>88</v>
      </c>
      <c r="D6177">
        <v>0.35945300000000002</v>
      </c>
      <c r="E6177">
        <v>76</v>
      </c>
      <c r="F6177">
        <v>0</v>
      </c>
      <c r="G6177">
        <v>-1</v>
      </c>
      <c r="H6177">
        <v>1</v>
      </c>
      <c r="I6177">
        <v>275</v>
      </c>
    </row>
    <row r="6178" spans="2:9" x14ac:dyDescent="0.25">
      <c r="B6178">
        <v>521</v>
      </c>
      <c r="C6178">
        <v>89</v>
      </c>
      <c r="D6178">
        <v>0.39375700000000002</v>
      </c>
      <c r="E6178">
        <v>76</v>
      </c>
      <c r="F6178">
        <v>0</v>
      </c>
      <c r="G6178">
        <v>-1</v>
      </c>
      <c r="H6178">
        <v>1</v>
      </c>
      <c r="I6178">
        <v>275</v>
      </c>
    </row>
    <row r="6179" spans="2:9" x14ac:dyDescent="0.25">
      <c r="B6179">
        <v>522</v>
      </c>
      <c r="C6179">
        <v>88</v>
      </c>
      <c r="D6179">
        <v>0.35945300000000002</v>
      </c>
      <c r="E6179">
        <v>76</v>
      </c>
      <c r="F6179">
        <v>0</v>
      </c>
      <c r="G6179">
        <v>-1</v>
      </c>
      <c r="H6179">
        <v>1</v>
      </c>
      <c r="I6179">
        <v>275</v>
      </c>
    </row>
    <row r="6180" spans="2:9" x14ac:dyDescent="0.25">
      <c r="B6180">
        <v>522</v>
      </c>
      <c r="C6180">
        <v>89</v>
      </c>
      <c r="D6180">
        <v>0.39375700000000002</v>
      </c>
      <c r="E6180">
        <v>76</v>
      </c>
      <c r="F6180">
        <v>0</v>
      </c>
      <c r="G6180">
        <v>-1</v>
      </c>
      <c r="H6180">
        <v>1</v>
      </c>
      <c r="I6180">
        <v>275</v>
      </c>
    </row>
    <row r="6181" spans="2:9" x14ac:dyDescent="0.25">
      <c r="B6181">
        <v>523</v>
      </c>
      <c r="C6181">
        <v>88</v>
      </c>
      <c r="D6181">
        <v>0.35945300000000002</v>
      </c>
      <c r="E6181">
        <v>76</v>
      </c>
      <c r="F6181">
        <v>0</v>
      </c>
      <c r="G6181">
        <v>-1</v>
      </c>
      <c r="H6181">
        <v>1</v>
      </c>
      <c r="I6181">
        <v>275</v>
      </c>
    </row>
    <row r="6182" spans="2:9" x14ac:dyDescent="0.25">
      <c r="B6182">
        <v>523</v>
      </c>
      <c r="C6182">
        <v>89</v>
      </c>
      <c r="D6182">
        <v>0.39375700000000002</v>
      </c>
      <c r="E6182">
        <v>76</v>
      </c>
      <c r="F6182">
        <v>0</v>
      </c>
      <c r="G6182">
        <v>-1</v>
      </c>
      <c r="H6182">
        <v>1</v>
      </c>
      <c r="I6182">
        <v>275</v>
      </c>
    </row>
    <row r="6183" spans="2:9" x14ac:dyDescent="0.25">
      <c r="B6183">
        <v>524</v>
      </c>
      <c r="C6183">
        <v>88</v>
      </c>
      <c r="D6183">
        <v>0.35945300000000002</v>
      </c>
      <c r="E6183">
        <v>76</v>
      </c>
      <c r="F6183">
        <v>0</v>
      </c>
      <c r="G6183">
        <v>-1</v>
      </c>
      <c r="H6183">
        <v>1</v>
      </c>
      <c r="I6183">
        <v>275</v>
      </c>
    </row>
    <row r="6184" spans="2:9" x14ac:dyDescent="0.25">
      <c r="B6184">
        <v>524</v>
      </c>
      <c r="C6184">
        <v>89</v>
      </c>
      <c r="D6184">
        <v>0.39375700000000002</v>
      </c>
      <c r="E6184">
        <v>76</v>
      </c>
      <c r="F6184">
        <v>0</v>
      </c>
      <c r="G6184">
        <v>-1</v>
      </c>
      <c r="H6184">
        <v>1</v>
      </c>
      <c r="I6184">
        <v>275</v>
      </c>
    </row>
    <row r="6185" spans="2:9" x14ac:dyDescent="0.25">
      <c r="B6185">
        <v>525</v>
      </c>
      <c r="C6185">
        <v>88</v>
      </c>
      <c r="D6185">
        <v>0.35945300000000002</v>
      </c>
      <c r="E6185">
        <v>76</v>
      </c>
      <c r="F6185">
        <v>0</v>
      </c>
      <c r="G6185">
        <v>-1</v>
      </c>
      <c r="H6185">
        <v>1</v>
      </c>
      <c r="I6185">
        <v>275</v>
      </c>
    </row>
    <row r="6186" spans="2:9" x14ac:dyDescent="0.25">
      <c r="B6186">
        <v>525</v>
      </c>
      <c r="C6186">
        <v>89</v>
      </c>
      <c r="D6186">
        <v>0.39375700000000002</v>
      </c>
      <c r="E6186">
        <v>76</v>
      </c>
      <c r="F6186">
        <v>0</v>
      </c>
      <c r="G6186">
        <v>-1</v>
      </c>
      <c r="H6186">
        <v>1</v>
      </c>
      <c r="I6186">
        <v>275</v>
      </c>
    </row>
    <row r="6187" spans="2:9" x14ac:dyDescent="0.25">
      <c r="B6187">
        <v>527</v>
      </c>
      <c r="C6187">
        <v>88</v>
      </c>
      <c r="D6187">
        <v>0.35945300000000002</v>
      </c>
      <c r="E6187">
        <v>76</v>
      </c>
      <c r="F6187">
        <v>0</v>
      </c>
      <c r="G6187">
        <v>-1</v>
      </c>
      <c r="H6187">
        <v>1</v>
      </c>
      <c r="I6187">
        <v>275</v>
      </c>
    </row>
    <row r="6188" spans="2:9" x14ac:dyDescent="0.25">
      <c r="B6188">
        <v>527</v>
      </c>
      <c r="C6188">
        <v>89</v>
      </c>
      <c r="D6188">
        <v>0.39375700000000002</v>
      </c>
      <c r="E6188">
        <v>76</v>
      </c>
      <c r="F6188">
        <v>0</v>
      </c>
      <c r="G6188">
        <v>-1</v>
      </c>
      <c r="H6188">
        <v>1</v>
      </c>
      <c r="I6188">
        <v>275</v>
      </c>
    </row>
    <row r="6189" spans="2:9" x14ac:dyDescent="0.25">
      <c r="B6189">
        <v>528</v>
      </c>
      <c r="C6189">
        <v>88</v>
      </c>
      <c r="D6189">
        <v>0.86476299999999995</v>
      </c>
      <c r="E6189">
        <v>76</v>
      </c>
      <c r="F6189">
        <v>0</v>
      </c>
      <c r="G6189">
        <v>-1</v>
      </c>
      <c r="H6189">
        <v>1</v>
      </c>
      <c r="I6189">
        <v>275</v>
      </c>
    </row>
    <row r="6190" spans="2:9" x14ac:dyDescent="0.25">
      <c r="B6190">
        <v>528</v>
      </c>
      <c r="C6190">
        <v>89</v>
      </c>
      <c r="D6190">
        <v>0.67990399999999995</v>
      </c>
      <c r="E6190">
        <v>76</v>
      </c>
      <c r="F6190">
        <v>0</v>
      </c>
      <c r="G6190">
        <v>-1</v>
      </c>
      <c r="H6190">
        <v>1</v>
      </c>
      <c r="I6190">
        <v>275</v>
      </c>
    </row>
    <row r="6191" spans="2:9" x14ac:dyDescent="0.25">
      <c r="B6191">
        <v>529</v>
      </c>
      <c r="C6191">
        <v>88</v>
      </c>
      <c r="D6191">
        <v>0.86476299999999995</v>
      </c>
      <c r="E6191">
        <v>76</v>
      </c>
      <c r="F6191">
        <v>0</v>
      </c>
      <c r="G6191">
        <v>-1</v>
      </c>
      <c r="H6191">
        <v>1</v>
      </c>
      <c r="I6191">
        <v>275</v>
      </c>
    </row>
    <row r="6192" spans="2:9" x14ac:dyDescent="0.25">
      <c r="B6192">
        <v>529</v>
      </c>
      <c r="C6192">
        <v>89</v>
      </c>
      <c r="D6192">
        <v>0.67990399999999995</v>
      </c>
      <c r="E6192">
        <v>76</v>
      </c>
      <c r="F6192">
        <v>0</v>
      </c>
      <c r="G6192">
        <v>-1</v>
      </c>
      <c r="H6192">
        <v>1</v>
      </c>
      <c r="I6192">
        <v>275</v>
      </c>
    </row>
    <row r="6193" spans="2:9" x14ac:dyDescent="0.25">
      <c r="B6193">
        <v>530</v>
      </c>
      <c r="C6193">
        <v>88</v>
      </c>
      <c r="D6193">
        <v>0.51684399999999997</v>
      </c>
      <c r="E6193">
        <v>76</v>
      </c>
      <c r="F6193">
        <v>0</v>
      </c>
      <c r="G6193">
        <v>-1</v>
      </c>
      <c r="H6193">
        <v>1</v>
      </c>
      <c r="I6193">
        <v>275</v>
      </c>
    </row>
    <row r="6194" spans="2:9" x14ac:dyDescent="0.25">
      <c r="B6194">
        <v>530</v>
      </c>
      <c r="C6194">
        <v>89</v>
      </c>
      <c r="D6194">
        <v>0.628826</v>
      </c>
      <c r="E6194">
        <v>76</v>
      </c>
      <c r="F6194">
        <v>0</v>
      </c>
      <c r="G6194">
        <v>-1</v>
      </c>
      <c r="H6194">
        <v>1</v>
      </c>
      <c r="I6194">
        <v>275</v>
      </c>
    </row>
    <row r="6195" spans="2:9" x14ac:dyDescent="0.25">
      <c r="B6195">
        <v>531</v>
      </c>
      <c r="C6195">
        <v>88</v>
      </c>
      <c r="D6195">
        <v>0.51684399999999997</v>
      </c>
      <c r="E6195">
        <v>76</v>
      </c>
      <c r="F6195">
        <v>0</v>
      </c>
      <c r="G6195">
        <v>-1</v>
      </c>
      <c r="H6195">
        <v>1</v>
      </c>
      <c r="I6195">
        <v>275</v>
      </c>
    </row>
    <row r="6196" spans="2:9" x14ac:dyDescent="0.25">
      <c r="B6196">
        <v>531</v>
      </c>
      <c r="C6196">
        <v>89</v>
      </c>
      <c r="D6196">
        <v>0.628826</v>
      </c>
      <c r="E6196">
        <v>76</v>
      </c>
      <c r="F6196">
        <v>0</v>
      </c>
      <c r="G6196">
        <v>-1</v>
      </c>
      <c r="H6196">
        <v>1</v>
      </c>
      <c r="I6196">
        <v>275</v>
      </c>
    </row>
    <row r="6197" spans="2:9" x14ac:dyDescent="0.25">
      <c r="B6197">
        <v>532</v>
      </c>
      <c r="C6197">
        <v>88</v>
      </c>
      <c r="D6197">
        <v>0.51684399999999997</v>
      </c>
      <c r="E6197">
        <v>76</v>
      </c>
      <c r="F6197">
        <v>0</v>
      </c>
      <c r="G6197">
        <v>-1</v>
      </c>
      <c r="H6197">
        <v>1</v>
      </c>
      <c r="I6197">
        <v>275</v>
      </c>
    </row>
    <row r="6198" spans="2:9" x14ac:dyDescent="0.25">
      <c r="B6198">
        <v>532</v>
      </c>
      <c r="C6198">
        <v>89</v>
      </c>
      <c r="D6198">
        <v>0.628826</v>
      </c>
      <c r="E6198">
        <v>76</v>
      </c>
      <c r="F6198">
        <v>0</v>
      </c>
      <c r="G6198">
        <v>-1</v>
      </c>
      <c r="H6198">
        <v>1</v>
      </c>
      <c r="I6198">
        <v>275</v>
      </c>
    </row>
    <row r="6199" spans="2:9" x14ac:dyDescent="0.25">
      <c r="B6199">
        <v>533</v>
      </c>
      <c r="C6199">
        <v>88</v>
      </c>
      <c r="D6199">
        <v>0.51684399999999997</v>
      </c>
      <c r="E6199">
        <v>76</v>
      </c>
      <c r="F6199">
        <v>0</v>
      </c>
      <c r="G6199">
        <v>-1</v>
      </c>
      <c r="H6199">
        <v>1</v>
      </c>
      <c r="I6199">
        <v>275</v>
      </c>
    </row>
    <row r="6200" spans="2:9" x14ac:dyDescent="0.25">
      <c r="B6200">
        <v>533</v>
      </c>
      <c r="C6200">
        <v>89</v>
      </c>
      <c r="D6200">
        <v>0.628826</v>
      </c>
      <c r="E6200">
        <v>76</v>
      </c>
      <c r="F6200">
        <v>0</v>
      </c>
      <c r="G6200">
        <v>-1</v>
      </c>
      <c r="H6200">
        <v>1</v>
      </c>
      <c r="I6200">
        <v>275</v>
      </c>
    </row>
    <row r="6201" spans="2:9" x14ac:dyDescent="0.25">
      <c r="B6201">
        <v>534</v>
      </c>
      <c r="C6201">
        <v>88</v>
      </c>
      <c r="D6201">
        <v>0.51684399999999997</v>
      </c>
      <c r="E6201">
        <v>76</v>
      </c>
      <c r="F6201">
        <v>0</v>
      </c>
      <c r="G6201">
        <v>-1</v>
      </c>
      <c r="H6201">
        <v>1</v>
      </c>
      <c r="I6201">
        <v>275</v>
      </c>
    </row>
    <row r="6202" spans="2:9" x14ac:dyDescent="0.25">
      <c r="B6202">
        <v>534</v>
      </c>
      <c r="C6202">
        <v>89</v>
      </c>
      <c r="D6202">
        <v>0.628826</v>
      </c>
      <c r="E6202">
        <v>76</v>
      </c>
      <c r="F6202">
        <v>0</v>
      </c>
      <c r="G6202">
        <v>-1</v>
      </c>
      <c r="H6202">
        <v>1</v>
      </c>
      <c r="I6202">
        <v>275</v>
      </c>
    </row>
    <row r="6203" spans="2:9" x14ac:dyDescent="0.25">
      <c r="B6203">
        <v>535</v>
      </c>
      <c r="C6203">
        <v>88</v>
      </c>
      <c r="D6203">
        <v>0.51684399999999997</v>
      </c>
      <c r="E6203">
        <v>76</v>
      </c>
      <c r="F6203">
        <v>0</v>
      </c>
      <c r="G6203">
        <v>-1</v>
      </c>
      <c r="H6203">
        <v>1</v>
      </c>
      <c r="I6203">
        <v>275</v>
      </c>
    </row>
    <row r="6204" spans="2:9" x14ac:dyDescent="0.25">
      <c r="B6204">
        <v>535</v>
      </c>
      <c r="C6204">
        <v>89</v>
      </c>
      <c r="D6204">
        <v>0.628826</v>
      </c>
      <c r="E6204">
        <v>76</v>
      </c>
      <c r="F6204">
        <v>0</v>
      </c>
      <c r="G6204">
        <v>-1</v>
      </c>
      <c r="H6204">
        <v>1</v>
      </c>
      <c r="I6204">
        <v>275</v>
      </c>
    </row>
    <row r="6205" spans="2:9" x14ac:dyDescent="0.25">
      <c r="B6205">
        <v>536</v>
      </c>
      <c r="C6205">
        <v>88</v>
      </c>
      <c r="D6205">
        <v>0.51684399999999997</v>
      </c>
      <c r="E6205">
        <v>76</v>
      </c>
      <c r="F6205">
        <v>0</v>
      </c>
      <c r="G6205">
        <v>-1</v>
      </c>
      <c r="H6205">
        <v>1</v>
      </c>
      <c r="I6205">
        <v>275</v>
      </c>
    </row>
    <row r="6206" spans="2:9" x14ac:dyDescent="0.25">
      <c r="B6206">
        <v>536</v>
      </c>
      <c r="C6206">
        <v>89</v>
      </c>
      <c r="D6206">
        <v>0.628826</v>
      </c>
      <c r="E6206">
        <v>76</v>
      </c>
      <c r="F6206">
        <v>0</v>
      </c>
      <c r="G6206">
        <v>-1</v>
      </c>
      <c r="H6206">
        <v>1</v>
      </c>
      <c r="I6206">
        <v>275</v>
      </c>
    </row>
    <row r="6207" spans="2:9" x14ac:dyDescent="0.25">
      <c r="B6207">
        <v>537</v>
      </c>
      <c r="C6207">
        <v>88</v>
      </c>
      <c r="D6207">
        <v>0.416134</v>
      </c>
      <c r="E6207">
        <v>76</v>
      </c>
      <c r="F6207">
        <v>0</v>
      </c>
      <c r="G6207">
        <v>-1</v>
      </c>
      <c r="H6207">
        <v>1</v>
      </c>
      <c r="I6207">
        <v>275</v>
      </c>
    </row>
    <row r="6208" spans="2:9" x14ac:dyDescent="0.25">
      <c r="B6208">
        <v>537</v>
      </c>
      <c r="C6208">
        <v>89</v>
      </c>
      <c r="D6208">
        <v>0.50629599999999997</v>
      </c>
      <c r="E6208">
        <v>76</v>
      </c>
      <c r="F6208">
        <v>0</v>
      </c>
      <c r="G6208">
        <v>-1</v>
      </c>
      <c r="H6208">
        <v>1</v>
      </c>
      <c r="I6208">
        <v>275</v>
      </c>
    </row>
    <row r="6209" spans="2:9" x14ac:dyDescent="0.25">
      <c r="B6209">
        <v>538</v>
      </c>
      <c r="C6209">
        <v>88</v>
      </c>
      <c r="D6209">
        <v>0.27633000000000002</v>
      </c>
      <c r="E6209">
        <v>76</v>
      </c>
      <c r="F6209">
        <v>0</v>
      </c>
      <c r="G6209">
        <v>-1</v>
      </c>
      <c r="H6209">
        <v>1</v>
      </c>
      <c r="I6209">
        <v>275</v>
      </c>
    </row>
    <row r="6210" spans="2:9" x14ac:dyDescent="0.25">
      <c r="B6210">
        <v>538</v>
      </c>
      <c r="C6210">
        <v>89</v>
      </c>
      <c r="D6210">
        <v>0.506606</v>
      </c>
      <c r="E6210">
        <v>76</v>
      </c>
      <c r="F6210">
        <v>0</v>
      </c>
      <c r="G6210">
        <v>-1</v>
      </c>
      <c r="H6210">
        <v>1</v>
      </c>
      <c r="I6210">
        <v>275</v>
      </c>
    </row>
    <row r="6211" spans="2:9" x14ac:dyDescent="0.25">
      <c r="B6211">
        <v>539</v>
      </c>
      <c r="C6211">
        <v>89</v>
      </c>
      <c r="D6211">
        <v>0.43317499999999998</v>
      </c>
      <c r="E6211">
        <v>76</v>
      </c>
      <c r="F6211">
        <v>0</v>
      </c>
      <c r="G6211">
        <v>-1</v>
      </c>
      <c r="H6211">
        <v>1</v>
      </c>
      <c r="I6211">
        <v>275</v>
      </c>
    </row>
    <row r="6212" spans="2:9" x14ac:dyDescent="0.25">
      <c r="B6212">
        <v>540</v>
      </c>
      <c r="C6212">
        <v>89</v>
      </c>
      <c r="D6212">
        <v>0.43317499999999998</v>
      </c>
      <c r="E6212">
        <v>76</v>
      </c>
      <c r="F6212">
        <v>0</v>
      </c>
      <c r="G6212">
        <v>-1</v>
      </c>
      <c r="H6212">
        <v>1</v>
      </c>
      <c r="I6212">
        <v>275</v>
      </c>
    </row>
    <row r="6213" spans="2:9" x14ac:dyDescent="0.25">
      <c r="B6213">
        <v>541</v>
      </c>
      <c r="C6213">
        <v>88</v>
      </c>
      <c r="D6213">
        <v>0.45392199999999999</v>
      </c>
      <c r="E6213">
        <v>76</v>
      </c>
      <c r="F6213">
        <v>0</v>
      </c>
      <c r="G6213">
        <v>-1</v>
      </c>
      <c r="H6213">
        <v>1</v>
      </c>
      <c r="I6213">
        <v>275</v>
      </c>
    </row>
    <row r="6214" spans="2:9" x14ac:dyDescent="0.25">
      <c r="B6214">
        <v>541</v>
      </c>
      <c r="C6214">
        <v>89</v>
      </c>
      <c r="D6214">
        <v>0.83218999999999999</v>
      </c>
      <c r="E6214">
        <v>76</v>
      </c>
      <c r="F6214">
        <v>0</v>
      </c>
      <c r="G6214">
        <v>-1</v>
      </c>
      <c r="H6214">
        <v>1</v>
      </c>
      <c r="I6214">
        <v>275</v>
      </c>
    </row>
    <row r="6215" spans="2:9" x14ac:dyDescent="0.25">
      <c r="B6215">
        <v>542</v>
      </c>
      <c r="C6215">
        <v>89</v>
      </c>
      <c r="D6215">
        <v>2.1254059999999999</v>
      </c>
      <c r="E6215">
        <v>76</v>
      </c>
      <c r="F6215">
        <v>0</v>
      </c>
      <c r="G6215">
        <v>-1</v>
      </c>
      <c r="H6215">
        <v>1</v>
      </c>
      <c r="I6215">
        <v>275</v>
      </c>
    </row>
    <row r="6216" spans="2:9" x14ac:dyDescent="0.25">
      <c r="B6216">
        <v>543</v>
      </c>
      <c r="C6216">
        <v>89</v>
      </c>
      <c r="D6216">
        <v>2.1254059999999999</v>
      </c>
      <c r="E6216">
        <v>76</v>
      </c>
      <c r="F6216">
        <v>0</v>
      </c>
      <c r="G6216">
        <v>-1</v>
      </c>
      <c r="H6216">
        <v>1</v>
      </c>
      <c r="I6216">
        <v>275</v>
      </c>
    </row>
    <row r="6217" spans="2:9" x14ac:dyDescent="0.25">
      <c r="B6217">
        <v>544</v>
      </c>
      <c r="C6217">
        <v>89</v>
      </c>
      <c r="D6217">
        <v>2.1254059999999999</v>
      </c>
      <c r="E6217">
        <v>76</v>
      </c>
      <c r="F6217">
        <v>0</v>
      </c>
      <c r="G6217">
        <v>-1</v>
      </c>
      <c r="H6217">
        <v>1</v>
      </c>
      <c r="I6217">
        <v>275</v>
      </c>
    </row>
    <row r="6218" spans="2:9" x14ac:dyDescent="0.25">
      <c r="B6218">
        <v>545</v>
      </c>
      <c r="C6218">
        <v>89</v>
      </c>
      <c r="D6218">
        <v>2.1254059999999999</v>
      </c>
      <c r="E6218">
        <v>76</v>
      </c>
      <c r="F6218">
        <v>0</v>
      </c>
      <c r="G6218">
        <v>-1</v>
      </c>
      <c r="H6218">
        <v>1</v>
      </c>
      <c r="I6218">
        <v>275</v>
      </c>
    </row>
    <row r="6219" spans="2:9" x14ac:dyDescent="0.25">
      <c r="B6219">
        <v>546</v>
      </c>
      <c r="C6219">
        <v>89</v>
      </c>
      <c r="D6219">
        <v>2.1254059999999999</v>
      </c>
      <c r="E6219">
        <v>76</v>
      </c>
      <c r="F6219">
        <v>0</v>
      </c>
      <c r="G6219">
        <v>-1</v>
      </c>
      <c r="H6219">
        <v>1</v>
      </c>
      <c r="I6219">
        <v>275</v>
      </c>
    </row>
    <row r="6220" spans="2:9" x14ac:dyDescent="0.25">
      <c r="B6220">
        <v>547</v>
      </c>
      <c r="C6220">
        <v>89</v>
      </c>
      <c r="D6220">
        <v>2.1254059999999999</v>
      </c>
      <c r="E6220">
        <v>76</v>
      </c>
      <c r="F6220">
        <v>0</v>
      </c>
      <c r="G6220">
        <v>-1</v>
      </c>
      <c r="H6220">
        <v>1</v>
      </c>
      <c r="I6220">
        <v>275</v>
      </c>
    </row>
    <row r="6221" spans="2:9" x14ac:dyDescent="0.25">
      <c r="B6221">
        <v>548</v>
      </c>
      <c r="C6221">
        <v>89</v>
      </c>
      <c r="D6221">
        <v>2.1254059999999999</v>
      </c>
      <c r="E6221">
        <v>76</v>
      </c>
      <c r="F6221">
        <v>0</v>
      </c>
      <c r="G6221">
        <v>-1</v>
      </c>
      <c r="H6221">
        <v>1</v>
      </c>
      <c r="I6221">
        <v>275</v>
      </c>
    </row>
    <row r="6222" spans="2:9" x14ac:dyDescent="0.25">
      <c r="B6222">
        <v>229</v>
      </c>
      <c r="C6222">
        <v>90</v>
      </c>
      <c r="D6222">
        <v>201</v>
      </c>
      <c r="E6222">
        <v>76</v>
      </c>
      <c r="F6222">
        <v>0</v>
      </c>
      <c r="G6222">
        <v>-1</v>
      </c>
      <c r="H6222">
        <v>1</v>
      </c>
      <c r="I6222">
        <v>277</v>
      </c>
    </row>
    <row r="6223" spans="2:9" x14ac:dyDescent="0.25">
      <c r="B6223">
        <v>222</v>
      </c>
      <c r="C6223">
        <v>90</v>
      </c>
      <c r="D6223">
        <v>140</v>
      </c>
      <c r="E6223">
        <v>76</v>
      </c>
      <c r="F6223">
        <v>0</v>
      </c>
      <c r="G6223">
        <v>-1</v>
      </c>
      <c r="H6223">
        <v>1</v>
      </c>
      <c r="I6223">
        <v>277</v>
      </c>
    </row>
    <row r="6224" spans="2:9" x14ac:dyDescent="0.25">
      <c r="B6224">
        <v>289</v>
      </c>
      <c r="C6224">
        <v>90</v>
      </c>
      <c r="D6224">
        <v>3</v>
      </c>
      <c r="E6224">
        <v>76</v>
      </c>
      <c r="F6224">
        <v>0</v>
      </c>
      <c r="G6224">
        <v>-1</v>
      </c>
      <c r="H6224">
        <v>1</v>
      </c>
      <c r="I6224">
        <v>277</v>
      </c>
    </row>
    <row r="6225" spans="2:9" x14ac:dyDescent="0.25">
      <c r="B6225">
        <v>272</v>
      </c>
      <c r="C6225">
        <v>90</v>
      </c>
      <c r="D6225">
        <v>3</v>
      </c>
      <c r="E6225">
        <v>76</v>
      </c>
      <c r="F6225">
        <v>0</v>
      </c>
      <c r="G6225">
        <v>-1</v>
      </c>
      <c r="H6225">
        <v>1</v>
      </c>
      <c r="I6225">
        <v>277</v>
      </c>
    </row>
    <row r="6226" spans="2:9" x14ac:dyDescent="0.25">
      <c r="B6226">
        <v>290</v>
      </c>
      <c r="C6226">
        <v>90</v>
      </c>
      <c r="D6226">
        <v>2</v>
      </c>
      <c r="E6226">
        <v>76</v>
      </c>
      <c r="F6226">
        <v>0</v>
      </c>
      <c r="G6226">
        <v>-1</v>
      </c>
      <c r="H6226">
        <v>1</v>
      </c>
      <c r="I6226">
        <v>277</v>
      </c>
    </row>
    <row r="6227" spans="2:9" x14ac:dyDescent="0.25">
      <c r="B6227">
        <v>238</v>
      </c>
      <c r="C6227">
        <v>90</v>
      </c>
      <c r="D6227">
        <v>94</v>
      </c>
      <c r="E6227">
        <v>76</v>
      </c>
      <c r="F6227">
        <v>0</v>
      </c>
      <c r="G6227">
        <v>-1</v>
      </c>
      <c r="H6227">
        <v>1</v>
      </c>
      <c r="I6227">
        <v>277</v>
      </c>
    </row>
    <row r="6228" spans="2:9" x14ac:dyDescent="0.25">
      <c r="B6228">
        <v>237</v>
      </c>
      <c r="C6228">
        <v>90</v>
      </c>
      <c r="D6228">
        <v>78</v>
      </c>
      <c r="E6228">
        <v>76</v>
      </c>
      <c r="F6228">
        <v>0</v>
      </c>
      <c r="G6228">
        <v>-1</v>
      </c>
      <c r="H6228">
        <v>1</v>
      </c>
      <c r="I6228">
        <v>277</v>
      </c>
    </row>
    <row r="6229" spans="2:9" x14ac:dyDescent="0.25">
      <c r="B6229">
        <v>300</v>
      </c>
      <c r="C6229">
        <v>90</v>
      </c>
      <c r="D6229">
        <v>11</v>
      </c>
      <c r="E6229">
        <v>76</v>
      </c>
      <c r="F6229">
        <v>0</v>
      </c>
      <c r="G6229">
        <v>-1</v>
      </c>
      <c r="H6229">
        <v>1</v>
      </c>
      <c r="I6229">
        <v>277</v>
      </c>
    </row>
    <row r="6230" spans="2:9" x14ac:dyDescent="0.25">
      <c r="B6230">
        <v>242</v>
      </c>
      <c r="C6230">
        <v>90</v>
      </c>
      <c r="D6230">
        <v>27</v>
      </c>
      <c r="E6230">
        <v>76</v>
      </c>
      <c r="F6230">
        <v>0</v>
      </c>
      <c r="G6230">
        <v>-1</v>
      </c>
      <c r="H6230">
        <v>1</v>
      </c>
      <c r="I6230">
        <v>277</v>
      </c>
    </row>
    <row r="6231" spans="2:9" x14ac:dyDescent="0.25">
      <c r="B6231">
        <v>301</v>
      </c>
      <c r="C6231">
        <v>90</v>
      </c>
      <c r="D6231">
        <v>18</v>
      </c>
      <c r="E6231">
        <v>76</v>
      </c>
      <c r="F6231">
        <v>0</v>
      </c>
      <c r="G6231">
        <v>-1</v>
      </c>
      <c r="H6231">
        <v>1</v>
      </c>
      <c r="I6231">
        <v>277</v>
      </c>
    </row>
    <row r="6232" spans="2:9" x14ac:dyDescent="0.25">
      <c r="B6232">
        <v>315</v>
      </c>
      <c r="C6232">
        <v>90</v>
      </c>
      <c r="D6232">
        <v>13</v>
      </c>
      <c r="E6232">
        <v>76</v>
      </c>
      <c r="F6232">
        <v>0</v>
      </c>
      <c r="G6232">
        <v>-1</v>
      </c>
      <c r="H6232">
        <v>1</v>
      </c>
      <c r="I6232">
        <v>277</v>
      </c>
    </row>
    <row r="6233" spans="2:9" x14ac:dyDescent="0.25">
      <c r="B6233">
        <v>253</v>
      </c>
      <c r="C6233">
        <v>90</v>
      </c>
      <c r="D6233">
        <v>19</v>
      </c>
      <c r="E6233">
        <v>76</v>
      </c>
      <c r="F6233">
        <v>0</v>
      </c>
      <c r="G6233">
        <v>-1</v>
      </c>
      <c r="H6233">
        <v>1</v>
      </c>
      <c r="I6233">
        <v>277</v>
      </c>
    </row>
    <row r="6234" spans="2:9" x14ac:dyDescent="0.25">
      <c r="B6234">
        <v>251</v>
      </c>
      <c r="C6234">
        <v>90</v>
      </c>
      <c r="D6234">
        <v>8</v>
      </c>
      <c r="E6234">
        <v>76</v>
      </c>
      <c r="F6234">
        <v>0</v>
      </c>
      <c r="G6234">
        <v>-1</v>
      </c>
      <c r="H6234">
        <v>1</v>
      </c>
      <c r="I6234">
        <v>277</v>
      </c>
    </row>
    <row r="6235" spans="2:9" x14ac:dyDescent="0.25">
      <c r="B6235">
        <v>303</v>
      </c>
      <c r="C6235">
        <v>90</v>
      </c>
      <c r="D6235">
        <v>5</v>
      </c>
      <c r="E6235">
        <v>76</v>
      </c>
      <c r="F6235">
        <v>0</v>
      </c>
      <c r="G6235">
        <v>-1</v>
      </c>
      <c r="H6235">
        <v>1</v>
      </c>
      <c r="I6235">
        <v>277</v>
      </c>
    </row>
    <row r="6236" spans="2:9" x14ac:dyDescent="0.25">
      <c r="B6236">
        <v>263</v>
      </c>
      <c r="C6236">
        <v>90</v>
      </c>
      <c r="D6236">
        <v>9</v>
      </c>
      <c r="E6236">
        <v>76</v>
      </c>
      <c r="F6236">
        <v>0</v>
      </c>
      <c r="G6236">
        <v>-1</v>
      </c>
      <c r="H6236">
        <v>1</v>
      </c>
      <c r="I6236">
        <v>277</v>
      </c>
    </row>
    <row r="6237" spans="2:9" x14ac:dyDescent="0.25">
      <c r="B6237">
        <v>261</v>
      </c>
      <c r="C6237">
        <v>90</v>
      </c>
      <c r="D6237">
        <v>15</v>
      </c>
      <c r="E6237">
        <v>76</v>
      </c>
      <c r="F6237">
        <v>0</v>
      </c>
      <c r="G6237">
        <v>-1</v>
      </c>
      <c r="H6237">
        <v>1</v>
      </c>
      <c r="I6237">
        <v>277</v>
      </c>
    </row>
    <row r="6238" spans="2:9" x14ac:dyDescent="0.25">
      <c r="B6238">
        <v>304</v>
      </c>
      <c r="C6238">
        <v>90</v>
      </c>
      <c r="D6238">
        <v>10</v>
      </c>
      <c r="E6238">
        <v>76</v>
      </c>
      <c r="F6238">
        <v>0</v>
      </c>
      <c r="G6238">
        <v>-1</v>
      </c>
      <c r="H6238">
        <v>1</v>
      </c>
      <c r="I6238">
        <v>277</v>
      </c>
    </row>
    <row r="6239" spans="2:9" x14ac:dyDescent="0.25">
      <c r="B6239">
        <v>321</v>
      </c>
      <c r="C6239">
        <v>90</v>
      </c>
      <c r="D6239">
        <v>2</v>
      </c>
      <c r="E6239">
        <v>76</v>
      </c>
      <c r="F6239">
        <v>0</v>
      </c>
      <c r="G6239">
        <v>-1</v>
      </c>
      <c r="H6239">
        <v>1</v>
      </c>
      <c r="I6239">
        <v>277</v>
      </c>
    </row>
    <row r="6240" spans="2:9" x14ac:dyDescent="0.25">
      <c r="B6240">
        <v>318</v>
      </c>
      <c r="C6240">
        <v>90</v>
      </c>
      <c r="D6240">
        <v>3</v>
      </c>
      <c r="E6240">
        <v>76</v>
      </c>
      <c r="F6240">
        <v>0</v>
      </c>
      <c r="G6240">
        <v>-1</v>
      </c>
      <c r="H6240">
        <v>1</v>
      </c>
      <c r="I6240">
        <v>277</v>
      </c>
    </row>
    <row r="6241" spans="2:9" x14ac:dyDescent="0.25">
      <c r="B6241">
        <v>311</v>
      </c>
      <c r="C6241">
        <v>90</v>
      </c>
      <c r="D6241">
        <v>1</v>
      </c>
      <c r="E6241">
        <v>76</v>
      </c>
      <c r="F6241">
        <v>0</v>
      </c>
      <c r="G6241">
        <v>-1</v>
      </c>
      <c r="H6241">
        <v>1</v>
      </c>
      <c r="I6241">
        <v>277</v>
      </c>
    </row>
    <row r="6242" spans="2:9" x14ac:dyDescent="0.25">
      <c r="B6242">
        <v>267</v>
      </c>
      <c r="C6242">
        <v>90</v>
      </c>
      <c r="D6242">
        <v>22</v>
      </c>
      <c r="E6242">
        <v>76</v>
      </c>
      <c r="F6242">
        <v>0</v>
      </c>
      <c r="G6242">
        <v>-1</v>
      </c>
      <c r="H6242">
        <v>1</v>
      </c>
      <c r="I6242">
        <v>277</v>
      </c>
    </row>
    <row r="6243" spans="2:9" x14ac:dyDescent="0.25">
      <c r="B6243">
        <v>322</v>
      </c>
      <c r="C6243">
        <v>90</v>
      </c>
      <c r="D6243">
        <v>6</v>
      </c>
      <c r="E6243">
        <v>76</v>
      </c>
      <c r="F6243">
        <v>0</v>
      </c>
      <c r="G6243">
        <v>-1</v>
      </c>
      <c r="H6243">
        <v>1</v>
      </c>
      <c r="I6243">
        <v>277</v>
      </c>
    </row>
    <row r="6244" spans="2:9" x14ac:dyDescent="0.25">
      <c r="B6244">
        <v>313</v>
      </c>
      <c r="C6244">
        <v>90</v>
      </c>
      <c r="D6244">
        <v>4</v>
      </c>
      <c r="E6244">
        <v>76</v>
      </c>
      <c r="F6244">
        <v>0</v>
      </c>
      <c r="G6244">
        <v>-1</v>
      </c>
      <c r="H6244">
        <v>1</v>
      </c>
      <c r="I6244">
        <v>277</v>
      </c>
    </row>
    <row r="6245" spans="2:9" x14ac:dyDescent="0.25">
      <c r="B6245">
        <v>323</v>
      </c>
      <c r="C6245">
        <v>90</v>
      </c>
      <c r="D6245">
        <v>10</v>
      </c>
      <c r="E6245">
        <v>76</v>
      </c>
      <c r="F6245">
        <v>0</v>
      </c>
      <c r="G6245">
        <v>-1</v>
      </c>
      <c r="H6245">
        <v>1</v>
      </c>
      <c r="I6245">
        <v>277</v>
      </c>
    </row>
    <row r="6246" spans="2:9" x14ac:dyDescent="0.25">
      <c r="B6246">
        <v>324</v>
      </c>
      <c r="C6246">
        <v>90</v>
      </c>
      <c r="D6246">
        <v>10</v>
      </c>
      <c r="E6246">
        <v>76</v>
      </c>
      <c r="F6246">
        <v>0</v>
      </c>
      <c r="G6246">
        <v>-1</v>
      </c>
      <c r="H6246">
        <v>1</v>
      </c>
      <c r="I6246">
        <v>277</v>
      </c>
    </row>
    <row r="6247" spans="2:9" x14ac:dyDescent="0.25">
      <c r="B6247">
        <v>325</v>
      </c>
      <c r="C6247">
        <v>90</v>
      </c>
      <c r="D6247">
        <v>2</v>
      </c>
      <c r="E6247">
        <v>76</v>
      </c>
      <c r="F6247">
        <v>0</v>
      </c>
      <c r="G6247">
        <v>-1</v>
      </c>
      <c r="H6247">
        <v>1</v>
      </c>
      <c r="I6247">
        <v>277</v>
      </c>
    </row>
    <row r="6248" spans="2:9" x14ac:dyDescent="0.25">
      <c r="B6248">
        <v>319</v>
      </c>
      <c r="C6248">
        <v>90</v>
      </c>
      <c r="D6248">
        <v>2</v>
      </c>
      <c r="E6248">
        <v>76</v>
      </c>
      <c r="F6248">
        <v>0</v>
      </c>
      <c r="G6248">
        <v>-1</v>
      </c>
      <c r="H6248">
        <v>1</v>
      </c>
      <c r="I6248">
        <v>277</v>
      </c>
    </row>
    <row r="6249" spans="2:9" x14ac:dyDescent="0.25">
      <c r="B6249">
        <v>312</v>
      </c>
      <c r="C6249">
        <v>90</v>
      </c>
      <c r="D6249">
        <v>2</v>
      </c>
      <c r="E6249">
        <v>76</v>
      </c>
      <c r="F6249">
        <v>0</v>
      </c>
      <c r="G6249">
        <v>-1</v>
      </c>
      <c r="H6249">
        <v>1</v>
      </c>
      <c r="I6249">
        <v>277</v>
      </c>
    </row>
    <row r="6250" spans="2:9" x14ac:dyDescent="0.25">
      <c r="B6250">
        <v>327</v>
      </c>
      <c r="C6250">
        <v>90</v>
      </c>
      <c r="D6250">
        <v>1</v>
      </c>
      <c r="E6250">
        <v>76</v>
      </c>
      <c r="F6250">
        <v>0</v>
      </c>
      <c r="G6250">
        <v>-1</v>
      </c>
      <c r="H6250">
        <v>1</v>
      </c>
      <c r="I6250">
        <v>277</v>
      </c>
    </row>
    <row r="6251" spans="2:9" x14ac:dyDescent="0.25">
      <c r="B6251">
        <v>328</v>
      </c>
      <c r="C6251">
        <v>90</v>
      </c>
      <c r="D6251">
        <v>1</v>
      </c>
      <c r="E6251">
        <v>76</v>
      </c>
      <c r="F6251">
        <v>0</v>
      </c>
      <c r="G6251">
        <v>-1</v>
      </c>
      <c r="H6251">
        <v>1</v>
      </c>
      <c r="I6251">
        <v>277</v>
      </c>
    </row>
    <row r="6252" spans="2:9" x14ac:dyDescent="0.25">
      <c r="B6252">
        <v>393</v>
      </c>
      <c r="C6252">
        <v>90</v>
      </c>
      <c r="D6252">
        <v>2</v>
      </c>
      <c r="E6252">
        <v>76</v>
      </c>
      <c r="F6252">
        <v>0</v>
      </c>
      <c r="G6252">
        <v>-1</v>
      </c>
      <c r="H6252">
        <v>1</v>
      </c>
      <c r="I6252">
        <v>277</v>
      </c>
    </row>
    <row r="6253" spans="2:9" x14ac:dyDescent="0.25">
      <c r="B6253">
        <v>396</v>
      </c>
      <c r="C6253">
        <v>90</v>
      </c>
      <c r="D6253">
        <v>4</v>
      </c>
      <c r="E6253">
        <v>76</v>
      </c>
      <c r="F6253">
        <v>0</v>
      </c>
      <c r="G6253">
        <v>-1</v>
      </c>
      <c r="H6253">
        <v>1</v>
      </c>
      <c r="I6253">
        <v>277</v>
      </c>
    </row>
    <row r="6254" spans="2:9" x14ac:dyDescent="0.25">
      <c r="B6254">
        <v>400</v>
      </c>
      <c r="C6254">
        <v>90</v>
      </c>
      <c r="D6254">
        <v>2</v>
      </c>
      <c r="E6254">
        <v>76</v>
      </c>
      <c r="F6254">
        <v>0</v>
      </c>
      <c r="G6254">
        <v>-1</v>
      </c>
      <c r="H6254">
        <v>1</v>
      </c>
      <c r="I6254">
        <v>277</v>
      </c>
    </row>
    <row r="6255" spans="2:9" x14ac:dyDescent="0.25">
      <c r="B6255">
        <v>464</v>
      </c>
      <c r="C6255">
        <v>90</v>
      </c>
      <c r="D6255">
        <v>90</v>
      </c>
      <c r="E6255">
        <v>76</v>
      </c>
      <c r="F6255">
        <v>0</v>
      </c>
      <c r="G6255">
        <v>-1</v>
      </c>
      <c r="H6255">
        <v>1</v>
      </c>
      <c r="I6255">
        <v>277</v>
      </c>
    </row>
    <row r="6256" spans="2:9" x14ac:dyDescent="0.25">
      <c r="B6256">
        <v>493</v>
      </c>
      <c r="C6256">
        <v>90</v>
      </c>
      <c r="D6256">
        <v>15</v>
      </c>
      <c r="E6256">
        <v>76</v>
      </c>
      <c r="F6256">
        <v>0</v>
      </c>
      <c r="G6256">
        <v>-1</v>
      </c>
      <c r="H6256">
        <v>1</v>
      </c>
      <c r="I6256">
        <v>277</v>
      </c>
    </row>
    <row r="6257" spans="2:9" x14ac:dyDescent="0.25">
      <c r="B6257">
        <v>486</v>
      </c>
      <c r="C6257">
        <v>90</v>
      </c>
      <c r="D6257">
        <v>14</v>
      </c>
      <c r="E6257">
        <v>76</v>
      </c>
      <c r="F6257">
        <v>0</v>
      </c>
      <c r="G6257">
        <v>-1</v>
      </c>
      <c r="H6257">
        <v>1</v>
      </c>
      <c r="I6257">
        <v>277</v>
      </c>
    </row>
    <row r="6258" spans="2:9" x14ac:dyDescent="0.25">
      <c r="B6258">
        <v>480</v>
      </c>
      <c r="C6258">
        <v>90</v>
      </c>
      <c r="D6258">
        <v>11</v>
      </c>
      <c r="E6258">
        <v>76</v>
      </c>
      <c r="F6258">
        <v>0</v>
      </c>
      <c r="G6258">
        <v>-1</v>
      </c>
      <c r="H6258">
        <v>1</v>
      </c>
      <c r="I6258">
        <v>277</v>
      </c>
    </row>
    <row r="6259" spans="2:9" x14ac:dyDescent="0.25">
      <c r="B6259">
        <v>467</v>
      </c>
      <c r="C6259">
        <v>90</v>
      </c>
      <c r="D6259">
        <v>5</v>
      </c>
      <c r="E6259">
        <v>76</v>
      </c>
      <c r="F6259">
        <v>0</v>
      </c>
      <c r="G6259">
        <v>-1</v>
      </c>
      <c r="H6259">
        <v>1</v>
      </c>
      <c r="I6259">
        <v>277</v>
      </c>
    </row>
    <row r="6260" spans="2:9" x14ac:dyDescent="0.25">
      <c r="B6260">
        <v>471</v>
      </c>
      <c r="C6260">
        <v>90</v>
      </c>
      <c r="D6260">
        <v>7</v>
      </c>
      <c r="E6260">
        <v>76</v>
      </c>
      <c r="F6260">
        <v>0</v>
      </c>
      <c r="G6260">
        <v>-1</v>
      </c>
      <c r="H6260">
        <v>1</v>
      </c>
      <c r="I6260">
        <v>277</v>
      </c>
    </row>
    <row r="6261" spans="2:9" x14ac:dyDescent="0.25">
      <c r="B6261">
        <v>474</v>
      </c>
      <c r="C6261">
        <v>90</v>
      </c>
      <c r="D6261">
        <v>3</v>
      </c>
      <c r="E6261">
        <v>76</v>
      </c>
      <c r="F6261">
        <v>0</v>
      </c>
      <c r="G6261">
        <v>-1</v>
      </c>
      <c r="H6261">
        <v>1</v>
      </c>
      <c r="I6261">
        <v>277</v>
      </c>
    </row>
    <row r="6262" spans="2:9" x14ac:dyDescent="0.25">
      <c r="B6262">
        <v>510</v>
      </c>
      <c r="C6262">
        <v>90</v>
      </c>
      <c r="D6262">
        <v>2</v>
      </c>
      <c r="E6262">
        <v>76</v>
      </c>
      <c r="F6262">
        <v>0</v>
      </c>
      <c r="G6262">
        <v>-1</v>
      </c>
      <c r="H6262">
        <v>1</v>
      </c>
      <c r="I6262">
        <v>277</v>
      </c>
    </row>
    <row r="6263" spans="2:9" x14ac:dyDescent="0.25">
      <c r="B6263">
        <v>513</v>
      </c>
      <c r="C6263">
        <v>90</v>
      </c>
      <c r="D6263">
        <v>2</v>
      </c>
      <c r="E6263">
        <v>76</v>
      </c>
      <c r="F6263">
        <v>0</v>
      </c>
      <c r="G6263">
        <v>-1</v>
      </c>
      <c r="H6263">
        <v>1</v>
      </c>
      <c r="I6263">
        <v>277</v>
      </c>
    </row>
    <row r="6264" spans="2:9" x14ac:dyDescent="0.25">
      <c r="B6264">
        <v>517</v>
      </c>
      <c r="C6264">
        <v>90</v>
      </c>
      <c r="D6264">
        <v>2</v>
      </c>
      <c r="E6264">
        <v>76</v>
      </c>
      <c r="F6264">
        <v>0</v>
      </c>
      <c r="G6264">
        <v>-1</v>
      </c>
      <c r="H6264">
        <v>1</v>
      </c>
      <c r="I6264">
        <v>277</v>
      </c>
    </row>
    <row r="6265" spans="2:9" x14ac:dyDescent="0.25">
      <c r="B6265">
        <v>519</v>
      </c>
      <c r="C6265">
        <v>90</v>
      </c>
      <c r="D6265">
        <v>2</v>
      </c>
      <c r="E6265">
        <v>76</v>
      </c>
      <c r="F6265">
        <v>0</v>
      </c>
      <c r="G6265">
        <v>-1</v>
      </c>
      <c r="H6265">
        <v>1</v>
      </c>
      <c r="I6265">
        <v>277</v>
      </c>
    </row>
    <row r="6266" spans="2:9" x14ac:dyDescent="0.25">
      <c r="B6266">
        <v>522</v>
      </c>
      <c r="C6266">
        <v>90</v>
      </c>
      <c r="D6266">
        <v>4</v>
      </c>
      <c r="E6266">
        <v>76</v>
      </c>
      <c r="F6266">
        <v>0</v>
      </c>
      <c r="G6266">
        <v>-1</v>
      </c>
      <c r="H6266">
        <v>1</v>
      </c>
      <c r="I6266">
        <v>277</v>
      </c>
    </row>
    <row r="6267" spans="2:9" x14ac:dyDescent="0.25">
      <c r="B6267">
        <v>526</v>
      </c>
      <c r="C6267">
        <v>90</v>
      </c>
      <c r="D6267">
        <v>2</v>
      </c>
      <c r="E6267">
        <v>76</v>
      </c>
      <c r="F6267">
        <v>0</v>
      </c>
      <c r="G6267">
        <v>-1</v>
      </c>
      <c r="H6267">
        <v>1</v>
      </c>
      <c r="I6267">
        <v>277</v>
      </c>
    </row>
    <row r="6268" spans="2:9" x14ac:dyDescent="0.25">
      <c r="B6268">
        <v>503</v>
      </c>
      <c r="C6268">
        <v>90</v>
      </c>
      <c r="D6268">
        <v>2</v>
      </c>
      <c r="E6268">
        <v>76</v>
      </c>
      <c r="F6268">
        <v>0</v>
      </c>
      <c r="G6268">
        <v>-1</v>
      </c>
      <c r="H6268">
        <v>1</v>
      </c>
      <c r="I6268">
        <v>277</v>
      </c>
    </row>
    <row r="6269" spans="2:9" x14ac:dyDescent="0.25">
      <c r="B6269">
        <v>502</v>
      </c>
      <c r="C6269">
        <v>90</v>
      </c>
      <c r="D6269">
        <v>2</v>
      </c>
      <c r="E6269">
        <v>76</v>
      </c>
      <c r="F6269">
        <v>0</v>
      </c>
      <c r="G6269">
        <v>-1</v>
      </c>
      <c r="H6269">
        <v>1</v>
      </c>
      <c r="I6269">
        <v>277</v>
      </c>
    </row>
    <row r="6270" spans="2:9" x14ac:dyDescent="0.25">
      <c r="B6270">
        <v>500</v>
      </c>
      <c r="C6270">
        <v>90</v>
      </c>
      <c r="D6270">
        <v>2</v>
      </c>
      <c r="E6270">
        <v>76</v>
      </c>
      <c r="F6270">
        <v>0</v>
      </c>
      <c r="G6270">
        <v>-1</v>
      </c>
      <c r="H6270">
        <v>1</v>
      </c>
      <c r="I6270">
        <v>277</v>
      </c>
    </row>
    <row r="6271" spans="2:9" x14ac:dyDescent="0.25">
      <c r="B6271">
        <v>501</v>
      </c>
      <c r="C6271">
        <v>90</v>
      </c>
      <c r="D6271">
        <v>2</v>
      </c>
      <c r="E6271">
        <v>76</v>
      </c>
      <c r="F6271">
        <v>0</v>
      </c>
      <c r="G6271">
        <v>-1</v>
      </c>
      <c r="H6271">
        <v>1</v>
      </c>
      <c r="I6271">
        <v>277</v>
      </c>
    </row>
    <row r="6272" spans="2:9" x14ac:dyDescent="0.25">
      <c r="B6272">
        <v>291</v>
      </c>
      <c r="C6272">
        <v>90</v>
      </c>
      <c r="D6272">
        <v>1</v>
      </c>
      <c r="E6272">
        <v>76</v>
      </c>
      <c r="F6272">
        <v>0</v>
      </c>
      <c r="G6272">
        <v>-1</v>
      </c>
      <c r="H6272">
        <v>1</v>
      </c>
      <c r="I6272">
        <v>277</v>
      </c>
    </row>
    <row r="6273" spans="2:9" x14ac:dyDescent="0.25">
      <c r="B6273">
        <v>298</v>
      </c>
      <c r="C6273">
        <v>90</v>
      </c>
      <c r="D6273">
        <v>1</v>
      </c>
      <c r="E6273">
        <v>76</v>
      </c>
      <c r="F6273">
        <v>0</v>
      </c>
      <c r="G6273">
        <v>-1</v>
      </c>
      <c r="H6273">
        <v>1</v>
      </c>
      <c r="I6273">
        <v>277</v>
      </c>
    </row>
    <row r="6274" spans="2:9" x14ac:dyDescent="0.25">
      <c r="B6274">
        <v>294</v>
      </c>
      <c r="C6274">
        <v>90</v>
      </c>
      <c r="D6274">
        <v>2</v>
      </c>
      <c r="E6274">
        <v>76</v>
      </c>
      <c r="F6274">
        <v>0</v>
      </c>
      <c r="G6274">
        <v>-1</v>
      </c>
      <c r="H6274">
        <v>1</v>
      </c>
      <c r="I6274">
        <v>277</v>
      </c>
    </row>
    <row r="6275" spans="2:9" x14ac:dyDescent="0.25">
      <c r="B6275">
        <v>227</v>
      </c>
      <c r="C6275">
        <v>88</v>
      </c>
      <c r="D6275">
        <v>120</v>
      </c>
      <c r="E6275">
        <v>76</v>
      </c>
      <c r="F6275">
        <v>0</v>
      </c>
      <c r="G6275">
        <v>-1</v>
      </c>
      <c r="H6275">
        <v>1</v>
      </c>
      <c r="I6275">
        <v>278</v>
      </c>
    </row>
    <row r="6276" spans="2:9" x14ac:dyDescent="0.25">
      <c r="B6276">
        <v>229</v>
      </c>
      <c r="C6276">
        <v>88</v>
      </c>
      <c r="D6276">
        <v>130</v>
      </c>
      <c r="E6276">
        <v>76</v>
      </c>
      <c r="F6276">
        <v>0</v>
      </c>
      <c r="G6276">
        <v>-1</v>
      </c>
      <c r="H6276">
        <v>1</v>
      </c>
      <c r="I6276">
        <v>278</v>
      </c>
    </row>
    <row r="6277" spans="2:9" x14ac:dyDescent="0.25">
      <c r="B6277">
        <v>230</v>
      </c>
      <c r="C6277">
        <v>88</v>
      </c>
      <c r="D6277">
        <v>50</v>
      </c>
      <c r="E6277">
        <v>76</v>
      </c>
      <c r="F6277">
        <v>0</v>
      </c>
      <c r="G6277">
        <v>-1</v>
      </c>
      <c r="H6277">
        <v>1</v>
      </c>
      <c r="I6277">
        <v>278</v>
      </c>
    </row>
    <row r="6278" spans="2:9" x14ac:dyDescent="0.25">
      <c r="B6278">
        <v>231</v>
      </c>
      <c r="C6278">
        <v>88</v>
      </c>
      <c r="D6278">
        <v>180</v>
      </c>
      <c r="E6278">
        <v>76</v>
      </c>
      <c r="F6278">
        <v>0</v>
      </c>
      <c r="G6278">
        <v>-1</v>
      </c>
      <c r="H6278">
        <v>1</v>
      </c>
      <c r="I6278">
        <v>278</v>
      </c>
    </row>
    <row r="6279" spans="2:9" x14ac:dyDescent="0.25">
      <c r="B6279">
        <v>233</v>
      </c>
      <c r="C6279">
        <v>88</v>
      </c>
      <c r="D6279">
        <v>125</v>
      </c>
      <c r="E6279">
        <v>76</v>
      </c>
      <c r="F6279">
        <v>0</v>
      </c>
      <c r="G6279">
        <v>-1</v>
      </c>
      <c r="H6279">
        <v>1</v>
      </c>
      <c r="I6279">
        <v>278</v>
      </c>
    </row>
    <row r="6280" spans="2:9" x14ac:dyDescent="0.25">
      <c r="B6280">
        <v>222</v>
      </c>
      <c r="C6280">
        <v>88</v>
      </c>
      <c r="D6280">
        <v>195</v>
      </c>
      <c r="E6280">
        <v>76</v>
      </c>
      <c r="F6280">
        <v>0</v>
      </c>
      <c r="G6280">
        <v>-1</v>
      </c>
      <c r="H6280">
        <v>1</v>
      </c>
      <c r="I6280">
        <v>278</v>
      </c>
    </row>
    <row r="6281" spans="2:9" x14ac:dyDescent="0.25">
      <c r="B6281">
        <v>223</v>
      </c>
      <c r="C6281">
        <v>88</v>
      </c>
      <c r="D6281">
        <v>20</v>
      </c>
      <c r="E6281">
        <v>76</v>
      </c>
      <c r="F6281">
        <v>0</v>
      </c>
      <c r="G6281">
        <v>-1</v>
      </c>
      <c r="H6281">
        <v>1</v>
      </c>
      <c r="I6281">
        <v>278</v>
      </c>
    </row>
    <row r="6282" spans="2:9" x14ac:dyDescent="0.25">
      <c r="B6282">
        <v>224</v>
      </c>
      <c r="C6282">
        <v>88</v>
      </c>
      <c r="D6282">
        <v>165</v>
      </c>
      <c r="E6282">
        <v>76</v>
      </c>
      <c r="F6282">
        <v>0</v>
      </c>
      <c r="G6282">
        <v>-1</v>
      </c>
      <c r="H6282">
        <v>1</v>
      </c>
      <c r="I6282">
        <v>278</v>
      </c>
    </row>
    <row r="6283" spans="2:9" x14ac:dyDescent="0.25">
      <c r="B6283">
        <v>226</v>
      </c>
      <c r="C6283">
        <v>88</v>
      </c>
      <c r="D6283">
        <v>160</v>
      </c>
      <c r="E6283">
        <v>76</v>
      </c>
      <c r="F6283">
        <v>0</v>
      </c>
      <c r="G6283">
        <v>-1</v>
      </c>
      <c r="H6283">
        <v>1</v>
      </c>
      <c r="I6283">
        <v>278</v>
      </c>
    </row>
    <row r="6284" spans="2:9" x14ac:dyDescent="0.25">
      <c r="B6284">
        <v>220</v>
      </c>
      <c r="C6284">
        <v>88</v>
      </c>
      <c r="D6284">
        <v>110</v>
      </c>
      <c r="E6284">
        <v>76</v>
      </c>
      <c r="F6284">
        <v>0</v>
      </c>
      <c r="G6284">
        <v>-1</v>
      </c>
      <c r="H6284">
        <v>1</v>
      </c>
      <c r="I6284">
        <v>278</v>
      </c>
    </row>
    <row r="6285" spans="2:9" x14ac:dyDescent="0.25">
      <c r="B6285">
        <v>290</v>
      </c>
      <c r="C6285">
        <v>88</v>
      </c>
      <c r="D6285">
        <v>12</v>
      </c>
      <c r="E6285">
        <v>76</v>
      </c>
      <c r="F6285">
        <v>0</v>
      </c>
      <c r="G6285">
        <v>-1</v>
      </c>
      <c r="H6285">
        <v>1</v>
      </c>
      <c r="I6285">
        <v>278</v>
      </c>
    </row>
    <row r="6286" spans="2:9" x14ac:dyDescent="0.25">
      <c r="B6286">
        <v>271</v>
      </c>
      <c r="C6286">
        <v>88</v>
      </c>
      <c r="D6286">
        <v>20</v>
      </c>
      <c r="E6286">
        <v>76</v>
      </c>
      <c r="F6286">
        <v>0</v>
      </c>
      <c r="G6286">
        <v>-1</v>
      </c>
      <c r="H6286">
        <v>1</v>
      </c>
      <c r="I6286">
        <v>278</v>
      </c>
    </row>
    <row r="6287" spans="2:9" x14ac:dyDescent="0.25">
      <c r="B6287">
        <v>274</v>
      </c>
      <c r="C6287">
        <v>88</v>
      </c>
      <c r="D6287">
        <v>11</v>
      </c>
      <c r="E6287">
        <v>76</v>
      </c>
      <c r="F6287">
        <v>0</v>
      </c>
      <c r="G6287">
        <v>-1</v>
      </c>
      <c r="H6287">
        <v>1</v>
      </c>
      <c r="I6287">
        <v>278</v>
      </c>
    </row>
    <row r="6288" spans="2:9" x14ac:dyDescent="0.25">
      <c r="B6288">
        <v>276</v>
      </c>
      <c r="C6288">
        <v>88</v>
      </c>
      <c r="D6288">
        <v>6</v>
      </c>
      <c r="E6288">
        <v>76</v>
      </c>
      <c r="F6288">
        <v>0</v>
      </c>
      <c r="G6288">
        <v>-1</v>
      </c>
      <c r="H6288">
        <v>1</v>
      </c>
      <c r="I6288">
        <v>278</v>
      </c>
    </row>
    <row r="6289" spans="2:9" x14ac:dyDescent="0.25">
      <c r="B6289">
        <v>289</v>
      </c>
      <c r="C6289">
        <v>88</v>
      </c>
      <c r="D6289">
        <v>3</v>
      </c>
      <c r="E6289">
        <v>76</v>
      </c>
      <c r="F6289">
        <v>0</v>
      </c>
      <c r="G6289">
        <v>-1</v>
      </c>
      <c r="H6289">
        <v>1</v>
      </c>
      <c r="I6289">
        <v>278</v>
      </c>
    </row>
    <row r="6290" spans="2:9" x14ac:dyDescent="0.25">
      <c r="B6290">
        <v>234</v>
      </c>
      <c r="C6290">
        <v>88</v>
      </c>
      <c r="D6290">
        <v>78</v>
      </c>
      <c r="E6290">
        <v>76</v>
      </c>
      <c r="F6290">
        <v>0</v>
      </c>
      <c r="G6290">
        <v>-1</v>
      </c>
      <c r="H6290">
        <v>1</v>
      </c>
      <c r="I6290">
        <v>278</v>
      </c>
    </row>
    <row r="6291" spans="2:9" x14ac:dyDescent="0.25">
      <c r="B6291">
        <v>236</v>
      </c>
      <c r="C6291">
        <v>88</v>
      </c>
      <c r="D6291">
        <v>120</v>
      </c>
      <c r="E6291">
        <v>76</v>
      </c>
      <c r="F6291">
        <v>0</v>
      </c>
      <c r="G6291">
        <v>-1</v>
      </c>
      <c r="H6291">
        <v>1</v>
      </c>
      <c r="I6291">
        <v>278</v>
      </c>
    </row>
    <row r="6292" spans="2:9" x14ac:dyDescent="0.25">
      <c r="B6292">
        <v>240</v>
      </c>
      <c r="C6292">
        <v>88</v>
      </c>
      <c r="D6292">
        <v>64</v>
      </c>
      <c r="E6292">
        <v>76</v>
      </c>
      <c r="F6292">
        <v>0</v>
      </c>
      <c r="G6292">
        <v>-1</v>
      </c>
      <c r="H6292">
        <v>1</v>
      </c>
      <c r="I6292">
        <v>278</v>
      </c>
    </row>
    <row r="6293" spans="2:9" x14ac:dyDescent="0.25">
      <c r="B6293">
        <v>238</v>
      </c>
      <c r="C6293">
        <v>88</v>
      </c>
      <c r="D6293">
        <v>98</v>
      </c>
      <c r="E6293">
        <v>76</v>
      </c>
      <c r="F6293">
        <v>0</v>
      </c>
      <c r="G6293">
        <v>-1</v>
      </c>
      <c r="H6293">
        <v>1</v>
      </c>
      <c r="I6293">
        <v>278</v>
      </c>
    </row>
    <row r="6294" spans="2:9" x14ac:dyDescent="0.25">
      <c r="B6294">
        <v>300</v>
      </c>
      <c r="C6294">
        <v>88</v>
      </c>
      <c r="D6294">
        <v>9</v>
      </c>
      <c r="E6294">
        <v>76</v>
      </c>
      <c r="F6294">
        <v>0</v>
      </c>
      <c r="G6294">
        <v>-1</v>
      </c>
      <c r="H6294">
        <v>1</v>
      </c>
      <c r="I6294">
        <v>278</v>
      </c>
    </row>
    <row r="6295" spans="2:9" x14ac:dyDescent="0.25">
      <c r="B6295">
        <v>241</v>
      </c>
      <c r="C6295">
        <v>88</v>
      </c>
      <c r="D6295">
        <v>95</v>
      </c>
      <c r="E6295">
        <v>76</v>
      </c>
      <c r="F6295">
        <v>0</v>
      </c>
      <c r="G6295">
        <v>-1</v>
      </c>
      <c r="H6295">
        <v>1</v>
      </c>
      <c r="I6295">
        <v>278</v>
      </c>
    </row>
    <row r="6296" spans="2:9" x14ac:dyDescent="0.25">
      <c r="B6296">
        <v>243</v>
      </c>
      <c r="C6296">
        <v>88</v>
      </c>
      <c r="D6296">
        <v>98</v>
      </c>
      <c r="E6296">
        <v>76</v>
      </c>
      <c r="F6296">
        <v>0</v>
      </c>
      <c r="G6296">
        <v>-1</v>
      </c>
      <c r="H6296">
        <v>1</v>
      </c>
      <c r="I6296">
        <v>278</v>
      </c>
    </row>
    <row r="6297" spans="2:9" x14ac:dyDescent="0.25">
      <c r="B6297">
        <v>302</v>
      </c>
      <c r="C6297">
        <v>88</v>
      </c>
      <c r="D6297">
        <v>26</v>
      </c>
      <c r="E6297">
        <v>76</v>
      </c>
      <c r="F6297">
        <v>0</v>
      </c>
      <c r="G6297">
        <v>-1</v>
      </c>
      <c r="H6297">
        <v>1</v>
      </c>
      <c r="I6297">
        <v>278</v>
      </c>
    </row>
    <row r="6298" spans="2:9" x14ac:dyDescent="0.25">
      <c r="B6298">
        <v>301</v>
      </c>
      <c r="C6298">
        <v>88</v>
      </c>
      <c r="D6298">
        <v>9</v>
      </c>
      <c r="E6298">
        <v>76</v>
      </c>
      <c r="F6298">
        <v>0</v>
      </c>
      <c r="G6298">
        <v>-1</v>
      </c>
      <c r="H6298">
        <v>1</v>
      </c>
      <c r="I6298">
        <v>278</v>
      </c>
    </row>
    <row r="6299" spans="2:9" x14ac:dyDescent="0.25">
      <c r="B6299">
        <v>315</v>
      </c>
      <c r="C6299">
        <v>88</v>
      </c>
      <c r="D6299">
        <v>24</v>
      </c>
      <c r="E6299">
        <v>76</v>
      </c>
      <c r="F6299">
        <v>0</v>
      </c>
      <c r="G6299">
        <v>-1</v>
      </c>
      <c r="H6299">
        <v>1</v>
      </c>
      <c r="I6299">
        <v>278</v>
      </c>
    </row>
    <row r="6300" spans="2:9" x14ac:dyDescent="0.25">
      <c r="B6300">
        <v>255</v>
      </c>
      <c r="C6300">
        <v>88</v>
      </c>
      <c r="D6300">
        <v>59</v>
      </c>
      <c r="E6300">
        <v>76</v>
      </c>
      <c r="F6300">
        <v>0</v>
      </c>
      <c r="G6300">
        <v>-1</v>
      </c>
      <c r="H6300">
        <v>1</v>
      </c>
      <c r="I6300">
        <v>278</v>
      </c>
    </row>
    <row r="6301" spans="2:9" x14ac:dyDescent="0.25">
      <c r="B6301">
        <v>253</v>
      </c>
      <c r="C6301">
        <v>88</v>
      </c>
      <c r="D6301">
        <v>56</v>
      </c>
      <c r="E6301">
        <v>76</v>
      </c>
      <c r="F6301">
        <v>0</v>
      </c>
      <c r="G6301">
        <v>-1</v>
      </c>
      <c r="H6301">
        <v>1</v>
      </c>
      <c r="I6301">
        <v>278</v>
      </c>
    </row>
    <row r="6302" spans="2:9" x14ac:dyDescent="0.25">
      <c r="B6302">
        <v>251</v>
      </c>
      <c r="C6302">
        <v>88</v>
      </c>
      <c r="D6302">
        <v>31</v>
      </c>
      <c r="E6302">
        <v>76</v>
      </c>
      <c r="F6302">
        <v>0</v>
      </c>
      <c r="G6302">
        <v>-1</v>
      </c>
      <c r="H6302">
        <v>1</v>
      </c>
      <c r="I6302">
        <v>278</v>
      </c>
    </row>
    <row r="6303" spans="2:9" x14ac:dyDescent="0.25">
      <c r="B6303">
        <v>304</v>
      </c>
      <c r="C6303">
        <v>88</v>
      </c>
      <c r="D6303">
        <v>16</v>
      </c>
      <c r="E6303">
        <v>76</v>
      </c>
      <c r="F6303">
        <v>0</v>
      </c>
      <c r="G6303">
        <v>-1</v>
      </c>
      <c r="H6303">
        <v>1</v>
      </c>
      <c r="I6303">
        <v>278</v>
      </c>
    </row>
    <row r="6304" spans="2:9" x14ac:dyDescent="0.25">
      <c r="B6304">
        <v>259</v>
      </c>
      <c r="C6304">
        <v>88</v>
      </c>
      <c r="D6304">
        <v>34</v>
      </c>
      <c r="E6304">
        <v>76</v>
      </c>
      <c r="F6304">
        <v>0</v>
      </c>
      <c r="G6304">
        <v>-1</v>
      </c>
      <c r="H6304">
        <v>1</v>
      </c>
      <c r="I6304">
        <v>278</v>
      </c>
    </row>
    <row r="6305" spans="2:9" x14ac:dyDescent="0.25">
      <c r="B6305">
        <v>260</v>
      </c>
      <c r="C6305">
        <v>88</v>
      </c>
      <c r="D6305">
        <v>23</v>
      </c>
      <c r="E6305">
        <v>76</v>
      </c>
      <c r="F6305">
        <v>0</v>
      </c>
      <c r="G6305">
        <v>-1</v>
      </c>
      <c r="H6305">
        <v>1</v>
      </c>
      <c r="I6305">
        <v>278</v>
      </c>
    </row>
    <row r="6306" spans="2:9" x14ac:dyDescent="0.25">
      <c r="B6306">
        <v>261</v>
      </c>
      <c r="C6306">
        <v>88</v>
      </c>
      <c r="D6306">
        <v>27</v>
      </c>
      <c r="E6306">
        <v>76</v>
      </c>
      <c r="F6306">
        <v>0</v>
      </c>
      <c r="G6306">
        <v>-1</v>
      </c>
      <c r="H6306">
        <v>1</v>
      </c>
      <c r="I6306">
        <v>278</v>
      </c>
    </row>
    <row r="6307" spans="2:9" x14ac:dyDescent="0.25">
      <c r="B6307">
        <v>262</v>
      </c>
      <c r="C6307">
        <v>88</v>
      </c>
      <c r="D6307">
        <v>20</v>
      </c>
      <c r="E6307">
        <v>76</v>
      </c>
      <c r="F6307">
        <v>0</v>
      </c>
      <c r="G6307">
        <v>-1</v>
      </c>
      <c r="H6307">
        <v>1</v>
      </c>
      <c r="I6307">
        <v>278</v>
      </c>
    </row>
    <row r="6308" spans="2:9" x14ac:dyDescent="0.25">
      <c r="B6308">
        <v>263</v>
      </c>
      <c r="C6308">
        <v>88</v>
      </c>
      <c r="D6308">
        <v>21</v>
      </c>
      <c r="E6308">
        <v>76</v>
      </c>
      <c r="F6308">
        <v>0</v>
      </c>
      <c r="G6308">
        <v>-1</v>
      </c>
      <c r="H6308">
        <v>1</v>
      </c>
      <c r="I6308">
        <v>278</v>
      </c>
    </row>
    <row r="6309" spans="2:9" x14ac:dyDescent="0.25">
      <c r="B6309">
        <v>264</v>
      </c>
      <c r="C6309">
        <v>88</v>
      </c>
      <c r="D6309">
        <v>22</v>
      </c>
      <c r="E6309">
        <v>76</v>
      </c>
      <c r="F6309">
        <v>0</v>
      </c>
      <c r="G6309">
        <v>-1</v>
      </c>
      <c r="H6309">
        <v>1</v>
      </c>
      <c r="I6309">
        <v>278</v>
      </c>
    </row>
    <row r="6310" spans="2:9" x14ac:dyDescent="0.25">
      <c r="B6310">
        <v>303</v>
      </c>
      <c r="C6310">
        <v>88</v>
      </c>
      <c r="D6310">
        <v>4</v>
      </c>
      <c r="E6310">
        <v>76</v>
      </c>
      <c r="F6310">
        <v>0</v>
      </c>
      <c r="G6310">
        <v>-1</v>
      </c>
      <c r="H6310">
        <v>1</v>
      </c>
      <c r="I6310">
        <v>278</v>
      </c>
    </row>
    <row r="6311" spans="2:9" x14ac:dyDescent="0.25">
      <c r="B6311">
        <v>321</v>
      </c>
      <c r="C6311">
        <v>88</v>
      </c>
      <c r="D6311">
        <v>3</v>
      </c>
      <c r="E6311">
        <v>76</v>
      </c>
      <c r="F6311">
        <v>0</v>
      </c>
      <c r="G6311">
        <v>-1</v>
      </c>
      <c r="H6311">
        <v>1</v>
      </c>
      <c r="I6311">
        <v>278</v>
      </c>
    </row>
    <row r="6312" spans="2:9" x14ac:dyDescent="0.25">
      <c r="B6312">
        <v>311</v>
      </c>
      <c r="C6312">
        <v>88</v>
      </c>
      <c r="D6312">
        <v>15</v>
      </c>
      <c r="E6312">
        <v>76</v>
      </c>
      <c r="F6312">
        <v>0</v>
      </c>
      <c r="G6312">
        <v>-1</v>
      </c>
      <c r="H6312">
        <v>1</v>
      </c>
      <c r="I6312">
        <v>278</v>
      </c>
    </row>
    <row r="6313" spans="2:9" x14ac:dyDescent="0.25">
      <c r="B6313">
        <v>313</v>
      </c>
      <c r="C6313">
        <v>88</v>
      </c>
      <c r="D6313">
        <v>20</v>
      </c>
      <c r="E6313">
        <v>76</v>
      </c>
      <c r="F6313">
        <v>0</v>
      </c>
      <c r="G6313">
        <v>-1</v>
      </c>
      <c r="H6313">
        <v>1</v>
      </c>
      <c r="I6313">
        <v>278</v>
      </c>
    </row>
    <row r="6314" spans="2:9" x14ac:dyDescent="0.25">
      <c r="B6314">
        <v>270</v>
      </c>
      <c r="C6314">
        <v>88</v>
      </c>
      <c r="D6314">
        <v>17</v>
      </c>
      <c r="E6314">
        <v>76</v>
      </c>
      <c r="F6314">
        <v>0</v>
      </c>
      <c r="G6314">
        <v>-1</v>
      </c>
      <c r="H6314">
        <v>1</v>
      </c>
      <c r="I6314">
        <v>278</v>
      </c>
    </row>
    <row r="6315" spans="2:9" x14ac:dyDescent="0.25">
      <c r="B6315">
        <v>268</v>
      </c>
      <c r="C6315">
        <v>88</v>
      </c>
      <c r="D6315">
        <v>24</v>
      </c>
      <c r="E6315">
        <v>76</v>
      </c>
      <c r="F6315">
        <v>0</v>
      </c>
      <c r="G6315">
        <v>-1</v>
      </c>
      <c r="H6315">
        <v>1</v>
      </c>
      <c r="I6315">
        <v>278</v>
      </c>
    </row>
    <row r="6316" spans="2:9" x14ac:dyDescent="0.25">
      <c r="B6316">
        <v>266</v>
      </c>
      <c r="C6316">
        <v>88</v>
      </c>
      <c r="D6316">
        <v>22</v>
      </c>
      <c r="E6316">
        <v>76</v>
      </c>
      <c r="F6316">
        <v>0</v>
      </c>
      <c r="G6316">
        <v>-1</v>
      </c>
      <c r="H6316">
        <v>1</v>
      </c>
      <c r="I6316">
        <v>278</v>
      </c>
    </row>
    <row r="6317" spans="2:9" x14ac:dyDescent="0.25">
      <c r="B6317">
        <v>322</v>
      </c>
      <c r="C6317">
        <v>88</v>
      </c>
      <c r="D6317">
        <v>8</v>
      </c>
      <c r="E6317">
        <v>76</v>
      </c>
      <c r="F6317">
        <v>0</v>
      </c>
      <c r="G6317">
        <v>-1</v>
      </c>
      <c r="H6317">
        <v>1</v>
      </c>
      <c r="I6317">
        <v>278</v>
      </c>
    </row>
    <row r="6318" spans="2:9" x14ac:dyDescent="0.25">
      <c r="B6318">
        <v>323</v>
      </c>
      <c r="C6318">
        <v>88</v>
      </c>
      <c r="D6318">
        <v>8</v>
      </c>
      <c r="E6318">
        <v>76</v>
      </c>
      <c r="F6318">
        <v>0</v>
      </c>
      <c r="G6318">
        <v>-1</v>
      </c>
      <c r="H6318">
        <v>1</v>
      </c>
      <c r="I6318">
        <v>278</v>
      </c>
    </row>
    <row r="6319" spans="2:9" x14ac:dyDescent="0.25">
      <c r="B6319">
        <v>249</v>
      </c>
      <c r="C6319">
        <v>88</v>
      </c>
      <c r="D6319">
        <v>21</v>
      </c>
      <c r="E6319">
        <v>76</v>
      </c>
      <c r="F6319">
        <v>0</v>
      </c>
      <c r="G6319">
        <v>-1</v>
      </c>
      <c r="H6319">
        <v>1</v>
      </c>
      <c r="I6319">
        <v>278</v>
      </c>
    </row>
    <row r="6320" spans="2:9" x14ac:dyDescent="0.25">
      <c r="B6320">
        <v>247</v>
      </c>
      <c r="C6320">
        <v>88</v>
      </c>
      <c r="D6320">
        <v>25</v>
      </c>
      <c r="E6320">
        <v>76</v>
      </c>
      <c r="F6320">
        <v>0</v>
      </c>
      <c r="G6320">
        <v>-1</v>
      </c>
      <c r="H6320">
        <v>1</v>
      </c>
      <c r="I6320">
        <v>278</v>
      </c>
    </row>
    <row r="6321" spans="2:9" x14ac:dyDescent="0.25">
      <c r="B6321">
        <v>245</v>
      </c>
      <c r="C6321">
        <v>88</v>
      </c>
      <c r="D6321">
        <v>24</v>
      </c>
      <c r="E6321">
        <v>76</v>
      </c>
      <c r="F6321">
        <v>0</v>
      </c>
      <c r="G6321">
        <v>-1</v>
      </c>
      <c r="H6321">
        <v>1</v>
      </c>
      <c r="I6321">
        <v>278</v>
      </c>
    </row>
    <row r="6322" spans="2:9" x14ac:dyDescent="0.25">
      <c r="B6322">
        <v>324</v>
      </c>
      <c r="C6322">
        <v>88</v>
      </c>
      <c r="D6322">
        <v>7</v>
      </c>
      <c r="E6322">
        <v>76</v>
      </c>
      <c r="F6322">
        <v>0</v>
      </c>
      <c r="G6322">
        <v>-1</v>
      </c>
      <c r="H6322">
        <v>1</v>
      </c>
      <c r="I6322">
        <v>278</v>
      </c>
    </row>
    <row r="6323" spans="2:9" x14ac:dyDescent="0.25">
      <c r="B6323">
        <v>325</v>
      </c>
      <c r="C6323">
        <v>88</v>
      </c>
      <c r="D6323">
        <v>2</v>
      </c>
      <c r="E6323">
        <v>76</v>
      </c>
      <c r="F6323">
        <v>0</v>
      </c>
      <c r="G6323">
        <v>-1</v>
      </c>
      <c r="H6323">
        <v>1</v>
      </c>
      <c r="I6323">
        <v>278</v>
      </c>
    </row>
    <row r="6324" spans="2:9" x14ac:dyDescent="0.25">
      <c r="B6324">
        <v>312</v>
      </c>
      <c r="C6324">
        <v>88</v>
      </c>
      <c r="D6324">
        <v>9</v>
      </c>
      <c r="E6324">
        <v>76</v>
      </c>
      <c r="F6324">
        <v>0</v>
      </c>
      <c r="G6324">
        <v>-1</v>
      </c>
      <c r="H6324">
        <v>1</v>
      </c>
      <c r="I6324">
        <v>278</v>
      </c>
    </row>
    <row r="6325" spans="2:9" x14ac:dyDescent="0.25">
      <c r="B6325">
        <v>327</v>
      </c>
      <c r="C6325">
        <v>88</v>
      </c>
      <c r="D6325">
        <v>15</v>
      </c>
      <c r="E6325">
        <v>76</v>
      </c>
      <c r="F6325">
        <v>0</v>
      </c>
      <c r="G6325">
        <v>-1</v>
      </c>
      <c r="H6325">
        <v>1</v>
      </c>
      <c r="I6325">
        <v>278</v>
      </c>
    </row>
    <row r="6326" spans="2:9" x14ac:dyDescent="0.25">
      <c r="B6326">
        <v>328</v>
      </c>
      <c r="C6326">
        <v>88</v>
      </c>
      <c r="D6326">
        <v>15</v>
      </c>
      <c r="E6326">
        <v>76</v>
      </c>
      <c r="F6326">
        <v>0</v>
      </c>
      <c r="G6326">
        <v>-1</v>
      </c>
      <c r="H6326">
        <v>1</v>
      </c>
      <c r="I6326">
        <v>278</v>
      </c>
    </row>
    <row r="6327" spans="2:9" x14ac:dyDescent="0.25">
      <c r="B6327">
        <v>393</v>
      </c>
      <c r="C6327">
        <v>88</v>
      </c>
      <c r="D6327">
        <v>4</v>
      </c>
      <c r="E6327">
        <v>76</v>
      </c>
      <c r="F6327">
        <v>0</v>
      </c>
      <c r="G6327">
        <v>-1</v>
      </c>
      <c r="H6327">
        <v>1</v>
      </c>
      <c r="I6327">
        <v>278</v>
      </c>
    </row>
    <row r="6328" spans="2:9" x14ac:dyDescent="0.25">
      <c r="B6328">
        <v>396</v>
      </c>
      <c r="C6328">
        <v>88</v>
      </c>
      <c r="D6328">
        <v>10</v>
      </c>
      <c r="E6328">
        <v>76</v>
      </c>
      <c r="F6328">
        <v>0</v>
      </c>
      <c r="G6328">
        <v>-1</v>
      </c>
      <c r="H6328">
        <v>1</v>
      </c>
      <c r="I6328">
        <v>278</v>
      </c>
    </row>
    <row r="6329" spans="2:9" x14ac:dyDescent="0.25">
      <c r="B6329">
        <v>398</v>
      </c>
      <c r="C6329">
        <v>88</v>
      </c>
      <c r="D6329">
        <v>11</v>
      </c>
      <c r="E6329">
        <v>76</v>
      </c>
      <c r="F6329">
        <v>0</v>
      </c>
      <c r="G6329">
        <v>-1</v>
      </c>
      <c r="H6329">
        <v>1</v>
      </c>
      <c r="I6329">
        <v>278</v>
      </c>
    </row>
    <row r="6330" spans="2:9" x14ac:dyDescent="0.25">
      <c r="B6330">
        <v>400</v>
      </c>
      <c r="C6330">
        <v>88</v>
      </c>
      <c r="D6330">
        <v>3</v>
      </c>
      <c r="E6330">
        <v>76</v>
      </c>
      <c r="F6330">
        <v>0</v>
      </c>
      <c r="G6330">
        <v>-1</v>
      </c>
      <c r="H6330">
        <v>1</v>
      </c>
      <c r="I6330">
        <v>278</v>
      </c>
    </row>
    <row r="6331" spans="2:9" x14ac:dyDescent="0.25">
      <c r="B6331">
        <v>401</v>
      </c>
      <c r="C6331">
        <v>88</v>
      </c>
      <c r="D6331">
        <v>9</v>
      </c>
      <c r="E6331">
        <v>76</v>
      </c>
      <c r="F6331">
        <v>0</v>
      </c>
      <c r="G6331">
        <v>-1</v>
      </c>
      <c r="H6331">
        <v>1</v>
      </c>
      <c r="I6331">
        <v>278</v>
      </c>
    </row>
    <row r="6332" spans="2:9" x14ac:dyDescent="0.25">
      <c r="B6332">
        <v>466</v>
      </c>
      <c r="C6332">
        <v>88</v>
      </c>
      <c r="D6332">
        <v>54</v>
      </c>
      <c r="E6332">
        <v>76</v>
      </c>
      <c r="F6332">
        <v>0</v>
      </c>
      <c r="G6332">
        <v>-1</v>
      </c>
      <c r="H6332">
        <v>1</v>
      </c>
      <c r="I6332">
        <v>278</v>
      </c>
    </row>
    <row r="6333" spans="2:9" x14ac:dyDescent="0.25">
      <c r="B6333">
        <v>465</v>
      </c>
      <c r="C6333">
        <v>88</v>
      </c>
      <c r="D6333">
        <v>135</v>
      </c>
      <c r="E6333">
        <v>76</v>
      </c>
      <c r="F6333">
        <v>0</v>
      </c>
      <c r="G6333">
        <v>-1</v>
      </c>
      <c r="H6333">
        <v>1</v>
      </c>
      <c r="I6333">
        <v>278</v>
      </c>
    </row>
    <row r="6334" spans="2:9" x14ac:dyDescent="0.25">
      <c r="B6334">
        <v>462</v>
      </c>
      <c r="C6334">
        <v>88</v>
      </c>
      <c r="D6334">
        <v>170</v>
      </c>
      <c r="E6334">
        <v>76</v>
      </c>
      <c r="F6334">
        <v>0</v>
      </c>
      <c r="G6334">
        <v>-1</v>
      </c>
      <c r="H6334">
        <v>1</v>
      </c>
      <c r="I6334">
        <v>278</v>
      </c>
    </row>
    <row r="6335" spans="2:9" x14ac:dyDescent="0.25">
      <c r="B6335">
        <v>460</v>
      </c>
      <c r="C6335">
        <v>88</v>
      </c>
      <c r="D6335">
        <v>38</v>
      </c>
      <c r="E6335">
        <v>76</v>
      </c>
      <c r="F6335">
        <v>0</v>
      </c>
      <c r="G6335">
        <v>-1</v>
      </c>
      <c r="H6335">
        <v>1</v>
      </c>
      <c r="I6335">
        <v>278</v>
      </c>
    </row>
    <row r="6336" spans="2:9" x14ac:dyDescent="0.25">
      <c r="B6336">
        <v>492</v>
      </c>
      <c r="C6336">
        <v>88</v>
      </c>
      <c r="D6336">
        <v>10</v>
      </c>
      <c r="E6336">
        <v>76</v>
      </c>
      <c r="F6336">
        <v>0</v>
      </c>
      <c r="G6336">
        <v>-1</v>
      </c>
      <c r="H6336">
        <v>1</v>
      </c>
      <c r="I6336">
        <v>278</v>
      </c>
    </row>
    <row r="6337" spans="2:9" x14ac:dyDescent="0.25">
      <c r="B6337">
        <v>498</v>
      </c>
      <c r="C6337">
        <v>88</v>
      </c>
      <c r="D6337">
        <v>23</v>
      </c>
      <c r="E6337">
        <v>76</v>
      </c>
      <c r="F6337">
        <v>0</v>
      </c>
      <c r="G6337">
        <v>-1</v>
      </c>
      <c r="H6337">
        <v>1</v>
      </c>
      <c r="I6337">
        <v>278</v>
      </c>
    </row>
    <row r="6338" spans="2:9" x14ac:dyDescent="0.25">
      <c r="B6338">
        <v>494</v>
      </c>
      <c r="C6338">
        <v>88</v>
      </c>
      <c r="D6338">
        <v>25</v>
      </c>
      <c r="E6338">
        <v>76</v>
      </c>
      <c r="F6338">
        <v>0</v>
      </c>
      <c r="G6338">
        <v>-1</v>
      </c>
      <c r="H6338">
        <v>1</v>
      </c>
      <c r="I6338">
        <v>278</v>
      </c>
    </row>
    <row r="6339" spans="2:9" x14ac:dyDescent="0.25">
      <c r="B6339">
        <v>496</v>
      </c>
      <c r="C6339">
        <v>88</v>
      </c>
      <c r="D6339">
        <v>25</v>
      </c>
      <c r="E6339">
        <v>76</v>
      </c>
      <c r="F6339">
        <v>0</v>
      </c>
      <c r="G6339">
        <v>-1</v>
      </c>
      <c r="H6339">
        <v>1</v>
      </c>
      <c r="I6339">
        <v>278</v>
      </c>
    </row>
    <row r="6340" spans="2:9" x14ac:dyDescent="0.25">
      <c r="B6340">
        <v>497</v>
      </c>
      <c r="C6340">
        <v>88</v>
      </c>
      <c r="D6340">
        <v>8</v>
      </c>
      <c r="E6340">
        <v>76</v>
      </c>
      <c r="F6340">
        <v>0</v>
      </c>
      <c r="G6340">
        <v>-1</v>
      </c>
      <c r="H6340">
        <v>1</v>
      </c>
      <c r="I6340">
        <v>278</v>
      </c>
    </row>
    <row r="6341" spans="2:9" x14ac:dyDescent="0.25">
      <c r="B6341">
        <v>485</v>
      </c>
      <c r="C6341">
        <v>88</v>
      </c>
      <c r="D6341">
        <v>9</v>
      </c>
      <c r="E6341">
        <v>76</v>
      </c>
      <c r="F6341">
        <v>0</v>
      </c>
      <c r="G6341">
        <v>-1</v>
      </c>
      <c r="H6341">
        <v>1</v>
      </c>
      <c r="I6341">
        <v>278</v>
      </c>
    </row>
    <row r="6342" spans="2:9" x14ac:dyDescent="0.25">
      <c r="B6342">
        <v>491</v>
      </c>
      <c r="C6342">
        <v>88</v>
      </c>
      <c r="D6342">
        <v>20</v>
      </c>
      <c r="E6342">
        <v>76</v>
      </c>
      <c r="F6342">
        <v>0</v>
      </c>
      <c r="G6342">
        <v>-1</v>
      </c>
      <c r="H6342">
        <v>1</v>
      </c>
      <c r="I6342">
        <v>278</v>
      </c>
    </row>
    <row r="6343" spans="2:9" x14ac:dyDescent="0.25">
      <c r="B6343">
        <v>487</v>
      </c>
      <c r="C6343">
        <v>88</v>
      </c>
      <c r="D6343">
        <v>22</v>
      </c>
      <c r="E6343">
        <v>76</v>
      </c>
      <c r="F6343">
        <v>0</v>
      </c>
      <c r="G6343">
        <v>-1</v>
      </c>
      <c r="H6343">
        <v>1</v>
      </c>
      <c r="I6343">
        <v>278</v>
      </c>
    </row>
    <row r="6344" spans="2:9" x14ac:dyDescent="0.25">
      <c r="B6344">
        <v>489</v>
      </c>
      <c r="C6344">
        <v>88</v>
      </c>
      <c r="D6344">
        <v>22</v>
      </c>
      <c r="E6344">
        <v>76</v>
      </c>
      <c r="F6344">
        <v>0</v>
      </c>
      <c r="G6344">
        <v>-1</v>
      </c>
      <c r="H6344">
        <v>1</v>
      </c>
      <c r="I6344">
        <v>278</v>
      </c>
    </row>
    <row r="6345" spans="2:9" x14ac:dyDescent="0.25">
      <c r="B6345">
        <v>490</v>
      </c>
      <c r="C6345">
        <v>88</v>
      </c>
      <c r="D6345">
        <v>8</v>
      </c>
      <c r="E6345">
        <v>76</v>
      </c>
      <c r="F6345">
        <v>0</v>
      </c>
      <c r="G6345">
        <v>-1</v>
      </c>
      <c r="H6345">
        <v>1</v>
      </c>
      <c r="I6345">
        <v>278</v>
      </c>
    </row>
    <row r="6346" spans="2:9" x14ac:dyDescent="0.25">
      <c r="B6346">
        <v>484</v>
      </c>
      <c r="C6346">
        <v>88</v>
      </c>
      <c r="D6346">
        <v>12</v>
      </c>
      <c r="E6346">
        <v>76</v>
      </c>
      <c r="F6346">
        <v>0</v>
      </c>
      <c r="G6346">
        <v>-1</v>
      </c>
      <c r="H6346">
        <v>1</v>
      </c>
      <c r="I6346">
        <v>278</v>
      </c>
    </row>
    <row r="6347" spans="2:9" x14ac:dyDescent="0.25">
      <c r="B6347">
        <v>479</v>
      </c>
      <c r="C6347">
        <v>88</v>
      </c>
      <c r="D6347">
        <v>14</v>
      </c>
      <c r="E6347">
        <v>76</v>
      </c>
      <c r="F6347">
        <v>0</v>
      </c>
      <c r="G6347">
        <v>-1</v>
      </c>
      <c r="H6347">
        <v>1</v>
      </c>
      <c r="I6347">
        <v>278</v>
      </c>
    </row>
    <row r="6348" spans="2:9" x14ac:dyDescent="0.25">
      <c r="B6348">
        <v>481</v>
      </c>
      <c r="C6348">
        <v>88</v>
      </c>
      <c r="D6348">
        <v>13</v>
      </c>
      <c r="E6348">
        <v>76</v>
      </c>
      <c r="F6348">
        <v>0</v>
      </c>
      <c r="G6348">
        <v>-1</v>
      </c>
      <c r="H6348">
        <v>1</v>
      </c>
      <c r="I6348">
        <v>278</v>
      </c>
    </row>
    <row r="6349" spans="2:9" x14ac:dyDescent="0.25">
      <c r="B6349">
        <v>467</v>
      </c>
      <c r="C6349">
        <v>88</v>
      </c>
      <c r="D6349">
        <v>6</v>
      </c>
      <c r="E6349">
        <v>76</v>
      </c>
      <c r="F6349">
        <v>0</v>
      </c>
      <c r="G6349">
        <v>-1</v>
      </c>
      <c r="H6349">
        <v>1</v>
      </c>
      <c r="I6349">
        <v>278</v>
      </c>
    </row>
    <row r="6350" spans="2:9" x14ac:dyDescent="0.25">
      <c r="B6350">
        <v>474</v>
      </c>
      <c r="C6350">
        <v>88</v>
      </c>
      <c r="D6350">
        <v>5</v>
      </c>
      <c r="E6350">
        <v>76</v>
      </c>
      <c r="F6350">
        <v>0</v>
      </c>
      <c r="G6350">
        <v>-1</v>
      </c>
      <c r="H6350">
        <v>1</v>
      </c>
      <c r="I6350">
        <v>278</v>
      </c>
    </row>
    <row r="6351" spans="2:9" x14ac:dyDescent="0.25">
      <c r="B6351">
        <v>475</v>
      </c>
      <c r="C6351">
        <v>88</v>
      </c>
      <c r="D6351">
        <v>15</v>
      </c>
      <c r="E6351">
        <v>76</v>
      </c>
      <c r="F6351">
        <v>0</v>
      </c>
      <c r="G6351">
        <v>-1</v>
      </c>
      <c r="H6351">
        <v>1</v>
      </c>
      <c r="I6351">
        <v>278</v>
      </c>
    </row>
    <row r="6352" spans="2:9" x14ac:dyDescent="0.25">
      <c r="B6352">
        <v>470</v>
      </c>
      <c r="C6352">
        <v>88</v>
      </c>
      <c r="D6352">
        <v>17</v>
      </c>
      <c r="E6352">
        <v>76</v>
      </c>
      <c r="F6352">
        <v>0</v>
      </c>
      <c r="G6352">
        <v>-1</v>
      </c>
      <c r="H6352">
        <v>1</v>
      </c>
      <c r="I6352">
        <v>278</v>
      </c>
    </row>
    <row r="6353" spans="2:9" x14ac:dyDescent="0.25">
      <c r="B6353">
        <v>472</v>
      </c>
      <c r="C6353">
        <v>88</v>
      </c>
      <c r="D6353">
        <v>17</v>
      </c>
      <c r="E6353">
        <v>76</v>
      </c>
      <c r="F6353">
        <v>0</v>
      </c>
      <c r="G6353">
        <v>-1</v>
      </c>
      <c r="H6353">
        <v>1</v>
      </c>
      <c r="I6353">
        <v>278</v>
      </c>
    </row>
    <row r="6354" spans="2:9" x14ac:dyDescent="0.25">
      <c r="B6354">
        <v>519</v>
      </c>
      <c r="C6354">
        <v>88</v>
      </c>
      <c r="D6354">
        <v>4</v>
      </c>
      <c r="E6354">
        <v>76</v>
      </c>
      <c r="F6354">
        <v>0</v>
      </c>
      <c r="G6354">
        <v>-1</v>
      </c>
      <c r="H6354">
        <v>1</v>
      </c>
      <c r="I6354">
        <v>278</v>
      </c>
    </row>
    <row r="6355" spans="2:9" x14ac:dyDescent="0.25">
      <c r="B6355">
        <v>522</v>
      </c>
      <c r="C6355">
        <v>88</v>
      </c>
      <c r="D6355">
        <v>11</v>
      </c>
      <c r="E6355">
        <v>76</v>
      </c>
      <c r="F6355">
        <v>0</v>
      </c>
      <c r="G6355">
        <v>-1</v>
      </c>
      <c r="H6355">
        <v>1</v>
      </c>
      <c r="I6355">
        <v>278</v>
      </c>
    </row>
    <row r="6356" spans="2:9" x14ac:dyDescent="0.25">
      <c r="B6356">
        <v>524</v>
      </c>
      <c r="C6356">
        <v>88</v>
      </c>
      <c r="D6356">
        <v>10</v>
      </c>
      <c r="E6356">
        <v>76</v>
      </c>
      <c r="F6356">
        <v>0</v>
      </c>
      <c r="G6356">
        <v>-1</v>
      </c>
      <c r="H6356">
        <v>1</v>
      </c>
      <c r="I6356">
        <v>278</v>
      </c>
    </row>
    <row r="6357" spans="2:9" x14ac:dyDescent="0.25">
      <c r="B6357">
        <v>526</v>
      </c>
      <c r="C6357">
        <v>88</v>
      </c>
      <c r="D6357">
        <v>3</v>
      </c>
      <c r="E6357">
        <v>76</v>
      </c>
      <c r="F6357">
        <v>0</v>
      </c>
      <c r="G6357">
        <v>-1</v>
      </c>
      <c r="H6357">
        <v>1</v>
      </c>
      <c r="I6357">
        <v>278</v>
      </c>
    </row>
    <row r="6358" spans="2:9" x14ac:dyDescent="0.25">
      <c r="B6358">
        <v>527</v>
      </c>
      <c r="C6358">
        <v>88</v>
      </c>
      <c r="D6358">
        <v>9</v>
      </c>
      <c r="E6358">
        <v>76</v>
      </c>
      <c r="F6358">
        <v>0</v>
      </c>
      <c r="G6358">
        <v>-1</v>
      </c>
      <c r="H6358">
        <v>1</v>
      </c>
      <c r="I6358">
        <v>278</v>
      </c>
    </row>
    <row r="6359" spans="2:9" x14ac:dyDescent="0.25">
      <c r="B6359">
        <v>503</v>
      </c>
      <c r="C6359">
        <v>88</v>
      </c>
      <c r="D6359">
        <v>2</v>
      </c>
      <c r="E6359">
        <v>76</v>
      </c>
      <c r="F6359">
        <v>0</v>
      </c>
      <c r="G6359">
        <v>-1</v>
      </c>
      <c r="H6359">
        <v>1</v>
      </c>
      <c r="I6359">
        <v>278</v>
      </c>
    </row>
    <row r="6360" spans="2:9" x14ac:dyDescent="0.25">
      <c r="B6360">
        <v>501</v>
      </c>
      <c r="C6360">
        <v>88</v>
      </c>
      <c r="D6360">
        <v>2</v>
      </c>
      <c r="E6360">
        <v>76</v>
      </c>
      <c r="F6360">
        <v>0</v>
      </c>
      <c r="G6360">
        <v>-1</v>
      </c>
      <c r="H6360">
        <v>1</v>
      </c>
      <c r="I6360">
        <v>278</v>
      </c>
    </row>
    <row r="6361" spans="2:9" x14ac:dyDescent="0.25">
      <c r="B6361">
        <v>500</v>
      </c>
      <c r="C6361">
        <v>88</v>
      </c>
      <c r="D6361">
        <v>2</v>
      </c>
      <c r="E6361">
        <v>76</v>
      </c>
      <c r="F6361">
        <v>0</v>
      </c>
      <c r="G6361">
        <v>-1</v>
      </c>
      <c r="H6361">
        <v>1</v>
      </c>
      <c r="I6361">
        <v>278</v>
      </c>
    </row>
    <row r="6362" spans="2:9" x14ac:dyDescent="0.25">
      <c r="B6362">
        <v>502</v>
      </c>
      <c r="C6362">
        <v>88</v>
      </c>
      <c r="D6362">
        <v>2</v>
      </c>
      <c r="E6362">
        <v>76</v>
      </c>
      <c r="F6362">
        <v>0</v>
      </c>
      <c r="G6362">
        <v>-1</v>
      </c>
      <c r="H6362">
        <v>1</v>
      </c>
      <c r="I6362">
        <v>278</v>
      </c>
    </row>
    <row r="6363" spans="2:9" x14ac:dyDescent="0.25">
      <c r="B6363">
        <v>528</v>
      </c>
      <c r="C6363">
        <v>88</v>
      </c>
      <c r="D6363">
        <v>4</v>
      </c>
      <c r="E6363">
        <v>76</v>
      </c>
      <c r="F6363">
        <v>0</v>
      </c>
      <c r="G6363">
        <v>-1</v>
      </c>
      <c r="H6363">
        <v>1</v>
      </c>
      <c r="I6363">
        <v>278</v>
      </c>
    </row>
    <row r="6364" spans="2:9" x14ac:dyDescent="0.25">
      <c r="B6364">
        <v>509</v>
      </c>
      <c r="C6364">
        <v>88</v>
      </c>
      <c r="D6364">
        <v>3</v>
      </c>
      <c r="E6364">
        <v>76</v>
      </c>
      <c r="F6364">
        <v>0</v>
      </c>
      <c r="G6364">
        <v>-1</v>
      </c>
      <c r="H6364">
        <v>1</v>
      </c>
      <c r="I6364">
        <v>278</v>
      </c>
    </row>
    <row r="6365" spans="2:9" x14ac:dyDescent="0.25">
      <c r="B6365">
        <v>499</v>
      </c>
      <c r="C6365">
        <v>88</v>
      </c>
      <c r="D6365">
        <v>4</v>
      </c>
      <c r="E6365">
        <v>76</v>
      </c>
      <c r="F6365">
        <v>0</v>
      </c>
      <c r="G6365">
        <v>-1</v>
      </c>
      <c r="H6365">
        <v>1</v>
      </c>
      <c r="I6365">
        <v>278</v>
      </c>
    </row>
    <row r="6366" spans="2:9" x14ac:dyDescent="0.25">
      <c r="B6366">
        <v>319</v>
      </c>
      <c r="C6366">
        <v>88</v>
      </c>
      <c r="D6366">
        <v>2</v>
      </c>
      <c r="E6366">
        <v>76</v>
      </c>
      <c r="F6366">
        <v>0</v>
      </c>
      <c r="G6366">
        <v>-1</v>
      </c>
      <c r="H6366">
        <v>1</v>
      </c>
      <c r="I6366">
        <v>278</v>
      </c>
    </row>
    <row r="6367" spans="2:9" x14ac:dyDescent="0.25">
      <c r="B6367">
        <v>291</v>
      </c>
      <c r="C6367">
        <v>88</v>
      </c>
      <c r="D6367">
        <v>1</v>
      </c>
      <c r="E6367">
        <v>76</v>
      </c>
      <c r="F6367">
        <v>0</v>
      </c>
      <c r="G6367">
        <v>-1</v>
      </c>
      <c r="H6367">
        <v>1</v>
      </c>
      <c r="I6367">
        <v>278</v>
      </c>
    </row>
    <row r="6368" spans="2:9" x14ac:dyDescent="0.25">
      <c r="B6368">
        <v>292</v>
      </c>
      <c r="C6368">
        <v>88</v>
      </c>
      <c r="D6368">
        <v>3</v>
      </c>
      <c r="E6368">
        <v>76</v>
      </c>
      <c r="F6368">
        <v>0</v>
      </c>
      <c r="G6368">
        <v>-1</v>
      </c>
      <c r="H6368">
        <v>1</v>
      </c>
      <c r="I6368">
        <v>278</v>
      </c>
    </row>
    <row r="6369" spans="2:9" x14ac:dyDescent="0.25">
      <c r="B6369">
        <v>299</v>
      </c>
      <c r="C6369">
        <v>88</v>
      </c>
      <c r="D6369">
        <v>3</v>
      </c>
      <c r="E6369">
        <v>76</v>
      </c>
      <c r="F6369">
        <v>0</v>
      </c>
      <c r="G6369">
        <v>-1</v>
      </c>
      <c r="H6369">
        <v>1</v>
      </c>
      <c r="I6369">
        <v>278</v>
      </c>
    </row>
    <row r="6370" spans="2:9" x14ac:dyDescent="0.25">
      <c r="B6370">
        <v>294</v>
      </c>
      <c r="C6370">
        <v>88</v>
      </c>
      <c r="D6370">
        <v>3</v>
      </c>
      <c r="E6370">
        <v>76</v>
      </c>
      <c r="F6370">
        <v>0</v>
      </c>
      <c r="G6370">
        <v>-1</v>
      </c>
      <c r="H6370">
        <v>1</v>
      </c>
      <c r="I6370">
        <v>278</v>
      </c>
    </row>
    <row r="6371" spans="2:9" x14ac:dyDescent="0.25">
      <c r="B6371">
        <v>295</v>
      </c>
      <c r="C6371">
        <v>88</v>
      </c>
      <c r="D6371">
        <v>3</v>
      </c>
      <c r="E6371">
        <v>76</v>
      </c>
      <c r="F6371">
        <v>0</v>
      </c>
      <c r="G6371">
        <v>-1</v>
      </c>
      <c r="H6371">
        <v>1</v>
      </c>
      <c r="I6371">
        <v>278</v>
      </c>
    </row>
    <row r="6372" spans="2:9" x14ac:dyDescent="0.25">
      <c r="B6372">
        <v>293</v>
      </c>
      <c r="C6372">
        <v>88</v>
      </c>
      <c r="D6372">
        <v>2</v>
      </c>
      <c r="E6372">
        <v>76</v>
      </c>
      <c r="F6372">
        <v>0</v>
      </c>
      <c r="G6372">
        <v>-1</v>
      </c>
      <c r="H6372">
        <v>1</v>
      </c>
      <c r="I6372">
        <v>278</v>
      </c>
    </row>
    <row r="6373" spans="2:9" x14ac:dyDescent="0.25">
      <c r="B6373">
        <v>298</v>
      </c>
      <c r="C6373">
        <v>88</v>
      </c>
      <c r="D6373">
        <v>2</v>
      </c>
      <c r="E6373">
        <v>76</v>
      </c>
      <c r="F6373">
        <v>0</v>
      </c>
      <c r="G6373">
        <v>-1</v>
      </c>
      <c r="H6373">
        <v>1</v>
      </c>
      <c r="I6373">
        <v>278</v>
      </c>
    </row>
    <row r="6374" spans="2:9" x14ac:dyDescent="0.25">
      <c r="B6374">
        <v>296</v>
      </c>
      <c r="C6374">
        <v>88</v>
      </c>
      <c r="D6374">
        <v>4</v>
      </c>
      <c r="E6374">
        <v>76</v>
      </c>
      <c r="F6374">
        <v>0</v>
      </c>
      <c r="G6374">
        <v>-1</v>
      </c>
      <c r="H6374">
        <v>1</v>
      </c>
      <c r="I6374">
        <v>278</v>
      </c>
    </row>
    <row r="6375" spans="2:9" x14ac:dyDescent="0.25">
      <c r="B6375">
        <v>510</v>
      </c>
      <c r="C6375">
        <v>88</v>
      </c>
      <c r="D6375">
        <v>2</v>
      </c>
      <c r="E6375">
        <v>76</v>
      </c>
      <c r="F6375">
        <v>0</v>
      </c>
      <c r="G6375">
        <v>-1</v>
      </c>
      <c r="H6375">
        <v>1</v>
      </c>
      <c r="I6375">
        <v>278</v>
      </c>
    </row>
    <row r="6376" spans="2:9" x14ac:dyDescent="0.25">
      <c r="B6376">
        <v>517</v>
      </c>
      <c r="C6376">
        <v>88</v>
      </c>
      <c r="D6376">
        <v>2</v>
      </c>
      <c r="E6376">
        <v>76</v>
      </c>
      <c r="F6376">
        <v>0</v>
      </c>
      <c r="G6376">
        <v>-1</v>
      </c>
      <c r="H6376">
        <v>1</v>
      </c>
      <c r="I6376">
        <v>278</v>
      </c>
    </row>
    <row r="6377" spans="2:9" x14ac:dyDescent="0.25">
      <c r="B6377">
        <v>512</v>
      </c>
      <c r="C6377">
        <v>88</v>
      </c>
      <c r="D6377">
        <v>2</v>
      </c>
      <c r="E6377">
        <v>76</v>
      </c>
      <c r="F6377">
        <v>0</v>
      </c>
      <c r="G6377">
        <v>-1</v>
      </c>
      <c r="H6377">
        <v>1</v>
      </c>
      <c r="I6377">
        <v>278</v>
      </c>
    </row>
    <row r="6378" spans="2:9" x14ac:dyDescent="0.25">
      <c r="B6378">
        <v>511</v>
      </c>
      <c r="C6378">
        <v>88</v>
      </c>
      <c r="D6378">
        <v>3</v>
      </c>
      <c r="E6378">
        <v>76</v>
      </c>
      <c r="F6378">
        <v>0</v>
      </c>
      <c r="G6378">
        <v>-1</v>
      </c>
      <c r="H6378">
        <v>1</v>
      </c>
      <c r="I6378">
        <v>278</v>
      </c>
    </row>
    <row r="6379" spans="2:9" x14ac:dyDescent="0.25">
      <c r="B6379">
        <v>518</v>
      </c>
      <c r="C6379">
        <v>88</v>
      </c>
      <c r="D6379">
        <v>3</v>
      </c>
      <c r="E6379">
        <v>76</v>
      </c>
      <c r="F6379">
        <v>0</v>
      </c>
      <c r="G6379">
        <v>-1</v>
      </c>
      <c r="H6379">
        <v>1</v>
      </c>
      <c r="I6379">
        <v>278</v>
      </c>
    </row>
    <row r="6380" spans="2:9" x14ac:dyDescent="0.25">
      <c r="B6380">
        <v>513</v>
      </c>
      <c r="C6380">
        <v>88</v>
      </c>
      <c r="D6380">
        <v>3</v>
      </c>
      <c r="E6380">
        <v>76</v>
      </c>
      <c r="F6380">
        <v>0</v>
      </c>
      <c r="G6380">
        <v>-1</v>
      </c>
      <c r="H6380">
        <v>1</v>
      </c>
      <c r="I6380">
        <v>278</v>
      </c>
    </row>
    <row r="6381" spans="2:9" x14ac:dyDescent="0.25">
      <c r="B6381">
        <v>514</v>
      </c>
      <c r="C6381">
        <v>88</v>
      </c>
      <c r="D6381">
        <v>3</v>
      </c>
      <c r="E6381">
        <v>76</v>
      </c>
      <c r="F6381">
        <v>0</v>
      </c>
      <c r="G6381">
        <v>-1</v>
      </c>
      <c r="H6381">
        <v>1</v>
      </c>
      <c r="I6381">
        <v>278</v>
      </c>
    </row>
    <row r="6382" spans="2:9" x14ac:dyDescent="0.25">
      <c r="B6382">
        <v>515</v>
      </c>
      <c r="C6382">
        <v>88</v>
      </c>
      <c r="D6382">
        <v>4</v>
      </c>
      <c r="E6382">
        <v>76</v>
      </c>
      <c r="F6382">
        <v>0</v>
      </c>
      <c r="G6382">
        <v>-1</v>
      </c>
      <c r="H6382">
        <v>1</v>
      </c>
      <c r="I6382">
        <v>278</v>
      </c>
    </row>
    <row r="6383" spans="2:9" x14ac:dyDescent="0.25">
      <c r="B6383">
        <v>121</v>
      </c>
      <c r="C6383">
        <v>89</v>
      </c>
      <c r="D6383">
        <v>-1</v>
      </c>
      <c r="E6383">
        <v>76</v>
      </c>
      <c r="F6383">
        <v>0</v>
      </c>
      <c r="G6383">
        <v>-1</v>
      </c>
      <c r="H6383">
        <v>1</v>
      </c>
      <c r="I6383">
        <v>295</v>
      </c>
    </row>
    <row r="6384" spans="2:9" x14ac:dyDescent="0.25">
      <c r="B6384">
        <v>103</v>
      </c>
      <c r="C6384">
        <v>89</v>
      </c>
      <c r="D6384">
        <v>-1</v>
      </c>
      <c r="E6384">
        <v>76</v>
      </c>
      <c r="F6384">
        <v>0</v>
      </c>
      <c r="G6384">
        <v>-1</v>
      </c>
      <c r="H6384">
        <v>1</v>
      </c>
      <c r="I6384">
        <v>295</v>
      </c>
    </row>
    <row r="6385" spans="2:9" x14ac:dyDescent="0.25">
      <c r="B6385">
        <v>85</v>
      </c>
      <c r="C6385">
        <v>89</v>
      </c>
      <c r="D6385">
        <v>-1</v>
      </c>
      <c r="E6385">
        <v>76</v>
      </c>
      <c r="F6385">
        <v>0</v>
      </c>
      <c r="G6385">
        <v>-1</v>
      </c>
      <c r="H6385">
        <v>1</v>
      </c>
      <c r="I6385">
        <v>295</v>
      </c>
    </row>
    <row r="6386" spans="2:9" x14ac:dyDescent="0.25">
      <c r="B6386">
        <v>63</v>
      </c>
      <c r="C6386">
        <v>89</v>
      </c>
      <c r="D6386">
        <v>-1</v>
      </c>
      <c r="E6386">
        <v>76</v>
      </c>
      <c r="F6386">
        <v>0</v>
      </c>
      <c r="G6386">
        <v>-1</v>
      </c>
      <c r="H6386">
        <v>1</v>
      </c>
      <c r="I6386">
        <v>295</v>
      </c>
    </row>
    <row r="6387" spans="2:9" x14ac:dyDescent="0.25">
      <c r="B6387">
        <v>45</v>
      </c>
      <c r="C6387">
        <v>89</v>
      </c>
      <c r="D6387">
        <v>-1</v>
      </c>
      <c r="E6387">
        <v>76</v>
      </c>
      <c r="F6387">
        <v>0</v>
      </c>
      <c r="G6387">
        <v>-1</v>
      </c>
      <c r="H6387">
        <v>1</v>
      </c>
      <c r="I6387">
        <v>295</v>
      </c>
    </row>
    <row r="6388" spans="2:9" x14ac:dyDescent="0.25">
      <c r="B6388">
        <v>150</v>
      </c>
      <c r="C6388">
        <v>89</v>
      </c>
      <c r="D6388">
        <v>-1</v>
      </c>
      <c r="E6388">
        <v>76</v>
      </c>
      <c r="F6388">
        <v>0</v>
      </c>
      <c r="G6388">
        <v>-1</v>
      </c>
      <c r="H6388">
        <v>1</v>
      </c>
      <c r="I6388">
        <v>295</v>
      </c>
    </row>
    <row r="6389" spans="2:9" x14ac:dyDescent="0.25">
      <c r="B6389">
        <v>27</v>
      </c>
      <c r="C6389">
        <v>89</v>
      </c>
      <c r="D6389">
        <v>-1</v>
      </c>
      <c r="E6389">
        <v>76</v>
      </c>
      <c r="F6389">
        <v>0</v>
      </c>
      <c r="G6389">
        <v>-1</v>
      </c>
      <c r="H6389">
        <v>1</v>
      </c>
      <c r="I6389">
        <v>295</v>
      </c>
    </row>
    <row r="6390" spans="2:9" x14ac:dyDescent="0.25">
      <c r="B6390">
        <v>104</v>
      </c>
      <c r="C6390">
        <v>89</v>
      </c>
      <c r="D6390">
        <v>-1</v>
      </c>
      <c r="E6390">
        <v>76</v>
      </c>
      <c r="F6390">
        <v>0</v>
      </c>
      <c r="G6390">
        <v>-1</v>
      </c>
      <c r="H6390">
        <v>1</v>
      </c>
      <c r="I6390">
        <v>295</v>
      </c>
    </row>
    <row r="6391" spans="2:9" x14ac:dyDescent="0.25">
      <c r="B6391">
        <v>86</v>
      </c>
      <c r="C6391">
        <v>89</v>
      </c>
      <c r="D6391">
        <v>-1</v>
      </c>
      <c r="E6391">
        <v>76</v>
      </c>
      <c r="F6391">
        <v>0</v>
      </c>
      <c r="G6391">
        <v>-1</v>
      </c>
      <c r="H6391">
        <v>1</v>
      </c>
      <c r="I6391">
        <v>295</v>
      </c>
    </row>
    <row r="6392" spans="2:9" x14ac:dyDescent="0.25">
      <c r="B6392">
        <v>64</v>
      </c>
      <c r="C6392">
        <v>89</v>
      </c>
      <c r="D6392">
        <v>-1</v>
      </c>
      <c r="E6392">
        <v>76</v>
      </c>
      <c r="F6392">
        <v>0</v>
      </c>
      <c r="G6392">
        <v>-1</v>
      </c>
      <c r="H6392">
        <v>1</v>
      </c>
      <c r="I6392">
        <v>295</v>
      </c>
    </row>
    <row r="6393" spans="2:9" x14ac:dyDescent="0.25">
      <c r="B6393">
        <v>46</v>
      </c>
      <c r="C6393">
        <v>89</v>
      </c>
      <c r="D6393">
        <v>-1</v>
      </c>
      <c r="E6393">
        <v>76</v>
      </c>
      <c r="F6393">
        <v>0</v>
      </c>
      <c r="G6393">
        <v>-1</v>
      </c>
      <c r="H6393">
        <v>1</v>
      </c>
      <c r="I6393">
        <v>295</v>
      </c>
    </row>
    <row r="6394" spans="2:9" x14ac:dyDescent="0.25">
      <c r="B6394">
        <v>151</v>
      </c>
      <c r="C6394">
        <v>89</v>
      </c>
      <c r="D6394">
        <v>-1</v>
      </c>
      <c r="E6394">
        <v>76</v>
      </c>
      <c r="F6394">
        <v>0</v>
      </c>
      <c r="G6394">
        <v>-1</v>
      </c>
      <c r="H6394">
        <v>1</v>
      </c>
      <c r="I6394">
        <v>295</v>
      </c>
    </row>
    <row r="6395" spans="2:9" x14ac:dyDescent="0.25">
      <c r="B6395">
        <v>28</v>
      </c>
      <c r="C6395">
        <v>89</v>
      </c>
      <c r="D6395">
        <v>-1</v>
      </c>
      <c r="E6395">
        <v>76</v>
      </c>
      <c r="F6395">
        <v>0</v>
      </c>
      <c r="G6395">
        <v>-1</v>
      </c>
      <c r="H6395">
        <v>1</v>
      </c>
      <c r="I6395">
        <v>295</v>
      </c>
    </row>
    <row r="6396" spans="2:9" x14ac:dyDescent="0.25">
      <c r="B6396">
        <v>14</v>
      </c>
      <c r="C6396">
        <v>89</v>
      </c>
      <c r="D6396">
        <v>-1</v>
      </c>
      <c r="E6396">
        <v>76</v>
      </c>
      <c r="F6396">
        <v>0</v>
      </c>
      <c r="G6396">
        <v>-1</v>
      </c>
      <c r="H6396">
        <v>1</v>
      </c>
      <c r="I6396">
        <v>295</v>
      </c>
    </row>
    <row r="6397" spans="2:9" x14ac:dyDescent="0.25">
      <c r="B6397">
        <v>137</v>
      </c>
      <c r="C6397">
        <v>89</v>
      </c>
      <c r="D6397">
        <v>-1</v>
      </c>
      <c r="E6397">
        <v>76</v>
      </c>
      <c r="F6397">
        <v>0</v>
      </c>
      <c r="G6397">
        <v>-1</v>
      </c>
      <c r="H6397">
        <v>1</v>
      </c>
      <c r="I6397">
        <v>295</v>
      </c>
    </row>
    <row r="6398" spans="2:9" x14ac:dyDescent="0.25">
      <c r="B6398">
        <v>32</v>
      </c>
      <c r="C6398">
        <v>89</v>
      </c>
      <c r="D6398">
        <v>-1</v>
      </c>
      <c r="E6398">
        <v>76</v>
      </c>
      <c r="F6398">
        <v>0</v>
      </c>
      <c r="G6398">
        <v>-1</v>
      </c>
      <c r="H6398">
        <v>1</v>
      </c>
      <c r="I6398">
        <v>295</v>
      </c>
    </row>
    <row r="6399" spans="2:9" x14ac:dyDescent="0.25">
      <c r="B6399">
        <v>50</v>
      </c>
      <c r="C6399">
        <v>89</v>
      </c>
      <c r="D6399">
        <v>-1</v>
      </c>
      <c r="E6399">
        <v>76</v>
      </c>
      <c r="F6399">
        <v>0</v>
      </c>
      <c r="G6399">
        <v>-1</v>
      </c>
      <c r="H6399">
        <v>1</v>
      </c>
      <c r="I6399">
        <v>295</v>
      </c>
    </row>
    <row r="6400" spans="2:9" x14ac:dyDescent="0.25">
      <c r="B6400">
        <v>72</v>
      </c>
      <c r="C6400">
        <v>89</v>
      </c>
      <c r="D6400">
        <v>-1</v>
      </c>
      <c r="E6400">
        <v>76</v>
      </c>
      <c r="F6400">
        <v>0</v>
      </c>
      <c r="G6400">
        <v>-1</v>
      </c>
      <c r="H6400">
        <v>1</v>
      </c>
      <c r="I6400">
        <v>295</v>
      </c>
    </row>
    <row r="6401" spans="2:9" x14ac:dyDescent="0.25">
      <c r="B6401">
        <v>90</v>
      </c>
      <c r="C6401">
        <v>89</v>
      </c>
      <c r="D6401">
        <v>-1</v>
      </c>
      <c r="E6401">
        <v>76</v>
      </c>
      <c r="F6401">
        <v>0</v>
      </c>
      <c r="G6401">
        <v>-1</v>
      </c>
      <c r="H6401">
        <v>1</v>
      </c>
      <c r="I6401">
        <v>295</v>
      </c>
    </row>
    <row r="6402" spans="2:9" x14ac:dyDescent="0.25">
      <c r="B6402">
        <v>108</v>
      </c>
      <c r="C6402">
        <v>89</v>
      </c>
      <c r="D6402">
        <v>-1</v>
      </c>
      <c r="E6402">
        <v>76</v>
      </c>
      <c r="F6402">
        <v>0</v>
      </c>
      <c r="G6402">
        <v>-1</v>
      </c>
      <c r="H6402">
        <v>1</v>
      </c>
      <c r="I6402">
        <v>295</v>
      </c>
    </row>
    <row r="6403" spans="2:9" x14ac:dyDescent="0.25">
      <c r="B6403">
        <v>109</v>
      </c>
      <c r="C6403">
        <v>89</v>
      </c>
      <c r="D6403">
        <v>-1</v>
      </c>
      <c r="E6403">
        <v>76</v>
      </c>
      <c r="F6403">
        <v>0</v>
      </c>
      <c r="G6403">
        <v>-1</v>
      </c>
      <c r="H6403">
        <v>1</v>
      </c>
      <c r="I6403">
        <v>295</v>
      </c>
    </row>
    <row r="6404" spans="2:9" x14ac:dyDescent="0.25">
      <c r="B6404">
        <v>122</v>
      </c>
      <c r="C6404">
        <v>89</v>
      </c>
      <c r="D6404">
        <v>-1</v>
      </c>
      <c r="E6404">
        <v>76</v>
      </c>
      <c r="F6404">
        <v>0</v>
      </c>
      <c r="G6404">
        <v>-1</v>
      </c>
      <c r="H6404">
        <v>1</v>
      </c>
      <c r="I6404">
        <v>295</v>
      </c>
    </row>
    <row r="6405" spans="2:9" x14ac:dyDescent="0.25">
      <c r="B6405">
        <v>91</v>
      </c>
      <c r="C6405">
        <v>89</v>
      </c>
      <c r="D6405">
        <v>-1</v>
      </c>
      <c r="E6405">
        <v>76</v>
      </c>
      <c r="F6405">
        <v>0</v>
      </c>
      <c r="G6405">
        <v>-1</v>
      </c>
      <c r="H6405">
        <v>1</v>
      </c>
      <c r="I6405">
        <v>295</v>
      </c>
    </row>
    <row r="6406" spans="2:9" x14ac:dyDescent="0.25">
      <c r="B6406">
        <v>73</v>
      </c>
      <c r="C6406">
        <v>89</v>
      </c>
      <c r="D6406">
        <v>-1</v>
      </c>
      <c r="E6406">
        <v>76</v>
      </c>
      <c r="F6406">
        <v>0</v>
      </c>
      <c r="G6406">
        <v>-1</v>
      </c>
      <c r="H6406">
        <v>1</v>
      </c>
      <c r="I6406">
        <v>295</v>
      </c>
    </row>
    <row r="6407" spans="2:9" x14ac:dyDescent="0.25">
      <c r="B6407">
        <v>51</v>
      </c>
      <c r="C6407">
        <v>89</v>
      </c>
      <c r="D6407">
        <v>-1</v>
      </c>
      <c r="E6407">
        <v>76</v>
      </c>
      <c r="F6407">
        <v>0</v>
      </c>
      <c r="G6407">
        <v>-1</v>
      </c>
      <c r="H6407">
        <v>1</v>
      </c>
      <c r="I6407">
        <v>295</v>
      </c>
    </row>
    <row r="6408" spans="2:9" x14ac:dyDescent="0.25">
      <c r="B6408">
        <v>33</v>
      </c>
      <c r="C6408">
        <v>89</v>
      </c>
      <c r="D6408">
        <v>-1</v>
      </c>
      <c r="E6408">
        <v>76</v>
      </c>
      <c r="F6408">
        <v>0</v>
      </c>
      <c r="G6408">
        <v>-1</v>
      </c>
      <c r="H6408">
        <v>1</v>
      </c>
      <c r="I6408">
        <v>295</v>
      </c>
    </row>
    <row r="6409" spans="2:9" x14ac:dyDescent="0.25">
      <c r="B6409">
        <v>138</v>
      </c>
      <c r="C6409">
        <v>89</v>
      </c>
      <c r="D6409">
        <v>-1</v>
      </c>
      <c r="E6409">
        <v>76</v>
      </c>
      <c r="F6409">
        <v>0</v>
      </c>
      <c r="G6409">
        <v>-1</v>
      </c>
      <c r="H6409">
        <v>1</v>
      </c>
      <c r="I6409">
        <v>295</v>
      </c>
    </row>
    <row r="6410" spans="2:9" x14ac:dyDescent="0.25">
      <c r="B6410">
        <v>15</v>
      </c>
      <c r="C6410">
        <v>89</v>
      </c>
      <c r="D6410">
        <v>-1</v>
      </c>
      <c r="E6410">
        <v>76</v>
      </c>
      <c r="F6410">
        <v>0</v>
      </c>
      <c r="G6410">
        <v>-1</v>
      </c>
      <c r="H6410">
        <v>1</v>
      </c>
      <c r="I6410">
        <v>295</v>
      </c>
    </row>
    <row r="6411" spans="2:9" x14ac:dyDescent="0.25">
      <c r="B6411">
        <v>157</v>
      </c>
      <c r="C6411">
        <v>89</v>
      </c>
      <c r="D6411">
        <v>-1</v>
      </c>
      <c r="E6411">
        <v>76</v>
      </c>
      <c r="F6411">
        <v>0</v>
      </c>
      <c r="G6411">
        <v>-1</v>
      </c>
      <c r="H6411">
        <v>1</v>
      </c>
      <c r="I6411">
        <v>295</v>
      </c>
    </row>
    <row r="6412" spans="2:9" x14ac:dyDescent="0.25">
      <c r="B6412">
        <v>29</v>
      </c>
      <c r="C6412">
        <v>89</v>
      </c>
      <c r="D6412">
        <v>-1</v>
      </c>
      <c r="E6412">
        <v>76</v>
      </c>
      <c r="F6412">
        <v>0</v>
      </c>
      <c r="G6412">
        <v>-1</v>
      </c>
      <c r="H6412">
        <v>1</v>
      </c>
      <c r="I6412">
        <v>295</v>
      </c>
    </row>
    <row r="6413" spans="2:9" x14ac:dyDescent="0.25">
      <c r="B6413">
        <v>30</v>
      </c>
      <c r="C6413">
        <v>89</v>
      </c>
      <c r="D6413">
        <v>-1</v>
      </c>
      <c r="E6413">
        <v>76</v>
      </c>
      <c r="F6413">
        <v>0</v>
      </c>
      <c r="G6413">
        <v>-1</v>
      </c>
      <c r="H6413">
        <v>1</v>
      </c>
      <c r="I6413">
        <v>295</v>
      </c>
    </row>
    <row r="6414" spans="2:9" x14ac:dyDescent="0.25">
      <c r="B6414">
        <v>17</v>
      </c>
      <c r="C6414">
        <v>89</v>
      </c>
      <c r="D6414">
        <v>-1</v>
      </c>
      <c r="E6414">
        <v>76</v>
      </c>
      <c r="F6414">
        <v>0</v>
      </c>
      <c r="G6414">
        <v>-1</v>
      </c>
      <c r="H6414">
        <v>1</v>
      </c>
      <c r="I6414">
        <v>295</v>
      </c>
    </row>
    <row r="6415" spans="2:9" x14ac:dyDescent="0.25">
      <c r="B6415">
        <v>16</v>
      </c>
      <c r="C6415">
        <v>89</v>
      </c>
      <c r="D6415">
        <v>-1</v>
      </c>
      <c r="E6415">
        <v>76</v>
      </c>
      <c r="F6415">
        <v>0</v>
      </c>
      <c r="G6415">
        <v>-1</v>
      </c>
      <c r="H6415">
        <v>1</v>
      </c>
      <c r="I6415">
        <v>295</v>
      </c>
    </row>
    <row r="6416" spans="2:9" x14ac:dyDescent="0.25">
      <c r="B6416">
        <v>156</v>
      </c>
      <c r="C6416">
        <v>89</v>
      </c>
      <c r="D6416">
        <v>-1</v>
      </c>
      <c r="E6416">
        <v>76</v>
      </c>
      <c r="F6416">
        <v>0</v>
      </c>
      <c r="G6416">
        <v>-1</v>
      </c>
      <c r="H6416">
        <v>1</v>
      </c>
      <c r="I6416">
        <v>295</v>
      </c>
    </row>
    <row r="6417" spans="2:9" x14ac:dyDescent="0.25">
      <c r="B6417">
        <v>153</v>
      </c>
      <c r="C6417">
        <v>89</v>
      </c>
      <c r="D6417">
        <v>-1</v>
      </c>
      <c r="E6417">
        <v>76</v>
      </c>
      <c r="F6417">
        <v>0</v>
      </c>
      <c r="G6417">
        <v>-1</v>
      </c>
      <c r="H6417">
        <v>1</v>
      </c>
      <c r="I6417">
        <v>295</v>
      </c>
    </row>
    <row r="6418" spans="2:9" x14ac:dyDescent="0.25">
      <c r="B6418">
        <v>140</v>
      </c>
      <c r="C6418">
        <v>89</v>
      </c>
      <c r="D6418">
        <v>-1</v>
      </c>
      <c r="E6418">
        <v>76</v>
      </c>
      <c r="F6418">
        <v>0</v>
      </c>
      <c r="G6418">
        <v>-1</v>
      </c>
      <c r="H6418">
        <v>1</v>
      </c>
      <c r="I6418">
        <v>295</v>
      </c>
    </row>
    <row r="6419" spans="2:9" x14ac:dyDescent="0.25">
      <c r="B6419">
        <v>152</v>
      </c>
      <c r="C6419">
        <v>89</v>
      </c>
      <c r="D6419">
        <v>-1</v>
      </c>
      <c r="E6419">
        <v>76</v>
      </c>
      <c r="F6419">
        <v>0</v>
      </c>
      <c r="G6419">
        <v>-1</v>
      </c>
      <c r="H6419">
        <v>1</v>
      </c>
      <c r="I6419">
        <v>295</v>
      </c>
    </row>
    <row r="6420" spans="2:9" x14ac:dyDescent="0.25">
      <c r="B6420">
        <v>139</v>
      </c>
      <c r="C6420">
        <v>89</v>
      </c>
      <c r="D6420">
        <v>-1</v>
      </c>
      <c r="E6420">
        <v>76</v>
      </c>
      <c r="F6420">
        <v>0</v>
      </c>
      <c r="G6420">
        <v>-1</v>
      </c>
      <c r="H6420">
        <v>1</v>
      </c>
      <c r="I6420">
        <v>295</v>
      </c>
    </row>
    <row r="6421" spans="2:9" x14ac:dyDescent="0.25">
      <c r="B6421">
        <v>171</v>
      </c>
      <c r="C6421">
        <v>89</v>
      </c>
      <c r="D6421">
        <v>-1</v>
      </c>
      <c r="E6421">
        <v>76</v>
      </c>
      <c r="F6421">
        <v>0</v>
      </c>
      <c r="G6421">
        <v>-1</v>
      </c>
      <c r="H6421">
        <v>1</v>
      </c>
      <c r="I6421">
        <v>295</v>
      </c>
    </row>
    <row r="6422" spans="2:9" x14ac:dyDescent="0.25">
      <c r="B6422">
        <v>170</v>
      </c>
      <c r="C6422">
        <v>89</v>
      </c>
      <c r="D6422">
        <v>-1</v>
      </c>
      <c r="E6422">
        <v>76</v>
      </c>
      <c r="F6422">
        <v>0</v>
      </c>
      <c r="G6422">
        <v>-1</v>
      </c>
      <c r="H6422">
        <v>1</v>
      </c>
      <c r="I6422">
        <v>295</v>
      </c>
    </row>
    <row r="6423" spans="2:9" x14ac:dyDescent="0.25">
      <c r="B6423">
        <v>48</v>
      </c>
      <c r="C6423">
        <v>89</v>
      </c>
      <c r="D6423">
        <v>-1</v>
      </c>
      <c r="E6423">
        <v>76</v>
      </c>
      <c r="F6423">
        <v>0</v>
      </c>
      <c r="G6423">
        <v>-1</v>
      </c>
      <c r="H6423">
        <v>1</v>
      </c>
      <c r="I6423">
        <v>295</v>
      </c>
    </row>
    <row r="6424" spans="2:9" x14ac:dyDescent="0.25">
      <c r="B6424">
        <v>35</v>
      </c>
      <c r="C6424">
        <v>89</v>
      </c>
      <c r="D6424">
        <v>-1</v>
      </c>
      <c r="E6424">
        <v>76</v>
      </c>
      <c r="F6424">
        <v>0</v>
      </c>
      <c r="G6424">
        <v>-1</v>
      </c>
      <c r="H6424">
        <v>1</v>
      </c>
      <c r="I6424">
        <v>295</v>
      </c>
    </row>
    <row r="6425" spans="2:9" x14ac:dyDescent="0.25">
      <c r="B6425">
        <v>159</v>
      </c>
      <c r="C6425">
        <v>89</v>
      </c>
      <c r="D6425">
        <v>-1</v>
      </c>
      <c r="E6425">
        <v>76</v>
      </c>
      <c r="F6425">
        <v>0</v>
      </c>
      <c r="G6425">
        <v>-1</v>
      </c>
      <c r="H6425">
        <v>1</v>
      </c>
      <c r="I6425">
        <v>295</v>
      </c>
    </row>
    <row r="6426" spans="2:9" x14ac:dyDescent="0.25">
      <c r="B6426">
        <v>158</v>
      </c>
      <c r="C6426">
        <v>89</v>
      </c>
      <c r="D6426">
        <v>-1</v>
      </c>
      <c r="E6426">
        <v>76</v>
      </c>
      <c r="F6426">
        <v>0</v>
      </c>
      <c r="G6426">
        <v>-1</v>
      </c>
      <c r="H6426">
        <v>1</v>
      </c>
      <c r="I6426">
        <v>295</v>
      </c>
    </row>
    <row r="6427" spans="2:9" x14ac:dyDescent="0.25">
      <c r="B6427">
        <v>66</v>
      </c>
      <c r="C6427">
        <v>89</v>
      </c>
      <c r="D6427">
        <v>-1</v>
      </c>
      <c r="E6427">
        <v>76</v>
      </c>
      <c r="F6427">
        <v>0</v>
      </c>
      <c r="G6427">
        <v>-1</v>
      </c>
      <c r="H6427">
        <v>1</v>
      </c>
      <c r="I6427">
        <v>295</v>
      </c>
    </row>
    <row r="6428" spans="2:9" x14ac:dyDescent="0.25">
      <c r="B6428">
        <v>53</v>
      </c>
      <c r="C6428">
        <v>89</v>
      </c>
      <c r="D6428">
        <v>-1</v>
      </c>
      <c r="E6428">
        <v>76</v>
      </c>
      <c r="F6428">
        <v>0</v>
      </c>
      <c r="G6428">
        <v>-1</v>
      </c>
      <c r="H6428">
        <v>1</v>
      </c>
      <c r="I6428">
        <v>295</v>
      </c>
    </row>
    <row r="6429" spans="2:9" x14ac:dyDescent="0.25">
      <c r="B6429">
        <v>65</v>
      </c>
      <c r="C6429">
        <v>89</v>
      </c>
      <c r="D6429">
        <v>-1</v>
      </c>
      <c r="E6429">
        <v>76</v>
      </c>
      <c r="F6429">
        <v>0</v>
      </c>
      <c r="G6429">
        <v>-1</v>
      </c>
      <c r="H6429">
        <v>1</v>
      </c>
      <c r="I6429">
        <v>295</v>
      </c>
    </row>
    <row r="6430" spans="2:9" x14ac:dyDescent="0.25">
      <c r="B6430">
        <v>52</v>
      </c>
      <c r="C6430">
        <v>89</v>
      </c>
      <c r="D6430">
        <v>-1</v>
      </c>
      <c r="E6430">
        <v>76</v>
      </c>
      <c r="F6430">
        <v>0</v>
      </c>
      <c r="G6430">
        <v>-1</v>
      </c>
      <c r="H6430">
        <v>1</v>
      </c>
      <c r="I6430">
        <v>295</v>
      </c>
    </row>
    <row r="6431" spans="2:9" x14ac:dyDescent="0.25">
      <c r="B6431">
        <v>161</v>
      </c>
      <c r="C6431">
        <v>89</v>
      </c>
      <c r="D6431">
        <v>-1</v>
      </c>
      <c r="E6431">
        <v>76</v>
      </c>
      <c r="F6431">
        <v>0</v>
      </c>
      <c r="G6431">
        <v>-1</v>
      </c>
      <c r="H6431">
        <v>1</v>
      </c>
      <c r="I6431">
        <v>295</v>
      </c>
    </row>
    <row r="6432" spans="2:9" x14ac:dyDescent="0.25">
      <c r="B6432">
        <v>160</v>
      </c>
      <c r="C6432">
        <v>89</v>
      </c>
      <c r="D6432">
        <v>-1</v>
      </c>
      <c r="E6432">
        <v>76</v>
      </c>
      <c r="F6432">
        <v>0</v>
      </c>
      <c r="G6432">
        <v>-1</v>
      </c>
      <c r="H6432">
        <v>1</v>
      </c>
      <c r="I6432">
        <v>295</v>
      </c>
    </row>
    <row r="6433" spans="2:9" x14ac:dyDescent="0.25">
      <c r="B6433">
        <v>163</v>
      </c>
      <c r="C6433">
        <v>89</v>
      </c>
      <c r="D6433">
        <v>-1</v>
      </c>
      <c r="E6433">
        <v>76</v>
      </c>
      <c r="F6433">
        <v>0</v>
      </c>
      <c r="G6433">
        <v>-1</v>
      </c>
      <c r="H6433">
        <v>1</v>
      </c>
      <c r="I6433">
        <v>295</v>
      </c>
    </row>
    <row r="6434" spans="2:9" x14ac:dyDescent="0.25">
      <c r="B6434">
        <v>162</v>
      </c>
      <c r="C6434">
        <v>89</v>
      </c>
      <c r="D6434">
        <v>-1</v>
      </c>
      <c r="E6434">
        <v>76</v>
      </c>
      <c r="F6434">
        <v>0</v>
      </c>
      <c r="G6434">
        <v>-1</v>
      </c>
      <c r="H6434">
        <v>1</v>
      </c>
      <c r="I6434">
        <v>295</v>
      </c>
    </row>
    <row r="6435" spans="2:9" x14ac:dyDescent="0.25">
      <c r="B6435">
        <v>87</v>
      </c>
      <c r="C6435">
        <v>89</v>
      </c>
      <c r="D6435">
        <v>-1</v>
      </c>
      <c r="E6435">
        <v>76</v>
      </c>
      <c r="F6435">
        <v>0</v>
      </c>
      <c r="G6435">
        <v>-1</v>
      </c>
      <c r="H6435">
        <v>1</v>
      </c>
      <c r="I6435">
        <v>295</v>
      </c>
    </row>
    <row r="6436" spans="2:9" x14ac:dyDescent="0.25">
      <c r="B6436">
        <v>74</v>
      </c>
      <c r="C6436">
        <v>89</v>
      </c>
      <c r="D6436">
        <v>-1</v>
      </c>
      <c r="E6436">
        <v>76</v>
      </c>
      <c r="F6436">
        <v>0</v>
      </c>
      <c r="G6436">
        <v>-1</v>
      </c>
      <c r="H6436">
        <v>1</v>
      </c>
      <c r="I6436">
        <v>295</v>
      </c>
    </row>
    <row r="6437" spans="2:9" x14ac:dyDescent="0.25">
      <c r="B6437">
        <v>88</v>
      </c>
      <c r="C6437">
        <v>89</v>
      </c>
      <c r="D6437">
        <v>-1</v>
      </c>
      <c r="E6437">
        <v>76</v>
      </c>
      <c r="F6437">
        <v>0</v>
      </c>
      <c r="G6437">
        <v>-1</v>
      </c>
      <c r="H6437">
        <v>1</v>
      </c>
      <c r="I6437">
        <v>295</v>
      </c>
    </row>
    <row r="6438" spans="2:9" x14ac:dyDescent="0.25">
      <c r="B6438">
        <v>75</v>
      </c>
      <c r="C6438">
        <v>89</v>
      </c>
      <c r="D6438">
        <v>-1</v>
      </c>
      <c r="E6438">
        <v>76</v>
      </c>
      <c r="F6438">
        <v>0</v>
      </c>
      <c r="G6438">
        <v>-1</v>
      </c>
      <c r="H6438">
        <v>1</v>
      </c>
      <c r="I6438">
        <v>295</v>
      </c>
    </row>
    <row r="6439" spans="2:9" x14ac:dyDescent="0.25">
      <c r="B6439">
        <v>105</v>
      </c>
      <c r="C6439">
        <v>89</v>
      </c>
      <c r="D6439">
        <v>-1</v>
      </c>
      <c r="E6439">
        <v>76</v>
      </c>
      <c r="F6439">
        <v>0</v>
      </c>
      <c r="G6439">
        <v>-1</v>
      </c>
      <c r="H6439">
        <v>1</v>
      </c>
      <c r="I6439">
        <v>295</v>
      </c>
    </row>
    <row r="6440" spans="2:9" x14ac:dyDescent="0.25">
      <c r="B6440">
        <v>106</v>
      </c>
      <c r="C6440">
        <v>89</v>
      </c>
      <c r="D6440">
        <v>-1</v>
      </c>
      <c r="E6440">
        <v>76</v>
      </c>
      <c r="F6440">
        <v>0</v>
      </c>
      <c r="G6440">
        <v>-1</v>
      </c>
      <c r="H6440">
        <v>1</v>
      </c>
      <c r="I6440">
        <v>295</v>
      </c>
    </row>
    <row r="6441" spans="2:9" x14ac:dyDescent="0.25">
      <c r="B6441">
        <v>92</v>
      </c>
      <c r="C6441">
        <v>89</v>
      </c>
      <c r="D6441">
        <v>-1</v>
      </c>
      <c r="E6441">
        <v>76</v>
      </c>
      <c r="F6441">
        <v>0</v>
      </c>
      <c r="G6441">
        <v>-1</v>
      </c>
      <c r="H6441">
        <v>1</v>
      </c>
      <c r="I6441">
        <v>295</v>
      </c>
    </row>
    <row r="6442" spans="2:9" x14ac:dyDescent="0.25">
      <c r="B6442">
        <v>93</v>
      </c>
      <c r="C6442">
        <v>89</v>
      </c>
      <c r="D6442">
        <v>-1</v>
      </c>
      <c r="E6442">
        <v>76</v>
      </c>
      <c r="F6442">
        <v>0</v>
      </c>
      <c r="G6442">
        <v>-1</v>
      </c>
      <c r="H6442">
        <v>1</v>
      </c>
      <c r="I6442">
        <v>295</v>
      </c>
    </row>
    <row r="6443" spans="2:9" x14ac:dyDescent="0.25">
      <c r="B6443">
        <v>165</v>
      </c>
      <c r="C6443">
        <v>89</v>
      </c>
      <c r="D6443">
        <v>-1</v>
      </c>
      <c r="E6443">
        <v>76</v>
      </c>
      <c r="F6443">
        <v>0</v>
      </c>
      <c r="G6443">
        <v>-1</v>
      </c>
      <c r="H6443">
        <v>1</v>
      </c>
      <c r="I6443">
        <v>295</v>
      </c>
    </row>
    <row r="6444" spans="2:9" x14ac:dyDescent="0.25">
      <c r="B6444">
        <v>164</v>
      </c>
      <c r="C6444">
        <v>89</v>
      </c>
      <c r="D6444">
        <v>-1</v>
      </c>
      <c r="E6444">
        <v>76</v>
      </c>
      <c r="F6444">
        <v>0</v>
      </c>
      <c r="G6444">
        <v>-1</v>
      </c>
      <c r="H6444">
        <v>1</v>
      </c>
      <c r="I6444">
        <v>295</v>
      </c>
    </row>
    <row r="6445" spans="2:9" x14ac:dyDescent="0.25">
      <c r="B6445">
        <v>167</v>
      </c>
      <c r="C6445">
        <v>89</v>
      </c>
      <c r="D6445">
        <v>-1</v>
      </c>
      <c r="E6445">
        <v>76</v>
      </c>
      <c r="F6445">
        <v>0</v>
      </c>
      <c r="G6445">
        <v>-1</v>
      </c>
      <c r="H6445">
        <v>1</v>
      </c>
      <c r="I6445">
        <v>295</v>
      </c>
    </row>
    <row r="6446" spans="2:9" x14ac:dyDescent="0.25">
      <c r="B6446">
        <v>166</v>
      </c>
      <c r="C6446">
        <v>89</v>
      </c>
      <c r="D6446">
        <v>-1</v>
      </c>
      <c r="E6446">
        <v>76</v>
      </c>
      <c r="F6446">
        <v>0</v>
      </c>
      <c r="G6446">
        <v>-1</v>
      </c>
      <c r="H6446">
        <v>1</v>
      </c>
      <c r="I6446">
        <v>295</v>
      </c>
    </row>
    <row r="6447" spans="2:9" x14ac:dyDescent="0.25">
      <c r="B6447">
        <v>123</v>
      </c>
      <c r="C6447">
        <v>89</v>
      </c>
      <c r="D6447">
        <v>-1</v>
      </c>
      <c r="E6447">
        <v>76</v>
      </c>
      <c r="F6447">
        <v>0</v>
      </c>
      <c r="G6447">
        <v>-1</v>
      </c>
      <c r="H6447">
        <v>1</v>
      </c>
      <c r="I6447">
        <v>295</v>
      </c>
    </row>
    <row r="6448" spans="2:9" x14ac:dyDescent="0.25">
      <c r="B6448">
        <v>110</v>
      </c>
      <c r="C6448">
        <v>89</v>
      </c>
      <c r="D6448">
        <v>-1</v>
      </c>
      <c r="E6448">
        <v>76</v>
      </c>
      <c r="F6448">
        <v>0</v>
      </c>
      <c r="G6448">
        <v>-1</v>
      </c>
      <c r="H6448">
        <v>1</v>
      </c>
      <c r="I6448">
        <v>295</v>
      </c>
    </row>
    <row r="6449" spans="2:9" x14ac:dyDescent="0.25">
      <c r="B6449">
        <v>124</v>
      </c>
      <c r="C6449">
        <v>89</v>
      </c>
      <c r="D6449">
        <v>-1</v>
      </c>
      <c r="E6449">
        <v>76</v>
      </c>
      <c r="F6449">
        <v>0</v>
      </c>
      <c r="G6449">
        <v>-1</v>
      </c>
      <c r="H6449">
        <v>1</v>
      </c>
      <c r="I6449">
        <v>295</v>
      </c>
    </row>
    <row r="6450" spans="2:9" x14ac:dyDescent="0.25">
      <c r="B6450">
        <v>111</v>
      </c>
      <c r="C6450">
        <v>89</v>
      </c>
      <c r="D6450">
        <v>-1</v>
      </c>
      <c r="E6450">
        <v>76</v>
      </c>
      <c r="F6450">
        <v>0</v>
      </c>
      <c r="G6450">
        <v>-1</v>
      </c>
      <c r="H6450">
        <v>1</v>
      </c>
      <c r="I6450">
        <v>295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/>
  <dimension ref="B2:M71"/>
  <sheetViews>
    <sheetView workbookViewId="0"/>
  </sheetViews>
  <sheetFormatPr defaultRowHeight="15" x14ac:dyDescent="0.25"/>
  <cols>
    <col min="1" max="1" width="6.5703125" customWidth="1"/>
    <col min="2" max="2" width="16.7109375" customWidth="1"/>
    <col min="3" max="3" width="20.7109375" customWidth="1"/>
    <col min="4" max="4" width="14.42578125" customWidth="1"/>
    <col min="13" max="13" width="9.140625" customWidth="1"/>
  </cols>
  <sheetData>
    <row r="2" spans="2:9" x14ac:dyDescent="0.25">
      <c r="B2" s="32" t="str">
        <f>Input!B2</f>
        <v>WA-OCEAN (9Nov2023)</v>
      </c>
      <c r="D2" s="11"/>
    </row>
    <row r="3" spans="2:9" x14ac:dyDescent="0.25">
      <c r="B3" t="s">
        <v>520</v>
      </c>
      <c r="D3" s="11"/>
    </row>
    <row r="4" spans="2:9" x14ac:dyDescent="0.25">
      <c r="D4" s="11"/>
    </row>
    <row r="5" spans="2:9" x14ac:dyDescent="0.25">
      <c r="D5" s="11"/>
    </row>
    <row r="6" spans="2:9" x14ac:dyDescent="0.25">
      <c r="B6" t="s">
        <v>186</v>
      </c>
      <c r="C6">
        <v>50</v>
      </c>
    </row>
    <row r="7" spans="2:9" x14ac:dyDescent="0.25">
      <c r="B7" t="s">
        <v>522</v>
      </c>
      <c r="C7">
        <v>11057</v>
      </c>
    </row>
    <row r="9" spans="2:9" hidden="1" x14ac:dyDescent="0.25">
      <c r="B9" s="4" t="s">
        <v>155</v>
      </c>
      <c r="E9" s="4" t="s">
        <v>157</v>
      </c>
      <c r="I9" s="24" t="s">
        <v>860</v>
      </c>
    </row>
    <row r="10" spans="2:9" hidden="1" x14ac:dyDescent="0.25">
      <c r="B10" s="2">
        <v>88</v>
      </c>
      <c r="C10" t="s">
        <v>339</v>
      </c>
      <c r="E10" t="s">
        <v>352</v>
      </c>
      <c r="I10" t="s">
        <v>861</v>
      </c>
    </row>
    <row r="11" spans="2:9" hidden="1" x14ac:dyDescent="0.25">
      <c r="B11" s="2">
        <v>89</v>
      </c>
      <c r="C11" t="s">
        <v>340</v>
      </c>
      <c r="E11" t="s">
        <v>158</v>
      </c>
      <c r="I11" t="s">
        <v>862</v>
      </c>
    </row>
    <row r="12" spans="2:9" hidden="1" x14ac:dyDescent="0.25">
      <c r="B12" s="2">
        <v>90</v>
      </c>
      <c r="C12" t="s">
        <v>341</v>
      </c>
    </row>
    <row r="13" spans="2:9" hidden="1" x14ac:dyDescent="0.25">
      <c r="B13" s="2">
        <v>120</v>
      </c>
      <c r="C13" t="s">
        <v>346</v>
      </c>
      <c r="E13" s="24" t="s">
        <v>858</v>
      </c>
    </row>
    <row r="14" spans="2:9" hidden="1" x14ac:dyDescent="0.25">
      <c r="B14" s="2">
        <v>121</v>
      </c>
      <c r="C14" t="s">
        <v>347</v>
      </c>
      <c r="E14">
        <v>0</v>
      </c>
      <c r="F14" t="s">
        <v>102</v>
      </c>
    </row>
    <row r="15" spans="2:9" hidden="1" x14ac:dyDescent="0.25">
      <c r="B15" s="2">
        <v>122</v>
      </c>
      <c r="C15" t="s">
        <v>348</v>
      </c>
      <c r="E15">
        <v>1</v>
      </c>
      <c r="F15" t="s">
        <v>100</v>
      </c>
    </row>
    <row r="16" spans="2:9" hidden="1" x14ac:dyDescent="0.25">
      <c r="B16" s="2">
        <v>125</v>
      </c>
      <c r="C16" t="s">
        <v>349</v>
      </c>
    </row>
    <row r="17" spans="2:13" hidden="1" x14ac:dyDescent="0.25">
      <c r="B17" s="2">
        <v>126</v>
      </c>
      <c r="C17" t="s">
        <v>350</v>
      </c>
    </row>
    <row r="18" spans="2:13" hidden="1" x14ac:dyDescent="0.25">
      <c r="B18" s="2">
        <v>127</v>
      </c>
      <c r="C18" t="s">
        <v>351</v>
      </c>
      <c r="E18" t="s">
        <v>154</v>
      </c>
    </row>
    <row r="19" spans="2:13" hidden="1" x14ac:dyDescent="0.25">
      <c r="B19" s="2"/>
    </row>
    <row r="20" spans="2:13" hidden="1" x14ac:dyDescent="0.25">
      <c r="B20" s="35" t="s">
        <v>871</v>
      </c>
      <c r="C20" s="35" t="s">
        <v>872</v>
      </c>
      <c r="D20" s="35" t="s">
        <v>866</v>
      </c>
      <c r="E20" s="35" t="s">
        <v>873</v>
      </c>
      <c r="F20" s="35" t="s">
        <v>868</v>
      </c>
      <c r="G20" s="35" t="s">
        <v>869</v>
      </c>
      <c r="H20" s="35" t="s">
        <v>874</v>
      </c>
      <c r="I20" s="35" t="s">
        <v>875</v>
      </c>
      <c r="J20" s="35" t="s">
        <v>893</v>
      </c>
      <c r="K20" s="35" t="s">
        <v>894</v>
      </c>
      <c r="L20" s="233" t="s">
        <v>895</v>
      </c>
      <c r="M20" s="2">
        <v>12</v>
      </c>
    </row>
    <row r="21" spans="2:13" ht="30" x14ac:dyDescent="0.25">
      <c r="B21" s="18" t="s">
        <v>207</v>
      </c>
      <c r="C21" s="18" t="s">
        <v>204</v>
      </c>
      <c r="D21" s="15" t="s">
        <v>205</v>
      </c>
      <c r="E21" s="18" t="s">
        <v>208</v>
      </c>
      <c r="F21" s="15" t="s">
        <v>152</v>
      </c>
      <c r="G21" s="15" t="s">
        <v>152</v>
      </c>
      <c r="H21" s="15" t="s">
        <v>152</v>
      </c>
      <c r="I21" s="15" t="s">
        <v>152</v>
      </c>
      <c r="J21" s="15" t="s">
        <v>152</v>
      </c>
      <c r="K21" s="15" t="s">
        <v>152</v>
      </c>
      <c r="L21" s="15" t="s">
        <v>892</v>
      </c>
      <c r="M21" s="20" t="s">
        <v>236</v>
      </c>
    </row>
    <row r="22" spans="2:13" x14ac:dyDescent="0.25">
      <c r="B22">
        <v>243</v>
      </c>
      <c r="C22">
        <v>89</v>
      </c>
      <c r="D22">
        <v>-8</v>
      </c>
      <c r="E22">
        <v>14.37</v>
      </c>
      <c r="F22">
        <v>0</v>
      </c>
      <c r="G22">
        <v>-1</v>
      </c>
      <c r="H22">
        <v>0</v>
      </c>
      <c r="I22">
        <v>2</v>
      </c>
      <c r="J22">
        <v>0</v>
      </c>
      <c r="K22">
        <v>0</v>
      </c>
      <c r="L22" s="85">
        <v>1</v>
      </c>
      <c r="M22">
        <v>7</v>
      </c>
    </row>
    <row r="23" spans="2:13" x14ac:dyDescent="0.25">
      <c r="B23">
        <v>244</v>
      </c>
      <c r="C23">
        <v>89</v>
      </c>
      <c r="D23">
        <v>-8</v>
      </c>
      <c r="E23">
        <v>14.37</v>
      </c>
      <c r="F23">
        <v>0</v>
      </c>
      <c r="G23">
        <v>-1</v>
      </c>
      <c r="H23">
        <v>0</v>
      </c>
      <c r="I23">
        <v>2</v>
      </c>
      <c r="J23">
        <v>0</v>
      </c>
      <c r="K23">
        <v>0</v>
      </c>
      <c r="L23">
        <v>1</v>
      </c>
      <c r="M23">
        <v>7</v>
      </c>
    </row>
    <row r="24" spans="2:13" x14ac:dyDescent="0.25">
      <c r="B24">
        <v>245</v>
      </c>
      <c r="C24">
        <v>89</v>
      </c>
      <c r="D24">
        <v>-8</v>
      </c>
      <c r="E24">
        <v>14.37</v>
      </c>
      <c r="F24">
        <v>0</v>
      </c>
      <c r="G24">
        <v>-1</v>
      </c>
      <c r="H24">
        <v>0</v>
      </c>
      <c r="I24">
        <v>2</v>
      </c>
      <c r="J24">
        <v>0</v>
      </c>
      <c r="K24">
        <v>0</v>
      </c>
      <c r="L24">
        <v>1</v>
      </c>
      <c r="M24">
        <v>7</v>
      </c>
    </row>
    <row r="25" spans="2:13" x14ac:dyDescent="0.25">
      <c r="B25">
        <v>246</v>
      </c>
      <c r="C25">
        <v>89</v>
      </c>
      <c r="D25">
        <v>-8</v>
      </c>
      <c r="E25">
        <v>14.37</v>
      </c>
      <c r="F25">
        <v>0</v>
      </c>
      <c r="G25">
        <v>-1</v>
      </c>
      <c r="H25">
        <v>0</v>
      </c>
      <c r="I25">
        <v>2</v>
      </c>
      <c r="J25">
        <v>0</v>
      </c>
      <c r="K25">
        <v>0</v>
      </c>
      <c r="L25">
        <v>1</v>
      </c>
      <c r="M25">
        <v>7</v>
      </c>
    </row>
    <row r="26" spans="2:13" x14ac:dyDescent="0.25">
      <c r="B26">
        <v>247</v>
      </c>
      <c r="C26">
        <v>89</v>
      </c>
      <c r="D26">
        <v>-8</v>
      </c>
      <c r="E26">
        <v>14.37</v>
      </c>
      <c r="F26">
        <v>0</v>
      </c>
      <c r="G26">
        <v>-1</v>
      </c>
      <c r="H26">
        <v>0</v>
      </c>
      <c r="I26">
        <v>2</v>
      </c>
      <c r="J26">
        <v>0</v>
      </c>
      <c r="K26">
        <v>0</v>
      </c>
      <c r="L26">
        <v>1</v>
      </c>
      <c r="M26">
        <v>7</v>
      </c>
    </row>
    <row r="27" spans="2:13" x14ac:dyDescent="0.25">
      <c r="B27">
        <v>242</v>
      </c>
      <c r="C27">
        <v>89</v>
      </c>
      <c r="D27">
        <v>-8</v>
      </c>
      <c r="E27">
        <v>14.37</v>
      </c>
      <c r="F27">
        <v>0</v>
      </c>
      <c r="G27">
        <v>-1</v>
      </c>
      <c r="H27">
        <v>0</v>
      </c>
      <c r="I27">
        <v>2</v>
      </c>
      <c r="J27">
        <v>0</v>
      </c>
      <c r="K27">
        <v>0</v>
      </c>
      <c r="L27">
        <v>1</v>
      </c>
      <c r="M27">
        <v>7</v>
      </c>
    </row>
    <row r="28" spans="2:13" x14ac:dyDescent="0.25">
      <c r="B28">
        <v>248</v>
      </c>
      <c r="C28">
        <v>89</v>
      </c>
      <c r="D28">
        <v>-8</v>
      </c>
      <c r="E28">
        <v>14.37</v>
      </c>
      <c r="F28">
        <v>0</v>
      </c>
      <c r="G28">
        <v>-1</v>
      </c>
      <c r="H28">
        <v>0</v>
      </c>
      <c r="I28">
        <v>2</v>
      </c>
      <c r="J28">
        <v>0</v>
      </c>
      <c r="K28">
        <v>0</v>
      </c>
      <c r="L28">
        <v>1</v>
      </c>
      <c r="M28">
        <v>7</v>
      </c>
    </row>
    <row r="29" spans="2:13" x14ac:dyDescent="0.25">
      <c r="B29">
        <v>235</v>
      </c>
      <c r="C29">
        <v>90</v>
      </c>
      <c r="D29">
        <v>6</v>
      </c>
      <c r="E29">
        <v>-25</v>
      </c>
      <c r="F29">
        <v>0</v>
      </c>
      <c r="G29">
        <v>-1</v>
      </c>
      <c r="H29">
        <v>0</v>
      </c>
      <c r="I29">
        <v>2</v>
      </c>
      <c r="J29">
        <v>0</v>
      </c>
      <c r="K29">
        <v>0</v>
      </c>
      <c r="L29">
        <v>1</v>
      </c>
      <c r="M29">
        <v>11</v>
      </c>
    </row>
    <row r="30" spans="2:13" x14ac:dyDescent="0.25">
      <c r="B30">
        <v>236</v>
      </c>
      <c r="C30">
        <v>90</v>
      </c>
      <c r="D30">
        <v>6</v>
      </c>
      <c r="E30">
        <v>-25</v>
      </c>
      <c r="F30">
        <v>0</v>
      </c>
      <c r="G30">
        <v>-1</v>
      </c>
      <c r="H30">
        <v>0</v>
      </c>
      <c r="I30">
        <v>2</v>
      </c>
      <c r="J30">
        <v>0</v>
      </c>
      <c r="K30">
        <v>0</v>
      </c>
      <c r="L30">
        <v>1</v>
      </c>
      <c r="M30">
        <v>11</v>
      </c>
    </row>
    <row r="31" spans="2:13" x14ac:dyDescent="0.25">
      <c r="B31">
        <v>237</v>
      </c>
      <c r="C31">
        <v>90</v>
      </c>
      <c r="D31">
        <v>6</v>
      </c>
      <c r="E31">
        <v>-25</v>
      </c>
      <c r="F31">
        <v>0</v>
      </c>
      <c r="G31">
        <v>-1</v>
      </c>
      <c r="H31">
        <v>0</v>
      </c>
      <c r="I31">
        <v>2</v>
      </c>
      <c r="J31">
        <v>0</v>
      </c>
      <c r="K31">
        <v>0</v>
      </c>
      <c r="L31">
        <v>1</v>
      </c>
      <c r="M31">
        <v>11</v>
      </c>
    </row>
    <row r="32" spans="2:13" x14ac:dyDescent="0.25">
      <c r="B32">
        <v>238</v>
      </c>
      <c r="C32">
        <v>90</v>
      </c>
      <c r="D32">
        <v>6</v>
      </c>
      <c r="E32">
        <v>-25</v>
      </c>
      <c r="F32">
        <v>0</v>
      </c>
      <c r="G32">
        <v>-1</v>
      </c>
      <c r="H32">
        <v>0</v>
      </c>
      <c r="I32">
        <v>2</v>
      </c>
      <c r="J32">
        <v>0</v>
      </c>
      <c r="K32">
        <v>0</v>
      </c>
      <c r="L32">
        <v>1</v>
      </c>
      <c r="M32">
        <v>11</v>
      </c>
    </row>
    <row r="33" spans="2:13" x14ac:dyDescent="0.25">
      <c r="B33">
        <v>239</v>
      </c>
      <c r="C33">
        <v>90</v>
      </c>
      <c r="D33">
        <v>6</v>
      </c>
      <c r="E33">
        <v>-25</v>
      </c>
      <c r="F33">
        <v>0</v>
      </c>
      <c r="G33">
        <v>-1</v>
      </c>
      <c r="H33">
        <v>0</v>
      </c>
      <c r="I33">
        <v>2</v>
      </c>
      <c r="J33">
        <v>0</v>
      </c>
      <c r="K33">
        <v>0</v>
      </c>
      <c r="L33">
        <v>1</v>
      </c>
      <c r="M33">
        <v>11</v>
      </c>
    </row>
    <row r="34" spans="2:13" x14ac:dyDescent="0.25">
      <c r="B34">
        <v>240</v>
      </c>
      <c r="C34">
        <v>90</v>
      </c>
      <c r="D34">
        <v>6</v>
      </c>
      <c r="E34">
        <v>-25</v>
      </c>
      <c r="F34">
        <v>0</v>
      </c>
      <c r="G34">
        <v>-1</v>
      </c>
      <c r="H34">
        <v>0</v>
      </c>
      <c r="I34">
        <v>2</v>
      </c>
      <c r="J34">
        <v>0</v>
      </c>
      <c r="K34">
        <v>0</v>
      </c>
      <c r="L34">
        <v>1</v>
      </c>
      <c r="M34">
        <v>11</v>
      </c>
    </row>
    <row r="35" spans="2:13" x14ac:dyDescent="0.25">
      <c r="B35">
        <v>241</v>
      </c>
      <c r="C35">
        <v>90</v>
      </c>
      <c r="D35">
        <v>6</v>
      </c>
      <c r="E35">
        <v>-25</v>
      </c>
      <c r="F35">
        <v>0</v>
      </c>
      <c r="G35">
        <v>-1</v>
      </c>
      <c r="H35">
        <v>0</v>
      </c>
      <c r="I35">
        <v>2</v>
      </c>
      <c r="J35">
        <v>0</v>
      </c>
      <c r="K35">
        <v>0</v>
      </c>
      <c r="L35">
        <v>1</v>
      </c>
      <c r="M35">
        <v>11</v>
      </c>
    </row>
    <row r="36" spans="2:13" x14ac:dyDescent="0.25">
      <c r="B36">
        <v>235</v>
      </c>
      <c r="C36">
        <v>90</v>
      </c>
      <c r="D36">
        <v>6</v>
      </c>
      <c r="E36">
        <v>-75</v>
      </c>
      <c r="F36">
        <v>0</v>
      </c>
      <c r="G36">
        <v>-1</v>
      </c>
      <c r="H36">
        <v>0</v>
      </c>
      <c r="I36">
        <v>2</v>
      </c>
      <c r="J36">
        <v>0</v>
      </c>
      <c r="K36">
        <v>0</v>
      </c>
      <c r="L36">
        <v>1</v>
      </c>
      <c r="M36">
        <v>11</v>
      </c>
    </row>
    <row r="37" spans="2:13" x14ac:dyDescent="0.25">
      <c r="B37">
        <v>236</v>
      </c>
      <c r="C37">
        <v>90</v>
      </c>
      <c r="D37">
        <v>6</v>
      </c>
      <c r="E37">
        <v>-75</v>
      </c>
      <c r="F37">
        <v>0</v>
      </c>
      <c r="G37">
        <v>-1</v>
      </c>
      <c r="H37">
        <v>0</v>
      </c>
      <c r="I37">
        <v>2</v>
      </c>
      <c r="J37">
        <v>0</v>
      </c>
      <c r="K37">
        <v>0</v>
      </c>
      <c r="L37">
        <v>1</v>
      </c>
      <c r="M37">
        <v>11</v>
      </c>
    </row>
    <row r="38" spans="2:13" x14ac:dyDescent="0.25">
      <c r="B38">
        <v>237</v>
      </c>
      <c r="C38">
        <v>90</v>
      </c>
      <c r="D38">
        <v>6</v>
      </c>
      <c r="E38">
        <v>-75</v>
      </c>
      <c r="F38">
        <v>0</v>
      </c>
      <c r="G38">
        <v>-1</v>
      </c>
      <c r="H38">
        <v>0</v>
      </c>
      <c r="I38">
        <v>2</v>
      </c>
      <c r="J38">
        <v>0</v>
      </c>
      <c r="K38">
        <v>0</v>
      </c>
      <c r="L38">
        <v>1</v>
      </c>
      <c r="M38">
        <v>11</v>
      </c>
    </row>
    <row r="39" spans="2:13" x14ac:dyDescent="0.25">
      <c r="B39">
        <v>238</v>
      </c>
      <c r="C39">
        <v>90</v>
      </c>
      <c r="D39">
        <v>6</v>
      </c>
      <c r="E39">
        <v>-75</v>
      </c>
      <c r="F39">
        <v>0</v>
      </c>
      <c r="G39">
        <v>-1</v>
      </c>
      <c r="H39">
        <v>0</v>
      </c>
      <c r="I39">
        <v>2</v>
      </c>
      <c r="J39">
        <v>0</v>
      </c>
      <c r="K39">
        <v>0</v>
      </c>
      <c r="L39">
        <v>1</v>
      </c>
      <c r="M39">
        <v>11</v>
      </c>
    </row>
    <row r="40" spans="2:13" x14ac:dyDescent="0.25">
      <c r="B40">
        <v>239</v>
      </c>
      <c r="C40">
        <v>90</v>
      </c>
      <c r="D40">
        <v>6</v>
      </c>
      <c r="E40">
        <v>-75</v>
      </c>
      <c r="F40">
        <v>0</v>
      </c>
      <c r="G40">
        <v>-1</v>
      </c>
      <c r="H40">
        <v>0</v>
      </c>
      <c r="I40">
        <v>2</v>
      </c>
      <c r="J40">
        <v>0</v>
      </c>
      <c r="K40">
        <v>0</v>
      </c>
      <c r="L40">
        <v>1</v>
      </c>
      <c r="M40">
        <v>11</v>
      </c>
    </row>
    <row r="41" spans="2:13" x14ac:dyDescent="0.25">
      <c r="B41">
        <v>240</v>
      </c>
      <c r="C41">
        <v>90</v>
      </c>
      <c r="D41">
        <v>6</v>
      </c>
      <c r="E41">
        <v>-75</v>
      </c>
      <c r="F41">
        <v>0</v>
      </c>
      <c r="G41">
        <v>-1</v>
      </c>
      <c r="H41">
        <v>0</v>
      </c>
      <c r="I41">
        <v>2</v>
      </c>
      <c r="J41">
        <v>0</v>
      </c>
      <c r="K41">
        <v>0</v>
      </c>
      <c r="L41">
        <v>1</v>
      </c>
      <c r="M41">
        <v>11</v>
      </c>
    </row>
    <row r="42" spans="2:13" x14ac:dyDescent="0.25">
      <c r="B42">
        <v>241</v>
      </c>
      <c r="C42">
        <v>90</v>
      </c>
      <c r="D42">
        <v>6</v>
      </c>
      <c r="E42">
        <v>-75</v>
      </c>
      <c r="F42">
        <v>0</v>
      </c>
      <c r="G42">
        <v>-1</v>
      </c>
      <c r="H42">
        <v>0</v>
      </c>
      <c r="I42">
        <v>2</v>
      </c>
      <c r="J42">
        <v>0</v>
      </c>
      <c r="K42">
        <v>0</v>
      </c>
      <c r="L42">
        <v>1</v>
      </c>
      <c r="M42">
        <v>11</v>
      </c>
    </row>
    <row r="43" spans="2:13" x14ac:dyDescent="0.25">
      <c r="B43">
        <v>235</v>
      </c>
      <c r="C43">
        <v>90</v>
      </c>
      <c r="D43">
        <v>14</v>
      </c>
      <c r="E43">
        <v>-25</v>
      </c>
      <c r="F43">
        <v>0</v>
      </c>
      <c r="G43">
        <v>-1</v>
      </c>
      <c r="H43">
        <v>0</v>
      </c>
      <c r="I43">
        <v>2</v>
      </c>
      <c r="J43">
        <v>0</v>
      </c>
      <c r="K43">
        <v>0</v>
      </c>
      <c r="L43">
        <v>1</v>
      </c>
      <c r="M43">
        <v>12</v>
      </c>
    </row>
    <row r="44" spans="2:13" x14ac:dyDescent="0.25">
      <c r="B44">
        <v>236</v>
      </c>
      <c r="C44">
        <v>90</v>
      </c>
      <c r="D44">
        <v>14</v>
      </c>
      <c r="E44">
        <v>-25</v>
      </c>
      <c r="F44">
        <v>0</v>
      </c>
      <c r="G44">
        <v>-1</v>
      </c>
      <c r="H44">
        <v>0</v>
      </c>
      <c r="I44">
        <v>2</v>
      </c>
      <c r="J44">
        <v>0</v>
      </c>
      <c r="K44">
        <v>0</v>
      </c>
      <c r="L44">
        <v>1</v>
      </c>
      <c r="M44">
        <v>12</v>
      </c>
    </row>
    <row r="45" spans="2:13" x14ac:dyDescent="0.25">
      <c r="B45">
        <v>237</v>
      </c>
      <c r="C45">
        <v>90</v>
      </c>
      <c r="D45">
        <v>14</v>
      </c>
      <c r="E45">
        <v>-25</v>
      </c>
      <c r="F45">
        <v>0</v>
      </c>
      <c r="G45">
        <v>-1</v>
      </c>
      <c r="H45">
        <v>0</v>
      </c>
      <c r="I45">
        <v>2</v>
      </c>
      <c r="J45">
        <v>0</v>
      </c>
      <c r="K45">
        <v>0</v>
      </c>
      <c r="L45">
        <v>1</v>
      </c>
      <c r="M45">
        <v>12</v>
      </c>
    </row>
    <row r="46" spans="2:13" x14ac:dyDescent="0.25">
      <c r="B46">
        <v>238</v>
      </c>
      <c r="C46">
        <v>90</v>
      </c>
      <c r="D46">
        <v>14</v>
      </c>
      <c r="E46">
        <v>-25</v>
      </c>
      <c r="F46">
        <v>0</v>
      </c>
      <c r="G46">
        <v>-1</v>
      </c>
      <c r="H46">
        <v>0</v>
      </c>
      <c r="I46">
        <v>2</v>
      </c>
      <c r="J46">
        <v>0</v>
      </c>
      <c r="K46">
        <v>0</v>
      </c>
      <c r="L46">
        <v>1</v>
      </c>
      <c r="M46">
        <v>12</v>
      </c>
    </row>
    <row r="47" spans="2:13" x14ac:dyDescent="0.25">
      <c r="B47">
        <v>239</v>
      </c>
      <c r="C47">
        <v>90</v>
      </c>
      <c r="D47">
        <v>14</v>
      </c>
      <c r="E47">
        <v>-25</v>
      </c>
      <c r="F47">
        <v>0</v>
      </c>
      <c r="G47">
        <v>-1</v>
      </c>
      <c r="H47">
        <v>0</v>
      </c>
      <c r="I47">
        <v>2</v>
      </c>
      <c r="J47">
        <v>0</v>
      </c>
      <c r="K47">
        <v>0</v>
      </c>
      <c r="L47">
        <v>1</v>
      </c>
      <c r="M47">
        <v>12</v>
      </c>
    </row>
    <row r="48" spans="2:13" x14ac:dyDescent="0.25">
      <c r="B48">
        <v>240</v>
      </c>
      <c r="C48">
        <v>90</v>
      </c>
      <c r="D48">
        <v>14</v>
      </c>
      <c r="E48">
        <v>-25</v>
      </c>
      <c r="F48">
        <v>0</v>
      </c>
      <c r="G48">
        <v>-1</v>
      </c>
      <c r="H48">
        <v>0</v>
      </c>
      <c r="I48">
        <v>2</v>
      </c>
      <c r="J48">
        <v>0</v>
      </c>
      <c r="K48">
        <v>0</v>
      </c>
      <c r="L48">
        <v>1</v>
      </c>
      <c r="M48">
        <v>12</v>
      </c>
    </row>
    <row r="49" spans="2:13" x14ac:dyDescent="0.25">
      <c r="B49">
        <v>241</v>
      </c>
      <c r="C49">
        <v>90</v>
      </c>
      <c r="D49">
        <v>14</v>
      </c>
      <c r="E49">
        <v>-25</v>
      </c>
      <c r="F49">
        <v>0</v>
      </c>
      <c r="G49">
        <v>-1</v>
      </c>
      <c r="H49">
        <v>0</v>
      </c>
      <c r="I49">
        <v>2</v>
      </c>
      <c r="J49">
        <v>0</v>
      </c>
      <c r="K49">
        <v>0</v>
      </c>
      <c r="L49">
        <v>1</v>
      </c>
      <c r="M49">
        <v>12</v>
      </c>
    </row>
    <row r="50" spans="2:13" x14ac:dyDescent="0.25">
      <c r="B50">
        <v>235</v>
      </c>
      <c r="C50">
        <v>90</v>
      </c>
      <c r="D50">
        <v>14</v>
      </c>
      <c r="E50">
        <v>-75</v>
      </c>
      <c r="F50">
        <v>0</v>
      </c>
      <c r="G50">
        <v>-1</v>
      </c>
      <c r="H50">
        <v>0</v>
      </c>
      <c r="I50">
        <v>2</v>
      </c>
      <c r="J50">
        <v>0</v>
      </c>
      <c r="K50">
        <v>0</v>
      </c>
      <c r="L50">
        <v>1</v>
      </c>
      <c r="M50">
        <v>12</v>
      </c>
    </row>
    <row r="51" spans="2:13" x14ac:dyDescent="0.25">
      <c r="B51">
        <v>236</v>
      </c>
      <c r="C51">
        <v>90</v>
      </c>
      <c r="D51">
        <v>14</v>
      </c>
      <c r="E51">
        <v>-75</v>
      </c>
      <c r="F51">
        <v>0</v>
      </c>
      <c r="G51">
        <v>-1</v>
      </c>
      <c r="H51">
        <v>0</v>
      </c>
      <c r="I51">
        <v>2</v>
      </c>
      <c r="J51">
        <v>0</v>
      </c>
      <c r="K51">
        <v>0</v>
      </c>
      <c r="L51">
        <v>1</v>
      </c>
      <c r="M51">
        <v>12</v>
      </c>
    </row>
    <row r="52" spans="2:13" x14ac:dyDescent="0.25">
      <c r="B52">
        <v>237</v>
      </c>
      <c r="C52">
        <v>90</v>
      </c>
      <c r="D52">
        <v>14</v>
      </c>
      <c r="E52">
        <v>-75</v>
      </c>
      <c r="F52">
        <v>0</v>
      </c>
      <c r="G52">
        <v>-1</v>
      </c>
      <c r="H52">
        <v>0</v>
      </c>
      <c r="I52">
        <v>2</v>
      </c>
      <c r="J52">
        <v>0</v>
      </c>
      <c r="K52">
        <v>0</v>
      </c>
      <c r="L52">
        <v>1</v>
      </c>
      <c r="M52">
        <v>12</v>
      </c>
    </row>
    <row r="53" spans="2:13" x14ac:dyDescent="0.25">
      <c r="B53">
        <v>238</v>
      </c>
      <c r="C53">
        <v>90</v>
      </c>
      <c r="D53">
        <v>14</v>
      </c>
      <c r="E53">
        <v>-75</v>
      </c>
      <c r="F53">
        <v>0</v>
      </c>
      <c r="G53">
        <v>-1</v>
      </c>
      <c r="H53">
        <v>0</v>
      </c>
      <c r="I53">
        <v>2</v>
      </c>
      <c r="J53">
        <v>0</v>
      </c>
      <c r="K53">
        <v>0</v>
      </c>
      <c r="L53">
        <v>1</v>
      </c>
      <c r="M53">
        <v>12</v>
      </c>
    </row>
    <row r="54" spans="2:13" x14ac:dyDescent="0.25">
      <c r="B54">
        <v>239</v>
      </c>
      <c r="C54">
        <v>90</v>
      </c>
      <c r="D54">
        <v>14</v>
      </c>
      <c r="E54">
        <v>-75</v>
      </c>
      <c r="F54">
        <v>0</v>
      </c>
      <c r="G54">
        <v>-1</v>
      </c>
      <c r="H54">
        <v>0</v>
      </c>
      <c r="I54">
        <v>2</v>
      </c>
      <c r="J54">
        <v>0</v>
      </c>
      <c r="K54">
        <v>0</v>
      </c>
      <c r="L54">
        <v>1</v>
      </c>
      <c r="M54">
        <v>12</v>
      </c>
    </row>
    <row r="55" spans="2:13" x14ac:dyDescent="0.25">
      <c r="B55">
        <v>240</v>
      </c>
      <c r="C55">
        <v>90</v>
      </c>
      <c r="D55">
        <v>14</v>
      </c>
      <c r="E55">
        <v>-75</v>
      </c>
      <c r="F55">
        <v>0</v>
      </c>
      <c r="G55">
        <v>-1</v>
      </c>
      <c r="H55">
        <v>0</v>
      </c>
      <c r="I55">
        <v>2</v>
      </c>
      <c r="J55">
        <v>0</v>
      </c>
      <c r="K55">
        <v>0</v>
      </c>
      <c r="L55">
        <v>1</v>
      </c>
      <c r="M55">
        <v>12</v>
      </c>
    </row>
    <row r="56" spans="2:13" x14ac:dyDescent="0.25">
      <c r="B56">
        <v>241</v>
      </c>
      <c r="C56">
        <v>90</v>
      </c>
      <c r="D56">
        <v>14</v>
      </c>
      <c r="E56">
        <v>-75</v>
      </c>
      <c r="F56">
        <v>0</v>
      </c>
      <c r="G56">
        <v>-1</v>
      </c>
      <c r="H56">
        <v>0</v>
      </c>
      <c r="I56">
        <v>2</v>
      </c>
      <c r="J56">
        <v>0</v>
      </c>
      <c r="K56">
        <v>0</v>
      </c>
      <c r="L56">
        <v>1</v>
      </c>
      <c r="M56">
        <v>12</v>
      </c>
    </row>
    <row r="57" spans="2:13" x14ac:dyDescent="0.25">
      <c r="B57">
        <v>239</v>
      </c>
      <c r="C57">
        <v>90</v>
      </c>
      <c r="D57">
        <v>21</v>
      </c>
      <c r="E57">
        <v>10.75</v>
      </c>
      <c r="F57">
        <v>0</v>
      </c>
      <c r="G57">
        <v>-1</v>
      </c>
      <c r="H57">
        <v>0</v>
      </c>
      <c r="I57">
        <v>2</v>
      </c>
      <c r="J57">
        <v>0</v>
      </c>
      <c r="K57">
        <v>0</v>
      </c>
      <c r="L57">
        <v>1</v>
      </c>
      <c r="M57">
        <v>13</v>
      </c>
    </row>
    <row r="58" spans="2:13" x14ac:dyDescent="0.25">
      <c r="B58">
        <v>235</v>
      </c>
      <c r="C58">
        <v>88</v>
      </c>
      <c r="D58">
        <v>6</v>
      </c>
      <c r="E58">
        <v>-25</v>
      </c>
      <c r="F58">
        <v>0</v>
      </c>
      <c r="G58">
        <v>-1</v>
      </c>
      <c r="H58">
        <v>0</v>
      </c>
      <c r="I58">
        <v>2</v>
      </c>
      <c r="J58">
        <v>0</v>
      </c>
      <c r="K58">
        <v>0</v>
      </c>
      <c r="L58">
        <v>1</v>
      </c>
      <c r="M58">
        <v>22</v>
      </c>
    </row>
    <row r="59" spans="2:13" x14ac:dyDescent="0.25">
      <c r="B59">
        <v>236</v>
      </c>
      <c r="C59">
        <v>88</v>
      </c>
      <c r="D59">
        <v>6</v>
      </c>
      <c r="E59">
        <v>-25</v>
      </c>
      <c r="F59">
        <v>0</v>
      </c>
      <c r="G59">
        <v>-1</v>
      </c>
      <c r="H59">
        <v>0</v>
      </c>
      <c r="I59">
        <v>2</v>
      </c>
      <c r="J59">
        <v>0</v>
      </c>
      <c r="K59">
        <v>0</v>
      </c>
      <c r="L59">
        <v>1</v>
      </c>
      <c r="M59">
        <v>22</v>
      </c>
    </row>
    <row r="60" spans="2:13" x14ac:dyDescent="0.25">
      <c r="B60">
        <v>237</v>
      </c>
      <c r="C60">
        <v>88</v>
      </c>
      <c r="D60">
        <v>6</v>
      </c>
      <c r="E60">
        <v>-25</v>
      </c>
      <c r="F60">
        <v>0</v>
      </c>
      <c r="G60">
        <v>-1</v>
      </c>
      <c r="H60">
        <v>0</v>
      </c>
      <c r="I60">
        <v>2</v>
      </c>
      <c r="J60">
        <v>0</v>
      </c>
      <c r="K60">
        <v>0</v>
      </c>
      <c r="L60">
        <v>1</v>
      </c>
      <c r="M60">
        <v>22</v>
      </c>
    </row>
    <row r="61" spans="2:13" x14ac:dyDescent="0.25">
      <c r="B61">
        <v>238</v>
      </c>
      <c r="C61">
        <v>88</v>
      </c>
      <c r="D61">
        <v>6</v>
      </c>
      <c r="E61">
        <v>-25</v>
      </c>
      <c r="F61">
        <v>0</v>
      </c>
      <c r="G61">
        <v>-1</v>
      </c>
      <c r="H61">
        <v>0</v>
      </c>
      <c r="I61">
        <v>2</v>
      </c>
      <c r="J61">
        <v>0</v>
      </c>
      <c r="K61">
        <v>0</v>
      </c>
      <c r="L61">
        <v>1</v>
      </c>
      <c r="M61">
        <v>22</v>
      </c>
    </row>
    <row r="62" spans="2:13" x14ac:dyDescent="0.25">
      <c r="B62">
        <v>239</v>
      </c>
      <c r="C62">
        <v>88</v>
      </c>
      <c r="D62">
        <v>6</v>
      </c>
      <c r="E62">
        <v>-25</v>
      </c>
      <c r="F62">
        <v>0</v>
      </c>
      <c r="G62">
        <v>-1</v>
      </c>
      <c r="H62">
        <v>0</v>
      </c>
      <c r="I62">
        <v>2</v>
      </c>
      <c r="J62">
        <v>0</v>
      </c>
      <c r="K62">
        <v>0</v>
      </c>
      <c r="L62">
        <v>1</v>
      </c>
      <c r="M62">
        <v>22</v>
      </c>
    </row>
    <row r="63" spans="2:13" x14ac:dyDescent="0.25">
      <c r="B63">
        <v>240</v>
      </c>
      <c r="C63">
        <v>88</v>
      </c>
      <c r="D63">
        <v>6</v>
      </c>
      <c r="E63">
        <v>-25</v>
      </c>
      <c r="F63">
        <v>0</v>
      </c>
      <c r="G63">
        <v>-1</v>
      </c>
      <c r="H63">
        <v>0</v>
      </c>
      <c r="I63">
        <v>2</v>
      </c>
      <c r="J63">
        <v>0</v>
      </c>
      <c r="K63">
        <v>0</v>
      </c>
      <c r="L63">
        <v>1</v>
      </c>
      <c r="M63">
        <v>22</v>
      </c>
    </row>
    <row r="64" spans="2:13" x14ac:dyDescent="0.25">
      <c r="B64">
        <v>241</v>
      </c>
      <c r="C64">
        <v>88</v>
      </c>
      <c r="D64">
        <v>6</v>
      </c>
      <c r="E64">
        <v>-25</v>
      </c>
      <c r="F64">
        <v>0</v>
      </c>
      <c r="G64">
        <v>-1</v>
      </c>
      <c r="H64">
        <v>0</v>
      </c>
      <c r="I64">
        <v>2</v>
      </c>
      <c r="J64">
        <v>0</v>
      </c>
      <c r="K64">
        <v>0</v>
      </c>
      <c r="L64">
        <v>1</v>
      </c>
      <c r="M64">
        <v>22</v>
      </c>
    </row>
    <row r="65" spans="2:13" x14ac:dyDescent="0.25">
      <c r="B65">
        <v>235</v>
      </c>
      <c r="C65">
        <v>88</v>
      </c>
      <c r="D65">
        <v>6</v>
      </c>
      <c r="E65">
        <v>-75</v>
      </c>
      <c r="F65">
        <v>0</v>
      </c>
      <c r="G65">
        <v>-1</v>
      </c>
      <c r="H65">
        <v>0</v>
      </c>
      <c r="I65">
        <v>2</v>
      </c>
      <c r="J65">
        <v>0</v>
      </c>
      <c r="K65">
        <v>0</v>
      </c>
      <c r="L65">
        <v>1</v>
      </c>
      <c r="M65">
        <v>22</v>
      </c>
    </row>
    <row r="66" spans="2:13" x14ac:dyDescent="0.25">
      <c r="B66">
        <v>236</v>
      </c>
      <c r="C66">
        <v>88</v>
      </c>
      <c r="D66">
        <v>6</v>
      </c>
      <c r="E66">
        <v>-75</v>
      </c>
      <c r="F66">
        <v>0</v>
      </c>
      <c r="G66">
        <v>-1</v>
      </c>
      <c r="H66">
        <v>0</v>
      </c>
      <c r="I66">
        <v>2</v>
      </c>
      <c r="J66">
        <v>0</v>
      </c>
      <c r="K66">
        <v>0</v>
      </c>
      <c r="L66">
        <v>1</v>
      </c>
      <c r="M66">
        <v>22</v>
      </c>
    </row>
    <row r="67" spans="2:13" x14ac:dyDescent="0.25">
      <c r="B67">
        <v>237</v>
      </c>
      <c r="C67">
        <v>88</v>
      </c>
      <c r="D67">
        <v>6</v>
      </c>
      <c r="E67">
        <v>-75</v>
      </c>
      <c r="F67">
        <v>0</v>
      </c>
      <c r="G67">
        <v>-1</v>
      </c>
      <c r="H67">
        <v>0</v>
      </c>
      <c r="I67">
        <v>2</v>
      </c>
      <c r="J67">
        <v>0</v>
      </c>
      <c r="K67">
        <v>0</v>
      </c>
      <c r="L67">
        <v>1</v>
      </c>
      <c r="M67">
        <v>22</v>
      </c>
    </row>
    <row r="68" spans="2:13" x14ac:dyDescent="0.25">
      <c r="B68">
        <v>238</v>
      </c>
      <c r="C68">
        <v>88</v>
      </c>
      <c r="D68">
        <v>6</v>
      </c>
      <c r="E68">
        <v>-75</v>
      </c>
      <c r="F68">
        <v>0</v>
      </c>
      <c r="G68">
        <v>-1</v>
      </c>
      <c r="H68">
        <v>0</v>
      </c>
      <c r="I68">
        <v>2</v>
      </c>
      <c r="J68">
        <v>0</v>
      </c>
      <c r="K68">
        <v>0</v>
      </c>
      <c r="L68">
        <v>1</v>
      </c>
      <c r="M68">
        <v>22</v>
      </c>
    </row>
    <row r="69" spans="2:13" x14ac:dyDescent="0.25">
      <c r="B69">
        <v>239</v>
      </c>
      <c r="C69">
        <v>88</v>
      </c>
      <c r="D69">
        <v>6</v>
      </c>
      <c r="E69">
        <v>-75</v>
      </c>
      <c r="F69">
        <v>0</v>
      </c>
      <c r="G69">
        <v>-1</v>
      </c>
      <c r="H69">
        <v>0</v>
      </c>
      <c r="I69">
        <v>2</v>
      </c>
      <c r="J69">
        <v>0</v>
      </c>
      <c r="K69">
        <v>0</v>
      </c>
      <c r="L69">
        <v>1</v>
      </c>
      <c r="M69">
        <v>22</v>
      </c>
    </row>
    <row r="70" spans="2:13" x14ac:dyDescent="0.25">
      <c r="B70">
        <v>240</v>
      </c>
      <c r="C70">
        <v>88</v>
      </c>
      <c r="D70">
        <v>6</v>
      </c>
      <c r="E70">
        <v>-75</v>
      </c>
      <c r="F70">
        <v>0</v>
      </c>
      <c r="G70">
        <v>-1</v>
      </c>
      <c r="H70">
        <v>0</v>
      </c>
      <c r="I70">
        <v>2</v>
      </c>
      <c r="J70">
        <v>0</v>
      </c>
      <c r="K70">
        <v>0</v>
      </c>
      <c r="L70">
        <v>1</v>
      </c>
      <c r="M70">
        <v>22</v>
      </c>
    </row>
    <row r="71" spans="2:13" x14ac:dyDescent="0.25">
      <c r="B71">
        <v>241</v>
      </c>
      <c r="C71">
        <v>88</v>
      </c>
      <c r="D71">
        <v>6</v>
      </c>
      <c r="E71">
        <v>-75</v>
      </c>
      <c r="F71">
        <v>0</v>
      </c>
      <c r="G71">
        <v>-1</v>
      </c>
      <c r="H71">
        <v>0</v>
      </c>
      <c r="I71">
        <v>2</v>
      </c>
      <c r="J71">
        <v>0</v>
      </c>
      <c r="K71">
        <v>0</v>
      </c>
      <c r="L71">
        <v>1</v>
      </c>
      <c r="M71">
        <v>22</v>
      </c>
    </row>
  </sheetData>
  <phoneticPr fontId="3" type="noConversion"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/>
  <dimension ref="B2:Q1853"/>
  <sheetViews>
    <sheetView workbookViewId="0"/>
  </sheetViews>
  <sheetFormatPr defaultRowHeight="15" x14ac:dyDescent="0.25"/>
  <cols>
    <col min="1" max="1" width="7.5703125" customWidth="1"/>
    <col min="2" max="2" width="17.85546875" customWidth="1"/>
    <col min="3" max="3" width="19.85546875" customWidth="1"/>
    <col min="4" max="4" width="14.140625" customWidth="1"/>
    <col min="5" max="5" width="10.7109375" customWidth="1"/>
    <col min="6" max="6" width="10.140625" customWidth="1"/>
    <col min="7" max="7" width="11.42578125" customWidth="1"/>
  </cols>
  <sheetData>
    <row r="2" spans="2:8" x14ac:dyDescent="0.25">
      <c r="B2" s="32" t="str">
        <f>Input!B2</f>
        <v>WA-OCEAN (9Nov2023)</v>
      </c>
      <c r="D2" s="11"/>
    </row>
    <row r="3" spans="2:8" x14ac:dyDescent="0.25">
      <c r="B3" t="s">
        <v>521</v>
      </c>
      <c r="D3" s="11"/>
    </row>
    <row r="4" spans="2:8" x14ac:dyDescent="0.25">
      <c r="D4" s="11"/>
    </row>
    <row r="5" spans="2:8" x14ac:dyDescent="0.25">
      <c r="D5" s="11"/>
    </row>
    <row r="6" spans="2:8" x14ac:dyDescent="0.25">
      <c r="B6" t="s">
        <v>186</v>
      </c>
      <c r="C6">
        <v>1830</v>
      </c>
    </row>
    <row r="7" spans="2:8" x14ac:dyDescent="0.25">
      <c r="B7" t="s">
        <v>522</v>
      </c>
      <c r="C7">
        <v>11111</v>
      </c>
    </row>
    <row r="9" spans="2:8" hidden="1" x14ac:dyDescent="0.25">
      <c r="B9" s="4" t="s">
        <v>155</v>
      </c>
      <c r="E9" s="4" t="s">
        <v>240</v>
      </c>
      <c r="H9" s="24" t="s">
        <v>864</v>
      </c>
    </row>
    <row r="10" spans="2:8" hidden="1" x14ac:dyDescent="0.25">
      <c r="B10" s="2">
        <v>88</v>
      </c>
      <c r="C10" t="s">
        <v>163</v>
      </c>
      <c r="E10" t="s">
        <v>241</v>
      </c>
      <c r="H10" t="s">
        <v>865</v>
      </c>
    </row>
    <row r="11" spans="2:8" hidden="1" x14ac:dyDescent="0.25">
      <c r="B11" s="2">
        <v>89</v>
      </c>
      <c r="C11" t="s">
        <v>164</v>
      </c>
      <c r="E11" t="s">
        <v>242</v>
      </c>
      <c r="H11" t="s">
        <v>862</v>
      </c>
    </row>
    <row r="12" spans="2:8" hidden="1" x14ac:dyDescent="0.25">
      <c r="B12" s="2">
        <v>90</v>
      </c>
      <c r="C12" t="s">
        <v>165</v>
      </c>
      <c r="E12" t="s">
        <v>243</v>
      </c>
    </row>
    <row r="13" spans="2:8" hidden="1" x14ac:dyDescent="0.25">
      <c r="B13" s="2">
        <v>120</v>
      </c>
      <c r="C13" t="s">
        <v>237</v>
      </c>
    </row>
    <row r="14" spans="2:8" hidden="1" x14ac:dyDescent="0.25">
      <c r="B14" s="2">
        <v>121</v>
      </c>
      <c r="C14" t="s">
        <v>238</v>
      </c>
      <c r="E14" s="24" t="s">
        <v>858</v>
      </c>
    </row>
    <row r="15" spans="2:8" hidden="1" x14ac:dyDescent="0.25">
      <c r="B15" s="2">
        <v>122</v>
      </c>
      <c r="C15" t="s">
        <v>239</v>
      </c>
      <c r="E15">
        <v>0</v>
      </c>
      <c r="F15" t="s">
        <v>102</v>
      </c>
    </row>
    <row r="16" spans="2:8" hidden="1" x14ac:dyDescent="0.25">
      <c r="B16" s="2">
        <v>76</v>
      </c>
      <c r="C16" t="s">
        <v>159</v>
      </c>
      <c r="E16">
        <v>1</v>
      </c>
      <c r="F16" t="s">
        <v>100</v>
      </c>
    </row>
    <row r="17" spans="2:17" hidden="1" x14ac:dyDescent="0.25">
      <c r="B17" s="2">
        <v>86</v>
      </c>
      <c r="C17" t="s">
        <v>160</v>
      </c>
    </row>
    <row r="18" spans="2:17" hidden="1" x14ac:dyDescent="0.25">
      <c r="B18" s="2">
        <v>72</v>
      </c>
      <c r="C18" t="s">
        <v>161</v>
      </c>
    </row>
    <row r="19" spans="2:17" hidden="1" x14ac:dyDescent="0.25">
      <c r="B19" s="2">
        <v>125</v>
      </c>
      <c r="C19" t="s">
        <v>162</v>
      </c>
    </row>
    <row r="20" spans="2:17" hidden="1" x14ac:dyDescent="0.25">
      <c r="B20" s="2">
        <v>84</v>
      </c>
      <c r="C20" t="s">
        <v>119</v>
      </c>
      <c r="E20" t="s">
        <v>266</v>
      </c>
    </row>
    <row r="21" spans="2:17" hidden="1" x14ac:dyDescent="0.25">
      <c r="B21" s="2"/>
    </row>
    <row r="22" spans="2:17" hidden="1" x14ac:dyDescent="0.25">
      <c r="B22" s="35" t="s">
        <v>871</v>
      </c>
      <c r="C22" s="35" t="s">
        <v>872</v>
      </c>
      <c r="D22" s="35" t="s">
        <v>866</v>
      </c>
      <c r="E22" s="35" t="s">
        <v>873</v>
      </c>
      <c r="F22" s="35" t="s">
        <v>876</v>
      </c>
      <c r="G22" s="35" t="s">
        <v>877</v>
      </c>
      <c r="H22" s="35" t="s">
        <v>878</v>
      </c>
      <c r="I22" s="35" t="s">
        <v>875</v>
      </c>
      <c r="J22" s="35" t="s">
        <v>879</v>
      </c>
      <c r="K22" s="35" t="s">
        <v>880</v>
      </c>
      <c r="L22" s="35" t="s">
        <v>881</v>
      </c>
      <c r="M22" s="35" t="s">
        <v>896</v>
      </c>
      <c r="N22" s="35" t="s">
        <v>897</v>
      </c>
      <c r="O22" s="35" t="s">
        <v>898</v>
      </c>
      <c r="P22" s="35" t="s">
        <v>899</v>
      </c>
      <c r="Q22" s="2">
        <v>16</v>
      </c>
    </row>
    <row r="23" spans="2:17" ht="30" x14ac:dyDescent="0.25">
      <c r="B23" s="18" t="s">
        <v>207</v>
      </c>
      <c r="C23" s="18" t="s">
        <v>204</v>
      </c>
      <c r="D23" s="18" t="s">
        <v>209</v>
      </c>
      <c r="E23" s="18" t="s">
        <v>210</v>
      </c>
      <c r="F23" s="18" t="s">
        <v>211</v>
      </c>
      <c r="G23" s="18" t="s">
        <v>212</v>
      </c>
      <c r="H23" s="15" t="s">
        <v>152</v>
      </c>
      <c r="I23" s="15" t="s">
        <v>152</v>
      </c>
      <c r="J23" s="15" t="s">
        <v>152</v>
      </c>
      <c r="K23" s="15" t="s">
        <v>152</v>
      </c>
      <c r="L23" s="15" t="s">
        <v>152</v>
      </c>
      <c r="M23" s="15" t="s">
        <v>152</v>
      </c>
      <c r="N23" s="15" t="s">
        <v>152</v>
      </c>
      <c r="O23" s="15" t="s">
        <v>152</v>
      </c>
      <c r="P23" s="235" t="s">
        <v>892</v>
      </c>
      <c r="Q23" s="20" t="s">
        <v>236</v>
      </c>
    </row>
    <row r="24" spans="2:17" x14ac:dyDescent="0.25">
      <c r="B24">
        <v>215</v>
      </c>
      <c r="C24">
        <v>89</v>
      </c>
      <c r="D24">
        <v>-1.72</v>
      </c>
      <c r="E24">
        <v>-1.72</v>
      </c>
      <c r="F24">
        <v>7.5</v>
      </c>
      <c r="G24">
        <v>0</v>
      </c>
      <c r="H24">
        <v>0</v>
      </c>
      <c r="I24">
        <v>-1</v>
      </c>
      <c r="J24">
        <v>0</v>
      </c>
      <c r="K24">
        <v>0</v>
      </c>
      <c r="L24">
        <v>2</v>
      </c>
      <c r="M24">
        <v>0</v>
      </c>
      <c r="N24">
        <v>0</v>
      </c>
      <c r="O24" s="85">
        <v>0</v>
      </c>
      <c r="P24">
        <v>1</v>
      </c>
      <c r="Q24">
        <v>1</v>
      </c>
    </row>
    <row r="25" spans="2:17" x14ac:dyDescent="0.25">
      <c r="B25">
        <v>219</v>
      </c>
      <c r="C25">
        <v>89</v>
      </c>
      <c r="D25">
        <v>-3.12</v>
      </c>
      <c r="E25">
        <v>-3.12</v>
      </c>
      <c r="F25">
        <v>9</v>
      </c>
      <c r="G25">
        <v>0</v>
      </c>
      <c r="H25">
        <v>0</v>
      </c>
      <c r="I25">
        <v>-1</v>
      </c>
      <c r="J25">
        <v>0</v>
      </c>
      <c r="K25">
        <v>0</v>
      </c>
      <c r="L25">
        <v>2</v>
      </c>
      <c r="M25">
        <v>0</v>
      </c>
      <c r="N25">
        <v>0</v>
      </c>
      <c r="O25">
        <v>0</v>
      </c>
      <c r="P25">
        <v>1</v>
      </c>
      <c r="Q25">
        <v>1</v>
      </c>
    </row>
    <row r="26" spans="2:17" x14ac:dyDescent="0.25">
      <c r="B26">
        <v>218</v>
      </c>
      <c r="C26">
        <v>89</v>
      </c>
      <c r="D26">
        <v>-3.12</v>
      </c>
      <c r="E26">
        <v>-3.12</v>
      </c>
      <c r="F26">
        <v>9</v>
      </c>
      <c r="G26">
        <v>0</v>
      </c>
      <c r="H26">
        <v>0</v>
      </c>
      <c r="I26">
        <v>-1</v>
      </c>
      <c r="J26">
        <v>0</v>
      </c>
      <c r="K26">
        <v>0</v>
      </c>
      <c r="L26">
        <v>2</v>
      </c>
      <c r="M26">
        <v>0</v>
      </c>
      <c r="N26">
        <v>0</v>
      </c>
      <c r="O26">
        <v>0</v>
      </c>
      <c r="P26">
        <v>1</v>
      </c>
      <c r="Q26">
        <v>1</v>
      </c>
    </row>
    <row r="27" spans="2:17" x14ac:dyDescent="0.25">
      <c r="B27">
        <v>221</v>
      </c>
      <c r="C27">
        <v>89</v>
      </c>
      <c r="D27">
        <v>-9</v>
      </c>
      <c r="E27">
        <v>-9</v>
      </c>
      <c r="F27">
        <v>13</v>
      </c>
      <c r="G27">
        <v>14</v>
      </c>
      <c r="H27">
        <v>0</v>
      </c>
      <c r="I27">
        <v>-1</v>
      </c>
      <c r="J27">
        <v>0</v>
      </c>
      <c r="K27">
        <v>0</v>
      </c>
      <c r="L27">
        <v>2</v>
      </c>
      <c r="M27">
        <v>0</v>
      </c>
      <c r="N27">
        <v>0</v>
      </c>
      <c r="O27">
        <v>0</v>
      </c>
      <c r="P27">
        <v>1</v>
      </c>
      <c r="Q27">
        <v>1</v>
      </c>
    </row>
    <row r="28" spans="2:17" x14ac:dyDescent="0.25">
      <c r="B28">
        <v>222</v>
      </c>
      <c r="C28">
        <v>89</v>
      </c>
      <c r="D28">
        <v>-9</v>
      </c>
      <c r="E28">
        <v>-9</v>
      </c>
      <c r="F28">
        <v>13</v>
      </c>
      <c r="G28">
        <v>14</v>
      </c>
      <c r="H28">
        <v>0</v>
      </c>
      <c r="I28">
        <v>-1</v>
      </c>
      <c r="J28">
        <v>0</v>
      </c>
      <c r="K28">
        <v>0</v>
      </c>
      <c r="L28">
        <v>2</v>
      </c>
      <c r="M28">
        <v>0</v>
      </c>
      <c r="N28">
        <v>0</v>
      </c>
      <c r="O28">
        <v>0</v>
      </c>
      <c r="P28">
        <v>1</v>
      </c>
      <c r="Q28">
        <v>1</v>
      </c>
    </row>
    <row r="29" spans="2:17" x14ac:dyDescent="0.25">
      <c r="B29">
        <v>223</v>
      </c>
      <c r="C29">
        <v>89</v>
      </c>
      <c r="D29">
        <v>-9</v>
      </c>
      <c r="E29">
        <v>-9</v>
      </c>
      <c r="F29">
        <v>13</v>
      </c>
      <c r="G29">
        <v>14</v>
      </c>
      <c r="H29">
        <v>0</v>
      </c>
      <c r="I29">
        <v>-1</v>
      </c>
      <c r="J29">
        <v>0</v>
      </c>
      <c r="K29">
        <v>0</v>
      </c>
      <c r="L29">
        <v>2</v>
      </c>
      <c r="M29">
        <v>0</v>
      </c>
      <c r="N29">
        <v>0</v>
      </c>
      <c r="O29">
        <v>0</v>
      </c>
      <c r="P29">
        <v>1</v>
      </c>
      <c r="Q29">
        <v>1</v>
      </c>
    </row>
    <row r="30" spans="2:17" x14ac:dyDescent="0.25">
      <c r="B30">
        <v>224</v>
      </c>
      <c r="C30">
        <v>89</v>
      </c>
      <c r="D30">
        <v>-9</v>
      </c>
      <c r="E30">
        <v>-9</v>
      </c>
      <c r="F30">
        <v>13</v>
      </c>
      <c r="G30">
        <v>14</v>
      </c>
      <c r="H30">
        <v>0</v>
      </c>
      <c r="I30">
        <v>-1</v>
      </c>
      <c r="J30">
        <v>0</v>
      </c>
      <c r="K30">
        <v>0</v>
      </c>
      <c r="L30">
        <v>2</v>
      </c>
      <c r="M30">
        <v>0</v>
      </c>
      <c r="N30">
        <v>0</v>
      </c>
      <c r="O30">
        <v>0</v>
      </c>
      <c r="P30">
        <v>1</v>
      </c>
      <c r="Q30">
        <v>1</v>
      </c>
    </row>
    <row r="31" spans="2:17" x14ac:dyDescent="0.25">
      <c r="B31">
        <v>225</v>
      </c>
      <c r="C31">
        <v>89</v>
      </c>
      <c r="D31">
        <v>-7.5</v>
      </c>
      <c r="E31">
        <v>-7.5</v>
      </c>
      <c r="F31">
        <v>13</v>
      </c>
      <c r="G31">
        <v>14</v>
      </c>
      <c r="H31">
        <v>0</v>
      </c>
      <c r="I31">
        <v>-1</v>
      </c>
      <c r="J31">
        <v>0</v>
      </c>
      <c r="K31">
        <v>0</v>
      </c>
      <c r="L31">
        <v>2</v>
      </c>
      <c r="M31">
        <v>0</v>
      </c>
      <c r="N31">
        <v>0</v>
      </c>
      <c r="O31">
        <v>0</v>
      </c>
      <c r="P31">
        <v>1</v>
      </c>
      <c r="Q31">
        <v>1</v>
      </c>
    </row>
    <row r="32" spans="2:17" x14ac:dyDescent="0.25">
      <c r="B32">
        <v>226</v>
      </c>
      <c r="C32">
        <v>89</v>
      </c>
      <c r="D32">
        <v>-7.5</v>
      </c>
      <c r="E32">
        <v>-7.5</v>
      </c>
      <c r="F32">
        <v>13</v>
      </c>
      <c r="G32">
        <v>14</v>
      </c>
      <c r="H32">
        <v>0</v>
      </c>
      <c r="I32">
        <v>-1</v>
      </c>
      <c r="J32">
        <v>0</v>
      </c>
      <c r="K32">
        <v>0</v>
      </c>
      <c r="L32">
        <v>2</v>
      </c>
      <c r="M32">
        <v>0</v>
      </c>
      <c r="N32">
        <v>0</v>
      </c>
      <c r="O32">
        <v>0</v>
      </c>
      <c r="P32">
        <v>1</v>
      </c>
      <c r="Q32">
        <v>1</v>
      </c>
    </row>
    <row r="33" spans="2:17" x14ac:dyDescent="0.25">
      <c r="B33">
        <v>227</v>
      </c>
      <c r="C33">
        <v>89</v>
      </c>
      <c r="D33">
        <v>-9</v>
      </c>
      <c r="E33">
        <v>-9</v>
      </c>
      <c r="F33">
        <v>13</v>
      </c>
      <c r="G33">
        <v>14</v>
      </c>
      <c r="H33">
        <v>0</v>
      </c>
      <c r="I33">
        <v>-1</v>
      </c>
      <c r="J33">
        <v>0</v>
      </c>
      <c r="K33">
        <v>0</v>
      </c>
      <c r="L33">
        <v>2</v>
      </c>
      <c r="M33">
        <v>0</v>
      </c>
      <c r="N33">
        <v>0</v>
      </c>
      <c r="O33">
        <v>0</v>
      </c>
      <c r="P33">
        <v>1</v>
      </c>
      <c r="Q33">
        <v>1</v>
      </c>
    </row>
    <row r="34" spans="2:17" x14ac:dyDescent="0.25">
      <c r="B34">
        <v>235</v>
      </c>
      <c r="C34">
        <v>89</v>
      </c>
      <c r="D34">
        <v>-13.5</v>
      </c>
      <c r="E34">
        <v>-13.5</v>
      </c>
      <c r="F34">
        <v>11.414999999999999</v>
      </c>
      <c r="G34">
        <v>13.62</v>
      </c>
      <c r="H34">
        <v>0</v>
      </c>
      <c r="I34">
        <v>-1</v>
      </c>
      <c r="J34">
        <v>0</v>
      </c>
      <c r="K34">
        <v>0</v>
      </c>
      <c r="L34">
        <v>2</v>
      </c>
      <c r="M34">
        <v>0</v>
      </c>
      <c r="N34">
        <v>0</v>
      </c>
      <c r="O34">
        <v>0</v>
      </c>
      <c r="P34">
        <v>1</v>
      </c>
      <c r="Q34">
        <v>2</v>
      </c>
    </row>
    <row r="35" spans="2:17" x14ac:dyDescent="0.25">
      <c r="B35">
        <v>235</v>
      </c>
      <c r="C35">
        <v>89</v>
      </c>
      <c r="D35">
        <v>-13.5</v>
      </c>
      <c r="E35">
        <v>-13.5</v>
      </c>
      <c r="F35">
        <v>8.0150000000000006</v>
      </c>
      <c r="G35">
        <v>10.625</v>
      </c>
      <c r="H35">
        <v>0</v>
      </c>
      <c r="I35">
        <v>-1</v>
      </c>
      <c r="J35">
        <v>0</v>
      </c>
      <c r="K35">
        <v>0</v>
      </c>
      <c r="L35">
        <v>2</v>
      </c>
      <c r="M35">
        <v>0</v>
      </c>
      <c r="N35">
        <v>0</v>
      </c>
      <c r="O35">
        <v>0</v>
      </c>
      <c r="P35">
        <v>1</v>
      </c>
      <c r="Q35">
        <v>2</v>
      </c>
    </row>
    <row r="36" spans="2:17" x14ac:dyDescent="0.25">
      <c r="B36">
        <v>235</v>
      </c>
      <c r="C36">
        <v>89</v>
      </c>
      <c r="D36">
        <v>-13.5</v>
      </c>
      <c r="E36">
        <v>-13.5</v>
      </c>
      <c r="F36">
        <v>13.99</v>
      </c>
      <c r="G36">
        <v>14.77</v>
      </c>
      <c r="H36">
        <v>0</v>
      </c>
      <c r="I36">
        <v>-1</v>
      </c>
      <c r="J36">
        <v>0</v>
      </c>
      <c r="K36">
        <v>0</v>
      </c>
      <c r="L36">
        <v>2</v>
      </c>
      <c r="M36">
        <v>0</v>
      </c>
      <c r="N36">
        <v>0</v>
      </c>
      <c r="O36">
        <v>0</v>
      </c>
      <c r="P36">
        <v>1</v>
      </c>
      <c r="Q36">
        <v>2</v>
      </c>
    </row>
    <row r="37" spans="2:17" x14ac:dyDescent="0.25">
      <c r="B37">
        <v>236</v>
      </c>
      <c r="C37">
        <v>89</v>
      </c>
      <c r="D37">
        <v>-18</v>
      </c>
      <c r="E37">
        <v>-18</v>
      </c>
      <c r="F37">
        <v>11.414999999999999</v>
      </c>
      <c r="G37">
        <v>13.62</v>
      </c>
      <c r="H37">
        <v>0</v>
      </c>
      <c r="I37">
        <v>-1</v>
      </c>
      <c r="J37">
        <v>0</v>
      </c>
      <c r="K37">
        <v>0</v>
      </c>
      <c r="L37">
        <v>2</v>
      </c>
      <c r="M37">
        <v>0</v>
      </c>
      <c r="N37">
        <v>0</v>
      </c>
      <c r="O37">
        <v>0</v>
      </c>
      <c r="P37">
        <v>1</v>
      </c>
      <c r="Q37">
        <v>2</v>
      </c>
    </row>
    <row r="38" spans="2:17" x14ac:dyDescent="0.25">
      <c r="B38">
        <v>236</v>
      </c>
      <c r="C38">
        <v>89</v>
      </c>
      <c r="D38">
        <v>-18</v>
      </c>
      <c r="E38">
        <v>-18</v>
      </c>
      <c r="F38">
        <v>8.0150000000000006</v>
      </c>
      <c r="G38">
        <v>10.625</v>
      </c>
      <c r="H38">
        <v>0</v>
      </c>
      <c r="I38">
        <v>-1</v>
      </c>
      <c r="J38">
        <v>0</v>
      </c>
      <c r="K38">
        <v>0</v>
      </c>
      <c r="L38">
        <v>2</v>
      </c>
      <c r="M38">
        <v>0</v>
      </c>
      <c r="N38">
        <v>0</v>
      </c>
      <c r="O38">
        <v>0</v>
      </c>
      <c r="P38">
        <v>1</v>
      </c>
      <c r="Q38">
        <v>2</v>
      </c>
    </row>
    <row r="39" spans="2:17" x14ac:dyDescent="0.25">
      <c r="B39">
        <v>236</v>
      </c>
      <c r="C39">
        <v>89</v>
      </c>
      <c r="D39">
        <v>-18</v>
      </c>
      <c r="E39">
        <v>-18</v>
      </c>
      <c r="F39">
        <v>13.99</v>
      </c>
      <c r="G39">
        <v>14.77</v>
      </c>
      <c r="H39">
        <v>0</v>
      </c>
      <c r="I39">
        <v>-1</v>
      </c>
      <c r="J39">
        <v>0</v>
      </c>
      <c r="K39">
        <v>0</v>
      </c>
      <c r="L39">
        <v>2</v>
      </c>
      <c r="M39">
        <v>0</v>
      </c>
      <c r="N39">
        <v>0</v>
      </c>
      <c r="O39">
        <v>0</v>
      </c>
      <c r="P39">
        <v>1</v>
      </c>
      <c r="Q39">
        <v>2</v>
      </c>
    </row>
    <row r="40" spans="2:17" x14ac:dyDescent="0.25">
      <c r="B40">
        <v>237</v>
      </c>
      <c r="C40">
        <v>89</v>
      </c>
      <c r="D40">
        <v>-18</v>
      </c>
      <c r="E40">
        <v>-18</v>
      </c>
      <c r="F40">
        <v>11.414999999999999</v>
      </c>
      <c r="G40">
        <v>13.62</v>
      </c>
      <c r="H40">
        <v>0</v>
      </c>
      <c r="I40">
        <v>-1</v>
      </c>
      <c r="J40">
        <v>0</v>
      </c>
      <c r="K40">
        <v>0</v>
      </c>
      <c r="L40">
        <v>2</v>
      </c>
      <c r="M40">
        <v>0</v>
      </c>
      <c r="N40">
        <v>0</v>
      </c>
      <c r="O40">
        <v>0</v>
      </c>
      <c r="P40">
        <v>1</v>
      </c>
      <c r="Q40">
        <v>2</v>
      </c>
    </row>
    <row r="41" spans="2:17" x14ac:dyDescent="0.25">
      <c r="B41">
        <v>237</v>
      </c>
      <c r="C41">
        <v>89</v>
      </c>
      <c r="D41">
        <v>-18</v>
      </c>
      <c r="E41">
        <v>-18</v>
      </c>
      <c r="F41">
        <v>8.0150000000000006</v>
      </c>
      <c r="G41">
        <v>10.625</v>
      </c>
      <c r="H41">
        <v>0</v>
      </c>
      <c r="I41">
        <v>-1</v>
      </c>
      <c r="J41">
        <v>0</v>
      </c>
      <c r="K41">
        <v>0</v>
      </c>
      <c r="L41">
        <v>2</v>
      </c>
      <c r="M41">
        <v>0</v>
      </c>
      <c r="N41">
        <v>0</v>
      </c>
      <c r="O41">
        <v>0</v>
      </c>
      <c r="P41">
        <v>1</v>
      </c>
      <c r="Q41">
        <v>2</v>
      </c>
    </row>
    <row r="42" spans="2:17" x14ac:dyDescent="0.25">
      <c r="B42">
        <v>237</v>
      </c>
      <c r="C42">
        <v>89</v>
      </c>
      <c r="D42">
        <v>-18</v>
      </c>
      <c r="E42">
        <v>-18</v>
      </c>
      <c r="F42">
        <v>13.99</v>
      </c>
      <c r="G42">
        <v>14.77</v>
      </c>
      <c r="H42">
        <v>0</v>
      </c>
      <c r="I42">
        <v>-1</v>
      </c>
      <c r="J42">
        <v>0</v>
      </c>
      <c r="K42">
        <v>0</v>
      </c>
      <c r="L42">
        <v>2</v>
      </c>
      <c r="M42">
        <v>0</v>
      </c>
      <c r="N42">
        <v>0</v>
      </c>
      <c r="O42">
        <v>0</v>
      </c>
      <c r="P42">
        <v>1</v>
      </c>
      <c r="Q42">
        <v>2</v>
      </c>
    </row>
    <row r="43" spans="2:17" x14ac:dyDescent="0.25">
      <c r="B43">
        <v>238</v>
      </c>
      <c r="C43">
        <v>89</v>
      </c>
      <c r="D43">
        <v>-18</v>
      </c>
      <c r="E43">
        <v>-18</v>
      </c>
      <c r="F43">
        <v>8.0150000000000006</v>
      </c>
      <c r="G43">
        <v>13.62</v>
      </c>
      <c r="H43">
        <v>0</v>
      </c>
      <c r="I43">
        <v>-1</v>
      </c>
      <c r="J43">
        <v>0</v>
      </c>
      <c r="K43">
        <v>0</v>
      </c>
      <c r="L43">
        <v>2</v>
      </c>
      <c r="M43">
        <v>0</v>
      </c>
      <c r="N43">
        <v>0</v>
      </c>
      <c r="O43">
        <v>0</v>
      </c>
      <c r="P43">
        <v>1</v>
      </c>
      <c r="Q43">
        <v>2</v>
      </c>
    </row>
    <row r="44" spans="2:17" x14ac:dyDescent="0.25">
      <c r="B44">
        <v>238</v>
      </c>
      <c r="C44">
        <v>89</v>
      </c>
      <c r="D44">
        <v>-18</v>
      </c>
      <c r="E44">
        <v>-18</v>
      </c>
      <c r="F44">
        <v>13.99</v>
      </c>
      <c r="G44">
        <v>14.77</v>
      </c>
      <c r="H44">
        <v>0</v>
      </c>
      <c r="I44">
        <v>-1</v>
      </c>
      <c r="J44">
        <v>0</v>
      </c>
      <c r="K44">
        <v>0</v>
      </c>
      <c r="L44">
        <v>2</v>
      </c>
      <c r="M44">
        <v>0</v>
      </c>
      <c r="N44">
        <v>0</v>
      </c>
      <c r="O44">
        <v>0</v>
      </c>
      <c r="P44">
        <v>1</v>
      </c>
      <c r="Q44">
        <v>2</v>
      </c>
    </row>
    <row r="45" spans="2:17" x14ac:dyDescent="0.25">
      <c r="B45">
        <v>239</v>
      </c>
      <c r="C45">
        <v>89</v>
      </c>
      <c r="D45">
        <v>-15</v>
      </c>
      <c r="E45">
        <v>-15</v>
      </c>
      <c r="F45">
        <v>8.0150000000000006</v>
      </c>
      <c r="G45">
        <v>13.62</v>
      </c>
      <c r="H45">
        <v>0</v>
      </c>
      <c r="I45">
        <v>-1</v>
      </c>
      <c r="J45">
        <v>0</v>
      </c>
      <c r="K45">
        <v>0</v>
      </c>
      <c r="L45">
        <v>2</v>
      </c>
      <c r="M45">
        <v>0</v>
      </c>
      <c r="N45">
        <v>0</v>
      </c>
      <c r="O45">
        <v>0</v>
      </c>
      <c r="P45">
        <v>1</v>
      </c>
      <c r="Q45">
        <v>2</v>
      </c>
    </row>
    <row r="46" spans="2:17" x14ac:dyDescent="0.25">
      <c r="B46">
        <v>239</v>
      </c>
      <c r="C46">
        <v>89</v>
      </c>
      <c r="D46">
        <v>-15</v>
      </c>
      <c r="E46">
        <v>-15</v>
      </c>
      <c r="F46">
        <v>13.99</v>
      </c>
      <c r="G46">
        <v>14.77</v>
      </c>
      <c r="H46">
        <v>0</v>
      </c>
      <c r="I46">
        <v>-1</v>
      </c>
      <c r="J46">
        <v>0</v>
      </c>
      <c r="K46">
        <v>0</v>
      </c>
      <c r="L46">
        <v>2</v>
      </c>
      <c r="M46">
        <v>0</v>
      </c>
      <c r="N46">
        <v>0</v>
      </c>
      <c r="O46">
        <v>0</v>
      </c>
      <c r="P46">
        <v>1</v>
      </c>
      <c r="Q46">
        <v>2</v>
      </c>
    </row>
    <row r="47" spans="2:17" x14ac:dyDescent="0.25">
      <c r="B47">
        <v>240</v>
      </c>
      <c r="C47">
        <v>89</v>
      </c>
      <c r="D47">
        <v>-13.5</v>
      </c>
      <c r="E47">
        <v>-13.5</v>
      </c>
      <c r="F47">
        <v>8.0150000000000006</v>
      </c>
      <c r="G47">
        <v>13.62</v>
      </c>
      <c r="H47">
        <v>0</v>
      </c>
      <c r="I47">
        <v>-1</v>
      </c>
      <c r="J47">
        <v>0</v>
      </c>
      <c r="K47">
        <v>0</v>
      </c>
      <c r="L47">
        <v>2</v>
      </c>
      <c r="M47">
        <v>0</v>
      </c>
      <c r="N47">
        <v>0</v>
      </c>
      <c r="O47">
        <v>0</v>
      </c>
      <c r="P47">
        <v>1</v>
      </c>
      <c r="Q47">
        <v>2</v>
      </c>
    </row>
    <row r="48" spans="2:17" x14ac:dyDescent="0.25">
      <c r="B48">
        <v>240</v>
      </c>
      <c r="C48">
        <v>89</v>
      </c>
      <c r="D48">
        <v>-15</v>
      </c>
      <c r="E48">
        <v>-15</v>
      </c>
      <c r="F48">
        <v>13.99</v>
      </c>
      <c r="G48">
        <v>14.77</v>
      </c>
      <c r="H48">
        <v>0</v>
      </c>
      <c r="I48">
        <v>-1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1</v>
      </c>
      <c r="Q48">
        <v>2</v>
      </c>
    </row>
    <row r="49" spans="2:17" x14ac:dyDescent="0.25">
      <c r="B49">
        <v>250</v>
      </c>
      <c r="C49">
        <v>89</v>
      </c>
      <c r="D49">
        <v>-4.5</v>
      </c>
      <c r="E49">
        <v>-4.5</v>
      </c>
      <c r="F49">
        <v>11.414999999999999</v>
      </c>
      <c r="G49">
        <v>13.62</v>
      </c>
      <c r="H49">
        <v>0</v>
      </c>
      <c r="I49">
        <v>-1</v>
      </c>
      <c r="J49">
        <v>0</v>
      </c>
      <c r="K49">
        <v>0</v>
      </c>
      <c r="L49">
        <v>2</v>
      </c>
      <c r="M49">
        <v>0</v>
      </c>
      <c r="N49">
        <v>0</v>
      </c>
      <c r="O49">
        <v>0</v>
      </c>
      <c r="P49">
        <v>1</v>
      </c>
      <c r="Q49">
        <v>2</v>
      </c>
    </row>
    <row r="50" spans="2:17" x14ac:dyDescent="0.25">
      <c r="B50">
        <v>250</v>
      </c>
      <c r="C50">
        <v>89</v>
      </c>
      <c r="D50">
        <v>-4.5</v>
      </c>
      <c r="E50">
        <v>-4.5</v>
      </c>
      <c r="F50">
        <v>8.0150000000000006</v>
      </c>
      <c r="G50">
        <v>10.625</v>
      </c>
      <c r="H50">
        <v>0</v>
      </c>
      <c r="I50">
        <v>-1</v>
      </c>
      <c r="J50">
        <v>0</v>
      </c>
      <c r="K50">
        <v>0</v>
      </c>
      <c r="L50">
        <v>2</v>
      </c>
      <c r="M50">
        <v>0</v>
      </c>
      <c r="N50">
        <v>0</v>
      </c>
      <c r="O50">
        <v>0</v>
      </c>
      <c r="P50">
        <v>1</v>
      </c>
      <c r="Q50">
        <v>2</v>
      </c>
    </row>
    <row r="51" spans="2:17" x14ac:dyDescent="0.25">
      <c r="B51">
        <v>250</v>
      </c>
      <c r="C51">
        <v>89</v>
      </c>
      <c r="D51">
        <v>-4.5</v>
      </c>
      <c r="E51">
        <v>-4.5</v>
      </c>
      <c r="F51">
        <v>13.99</v>
      </c>
      <c r="G51">
        <v>14.77</v>
      </c>
      <c r="H51">
        <v>0</v>
      </c>
      <c r="I51">
        <v>-1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1</v>
      </c>
      <c r="Q51">
        <v>2</v>
      </c>
    </row>
    <row r="52" spans="2:17" x14ac:dyDescent="0.25">
      <c r="B52">
        <v>241</v>
      </c>
      <c r="C52">
        <v>89</v>
      </c>
      <c r="D52">
        <v>-13.5</v>
      </c>
      <c r="E52">
        <v>-13.5</v>
      </c>
      <c r="F52">
        <v>8.0150000000000006</v>
      </c>
      <c r="G52">
        <v>14.77</v>
      </c>
      <c r="H52">
        <v>0</v>
      </c>
      <c r="I52">
        <v>-1</v>
      </c>
      <c r="J52">
        <v>0</v>
      </c>
      <c r="K52">
        <v>0</v>
      </c>
      <c r="L52">
        <v>2</v>
      </c>
      <c r="M52">
        <v>0</v>
      </c>
      <c r="N52">
        <v>0</v>
      </c>
      <c r="O52">
        <v>0</v>
      </c>
      <c r="P52">
        <v>1</v>
      </c>
      <c r="Q52">
        <v>2</v>
      </c>
    </row>
    <row r="53" spans="2:17" x14ac:dyDescent="0.25">
      <c r="B53">
        <v>251</v>
      </c>
      <c r="C53">
        <v>89</v>
      </c>
      <c r="D53">
        <v>-4.5</v>
      </c>
      <c r="E53">
        <v>-4.5</v>
      </c>
      <c r="F53">
        <v>8.0150000000000006</v>
      </c>
      <c r="G53">
        <v>14.77</v>
      </c>
      <c r="H53">
        <v>0</v>
      </c>
      <c r="I53">
        <v>-1</v>
      </c>
      <c r="J53">
        <v>0</v>
      </c>
      <c r="K53">
        <v>0</v>
      </c>
      <c r="L53">
        <v>2</v>
      </c>
      <c r="M53">
        <v>0</v>
      </c>
      <c r="N53">
        <v>0</v>
      </c>
      <c r="O53">
        <v>0</v>
      </c>
      <c r="P53">
        <v>1</v>
      </c>
      <c r="Q53">
        <v>2</v>
      </c>
    </row>
    <row r="54" spans="2:17" x14ac:dyDescent="0.25">
      <c r="B54">
        <v>251</v>
      </c>
      <c r="C54">
        <v>89</v>
      </c>
      <c r="D54">
        <v>-4.5</v>
      </c>
      <c r="E54">
        <v>-4.5</v>
      </c>
      <c r="F54">
        <v>1.47</v>
      </c>
      <c r="G54">
        <v>2.89</v>
      </c>
      <c r="H54">
        <v>0</v>
      </c>
      <c r="I54">
        <v>-1</v>
      </c>
      <c r="J54">
        <v>0</v>
      </c>
      <c r="K54">
        <v>0</v>
      </c>
      <c r="L54">
        <v>2</v>
      </c>
      <c r="M54">
        <v>0</v>
      </c>
      <c r="N54">
        <v>0</v>
      </c>
      <c r="O54">
        <v>0</v>
      </c>
      <c r="P54">
        <v>1</v>
      </c>
      <c r="Q54">
        <v>2</v>
      </c>
    </row>
    <row r="55" spans="2:17" x14ac:dyDescent="0.25">
      <c r="B55">
        <v>250</v>
      </c>
      <c r="C55">
        <v>89</v>
      </c>
      <c r="D55">
        <v>-4.5</v>
      </c>
      <c r="E55">
        <v>-4.5</v>
      </c>
      <c r="F55">
        <v>1.47</v>
      </c>
      <c r="G55">
        <v>2.89</v>
      </c>
      <c r="H55">
        <v>0</v>
      </c>
      <c r="I55">
        <v>-1</v>
      </c>
      <c r="J55">
        <v>0</v>
      </c>
      <c r="K55">
        <v>0</v>
      </c>
      <c r="L55">
        <v>2</v>
      </c>
      <c r="M55">
        <v>0</v>
      </c>
      <c r="N55">
        <v>0</v>
      </c>
      <c r="O55">
        <v>0</v>
      </c>
      <c r="P55">
        <v>1</v>
      </c>
      <c r="Q55">
        <v>2</v>
      </c>
    </row>
    <row r="56" spans="2:17" x14ac:dyDescent="0.25">
      <c r="B56">
        <v>241</v>
      </c>
      <c r="C56">
        <v>89</v>
      </c>
      <c r="D56">
        <v>-13.5</v>
      </c>
      <c r="E56">
        <v>-13.5</v>
      </c>
      <c r="F56">
        <v>1.47</v>
      </c>
      <c r="G56">
        <v>2.89</v>
      </c>
      <c r="H56">
        <v>0</v>
      </c>
      <c r="I56">
        <v>-1</v>
      </c>
      <c r="J56">
        <v>0</v>
      </c>
      <c r="K56">
        <v>0</v>
      </c>
      <c r="L56">
        <v>2</v>
      </c>
      <c r="M56">
        <v>0</v>
      </c>
      <c r="N56">
        <v>0</v>
      </c>
      <c r="O56">
        <v>0</v>
      </c>
      <c r="P56">
        <v>1</v>
      </c>
      <c r="Q56">
        <v>2</v>
      </c>
    </row>
    <row r="57" spans="2:17" x14ac:dyDescent="0.25">
      <c r="B57">
        <v>240</v>
      </c>
      <c r="C57">
        <v>89</v>
      </c>
      <c r="D57">
        <v>-15</v>
      </c>
      <c r="E57">
        <v>-15</v>
      </c>
      <c r="F57">
        <v>1.47</v>
      </c>
      <c r="G57">
        <v>2.89</v>
      </c>
      <c r="H57">
        <v>0</v>
      </c>
      <c r="I57">
        <v>-1</v>
      </c>
      <c r="J57">
        <v>0</v>
      </c>
      <c r="K57">
        <v>0</v>
      </c>
      <c r="L57">
        <v>2</v>
      </c>
      <c r="M57">
        <v>0</v>
      </c>
      <c r="N57">
        <v>0</v>
      </c>
      <c r="O57">
        <v>0</v>
      </c>
      <c r="P57">
        <v>1</v>
      </c>
      <c r="Q57">
        <v>2</v>
      </c>
    </row>
    <row r="58" spans="2:17" x14ac:dyDescent="0.25">
      <c r="B58">
        <v>239</v>
      </c>
      <c r="C58">
        <v>89</v>
      </c>
      <c r="D58">
        <v>-15</v>
      </c>
      <c r="E58">
        <v>-15</v>
      </c>
      <c r="F58">
        <v>1.47</v>
      </c>
      <c r="G58">
        <v>2.89</v>
      </c>
      <c r="H58">
        <v>0</v>
      </c>
      <c r="I58">
        <v>-1</v>
      </c>
      <c r="J58">
        <v>0</v>
      </c>
      <c r="K58">
        <v>0</v>
      </c>
      <c r="L58">
        <v>2</v>
      </c>
      <c r="M58">
        <v>0</v>
      </c>
      <c r="N58">
        <v>0</v>
      </c>
      <c r="O58">
        <v>0</v>
      </c>
      <c r="P58">
        <v>1</v>
      </c>
      <c r="Q58">
        <v>2</v>
      </c>
    </row>
    <row r="59" spans="2:17" x14ac:dyDescent="0.25">
      <c r="B59">
        <v>238</v>
      </c>
      <c r="C59">
        <v>89</v>
      </c>
      <c r="D59">
        <v>-18</v>
      </c>
      <c r="E59">
        <v>-18</v>
      </c>
      <c r="F59">
        <v>1.47</v>
      </c>
      <c r="G59">
        <v>2.89</v>
      </c>
      <c r="H59">
        <v>0</v>
      </c>
      <c r="I59">
        <v>-1</v>
      </c>
      <c r="J59">
        <v>0</v>
      </c>
      <c r="K59">
        <v>0</v>
      </c>
      <c r="L59">
        <v>2</v>
      </c>
      <c r="M59">
        <v>0</v>
      </c>
      <c r="N59">
        <v>0</v>
      </c>
      <c r="O59">
        <v>0</v>
      </c>
      <c r="P59">
        <v>1</v>
      </c>
      <c r="Q59">
        <v>2</v>
      </c>
    </row>
    <row r="60" spans="2:17" x14ac:dyDescent="0.25">
      <c r="B60">
        <v>237</v>
      </c>
      <c r="C60">
        <v>89</v>
      </c>
      <c r="D60">
        <v>-18</v>
      </c>
      <c r="E60">
        <v>-18</v>
      </c>
      <c r="F60">
        <v>1.47</v>
      </c>
      <c r="G60">
        <v>2.89</v>
      </c>
      <c r="H60">
        <v>0</v>
      </c>
      <c r="I60">
        <v>-1</v>
      </c>
      <c r="J60">
        <v>0</v>
      </c>
      <c r="K60">
        <v>0</v>
      </c>
      <c r="L60">
        <v>2</v>
      </c>
      <c r="M60">
        <v>0</v>
      </c>
      <c r="N60">
        <v>0</v>
      </c>
      <c r="O60">
        <v>0</v>
      </c>
      <c r="P60">
        <v>1</v>
      </c>
      <c r="Q60">
        <v>2</v>
      </c>
    </row>
    <row r="61" spans="2:17" x14ac:dyDescent="0.25">
      <c r="B61">
        <v>236</v>
      </c>
      <c r="C61">
        <v>89</v>
      </c>
      <c r="D61">
        <v>-18</v>
      </c>
      <c r="E61">
        <v>-18</v>
      </c>
      <c r="F61">
        <v>1.47</v>
      </c>
      <c r="G61">
        <v>2.89</v>
      </c>
      <c r="H61">
        <v>0</v>
      </c>
      <c r="I61">
        <v>-1</v>
      </c>
      <c r="J61">
        <v>0</v>
      </c>
      <c r="K61">
        <v>0</v>
      </c>
      <c r="L61">
        <v>2</v>
      </c>
      <c r="M61">
        <v>0</v>
      </c>
      <c r="N61">
        <v>0</v>
      </c>
      <c r="O61">
        <v>0</v>
      </c>
      <c r="P61">
        <v>1</v>
      </c>
      <c r="Q61">
        <v>2</v>
      </c>
    </row>
    <row r="62" spans="2:17" x14ac:dyDescent="0.25">
      <c r="B62">
        <v>235</v>
      </c>
      <c r="C62">
        <v>89</v>
      </c>
      <c r="D62">
        <v>-13.5</v>
      </c>
      <c r="E62">
        <v>-13.5</v>
      </c>
      <c r="F62">
        <v>1.47</v>
      </c>
      <c r="G62">
        <v>2.89</v>
      </c>
      <c r="H62">
        <v>0</v>
      </c>
      <c r="I62">
        <v>-1</v>
      </c>
      <c r="J62">
        <v>0</v>
      </c>
      <c r="K62">
        <v>0</v>
      </c>
      <c r="L62">
        <v>2</v>
      </c>
      <c r="M62">
        <v>0</v>
      </c>
      <c r="N62">
        <v>0</v>
      </c>
      <c r="O62">
        <v>0</v>
      </c>
      <c r="P62">
        <v>1</v>
      </c>
      <c r="Q62">
        <v>2</v>
      </c>
    </row>
    <row r="63" spans="2:17" x14ac:dyDescent="0.25">
      <c r="B63">
        <v>353</v>
      </c>
      <c r="C63">
        <v>89</v>
      </c>
      <c r="D63">
        <v>-18</v>
      </c>
      <c r="E63">
        <v>-18</v>
      </c>
      <c r="F63">
        <v>1.3</v>
      </c>
      <c r="G63">
        <v>2.5</v>
      </c>
      <c r="H63">
        <v>0</v>
      </c>
      <c r="I63">
        <v>-1</v>
      </c>
      <c r="J63">
        <v>0</v>
      </c>
      <c r="K63">
        <v>0</v>
      </c>
      <c r="L63">
        <v>2</v>
      </c>
      <c r="M63">
        <v>0</v>
      </c>
      <c r="N63">
        <v>0</v>
      </c>
      <c r="O63">
        <v>0</v>
      </c>
      <c r="P63">
        <v>1</v>
      </c>
      <c r="Q63">
        <v>2</v>
      </c>
    </row>
    <row r="64" spans="2:17" x14ac:dyDescent="0.25">
      <c r="B64">
        <v>405</v>
      </c>
      <c r="C64">
        <v>89</v>
      </c>
      <c r="D64">
        <v>-5</v>
      </c>
      <c r="E64">
        <v>-5</v>
      </c>
      <c r="F64">
        <v>2</v>
      </c>
      <c r="G64">
        <v>0</v>
      </c>
      <c r="H64">
        <v>0</v>
      </c>
      <c r="I64">
        <v>-1</v>
      </c>
      <c r="J64">
        <v>0</v>
      </c>
      <c r="K64">
        <v>0</v>
      </c>
      <c r="L64">
        <v>2</v>
      </c>
      <c r="M64">
        <v>0</v>
      </c>
      <c r="N64">
        <v>0</v>
      </c>
      <c r="O64">
        <v>0</v>
      </c>
      <c r="P64">
        <v>1</v>
      </c>
      <c r="Q64">
        <v>2</v>
      </c>
    </row>
    <row r="65" spans="2:17" x14ac:dyDescent="0.25">
      <c r="B65">
        <v>405</v>
      </c>
      <c r="C65">
        <v>89</v>
      </c>
      <c r="D65">
        <v>-18</v>
      </c>
      <c r="E65">
        <v>-18</v>
      </c>
      <c r="F65">
        <v>0</v>
      </c>
      <c r="G65">
        <v>2</v>
      </c>
      <c r="H65">
        <v>0</v>
      </c>
      <c r="I65">
        <v>-1</v>
      </c>
      <c r="J65">
        <v>0</v>
      </c>
      <c r="K65">
        <v>0</v>
      </c>
      <c r="L65">
        <v>2</v>
      </c>
      <c r="M65">
        <v>0</v>
      </c>
      <c r="N65">
        <v>0</v>
      </c>
      <c r="O65">
        <v>0</v>
      </c>
      <c r="P65">
        <v>1</v>
      </c>
      <c r="Q65">
        <v>2</v>
      </c>
    </row>
    <row r="66" spans="2:17" x14ac:dyDescent="0.25">
      <c r="B66">
        <v>235</v>
      </c>
      <c r="C66">
        <v>89</v>
      </c>
      <c r="D66">
        <v>-8.1</v>
      </c>
      <c r="E66">
        <v>-8.1</v>
      </c>
      <c r="F66">
        <v>11.414999999999999</v>
      </c>
      <c r="G66">
        <v>13.62</v>
      </c>
      <c r="H66">
        <v>0</v>
      </c>
      <c r="I66">
        <v>-1</v>
      </c>
      <c r="J66">
        <v>0</v>
      </c>
      <c r="K66">
        <v>0</v>
      </c>
      <c r="L66">
        <v>2</v>
      </c>
      <c r="M66">
        <v>0</v>
      </c>
      <c r="N66">
        <v>0</v>
      </c>
      <c r="O66">
        <v>0</v>
      </c>
      <c r="P66">
        <v>1</v>
      </c>
      <c r="Q66">
        <v>3</v>
      </c>
    </row>
    <row r="67" spans="2:17" x14ac:dyDescent="0.25">
      <c r="B67">
        <v>235</v>
      </c>
      <c r="C67">
        <v>89</v>
      </c>
      <c r="D67">
        <v>-8.1</v>
      </c>
      <c r="E67">
        <v>-8.1</v>
      </c>
      <c r="F67">
        <v>8.0150000000000006</v>
      </c>
      <c r="G67">
        <v>10.625</v>
      </c>
      <c r="H67">
        <v>0</v>
      </c>
      <c r="I67">
        <v>-1</v>
      </c>
      <c r="J67">
        <v>0</v>
      </c>
      <c r="K67">
        <v>0</v>
      </c>
      <c r="L67">
        <v>2</v>
      </c>
      <c r="M67">
        <v>0</v>
      </c>
      <c r="N67">
        <v>0</v>
      </c>
      <c r="O67">
        <v>0</v>
      </c>
      <c r="P67">
        <v>1</v>
      </c>
      <c r="Q67">
        <v>3</v>
      </c>
    </row>
    <row r="68" spans="2:17" x14ac:dyDescent="0.25">
      <c r="B68">
        <v>235</v>
      </c>
      <c r="C68">
        <v>89</v>
      </c>
      <c r="D68">
        <v>-8.1</v>
      </c>
      <c r="E68">
        <v>-8.1</v>
      </c>
      <c r="F68">
        <v>13.99</v>
      </c>
      <c r="G68">
        <v>14.77</v>
      </c>
      <c r="H68">
        <v>0</v>
      </c>
      <c r="I68">
        <v>-1</v>
      </c>
      <c r="J68">
        <v>0</v>
      </c>
      <c r="K68">
        <v>0</v>
      </c>
      <c r="L68">
        <v>2</v>
      </c>
      <c r="M68">
        <v>0</v>
      </c>
      <c r="N68">
        <v>0</v>
      </c>
      <c r="O68">
        <v>0</v>
      </c>
      <c r="P68">
        <v>1</v>
      </c>
      <c r="Q68">
        <v>3</v>
      </c>
    </row>
    <row r="69" spans="2:17" x14ac:dyDescent="0.25">
      <c r="B69">
        <v>236</v>
      </c>
      <c r="C69">
        <v>89</v>
      </c>
      <c r="D69">
        <v>-10.8</v>
      </c>
      <c r="E69">
        <v>-10.8</v>
      </c>
      <c r="F69">
        <v>11.414999999999999</v>
      </c>
      <c r="G69">
        <v>13.62</v>
      </c>
      <c r="H69">
        <v>0</v>
      </c>
      <c r="I69">
        <v>-1</v>
      </c>
      <c r="J69">
        <v>0</v>
      </c>
      <c r="K69">
        <v>0</v>
      </c>
      <c r="L69">
        <v>2</v>
      </c>
      <c r="M69">
        <v>0</v>
      </c>
      <c r="N69">
        <v>0</v>
      </c>
      <c r="O69">
        <v>0</v>
      </c>
      <c r="P69">
        <v>1</v>
      </c>
      <c r="Q69">
        <v>3</v>
      </c>
    </row>
    <row r="70" spans="2:17" x14ac:dyDescent="0.25">
      <c r="B70">
        <v>236</v>
      </c>
      <c r="C70">
        <v>89</v>
      </c>
      <c r="D70">
        <v>-10.8</v>
      </c>
      <c r="E70">
        <v>-10.8</v>
      </c>
      <c r="F70">
        <v>8.0150000000000006</v>
      </c>
      <c r="G70">
        <v>10.625</v>
      </c>
      <c r="H70">
        <v>0</v>
      </c>
      <c r="I70">
        <v>-1</v>
      </c>
      <c r="J70">
        <v>0</v>
      </c>
      <c r="K70">
        <v>0</v>
      </c>
      <c r="L70">
        <v>2</v>
      </c>
      <c r="M70">
        <v>0</v>
      </c>
      <c r="N70">
        <v>0</v>
      </c>
      <c r="O70">
        <v>0</v>
      </c>
      <c r="P70">
        <v>1</v>
      </c>
      <c r="Q70">
        <v>3</v>
      </c>
    </row>
    <row r="71" spans="2:17" x14ac:dyDescent="0.25">
      <c r="B71">
        <v>236</v>
      </c>
      <c r="C71">
        <v>89</v>
      </c>
      <c r="D71">
        <v>-10.8</v>
      </c>
      <c r="E71">
        <v>-10.8</v>
      </c>
      <c r="F71">
        <v>13.99</v>
      </c>
      <c r="G71">
        <v>14.77</v>
      </c>
      <c r="H71">
        <v>0</v>
      </c>
      <c r="I71">
        <v>-1</v>
      </c>
      <c r="J71">
        <v>0</v>
      </c>
      <c r="K71">
        <v>0</v>
      </c>
      <c r="L71">
        <v>2</v>
      </c>
      <c r="M71">
        <v>0</v>
      </c>
      <c r="N71">
        <v>0</v>
      </c>
      <c r="O71">
        <v>0</v>
      </c>
      <c r="P71">
        <v>1</v>
      </c>
      <c r="Q71">
        <v>3</v>
      </c>
    </row>
    <row r="72" spans="2:17" x14ac:dyDescent="0.25">
      <c r="B72">
        <v>237</v>
      </c>
      <c r="C72">
        <v>89</v>
      </c>
      <c r="D72">
        <v>-10.8</v>
      </c>
      <c r="E72">
        <v>-10.8</v>
      </c>
      <c r="F72">
        <v>11.414999999999999</v>
      </c>
      <c r="G72">
        <v>13.62</v>
      </c>
      <c r="H72">
        <v>0</v>
      </c>
      <c r="I72">
        <v>-1</v>
      </c>
      <c r="J72">
        <v>0</v>
      </c>
      <c r="K72">
        <v>0</v>
      </c>
      <c r="L72">
        <v>2</v>
      </c>
      <c r="M72">
        <v>0</v>
      </c>
      <c r="N72">
        <v>0</v>
      </c>
      <c r="O72">
        <v>0</v>
      </c>
      <c r="P72">
        <v>1</v>
      </c>
      <c r="Q72">
        <v>3</v>
      </c>
    </row>
    <row r="73" spans="2:17" x14ac:dyDescent="0.25">
      <c r="B73">
        <v>237</v>
      </c>
      <c r="C73">
        <v>89</v>
      </c>
      <c r="D73">
        <v>-10.8</v>
      </c>
      <c r="E73">
        <v>-10.8</v>
      </c>
      <c r="F73">
        <v>8.0150000000000006</v>
      </c>
      <c r="G73">
        <v>10.625</v>
      </c>
      <c r="H73">
        <v>0</v>
      </c>
      <c r="I73">
        <v>-1</v>
      </c>
      <c r="J73">
        <v>0</v>
      </c>
      <c r="K73">
        <v>0</v>
      </c>
      <c r="L73">
        <v>2</v>
      </c>
      <c r="M73">
        <v>0</v>
      </c>
      <c r="N73">
        <v>0</v>
      </c>
      <c r="O73">
        <v>0</v>
      </c>
      <c r="P73">
        <v>1</v>
      </c>
      <c r="Q73">
        <v>3</v>
      </c>
    </row>
    <row r="74" spans="2:17" x14ac:dyDescent="0.25">
      <c r="B74">
        <v>237</v>
      </c>
      <c r="C74">
        <v>89</v>
      </c>
      <c r="D74">
        <v>-10.8</v>
      </c>
      <c r="E74">
        <v>-10.8</v>
      </c>
      <c r="F74">
        <v>13.99</v>
      </c>
      <c r="G74">
        <v>14.77</v>
      </c>
      <c r="H74">
        <v>0</v>
      </c>
      <c r="I74">
        <v>-1</v>
      </c>
      <c r="J74">
        <v>0</v>
      </c>
      <c r="K74">
        <v>0</v>
      </c>
      <c r="L74">
        <v>2</v>
      </c>
      <c r="M74">
        <v>0</v>
      </c>
      <c r="N74">
        <v>0</v>
      </c>
      <c r="O74">
        <v>0</v>
      </c>
      <c r="P74">
        <v>1</v>
      </c>
      <c r="Q74">
        <v>3</v>
      </c>
    </row>
    <row r="75" spans="2:17" x14ac:dyDescent="0.25">
      <c r="B75">
        <v>238</v>
      </c>
      <c r="C75">
        <v>89</v>
      </c>
      <c r="D75">
        <v>-10.8</v>
      </c>
      <c r="E75">
        <v>-10.8</v>
      </c>
      <c r="F75">
        <v>8.0150000000000006</v>
      </c>
      <c r="G75">
        <v>13.62</v>
      </c>
      <c r="H75">
        <v>0</v>
      </c>
      <c r="I75">
        <v>-1</v>
      </c>
      <c r="J75">
        <v>0</v>
      </c>
      <c r="K75">
        <v>0</v>
      </c>
      <c r="L75">
        <v>2</v>
      </c>
      <c r="M75">
        <v>0</v>
      </c>
      <c r="N75">
        <v>0</v>
      </c>
      <c r="O75">
        <v>0</v>
      </c>
      <c r="P75">
        <v>1</v>
      </c>
      <c r="Q75">
        <v>3</v>
      </c>
    </row>
    <row r="76" spans="2:17" x14ac:dyDescent="0.25">
      <c r="B76">
        <v>238</v>
      </c>
      <c r="C76">
        <v>89</v>
      </c>
      <c r="D76">
        <v>-10.8</v>
      </c>
      <c r="E76">
        <v>-10.8</v>
      </c>
      <c r="F76">
        <v>13.99</v>
      </c>
      <c r="G76">
        <v>14.77</v>
      </c>
      <c r="H76">
        <v>0</v>
      </c>
      <c r="I76">
        <v>-1</v>
      </c>
      <c r="J76">
        <v>0</v>
      </c>
      <c r="K76">
        <v>0</v>
      </c>
      <c r="L76">
        <v>2</v>
      </c>
      <c r="M76">
        <v>0</v>
      </c>
      <c r="N76">
        <v>0</v>
      </c>
      <c r="O76">
        <v>0</v>
      </c>
      <c r="P76">
        <v>1</v>
      </c>
      <c r="Q76">
        <v>3</v>
      </c>
    </row>
    <row r="77" spans="2:17" x14ac:dyDescent="0.25">
      <c r="B77">
        <v>239</v>
      </c>
      <c r="C77">
        <v>89</v>
      </c>
      <c r="D77">
        <v>-9</v>
      </c>
      <c r="E77">
        <v>-9</v>
      </c>
      <c r="F77">
        <v>8.0150000000000006</v>
      </c>
      <c r="G77">
        <v>13.62</v>
      </c>
      <c r="H77">
        <v>0</v>
      </c>
      <c r="I77">
        <v>-1</v>
      </c>
      <c r="J77">
        <v>0</v>
      </c>
      <c r="K77">
        <v>0</v>
      </c>
      <c r="L77">
        <v>2</v>
      </c>
      <c r="M77">
        <v>0</v>
      </c>
      <c r="N77">
        <v>0</v>
      </c>
      <c r="O77">
        <v>0</v>
      </c>
      <c r="P77">
        <v>1</v>
      </c>
      <c r="Q77">
        <v>3</v>
      </c>
    </row>
    <row r="78" spans="2:17" x14ac:dyDescent="0.25">
      <c r="B78">
        <v>239</v>
      </c>
      <c r="C78">
        <v>89</v>
      </c>
      <c r="D78">
        <v>-9</v>
      </c>
      <c r="E78">
        <v>-9</v>
      </c>
      <c r="F78">
        <v>13.99</v>
      </c>
      <c r="G78">
        <v>14.77</v>
      </c>
      <c r="H78">
        <v>0</v>
      </c>
      <c r="I78">
        <v>-1</v>
      </c>
      <c r="J78">
        <v>0</v>
      </c>
      <c r="K78">
        <v>0</v>
      </c>
      <c r="L78">
        <v>2</v>
      </c>
      <c r="M78">
        <v>0</v>
      </c>
      <c r="N78">
        <v>0</v>
      </c>
      <c r="O78">
        <v>0</v>
      </c>
      <c r="P78">
        <v>1</v>
      </c>
      <c r="Q78">
        <v>3</v>
      </c>
    </row>
    <row r="79" spans="2:17" x14ac:dyDescent="0.25">
      <c r="B79">
        <v>240</v>
      </c>
      <c r="C79">
        <v>89</v>
      </c>
      <c r="D79">
        <v>-8.1</v>
      </c>
      <c r="E79">
        <v>-8.1</v>
      </c>
      <c r="F79">
        <v>8.0150000000000006</v>
      </c>
      <c r="G79">
        <v>13.62</v>
      </c>
      <c r="H79">
        <v>0</v>
      </c>
      <c r="I79">
        <v>-1</v>
      </c>
      <c r="J79">
        <v>0</v>
      </c>
      <c r="K79">
        <v>0</v>
      </c>
      <c r="L79">
        <v>2</v>
      </c>
      <c r="M79">
        <v>0</v>
      </c>
      <c r="N79">
        <v>0</v>
      </c>
      <c r="O79">
        <v>0</v>
      </c>
      <c r="P79">
        <v>1</v>
      </c>
      <c r="Q79">
        <v>3</v>
      </c>
    </row>
    <row r="80" spans="2:17" x14ac:dyDescent="0.25">
      <c r="B80">
        <v>240</v>
      </c>
      <c r="C80">
        <v>89</v>
      </c>
      <c r="D80">
        <v>-9</v>
      </c>
      <c r="E80">
        <v>-9</v>
      </c>
      <c r="F80">
        <v>13.99</v>
      </c>
      <c r="G80">
        <v>14.77</v>
      </c>
      <c r="H80">
        <v>0</v>
      </c>
      <c r="I80">
        <v>-1</v>
      </c>
      <c r="J80">
        <v>0</v>
      </c>
      <c r="K80">
        <v>0</v>
      </c>
      <c r="L80">
        <v>2</v>
      </c>
      <c r="M80">
        <v>0</v>
      </c>
      <c r="N80">
        <v>0</v>
      </c>
      <c r="O80">
        <v>0</v>
      </c>
      <c r="P80">
        <v>1</v>
      </c>
      <c r="Q80">
        <v>3</v>
      </c>
    </row>
    <row r="81" spans="2:17" x14ac:dyDescent="0.25">
      <c r="B81">
        <v>250</v>
      </c>
      <c r="C81">
        <v>89</v>
      </c>
      <c r="D81">
        <v>-2.7</v>
      </c>
      <c r="E81">
        <v>-2.7</v>
      </c>
      <c r="F81">
        <v>11.414999999999999</v>
      </c>
      <c r="G81">
        <v>13.62</v>
      </c>
      <c r="H81">
        <v>0</v>
      </c>
      <c r="I81">
        <v>-1</v>
      </c>
      <c r="J81">
        <v>0</v>
      </c>
      <c r="K81">
        <v>0</v>
      </c>
      <c r="L81">
        <v>2</v>
      </c>
      <c r="M81">
        <v>0</v>
      </c>
      <c r="N81">
        <v>0</v>
      </c>
      <c r="O81">
        <v>0</v>
      </c>
      <c r="P81">
        <v>1</v>
      </c>
      <c r="Q81">
        <v>3</v>
      </c>
    </row>
    <row r="82" spans="2:17" x14ac:dyDescent="0.25">
      <c r="B82">
        <v>250</v>
      </c>
      <c r="C82">
        <v>89</v>
      </c>
      <c r="D82">
        <v>-2.7</v>
      </c>
      <c r="E82">
        <v>-2.7</v>
      </c>
      <c r="F82">
        <v>8.0150000000000006</v>
      </c>
      <c r="G82">
        <v>10.625</v>
      </c>
      <c r="H82">
        <v>0</v>
      </c>
      <c r="I82">
        <v>-1</v>
      </c>
      <c r="J82">
        <v>0</v>
      </c>
      <c r="K82">
        <v>0</v>
      </c>
      <c r="L82">
        <v>2</v>
      </c>
      <c r="M82">
        <v>0</v>
      </c>
      <c r="N82">
        <v>0</v>
      </c>
      <c r="O82">
        <v>0</v>
      </c>
      <c r="P82">
        <v>1</v>
      </c>
      <c r="Q82">
        <v>3</v>
      </c>
    </row>
    <row r="83" spans="2:17" x14ac:dyDescent="0.25">
      <c r="B83">
        <v>250</v>
      </c>
      <c r="C83">
        <v>89</v>
      </c>
      <c r="D83">
        <v>-2.7</v>
      </c>
      <c r="E83">
        <v>-2.7</v>
      </c>
      <c r="F83">
        <v>13.99</v>
      </c>
      <c r="G83">
        <v>14.77</v>
      </c>
      <c r="H83">
        <v>0</v>
      </c>
      <c r="I83">
        <v>-1</v>
      </c>
      <c r="J83">
        <v>0</v>
      </c>
      <c r="K83">
        <v>0</v>
      </c>
      <c r="L83">
        <v>2</v>
      </c>
      <c r="M83">
        <v>0</v>
      </c>
      <c r="N83">
        <v>0</v>
      </c>
      <c r="O83">
        <v>0</v>
      </c>
      <c r="P83">
        <v>1</v>
      </c>
      <c r="Q83">
        <v>3</v>
      </c>
    </row>
    <row r="84" spans="2:17" x14ac:dyDescent="0.25">
      <c r="B84">
        <v>241</v>
      </c>
      <c r="C84">
        <v>89</v>
      </c>
      <c r="D84">
        <v>-8.1</v>
      </c>
      <c r="E84">
        <v>-8.1</v>
      </c>
      <c r="F84">
        <v>8.0150000000000006</v>
      </c>
      <c r="G84">
        <v>14.77</v>
      </c>
      <c r="H84">
        <v>0</v>
      </c>
      <c r="I84">
        <v>-1</v>
      </c>
      <c r="J84">
        <v>0</v>
      </c>
      <c r="K84">
        <v>0</v>
      </c>
      <c r="L84">
        <v>2</v>
      </c>
      <c r="M84">
        <v>0</v>
      </c>
      <c r="N84">
        <v>0</v>
      </c>
      <c r="O84">
        <v>0</v>
      </c>
      <c r="P84">
        <v>1</v>
      </c>
      <c r="Q84">
        <v>3</v>
      </c>
    </row>
    <row r="85" spans="2:17" x14ac:dyDescent="0.25">
      <c r="B85">
        <v>251</v>
      </c>
      <c r="C85">
        <v>89</v>
      </c>
      <c r="D85">
        <v>-2.7</v>
      </c>
      <c r="E85">
        <v>-2.7</v>
      </c>
      <c r="F85">
        <v>8.0150000000000006</v>
      </c>
      <c r="G85">
        <v>14.77</v>
      </c>
      <c r="H85">
        <v>0</v>
      </c>
      <c r="I85">
        <v>-1</v>
      </c>
      <c r="J85">
        <v>0</v>
      </c>
      <c r="K85">
        <v>0</v>
      </c>
      <c r="L85">
        <v>2</v>
      </c>
      <c r="M85">
        <v>0</v>
      </c>
      <c r="N85">
        <v>0</v>
      </c>
      <c r="O85">
        <v>0</v>
      </c>
      <c r="P85">
        <v>1</v>
      </c>
      <c r="Q85">
        <v>3</v>
      </c>
    </row>
    <row r="86" spans="2:17" x14ac:dyDescent="0.25">
      <c r="B86">
        <v>251</v>
      </c>
      <c r="C86">
        <v>89</v>
      </c>
      <c r="D86">
        <v>-2.7</v>
      </c>
      <c r="E86">
        <v>-2.7</v>
      </c>
      <c r="F86">
        <v>1.47</v>
      </c>
      <c r="G86">
        <v>2.89</v>
      </c>
      <c r="H86">
        <v>0</v>
      </c>
      <c r="I86">
        <v>-1</v>
      </c>
      <c r="J86">
        <v>0</v>
      </c>
      <c r="K86">
        <v>0</v>
      </c>
      <c r="L86">
        <v>2</v>
      </c>
      <c r="M86">
        <v>0</v>
      </c>
      <c r="N86">
        <v>0</v>
      </c>
      <c r="O86">
        <v>0</v>
      </c>
      <c r="P86">
        <v>1</v>
      </c>
      <c r="Q86">
        <v>3</v>
      </c>
    </row>
    <row r="87" spans="2:17" x14ac:dyDescent="0.25">
      <c r="B87">
        <v>250</v>
      </c>
      <c r="C87">
        <v>89</v>
      </c>
      <c r="D87">
        <v>-2.7</v>
      </c>
      <c r="E87">
        <v>-2.7</v>
      </c>
      <c r="F87">
        <v>1.47</v>
      </c>
      <c r="G87">
        <v>2.89</v>
      </c>
      <c r="H87">
        <v>0</v>
      </c>
      <c r="I87">
        <v>-1</v>
      </c>
      <c r="J87">
        <v>0</v>
      </c>
      <c r="K87">
        <v>0</v>
      </c>
      <c r="L87">
        <v>2</v>
      </c>
      <c r="M87">
        <v>0</v>
      </c>
      <c r="N87">
        <v>0</v>
      </c>
      <c r="O87">
        <v>0</v>
      </c>
      <c r="P87">
        <v>1</v>
      </c>
      <c r="Q87">
        <v>3</v>
      </c>
    </row>
    <row r="88" spans="2:17" x14ac:dyDescent="0.25">
      <c r="B88">
        <v>241</v>
      </c>
      <c r="C88">
        <v>89</v>
      </c>
      <c r="D88">
        <v>-8.1</v>
      </c>
      <c r="E88">
        <v>-8.1</v>
      </c>
      <c r="F88">
        <v>1.47</v>
      </c>
      <c r="G88">
        <v>2.89</v>
      </c>
      <c r="H88">
        <v>0</v>
      </c>
      <c r="I88">
        <v>-1</v>
      </c>
      <c r="J88">
        <v>0</v>
      </c>
      <c r="K88">
        <v>0</v>
      </c>
      <c r="L88">
        <v>2</v>
      </c>
      <c r="M88">
        <v>0</v>
      </c>
      <c r="N88">
        <v>0</v>
      </c>
      <c r="O88">
        <v>0</v>
      </c>
      <c r="P88">
        <v>1</v>
      </c>
      <c r="Q88">
        <v>3</v>
      </c>
    </row>
    <row r="89" spans="2:17" x14ac:dyDescent="0.25">
      <c r="B89">
        <v>240</v>
      </c>
      <c r="C89">
        <v>89</v>
      </c>
      <c r="D89">
        <v>-9</v>
      </c>
      <c r="E89">
        <v>-9</v>
      </c>
      <c r="F89">
        <v>1.47</v>
      </c>
      <c r="G89">
        <v>2.89</v>
      </c>
      <c r="H89">
        <v>0</v>
      </c>
      <c r="I89">
        <v>-1</v>
      </c>
      <c r="J89">
        <v>0</v>
      </c>
      <c r="K89">
        <v>0</v>
      </c>
      <c r="L89">
        <v>2</v>
      </c>
      <c r="M89">
        <v>0</v>
      </c>
      <c r="N89">
        <v>0</v>
      </c>
      <c r="O89">
        <v>0</v>
      </c>
      <c r="P89">
        <v>1</v>
      </c>
      <c r="Q89">
        <v>3</v>
      </c>
    </row>
    <row r="90" spans="2:17" x14ac:dyDescent="0.25">
      <c r="B90">
        <v>239</v>
      </c>
      <c r="C90">
        <v>89</v>
      </c>
      <c r="D90">
        <v>-9</v>
      </c>
      <c r="E90">
        <v>-9</v>
      </c>
      <c r="F90">
        <v>1.47</v>
      </c>
      <c r="G90">
        <v>2.89</v>
      </c>
      <c r="H90">
        <v>0</v>
      </c>
      <c r="I90">
        <v>-1</v>
      </c>
      <c r="J90">
        <v>0</v>
      </c>
      <c r="K90">
        <v>0</v>
      </c>
      <c r="L90">
        <v>2</v>
      </c>
      <c r="M90">
        <v>0</v>
      </c>
      <c r="N90">
        <v>0</v>
      </c>
      <c r="O90">
        <v>0</v>
      </c>
      <c r="P90">
        <v>1</v>
      </c>
      <c r="Q90">
        <v>3</v>
      </c>
    </row>
    <row r="91" spans="2:17" x14ac:dyDescent="0.25">
      <c r="B91">
        <v>238</v>
      </c>
      <c r="C91">
        <v>89</v>
      </c>
      <c r="D91">
        <v>-10.8</v>
      </c>
      <c r="E91">
        <v>-10.8</v>
      </c>
      <c r="F91">
        <v>1.47</v>
      </c>
      <c r="G91">
        <v>2.89</v>
      </c>
      <c r="H91">
        <v>0</v>
      </c>
      <c r="I91">
        <v>-1</v>
      </c>
      <c r="J91">
        <v>0</v>
      </c>
      <c r="K91">
        <v>0</v>
      </c>
      <c r="L91">
        <v>2</v>
      </c>
      <c r="M91">
        <v>0</v>
      </c>
      <c r="N91">
        <v>0</v>
      </c>
      <c r="O91">
        <v>0</v>
      </c>
      <c r="P91">
        <v>1</v>
      </c>
      <c r="Q91">
        <v>3</v>
      </c>
    </row>
    <row r="92" spans="2:17" x14ac:dyDescent="0.25">
      <c r="B92">
        <v>237</v>
      </c>
      <c r="C92">
        <v>89</v>
      </c>
      <c r="D92">
        <v>-10.8</v>
      </c>
      <c r="E92">
        <v>-10.8</v>
      </c>
      <c r="F92">
        <v>1.47</v>
      </c>
      <c r="G92">
        <v>2.89</v>
      </c>
      <c r="H92">
        <v>0</v>
      </c>
      <c r="I92">
        <v>-1</v>
      </c>
      <c r="J92">
        <v>0</v>
      </c>
      <c r="K92">
        <v>0</v>
      </c>
      <c r="L92">
        <v>2</v>
      </c>
      <c r="M92">
        <v>0</v>
      </c>
      <c r="N92">
        <v>0</v>
      </c>
      <c r="O92">
        <v>0</v>
      </c>
      <c r="P92">
        <v>1</v>
      </c>
      <c r="Q92">
        <v>3</v>
      </c>
    </row>
    <row r="93" spans="2:17" x14ac:dyDescent="0.25">
      <c r="B93">
        <v>236</v>
      </c>
      <c r="C93">
        <v>89</v>
      </c>
      <c r="D93">
        <v>-10.8</v>
      </c>
      <c r="E93">
        <v>-10.8</v>
      </c>
      <c r="F93">
        <v>1.47</v>
      </c>
      <c r="G93">
        <v>2.89</v>
      </c>
      <c r="H93">
        <v>0</v>
      </c>
      <c r="I93">
        <v>-1</v>
      </c>
      <c r="J93">
        <v>0</v>
      </c>
      <c r="K93">
        <v>0</v>
      </c>
      <c r="L93">
        <v>2</v>
      </c>
      <c r="M93">
        <v>0</v>
      </c>
      <c r="N93">
        <v>0</v>
      </c>
      <c r="O93">
        <v>0</v>
      </c>
      <c r="P93">
        <v>1</v>
      </c>
      <c r="Q93">
        <v>3</v>
      </c>
    </row>
    <row r="94" spans="2:17" x14ac:dyDescent="0.25">
      <c r="B94">
        <v>235</v>
      </c>
      <c r="C94">
        <v>89</v>
      </c>
      <c r="D94">
        <v>-8.1</v>
      </c>
      <c r="E94">
        <v>-8.1</v>
      </c>
      <c r="F94">
        <v>1.47</v>
      </c>
      <c r="G94">
        <v>2.89</v>
      </c>
      <c r="H94">
        <v>0</v>
      </c>
      <c r="I94">
        <v>-1</v>
      </c>
      <c r="J94">
        <v>0</v>
      </c>
      <c r="K94">
        <v>0</v>
      </c>
      <c r="L94">
        <v>2</v>
      </c>
      <c r="M94">
        <v>0</v>
      </c>
      <c r="N94">
        <v>0</v>
      </c>
      <c r="O94">
        <v>0</v>
      </c>
      <c r="P94">
        <v>1</v>
      </c>
      <c r="Q94">
        <v>3</v>
      </c>
    </row>
    <row r="95" spans="2:17" x14ac:dyDescent="0.25">
      <c r="B95">
        <v>405</v>
      </c>
      <c r="C95">
        <v>89</v>
      </c>
      <c r="D95">
        <v>-9</v>
      </c>
      <c r="E95">
        <v>-9</v>
      </c>
      <c r="F95">
        <v>0</v>
      </c>
      <c r="G95">
        <v>2</v>
      </c>
      <c r="H95">
        <v>0</v>
      </c>
      <c r="I95">
        <v>-1</v>
      </c>
      <c r="J95">
        <v>0</v>
      </c>
      <c r="K95">
        <v>0</v>
      </c>
      <c r="L95">
        <v>2</v>
      </c>
      <c r="M95">
        <v>0</v>
      </c>
      <c r="N95">
        <v>0</v>
      </c>
      <c r="O95">
        <v>0</v>
      </c>
      <c r="P95">
        <v>1</v>
      </c>
      <c r="Q95">
        <v>3</v>
      </c>
    </row>
    <row r="96" spans="2:17" x14ac:dyDescent="0.25">
      <c r="B96">
        <v>405</v>
      </c>
      <c r="C96">
        <v>89</v>
      </c>
      <c r="D96">
        <v>-2</v>
      </c>
      <c r="E96">
        <v>-2</v>
      </c>
      <c r="F96">
        <v>2</v>
      </c>
      <c r="G96">
        <v>0</v>
      </c>
      <c r="H96">
        <v>0</v>
      </c>
      <c r="I96">
        <v>-1</v>
      </c>
      <c r="J96">
        <v>0</v>
      </c>
      <c r="K96">
        <v>0</v>
      </c>
      <c r="L96">
        <v>2</v>
      </c>
      <c r="M96">
        <v>0</v>
      </c>
      <c r="N96">
        <v>0</v>
      </c>
      <c r="O96">
        <v>0</v>
      </c>
      <c r="P96">
        <v>1</v>
      </c>
      <c r="Q96">
        <v>3</v>
      </c>
    </row>
    <row r="97" spans="2:17" x14ac:dyDescent="0.25">
      <c r="B97">
        <v>234</v>
      </c>
      <c r="C97">
        <v>89</v>
      </c>
      <c r="D97">
        <v>-6</v>
      </c>
      <c r="E97">
        <v>-6</v>
      </c>
      <c r="F97">
        <v>14</v>
      </c>
      <c r="G97">
        <v>14.61</v>
      </c>
      <c r="H97">
        <v>0</v>
      </c>
      <c r="I97">
        <v>-1</v>
      </c>
      <c r="J97">
        <v>0</v>
      </c>
      <c r="K97">
        <v>0</v>
      </c>
      <c r="L97">
        <v>2</v>
      </c>
      <c r="M97">
        <v>0</v>
      </c>
      <c r="N97">
        <v>0</v>
      </c>
      <c r="O97">
        <v>0</v>
      </c>
      <c r="P97">
        <v>1</v>
      </c>
      <c r="Q97">
        <v>4</v>
      </c>
    </row>
    <row r="98" spans="2:17" x14ac:dyDescent="0.25">
      <c r="B98">
        <v>228</v>
      </c>
      <c r="C98">
        <v>89</v>
      </c>
      <c r="D98">
        <v>-6</v>
      </c>
      <c r="E98">
        <v>-6</v>
      </c>
      <c r="F98">
        <v>14</v>
      </c>
      <c r="G98">
        <v>14.61</v>
      </c>
      <c r="H98">
        <v>0</v>
      </c>
      <c r="I98">
        <v>-1</v>
      </c>
      <c r="J98">
        <v>0</v>
      </c>
      <c r="K98">
        <v>0</v>
      </c>
      <c r="L98">
        <v>2</v>
      </c>
      <c r="M98">
        <v>0</v>
      </c>
      <c r="N98">
        <v>0</v>
      </c>
      <c r="O98">
        <v>0</v>
      </c>
      <c r="P98">
        <v>1</v>
      </c>
      <c r="Q98">
        <v>4</v>
      </c>
    </row>
    <row r="99" spans="2:17" x14ac:dyDescent="0.25">
      <c r="B99">
        <v>258</v>
      </c>
      <c r="C99">
        <v>89</v>
      </c>
      <c r="D99">
        <v>-3</v>
      </c>
      <c r="E99">
        <v>-3</v>
      </c>
      <c r="F99">
        <v>14</v>
      </c>
      <c r="G99">
        <v>14.61</v>
      </c>
      <c r="H99">
        <v>0</v>
      </c>
      <c r="I99">
        <v>-1</v>
      </c>
      <c r="J99">
        <v>0</v>
      </c>
      <c r="K99">
        <v>0</v>
      </c>
      <c r="L99">
        <v>2</v>
      </c>
      <c r="M99">
        <v>0</v>
      </c>
      <c r="N99">
        <v>0</v>
      </c>
      <c r="O99">
        <v>0</v>
      </c>
      <c r="P99">
        <v>1</v>
      </c>
      <c r="Q99">
        <v>4</v>
      </c>
    </row>
    <row r="100" spans="2:17" x14ac:dyDescent="0.25">
      <c r="B100">
        <v>257</v>
      </c>
      <c r="C100">
        <v>89</v>
      </c>
      <c r="D100">
        <v>-3</v>
      </c>
      <c r="E100">
        <v>-3</v>
      </c>
      <c r="F100">
        <v>14</v>
      </c>
      <c r="G100">
        <v>14.61</v>
      </c>
      <c r="H100">
        <v>0</v>
      </c>
      <c r="I100">
        <v>-1</v>
      </c>
      <c r="J100">
        <v>0</v>
      </c>
      <c r="K100">
        <v>0</v>
      </c>
      <c r="L100">
        <v>2</v>
      </c>
      <c r="M100">
        <v>0</v>
      </c>
      <c r="N100">
        <v>0</v>
      </c>
      <c r="O100">
        <v>0</v>
      </c>
      <c r="P100">
        <v>1</v>
      </c>
      <c r="Q100">
        <v>4</v>
      </c>
    </row>
    <row r="101" spans="2:17" x14ac:dyDescent="0.25">
      <c r="B101">
        <v>233</v>
      </c>
      <c r="C101">
        <v>89</v>
      </c>
      <c r="D101">
        <v>-7.5</v>
      </c>
      <c r="E101">
        <v>-7.5</v>
      </c>
      <c r="F101">
        <v>14</v>
      </c>
      <c r="G101">
        <v>14.61</v>
      </c>
      <c r="H101">
        <v>0</v>
      </c>
      <c r="I101">
        <v>-1</v>
      </c>
      <c r="J101">
        <v>0</v>
      </c>
      <c r="K101">
        <v>0</v>
      </c>
      <c r="L101">
        <v>2</v>
      </c>
      <c r="M101">
        <v>0</v>
      </c>
      <c r="N101">
        <v>0</v>
      </c>
      <c r="O101">
        <v>0</v>
      </c>
      <c r="P101">
        <v>1</v>
      </c>
      <c r="Q101">
        <v>4</v>
      </c>
    </row>
    <row r="102" spans="2:17" x14ac:dyDescent="0.25">
      <c r="B102">
        <v>232</v>
      </c>
      <c r="C102">
        <v>89</v>
      </c>
      <c r="D102">
        <v>-7.5</v>
      </c>
      <c r="E102">
        <v>-7.5</v>
      </c>
      <c r="F102">
        <v>14</v>
      </c>
      <c r="G102">
        <v>14.61</v>
      </c>
      <c r="H102">
        <v>0</v>
      </c>
      <c r="I102">
        <v>-1</v>
      </c>
      <c r="J102">
        <v>0</v>
      </c>
      <c r="K102">
        <v>0</v>
      </c>
      <c r="L102">
        <v>2</v>
      </c>
      <c r="M102">
        <v>0</v>
      </c>
      <c r="N102">
        <v>0</v>
      </c>
      <c r="O102">
        <v>0</v>
      </c>
      <c r="P102">
        <v>1</v>
      </c>
      <c r="Q102">
        <v>4</v>
      </c>
    </row>
    <row r="103" spans="2:17" x14ac:dyDescent="0.25">
      <c r="B103">
        <v>231</v>
      </c>
      <c r="C103">
        <v>89</v>
      </c>
      <c r="D103">
        <v>-9</v>
      </c>
      <c r="E103">
        <v>-9</v>
      </c>
      <c r="F103">
        <v>14</v>
      </c>
      <c r="G103">
        <v>14.61</v>
      </c>
      <c r="H103">
        <v>0</v>
      </c>
      <c r="I103">
        <v>-1</v>
      </c>
      <c r="J103">
        <v>0</v>
      </c>
      <c r="K103">
        <v>0</v>
      </c>
      <c r="L103">
        <v>2</v>
      </c>
      <c r="M103">
        <v>0</v>
      </c>
      <c r="N103">
        <v>0</v>
      </c>
      <c r="O103">
        <v>0</v>
      </c>
      <c r="P103">
        <v>1</v>
      </c>
      <c r="Q103">
        <v>4</v>
      </c>
    </row>
    <row r="104" spans="2:17" x14ac:dyDescent="0.25">
      <c r="B104">
        <v>230</v>
      </c>
      <c r="C104">
        <v>89</v>
      </c>
      <c r="D104">
        <v>-9</v>
      </c>
      <c r="E104">
        <v>-9</v>
      </c>
      <c r="F104">
        <v>14</v>
      </c>
      <c r="G104">
        <v>14.61</v>
      </c>
      <c r="H104">
        <v>0</v>
      </c>
      <c r="I104">
        <v>-1</v>
      </c>
      <c r="J104">
        <v>0</v>
      </c>
      <c r="K104">
        <v>0</v>
      </c>
      <c r="L104">
        <v>2</v>
      </c>
      <c r="M104">
        <v>0</v>
      </c>
      <c r="N104">
        <v>0</v>
      </c>
      <c r="O104">
        <v>0</v>
      </c>
      <c r="P104">
        <v>1</v>
      </c>
      <c r="Q104">
        <v>4</v>
      </c>
    </row>
    <row r="105" spans="2:17" x14ac:dyDescent="0.25">
      <c r="B105">
        <v>229</v>
      </c>
      <c r="C105">
        <v>89</v>
      </c>
      <c r="D105">
        <v>-9</v>
      </c>
      <c r="E105">
        <v>-9</v>
      </c>
      <c r="F105">
        <v>14</v>
      </c>
      <c r="G105">
        <v>14.61</v>
      </c>
      <c r="H105">
        <v>0</v>
      </c>
      <c r="I105">
        <v>-1</v>
      </c>
      <c r="J105">
        <v>0</v>
      </c>
      <c r="K105">
        <v>0</v>
      </c>
      <c r="L105">
        <v>2</v>
      </c>
      <c r="M105">
        <v>0</v>
      </c>
      <c r="N105">
        <v>0</v>
      </c>
      <c r="O105">
        <v>0</v>
      </c>
      <c r="P105">
        <v>1</v>
      </c>
      <c r="Q105">
        <v>4</v>
      </c>
    </row>
    <row r="106" spans="2:17" x14ac:dyDescent="0.25">
      <c r="B106">
        <v>227</v>
      </c>
      <c r="C106">
        <v>89</v>
      </c>
      <c r="D106">
        <v>-18</v>
      </c>
      <c r="E106">
        <v>-18</v>
      </c>
      <c r="F106">
        <v>14</v>
      </c>
      <c r="G106">
        <v>14.61</v>
      </c>
      <c r="H106">
        <v>0</v>
      </c>
      <c r="I106">
        <v>-1</v>
      </c>
      <c r="J106">
        <v>0</v>
      </c>
      <c r="K106">
        <v>0</v>
      </c>
      <c r="L106">
        <v>2</v>
      </c>
      <c r="M106">
        <v>0</v>
      </c>
      <c r="N106">
        <v>0</v>
      </c>
      <c r="O106">
        <v>0</v>
      </c>
      <c r="P106">
        <v>1</v>
      </c>
      <c r="Q106">
        <v>4</v>
      </c>
    </row>
    <row r="107" spans="2:17" x14ac:dyDescent="0.25">
      <c r="B107">
        <v>226</v>
      </c>
      <c r="C107">
        <v>89</v>
      </c>
      <c r="D107">
        <v>-22.5</v>
      </c>
      <c r="E107">
        <v>-22.5</v>
      </c>
      <c r="F107">
        <v>14</v>
      </c>
      <c r="G107">
        <v>14.61</v>
      </c>
      <c r="H107">
        <v>0</v>
      </c>
      <c r="I107">
        <v>-1</v>
      </c>
      <c r="J107">
        <v>0</v>
      </c>
      <c r="K107">
        <v>0</v>
      </c>
      <c r="L107">
        <v>2</v>
      </c>
      <c r="M107">
        <v>0</v>
      </c>
      <c r="N107">
        <v>0</v>
      </c>
      <c r="O107">
        <v>0</v>
      </c>
      <c r="P107">
        <v>1</v>
      </c>
      <c r="Q107">
        <v>4</v>
      </c>
    </row>
    <row r="108" spans="2:17" x14ac:dyDescent="0.25">
      <c r="B108">
        <v>225</v>
      </c>
      <c r="C108">
        <v>89</v>
      </c>
      <c r="D108">
        <v>-22.5</v>
      </c>
      <c r="E108">
        <v>-22.5</v>
      </c>
      <c r="F108">
        <v>14</v>
      </c>
      <c r="G108">
        <v>14.61</v>
      </c>
      <c r="H108">
        <v>0</v>
      </c>
      <c r="I108">
        <v>-1</v>
      </c>
      <c r="J108">
        <v>0</v>
      </c>
      <c r="K108">
        <v>0</v>
      </c>
      <c r="L108">
        <v>2</v>
      </c>
      <c r="M108">
        <v>0</v>
      </c>
      <c r="N108">
        <v>0</v>
      </c>
      <c r="O108">
        <v>0</v>
      </c>
      <c r="P108">
        <v>1</v>
      </c>
      <c r="Q108">
        <v>4</v>
      </c>
    </row>
    <row r="109" spans="2:17" x14ac:dyDescent="0.25">
      <c r="B109">
        <v>224</v>
      </c>
      <c r="C109">
        <v>89</v>
      </c>
      <c r="D109">
        <v>-27</v>
      </c>
      <c r="E109">
        <v>-27</v>
      </c>
      <c r="F109">
        <v>14</v>
      </c>
      <c r="G109">
        <v>14.61</v>
      </c>
      <c r="H109">
        <v>0</v>
      </c>
      <c r="I109">
        <v>-1</v>
      </c>
      <c r="J109">
        <v>0</v>
      </c>
      <c r="K109">
        <v>0</v>
      </c>
      <c r="L109">
        <v>2</v>
      </c>
      <c r="M109">
        <v>0</v>
      </c>
      <c r="N109">
        <v>0</v>
      </c>
      <c r="O109">
        <v>0</v>
      </c>
      <c r="P109">
        <v>1</v>
      </c>
      <c r="Q109">
        <v>4</v>
      </c>
    </row>
    <row r="110" spans="2:17" x14ac:dyDescent="0.25">
      <c r="B110">
        <v>223</v>
      </c>
      <c r="C110">
        <v>89</v>
      </c>
      <c r="D110">
        <v>-27</v>
      </c>
      <c r="E110">
        <v>-27</v>
      </c>
      <c r="F110">
        <v>14</v>
      </c>
      <c r="G110">
        <v>14.61</v>
      </c>
      <c r="H110">
        <v>0</v>
      </c>
      <c r="I110">
        <v>-1</v>
      </c>
      <c r="J110">
        <v>0</v>
      </c>
      <c r="K110">
        <v>0</v>
      </c>
      <c r="L110">
        <v>2</v>
      </c>
      <c r="M110">
        <v>0</v>
      </c>
      <c r="N110">
        <v>0</v>
      </c>
      <c r="O110">
        <v>0</v>
      </c>
      <c r="P110">
        <v>1</v>
      </c>
      <c r="Q110">
        <v>4</v>
      </c>
    </row>
    <row r="111" spans="2:17" x14ac:dyDescent="0.25">
      <c r="B111">
        <v>222</v>
      </c>
      <c r="C111">
        <v>89</v>
      </c>
      <c r="D111">
        <v>-27</v>
      </c>
      <c r="E111">
        <v>-27</v>
      </c>
      <c r="F111">
        <v>14</v>
      </c>
      <c r="G111">
        <v>14.61</v>
      </c>
      <c r="H111">
        <v>0</v>
      </c>
      <c r="I111">
        <v>-1</v>
      </c>
      <c r="J111">
        <v>0</v>
      </c>
      <c r="K111">
        <v>0</v>
      </c>
      <c r="L111">
        <v>2</v>
      </c>
      <c r="M111">
        <v>0</v>
      </c>
      <c r="N111">
        <v>0</v>
      </c>
      <c r="O111">
        <v>0</v>
      </c>
      <c r="P111">
        <v>1</v>
      </c>
      <c r="Q111">
        <v>4</v>
      </c>
    </row>
    <row r="112" spans="2:17" x14ac:dyDescent="0.25">
      <c r="B112">
        <v>221</v>
      </c>
      <c r="C112">
        <v>89</v>
      </c>
      <c r="D112">
        <v>-18</v>
      </c>
      <c r="E112">
        <v>-18</v>
      </c>
      <c r="F112">
        <v>14</v>
      </c>
      <c r="G112">
        <v>14.61</v>
      </c>
      <c r="H112">
        <v>0</v>
      </c>
      <c r="I112">
        <v>-1</v>
      </c>
      <c r="J112">
        <v>0</v>
      </c>
      <c r="K112">
        <v>0</v>
      </c>
      <c r="L112">
        <v>2</v>
      </c>
      <c r="M112">
        <v>0</v>
      </c>
      <c r="N112">
        <v>0</v>
      </c>
      <c r="O112">
        <v>0</v>
      </c>
      <c r="P112">
        <v>1</v>
      </c>
      <c r="Q112">
        <v>4</v>
      </c>
    </row>
    <row r="113" spans="2:17" x14ac:dyDescent="0.25">
      <c r="B113">
        <v>253</v>
      </c>
      <c r="C113">
        <v>89</v>
      </c>
      <c r="D113">
        <v>-9</v>
      </c>
      <c r="E113">
        <v>-9</v>
      </c>
      <c r="F113">
        <v>14</v>
      </c>
      <c r="G113">
        <v>14.61</v>
      </c>
      <c r="H113">
        <v>0</v>
      </c>
      <c r="I113">
        <v>-1</v>
      </c>
      <c r="J113">
        <v>0</v>
      </c>
      <c r="K113">
        <v>0</v>
      </c>
      <c r="L113">
        <v>2</v>
      </c>
      <c r="M113">
        <v>0</v>
      </c>
      <c r="N113">
        <v>0</v>
      </c>
      <c r="O113">
        <v>0</v>
      </c>
      <c r="P113">
        <v>1</v>
      </c>
      <c r="Q113">
        <v>4</v>
      </c>
    </row>
    <row r="114" spans="2:17" x14ac:dyDescent="0.25">
      <c r="B114">
        <v>252</v>
      </c>
      <c r="C114">
        <v>89</v>
      </c>
      <c r="D114">
        <v>-9</v>
      </c>
      <c r="E114">
        <v>-9</v>
      </c>
      <c r="F114">
        <v>14</v>
      </c>
      <c r="G114">
        <v>14.61</v>
      </c>
      <c r="H114">
        <v>0</v>
      </c>
      <c r="I114">
        <v>-1</v>
      </c>
      <c r="J114">
        <v>0</v>
      </c>
      <c r="K114">
        <v>0</v>
      </c>
      <c r="L114">
        <v>2</v>
      </c>
      <c r="M114">
        <v>0</v>
      </c>
      <c r="N114">
        <v>0</v>
      </c>
      <c r="O114">
        <v>0</v>
      </c>
      <c r="P114">
        <v>1</v>
      </c>
      <c r="Q114">
        <v>4</v>
      </c>
    </row>
    <row r="115" spans="2:17" x14ac:dyDescent="0.25">
      <c r="B115">
        <v>253</v>
      </c>
      <c r="C115">
        <v>89</v>
      </c>
      <c r="D115">
        <v>-3</v>
      </c>
      <c r="E115">
        <v>-3</v>
      </c>
      <c r="F115">
        <v>12.3</v>
      </c>
      <c r="G115">
        <v>12.91</v>
      </c>
      <c r="H115">
        <v>0</v>
      </c>
      <c r="I115">
        <v>-1</v>
      </c>
      <c r="J115">
        <v>0</v>
      </c>
      <c r="K115">
        <v>0</v>
      </c>
      <c r="L115">
        <v>2</v>
      </c>
      <c r="M115">
        <v>0</v>
      </c>
      <c r="N115">
        <v>0</v>
      </c>
      <c r="O115">
        <v>0</v>
      </c>
      <c r="P115">
        <v>1</v>
      </c>
      <c r="Q115">
        <v>4</v>
      </c>
    </row>
    <row r="116" spans="2:17" x14ac:dyDescent="0.25">
      <c r="B116">
        <v>252</v>
      </c>
      <c r="C116">
        <v>89</v>
      </c>
      <c r="D116">
        <v>-3</v>
      </c>
      <c r="E116">
        <v>-3</v>
      </c>
      <c r="F116">
        <v>12.3</v>
      </c>
      <c r="G116">
        <v>12.91</v>
      </c>
      <c r="H116">
        <v>0</v>
      </c>
      <c r="I116">
        <v>-1</v>
      </c>
      <c r="J116">
        <v>0</v>
      </c>
      <c r="K116">
        <v>0</v>
      </c>
      <c r="L116">
        <v>2</v>
      </c>
      <c r="M116">
        <v>0</v>
      </c>
      <c r="N116">
        <v>0</v>
      </c>
      <c r="O116">
        <v>0</v>
      </c>
      <c r="P116">
        <v>1</v>
      </c>
      <c r="Q116">
        <v>4</v>
      </c>
    </row>
    <row r="117" spans="2:17" x14ac:dyDescent="0.25">
      <c r="B117">
        <v>227</v>
      </c>
      <c r="C117">
        <v>89</v>
      </c>
      <c r="D117">
        <v>-6</v>
      </c>
      <c r="E117">
        <v>-6</v>
      </c>
      <c r="F117">
        <v>12.3</v>
      </c>
      <c r="G117">
        <v>12.91</v>
      </c>
      <c r="H117">
        <v>0</v>
      </c>
      <c r="I117">
        <v>-1</v>
      </c>
      <c r="J117">
        <v>0</v>
      </c>
      <c r="K117">
        <v>0</v>
      </c>
      <c r="L117">
        <v>2</v>
      </c>
      <c r="M117">
        <v>0</v>
      </c>
      <c r="N117">
        <v>0</v>
      </c>
      <c r="O117">
        <v>0</v>
      </c>
      <c r="P117">
        <v>1</v>
      </c>
      <c r="Q117">
        <v>4</v>
      </c>
    </row>
    <row r="118" spans="2:17" x14ac:dyDescent="0.25">
      <c r="B118">
        <v>221</v>
      </c>
      <c r="C118">
        <v>89</v>
      </c>
      <c r="D118">
        <v>-6</v>
      </c>
      <c r="E118">
        <v>-6</v>
      </c>
      <c r="F118">
        <v>12.3</v>
      </c>
      <c r="G118">
        <v>12.91</v>
      </c>
      <c r="H118">
        <v>0</v>
      </c>
      <c r="I118">
        <v>-1</v>
      </c>
      <c r="J118">
        <v>0</v>
      </c>
      <c r="K118">
        <v>0</v>
      </c>
      <c r="L118">
        <v>2</v>
      </c>
      <c r="M118">
        <v>0</v>
      </c>
      <c r="N118">
        <v>0</v>
      </c>
      <c r="O118">
        <v>0</v>
      </c>
      <c r="P118">
        <v>1</v>
      </c>
      <c r="Q118">
        <v>4</v>
      </c>
    </row>
    <row r="119" spans="2:17" x14ac:dyDescent="0.25">
      <c r="B119">
        <v>226</v>
      </c>
      <c r="C119">
        <v>89</v>
      </c>
      <c r="D119">
        <v>-7.5</v>
      </c>
      <c r="E119">
        <v>-7.5</v>
      </c>
      <c r="F119">
        <v>12.3</v>
      </c>
      <c r="G119">
        <v>12.91</v>
      </c>
      <c r="H119">
        <v>0</v>
      </c>
      <c r="I119">
        <v>-1</v>
      </c>
      <c r="J119">
        <v>0</v>
      </c>
      <c r="K119">
        <v>0</v>
      </c>
      <c r="L119">
        <v>2</v>
      </c>
      <c r="M119">
        <v>0</v>
      </c>
      <c r="N119">
        <v>0</v>
      </c>
      <c r="O119">
        <v>0</v>
      </c>
      <c r="P119">
        <v>1</v>
      </c>
      <c r="Q119">
        <v>4</v>
      </c>
    </row>
    <row r="120" spans="2:17" x14ac:dyDescent="0.25">
      <c r="B120">
        <v>225</v>
      </c>
      <c r="C120">
        <v>89</v>
      </c>
      <c r="D120">
        <v>-7.5</v>
      </c>
      <c r="E120">
        <v>-7.5</v>
      </c>
      <c r="F120">
        <v>12.3</v>
      </c>
      <c r="G120">
        <v>12.91</v>
      </c>
      <c r="H120">
        <v>0</v>
      </c>
      <c r="I120">
        <v>-1</v>
      </c>
      <c r="J120">
        <v>0</v>
      </c>
      <c r="K120">
        <v>0</v>
      </c>
      <c r="L120">
        <v>2</v>
      </c>
      <c r="M120">
        <v>0</v>
      </c>
      <c r="N120">
        <v>0</v>
      </c>
      <c r="O120">
        <v>0</v>
      </c>
      <c r="P120">
        <v>1</v>
      </c>
      <c r="Q120">
        <v>4</v>
      </c>
    </row>
    <row r="121" spans="2:17" x14ac:dyDescent="0.25">
      <c r="B121">
        <v>224</v>
      </c>
      <c r="C121">
        <v>89</v>
      </c>
      <c r="D121">
        <v>-9</v>
      </c>
      <c r="E121">
        <v>-9</v>
      </c>
      <c r="F121">
        <v>12.3</v>
      </c>
      <c r="G121">
        <v>12.91</v>
      </c>
      <c r="H121">
        <v>0</v>
      </c>
      <c r="I121">
        <v>-1</v>
      </c>
      <c r="J121">
        <v>0</v>
      </c>
      <c r="K121">
        <v>0</v>
      </c>
      <c r="L121">
        <v>2</v>
      </c>
      <c r="M121">
        <v>0</v>
      </c>
      <c r="N121">
        <v>0</v>
      </c>
      <c r="O121">
        <v>0</v>
      </c>
      <c r="P121">
        <v>1</v>
      </c>
      <c r="Q121">
        <v>4</v>
      </c>
    </row>
    <row r="122" spans="2:17" x14ac:dyDescent="0.25">
      <c r="B122">
        <v>223</v>
      </c>
      <c r="C122">
        <v>89</v>
      </c>
      <c r="D122">
        <v>-9</v>
      </c>
      <c r="E122">
        <v>-9</v>
      </c>
      <c r="F122">
        <v>12.3</v>
      </c>
      <c r="G122">
        <v>12.91</v>
      </c>
      <c r="H122">
        <v>0</v>
      </c>
      <c r="I122">
        <v>-1</v>
      </c>
      <c r="J122">
        <v>0</v>
      </c>
      <c r="K122">
        <v>0</v>
      </c>
      <c r="L122">
        <v>2</v>
      </c>
      <c r="M122">
        <v>0</v>
      </c>
      <c r="N122">
        <v>0</v>
      </c>
      <c r="O122">
        <v>0</v>
      </c>
      <c r="P122">
        <v>1</v>
      </c>
      <c r="Q122">
        <v>4</v>
      </c>
    </row>
    <row r="123" spans="2:17" x14ac:dyDescent="0.25">
      <c r="B123">
        <v>222</v>
      </c>
      <c r="C123">
        <v>89</v>
      </c>
      <c r="D123">
        <v>-9</v>
      </c>
      <c r="E123">
        <v>-9</v>
      </c>
      <c r="F123">
        <v>12.3</v>
      </c>
      <c r="G123">
        <v>12.91</v>
      </c>
      <c r="H123">
        <v>0</v>
      </c>
      <c r="I123">
        <v>-1</v>
      </c>
      <c r="J123">
        <v>0</v>
      </c>
      <c r="K123">
        <v>0</v>
      </c>
      <c r="L123">
        <v>2</v>
      </c>
      <c r="M123">
        <v>0</v>
      </c>
      <c r="N123">
        <v>0</v>
      </c>
      <c r="O123">
        <v>0</v>
      </c>
      <c r="P123">
        <v>1</v>
      </c>
      <c r="Q123">
        <v>4</v>
      </c>
    </row>
    <row r="124" spans="2:17" x14ac:dyDescent="0.25">
      <c r="B124">
        <v>235</v>
      </c>
      <c r="C124">
        <v>89</v>
      </c>
      <c r="D124">
        <v>-13.5</v>
      </c>
      <c r="E124">
        <v>-13.5</v>
      </c>
      <c r="F124">
        <v>11.414999999999999</v>
      </c>
      <c r="G124">
        <v>13.62</v>
      </c>
      <c r="H124">
        <v>0</v>
      </c>
      <c r="I124">
        <v>-1</v>
      </c>
      <c r="J124">
        <v>0</v>
      </c>
      <c r="K124">
        <v>0</v>
      </c>
      <c r="L124">
        <v>2</v>
      </c>
      <c r="M124">
        <v>0</v>
      </c>
      <c r="N124">
        <v>0</v>
      </c>
      <c r="O124">
        <v>0</v>
      </c>
      <c r="P124">
        <v>1</v>
      </c>
      <c r="Q124">
        <v>7</v>
      </c>
    </row>
    <row r="125" spans="2:17" x14ac:dyDescent="0.25">
      <c r="B125">
        <v>235</v>
      </c>
      <c r="C125">
        <v>89</v>
      </c>
      <c r="D125">
        <v>-13.5</v>
      </c>
      <c r="E125">
        <v>-13.5</v>
      </c>
      <c r="F125">
        <v>8.0150000000000006</v>
      </c>
      <c r="G125">
        <v>10.625</v>
      </c>
      <c r="H125">
        <v>0</v>
      </c>
      <c r="I125">
        <v>-1</v>
      </c>
      <c r="J125">
        <v>0</v>
      </c>
      <c r="K125">
        <v>0</v>
      </c>
      <c r="L125">
        <v>2</v>
      </c>
      <c r="M125">
        <v>0</v>
      </c>
      <c r="N125">
        <v>0</v>
      </c>
      <c r="O125">
        <v>0</v>
      </c>
      <c r="P125">
        <v>1</v>
      </c>
      <c r="Q125">
        <v>7</v>
      </c>
    </row>
    <row r="126" spans="2:17" x14ac:dyDescent="0.25">
      <c r="B126">
        <v>235</v>
      </c>
      <c r="C126">
        <v>89</v>
      </c>
      <c r="D126">
        <v>-13.5</v>
      </c>
      <c r="E126">
        <v>-13.5</v>
      </c>
      <c r="F126">
        <v>13.99</v>
      </c>
      <c r="G126">
        <v>14.77</v>
      </c>
      <c r="H126">
        <v>0</v>
      </c>
      <c r="I126">
        <v>-1</v>
      </c>
      <c r="J126">
        <v>0</v>
      </c>
      <c r="K126">
        <v>0</v>
      </c>
      <c r="L126">
        <v>2</v>
      </c>
      <c r="M126">
        <v>0</v>
      </c>
      <c r="N126">
        <v>0</v>
      </c>
      <c r="O126">
        <v>0</v>
      </c>
      <c r="P126">
        <v>1</v>
      </c>
      <c r="Q126">
        <v>7</v>
      </c>
    </row>
    <row r="127" spans="2:17" x14ac:dyDescent="0.25">
      <c r="B127">
        <v>236</v>
      </c>
      <c r="C127">
        <v>89</v>
      </c>
      <c r="D127">
        <v>-18</v>
      </c>
      <c r="E127">
        <v>-18</v>
      </c>
      <c r="F127">
        <v>11.414999999999999</v>
      </c>
      <c r="G127">
        <v>13.62</v>
      </c>
      <c r="H127">
        <v>0</v>
      </c>
      <c r="I127">
        <v>-1</v>
      </c>
      <c r="J127">
        <v>0</v>
      </c>
      <c r="K127">
        <v>0</v>
      </c>
      <c r="L127">
        <v>2</v>
      </c>
      <c r="M127">
        <v>0</v>
      </c>
      <c r="N127">
        <v>0</v>
      </c>
      <c r="O127">
        <v>0</v>
      </c>
      <c r="P127">
        <v>1</v>
      </c>
      <c r="Q127">
        <v>7</v>
      </c>
    </row>
    <row r="128" spans="2:17" x14ac:dyDescent="0.25">
      <c r="B128">
        <v>236</v>
      </c>
      <c r="C128">
        <v>89</v>
      </c>
      <c r="D128">
        <v>-18</v>
      </c>
      <c r="E128">
        <v>-18</v>
      </c>
      <c r="F128">
        <v>8.0150000000000006</v>
      </c>
      <c r="G128">
        <v>10.625</v>
      </c>
      <c r="H128">
        <v>0</v>
      </c>
      <c r="I128">
        <v>-1</v>
      </c>
      <c r="J128">
        <v>0</v>
      </c>
      <c r="K128">
        <v>0</v>
      </c>
      <c r="L128">
        <v>2</v>
      </c>
      <c r="M128">
        <v>0</v>
      </c>
      <c r="N128">
        <v>0</v>
      </c>
      <c r="O128">
        <v>0</v>
      </c>
      <c r="P128">
        <v>1</v>
      </c>
      <c r="Q128">
        <v>7</v>
      </c>
    </row>
    <row r="129" spans="2:17" x14ac:dyDescent="0.25">
      <c r="B129">
        <v>236</v>
      </c>
      <c r="C129">
        <v>89</v>
      </c>
      <c r="D129">
        <v>-18</v>
      </c>
      <c r="E129">
        <v>-18</v>
      </c>
      <c r="F129">
        <v>13.99</v>
      </c>
      <c r="G129">
        <v>14.77</v>
      </c>
      <c r="H129">
        <v>0</v>
      </c>
      <c r="I129">
        <v>-1</v>
      </c>
      <c r="J129">
        <v>0</v>
      </c>
      <c r="K129">
        <v>0</v>
      </c>
      <c r="L129">
        <v>2</v>
      </c>
      <c r="M129">
        <v>0</v>
      </c>
      <c r="N129">
        <v>0</v>
      </c>
      <c r="O129">
        <v>0</v>
      </c>
      <c r="P129">
        <v>1</v>
      </c>
      <c r="Q129">
        <v>7</v>
      </c>
    </row>
    <row r="130" spans="2:17" x14ac:dyDescent="0.25">
      <c r="B130">
        <v>237</v>
      </c>
      <c r="C130">
        <v>89</v>
      </c>
      <c r="D130">
        <v>-18</v>
      </c>
      <c r="E130">
        <v>-18</v>
      </c>
      <c r="F130">
        <v>11.414999999999999</v>
      </c>
      <c r="G130">
        <v>13.62</v>
      </c>
      <c r="H130">
        <v>0</v>
      </c>
      <c r="I130">
        <v>-1</v>
      </c>
      <c r="J130">
        <v>0</v>
      </c>
      <c r="K130">
        <v>0</v>
      </c>
      <c r="L130">
        <v>2</v>
      </c>
      <c r="M130">
        <v>0</v>
      </c>
      <c r="N130">
        <v>0</v>
      </c>
      <c r="O130">
        <v>0</v>
      </c>
      <c r="P130">
        <v>1</v>
      </c>
      <c r="Q130">
        <v>7</v>
      </c>
    </row>
    <row r="131" spans="2:17" x14ac:dyDescent="0.25">
      <c r="B131">
        <v>237</v>
      </c>
      <c r="C131">
        <v>89</v>
      </c>
      <c r="D131">
        <v>-18</v>
      </c>
      <c r="E131">
        <v>-18</v>
      </c>
      <c r="F131">
        <v>8.0150000000000006</v>
      </c>
      <c r="G131">
        <v>10.625</v>
      </c>
      <c r="H131">
        <v>0</v>
      </c>
      <c r="I131">
        <v>-1</v>
      </c>
      <c r="J131">
        <v>0</v>
      </c>
      <c r="K131">
        <v>0</v>
      </c>
      <c r="L131">
        <v>2</v>
      </c>
      <c r="M131">
        <v>0</v>
      </c>
      <c r="N131">
        <v>0</v>
      </c>
      <c r="O131">
        <v>0</v>
      </c>
      <c r="P131">
        <v>1</v>
      </c>
      <c r="Q131">
        <v>7</v>
      </c>
    </row>
    <row r="132" spans="2:17" x14ac:dyDescent="0.25">
      <c r="B132">
        <v>237</v>
      </c>
      <c r="C132">
        <v>89</v>
      </c>
      <c r="D132">
        <v>-18</v>
      </c>
      <c r="E132">
        <v>-18</v>
      </c>
      <c r="F132">
        <v>13.99</v>
      </c>
      <c r="G132">
        <v>14.77</v>
      </c>
      <c r="H132">
        <v>0</v>
      </c>
      <c r="I132">
        <v>-1</v>
      </c>
      <c r="J132">
        <v>0</v>
      </c>
      <c r="K132">
        <v>0</v>
      </c>
      <c r="L132">
        <v>2</v>
      </c>
      <c r="M132">
        <v>0</v>
      </c>
      <c r="N132">
        <v>0</v>
      </c>
      <c r="O132">
        <v>0</v>
      </c>
      <c r="P132">
        <v>1</v>
      </c>
      <c r="Q132">
        <v>7</v>
      </c>
    </row>
    <row r="133" spans="2:17" x14ac:dyDescent="0.25">
      <c r="B133">
        <v>238</v>
      </c>
      <c r="C133">
        <v>89</v>
      </c>
      <c r="D133">
        <v>-18</v>
      </c>
      <c r="E133">
        <v>-18</v>
      </c>
      <c r="F133">
        <v>8.0150000000000006</v>
      </c>
      <c r="G133">
        <v>13.62</v>
      </c>
      <c r="H133">
        <v>0</v>
      </c>
      <c r="I133">
        <v>-1</v>
      </c>
      <c r="J133">
        <v>0</v>
      </c>
      <c r="K133">
        <v>0</v>
      </c>
      <c r="L133">
        <v>2</v>
      </c>
      <c r="M133">
        <v>0</v>
      </c>
      <c r="N133">
        <v>0</v>
      </c>
      <c r="O133">
        <v>0</v>
      </c>
      <c r="P133">
        <v>1</v>
      </c>
      <c r="Q133">
        <v>7</v>
      </c>
    </row>
    <row r="134" spans="2:17" x14ac:dyDescent="0.25">
      <c r="B134">
        <v>238</v>
      </c>
      <c r="C134">
        <v>89</v>
      </c>
      <c r="D134">
        <v>-18</v>
      </c>
      <c r="E134">
        <v>-18</v>
      </c>
      <c r="F134">
        <v>13.99</v>
      </c>
      <c r="G134">
        <v>14.77</v>
      </c>
      <c r="H134">
        <v>0</v>
      </c>
      <c r="I134">
        <v>-1</v>
      </c>
      <c r="J134">
        <v>0</v>
      </c>
      <c r="K134">
        <v>0</v>
      </c>
      <c r="L134">
        <v>2</v>
      </c>
      <c r="M134">
        <v>0</v>
      </c>
      <c r="N134">
        <v>0</v>
      </c>
      <c r="O134">
        <v>0</v>
      </c>
      <c r="P134">
        <v>1</v>
      </c>
      <c r="Q134">
        <v>7</v>
      </c>
    </row>
    <row r="135" spans="2:17" x14ac:dyDescent="0.25">
      <c r="B135">
        <v>239</v>
      </c>
      <c r="C135">
        <v>89</v>
      </c>
      <c r="D135">
        <v>-15</v>
      </c>
      <c r="E135">
        <v>-15</v>
      </c>
      <c r="F135">
        <v>8.0150000000000006</v>
      </c>
      <c r="G135">
        <v>13.62</v>
      </c>
      <c r="H135">
        <v>0</v>
      </c>
      <c r="I135">
        <v>-1</v>
      </c>
      <c r="J135">
        <v>0</v>
      </c>
      <c r="K135">
        <v>0</v>
      </c>
      <c r="L135">
        <v>2</v>
      </c>
      <c r="M135">
        <v>0</v>
      </c>
      <c r="N135">
        <v>0</v>
      </c>
      <c r="O135">
        <v>0</v>
      </c>
      <c r="P135">
        <v>1</v>
      </c>
      <c r="Q135">
        <v>7</v>
      </c>
    </row>
    <row r="136" spans="2:17" x14ac:dyDescent="0.25">
      <c r="B136">
        <v>239</v>
      </c>
      <c r="C136">
        <v>89</v>
      </c>
      <c r="D136">
        <v>-15</v>
      </c>
      <c r="E136">
        <v>-15</v>
      </c>
      <c r="F136">
        <v>13.99</v>
      </c>
      <c r="G136">
        <v>14.77</v>
      </c>
      <c r="H136">
        <v>0</v>
      </c>
      <c r="I136">
        <v>-1</v>
      </c>
      <c r="J136">
        <v>0</v>
      </c>
      <c r="K136">
        <v>0</v>
      </c>
      <c r="L136">
        <v>2</v>
      </c>
      <c r="M136">
        <v>0</v>
      </c>
      <c r="N136">
        <v>0</v>
      </c>
      <c r="O136">
        <v>0</v>
      </c>
      <c r="P136">
        <v>1</v>
      </c>
      <c r="Q136">
        <v>7</v>
      </c>
    </row>
    <row r="137" spans="2:17" x14ac:dyDescent="0.25">
      <c r="B137">
        <v>240</v>
      </c>
      <c r="C137">
        <v>89</v>
      </c>
      <c r="D137">
        <v>-13.5</v>
      </c>
      <c r="E137">
        <v>-13.5</v>
      </c>
      <c r="F137">
        <v>8.0150000000000006</v>
      </c>
      <c r="G137">
        <v>13.62</v>
      </c>
      <c r="H137">
        <v>0</v>
      </c>
      <c r="I137">
        <v>-1</v>
      </c>
      <c r="J137">
        <v>0</v>
      </c>
      <c r="K137">
        <v>0</v>
      </c>
      <c r="L137">
        <v>2</v>
      </c>
      <c r="M137">
        <v>0</v>
      </c>
      <c r="N137">
        <v>0</v>
      </c>
      <c r="O137">
        <v>0</v>
      </c>
      <c r="P137">
        <v>1</v>
      </c>
      <c r="Q137">
        <v>7</v>
      </c>
    </row>
    <row r="138" spans="2:17" x14ac:dyDescent="0.25">
      <c r="B138">
        <v>240</v>
      </c>
      <c r="C138">
        <v>89</v>
      </c>
      <c r="D138">
        <v>-15</v>
      </c>
      <c r="E138">
        <v>-15</v>
      </c>
      <c r="F138">
        <v>13.99</v>
      </c>
      <c r="G138">
        <v>14.77</v>
      </c>
      <c r="H138">
        <v>0</v>
      </c>
      <c r="I138">
        <v>-1</v>
      </c>
      <c r="J138">
        <v>0</v>
      </c>
      <c r="K138">
        <v>0</v>
      </c>
      <c r="L138">
        <v>2</v>
      </c>
      <c r="M138">
        <v>0</v>
      </c>
      <c r="N138">
        <v>0</v>
      </c>
      <c r="O138">
        <v>0</v>
      </c>
      <c r="P138">
        <v>1</v>
      </c>
      <c r="Q138">
        <v>7</v>
      </c>
    </row>
    <row r="139" spans="2:17" x14ac:dyDescent="0.25">
      <c r="B139">
        <v>250</v>
      </c>
      <c r="C139">
        <v>89</v>
      </c>
      <c r="D139">
        <v>-4.5</v>
      </c>
      <c r="E139">
        <v>-4.5</v>
      </c>
      <c r="F139">
        <v>11.414999999999999</v>
      </c>
      <c r="G139">
        <v>13.62</v>
      </c>
      <c r="H139">
        <v>0</v>
      </c>
      <c r="I139">
        <v>-1</v>
      </c>
      <c r="J139">
        <v>0</v>
      </c>
      <c r="K139">
        <v>0</v>
      </c>
      <c r="L139">
        <v>2</v>
      </c>
      <c r="M139">
        <v>0</v>
      </c>
      <c r="N139">
        <v>0</v>
      </c>
      <c r="O139">
        <v>0</v>
      </c>
      <c r="P139">
        <v>1</v>
      </c>
      <c r="Q139">
        <v>7</v>
      </c>
    </row>
    <row r="140" spans="2:17" x14ac:dyDescent="0.25">
      <c r="B140">
        <v>250</v>
      </c>
      <c r="C140">
        <v>89</v>
      </c>
      <c r="D140">
        <v>-4.5</v>
      </c>
      <c r="E140">
        <v>-4.5</v>
      </c>
      <c r="F140">
        <v>8.0150000000000006</v>
      </c>
      <c r="G140">
        <v>10.625</v>
      </c>
      <c r="H140">
        <v>0</v>
      </c>
      <c r="I140">
        <v>-1</v>
      </c>
      <c r="J140">
        <v>0</v>
      </c>
      <c r="K140">
        <v>0</v>
      </c>
      <c r="L140">
        <v>2</v>
      </c>
      <c r="M140">
        <v>0</v>
      </c>
      <c r="N140">
        <v>0</v>
      </c>
      <c r="O140">
        <v>0</v>
      </c>
      <c r="P140">
        <v>1</v>
      </c>
      <c r="Q140">
        <v>7</v>
      </c>
    </row>
    <row r="141" spans="2:17" x14ac:dyDescent="0.25">
      <c r="B141">
        <v>250</v>
      </c>
      <c r="C141">
        <v>89</v>
      </c>
      <c r="D141">
        <v>-4.5</v>
      </c>
      <c r="E141">
        <v>-4.5</v>
      </c>
      <c r="F141">
        <v>13.99</v>
      </c>
      <c r="G141">
        <v>14.77</v>
      </c>
      <c r="H141">
        <v>0</v>
      </c>
      <c r="I141">
        <v>-1</v>
      </c>
      <c r="J141">
        <v>0</v>
      </c>
      <c r="K141">
        <v>0</v>
      </c>
      <c r="L141">
        <v>2</v>
      </c>
      <c r="M141">
        <v>0</v>
      </c>
      <c r="N141">
        <v>0</v>
      </c>
      <c r="O141">
        <v>0</v>
      </c>
      <c r="P141">
        <v>1</v>
      </c>
      <c r="Q141">
        <v>7</v>
      </c>
    </row>
    <row r="142" spans="2:17" x14ac:dyDescent="0.25">
      <c r="B142">
        <v>241</v>
      </c>
      <c r="C142">
        <v>89</v>
      </c>
      <c r="D142">
        <v>-13.5</v>
      </c>
      <c r="E142">
        <v>-13.5</v>
      </c>
      <c r="F142">
        <v>8.0150000000000006</v>
      </c>
      <c r="G142">
        <v>14.77</v>
      </c>
      <c r="H142">
        <v>0</v>
      </c>
      <c r="I142">
        <v>-1</v>
      </c>
      <c r="J142">
        <v>0</v>
      </c>
      <c r="K142">
        <v>0</v>
      </c>
      <c r="L142">
        <v>2</v>
      </c>
      <c r="M142">
        <v>0</v>
      </c>
      <c r="N142">
        <v>0</v>
      </c>
      <c r="O142">
        <v>0</v>
      </c>
      <c r="P142">
        <v>1</v>
      </c>
      <c r="Q142">
        <v>7</v>
      </c>
    </row>
    <row r="143" spans="2:17" x14ac:dyDescent="0.25">
      <c r="B143">
        <v>251</v>
      </c>
      <c r="C143">
        <v>89</v>
      </c>
      <c r="D143">
        <v>-4.5</v>
      </c>
      <c r="E143">
        <v>-4.5</v>
      </c>
      <c r="F143">
        <v>8.0150000000000006</v>
      </c>
      <c r="G143">
        <v>14.77</v>
      </c>
      <c r="H143">
        <v>0</v>
      </c>
      <c r="I143">
        <v>-1</v>
      </c>
      <c r="J143">
        <v>0</v>
      </c>
      <c r="K143">
        <v>0</v>
      </c>
      <c r="L143">
        <v>2</v>
      </c>
      <c r="M143">
        <v>0</v>
      </c>
      <c r="N143">
        <v>0</v>
      </c>
      <c r="O143">
        <v>0</v>
      </c>
      <c r="P143">
        <v>1</v>
      </c>
      <c r="Q143">
        <v>7</v>
      </c>
    </row>
    <row r="144" spans="2:17" x14ac:dyDescent="0.25">
      <c r="B144">
        <v>251</v>
      </c>
      <c r="C144">
        <v>89</v>
      </c>
      <c r="D144">
        <v>-4.5</v>
      </c>
      <c r="E144">
        <v>-4.5</v>
      </c>
      <c r="F144">
        <v>1.47</v>
      </c>
      <c r="G144">
        <v>2.89</v>
      </c>
      <c r="H144">
        <v>0</v>
      </c>
      <c r="I144">
        <v>-1</v>
      </c>
      <c r="J144">
        <v>0</v>
      </c>
      <c r="K144">
        <v>0</v>
      </c>
      <c r="L144">
        <v>2</v>
      </c>
      <c r="M144">
        <v>0</v>
      </c>
      <c r="N144">
        <v>0</v>
      </c>
      <c r="O144">
        <v>0</v>
      </c>
      <c r="P144">
        <v>1</v>
      </c>
      <c r="Q144">
        <v>7</v>
      </c>
    </row>
    <row r="145" spans="2:17" x14ac:dyDescent="0.25">
      <c r="B145">
        <v>250</v>
      </c>
      <c r="C145">
        <v>89</v>
      </c>
      <c r="D145">
        <v>-4.5</v>
      </c>
      <c r="E145">
        <v>-4.5</v>
      </c>
      <c r="F145">
        <v>1.47</v>
      </c>
      <c r="G145">
        <v>2.89</v>
      </c>
      <c r="H145">
        <v>0</v>
      </c>
      <c r="I145">
        <v>-1</v>
      </c>
      <c r="J145">
        <v>0</v>
      </c>
      <c r="K145">
        <v>0</v>
      </c>
      <c r="L145">
        <v>2</v>
      </c>
      <c r="M145">
        <v>0</v>
      </c>
      <c r="N145">
        <v>0</v>
      </c>
      <c r="O145">
        <v>0</v>
      </c>
      <c r="P145">
        <v>1</v>
      </c>
      <c r="Q145">
        <v>7</v>
      </c>
    </row>
    <row r="146" spans="2:17" x14ac:dyDescent="0.25">
      <c r="B146">
        <v>241</v>
      </c>
      <c r="C146">
        <v>89</v>
      </c>
      <c r="D146">
        <v>-13.5</v>
      </c>
      <c r="E146">
        <v>-13.5</v>
      </c>
      <c r="F146">
        <v>1.47</v>
      </c>
      <c r="G146">
        <v>2.89</v>
      </c>
      <c r="H146">
        <v>0</v>
      </c>
      <c r="I146">
        <v>-1</v>
      </c>
      <c r="J146">
        <v>0</v>
      </c>
      <c r="K146">
        <v>0</v>
      </c>
      <c r="L146">
        <v>2</v>
      </c>
      <c r="M146">
        <v>0</v>
      </c>
      <c r="N146">
        <v>0</v>
      </c>
      <c r="O146">
        <v>0</v>
      </c>
      <c r="P146">
        <v>1</v>
      </c>
      <c r="Q146">
        <v>7</v>
      </c>
    </row>
    <row r="147" spans="2:17" x14ac:dyDescent="0.25">
      <c r="B147">
        <v>240</v>
      </c>
      <c r="C147">
        <v>89</v>
      </c>
      <c r="D147">
        <v>-15</v>
      </c>
      <c r="E147">
        <v>-15</v>
      </c>
      <c r="F147">
        <v>1.47</v>
      </c>
      <c r="G147">
        <v>2.89</v>
      </c>
      <c r="H147">
        <v>0</v>
      </c>
      <c r="I147">
        <v>-1</v>
      </c>
      <c r="J147">
        <v>0</v>
      </c>
      <c r="K147">
        <v>0</v>
      </c>
      <c r="L147">
        <v>2</v>
      </c>
      <c r="M147">
        <v>0</v>
      </c>
      <c r="N147">
        <v>0</v>
      </c>
      <c r="O147">
        <v>0</v>
      </c>
      <c r="P147">
        <v>1</v>
      </c>
      <c r="Q147">
        <v>7</v>
      </c>
    </row>
    <row r="148" spans="2:17" x14ac:dyDescent="0.25">
      <c r="B148">
        <v>239</v>
      </c>
      <c r="C148">
        <v>89</v>
      </c>
      <c r="D148">
        <v>-15</v>
      </c>
      <c r="E148">
        <v>-15</v>
      </c>
      <c r="F148">
        <v>1.47</v>
      </c>
      <c r="G148">
        <v>2.89</v>
      </c>
      <c r="H148">
        <v>0</v>
      </c>
      <c r="I148">
        <v>-1</v>
      </c>
      <c r="J148">
        <v>0</v>
      </c>
      <c r="K148">
        <v>0</v>
      </c>
      <c r="L148">
        <v>2</v>
      </c>
      <c r="M148">
        <v>0</v>
      </c>
      <c r="N148">
        <v>0</v>
      </c>
      <c r="O148">
        <v>0</v>
      </c>
      <c r="P148">
        <v>1</v>
      </c>
      <c r="Q148">
        <v>7</v>
      </c>
    </row>
    <row r="149" spans="2:17" x14ac:dyDescent="0.25">
      <c r="B149">
        <v>238</v>
      </c>
      <c r="C149">
        <v>89</v>
      </c>
      <c r="D149">
        <v>-18</v>
      </c>
      <c r="E149">
        <v>-18</v>
      </c>
      <c r="F149">
        <v>1.47</v>
      </c>
      <c r="G149">
        <v>2.89</v>
      </c>
      <c r="H149">
        <v>0</v>
      </c>
      <c r="I149">
        <v>-1</v>
      </c>
      <c r="J149">
        <v>0</v>
      </c>
      <c r="K149">
        <v>0</v>
      </c>
      <c r="L149">
        <v>2</v>
      </c>
      <c r="M149">
        <v>0</v>
      </c>
      <c r="N149">
        <v>0</v>
      </c>
      <c r="O149">
        <v>0</v>
      </c>
      <c r="P149">
        <v>1</v>
      </c>
      <c r="Q149">
        <v>7</v>
      </c>
    </row>
    <row r="150" spans="2:17" x14ac:dyDescent="0.25">
      <c r="B150">
        <v>237</v>
      </c>
      <c r="C150">
        <v>89</v>
      </c>
      <c r="D150">
        <v>-18</v>
      </c>
      <c r="E150">
        <v>-18</v>
      </c>
      <c r="F150">
        <v>1.47</v>
      </c>
      <c r="G150">
        <v>2.89</v>
      </c>
      <c r="H150">
        <v>0</v>
      </c>
      <c r="I150">
        <v>-1</v>
      </c>
      <c r="J150">
        <v>0</v>
      </c>
      <c r="K150">
        <v>0</v>
      </c>
      <c r="L150">
        <v>2</v>
      </c>
      <c r="M150">
        <v>0</v>
      </c>
      <c r="N150">
        <v>0</v>
      </c>
      <c r="O150">
        <v>0</v>
      </c>
      <c r="P150">
        <v>1</v>
      </c>
      <c r="Q150">
        <v>7</v>
      </c>
    </row>
    <row r="151" spans="2:17" x14ac:dyDescent="0.25">
      <c r="B151">
        <v>236</v>
      </c>
      <c r="C151">
        <v>89</v>
      </c>
      <c r="D151">
        <v>-18</v>
      </c>
      <c r="E151">
        <v>-18</v>
      </c>
      <c r="F151">
        <v>1.47</v>
      </c>
      <c r="G151">
        <v>2.89</v>
      </c>
      <c r="H151">
        <v>0</v>
      </c>
      <c r="I151">
        <v>-1</v>
      </c>
      <c r="J151">
        <v>0</v>
      </c>
      <c r="K151">
        <v>0</v>
      </c>
      <c r="L151">
        <v>2</v>
      </c>
      <c r="M151">
        <v>0</v>
      </c>
      <c r="N151">
        <v>0</v>
      </c>
      <c r="O151">
        <v>0</v>
      </c>
      <c r="P151">
        <v>1</v>
      </c>
      <c r="Q151">
        <v>7</v>
      </c>
    </row>
    <row r="152" spans="2:17" x14ac:dyDescent="0.25">
      <c r="B152">
        <v>235</v>
      </c>
      <c r="C152">
        <v>89</v>
      </c>
      <c r="D152">
        <v>-13.5</v>
      </c>
      <c r="E152">
        <v>-13.5</v>
      </c>
      <c r="F152">
        <v>1.47</v>
      </c>
      <c r="G152">
        <v>2.89</v>
      </c>
      <c r="H152">
        <v>0</v>
      </c>
      <c r="I152">
        <v>-1</v>
      </c>
      <c r="J152">
        <v>0</v>
      </c>
      <c r="K152">
        <v>0</v>
      </c>
      <c r="L152">
        <v>2</v>
      </c>
      <c r="M152">
        <v>0</v>
      </c>
      <c r="N152">
        <v>0</v>
      </c>
      <c r="O152">
        <v>0</v>
      </c>
      <c r="P152">
        <v>1</v>
      </c>
      <c r="Q152">
        <v>7</v>
      </c>
    </row>
    <row r="153" spans="2:17" x14ac:dyDescent="0.25">
      <c r="B153">
        <v>222</v>
      </c>
      <c r="C153">
        <v>89</v>
      </c>
      <c r="D153">
        <v>-43.2</v>
      </c>
      <c r="E153">
        <v>-43.2</v>
      </c>
      <c r="F153">
        <v>13.23</v>
      </c>
      <c r="G153">
        <v>14</v>
      </c>
      <c r="H153">
        <v>0</v>
      </c>
      <c r="I153">
        <v>-1</v>
      </c>
      <c r="J153">
        <v>0</v>
      </c>
      <c r="K153">
        <v>0</v>
      </c>
      <c r="L153">
        <v>2</v>
      </c>
      <c r="M153">
        <v>0</v>
      </c>
      <c r="N153">
        <v>0</v>
      </c>
      <c r="O153">
        <v>0</v>
      </c>
      <c r="P153">
        <v>1</v>
      </c>
      <c r="Q153">
        <v>9</v>
      </c>
    </row>
    <row r="154" spans="2:17" x14ac:dyDescent="0.25">
      <c r="B154">
        <v>223</v>
      </c>
      <c r="C154">
        <v>89</v>
      </c>
      <c r="D154">
        <v>-43.2</v>
      </c>
      <c r="E154">
        <v>-43.2</v>
      </c>
      <c r="F154">
        <v>13.23</v>
      </c>
      <c r="G154">
        <v>14</v>
      </c>
      <c r="H154">
        <v>0</v>
      </c>
      <c r="I154">
        <v>-1</v>
      </c>
      <c r="J154">
        <v>0</v>
      </c>
      <c r="K154">
        <v>0</v>
      </c>
      <c r="L154">
        <v>2</v>
      </c>
      <c r="M154">
        <v>0</v>
      </c>
      <c r="N154">
        <v>0</v>
      </c>
      <c r="O154">
        <v>0</v>
      </c>
      <c r="P154">
        <v>1</v>
      </c>
      <c r="Q154">
        <v>9</v>
      </c>
    </row>
    <row r="155" spans="2:17" x14ac:dyDescent="0.25">
      <c r="B155">
        <v>224</v>
      </c>
      <c r="C155">
        <v>89</v>
      </c>
      <c r="D155">
        <v>-43.2</v>
      </c>
      <c r="E155">
        <v>-43.2</v>
      </c>
      <c r="F155">
        <v>13.23</v>
      </c>
      <c r="G155">
        <v>14</v>
      </c>
      <c r="H155">
        <v>0</v>
      </c>
      <c r="I155">
        <v>-1</v>
      </c>
      <c r="J155">
        <v>0</v>
      </c>
      <c r="K155">
        <v>0</v>
      </c>
      <c r="L155">
        <v>2</v>
      </c>
      <c r="M155">
        <v>0</v>
      </c>
      <c r="N155">
        <v>0</v>
      </c>
      <c r="O155">
        <v>0</v>
      </c>
      <c r="P155">
        <v>1</v>
      </c>
      <c r="Q155">
        <v>9</v>
      </c>
    </row>
    <row r="156" spans="2:17" x14ac:dyDescent="0.25">
      <c r="B156">
        <v>225</v>
      </c>
      <c r="C156">
        <v>89</v>
      </c>
      <c r="D156">
        <v>-43.2</v>
      </c>
      <c r="E156">
        <v>-43.2</v>
      </c>
      <c r="F156">
        <v>13.23</v>
      </c>
      <c r="G156">
        <v>14</v>
      </c>
      <c r="H156">
        <v>0</v>
      </c>
      <c r="I156">
        <v>-1</v>
      </c>
      <c r="J156">
        <v>0</v>
      </c>
      <c r="K156">
        <v>0</v>
      </c>
      <c r="L156">
        <v>2</v>
      </c>
      <c r="M156">
        <v>0</v>
      </c>
      <c r="N156">
        <v>0</v>
      </c>
      <c r="O156">
        <v>0</v>
      </c>
      <c r="P156">
        <v>1</v>
      </c>
      <c r="Q156">
        <v>9</v>
      </c>
    </row>
    <row r="157" spans="2:17" x14ac:dyDescent="0.25">
      <c r="B157">
        <v>226</v>
      </c>
      <c r="C157">
        <v>89</v>
      </c>
      <c r="D157">
        <v>-43.2</v>
      </c>
      <c r="E157">
        <v>-43.2</v>
      </c>
      <c r="F157">
        <v>13.23</v>
      </c>
      <c r="G157">
        <v>14</v>
      </c>
      <c r="H157">
        <v>0</v>
      </c>
      <c r="I157">
        <v>-1</v>
      </c>
      <c r="J157">
        <v>0</v>
      </c>
      <c r="K157">
        <v>0</v>
      </c>
      <c r="L157">
        <v>2</v>
      </c>
      <c r="M157">
        <v>0</v>
      </c>
      <c r="N157">
        <v>0</v>
      </c>
      <c r="O157">
        <v>0</v>
      </c>
      <c r="P157">
        <v>1</v>
      </c>
      <c r="Q157">
        <v>9</v>
      </c>
    </row>
    <row r="158" spans="2:17" x14ac:dyDescent="0.25">
      <c r="B158">
        <v>221</v>
      </c>
      <c r="C158">
        <v>89</v>
      </c>
      <c r="D158">
        <v>-32.4</v>
      </c>
      <c r="E158">
        <v>-32.4</v>
      </c>
      <c r="F158">
        <v>13.23</v>
      </c>
      <c r="G158">
        <v>14</v>
      </c>
      <c r="H158">
        <v>0</v>
      </c>
      <c r="I158">
        <v>-1</v>
      </c>
      <c r="J158">
        <v>0</v>
      </c>
      <c r="K158">
        <v>0</v>
      </c>
      <c r="L158">
        <v>2</v>
      </c>
      <c r="M158">
        <v>0</v>
      </c>
      <c r="N158">
        <v>0</v>
      </c>
      <c r="O158">
        <v>0</v>
      </c>
      <c r="P158">
        <v>1</v>
      </c>
      <c r="Q158">
        <v>9</v>
      </c>
    </row>
    <row r="159" spans="2:17" x14ac:dyDescent="0.25">
      <c r="B159">
        <v>227</v>
      </c>
      <c r="C159">
        <v>89</v>
      </c>
      <c r="D159">
        <v>-32.4</v>
      </c>
      <c r="E159">
        <v>-32.4</v>
      </c>
      <c r="F159">
        <v>13.23</v>
      </c>
      <c r="G159">
        <v>14</v>
      </c>
      <c r="H159">
        <v>0</v>
      </c>
      <c r="I159">
        <v>-1</v>
      </c>
      <c r="J159">
        <v>0</v>
      </c>
      <c r="K159">
        <v>0</v>
      </c>
      <c r="L159">
        <v>2</v>
      </c>
      <c r="M159">
        <v>0</v>
      </c>
      <c r="N159">
        <v>0</v>
      </c>
      <c r="O159">
        <v>0</v>
      </c>
      <c r="P159">
        <v>1</v>
      </c>
      <c r="Q159">
        <v>9</v>
      </c>
    </row>
    <row r="160" spans="2:17" x14ac:dyDescent="0.25">
      <c r="B160">
        <v>252</v>
      </c>
      <c r="C160">
        <v>89</v>
      </c>
      <c r="D160">
        <v>-10.8</v>
      </c>
      <c r="E160">
        <v>-10.8</v>
      </c>
      <c r="F160">
        <v>13.23</v>
      </c>
      <c r="G160">
        <v>14</v>
      </c>
      <c r="H160">
        <v>0</v>
      </c>
      <c r="I160">
        <v>-1</v>
      </c>
      <c r="J160">
        <v>0</v>
      </c>
      <c r="K160">
        <v>0</v>
      </c>
      <c r="L160">
        <v>2</v>
      </c>
      <c r="M160">
        <v>0</v>
      </c>
      <c r="N160">
        <v>0</v>
      </c>
      <c r="O160">
        <v>0</v>
      </c>
      <c r="P160">
        <v>1</v>
      </c>
      <c r="Q160">
        <v>9</v>
      </c>
    </row>
    <row r="161" spans="2:17" x14ac:dyDescent="0.25">
      <c r="B161">
        <v>253</v>
      </c>
      <c r="C161">
        <v>89</v>
      </c>
      <c r="D161">
        <v>-10.8</v>
      </c>
      <c r="E161">
        <v>-10.8</v>
      </c>
      <c r="F161">
        <v>13.23</v>
      </c>
      <c r="G161">
        <v>14</v>
      </c>
      <c r="H161">
        <v>0</v>
      </c>
      <c r="I161">
        <v>-1</v>
      </c>
      <c r="J161">
        <v>0</v>
      </c>
      <c r="K161">
        <v>0</v>
      </c>
      <c r="L161">
        <v>2</v>
      </c>
      <c r="M161">
        <v>0</v>
      </c>
      <c r="N161">
        <v>0</v>
      </c>
      <c r="O161">
        <v>0</v>
      </c>
      <c r="P161">
        <v>1</v>
      </c>
      <c r="Q161">
        <v>9</v>
      </c>
    </row>
    <row r="162" spans="2:17" x14ac:dyDescent="0.25">
      <c r="B162">
        <v>219</v>
      </c>
      <c r="C162">
        <v>89</v>
      </c>
      <c r="D162">
        <v>-18</v>
      </c>
      <c r="E162">
        <v>-18</v>
      </c>
      <c r="F162">
        <v>9</v>
      </c>
      <c r="G162">
        <v>15</v>
      </c>
      <c r="H162">
        <v>0</v>
      </c>
      <c r="I162">
        <v>-1</v>
      </c>
      <c r="J162">
        <v>0</v>
      </c>
      <c r="K162">
        <v>0</v>
      </c>
      <c r="L162">
        <v>2</v>
      </c>
      <c r="M162">
        <v>0</v>
      </c>
      <c r="N162">
        <v>0</v>
      </c>
      <c r="O162">
        <v>0</v>
      </c>
      <c r="P162">
        <v>1</v>
      </c>
      <c r="Q162">
        <v>9</v>
      </c>
    </row>
    <row r="163" spans="2:17" x14ac:dyDescent="0.25">
      <c r="B163">
        <v>218</v>
      </c>
      <c r="C163">
        <v>89</v>
      </c>
      <c r="D163">
        <v>-18</v>
      </c>
      <c r="E163">
        <v>-18</v>
      </c>
      <c r="F163">
        <v>9</v>
      </c>
      <c r="G163">
        <v>15</v>
      </c>
      <c r="H163">
        <v>0</v>
      </c>
      <c r="I163">
        <v>-1</v>
      </c>
      <c r="J163">
        <v>0</v>
      </c>
      <c r="K163">
        <v>0</v>
      </c>
      <c r="L163">
        <v>2</v>
      </c>
      <c r="M163">
        <v>0</v>
      </c>
      <c r="N163">
        <v>0</v>
      </c>
      <c r="O163">
        <v>0</v>
      </c>
      <c r="P163">
        <v>1</v>
      </c>
      <c r="Q163">
        <v>9</v>
      </c>
    </row>
    <row r="164" spans="2:17" x14ac:dyDescent="0.25">
      <c r="B164">
        <v>215</v>
      </c>
      <c r="C164">
        <v>89</v>
      </c>
      <c r="D164">
        <v>-18</v>
      </c>
      <c r="E164">
        <v>-10</v>
      </c>
      <c r="F164">
        <v>7.5</v>
      </c>
      <c r="G164">
        <v>15</v>
      </c>
      <c r="H164">
        <v>0</v>
      </c>
      <c r="I164">
        <v>-1</v>
      </c>
      <c r="J164">
        <v>0</v>
      </c>
      <c r="K164">
        <v>0</v>
      </c>
      <c r="L164">
        <v>2</v>
      </c>
      <c r="M164">
        <v>0</v>
      </c>
      <c r="N164">
        <v>0</v>
      </c>
      <c r="O164">
        <v>0</v>
      </c>
      <c r="P164">
        <v>1</v>
      </c>
      <c r="Q164">
        <v>9</v>
      </c>
    </row>
    <row r="165" spans="2:17" x14ac:dyDescent="0.25">
      <c r="B165">
        <v>275</v>
      </c>
      <c r="C165">
        <v>89</v>
      </c>
      <c r="D165">
        <v>-14</v>
      </c>
      <c r="E165">
        <v>-14</v>
      </c>
      <c r="F165">
        <v>0</v>
      </c>
      <c r="G165">
        <v>0</v>
      </c>
      <c r="H165">
        <v>0</v>
      </c>
      <c r="I165">
        <v>-1</v>
      </c>
      <c r="J165">
        <v>0</v>
      </c>
      <c r="K165">
        <v>0</v>
      </c>
      <c r="L165">
        <v>2</v>
      </c>
      <c r="M165">
        <v>0</v>
      </c>
      <c r="N165">
        <v>0</v>
      </c>
      <c r="O165">
        <v>0</v>
      </c>
      <c r="P165">
        <v>1</v>
      </c>
      <c r="Q165">
        <v>9</v>
      </c>
    </row>
    <row r="166" spans="2:17" x14ac:dyDescent="0.25">
      <c r="B166">
        <v>276</v>
      </c>
      <c r="C166">
        <v>89</v>
      </c>
      <c r="D166">
        <v>-14</v>
      </c>
      <c r="E166">
        <v>-14</v>
      </c>
      <c r="F166">
        <v>0</v>
      </c>
      <c r="G166">
        <v>0</v>
      </c>
      <c r="H166">
        <v>0</v>
      </c>
      <c r="I166">
        <v>-1</v>
      </c>
      <c r="J166">
        <v>0</v>
      </c>
      <c r="K166">
        <v>0</v>
      </c>
      <c r="L166">
        <v>2</v>
      </c>
      <c r="M166">
        <v>0</v>
      </c>
      <c r="N166">
        <v>0</v>
      </c>
      <c r="O166">
        <v>0</v>
      </c>
      <c r="P166">
        <v>1</v>
      </c>
      <c r="Q166">
        <v>9</v>
      </c>
    </row>
    <row r="167" spans="2:17" x14ac:dyDescent="0.25">
      <c r="B167">
        <v>277</v>
      </c>
      <c r="C167">
        <v>89</v>
      </c>
      <c r="D167">
        <v>-14</v>
      </c>
      <c r="E167">
        <v>-14</v>
      </c>
      <c r="F167">
        <v>0</v>
      </c>
      <c r="G167">
        <v>0</v>
      </c>
      <c r="H167">
        <v>0</v>
      </c>
      <c r="I167">
        <v>-1</v>
      </c>
      <c r="J167">
        <v>0</v>
      </c>
      <c r="K167">
        <v>0</v>
      </c>
      <c r="L167">
        <v>2</v>
      </c>
      <c r="M167">
        <v>0</v>
      </c>
      <c r="N167">
        <v>0</v>
      </c>
      <c r="O167">
        <v>0</v>
      </c>
      <c r="P167">
        <v>1</v>
      </c>
      <c r="Q167">
        <v>9</v>
      </c>
    </row>
    <row r="168" spans="2:17" x14ac:dyDescent="0.25">
      <c r="B168">
        <v>380</v>
      </c>
      <c r="C168">
        <v>89</v>
      </c>
      <c r="D168">
        <v>-27</v>
      </c>
      <c r="E168">
        <v>-27</v>
      </c>
      <c r="F168">
        <v>0</v>
      </c>
      <c r="G168">
        <v>0</v>
      </c>
      <c r="H168">
        <v>0</v>
      </c>
      <c r="I168">
        <v>-1</v>
      </c>
      <c r="J168">
        <v>0</v>
      </c>
      <c r="K168">
        <v>0</v>
      </c>
      <c r="L168">
        <v>2</v>
      </c>
      <c r="M168">
        <v>0</v>
      </c>
      <c r="N168">
        <v>0</v>
      </c>
      <c r="O168">
        <v>0</v>
      </c>
      <c r="P168">
        <v>1</v>
      </c>
      <c r="Q168">
        <v>9</v>
      </c>
    </row>
    <row r="169" spans="2:17" x14ac:dyDescent="0.25">
      <c r="B169">
        <v>381</v>
      </c>
      <c r="C169">
        <v>89</v>
      </c>
      <c r="D169">
        <v>-27</v>
      </c>
      <c r="E169">
        <v>-27</v>
      </c>
      <c r="F169">
        <v>0</v>
      </c>
      <c r="G169">
        <v>0</v>
      </c>
      <c r="H169">
        <v>0</v>
      </c>
      <c r="I169">
        <v>-1</v>
      </c>
      <c r="J169">
        <v>0</v>
      </c>
      <c r="K169">
        <v>0</v>
      </c>
      <c r="L169">
        <v>2</v>
      </c>
      <c r="M169">
        <v>0</v>
      </c>
      <c r="N169">
        <v>0</v>
      </c>
      <c r="O169">
        <v>0</v>
      </c>
      <c r="P169">
        <v>1</v>
      </c>
      <c r="Q169">
        <v>9</v>
      </c>
    </row>
    <row r="170" spans="2:17" x14ac:dyDescent="0.25">
      <c r="B170">
        <v>382</v>
      </c>
      <c r="C170">
        <v>89</v>
      </c>
      <c r="D170">
        <v>-27</v>
      </c>
      <c r="E170">
        <v>-27</v>
      </c>
      <c r="F170">
        <v>0</v>
      </c>
      <c r="G170">
        <v>0</v>
      </c>
      <c r="H170">
        <v>0</v>
      </c>
      <c r="I170">
        <v>-1</v>
      </c>
      <c r="J170">
        <v>0</v>
      </c>
      <c r="K170">
        <v>0</v>
      </c>
      <c r="L170">
        <v>2</v>
      </c>
      <c r="M170">
        <v>0</v>
      </c>
      <c r="N170">
        <v>0</v>
      </c>
      <c r="O170">
        <v>0</v>
      </c>
      <c r="P170">
        <v>1</v>
      </c>
      <c r="Q170">
        <v>9</v>
      </c>
    </row>
    <row r="171" spans="2:17" x14ac:dyDescent="0.25">
      <c r="B171">
        <v>278</v>
      </c>
      <c r="C171">
        <v>89</v>
      </c>
      <c r="D171">
        <v>-10.65</v>
      </c>
      <c r="E171">
        <v>-10.65</v>
      </c>
      <c r="F171">
        <v>0</v>
      </c>
      <c r="G171">
        <v>0</v>
      </c>
      <c r="H171">
        <v>0</v>
      </c>
      <c r="I171">
        <v>-1</v>
      </c>
      <c r="J171">
        <v>0</v>
      </c>
      <c r="K171">
        <v>0</v>
      </c>
      <c r="L171">
        <v>2</v>
      </c>
      <c r="M171">
        <v>0</v>
      </c>
      <c r="N171">
        <v>0</v>
      </c>
      <c r="O171">
        <v>0</v>
      </c>
      <c r="P171">
        <v>1</v>
      </c>
      <c r="Q171">
        <v>9</v>
      </c>
    </row>
    <row r="172" spans="2:17" x14ac:dyDescent="0.25">
      <c r="B172">
        <v>279</v>
      </c>
      <c r="C172">
        <v>89</v>
      </c>
      <c r="D172">
        <v>-10.65</v>
      </c>
      <c r="E172">
        <v>-10.65</v>
      </c>
      <c r="F172">
        <v>0</v>
      </c>
      <c r="G172">
        <v>0</v>
      </c>
      <c r="H172">
        <v>0</v>
      </c>
      <c r="I172">
        <v>-1</v>
      </c>
      <c r="J172">
        <v>0</v>
      </c>
      <c r="K172">
        <v>0</v>
      </c>
      <c r="L172">
        <v>2</v>
      </c>
      <c r="M172">
        <v>0</v>
      </c>
      <c r="N172">
        <v>0</v>
      </c>
      <c r="O172">
        <v>0</v>
      </c>
      <c r="P172">
        <v>1</v>
      </c>
      <c r="Q172">
        <v>9</v>
      </c>
    </row>
    <row r="173" spans="2:17" x14ac:dyDescent="0.25">
      <c r="B173">
        <v>280</v>
      </c>
      <c r="C173">
        <v>89</v>
      </c>
      <c r="D173">
        <v>-10.65</v>
      </c>
      <c r="E173">
        <v>-10.65</v>
      </c>
      <c r="F173">
        <v>0</v>
      </c>
      <c r="G173">
        <v>0</v>
      </c>
      <c r="H173">
        <v>0</v>
      </c>
      <c r="I173">
        <v>-1</v>
      </c>
      <c r="J173">
        <v>0</v>
      </c>
      <c r="K173">
        <v>0</v>
      </c>
      <c r="L173">
        <v>2</v>
      </c>
      <c r="M173">
        <v>0</v>
      </c>
      <c r="N173">
        <v>0</v>
      </c>
      <c r="O173">
        <v>0</v>
      </c>
      <c r="P173">
        <v>1</v>
      </c>
      <c r="Q173">
        <v>9</v>
      </c>
    </row>
    <row r="174" spans="2:17" x14ac:dyDescent="0.25">
      <c r="B174">
        <v>248</v>
      </c>
      <c r="C174">
        <v>89</v>
      </c>
      <c r="D174">
        <v>-54</v>
      </c>
      <c r="E174">
        <v>-54</v>
      </c>
      <c r="F174">
        <v>5.4749999999999996</v>
      </c>
      <c r="G174">
        <v>0</v>
      </c>
      <c r="H174">
        <v>0</v>
      </c>
      <c r="I174">
        <v>-1</v>
      </c>
      <c r="J174">
        <v>0</v>
      </c>
      <c r="K174">
        <v>0</v>
      </c>
      <c r="L174">
        <v>2</v>
      </c>
      <c r="M174">
        <v>0</v>
      </c>
      <c r="N174">
        <v>0</v>
      </c>
      <c r="O174">
        <v>0</v>
      </c>
      <c r="P174">
        <v>1</v>
      </c>
      <c r="Q174">
        <v>10</v>
      </c>
    </row>
    <row r="175" spans="2:17" x14ac:dyDescent="0.25">
      <c r="B175">
        <v>245</v>
      </c>
      <c r="C175">
        <v>89</v>
      </c>
      <c r="D175">
        <v>-54</v>
      </c>
      <c r="E175">
        <v>-54</v>
      </c>
      <c r="F175">
        <v>5.4749999999999996</v>
      </c>
      <c r="G175">
        <v>0</v>
      </c>
      <c r="H175">
        <v>0</v>
      </c>
      <c r="I175">
        <v>-1</v>
      </c>
      <c r="J175">
        <v>0</v>
      </c>
      <c r="K175">
        <v>0</v>
      </c>
      <c r="L175">
        <v>2</v>
      </c>
      <c r="M175">
        <v>0</v>
      </c>
      <c r="N175">
        <v>0</v>
      </c>
      <c r="O175">
        <v>0</v>
      </c>
      <c r="P175">
        <v>1</v>
      </c>
      <c r="Q175">
        <v>10</v>
      </c>
    </row>
    <row r="176" spans="2:17" x14ac:dyDescent="0.25">
      <c r="B176">
        <v>244</v>
      </c>
      <c r="C176">
        <v>89</v>
      </c>
      <c r="D176">
        <v>-54</v>
      </c>
      <c r="E176">
        <v>-54</v>
      </c>
      <c r="F176">
        <v>5.4749999999999996</v>
      </c>
      <c r="G176">
        <v>0</v>
      </c>
      <c r="H176">
        <v>0</v>
      </c>
      <c r="I176">
        <v>-1</v>
      </c>
      <c r="J176">
        <v>0</v>
      </c>
      <c r="K176">
        <v>0</v>
      </c>
      <c r="L176">
        <v>2</v>
      </c>
      <c r="M176">
        <v>0</v>
      </c>
      <c r="N176">
        <v>0</v>
      </c>
      <c r="O176">
        <v>0</v>
      </c>
      <c r="P176">
        <v>1</v>
      </c>
      <c r="Q176">
        <v>10</v>
      </c>
    </row>
    <row r="177" spans="2:17" x14ac:dyDescent="0.25">
      <c r="B177">
        <v>243</v>
      </c>
      <c r="C177">
        <v>89</v>
      </c>
      <c r="D177">
        <v>-54</v>
      </c>
      <c r="E177">
        <v>-54</v>
      </c>
      <c r="F177">
        <v>5.4749999999999996</v>
      </c>
      <c r="G177">
        <v>0</v>
      </c>
      <c r="H177">
        <v>0</v>
      </c>
      <c r="I177">
        <v>-1</v>
      </c>
      <c r="J177">
        <v>0</v>
      </c>
      <c r="K177">
        <v>0</v>
      </c>
      <c r="L177">
        <v>2</v>
      </c>
      <c r="M177">
        <v>0</v>
      </c>
      <c r="N177">
        <v>0</v>
      </c>
      <c r="O177">
        <v>0</v>
      </c>
      <c r="P177">
        <v>1</v>
      </c>
      <c r="Q177">
        <v>10</v>
      </c>
    </row>
    <row r="178" spans="2:17" x14ac:dyDescent="0.25">
      <c r="B178">
        <v>242</v>
      </c>
      <c r="C178">
        <v>89</v>
      </c>
      <c r="D178">
        <v>-54</v>
      </c>
      <c r="E178">
        <v>-54</v>
      </c>
      <c r="F178">
        <v>5.4749999999999996</v>
      </c>
      <c r="G178">
        <v>0</v>
      </c>
      <c r="H178">
        <v>0</v>
      </c>
      <c r="I178">
        <v>-1</v>
      </c>
      <c r="J178">
        <v>0</v>
      </c>
      <c r="K178">
        <v>0</v>
      </c>
      <c r="L178">
        <v>2</v>
      </c>
      <c r="M178">
        <v>0</v>
      </c>
      <c r="N178">
        <v>0</v>
      </c>
      <c r="O178">
        <v>0</v>
      </c>
      <c r="P178">
        <v>1</v>
      </c>
      <c r="Q178">
        <v>10</v>
      </c>
    </row>
    <row r="179" spans="2:17" x14ac:dyDescent="0.25">
      <c r="B179">
        <v>247</v>
      </c>
      <c r="C179">
        <v>89</v>
      </c>
      <c r="D179">
        <v>-45</v>
      </c>
      <c r="E179">
        <v>-45</v>
      </c>
      <c r="F179">
        <v>5.4749999999999996</v>
      </c>
      <c r="G179">
        <v>0</v>
      </c>
      <c r="H179">
        <v>0</v>
      </c>
      <c r="I179">
        <v>-1</v>
      </c>
      <c r="J179">
        <v>0</v>
      </c>
      <c r="K179">
        <v>0</v>
      </c>
      <c r="L179">
        <v>2</v>
      </c>
      <c r="M179">
        <v>0</v>
      </c>
      <c r="N179">
        <v>0</v>
      </c>
      <c r="O179">
        <v>0</v>
      </c>
      <c r="P179">
        <v>1</v>
      </c>
      <c r="Q179">
        <v>10</v>
      </c>
    </row>
    <row r="180" spans="2:17" x14ac:dyDescent="0.25">
      <c r="B180">
        <v>246</v>
      </c>
      <c r="C180">
        <v>89</v>
      </c>
      <c r="D180">
        <v>-45</v>
      </c>
      <c r="E180">
        <v>-45</v>
      </c>
      <c r="F180">
        <v>5.4749999999999996</v>
      </c>
      <c r="G180">
        <v>0</v>
      </c>
      <c r="H180">
        <v>0</v>
      </c>
      <c r="I180">
        <v>-1</v>
      </c>
      <c r="J180">
        <v>0</v>
      </c>
      <c r="K180">
        <v>0</v>
      </c>
      <c r="L180">
        <v>2</v>
      </c>
      <c r="M180">
        <v>0</v>
      </c>
      <c r="N180">
        <v>0</v>
      </c>
      <c r="O180">
        <v>0</v>
      </c>
      <c r="P180">
        <v>1</v>
      </c>
      <c r="Q180">
        <v>10</v>
      </c>
    </row>
    <row r="181" spans="2:17" x14ac:dyDescent="0.25">
      <c r="B181">
        <v>233</v>
      </c>
      <c r="C181">
        <v>89</v>
      </c>
      <c r="D181">
        <v>-45</v>
      </c>
      <c r="E181">
        <v>-45</v>
      </c>
      <c r="F181">
        <v>0</v>
      </c>
      <c r="G181">
        <v>8.4749999999999996</v>
      </c>
      <c r="H181">
        <v>0</v>
      </c>
      <c r="I181">
        <v>-1</v>
      </c>
      <c r="J181">
        <v>0</v>
      </c>
      <c r="K181">
        <v>0</v>
      </c>
      <c r="L181">
        <v>2</v>
      </c>
      <c r="M181">
        <v>0</v>
      </c>
      <c r="N181">
        <v>0</v>
      </c>
      <c r="O181">
        <v>0</v>
      </c>
      <c r="P181">
        <v>1</v>
      </c>
      <c r="Q181">
        <v>10</v>
      </c>
    </row>
    <row r="182" spans="2:17" x14ac:dyDescent="0.25">
      <c r="B182">
        <v>232</v>
      </c>
      <c r="C182">
        <v>89</v>
      </c>
      <c r="D182">
        <v>-45</v>
      </c>
      <c r="E182">
        <v>-45</v>
      </c>
      <c r="F182">
        <v>0</v>
      </c>
      <c r="G182">
        <v>8.4749999999999996</v>
      </c>
      <c r="H182">
        <v>0</v>
      </c>
      <c r="I182">
        <v>-1</v>
      </c>
      <c r="J182">
        <v>0</v>
      </c>
      <c r="K182">
        <v>0</v>
      </c>
      <c r="L182">
        <v>2</v>
      </c>
      <c r="M182">
        <v>0</v>
      </c>
      <c r="N182">
        <v>0</v>
      </c>
      <c r="O182">
        <v>0</v>
      </c>
      <c r="P182">
        <v>1</v>
      </c>
      <c r="Q182">
        <v>10</v>
      </c>
    </row>
    <row r="183" spans="2:17" x14ac:dyDescent="0.25">
      <c r="B183">
        <v>234</v>
      </c>
      <c r="C183">
        <v>89</v>
      </c>
      <c r="D183">
        <v>-54</v>
      </c>
      <c r="E183">
        <v>-54</v>
      </c>
      <c r="F183">
        <v>0</v>
      </c>
      <c r="G183">
        <v>8.4749999999999996</v>
      </c>
      <c r="H183">
        <v>0</v>
      </c>
      <c r="I183">
        <v>-1</v>
      </c>
      <c r="J183">
        <v>0</v>
      </c>
      <c r="K183">
        <v>0</v>
      </c>
      <c r="L183">
        <v>2</v>
      </c>
      <c r="M183">
        <v>0</v>
      </c>
      <c r="N183">
        <v>0</v>
      </c>
      <c r="O183">
        <v>0</v>
      </c>
      <c r="P183">
        <v>1</v>
      </c>
      <c r="Q183">
        <v>10</v>
      </c>
    </row>
    <row r="184" spans="2:17" x14ac:dyDescent="0.25">
      <c r="B184">
        <v>231</v>
      </c>
      <c r="C184">
        <v>89</v>
      </c>
      <c r="D184">
        <v>-54</v>
      </c>
      <c r="E184">
        <v>-54</v>
      </c>
      <c r="F184">
        <v>0</v>
      </c>
      <c r="G184">
        <v>8.4749999999999996</v>
      </c>
      <c r="H184">
        <v>0</v>
      </c>
      <c r="I184">
        <v>-1</v>
      </c>
      <c r="J184">
        <v>0</v>
      </c>
      <c r="K184">
        <v>0</v>
      </c>
      <c r="L184">
        <v>2</v>
      </c>
      <c r="M184">
        <v>0</v>
      </c>
      <c r="N184">
        <v>0</v>
      </c>
      <c r="O184">
        <v>0</v>
      </c>
      <c r="P184">
        <v>1</v>
      </c>
      <c r="Q184">
        <v>10</v>
      </c>
    </row>
    <row r="185" spans="2:17" x14ac:dyDescent="0.25">
      <c r="B185">
        <v>230</v>
      </c>
      <c r="C185">
        <v>89</v>
      </c>
      <c r="D185">
        <v>-54</v>
      </c>
      <c r="E185">
        <v>-54</v>
      </c>
      <c r="F185">
        <v>0</v>
      </c>
      <c r="G185">
        <v>8.4749999999999996</v>
      </c>
      <c r="H185">
        <v>0</v>
      </c>
      <c r="I185">
        <v>-1</v>
      </c>
      <c r="J185">
        <v>0</v>
      </c>
      <c r="K185">
        <v>0</v>
      </c>
      <c r="L185">
        <v>2</v>
      </c>
      <c r="M185">
        <v>0</v>
      </c>
      <c r="N185">
        <v>0</v>
      </c>
      <c r="O185">
        <v>0</v>
      </c>
      <c r="P185">
        <v>1</v>
      </c>
      <c r="Q185">
        <v>10</v>
      </c>
    </row>
    <row r="186" spans="2:17" x14ac:dyDescent="0.25">
      <c r="B186">
        <v>229</v>
      </c>
      <c r="C186">
        <v>89</v>
      </c>
      <c r="D186">
        <v>-54</v>
      </c>
      <c r="E186">
        <v>-54</v>
      </c>
      <c r="F186">
        <v>0</v>
      </c>
      <c r="G186">
        <v>8.4749999999999996</v>
      </c>
      <c r="H186">
        <v>0</v>
      </c>
      <c r="I186">
        <v>-1</v>
      </c>
      <c r="J186">
        <v>0</v>
      </c>
      <c r="K186">
        <v>0</v>
      </c>
      <c r="L186">
        <v>2</v>
      </c>
      <c r="M186">
        <v>0</v>
      </c>
      <c r="N186">
        <v>0</v>
      </c>
      <c r="O186">
        <v>0</v>
      </c>
      <c r="P186">
        <v>1</v>
      </c>
      <c r="Q186">
        <v>10</v>
      </c>
    </row>
    <row r="187" spans="2:17" x14ac:dyDescent="0.25">
      <c r="B187">
        <v>228</v>
      </c>
      <c r="C187">
        <v>89</v>
      </c>
      <c r="D187">
        <v>-54</v>
      </c>
      <c r="E187">
        <v>-54</v>
      </c>
      <c r="F187">
        <v>0</v>
      </c>
      <c r="G187">
        <v>8.4749999999999996</v>
      </c>
      <c r="H187">
        <v>0</v>
      </c>
      <c r="I187">
        <v>-1</v>
      </c>
      <c r="J187">
        <v>0</v>
      </c>
      <c r="K187">
        <v>0</v>
      </c>
      <c r="L187">
        <v>2</v>
      </c>
      <c r="M187">
        <v>0</v>
      </c>
      <c r="N187">
        <v>0</v>
      </c>
      <c r="O187">
        <v>0</v>
      </c>
      <c r="P187">
        <v>1</v>
      </c>
      <c r="Q187">
        <v>10</v>
      </c>
    </row>
    <row r="188" spans="2:17" x14ac:dyDescent="0.25">
      <c r="B188">
        <v>234</v>
      </c>
      <c r="C188">
        <v>89</v>
      </c>
      <c r="D188">
        <v>-54</v>
      </c>
      <c r="E188">
        <v>-54</v>
      </c>
      <c r="F188">
        <v>12</v>
      </c>
      <c r="G188">
        <v>0</v>
      </c>
      <c r="H188">
        <v>0</v>
      </c>
      <c r="I188">
        <v>-1</v>
      </c>
      <c r="J188">
        <v>0</v>
      </c>
      <c r="K188">
        <v>0</v>
      </c>
      <c r="L188">
        <v>2</v>
      </c>
      <c r="M188">
        <v>0</v>
      </c>
      <c r="N188">
        <v>0</v>
      </c>
      <c r="O188">
        <v>0</v>
      </c>
      <c r="P188">
        <v>1</v>
      </c>
      <c r="Q188">
        <v>10</v>
      </c>
    </row>
    <row r="189" spans="2:17" x14ac:dyDescent="0.25">
      <c r="B189">
        <v>231</v>
      </c>
      <c r="C189">
        <v>89</v>
      </c>
      <c r="D189">
        <v>-54</v>
      </c>
      <c r="E189">
        <v>-54</v>
      </c>
      <c r="F189">
        <v>12</v>
      </c>
      <c r="G189">
        <v>0</v>
      </c>
      <c r="H189">
        <v>0</v>
      </c>
      <c r="I189">
        <v>-1</v>
      </c>
      <c r="J189">
        <v>0</v>
      </c>
      <c r="K189">
        <v>0</v>
      </c>
      <c r="L189">
        <v>2</v>
      </c>
      <c r="M189">
        <v>0</v>
      </c>
      <c r="N189">
        <v>0</v>
      </c>
      <c r="O189">
        <v>0</v>
      </c>
      <c r="P189">
        <v>1</v>
      </c>
      <c r="Q189">
        <v>10</v>
      </c>
    </row>
    <row r="190" spans="2:17" x14ac:dyDescent="0.25">
      <c r="B190">
        <v>230</v>
      </c>
      <c r="C190">
        <v>89</v>
      </c>
      <c r="D190">
        <v>-54</v>
      </c>
      <c r="E190">
        <v>-54</v>
      </c>
      <c r="F190">
        <v>12</v>
      </c>
      <c r="G190">
        <v>0</v>
      </c>
      <c r="H190">
        <v>0</v>
      </c>
      <c r="I190">
        <v>-1</v>
      </c>
      <c r="J190">
        <v>0</v>
      </c>
      <c r="K190">
        <v>0</v>
      </c>
      <c r="L190">
        <v>2</v>
      </c>
      <c r="M190">
        <v>0</v>
      </c>
      <c r="N190">
        <v>0</v>
      </c>
      <c r="O190">
        <v>0</v>
      </c>
      <c r="P190">
        <v>1</v>
      </c>
      <c r="Q190">
        <v>10</v>
      </c>
    </row>
    <row r="191" spans="2:17" x14ac:dyDescent="0.25">
      <c r="B191">
        <v>229</v>
      </c>
      <c r="C191">
        <v>89</v>
      </c>
      <c r="D191">
        <v>-54</v>
      </c>
      <c r="E191">
        <v>-54</v>
      </c>
      <c r="F191">
        <v>12</v>
      </c>
      <c r="G191">
        <v>0</v>
      </c>
      <c r="H191">
        <v>0</v>
      </c>
      <c r="I191">
        <v>-1</v>
      </c>
      <c r="J191">
        <v>0</v>
      </c>
      <c r="K191">
        <v>0</v>
      </c>
      <c r="L191">
        <v>2</v>
      </c>
      <c r="M191">
        <v>0</v>
      </c>
      <c r="N191">
        <v>0</v>
      </c>
      <c r="O191">
        <v>0</v>
      </c>
      <c r="P191">
        <v>1</v>
      </c>
      <c r="Q191">
        <v>10</v>
      </c>
    </row>
    <row r="192" spans="2:17" x14ac:dyDescent="0.25">
      <c r="B192">
        <v>228</v>
      </c>
      <c r="C192">
        <v>89</v>
      </c>
      <c r="D192">
        <v>-54</v>
      </c>
      <c r="E192">
        <v>-54</v>
      </c>
      <c r="F192">
        <v>12</v>
      </c>
      <c r="G192">
        <v>0</v>
      </c>
      <c r="H192">
        <v>0</v>
      </c>
      <c r="I192">
        <v>-1</v>
      </c>
      <c r="J192">
        <v>0</v>
      </c>
      <c r="K192">
        <v>0</v>
      </c>
      <c r="L192">
        <v>2</v>
      </c>
      <c r="M192">
        <v>0</v>
      </c>
      <c r="N192">
        <v>0</v>
      </c>
      <c r="O192">
        <v>0</v>
      </c>
      <c r="P192">
        <v>1</v>
      </c>
      <c r="Q192">
        <v>10</v>
      </c>
    </row>
    <row r="193" spans="2:17" x14ac:dyDescent="0.25">
      <c r="B193">
        <v>233</v>
      </c>
      <c r="C193">
        <v>89</v>
      </c>
      <c r="D193">
        <v>-45</v>
      </c>
      <c r="E193">
        <v>-45</v>
      </c>
      <c r="F193">
        <v>12</v>
      </c>
      <c r="G193">
        <v>0</v>
      </c>
      <c r="H193">
        <v>0</v>
      </c>
      <c r="I193">
        <v>-1</v>
      </c>
      <c r="J193">
        <v>0</v>
      </c>
      <c r="K193">
        <v>0</v>
      </c>
      <c r="L193">
        <v>2</v>
      </c>
      <c r="M193">
        <v>0</v>
      </c>
      <c r="N193">
        <v>0</v>
      </c>
      <c r="O193">
        <v>0</v>
      </c>
      <c r="P193">
        <v>1</v>
      </c>
      <c r="Q193">
        <v>10</v>
      </c>
    </row>
    <row r="194" spans="2:17" x14ac:dyDescent="0.25">
      <c r="B194">
        <v>232</v>
      </c>
      <c r="C194">
        <v>89</v>
      </c>
      <c r="D194">
        <v>-45</v>
      </c>
      <c r="E194">
        <v>-45</v>
      </c>
      <c r="F194">
        <v>12</v>
      </c>
      <c r="G194">
        <v>0</v>
      </c>
      <c r="H194">
        <v>0</v>
      </c>
      <c r="I194">
        <v>-1</v>
      </c>
      <c r="J194">
        <v>0</v>
      </c>
      <c r="K194">
        <v>0</v>
      </c>
      <c r="L194">
        <v>2</v>
      </c>
      <c r="M194">
        <v>0</v>
      </c>
      <c r="N194">
        <v>0</v>
      </c>
      <c r="O194">
        <v>0</v>
      </c>
      <c r="P194">
        <v>1</v>
      </c>
      <c r="Q194">
        <v>10</v>
      </c>
    </row>
    <row r="195" spans="2:17" x14ac:dyDescent="0.25">
      <c r="B195">
        <v>240</v>
      </c>
      <c r="C195">
        <v>89</v>
      </c>
      <c r="D195">
        <v>-45</v>
      </c>
      <c r="E195">
        <v>-45</v>
      </c>
      <c r="F195">
        <v>0</v>
      </c>
      <c r="G195">
        <v>3</v>
      </c>
      <c r="H195">
        <v>0</v>
      </c>
      <c r="I195">
        <v>-1</v>
      </c>
      <c r="J195">
        <v>0</v>
      </c>
      <c r="K195">
        <v>0</v>
      </c>
      <c r="L195">
        <v>2</v>
      </c>
      <c r="M195">
        <v>0</v>
      </c>
      <c r="N195">
        <v>0</v>
      </c>
      <c r="O195">
        <v>0</v>
      </c>
      <c r="P195">
        <v>1</v>
      </c>
      <c r="Q195">
        <v>10</v>
      </c>
    </row>
    <row r="196" spans="2:17" x14ac:dyDescent="0.25">
      <c r="B196">
        <v>239</v>
      </c>
      <c r="C196">
        <v>89</v>
      </c>
      <c r="D196">
        <v>-45</v>
      </c>
      <c r="E196">
        <v>-45</v>
      </c>
      <c r="F196">
        <v>0</v>
      </c>
      <c r="G196">
        <v>3</v>
      </c>
      <c r="H196">
        <v>0</v>
      </c>
      <c r="I196">
        <v>-1</v>
      </c>
      <c r="J196">
        <v>0</v>
      </c>
      <c r="K196">
        <v>0</v>
      </c>
      <c r="L196">
        <v>2</v>
      </c>
      <c r="M196">
        <v>0</v>
      </c>
      <c r="N196">
        <v>0</v>
      </c>
      <c r="O196">
        <v>0</v>
      </c>
      <c r="P196">
        <v>1</v>
      </c>
      <c r="Q196">
        <v>10</v>
      </c>
    </row>
    <row r="197" spans="2:17" x14ac:dyDescent="0.25">
      <c r="B197">
        <v>241</v>
      </c>
      <c r="C197">
        <v>89</v>
      </c>
      <c r="D197">
        <v>-54</v>
      </c>
      <c r="E197">
        <v>-54</v>
      </c>
      <c r="F197">
        <v>0</v>
      </c>
      <c r="G197">
        <v>3</v>
      </c>
      <c r="H197">
        <v>0</v>
      </c>
      <c r="I197">
        <v>-1</v>
      </c>
      <c r="J197">
        <v>0</v>
      </c>
      <c r="K197">
        <v>0</v>
      </c>
      <c r="L197">
        <v>2</v>
      </c>
      <c r="M197">
        <v>0</v>
      </c>
      <c r="N197">
        <v>0</v>
      </c>
      <c r="O197">
        <v>0</v>
      </c>
      <c r="P197">
        <v>1</v>
      </c>
      <c r="Q197">
        <v>10</v>
      </c>
    </row>
    <row r="198" spans="2:17" x14ac:dyDescent="0.25">
      <c r="B198">
        <v>238</v>
      </c>
      <c r="C198">
        <v>89</v>
      </c>
      <c r="D198">
        <v>-54</v>
      </c>
      <c r="E198">
        <v>-54</v>
      </c>
      <c r="F198">
        <v>0</v>
      </c>
      <c r="G198">
        <v>3</v>
      </c>
      <c r="H198">
        <v>0</v>
      </c>
      <c r="I198">
        <v>-1</v>
      </c>
      <c r="J198">
        <v>0</v>
      </c>
      <c r="K198">
        <v>0</v>
      </c>
      <c r="L198">
        <v>2</v>
      </c>
      <c r="M198">
        <v>0</v>
      </c>
      <c r="N198">
        <v>0</v>
      </c>
      <c r="O198">
        <v>0</v>
      </c>
      <c r="P198">
        <v>1</v>
      </c>
      <c r="Q198">
        <v>10</v>
      </c>
    </row>
    <row r="199" spans="2:17" x14ac:dyDescent="0.25">
      <c r="B199">
        <v>237</v>
      </c>
      <c r="C199">
        <v>89</v>
      </c>
      <c r="D199">
        <v>-54</v>
      </c>
      <c r="E199">
        <v>-54</v>
      </c>
      <c r="F199">
        <v>0</v>
      </c>
      <c r="G199">
        <v>3</v>
      </c>
      <c r="H199">
        <v>0</v>
      </c>
      <c r="I199">
        <v>-1</v>
      </c>
      <c r="J199">
        <v>0</v>
      </c>
      <c r="K199">
        <v>0</v>
      </c>
      <c r="L199">
        <v>2</v>
      </c>
      <c r="M199">
        <v>0</v>
      </c>
      <c r="N199">
        <v>0</v>
      </c>
      <c r="O199">
        <v>0</v>
      </c>
      <c r="P199">
        <v>1</v>
      </c>
      <c r="Q199">
        <v>10</v>
      </c>
    </row>
    <row r="200" spans="2:17" x14ac:dyDescent="0.25">
      <c r="B200">
        <v>236</v>
      </c>
      <c r="C200">
        <v>89</v>
      </c>
      <c r="D200">
        <v>-54</v>
      </c>
      <c r="E200">
        <v>-54</v>
      </c>
      <c r="F200">
        <v>0</v>
      </c>
      <c r="G200">
        <v>3</v>
      </c>
      <c r="H200">
        <v>0</v>
      </c>
      <c r="I200">
        <v>-1</v>
      </c>
      <c r="J200">
        <v>0</v>
      </c>
      <c r="K200">
        <v>0</v>
      </c>
      <c r="L200">
        <v>2</v>
      </c>
      <c r="M200">
        <v>0</v>
      </c>
      <c r="N200">
        <v>0</v>
      </c>
      <c r="O200">
        <v>0</v>
      </c>
      <c r="P200">
        <v>1</v>
      </c>
      <c r="Q200">
        <v>10</v>
      </c>
    </row>
    <row r="201" spans="2:17" x14ac:dyDescent="0.25">
      <c r="B201">
        <v>235</v>
      </c>
      <c r="C201">
        <v>89</v>
      </c>
      <c r="D201">
        <v>-54</v>
      </c>
      <c r="E201">
        <v>-54</v>
      </c>
      <c r="F201">
        <v>0</v>
      </c>
      <c r="G201">
        <v>3</v>
      </c>
      <c r="H201">
        <v>0</v>
      </c>
      <c r="I201">
        <v>-1</v>
      </c>
      <c r="J201">
        <v>0</v>
      </c>
      <c r="K201">
        <v>0</v>
      </c>
      <c r="L201">
        <v>2</v>
      </c>
      <c r="M201">
        <v>0</v>
      </c>
      <c r="N201">
        <v>0</v>
      </c>
      <c r="O201">
        <v>0</v>
      </c>
      <c r="P201">
        <v>1</v>
      </c>
      <c r="Q201">
        <v>10</v>
      </c>
    </row>
    <row r="202" spans="2:17" x14ac:dyDescent="0.25">
      <c r="B202">
        <v>238</v>
      </c>
      <c r="C202">
        <v>89</v>
      </c>
      <c r="D202">
        <v>-54</v>
      </c>
      <c r="E202">
        <v>-54</v>
      </c>
      <c r="F202">
        <v>12</v>
      </c>
      <c r="G202">
        <v>0</v>
      </c>
      <c r="H202">
        <v>0</v>
      </c>
      <c r="I202">
        <v>-1</v>
      </c>
      <c r="J202">
        <v>0</v>
      </c>
      <c r="K202">
        <v>0</v>
      </c>
      <c r="L202">
        <v>2</v>
      </c>
      <c r="M202">
        <v>0</v>
      </c>
      <c r="N202">
        <v>0</v>
      </c>
      <c r="O202">
        <v>0</v>
      </c>
      <c r="P202">
        <v>1</v>
      </c>
      <c r="Q202">
        <v>10</v>
      </c>
    </row>
    <row r="203" spans="2:17" x14ac:dyDescent="0.25">
      <c r="B203">
        <v>237</v>
      </c>
      <c r="C203">
        <v>89</v>
      </c>
      <c r="D203">
        <v>-54</v>
      </c>
      <c r="E203">
        <v>-54</v>
      </c>
      <c r="F203">
        <v>12</v>
      </c>
      <c r="G203">
        <v>0</v>
      </c>
      <c r="H203">
        <v>0</v>
      </c>
      <c r="I203">
        <v>-1</v>
      </c>
      <c r="J203">
        <v>0</v>
      </c>
      <c r="K203">
        <v>0</v>
      </c>
      <c r="L203">
        <v>2</v>
      </c>
      <c r="M203">
        <v>0</v>
      </c>
      <c r="N203">
        <v>0</v>
      </c>
      <c r="O203">
        <v>0</v>
      </c>
      <c r="P203">
        <v>1</v>
      </c>
      <c r="Q203">
        <v>10</v>
      </c>
    </row>
    <row r="204" spans="2:17" x14ac:dyDescent="0.25">
      <c r="B204">
        <v>236</v>
      </c>
      <c r="C204">
        <v>89</v>
      </c>
      <c r="D204">
        <v>-54</v>
      </c>
      <c r="E204">
        <v>-54</v>
      </c>
      <c r="F204">
        <v>12</v>
      </c>
      <c r="G204">
        <v>0</v>
      </c>
      <c r="H204">
        <v>0</v>
      </c>
      <c r="I204">
        <v>-1</v>
      </c>
      <c r="J204">
        <v>0</v>
      </c>
      <c r="K204">
        <v>0</v>
      </c>
      <c r="L204">
        <v>2</v>
      </c>
      <c r="M204">
        <v>0</v>
      </c>
      <c r="N204">
        <v>0</v>
      </c>
      <c r="O204">
        <v>0</v>
      </c>
      <c r="P204">
        <v>1</v>
      </c>
      <c r="Q204">
        <v>10</v>
      </c>
    </row>
    <row r="205" spans="2:17" x14ac:dyDescent="0.25">
      <c r="B205">
        <v>235</v>
      </c>
      <c r="C205">
        <v>89</v>
      </c>
      <c r="D205">
        <v>-54</v>
      </c>
      <c r="E205">
        <v>-54</v>
      </c>
      <c r="F205">
        <v>12</v>
      </c>
      <c r="G205">
        <v>0</v>
      </c>
      <c r="H205">
        <v>0</v>
      </c>
      <c r="I205">
        <v>-1</v>
      </c>
      <c r="J205">
        <v>0</v>
      </c>
      <c r="K205">
        <v>0</v>
      </c>
      <c r="L205">
        <v>2</v>
      </c>
      <c r="M205">
        <v>0</v>
      </c>
      <c r="N205">
        <v>0</v>
      </c>
      <c r="O205">
        <v>0</v>
      </c>
      <c r="P205">
        <v>1</v>
      </c>
      <c r="Q205">
        <v>10</v>
      </c>
    </row>
    <row r="206" spans="2:17" x14ac:dyDescent="0.25">
      <c r="B206">
        <v>240</v>
      </c>
      <c r="C206">
        <v>89</v>
      </c>
      <c r="D206">
        <v>-45</v>
      </c>
      <c r="E206">
        <v>-45</v>
      </c>
      <c r="F206">
        <v>12</v>
      </c>
      <c r="G206">
        <v>0</v>
      </c>
      <c r="H206">
        <v>0</v>
      </c>
      <c r="I206">
        <v>-1</v>
      </c>
      <c r="J206">
        <v>0</v>
      </c>
      <c r="K206">
        <v>0</v>
      </c>
      <c r="L206">
        <v>2</v>
      </c>
      <c r="M206">
        <v>0</v>
      </c>
      <c r="N206">
        <v>0</v>
      </c>
      <c r="O206">
        <v>0</v>
      </c>
      <c r="P206">
        <v>1</v>
      </c>
      <c r="Q206">
        <v>10</v>
      </c>
    </row>
    <row r="207" spans="2:17" x14ac:dyDescent="0.25">
      <c r="B207">
        <v>239</v>
      </c>
      <c r="C207">
        <v>89</v>
      </c>
      <c r="D207">
        <v>-45</v>
      </c>
      <c r="E207">
        <v>-45</v>
      </c>
      <c r="F207">
        <v>12</v>
      </c>
      <c r="G207">
        <v>0</v>
      </c>
      <c r="H207">
        <v>0</v>
      </c>
      <c r="I207">
        <v>-1</v>
      </c>
      <c r="J207">
        <v>0</v>
      </c>
      <c r="K207">
        <v>0</v>
      </c>
      <c r="L207">
        <v>2</v>
      </c>
      <c r="M207">
        <v>0</v>
      </c>
      <c r="N207">
        <v>0</v>
      </c>
      <c r="O207">
        <v>0</v>
      </c>
      <c r="P207">
        <v>1</v>
      </c>
      <c r="Q207">
        <v>10</v>
      </c>
    </row>
    <row r="208" spans="2:17" x14ac:dyDescent="0.25">
      <c r="B208">
        <v>226</v>
      </c>
      <c r="C208">
        <v>89</v>
      </c>
      <c r="D208">
        <v>-45</v>
      </c>
      <c r="E208">
        <v>-45</v>
      </c>
      <c r="F208">
        <v>12</v>
      </c>
      <c r="G208">
        <v>0</v>
      </c>
      <c r="H208">
        <v>0</v>
      </c>
      <c r="I208">
        <v>-1</v>
      </c>
      <c r="J208">
        <v>0</v>
      </c>
      <c r="K208">
        <v>0</v>
      </c>
      <c r="L208">
        <v>2</v>
      </c>
      <c r="M208">
        <v>0</v>
      </c>
      <c r="N208">
        <v>0</v>
      </c>
      <c r="O208">
        <v>0</v>
      </c>
      <c r="P208">
        <v>1</v>
      </c>
      <c r="Q208">
        <v>10</v>
      </c>
    </row>
    <row r="209" spans="2:17" x14ac:dyDescent="0.25">
      <c r="B209">
        <v>225</v>
      </c>
      <c r="C209">
        <v>89</v>
      </c>
      <c r="D209">
        <v>-45</v>
      </c>
      <c r="E209">
        <v>-45</v>
      </c>
      <c r="F209">
        <v>12</v>
      </c>
      <c r="G209">
        <v>0</v>
      </c>
      <c r="H209">
        <v>0</v>
      </c>
      <c r="I209">
        <v>-1</v>
      </c>
      <c r="J209">
        <v>0</v>
      </c>
      <c r="K209">
        <v>0</v>
      </c>
      <c r="L209">
        <v>2</v>
      </c>
      <c r="M209">
        <v>0</v>
      </c>
      <c r="N209">
        <v>0</v>
      </c>
      <c r="O209">
        <v>0</v>
      </c>
      <c r="P209">
        <v>1</v>
      </c>
      <c r="Q209">
        <v>10</v>
      </c>
    </row>
    <row r="210" spans="2:17" x14ac:dyDescent="0.25">
      <c r="B210">
        <v>224</v>
      </c>
      <c r="C210">
        <v>89</v>
      </c>
      <c r="D210">
        <v>-54</v>
      </c>
      <c r="E210">
        <v>-54</v>
      </c>
      <c r="F210">
        <v>12</v>
      </c>
      <c r="G210">
        <v>0</v>
      </c>
      <c r="H210">
        <v>0</v>
      </c>
      <c r="I210">
        <v>-1</v>
      </c>
      <c r="J210">
        <v>0</v>
      </c>
      <c r="K210">
        <v>0</v>
      </c>
      <c r="L210">
        <v>2</v>
      </c>
      <c r="M210">
        <v>0</v>
      </c>
      <c r="N210">
        <v>0</v>
      </c>
      <c r="O210">
        <v>0</v>
      </c>
      <c r="P210">
        <v>1</v>
      </c>
      <c r="Q210">
        <v>10</v>
      </c>
    </row>
    <row r="211" spans="2:17" x14ac:dyDescent="0.25">
      <c r="B211">
        <v>223</v>
      </c>
      <c r="C211">
        <v>89</v>
      </c>
      <c r="D211">
        <v>-54</v>
      </c>
      <c r="E211">
        <v>-54</v>
      </c>
      <c r="F211">
        <v>12</v>
      </c>
      <c r="G211">
        <v>0</v>
      </c>
      <c r="H211">
        <v>0</v>
      </c>
      <c r="I211">
        <v>-1</v>
      </c>
      <c r="J211">
        <v>0</v>
      </c>
      <c r="K211">
        <v>0</v>
      </c>
      <c r="L211">
        <v>2</v>
      </c>
      <c r="M211">
        <v>0</v>
      </c>
      <c r="N211">
        <v>0</v>
      </c>
      <c r="O211">
        <v>0</v>
      </c>
      <c r="P211">
        <v>1</v>
      </c>
      <c r="Q211">
        <v>10</v>
      </c>
    </row>
    <row r="212" spans="2:17" x14ac:dyDescent="0.25">
      <c r="B212">
        <v>222</v>
      </c>
      <c r="C212">
        <v>89</v>
      </c>
      <c r="D212">
        <v>-54</v>
      </c>
      <c r="E212">
        <v>-54</v>
      </c>
      <c r="F212">
        <v>12</v>
      </c>
      <c r="G212">
        <v>0</v>
      </c>
      <c r="H212">
        <v>0</v>
      </c>
      <c r="I212">
        <v>-1</v>
      </c>
      <c r="J212">
        <v>0</v>
      </c>
      <c r="K212">
        <v>0</v>
      </c>
      <c r="L212">
        <v>2</v>
      </c>
      <c r="M212">
        <v>0</v>
      </c>
      <c r="N212">
        <v>0</v>
      </c>
      <c r="O212">
        <v>0</v>
      </c>
      <c r="P212">
        <v>1</v>
      </c>
      <c r="Q212">
        <v>10</v>
      </c>
    </row>
    <row r="213" spans="2:17" x14ac:dyDescent="0.25">
      <c r="B213">
        <v>221</v>
      </c>
      <c r="C213">
        <v>89</v>
      </c>
      <c r="D213">
        <v>-54</v>
      </c>
      <c r="E213">
        <v>-54</v>
      </c>
      <c r="F213">
        <v>12</v>
      </c>
      <c r="G213">
        <v>0</v>
      </c>
      <c r="H213">
        <v>0</v>
      </c>
      <c r="I213">
        <v>-1</v>
      </c>
      <c r="J213">
        <v>0</v>
      </c>
      <c r="K213">
        <v>0</v>
      </c>
      <c r="L213">
        <v>2</v>
      </c>
      <c r="M213">
        <v>0</v>
      </c>
      <c r="N213">
        <v>0</v>
      </c>
      <c r="O213">
        <v>0</v>
      </c>
      <c r="P213">
        <v>1</v>
      </c>
      <c r="Q213">
        <v>10</v>
      </c>
    </row>
    <row r="214" spans="2:17" x14ac:dyDescent="0.25">
      <c r="B214">
        <v>219</v>
      </c>
      <c r="C214">
        <v>89</v>
      </c>
      <c r="D214">
        <v>-45</v>
      </c>
      <c r="E214">
        <v>-45</v>
      </c>
      <c r="F214">
        <v>12</v>
      </c>
      <c r="G214">
        <v>0</v>
      </c>
      <c r="H214">
        <v>0</v>
      </c>
      <c r="I214">
        <v>-1</v>
      </c>
      <c r="J214">
        <v>0</v>
      </c>
      <c r="K214">
        <v>0</v>
      </c>
      <c r="L214">
        <v>2</v>
      </c>
      <c r="M214">
        <v>0</v>
      </c>
      <c r="N214">
        <v>0</v>
      </c>
      <c r="O214">
        <v>0</v>
      </c>
      <c r="P214">
        <v>1</v>
      </c>
      <c r="Q214">
        <v>10</v>
      </c>
    </row>
    <row r="215" spans="2:17" x14ac:dyDescent="0.25">
      <c r="B215">
        <v>218</v>
      </c>
      <c r="C215">
        <v>89</v>
      </c>
      <c r="D215">
        <v>-45</v>
      </c>
      <c r="E215">
        <v>-45</v>
      </c>
      <c r="F215">
        <v>12</v>
      </c>
      <c r="G215">
        <v>0</v>
      </c>
      <c r="H215">
        <v>0</v>
      </c>
      <c r="I215">
        <v>-1</v>
      </c>
      <c r="J215">
        <v>0</v>
      </c>
      <c r="K215">
        <v>0</v>
      </c>
      <c r="L215">
        <v>2</v>
      </c>
      <c r="M215">
        <v>0</v>
      </c>
      <c r="N215">
        <v>0</v>
      </c>
      <c r="O215">
        <v>0</v>
      </c>
      <c r="P215">
        <v>1</v>
      </c>
      <c r="Q215">
        <v>10</v>
      </c>
    </row>
    <row r="216" spans="2:17" x14ac:dyDescent="0.25">
      <c r="B216">
        <v>235</v>
      </c>
      <c r="C216">
        <v>90</v>
      </c>
      <c r="D216">
        <v>4.05</v>
      </c>
      <c r="E216">
        <v>4.05</v>
      </c>
      <c r="F216">
        <v>11.414999999999999</v>
      </c>
      <c r="G216">
        <v>13.62</v>
      </c>
      <c r="H216">
        <v>0</v>
      </c>
      <c r="I216">
        <v>-1</v>
      </c>
      <c r="J216">
        <v>0</v>
      </c>
      <c r="K216">
        <v>0</v>
      </c>
      <c r="L216">
        <v>2</v>
      </c>
      <c r="M216">
        <v>0</v>
      </c>
      <c r="N216">
        <v>0</v>
      </c>
      <c r="O216">
        <v>0</v>
      </c>
      <c r="P216">
        <v>1</v>
      </c>
      <c r="Q216">
        <v>14</v>
      </c>
    </row>
    <row r="217" spans="2:17" x14ac:dyDescent="0.25">
      <c r="B217">
        <v>235</v>
      </c>
      <c r="C217">
        <v>90</v>
      </c>
      <c r="D217">
        <v>4.05</v>
      </c>
      <c r="E217">
        <v>4.05</v>
      </c>
      <c r="F217">
        <v>8.0150000000000006</v>
      </c>
      <c r="G217">
        <v>10.625</v>
      </c>
      <c r="H217">
        <v>0</v>
      </c>
      <c r="I217">
        <v>-1</v>
      </c>
      <c r="J217">
        <v>0</v>
      </c>
      <c r="K217">
        <v>0</v>
      </c>
      <c r="L217">
        <v>2</v>
      </c>
      <c r="M217">
        <v>0</v>
      </c>
      <c r="N217">
        <v>0</v>
      </c>
      <c r="O217">
        <v>0</v>
      </c>
      <c r="P217">
        <v>1</v>
      </c>
      <c r="Q217">
        <v>14</v>
      </c>
    </row>
    <row r="218" spans="2:17" x14ac:dyDescent="0.25">
      <c r="B218">
        <v>235</v>
      </c>
      <c r="C218">
        <v>90</v>
      </c>
      <c r="D218">
        <v>4.05</v>
      </c>
      <c r="E218">
        <v>4.05</v>
      </c>
      <c r="F218">
        <v>13.99</v>
      </c>
      <c r="G218">
        <v>14.77</v>
      </c>
      <c r="H218">
        <v>0</v>
      </c>
      <c r="I218">
        <v>-1</v>
      </c>
      <c r="J218">
        <v>0</v>
      </c>
      <c r="K218">
        <v>0</v>
      </c>
      <c r="L218">
        <v>2</v>
      </c>
      <c r="M218">
        <v>0</v>
      </c>
      <c r="N218">
        <v>0</v>
      </c>
      <c r="O218">
        <v>0</v>
      </c>
      <c r="P218">
        <v>1</v>
      </c>
      <c r="Q218">
        <v>14</v>
      </c>
    </row>
    <row r="219" spans="2:17" x14ac:dyDescent="0.25">
      <c r="B219">
        <v>236</v>
      </c>
      <c r="C219">
        <v>90</v>
      </c>
      <c r="D219">
        <v>5.4</v>
      </c>
      <c r="E219">
        <v>5.4</v>
      </c>
      <c r="F219">
        <v>11.414999999999999</v>
      </c>
      <c r="G219">
        <v>13.62</v>
      </c>
      <c r="H219">
        <v>0</v>
      </c>
      <c r="I219">
        <v>-1</v>
      </c>
      <c r="J219">
        <v>0</v>
      </c>
      <c r="K219">
        <v>0</v>
      </c>
      <c r="L219">
        <v>2</v>
      </c>
      <c r="M219">
        <v>0</v>
      </c>
      <c r="N219">
        <v>0</v>
      </c>
      <c r="O219">
        <v>0</v>
      </c>
      <c r="P219">
        <v>1</v>
      </c>
      <c r="Q219">
        <v>14</v>
      </c>
    </row>
    <row r="220" spans="2:17" x14ac:dyDescent="0.25">
      <c r="B220">
        <v>236</v>
      </c>
      <c r="C220">
        <v>90</v>
      </c>
      <c r="D220">
        <v>5.4</v>
      </c>
      <c r="E220">
        <v>5.4</v>
      </c>
      <c r="F220">
        <v>8.0150000000000006</v>
      </c>
      <c r="G220">
        <v>10.625</v>
      </c>
      <c r="H220">
        <v>0</v>
      </c>
      <c r="I220">
        <v>-1</v>
      </c>
      <c r="J220">
        <v>0</v>
      </c>
      <c r="K220">
        <v>0</v>
      </c>
      <c r="L220">
        <v>2</v>
      </c>
      <c r="M220">
        <v>0</v>
      </c>
      <c r="N220">
        <v>0</v>
      </c>
      <c r="O220">
        <v>0</v>
      </c>
      <c r="P220">
        <v>1</v>
      </c>
      <c r="Q220">
        <v>14</v>
      </c>
    </row>
    <row r="221" spans="2:17" x14ac:dyDescent="0.25">
      <c r="B221">
        <v>236</v>
      </c>
      <c r="C221">
        <v>90</v>
      </c>
      <c r="D221">
        <v>5.4</v>
      </c>
      <c r="E221">
        <v>5.4</v>
      </c>
      <c r="F221">
        <v>13.99</v>
      </c>
      <c r="G221">
        <v>14.77</v>
      </c>
      <c r="H221">
        <v>0</v>
      </c>
      <c r="I221">
        <v>-1</v>
      </c>
      <c r="J221">
        <v>0</v>
      </c>
      <c r="K221">
        <v>0</v>
      </c>
      <c r="L221">
        <v>2</v>
      </c>
      <c r="M221">
        <v>0</v>
      </c>
      <c r="N221">
        <v>0</v>
      </c>
      <c r="O221">
        <v>0</v>
      </c>
      <c r="P221">
        <v>1</v>
      </c>
      <c r="Q221">
        <v>14</v>
      </c>
    </row>
    <row r="222" spans="2:17" x14ac:dyDescent="0.25">
      <c r="B222">
        <v>237</v>
      </c>
      <c r="C222">
        <v>90</v>
      </c>
      <c r="D222">
        <v>5.4</v>
      </c>
      <c r="E222">
        <v>5.4</v>
      </c>
      <c r="F222">
        <v>11.414999999999999</v>
      </c>
      <c r="G222">
        <v>13.62</v>
      </c>
      <c r="H222">
        <v>0</v>
      </c>
      <c r="I222">
        <v>-1</v>
      </c>
      <c r="J222">
        <v>0</v>
      </c>
      <c r="K222">
        <v>0</v>
      </c>
      <c r="L222">
        <v>2</v>
      </c>
      <c r="M222">
        <v>0</v>
      </c>
      <c r="N222">
        <v>0</v>
      </c>
      <c r="O222">
        <v>0</v>
      </c>
      <c r="P222">
        <v>1</v>
      </c>
      <c r="Q222">
        <v>14</v>
      </c>
    </row>
    <row r="223" spans="2:17" x14ac:dyDescent="0.25">
      <c r="B223">
        <v>237</v>
      </c>
      <c r="C223">
        <v>90</v>
      </c>
      <c r="D223">
        <v>5.4</v>
      </c>
      <c r="E223">
        <v>5.4</v>
      </c>
      <c r="F223">
        <v>8.0150000000000006</v>
      </c>
      <c r="G223">
        <v>10.625</v>
      </c>
      <c r="H223">
        <v>0</v>
      </c>
      <c r="I223">
        <v>-1</v>
      </c>
      <c r="J223">
        <v>0</v>
      </c>
      <c r="K223">
        <v>0</v>
      </c>
      <c r="L223">
        <v>2</v>
      </c>
      <c r="M223">
        <v>0</v>
      </c>
      <c r="N223">
        <v>0</v>
      </c>
      <c r="O223">
        <v>0</v>
      </c>
      <c r="P223">
        <v>1</v>
      </c>
      <c r="Q223">
        <v>14</v>
      </c>
    </row>
    <row r="224" spans="2:17" x14ac:dyDescent="0.25">
      <c r="B224">
        <v>237</v>
      </c>
      <c r="C224">
        <v>90</v>
      </c>
      <c r="D224">
        <v>5.4</v>
      </c>
      <c r="E224">
        <v>5.4</v>
      </c>
      <c r="F224">
        <v>13.99</v>
      </c>
      <c r="G224">
        <v>14.77</v>
      </c>
      <c r="H224">
        <v>0</v>
      </c>
      <c r="I224">
        <v>-1</v>
      </c>
      <c r="J224">
        <v>0</v>
      </c>
      <c r="K224">
        <v>0</v>
      </c>
      <c r="L224">
        <v>2</v>
      </c>
      <c r="M224">
        <v>0</v>
      </c>
      <c r="N224">
        <v>0</v>
      </c>
      <c r="O224">
        <v>0</v>
      </c>
      <c r="P224">
        <v>1</v>
      </c>
      <c r="Q224">
        <v>14</v>
      </c>
    </row>
    <row r="225" spans="2:17" x14ac:dyDescent="0.25">
      <c r="B225">
        <v>238</v>
      </c>
      <c r="C225">
        <v>90</v>
      </c>
      <c r="D225">
        <v>5.4</v>
      </c>
      <c r="E225">
        <v>5.4</v>
      </c>
      <c r="F225">
        <v>8.0150000000000006</v>
      </c>
      <c r="G225">
        <v>13.62</v>
      </c>
      <c r="H225">
        <v>0</v>
      </c>
      <c r="I225">
        <v>-1</v>
      </c>
      <c r="J225">
        <v>0</v>
      </c>
      <c r="K225">
        <v>0</v>
      </c>
      <c r="L225">
        <v>2</v>
      </c>
      <c r="M225">
        <v>0</v>
      </c>
      <c r="N225">
        <v>0</v>
      </c>
      <c r="O225">
        <v>0</v>
      </c>
      <c r="P225">
        <v>1</v>
      </c>
      <c r="Q225">
        <v>14</v>
      </c>
    </row>
    <row r="226" spans="2:17" x14ac:dyDescent="0.25">
      <c r="B226">
        <v>238</v>
      </c>
      <c r="C226">
        <v>90</v>
      </c>
      <c r="D226">
        <v>5.4</v>
      </c>
      <c r="E226">
        <v>5.4</v>
      </c>
      <c r="F226">
        <v>13.99</v>
      </c>
      <c r="G226">
        <v>14.77</v>
      </c>
      <c r="H226">
        <v>0</v>
      </c>
      <c r="I226">
        <v>-1</v>
      </c>
      <c r="J226">
        <v>0</v>
      </c>
      <c r="K226">
        <v>0</v>
      </c>
      <c r="L226">
        <v>2</v>
      </c>
      <c r="M226">
        <v>0</v>
      </c>
      <c r="N226">
        <v>0</v>
      </c>
      <c r="O226">
        <v>0</v>
      </c>
      <c r="P226">
        <v>1</v>
      </c>
      <c r="Q226">
        <v>14</v>
      </c>
    </row>
    <row r="227" spans="2:17" x14ac:dyDescent="0.25">
      <c r="B227">
        <v>239</v>
      </c>
      <c r="C227">
        <v>90</v>
      </c>
      <c r="D227">
        <v>4.5</v>
      </c>
      <c r="E227">
        <v>4.5</v>
      </c>
      <c r="F227">
        <v>8.0150000000000006</v>
      </c>
      <c r="G227">
        <v>13.62</v>
      </c>
      <c r="H227">
        <v>0</v>
      </c>
      <c r="I227">
        <v>-1</v>
      </c>
      <c r="J227">
        <v>0</v>
      </c>
      <c r="K227">
        <v>0</v>
      </c>
      <c r="L227">
        <v>2</v>
      </c>
      <c r="M227">
        <v>0</v>
      </c>
      <c r="N227">
        <v>0</v>
      </c>
      <c r="O227">
        <v>0</v>
      </c>
      <c r="P227">
        <v>1</v>
      </c>
      <c r="Q227">
        <v>14</v>
      </c>
    </row>
    <row r="228" spans="2:17" x14ac:dyDescent="0.25">
      <c r="B228">
        <v>239</v>
      </c>
      <c r="C228">
        <v>90</v>
      </c>
      <c r="D228">
        <v>4.5</v>
      </c>
      <c r="E228">
        <v>4.5</v>
      </c>
      <c r="F228">
        <v>13.99</v>
      </c>
      <c r="G228">
        <v>14.77</v>
      </c>
      <c r="H228">
        <v>0</v>
      </c>
      <c r="I228">
        <v>-1</v>
      </c>
      <c r="J228">
        <v>0</v>
      </c>
      <c r="K228">
        <v>0</v>
      </c>
      <c r="L228">
        <v>2</v>
      </c>
      <c r="M228">
        <v>0</v>
      </c>
      <c r="N228">
        <v>0</v>
      </c>
      <c r="O228">
        <v>0</v>
      </c>
      <c r="P228">
        <v>1</v>
      </c>
      <c r="Q228">
        <v>14</v>
      </c>
    </row>
    <row r="229" spans="2:17" x14ac:dyDescent="0.25">
      <c r="B229">
        <v>240</v>
      </c>
      <c r="C229">
        <v>90</v>
      </c>
      <c r="D229">
        <v>4.05</v>
      </c>
      <c r="E229">
        <v>4.05</v>
      </c>
      <c r="F229">
        <v>8.0150000000000006</v>
      </c>
      <c r="G229">
        <v>13.62</v>
      </c>
      <c r="H229">
        <v>0</v>
      </c>
      <c r="I229">
        <v>-1</v>
      </c>
      <c r="J229">
        <v>0</v>
      </c>
      <c r="K229">
        <v>0</v>
      </c>
      <c r="L229">
        <v>2</v>
      </c>
      <c r="M229">
        <v>0</v>
      </c>
      <c r="N229">
        <v>0</v>
      </c>
      <c r="O229">
        <v>0</v>
      </c>
      <c r="P229">
        <v>1</v>
      </c>
      <c r="Q229">
        <v>14</v>
      </c>
    </row>
    <row r="230" spans="2:17" x14ac:dyDescent="0.25">
      <c r="B230">
        <v>240</v>
      </c>
      <c r="C230">
        <v>90</v>
      </c>
      <c r="D230">
        <v>4.5</v>
      </c>
      <c r="E230">
        <v>4.5</v>
      </c>
      <c r="F230">
        <v>13.99</v>
      </c>
      <c r="G230">
        <v>14.77</v>
      </c>
      <c r="H230">
        <v>0</v>
      </c>
      <c r="I230">
        <v>-1</v>
      </c>
      <c r="J230">
        <v>0</v>
      </c>
      <c r="K230">
        <v>0</v>
      </c>
      <c r="L230">
        <v>2</v>
      </c>
      <c r="M230">
        <v>0</v>
      </c>
      <c r="N230">
        <v>0</v>
      </c>
      <c r="O230">
        <v>0</v>
      </c>
      <c r="P230">
        <v>1</v>
      </c>
      <c r="Q230">
        <v>14</v>
      </c>
    </row>
    <row r="231" spans="2:17" x14ac:dyDescent="0.25">
      <c r="B231">
        <v>250</v>
      </c>
      <c r="C231">
        <v>90</v>
      </c>
      <c r="D231">
        <v>1.35</v>
      </c>
      <c r="E231">
        <v>1.35</v>
      </c>
      <c r="F231">
        <v>11.414999999999999</v>
      </c>
      <c r="G231">
        <v>13.62</v>
      </c>
      <c r="H231">
        <v>0</v>
      </c>
      <c r="I231">
        <v>-1</v>
      </c>
      <c r="J231">
        <v>0</v>
      </c>
      <c r="K231">
        <v>0</v>
      </c>
      <c r="L231">
        <v>2</v>
      </c>
      <c r="M231">
        <v>0</v>
      </c>
      <c r="N231">
        <v>0</v>
      </c>
      <c r="O231">
        <v>0</v>
      </c>
      <c r="P231">
        <v>1</v>
      </c>
      <c r="Q231">
        <v>14</v>
      </c>
    </row>
    <row r="232" spans="2:17" x14ac:dyDescent="0.25">
      <c r="B232">
        <v>250</v>
      </c>
      <c r="C232">
        <v>90</v>
      </c>
      <c r="D232">
        <v>1.35</v>
      </c>
      <c r="E232">
        <v>1.35</v>
      </c>
      <c r="F232">
        <v>8.0150000000000006</v>
      </c>
      <c r="G232">
        <v>10.625</v>
      </c>
      <c r="H232">
        <v>0</v>
      </c>
      <c r="I232">
        <v>-1</v>
      </c>
      <c r="J232">
        <v>0</v>
      </c>
      <c r="K232">
        <v>0</v>
      </c>
      <c r="L232">
        <v>2</v>
      </c>
      <c r="M232">
        <v>0</v>
      </c>
      <c r="N232">
        <v>0</v>
      </c>
      <c r="O232">
        <v>0</v>
      </c>
      <c r="P232">
        <v>1</v>
      </c>
      <c r="Q232">
        <v>14</v>
      </c>
    </row>
    <row r="233" spans="2:17" x14ac:dyDescent="0.25">
      <c r="B233">
        <v>250</v>
      </c>
      <c r="C233">
        <v>90</v>
      </c>
      <c r="D233">
        <v>1.35</v>
      </c>
      <c r="E233">
        <v>1.35</v>
      </c>
      <c r="F233">
        <v>13.99</v>
      </c>
      <c r="G233">
        <v>14.77</v>
      </c>
      <c r="H233">
        <v>0</v>
      </c>
      <c r="I233">
        <v>-1</v>
      </c>
      <c r="J233">
        <v>0</v>
      </c>
      <c r="K233">
        <v>0</v>
      </c>
      <c r="L233">
        <v>2</v>
      </c>
      <c r="M233">
        <v>0</v>
      </c>
      <c r="N233">
        <v>0</v>
      </c>
      <c r="O233">
        <v>0</v>
      </c>
      <c r="P233">
        <v>1</v>
      </c>
      <c r="Q233">
        <v>14</v>
      </c>
    </row>
    <row r="234" spans="2:17" x14ac:dyDescent="0.25">
      <c r="B234">
        <v>241</v>
      </c>
      <c r="C234">
        <v>90</v>
      </c>
      <c r="D234">
        <v>4.05</v>
      </c>
      <c r="E234">
        <v>4.05</v>
      </c>
      <c r="F234">
        <v>8.0150000000000006</v>
      </c>
      <c r="G234">
        <v>14.77</v>
      </c>
      <c r="H234">
        <v>0</v>
      </c>
      <c r="I234">
        <v>-1</v>
      </c>
      <c r="J234">
        <v>0</v>
      </c>
      <c r="K234">
        <v>0</v>
      </c>
      <c r="L234">
        <v>2</v>
      </c>
      <c r="M234">
        <v>0</v>
      </c>
      <c r="N234">
        <v>0</v>
      </c>
      <c r="O234">
        <v>0</v>
      </c>
      <c r="P234">
        <v>1</v>
      </c>
      <c r="Q234">
        <v>14</v>
      </c>
    </row>
    <row r="235" spans="2:17" x14ac:dyDescent="0.25">
      <c r="B235">
        <v>251</v>
      </c>
      <c r="C235">
        <v>90</v>
      </c>
      <c r="D235">
        <v>1.35</v>
      </c>
      <c r="E235">
        <v>1.35</v>
      </c>
      <c r="F235">
        <v>8.0150000000000006</v>
      </c>
      <c r="G235">
        <v>14.77</v>
      </c>
      <c r="H235">
        <v>0</v>
      </c>
      <c r="I235">
        <v>-1</v>
      </c>
      <c r="J235">
        <v>0</v>
      </c>
      <c r="K235">
        <v>0</v>
      </c>
      <c r="L235">
        <v>2</v>
      </c>
      <c r="M235">
        <v>0</v>
      </c>
      <c r="N235">
        <v>0</v>
      </c>
      <c r="O235">
        <v>0</v>
      </c>
      <c r="P235">
        <v>1</v>
      </c>
      <c r="Q235">
        <v>14</v>
      </c>
    </row>
    <row r="236" spans="2:17" x14ac:dyDescent="0.25">
      <c r="B236">
        <v>251</v>
      </c>
      <c r="C236">
        <v>90</v>
      </c>
      <c r="D236">
        <v>1.35</v>
      </c>
      <c r="E236">
        <v>1.35</v>
      </c>
      <c r="F236">
        <v>1.47</v>
      </c>
      <c r="G236">
        <v>2.89</v>
      </c>
      <c r="H236">
        <v>0</v>
      </c>
      <c r="I236">
        <v>-1</v>
      </c>
      <c r="J236">
        <v>0</v>
      </c>
      <c r="K236">
        <v>0</v>
      </c>
      <c r="L236">
        <v>2</v>
      </c>
      <c r="M236">
        <v>0</v>
      </c>
      <c r="N236">
        <v>0</v>
      </c>
      <c r="O236">
        <v>0</v>
      </c>
      <c r="P236">
        <v>1</v>
      </c>
      <c r="Q236">
        <v>14</v>
      </c>
    </row>
    <row r="237" spans="2:17" x14ac:dyDescent="0.25">
      <c r="B237">
        <v>250</v>
      </c>
      <c r="C237">
        <v>90</v>
      </c>
      <c r="D237">
        <v>1.35</v>
      </c>
      <c r="E237">
        <v>1.35</v>
      </c>
      <c r="F237">
        <v>1.47</v>
      </c>
      <c r="G237">
        <v>2.89</v>
      </c>
      <c r="H237">
        <v>0</v>
      </c>
      <c r="I237">
        <v>-1</v>
      </c>
      <c r="J237">
        <v>0</v>
      </c>
      <c r="K237">
        <v>0</v>
      </c>
      <c r="L237">
        <v>2</v>
      </c>
      <c r="M237">
        <v>0</v>
      </c>
      <c r="N237">
        <v>0</v>
      </c>
      <c r="O237">
        <v>0</v>
      </c>
      <c r="P237">
        <v>1</v>
      </c>
      <c r="Q237">
        <v>14</v>
      </c>
    </row>
    <row r="238" spans="2:17" x14ac:dyDescent="0.25">
      <c r="B238">
        <v>241</v>
      </c>
      <c r="C238">
        <v>90</v>
      </c>
      <c r="D238">
        <v>4.05</v>
      </c>
      <c r="E238">
        <v>4.05</v>
      </c>
      <c r="F238">
        <v>1.47</v>
      </c>
      <c r="G238">
        <v>2.89</v>
      </c>
      <c r="H238">
        <v>0</v>
      </c>
      <c r="I238">
        <v>-1</v>
      </c>
      <c r="J238">
        <v>0</v>
      </c>
      <c r="K238">
        <v>0</v>
      </c>
      <c r="L238">
        <v>2</v>
      </c>
      <c r="M238">
        <v>0</v>
      </c>
      <c r="N238">
        <v>0</v>
      </c>
      <c r="O238">
        <v>0</v>
      </c>
      <c r="P238">
        <v>1</v>
      </c>
      <c r="Q238">
        <v>14</v>
      </c>
    </row>
    <row r="239" spans="2:17" x14ac:dyDescent="0.25">
      <c r="B239">
        <v>240</v>
      </c>
      <c r="C239">
        <v>90</v>
      </c>
      <c r="D239">
        <v>4.5</v>
      </c>
      <c r="E239">
        <v>4.5</v>
      </c>
      <c r="F239">
        <v>1.47</v>
      </c>
      <c r="G239">
        <v>2.89</v>
      </c>
      <c r="H239">
        <v>0</v>
      </c>
      <c r="I239">
        <v>-1</v>
      </c>
      <c r="J239">
        <v>0</v>
      </c>
      <c r="K239">
        <v>0</v>
      </c>
      <c r="L239">
        <v>2</v>
      </c>
      <c r="M239">
        <v>0</v>
      </c>
      <c r="N239">
        <v>0</v>
      </c>
      <c r="O239">
        <v>0</v>
      </c>
      <c r="P239">
        <v>1</v>
      </c>
      <c r="Q239">
        <v>14</v>
      </c>
    </row>
    <row r="240" spans="2:17" x14ac:dyDescent="0.25">
      <c r="B240">
        <v>239</v>
      </c>
      <c r="C240">
        <v>90</v>
      </c>
      <c r="D240">
        <v>4.5</v>
      </c>
      <c r="E240">
        <v>4.5</v>
      </c>
      <c r="F240">
        <v>1.47</v>
      </c>
      <c r="G240">
        <v>2.89</v>
      </c>
      <c r="H240">
        <v>0</v>
      </c>
      <c r="I240">
        <v>-1</v>
      </c>
      <c r="J240">
        <v>0</v>
      </c>
      <c r="K240">
        <v>0</v>
      </c>
      <c r="L240">
        <v>2</v>
      </c>
      <c r="M240">
        <v>0</v>
      </c>
      <c r="N240">
        <v>0</v>
      </c>
      <c r="O240">
        <v>0</v>
      </c>
      <c r="P240">
        <v>1</v>
      </c>
      <c r="Q240">
        <v>14</v>
      </c>
    </row>
    <row r="241" spans="2:17" x14ac:dyDescent="0.25">
      <c r="B241">
        <v>238</v>
      </c>
      <c r="C241">
        <v>90</v>
      </c>
      <c r="D241">
        <v>5.4</v>
      </c>
      <c r="E241">
        <v>5.4</v>
      </c>
      <c r="F241">
        <v>1.47</v>
      </c>
      <c r="G241">
        <v>2.89</v>
      </c>
      <c r="H241">
        <v>0</v>
      </c>
      <c r="I241">
        <v>-1</v>
      </c>
      <c r="J241">
        <v>0</v>
      </c>
      <c r="K241">
        <v>0</v>
      </c>
      <c r="L241">
        <v>2</v>
      </c>
      <c r="M241">
        <v>0</v>
      </c>
      <c r="N241">
        <v>0</v>
      </c>
      <c r="O241">
        <v>0</v>
      </c>
      <c r="P241">
        <v>1</v>
      </c>
      <c r="Q241">
        <v>14</v>
      </c>
    </row>
    <row r="242" spans="2:17" x14ac:dyDescent="0.25">
      <c r="B242">
        <v>237</v>
      </c>
      <c r="C242">
        <v>90</v>
      </c>
      <c r="D242">
        <v>5.4</v>
      </c>
      <c r="E242">
        <v>5.4</v>
      </c>
      <c r="F242">
        <v>1.47</v>
      </c>
      <c r="G242">
        <v>2.89</v>
      </c>
      <c r="H242">
        <v>0</v>
      </c>
      <c r="I242">
        <v>-1</v>
      </c>
      <c r="J242">
        <v>0</v>
      </c>
      <c r="K242">
        <v>0</v>
      </c>
      <c r="L242">
        <v>2</v>
      </c>
      <c r="M242">
        <v>0</v>
      </c>
      <c r="N242">
        <v>0</v>
      </c>
      <c r="O242">
        <v>0</v>
      </c>
      <c r="P242">
        <v>1</v>
      </c>
      <c r="Q242">
        <v>14</v>
      </c>
    </row>
    <row r="243" spans="2:17" x14ac:dyDescent="0.25">
      <c r="B243">
        <v>236</v>
      </c>
      <c r="C243">
        <v>90</v>
      </c>
      <c r="D243">
        <v>5.4</v>
      </c>
      <c r="E243">
        <v>5.4</v>
      </c>
      <c r="F243">
        <v>1.47</v>
      </c>
      <c r="G243">
        <v>2.89</v>
      </c>
      <c r="H243">
        <v>0</v>
      </c>
      <c r="I243">
        <v>-1</v>
      </c>
      <c r="J243">
        <v>0</v>
      </c>
      <c r="K243">
        <v>0</v>
      </c>
      <c r="L243">
        <v>2</v>
      </c>
      <c r="M243">
        <v>0</v>
      </c>
      <c r="N243">
        <v>0</v>
      </c>
      <c r="O243">
        <v>0</v>
      </c>
      <c r="P243">
        <v>1</v>
      </c>
      <c r="Q243">
        <v>14</v>
      </c>
    </row>
    <row r="244" spans="2:17" x14ac:dyDescent="0.25">
      <c r="B244">
        <v>235</v>
      </c>
      <c r="C244">
        <v>90</v>
      </c>
      <c r="D244">
        <v>4.05</v>
      </c>
      <c r="E244">
        <v>4.05</v>
      </c>
      <c r="F244">
        <v>1.47</v>
      </c>
      <c r="G244">
        <v>2.89</v>
      </c>
      <c r="H244">
        <v>0</v>
      </c>
      <c r="I244">
        <v>-1</v>
      </c>
      <c r="J244">
        <v>0</v>
      </c>
      <c r="K244">
        <v>0</v>
      </c>
      <c r="L244">
        <v>2</v>
      </c>
      <c r="M244">
        <v>0</v>
      </c>
      <c r="N244">
        <v>0</v>
      </c>
      <c r="O244">
        <v>0</v>
      </c>
      <c r="P244">
        <v>1</v>
      </c>
      <c r="Q244">
        <v>14</v>
      </c>
    </row>
    <row r="245" spans="2:17" x14ac:dyDescent="0.25">
      <c r="B245">
        <v>353</v>
      </c>
      <c r="C245">
        <v>90</v>
      </c>
      <c r="D245">
        <v>5.4</v>
      </c>
      <c r="E245">
        <v>5.4</v>
      </c>
      <c r="F245">
        <v>1.3</v>
      </c>
      <c r="G245">
        <v>2.5</v>
      </c>
      <c r="H245">
        <v>0</v>
      </c>
      <c r="I245">
        <v>-1</v>
      </c>
      <c r="J245">
        <v>0</v>
      </c>
      <c r="K245">
        <v>0</v>
      </c>
      <c r="L245">
        <v>2</v>
      </c>
      <c r="M245">
        <v>0</v>
      </c>
      <c r="N245">
        <v>0</v>
      </c>
      <c r="O245">
        <v>0</v>
      </c>
      <c r="P245">
        <v>1</v>
      </c>
      <c r="Q245">
        <v>14</v>
      </c>
    </row>
    <row r="246" spans="2:17" x14ac:dyDescent="0.25">
      <c r="B246">
        <v>242</v>
      </c>
      <c r="C246">
        <v>88</v>
      </c>
      <c r="D246">
        <v>2.16</v>
      </c>
      <c r="E246">
        <v>2.16</v>
      </c>
      <c r="F246">
        <v>0</v>
      </c>
      <c r="G246">
        <v>0</v>
      </c>
      <c r="H246">
        <v>0</v>
      </c>
      <c r="I246">
        <v>-1</v>
      </c>
      <c r="J246">
        <v>0</v>
      </c>
      <c r="K246">
        <v>0</v>
      </c>
      <c r="L246">
        <v>2</v>
      </c>
      <c r="M246">
        <v>0</v>
      </c>
      <c r="N246">
        <v>0</v>
      </c>
      <c r="O246">
        <v>0</v>
      </c>
      <c r="P246">
        <v>1</v>
      </c>
      <c r="Q246">
        <v>17</v>
      </c>
    </row>
    <row r="247" spans="2:17" x14ac:dyDescent="0.25">
      <c r="B247">
        <v>243</v>
      </c>
      <c r="C247">
        <v>88</v>
      </c>
      <c r="D247">
        <v>2.16</v>
      </c>
      <c r="E247">
        <v>2.16</v>
      </c>
      <c r="F247">
        <v>0</v>
      </c>
      <c r="G247">
        <v>0</v>
      </c>
      <c r="H247">
        <v>0</v>
      </c>
      <c r="I247">
        <v>-1</v>
      </c>
      <c r="J247">
        <v>0</v>
      </c>
      <c r="K247">
        <v>0</v>
      </c>
      <c r="L247">
        <v>2</v>
      </c>
      <c r="M247">
        <v>0</v>
      </c>
      <c r="N247">
        <v>0</v>
      </c>
      <c r="O247">
        <v>0</v>
      </c>
      <c r="P247">
        <v>1</v>
      </c>
      <c r="Q247">
        <v>17</v>
      </c>
    </row>
    <row r="248" spans="2:17" x14ac:dyDescent="0.25">
      <c r="B248">
        <v>244</v>
      </c>
      <c r="C248">
        <v>88</v>
      </c>
      <c r="D248">
        <v>2.16</v>
      </c>
      <c r="E248">
        <v>2.16</v>
      </c>
      <c r="F248">
        <v>0</v>
      </c>
      <c r="G248">
        <v>0</v>
      </c>
      <c r="H248">
        <v>0</v>
      </c>
      <c r="I248">
        <v>-1</v>
      </c>
      <c r="J248">
        <v>0</v>
      </c>
      <c r="K248">
        <v>0</v>
      </c>
      <c r="L248">
        <v>2</v>
      </c>
      <c r="M248">
        <v>0</v>
      </c>
      <c r="N248">
        <v>0</v>
      </c>
      <c r="O248">
        <v>0</v>
      </c>
      <c r="P248">
        <v>1</v>
      </c>
      <c r="Q248">
        <v>17</v>
      </c>
    </row>
    <row r="249" spans="2:17" x14ac:dyDescent="0.25">
      <c r="B249">
        <v>245</v>
      </c>
      <c r="C249">
        <v>88</v>
      </c>
      <c r="D249">
        <v>2.16</v>
      </c>
      <c r="E249">
        <v>2.16</v>
      </c>
      <c r="F249">
        <v>0</v>
      </c>
      <c r="G249">
        <v>0</v>
      </c>
      <c r="H249">
        <v>0</v>
      </c>
      <c r="I249">
        <v>-1</v>
      </c>
      <c r="J249">
        <v>0</v>
      </c>
      <c r="K249">
        <v>0</v>
      </c>
      <c r="L249">
        <v>2</v>
      </c>
      <c r="M249">
        <v>0</v>
      </c>
      <c r="N249">
        <v>0</v>
      </c>
      <c r="O249">
        <v>0</v>
      </c>
      <c r="P249">
        <v>1</v>
      </c>
      <c r="Q249">
        <v>17</v>
      </c>
    </row>
    <row r="250" spans="2:17" x14ac:dyDescent="0.25">
      <c r="B250">
        <v>246</v>
      </c>
      <c r="C250">
        <v>88</v>
      </c>
      <c r="D250">
        <v>2.16</v>
      </c>
      <c r="E250">
        <v>2.16</v>
      </c>
      <c r="F250">
        <v>0</v>
      </c>
      <c r="G250">
        <v>0</v>
      </c>
      <c r="H250">
        <v>0</v>
      </c>
      <c r="I250">
        <v>-1</v>
      </c>
      <c r="J250">
        <v>0</v>
      </c>
      <c r="K250">
        <v>0</v>
      </c>
      <c r="L250">
        <v>2</v>
      </c>
      <c r="M250">
        <v>0</v>
      </c>
      <c r="N250">
        <v>0</v>
      </c>
      <c r="O250">
        <v>0</v>
      </c>
      <c r="P250">
        <v>1</v>
      </c>
      <c r="Q250">
        <v>17</v>
      </c>
    </row>
    <row r="251" spans="2:17" x14ac:dyDescent="0.25">
      <c r="B251">
        <v>247</v>
      </c>
      <c r="C251">
        <v>88</v>
      </c>
      <c r="D251">
        <v>2.16</v>
      </c>
      <c r="E251">
        <v>2.16</v>
      </c>
      <c r="F251">
        <v>0</v>
      </c>
      <c r="G251">
        <v>0</v>
      </c>
      <c r="H251">
        <v>0</v>
      </c>
      <c r="I251">
        <v>-1</v>
      </c>
      <c r="J251">
        <v>0</v>
      </c>
      <c r="K251">
        <v>0</v>
      </c>
      <c r="L251">
        <v>2</v>
      </c>
      <c r="M251">
        <v>0</v>
      </c>
      <c r="N251">
        <v>0</v>
      </c>
      <c r="O251">
        <v>0</v>
      </c>
      <c r="P251">
        <v>1</v>
      </c>
      <c r="Q251">
        <v>17</v>
      </c>
    </row>
    <row r="252" spans="2:17" x14ac:dyDescent="0.25">
      <c r="B252">
        <v>248</v>
      </c>
      <c r="C252">
        <v>88</v>
      </c>
      <c r="D252">
        <v>2.16</v>
      </c>
      <c r="E252">
        <v>2.16</v>
      </c>
      <c r="F252">
        <v>0</v>
      </c>
      <c r="G252">
        <v>0</v>
      </c>
      <c r="H252">
        <v>0</v>
      </c>
      <c r="I252">
        <v>-1</v>
      </c>
      <c r="J252">
        <v>0</v>
      </c>
      <c r="K252">
        <v>0</v>
      </c>
      <c r="L252">
        <v>2</v>
      </c>
      <c r="M252">
        <v>0</v>
      </c>
      <c r="N252">
        <v>0</v>
      </c>
      <c r="O252">
        <v>0</v>
      </c>
      <c r="P252">
        <v>1</v>
      </c>
      <c r="Q252">
        <v>17</v>
      </c>
    </row>
    <row r="253" spans="2:17" x14ac:dyDescent="0.25">
      <c r="B253">
        <v>228</v>
      </c>
      <c r="C253">
        <v>88</v>
      </c>
      <c r="D253">
        <v>2.16</v>
      </c>
      <c r="E253">
        <v>2.16</v>
      </c>
      <c r="F253">
        <v>0</v>
      </c>
      <c r="G253">
        <v>3</v>
      </c>
      <c r="H253">
        <v>0</v>
      </c>
      <c r="I253">
        <v>-1</v>
      </c>
      <c r="J253">
        <v>0</v>
      </c>
      <c r="K253">
        <v>0</v>
      </c>
      <c r="L253">
        <v>2</v>
      </c>
      <c r="M253">
        <v>0</v>
      </c>
      <c r="N253">
        <v>0</v>
      </c>
      <c r="O253">
        <v>0</v>
      </c>
      <c r="P253">
        <v>1</v>
      </c>
      <c r="Q253">
        <v>17</v>
      </c>
    </row>
    <row r="254" spans="2:17" x14ac:dyDescent="0.25">
      <c r="B254">
        <v>229</v>
      </c>
      <c r="C254">
        <v>88</v>
      </c>
      <c r="D254">
        <v>2.16</v>
      </c>
      <c r="E254">
        <v>2.16</v>
      </c>
      <c r="F254">
        <v>0</v>
      </c>
      <c r="G254">
        <v>3</v>
      </c>
      <c r="H254">
        <v>0</v>
      </c>
      <c r="I254">
        <v>-1</v>
      </c>
      <c r="J254">
        <v>0</v>
      </c>
      <c r="K254">
        <v>0</v>
      </c>
      <c r="L254">
        <v>2</v>
      </c>
      <c r="M254">
        <v>0</v>
      </c>
      <c r="N254">
        <v>0</v>
      </c>
      <c r="O254">
        <v>0</v>
      </c>
      <c r="P254">
        <v>1</v>
      </c>
      <c r="Q254">
        <v>17</v>
      </c>
    </row>
    <row r="255" spans="2:17" x14ac:dyDescent="0.25">
      <c r="B255">
        <v>230</v>
      </c>
      <c r="C255">
        <v>88</v>
      </c>
      <c r="D255">
        <v>2.16</v>
      </c>
      <c r="E255">
        <v>2.16</v>
      </c>
      <c r="F255">
        <v>0</v>
      </c>
      <c r="G255">
        <v>3</v>
      </c>
      <c r="H255">
        <v>0</v>
      </c>
      <c r="I255">
        <v>-1</v>
      </c>
      <c r="J255">
        <v>0</v>
      </c>
      <c r="K255">
        <v>0</v>
      </c>
      <c r="L255">
        <v>2</v>
      </c>
      <c r="M255">
        <v>0</v>
      </c>
      <c r="N255">
        <v>0</v>
      </c>
      <c r="O255">
        <v>0</v>
      </c>
      <c r="P255">
        <v>1</v>
      </c>
      <c r="Q255">
        <v>17</v>
      </c>
    </row>
    <row r="256" spans="2:17" x14ac:dyDescent="0.25">
      <c r="B256">
        <v>231</v>
      </c>
      <c r="C256">
        <v>88</v>
      </c>
      <c r="D256">
        <v>2.16</v>
      </c>
      <c r="E256">
        <v>2.16</v>
      </c>
      <c r="F256">
        <v>0</v>
      </c>
      <c r="G256">
        <v>3</v>
      </c>
      <c r="H256">
        <v>0</v>
      </c>
      <c r="I256">
        <v>-1</v>
      </c>
      <c r="J256">
        <v>0</v>
      </c>
      <c r="K256">
        <v>0</v>
      </c>
      <c r="L256">
        <v>2</v>
      </c>
      <c r="M256">
        <v>0</v>
      </c>
      <c r="N256">
        <v>0</v>
      </c>
      <c r="O256">
        <v>0</v>
      </c>
      <c r="P256">
        <v>1</v>
      </c>
      <c r="Q256">
        <v>17</v>
      </c>
    </row>
    <row r="257" spans="2:17" x14ac:dyDescent="0.25">
      <c r="B257">
        <v>232</v>
      </c>
      <c r="C257">
        <v>88</v>
      </c>
      <c r="D257">
        <v>2.16</v>
      </c>
      <c r="E257">
        <v>2.16</v>
      </c>
      <c r="F257">
        <v>0</v>
      </c>
      <c r="G257">
        <v>3</v>
      </c>
      <c r="H257">
        <v>0</v>
      </c>
      <c r="I257">
        <v>-1</v>
      </c>
      <c r="J257">
        <v>0</v>
      </c>
      <c r="K257">
        <v>0</v>
      </c>
      <c r="L257">
        <v>2</v>
      </c>
      <c r="M257">
        <v>0</v>
      </c>
      <c r="N257">
        <v>0</v>
      </c>
      <c r="O257">
        <v>0</v>
      </c>
      <c r="P257">
        <v>1</v>
      </c>
      <c r="Q257">
        <v>17</v>
      </c>
    </row>
    <row r="258" spans="2:17" x14ac:dyDescent="0.25">
      <c r="B258">
        <v>233</v>
      </c>
      <c r="C258">
        <v>88</v>
      </c>
      <c r="D258">
        <v>2.16</v>
      </c>
      <c r="E258">
        <v>2.16</v>
      </c>
      <c r="F258">
        <v>0</v>
      </c>
      <c r="G258">
        <v>3</v>
      </c>
      <c r="H258">
        <v>0</v>
      </c>
      <c r="I258">
        <v>-1</v>
      </c>
      <c r="J258">
        <v>0</v>
      </c>
      <c r="K258">
        <v>0</v>
      </c>
      <c r="L258">
        <v>2</v>
      </c>
      <c r="M258">
        <v>0</v>
      </c>
      <c r="N258">
        <v>0</v>
      </c>
      <c r="O258">
        <v>0</v>
      </c>
      <c r="P258">
        <v>1</v>
      </c>
      <c r="Q258">
        <v>17</v>
      </c>
    </row>
    <row r="259" spans="2:17" x14ac:dyDescent="0.25">
      <c r="B259">
        <v>234</v>
      </c>
      <c r="C259">
        <v>88</v>
      </c>
      <c r="D259">
        <v>2.16</v>
      </c>
      <c r="E259">
        <v>2.16</v>
      </c>
      <c r="F259">
        <v>0</v>
      </c>
      <c r="G259">
        <v>3</v>
      </c>
      <c r="H259">
        <v>0</v>
      </c>
      <c r="I259">
        <v>-1</v>
      </c>
      <c r="J259">
        <v>0</v>
      </c>
      <c r="K259">
        <v>0</v>
      </c>
      <c r="L259">
        <v>2</v>
      </c>
      <c r="M259">
        <v>0</v>
      </c>
      <c r="N259">
        <v>0</v>
      </c>
      <c r="O259">
        <v>0</v>
      </c>
      <c r="P259">
        <v>1</v>
      </c>
      <c r="Q259">
        <v>17</v>
      </c>
    </row>
    <row r="260" spans="2:17" x14ac:dyDescent="0.25">
      <c r="B260">
        <v>235</v>
      </c>
      <c r="C260">
        <v>88</v>
      </c>
      <c r="D260">
        <v>2.16</v>
      </c>
      <c r="E260">
        <v>2.16</v>
      </c>
      <c r="F260">
        <v>0</v>
      </c>
      <c r="G260">
        <v>3</v>
      </c>
      <c r="H260">
        <v>0</v>
      </c>
      <c r="I260">
        <v>-1</v>
      </c>
      <c r="J260">
        <v>0</v>
      </c>
      <c r="K260">
        <v>0</v>
      </c>
      <c r="L260">
        <v>2</v>
      </c>
      <c r="M260">
        <v>0</v>
      </c>
      <c r="N260">
        <v>0</v>
      </c>
      <c r="O260">
        <v>0</v>
      </c>
      <c r="P260">
        <v>1</v>
      </c>
      <c r="Q260">
        <v>17</v>
      </c>
    </row>
    <row r="261" spans="2:17" x14ac:dyDescent="0.25">
      <c r="B261">
        <v>236</v>
      </c>
      <c r="C261">
        <v>88</v>
      </c>
      <c r="D261">
        <v>2.16</v>
      </c>
      <c r="E261">
        <v>2.16</v>
      </c>
      <c r="F261">
        <v>0</v>
      </c>
      <c r="G261">
        <v>3</v>
      </c>
      <c r="H261">
        <v>0</v>
      </c>
      <c r="I261">
        <v>-1</v>
      </c>
      <c r="J261">
        <v>0</v>
      </c>
      <c r="K261">
        <v>0</v>
      </c>
      <c r="L261">
        <v>2</v>
      </c>
      <c r="M261">
        <v>0</v>
      </c>
      <c r="N261">
        <v>0</v>
      </c>
      <c r="O261">
        <v>0</v>
      </c>
      <c r="P261">
        <v>1</v>
      </c>
      <c r="Q261">
        <v>17</v>
      </c>
    </row>
    <row r="262" spans="2:17" x14ac:dyDescent="0.25">
      <c r="B262">
        <v>237</v>
      </c>
      <c r="C262">
        <v>88</v>
      </c>
      <c r="D262">
        <v>2.16</v>
      </c>
      <c r="E262">
        <v>2.16</v>
      </c>
      <c r="F262">
        <v>0</v>
      </c>
      <c r="G262">
        <v>3</v>
      </c>
      <c r="H262">
        <v>0</v>
      </c>
      <c r="I262">
        <v>-1</v>
      </c>
      <c r="J262">
        <v>0</v>
      </c>
      <c r="K262">
        <v>0</v>
      </c>
      <c r="L262">
        <v>2</v>
      </c>
      <c r="M262">
        <v>0</v>
      </c>
      <c r="N262">
        <v>0</v>
      </c>
      <c r="O262">
        <v>0</v>
      </c>
      <c r="P262">
        <v>1</v>
      </c>
      <c r="Q262">
        <v>17</v>
      </c>
    </row>
    <row r="263" spans="2:17" x14ac:dyDescent="0.25">
      <c r="B263">
        <v>238</v>
      </c>
      <c r="C263">
        <v>88</v>
      </c>
      <c r="D263">
        <v>2.16</v>
      </c>
      <c r="E263">
        <v>2.16</v>
      </c>
      <c r="F263">
        <v>0</v>
      </c>
      <c r="G263">
        <v>3</v>
      </c>
      <c r="H263">
        <v>0</v>
      </c>
      <c r="I263">
        <v>-1</v>
      </c>
      <c r="J263">
        <v>0</v>
      </c>
      <c r="K263">
        <v>0</v>
      </c>
      <c r="L263">
        <v>2</v>
      </c>
      <c r="M263">
        <v>0</v>
      </c>
      <c r="N263">
        <v>0</v>
      </c>
      <c r="O263">
        <v>0</v>
      </c>
      <c r="P263">
        <v>1</v>
      </c>
      <c r="Q263">
        <v>17</v>
      </c>
    </row>
    <row r="264" spans="2:17" x14ac:dyDescent="0.25">
      <c r="B264">
        <v>239</v>
      </c>
      <c r="C264">
        <v>88</v>
      </c>
      <c r="D264">
        <v>2.16</v>
      </c>
      <c r="E264">
        <v>2.16</v>
      </c>
      <c r="F264">
        <v>0</v>
      </c>
      <c r="G264">
        <v>3</v>
      </c>
      <c r="H264">
        <v>0</v>
      </c>
      <c r="I264">
        <v>-1</v>
      </c>
      <c r="J264">
        <v>0</v>
      </c>
      <c r="K264">
        <v>0</v>
      </c>
      <c r="L264">
        <v>2</v>
      </c>
      <c r="M264">
        <v>0</v>
      </c>
      <c r="N264">
        <v>0</v>
      </c>
      <c r="O264">
        <v>0</v>
      </c>
      <c r="P264">
        <v>1</v>
      </c>
      <c r="Q264">
        <v>17</v>
      </c>
    </row>
    <row r="265" spans="2:17" x14ac:dyDescent="0.25">
      <c r="B265">
        <v>240</v>
      </c>
      <c r="C265">
        <v>88</v>
      </c>
      <c r="D265">
        <v>2.16</v>
      </c>
      <c r="E265">
        <v>2.16</v>
      </c>
      <c r="F265">
        <v>0</v>
      </c>
      <c r="G265">
        <v>3</v>
      </c>
      <c r="H265">
        <v>0</v>
      </c>
      <c r="I265">
        <v>-1</v>
      </c>
      <c r="J265">
        <v>0</v>
      </c>
      <c r="K265">
        <v>0</v>
      </c>
      <c r="L265">
        <v>2</v>
      </c>
      <c r="M265">
        <v>0</v>
      </c>
      <c r="N265">
        <v>0</v>
      </c>
      <c r="O265">
        <v>0</v>
      </c>
      <c r="P265">
        <v>1</v>
      </c>
      <c r="Q265">
        <v>17</v>
      </c>
    </row>
    <row r="266" spans="2:17" x14ac:dyDescent="0.25">
      <c r="B266">
        <v>241</v>
      </c>
      <c r="C266">
        <v>88</v>
      </c>
      <c r="D266">
        <v>2.16</v>
      </c>
      <c r="E266">
        <v>2.16</v>
      </c>
      <c r="F266">
        <v>0</v>
      </c>
      <c r="G266">
        <v>3</v>
      </c>
      <c r="H266">
        <v>0</v>
      </c>
      <c r="I266">
        <v>-1</v>
      </c>
      <c r="J266">
        <v>0</v>
      </c>
      <c r="K266">
        <v>0</v>
      </c>
      <c r="L266">
        <v>2</v>
      </c>
      <c r="M266">
        <v>0</v>
      </c>
      <c r="N266">
        <v>0</v>
      </c>
      <c r="O266">
        <v>0</v>
      </c>
      <c r="P266">
        <v>1</v>
      </c>
      <c r="Q266">
        <v>17</v>
      </c>
    </row>
    <row r="267" spans="2:17" x14ac:dyDescent="0.25">
      <c r="B267">
        <v>228</v>
      </c>
      <c r="C267">
        <v>88</v>
      </c>
      <c r="D267">
        <v>2.16</v>
      </c>
      <c r="E267">
        <v>2.16</v>
      </c>
      <c r="F267">
        <v>12</v>
      </c>
      <c r="G267">
        <v>15</v>
      </c>
      <c r="H267">
        <v>0</v>
      </c>
      <c r="I267">
        <v>-1</v>
      </c>
      <c r="J267">
        <v>0</v>
      </c>
      <c r="K267">
        <v>0</v>
      </c>
      <c r="L267">
        <v>2</v>
      </c>
      <c r="M267">
        <v>0</v>
      </c>
      <c r="N267">
        <v>0</v>
      </c>
      <c r="O267">
        <v>0</v>
      </c>
      <c r="P267">
        <v>1</v>
      </c>
      <c r="Q267">
        <v>17</v>
      </c>
    </row>
    <row r="268" spans="2:17" x14ac:dyDescent="0.25">
      <c r="B268">
        <v>229</v>
      </c>
      <c r="C268">
        <v>88</v>
      </c>
      <c r="D268">
        <v>2.16</v>
      </c>
      <c r="E268">
        <v>2.16</v>
      </c>
      <c r="F268">
        <v>12</v>
      </c>
      <c r="G268">
        <v>15</v>
      </c>
      <c r="H268">
        <v>0</v>
      </c>
      <c r="I268">
        <v>-1</v>
      </c>
      <c r="J268">
        <v>0</v>
      </c>
      <c r="K268">
        <v>0</v>
      </c>
      <c r="L268">
        <v>2</v>
      </c>
      <c r="M268">
        <v>0</v>
      </c>
      <c r="N268">
        <v>0</v>
      </c>
      <c r="O268">
        <v>0</v>
      </c>
      <c r="P268">
        <v>1</v>
      </c>
      <c r="Q268">
        <v>17</v>
      </c>
    </row>
    <row r="269" spans="2:17" x14ac:dyDescent="0.25">
      <c r="B269">
        <v>230</v>
      </c>
      <c r="C269">
        <v>88</v>
      </c>
      <c r="D269">
        <v>2.16</v>
      </c>
      <c r="E269">
        <v>2.16</v>
      </c>
      <c r="F269">
        <v>12</v>
      </c>
      <c r="G269">
        <v>15</v>
      </c>
      <c r="H269">
        <v>0</v>
      </c>
      <c r="I269">
        <v>-1</v>
      </c>
      <c r="J269">
        <v>0</v>
      </c>
      <c r="K269">
        <v>0</v>
      </c>
      <c r="L269">
        <v>2</v>
      </c>
      <c r="M269">
        <v>0</v>
      </c>
      <c r="N269">
        <v>0</v>
      </c>
      <c r="O269">
        <v>0</v>
      </c>
      <c r="P269">
        <v>1</v>
      </c>
      <c r="Q269">
        <v>17</v>
      </c>
    </row>
    <row r="270" spans="2:17" x14ac:dyDescent="0.25">
      <c r="B270">
        <v>231</v>
      </c>
      <c r="C270">
        <v>88</v>
      </c>
      <c r="D270">
        <v>2.16</v>
      </c>
      <c r="E270">
        <v>2.16</v>
      </c>
      <c r="F270">
        <v>12</v>
      </c>
      <c r="G270">
        <v>15</v>
      </c>
      <c r="H270">
        <v>0</v>
      </c>
      <c r="I270">
        <v>-1</v>
      </c>
      <c r="J270">
        <v>0</v>
      </c>
      <c r="K270">
        <v>0</v>
      </c>
      <c r="L270">
        <v>2</v>
      </c>
      <c r="M270">
        <v>0</v>
      </c>
      <c r="N270">
        <v>0</v>
      </c>
      <c r="O270">
        <v>0</v>
      </c>
      <c r="P270">
        <v>1</v>
      </c>
      <c r="Q270">
        <v>17</v>
      </c>
    </row>
    <row r="271" spans="2:17" x14ac:dyDescent="0.25">
      <c r="B271">
        <v>232</v>
      </c>
      <c r="C271">
        <v>88</v>
      </c>
      <c r="D271">
        <v>2.16</v>
      </c>
      <c r="E271">
        <v>2.16</v>
      </c>
      <c r="F271">
        <v>12</v>
      </c>
      <c r="G271">
        <v>15</v>
      </c>
      <c r="H271">
        <v>0</v>
      </c>
      <c r="I271">
        <v>-1</v>
      </c>
      <c r="J271">
        <v>0</v>
      </c>
      <c r="K271">
        <v>0</v>
      </c>
      <c r="L271">
        <v>2</v>
      </c>
      <c r="M271">
        <v>0</v>
      </c>
      <c r="N271">
        <v>0</v>
      </c>
      <c r="O271">
        <v>0</v>
      </c>
      <c r="P271">
        <v>1</v>
      </c>
      <c r="Q271">
        <v>17</v>
      </c>
    </row>
    <row r="272" spans="2:17" x14ac:dyDescent="0.25">
      <c r="B272">
        <v>233</v>
      </c>
      <c r="C272">
        <v>88</v>
      </c>
      <c r="D272">
        <v>2.16</v>
      </c>
      <c r="E272">
        <v>2.16</v>
      </c>
      <c r="F272">
        <v>12</v>
      </c>
      <c r="G272">
        <v>15</v>
      </c>
      <c r="H272">
        <v>0</v>
      </c>
      <c r="I272">
        <v>-1</v>
      </c>
      <c r="J272">
        <v>0</v>
      </c>
      <c r="K272">
        <v>0</v>
      </c>
      <c r="L272">
        <v>2</v>
      </c>
      <c r="M272">
        <v>0</v>
      </c>
      <c r="N272">
        <v>0</v>
      </c>
      <c r="O272">
        <v>0</v>
      </c>
      <c r="P272">
        <v>1</v>
      </c>
      <c r="Q272">
        <v>17</v>
      </c>
    </row>
    <row r="273" spans="2:17" x14ac:dyDescent="0.25">
      <c r="B273">
        <v>234</v>
      </c>
      <c r="C273">
        <v>88</v>
      </c>
      <c r="D273">
        <v>2.16</v>
      </c>
      <c r="E273">
        <v>2.16</v>
      </c>
      <c r="F273">
        <v>12</v>
      </c>
      <c r="G273">
        <v>15</v>
      </c>
      <c r="H273">
        <v>0</v>
      </c>
      <c r="I273">
        <v>-1</v>
      </c>
      <c r="J273">
        <v>0</v>
      </c>
      <c r="K273">
        <v>0</v>
      </c>
      <c r="L273">
        <v>2</v>
      </c>
      <c r="M273">
        <v>0</v>
      </c>
      <c r="N273">
        <v>0</v>
      </c>
      <c r="O273">
        <v>0</v>
      </c>
      <c r="P273">
        <v>1</v>
      </c>
      <c r="Q273">
        <v>17</v>
      </c>
    </row>
    <row r="274" spans="2:17" x14ac:dyDescent="0.25">
      <c r="B274">
        <v>235</v>
      </c>
      <c r="C274">
        <v>88</v>
      </c>
      <c r="D274">
        <v>2.16</v>
      </c>
      <c r="E274">
        <v>2.16</v>
      </c>
      <c r="F274">
        <v>12</v>
      </c>
      <c r="G274">
        <v>15</v>
      </c>
      <c r="H274">
        <v>0</v>
      </c>
      <c r="I274">
        <v>-1</v>
      </c>
      <c r="J274">
        <v>0</v>
      </c>
      <c r="K274">
        <v>0</v>
      </c>
      <c r="L274">
        <v>2</v>
      </c>
      <c r="M274">
        <v>0</v>
      </c>
      <c r="N274">
        <v>0</v>
      </c>
      <c r="O274">
        <v>0</v>
      </c>
      <c r="P274">
        <v>1</v>
      </c>
      <c r="Q274">
        <v>17</v>
      </c>
    </row>
    <row r="275" spans="2:17" x14ac:dyDescent="0.25">
      <c r="B275">
        <v>236</v>
      </c>
      <c r="C275">
        <v>88</v>
      </c>
      <c r="D275">
        <v>2.16</v>
      </c>
      <c r="E275">
        <v>2.16</v>
      </c>
      <c r="F275">
        <v>12</v>
      </c>
      <c r="G275">
        <v>15</v>
      </c>
      <c r="H275">
        <v>0</v>
      </c>
      <c r="I275">
        <v>-1</v>
      </c>
      <c r="J275">
        <v>0</v>
      </c>
      <c r="K275">
        <v>0</v>
      </c>
      <c r="L275">
        <v>2</v>
      </c>
      <c r="M275">
        <v>0</v>
      </c>
      <c r="N275">
        <v>0</v>
      </c>
      <c r="O275">
        <v>0</v>
      </c>
      <c r="P275">
        <v>1</v>
      </c>
      <c r="Q275">
        <v>17</v>
      </c>
    </row>
    <row r="276" spans="2:17" x14ac:dyDescent="0.25">
      <c r="B276">
        <v>237</v>
      </c>
      <c r="C276">
        <v>88</v>
      </c>
      <c r="D276">
        <v>2.16</v>
      </c>
      <c r="E276">
        <v>2.16</v>
      </c>
      <c r="F276">
        <v>12</v>
      </c>
      <c r="G276">
        <v>15</v>
      </c>
      <c r="H276">
        <v>0</v>
      </c>
      <c r="I276">
        <v>-1</v>
      </c>
      <c r="J276">
        <v>0</v>
      </c>
      <c r="K276">
        <v>0</v>
      </c>
      <c r="L276">
        <v>2</v>
      </c>
      <c r="M276">
        <v>0</v>
      </c>
      <c r="N276">
        <v>0</v>
      </c>
      <c r="O276">
        <v>0</v>
      </c>
      <c r="P276">
        <v>1</v>
      </c>
      <c r="Q276">
        <v>17</v>
      </c>
    </row>
    <row r="277" spans="2:17" x14ac:dyDescent="0.25">
      <c r="B277">
        <v>238</v>
      </c>
      <c r="C277">
        <v>88</v>
      </c>
      <c r="D277">
        <v>2.16</v>
      </c>
      <c r="E277">
        <v>2.16</v>
      </c>
      <c r="F277">
        <v>12</v>
      </c>
      <c r="G277">
        <v>15</v>
      </c>
      <c r="H277">
        <v>0</v>
      </c>
      <c r="I277">
        <v>-1</v>
      </c>
      <c r="J277">
        <v>0</v>
      </c>
      <c r="K277">
        <v>0</v>
      </c>
      <c r="L277">
        <v>2</v>
      </c>
      <c r="M277">
        <v>0</v>
      </c>
      <c r="N277">
        <v>0</v>
      </c>
      <c r="O277">
        <v>0</v>
      </c>
      <c r="P277">
        <v>1</v>
      </c>
      <c r="Q277">
        <v>17</v>
      </c>
    </row>
    <row r="278" spans="2:17" x14ac:dyDescent="0.25">
      <c r="B278">
        <v>239</v>
      </c>
      <c r="C278">
        <v>88</v>
      </c>
      <c r="D278">
        <v>2.16</v>
      </c>
      <c r="E278">
        <v>2.16</v>
      </c>
      <c r="F278">
        <v>12</v>
      </c>
      <c r="G278">
        <v>15</v>
      </c>
      <c r="H278">
        <v>0</v>
      </c>
      <c r="I278">
        <v>-1</v>
      </c>
      <c r="J278">
        <v>0</v>
      </c>
      <c r="K278">
        <v>0</v>
      </c>
      <c r="L278">
        <v>2</v>
      </c>
      <c r="M278">
        <v>0</v>
      </c>
      <c r="N278">
        <v>0</v>
      </c>
      <c r="O278">
        <v>0</v>
      </c>
      <c r="P278">
        <v>1</v>
      </c>
      <c r="Q278">
        <v>17</v>
      </c>
    </row>
    <row r="279" spans="2:17" x14ac:dyDescent="0.25">
      <c r="B279">
        <v>240</v>
      </c>
      <c r="C279">
        <v>88</v>
      </c>
      <c r="D279">
        <v>2.16</v>
      </c>
      <c r="E279">
        <v>2.16</v>
      </c>
      <c r="F279">
        <v>12</v>
      </c>
      <c r="G279">
        <v>15</v>
      </c>
      <c r="H279">
        <v>0</v>
      </c>
      <c r="I279">
        <v>-1</v>
      </c>
      <c r="J279">
        <v>0</v>
      </c>
      <c r="K279">
        <v>0</v>
      </c>
      <c r="L279">
        <v>2</v>
      </c>
      <c r="M279">
        <v>0</v>
      </c>
      <c r="N279">
        <v>0</v>
      </c>
      <c r="O279">
        <v>0</v>
      </c>
      <c r="P279">
        <v>1</v>
      </c>
      <c r="Q279">
        <v>17</v>
      </c>
    </row>
    <row r="280" spans="2:17" x14ac:dyDescent="0.25">
      <c r="B280">
        <v>241</v>
      </c>
      <c r="C280">
        <v>88</v>
      </c>
      <c r="D280">
        <v>2.16</v>
      </c>
      <c r="E280">
        <v>2.16</v>
      </c>
      <c r="F280">
        <v>12</v>
      </c>
      <c r="G280">
        <v>15</v>
      </c>
      <c r="H280">
        <v>0</v>
      </c>
      <c r="I280">
        <v>-1</v>
      </c>
      <c r="J280">
        <v>0</v>
      </c>
      <c r="K280">
        <v>0</v>
      </c>
      <c r="L280">
        <v>2</v>
      </c>
      <c r="M280">
        <v>0</v>
      </c>
      <c r="N280">
        <v>0</v>
      </c>
      <c r="O280">
        <v>0</v>
      </c>
      <c r="P280">
        <v>1</v>
      </c>
      <c r="Q280">
        <v>17</v>
      </c>
    </row>
    <row r="281" spans="2:17" x14ac:dyDescent="0.25">
      <c r="B281">
        <v>221</v>
      </c>
      <c r="C281">
        <v>88</v>
      </c>
      <c r="D281">
        <v>2.16</v>
      </c>
      <c r="E281">
        <v>2.16</v>
      </c>
      <c r="F281">
        <v>12</v>
      </c>
      <c r="G281">
        <v>15</v>
      </c>
      <c r="H281">
        <v>0</v>
      </c>
      <c r="I281">
        <v>-1</v>
      </c>
      <c r="J281">
        <v>0</v>
      </c>
      <c r="K281">
        <v>0</v>
      </c>
      <c r="L281">
        <v>2</v>
      </c>
      <c r="M281">
        <v>0</v>
      </c>
      <c r="N281">
        <v>0</v>
      </c>
      <c r="O281">
        <v>0</v>
      </c>
      <c r="P281">
        <v>1</v>
      </c>
      <c r="Q281">
        <v>17</v>
      </c>
    </row>
    <row r="282" spans="2:17" x14ac:dyDescent="0.25">
      <c r="B282">
        <v>222</v>
      </c>
      <c r="C282">
        <v>88</v>
      </c>
      <c r="D282">
        <v>2.16</v>
      </c>
      <c r="E282">
        <v>2.16</v>
      </c>
      <c r="F282">
        <v>12</v>
      </c>
      <c r="G282">
        <v>15</v>
      </c>
      <c r="H282">
        <v>0</v>
      </c>
      <c r="I282">
        <v>-1</v>
      </c>
      <c r="J282">
        <v>0</v>
      </c>
      <c r="K282">
        <v>0</v>
      </c>
      <c r="L282">
        <v>2</v>
      </c>
      <c r="M282">
        <v>0</v>
      </c>
      <c r="N282">
        <v>0</v>
      </c>
      <c r="O282">
        <v>0</v>
      </c>
      <c r="P282">
        <v>1</v>
      </c>
      <c r="Q282">
        <v>17</v>
      </c>
    </row>
    <row r="283" spans="2:17" x14ac:dyDescent="0.25">
      <c r="B283">
        <v>223</v>
      </c>
      <c r="C283">
        <v>88</v>
      </c>
      <c r="D283">
        <v>2.16</v>
      </c>
      <c r="E283">
        <v>2.16</v>
      </c>
      <c r="F283">
        <v>12</v>
      </c>
      <c r="G283">
        <v>15</v>
      </c>
      <c r="H283">
        <v>0</v>
      </c>
      <c r="I283">
        <v>-1</v>
      </c>
      <c r="J283">
        <v>0</v>
      </c>
      <c r="K283">
        <v>0</v>
      </c>
      <c r="L283">
        <v>2</v>
      </c>
      <c r="M283">
        <v>0</v>
      </c>
      <c r="N283">
        <v>0</v>
      </c>
      <c r="O283">
        <v>0</v>
      </c>
      <c r="P283">
        <v>1</v>
      </c>
      <c r="Q283">
        <v>17</v>
      </c>
    </row>
    <row r="284" spans="2:17" x14ac:dyDescent="0.25">
      <c r="B284">
        <v>224</v>
      </c>
      <c r="C284">
        <v>88</v>
      </c>
      <c r="D284">
        <v>2.16</v>
      </c>
      <c r="E284">
        <v>2.16</v>
      </c>
      <c r="F284">
        <v>12</v>
      </c>
      <c r="G284">
        <v>15</v>
      </c>
      <c r="H284">
        <v>0</v>
      </c>
      <c r="I284">
        <v>-1</v>
      </c>
      <c r="J284">
        <v>0</v>
      </c>
      <c r="K284">
        <v>0</v>
      </c>
      <c r="L284">
        <v>2</v>
      </c>
      <c r="M284">
        <v>0</v>
      </c>
      <c r="N284">
        <v>0</v>
      </c>
      <c r="O284">
        <v>0</v>
      </c>
      <c r="P284">
        <v>1</v>
      </c>
      <c r="Q284">
        <v>17</v>
      </c>
    </row>
    <row r="285" spans="2:17" x14ac:dyDescent="0.25">
      <c r="B285">
        <v>225</v>
      </c>
      <c r="C285">
        <v>88</v>
      </c>
      <c r="D285">
        <v>2.16</v>
      </c>
      <c r="E285">
        <v>2.16</v>
      </c>
      <c r="F285">
        <v>12</v>
      </c>
      <c r="G285">
        <v>15</v>
      </c>
      <c r="H285">
        <v>0</v>
      </c>
      <c r="I285">
        <v>-1</v>
      </c>
      <c r="J285">
        <v>0</v>
      </c>
      <c r="K285">
        <v>0</v>
      </c>
      <c r="L285">
        <v>2</v>
      </c>
      <c r="M285">
        <v>0</v>
      </c>
      <c r="N285">
        <v>0</v>
      </c>
      <c r="O285">
        <v>0</v>
      </c>
      <c r="P285">
        <v>1</v>
      </c>
      <c r="Q285">
        <v>17</v>
      </c>
    </row>
    <row r="286" spans="2:17" x14ac:dyDescent="0.25">
      <c r="B286">
        <v>226</v>
      </c>
      <c r="C286">
        <v>88</v>
      </c>
      <c r="D286">
        <v>2.16</v>
      </c>
      <c r="E286">
        <v>2.16</v>
      </c>
      <c r="F286">
        <v>12</v>
      </c>
      <c r="G286">
        <v>15</v>
      </c>
      <c r="H286">
        <v>0</v>
      </c>
      <c r="I286">
        <v>-1</v>
      </c>
      <c r="J286">
        <v>0</v>
      </c>
      <c r="K286">
        <v>0</v>
      </c>
      <c r="L286">
        <v>2</v>
      </c>
      <c r="M286">
        <v>0</v>
      </c>
      <c r="N286">
        <v>0</v>
      </c>
      <c r="O286">
        <v>0</v>
      </c>
      <c r="P286">
        <v>1</v>
      </c>
      <c r="Q286">
        <v>17</v>
      </c>
    </row>
    <row r="287" spans="2:17" x14ac:dyDescent="0.25">
      <c r="B287">
        <v>227</v>
      </c>
      <c r="C287">
        <v>88</v>
      </c>
      <c r="D287">
        <v>2.16</v>
      </c>
      <c r="E287">
        <v>2.16</v>
      </c>
      <c r="F287">
        <v>12</v>
      </c>
      <c r="G287">
        <v>15</v>
      </c>
      <c r="H287">
        <v>0</v>
      </c>
      <c r="I287">
        <v>-1</v>
      </c>
      <c r="J287">
        <v>0</v>
      </c>
      <c r="K287">
        <v>0</v>
      </c>
      <c r="L287">
        <v>2</v>
      </c>
      <c r="M287">
        <v>0</v>
      </c>
      <c r="N287">
        <v>0</v>
      </c>
      <c r="O287">
        <v>0</v>
      </c>
      <c r="P287">
        <v>1</v>
      </c>
      <c r="Q287">
        <v>17</v>
      </c>
    </row>
    <row r="288" spans="2:17" x14ac:dyDescent="0.25">
      <c r="B288">
        <v>215</v>
      </c>
      <c r="C288">
        <v>88</v>
      </c>
      <c r="D288">
        <v>0.48</v>
      </c>
      <c r="E288">
        <v>0.48</v>
      </c>
      <c r="F288">
        <v>7.5</v>
      </c>
      <c r="G288">
        <v>15</v>
      </c>
      <c r="H288">
        <v>0</v>
      </c>
      <c r="I288">
        <v>-1</v>
      </c>
      <c r="J288">
        <v>0</v>
      </c>
      <c r="K288">
        <v>0</v>
      </c>
      <c r="L288">
        <v>2</v>
      </c>
      <c r="M288">
        <v>0</v>
      </c>
      <c r="N288">
        <v>0</v>
      </c>
      <c r="O288">
        <v>0</v>
      </c>
      <c r="P288">
        <v>1</v>
      </c>
      <c r="Q288">
        <v>17</v>
      </c>
    </row>
    <row r="289" spans="2:17" x14ac:dyDescent="0.25">
      <c r="B289">
        <v>222</v>
      </c>
      <c r="C289">
        <v>88</v>
      </c>
      <c r="D289">
        <v>4.32</v>
      </c>
      <c r="E289">
        <v>4.32</v>
      </c>
      <c r="F289">
        <v>12</v>
      </c>
      <c r="G289">
        <v>13</v>
      </c>
      <c r="H289">
        <v>0</v>
      </c>
      <c r="I289">
        <v>-1</v>
      </c>
      <c r="J289">
        <v>0</v>
      </c>
      <c r="K289">
        <v>0</v>
      </c>
      <c r="L289">
        <v>2</v>
      </c>
      <c r="M289">
        <v>0</v>
      </c>
      <c r="N289">
        <v>0</v>
      </c>
      <c r="O289">
        <v>0</v>
      </c>
      <c r="P289">
        <v>1</v>
      </c>
      <c r="Q289">
        <v>17</v>
      </c>
    </row>
    <row r="290" spans="2:17" x14ac:dyDescent="0.25">
      <c r="B290">
        <v>223</v>
      </c>
      <c r="C290">
        <v>88</v>
      </c>
      <c r="D290">
        <v>4.32</v>
      </c>
      <c r="E290">
        <v>4.32</v>
      </c>
      <c r="F290">
        <v>12</v>
      </c>
      <c r="G290">
        <v>13</v>
      </c>
      <c r="H290">
        <v>0</v>
      </c>
      <c r="I290">
        <v>-1</v>
      </c>
      <c r="J290">
        <v>0</v>
      </c>
      <c r="K290">
        <v>0</v>
      </c>
      <c r="L290">
        <v>2</v>
      </c>
      <c r="M290">
        <v>0</v>
      </c>
      <c r="N290">
        <v>0</v>
      </c>
      <c r="O290">
        <v>0</v>
      </c>
      <c r="P290">
        <v>1</v>
      </c>
      <c r="Q290">
        <v>17</v>
      </c>
    </row>
    <row r="291" spans="2:17" x14ac:dyDescent="0.25">
      <c r="B291">
        <v>224</v>
      </c>
      <c r="C291">
        <v>88</v>
      </c>
      <c r="D291">
        <v>4.32</v>
      </c>
      <c r="E291">
        <v>4.32</v>
      </c>
      <c r="F291">
        <v>12</v>
      </c>
      <c r="G291">
        <v>13</v>
      </c>
      <c r="H291">
        <v>0</v>
      </c>
      <c r="I291">
        <v>-1</v>
      </c>
      <c r="J291">
        <v>0</v>
      </c>
      <c r="K291">
        <v>0</v>
      </c>
      <c r="L291">
        <v>2</v>
      </c>
      <c r="M291">
        <v>0</v>
      </c>
      <c r="N291">
        <v>0</v>
      </c>
      <c r="O291">
        <v>0</v>
      </c>
      <c r="P291">
        <v>1</v>
      </c>
      <c r="Q291">
        <v>17</v>
      </c>
    </row>
    <row r="292" spans="2:17" x14ac:dyDescent="0.25">
      <c r="B292">
        <v>225</v>
      </c>
      <c r="C292">
        <v>88</v>
      </c>
      <c r="D292">
        <v>4.32</v>
      </c>
      <c r="E292">
        <v>4.32</v>
      </c>
      <c r="F292">
        <v>12</v>
      </c>
      <c r="G292">
        <v>13</v>
      </c>
      <c r="H292">
        <v>0</v>
      </c>
      <c r="I292">
        <v>-1</v>
      </c>
      <c r="J292">
        <v>0</v>
      </c>
      <c r="K292">
        <v>0</v>
      </c>
      <c r="L292">
        <v>2</v>
      </c>
      <c r="M292">
        <v>0</v>
      </c>
      <c r="N292">
        <v>0</v>
      </c>
      <c r="O292">
        <v>0</v>
      </c>
      <c r="P292">
        <v>1</v>
      </c>
      <c r="Q292">
        <v>17</v>
      </c>
    </row>
    <row r="293" spans="2:17" x14ac:dyDescent="0.25">
      <c r="B293">
        <v>226</v>
      </c>
      <c r="C293">
        <v>88</v>
      </c>
      <c r="D293">
        <v>4.32</v>
      </c>
      <c r="E293">
        <v>4.32</v>
      </c>
      <c r="F293">
        <v>12</v>
      </c>
      <c r="G293">
        <v>13</v>
      </c>
      <c r="H293">
        <v>0</v>
      </c>
      <c r="I293">
        <v>-1</v>
      </c>
      <c r="J293">
        <v>0</v>
      </c>
      <c r="K293">
        <v>0</v>
      </c>
      <c r="L293">
        <v>2</v>
      </c>
      <c r="M293">
        <v>0</v>
      </c>
      <c r="N293">
        <v>0</v>
      </c>
      <c r="O293">
        <v>0</v>
      </c>
      <c r="P293">
        <v>1</v>
      </c>
      <c r="Q293">
        <v>17</v>
      </c>
    </row>
    <row r="294" spans="2:17" x14ac:dyDescent="0.25">
      <c r="B294">
        <v>221</v>
      </c>
      <c r="C294">
        <v>88</v>
      </c>
      <c r="D294">
        <v>3.24</v>
      </c>
      <c r="E294">
        <v>3.24</v>
      </c>
      <c r="F294">
        <v>12</v>
      </c>
      <c r="G294">
        <v>13</v>
      </c>
      <c r="H294">
        <v>0</v>
      </c>
      <c r="I294">
        <v>-1</v>
      </c>
      <c r="J294">
        <v>0</v>
      </c>
      <c r="K294">
        <v>0</v>
      </c>
      <c r="L294">
        <v>2</v>
      </c>
      <c r="M294">
        <v>0</v>
      </c>
      <c r="N294">
        <v>0</v>
      </c>
      <c r="O294">
        <v>0</v>
      </c>
      <c r="P294">
        <v>1</v>
      </c>
      <c r="Q294">
        <v>17</v>
      </c>
    </row>
    <row r="295" spans="2:17" x14ac:dyDescent="0.25">
      <c r="B295">
        <v>227</v>
      </c>
      <c r="C295">
        <v>88</v>
      </c>
      <c r="D295">
        <v>3.24</v>
      </c>
      <c r="E295">
        <v>3.24</v>
      </c>
      <c r="F295">
        <v>12</v>
      </c>
      <c r="G295">
        <v>13</v>
      </c>
      <c r="H295">
        <v>0</v>
      </c>
      <c r="I295">
        <v>-1</v>
      </c>
      <c r="J295">
        <v>0</v>
      </c>
      <c r="K295">
        <v>0</v>
      </c>
      <c r="L295">
        <v>2</v>
      </c>
      <c r="M295">
        <v>0</v>
      </c>
      <c r="N295">
        <v>0</v>
      </c>
      <c r="O295">
        <v>0</v>
      </c>
      <c r="P295">
        <v>1</v>
      </c>
      <c r="Q295">
        <v>17</v>
      </c>
    </row>
    <row r="296" spans="2:17" x14ac:dyDescent="0.25">
      <c r="B296">
        <v>252</v>
      </c>
      <c r="C296">
        <v>88</v>
      </c>
      <c r="D296">
        <v>1.08</v>
      </c>
      <c r="E296">
        <v>1.08</v>
      </c>
      <c r="F296">
        <v>12</v>
      </c>
      <c r="G296">
        <v>13</v>
      </c>
      <c r="H296">
        <v>0</v>
      </c>
      <c r="I296">
        <v>-1</v>
      </c>
      <c r="J296">
        <v>0</v>
      </c>
      <c r="K296">
        <v>0</v>
      </c>
      <c r="L296">
        <v>2</v>
      </c>
      <c r="M296">
        <v>0</v>
      </c>
      <c r="N296">
        <v>0</v>
      </c>
      <c r="O296">
        <v>0</v>
      </c>
      <c r="P296">
        <v>1</v>
      </c>
      <c r="Q296">
        <v>17</v>
      </c>
    </row>
    <row r="297" spans="2:17" x14ac:dyDescent="0.25">
      <c r="B297">
        <v>253</v>
      </c>
      <c r="C297">
        <v>88</v>
      </c>
      <c r="D297">
        <v>1.08</v>
      </c>
      <c r="E297">
        <v>1.08</v>
      </c>
      <c r="F297">
        <v>12</v>
      </c>
      <c r="G297">
        <v>13</v>
      </c>
      <c r="H297">
        <v>0</v>
      </c>
      <c r="I297">
        <v>-1</v>
      </c>
      <c r="J297">
        <v>0</v>
      </c>
      <c r="K297">
        <v>0</v>
      </c>
      <c r="L297">
        <v>2</v>
      </c>
      <c r="M297">
        <v>0</v>
      </c>
      <c r="N297">
        <v>0</v>
      </c>
      <c r="O297">
        <v>0</v>
      </c>
      <c r="P297">
        <v>1</v>
      </c>
      <c r="Q297">
        <v>17</v>
      </c>
    </row>
    <row r="298" spans="2:17" x14ac:dyDescent="0.25">
      <c r="B298">
        <v>222</v>
      </c>
      <c r="C298">
        <v>88</v>
      </c>
      <c r="D298">
        <v>4.32</v>
      </c>
      <c r="E298">
        <v>4.32</v>
      </c>
      <c r="F298">
        <v>14</v>
      </c>
      <c r="G298">
        <v>15</v>
      </c>
      <c r="H298">
        <v>0</v>
      </c>
      <c r="I298">
        <v>-1</v>
      </c>
      <c r="J298">
        <v>0</v>
      </c>
      <c r="K298">
        <v>0</v>
      </c>
      <c r="L298">
        <v>2</v>
      </c>
      <c r="M298">
        <v>0</v>
      </c>
      <c r="N298">
        <v>0</v>
      </c>
      <c r="O298">
        <v>0</v>
      </c>
      <c r="P298">
        <v>1</v>
      </c>
      <c r="Q298">
        <v>17</v>
      </c>
    </row>
    <row r="299" spans="2:17" x14ac:dyDescent="0.25">
      <c r="B299">
        <v>223</v>
      </c>
      <c r="C299">
        <v>88</v>
      </c>
      <c r="D299">
        <v>4.32</v>
      </c>
      <c r="E299">
        <v>4.32</v>
      </c>
      <c r="F299">
        <v>14</v>
      </c>
      <c r="G299">
        <v>15</v>
      </c>
      <c r="H299">
        <v>0</v>
      </c>
      <c r="I299">
        <v>-1</v>
      </c>
      <c r="J299">
        <v>0</v>
      </c>
      <c r="K299">
        <v>0</v>
      </c>
      <c r="L299">
        <v>2</v>
      </c>
      <c r="M299">
        <v>0</v>
      </c>
      <c r="N299">
        <v>0</v>
      </c>
      <c r="O299">
        <v>0</v>
      </c>
      <c r="P299">
        <v>1</v>
      </c>
      <c r="Q299">
        <v>17</v>
      </c>
    </row>
    <row r="300" spans="2:17" x14ac:dyDescent="0.25">
      <c r="B300">
        <v>224</v>
      </c>
      <c r="C300">
        <v>88</v>
      </c>
      <c r="D300">
        <v>4.32</v>
      </c>
      <c r="E300">
        <v>4.32</v>
      </c>
      <c r="F300">
        <v>14</v>
      </c>
      <c r="G300">
        <v>15</v>
      </c>
      <c r="H300">
        <v>0</v>
      </c>
      <c r="I300">
        <v>-1</v>
      </c>
      <c r="J300">
        <v>0</v>
      </c>
      <c r="K300">
        <v>0</v>
      </c>
      <c r="L300">
        <v>2</v>
      </c>
      <c r="M300">
        <v>0</v>
      </c>
      <c r="N300">
        <v>0</v>
      </c>
      <c r="O300">
        <v>0</v>
      </c>
      <c r="P300">
        <v>1</v>
      </c>
      <c r="Q300">
        <v>17</v>
      </c>
    </row>
    <row r="301" spans="2:17" x14ac:dyDescent="0.25">
      <c r="B301">
        <v>225</v>
      </c>
      <c r="C301">
        <v>88</v>
      </c>
      <c r="D301">
        <v>4.32</v>
      </c>
      <c r="E301">
        <v>4.32</v>
      </c>
      <c r="F301">
        <v>14</v>
      </c>
      <c r="G301">
        <v>15</v>
      </c>
      <c r="H301">
        <v>0</v>
      </c>
      <c r="I301">
        <v>-1</v>
      </c>
      <c r="J301">
        <v>0</v>
      </c>
      <c r="K301">
        <v>0</v>
      </c>
      <c r="L301">
        <v>2</v>
      </c>
      <c r="M301">
        <v>0</v>
      </c>
      <c r="N301">
        <v>0</v>
      </c>
      <c r="O301">
        <v>0</v>
      </c>
      <c r="P301">
        <v>1</v>
      </c>
      <c r="Q301">
        <v>17</v>
      </c>
    </row>
    <row r="302" spans="2:17" x14ac:dyDescent="0.25">
      <c r="B302">
        <v>226</v>
      </c>
      <c r="C302">
        <v>88</v>
      </c>
      <c r="D302">
        <v>4.32</v>
      </c>
      <c r="E302">
        <v>4.32</v>
      </c>
      <c r="F302">
        <v>14</v>
      </c>
      <c r="G302">
        <v>15</v>
      </c>
      <c r="H302">
        <v>0</v>
      </c>
      <c r="I302">
        <v>-1</v>
      </c>
      <c r="J302">
        <v>0</v>
      </c>
      <c r="K302">
        <v>0</v>
      </c>
      <c r="L302">
        <v>2</v>
      </c>
      <c r="M302">
        <v>0</v>
      </c>
      <c r="N302">
        <v>0</v>
      </c>
      <c r="O302">
        <v>0</v>
      </c>
      <c r="P302">
        <v>1</v>
      </c>
      <c r="Q302">
        <v>17</v>
      </c>
    </row>
    <row r="303" spans="2:17" x14ac:dyDescent="0.25">
      <c r="B303">
        <v>221</v>
      </c>
      <c r="C303">
        <v>88</v>
      </c>
      <c r="D303">
        <v>3.24</v>
      </c>
      <c r="E303">
        <v>3.24</v>
      </c>
      <c r="F303">
        <v>14</v>
      </c>
      <c r="G303">
        <v>15</v>
      </c>
      <c r="H303">
        <v>0</v>
      </c>
      <c r="I303">
        <v>-1</v>
      </c>
      <c r="J303">
        <v>0</v>
      </c>
      <c r="K303">
        <v>0</v>
      </c>
      <c r="L303">
        <v>2</v>
      </c>
      <c r="M303">
        <v>0</v>
      </c>
      <c r="N303">
        <v>0</v>
      </c>
      <c r="O303">
        <v>0</v>
      </c>
      <c r="P303">
        <v>1</v>
      </c>
      <c r="Q303">
        <v>17</v>
      </c>
    </row>
    <row r="304" spans="2:17" x14ac:dyDescent="0.25">
      <c r="B304">
        <v>227</v>
      </c>
      <c r="C304">
        <v>88</v>
      </c>
      <c r="D304">
        <v>3.24</v>
      </c>
      <c r="E304">
        <v>3.24</v>
      </c>
      <c r="F304">
        <v>14</v>
      </c>
      <c r="G304">
        <v>15</v>
      </c>
      <c r="H304">
        <v>0</v>
      </c>
      <c r="I304">
        <v>-1</v>
      </c>
      <c r="J304">
        <v>0</v>
      </c>
      <c r="K304">
        <v>0</v>
      </c>
      <c r="L304">
        <v>2</v>
      </c>
      <c r="M304">
        <v>0</v>
      </c>
      <c r="N304">
        <v>0</v>
      </c>
      <c r="O304">
        <v>0</v>
      </c>
      <c r="P304">
        <v>1</v>
      </c>
      <c r="Q304">
        <v>17</v>
      </c>
    </row>
    <row r="305" spans="2:17" x14ac:dyDescent="0.25">
      <c r="B305">
        <v>252</v>
      </c>
      <c r="C305">
        <v>88</v>
      </c>
      <c r="D305">
        <v>1.08</v>
      </c>
      <c r="E305">
        <v>1.08</v>
      </c>
      <c r="F305">
        <v>14</v>
      </c>
      <c r="G305">
        <v>15</v>
      </c>
      <c r="H305">
        <v>0</v>
      </c>
      <c r="I305">
        <v>-1</v>
      </c>
      <c r="J305">
        <v>0</v>
      </c>
      <c r="K305">
        <v>0</v>
      </c>
      <c r="L305">
        <v>2</v>
      </c>
      <c r="M305">
        <v>0</v>
      </c>
      <c r="N305">
        <v>0</v>
      </c>
      <c r="O305">
        <v>0</v>
      </c>
      <c r="P305">
        <v>1</v>
      </c>
      <c r="Q305">
        <v>17</v>
      </c>
    </row>
    <row r="306" spans="2:17" x14ac:dyDescent="0.25">
      <c r="B306">
        <v>253</v>
      </c>
      <c r="C306">
        <v>88</v>
      </c>
      <c r="D306">
        <v>1.08</v>
      </c>
      <c r="E306">
        <v>1.08</v>
      </c>
      <c r="F306">
        <v>14</v>
      </c>
      <c r="G306">
        <v>15</v>
      </c>
      <c r="H306">
        <v>0</v>
      </c>
      <c r="I306">
        <v>-1</v>
      </c>
      <c r="J306">
        <v>0</v>
      </c>
      <c r="K306">
        <v>0</v>
      </c>
      <c r="L306">
        <v>2</v>
      </c>
      <c r="M306">
        <v>0</v>
      </c>
      <c r="N306">
        <v>0</v>
      </c>
      <c r="O306">
        <v>0</v>
      </c>
      <c r="P306">
        <v>1</v>
      </c>
      <c r="Q306">
        <v>17</v>
      </c>
    </row>
    <row r="307" spans="2:17" x14ac:dyDescent="0.25">
      <c r="B307">
        <v>229</v>
      </c>
      <c r="C307">
        <v>88</v>
      </c>
      <c r="D307">
        <v>4.32</v>
      </c>
      <c r="E307">
        <v>4.32</v>
      </c>
      <c r="F307">
        <v>13</v>
      </c>
      <c r="G307">
        <v>15</v>
      </c>
      <c r="H307">
        <v>0</v>
      </c>
      <c r="I307">
        <v>-1</v>
      </c>
      <c r="J307">
        <v>0</v>
      </c>
      <c r="K307">
        <v>0</v>
      </c>
      <c r="L307">
        <v>2</v>
      </c>
      <c r="M307">
        <v>0</v>
      </c>
      <c r="N307">
        <v>0</v>
      </c>
      <c r="O307">
        <v>0</v>
      </c>
      <c r="P307">
        <v>1</v>
      </c>
      <c r="Q307">
        <v>17</v>
      </c>
    </row>
    <row r="308" spans="2:17" x14ac:dyDescent="0.25">
      <c r="B308">
        <v>230</v>
      </c>
      <c r="C308">
        <v>88</v>
      </c>
      <c r="D308">
        <v>4.32</v>
      </c>
      <c r="E308">
        <v>4.32</v>
      </c>
      <c r="F308">
        <v>13</v>
      </c>
      <c r="G308">
        <v>15</v>
      </c>
      <c r="H308">
        <v>0</v>
      </c>
      <c r="I308">
        <v>-1</v>
      </c>
      <c r="J308">
        <v>0</v>
      </c>
      <c r="K308">
        <v>0</v>
      </c>
      <c r="L308">
        <v>2</v>
      </c>
      <c r="M308">
        <v>0</v>
      </c>
      <c r="N308">
        <v>0</v>
      </c>
      <c r="O308">
        <v>0</v>
      </c>
      <c r="P308">
        <v>1</v>
      </c>
      <c r="Q308">
        <v>17</v>
      </c>
    </row>
    <row r="309" spans="2:17" x14ac:dyDescent="0.25">
      <c r="B309">
        <v>231</v>
      </c>
      <c r="C309">
        <v>88</v>
      </c>
      <c r="D309">
        <v>4.32</v>
      </c>
      <c r="E309">
        <v>4.32</v>
      </c>
      <c r="F309">
        <v>13</v>
      </c>
      <c r="G309">
        <v>15</v>
      </c>
      <c r="H309">
        <v>0</v>
      </c>
      <c r="I309">
        <v>-1</v>
      </c>
      <c r="J309">
        <v>0</v>
      </c>
      <c r="K309">
        <v>0</v>
      </c>
      <c r="L309">
        <v>2</v>
      </c>
      <c r="M309">
        <v>0</v>
      </c>
      <c r="N309">
        <v>0</v>
      </c>
      <c r="O309">
        <v>0</v>
      </c>
      <c r="P309">
        <v>1</v>
      </c>
      <c r="Q309">
        <v>17</v>
      </c>
    </row>
    <row r="310" spans="2:17" x14ac:dyDescent="0.25">
      <c r="B310">
        <v>232</v>
      </c>
      <c r="C310">
        <v>88</v>
      </c>
      <c r="D310">
        <v>4.32</v>
      </c>
      <c r="E310">
        <v>4.32</v>
      </c>
      <c r="F310">
        <v>13</v>
      </c>
      <c r="G310">
        <v>15</v>
      </c>
      <c r="H310">
        <v>0</v>
      </c>
      <c r="I310">
        <v>-1</v>
      </c>
      <c r="J310">
        <v>0</v>
      </c>
      <c r="K310">
        <v>0</v>
      </c>
      <c r="L310">
        <v>2</v>
      </c>
      <c r="M310">
        <v>0</v>
      </c>
      <c r="N310">
        <v>0</v>
      </c>
      <c r="O310">
        <v>0</v>
      </c>
      <c r="P310">
        <v>1</v>
      </c>
      <c r="Q310">
        <v>17</v>
      </c>
    </row>
    <row r="311" spans="2:17" x14ac:dyDescent="0.25">
      <c r="B311">
        <v>233</v>
      </c>
      <c r="C311">
        <v>88</v>
      </c>
      <c r="D311">
        <v>4.32</v>
      </c>
      <c r="E311">
        <v>4.32</v>
      </c>
      <c r="F311">
        <v>13</v>
      </c>
      <c r="G311">
        <v>15</v>
      </c>
      <c r="H311">
        <v>0</v>
      </c>
      <c r="I311">
        <v>-1</v>
      </c>
      <c r="J311">
        <v>0</v>
      </c>
      <c r="K311">
        <v>0</v>
      </c>
      <c r="L311">
        <v>2</v>
      </c>
      <c r="M311">
        <v>0</v>
      </c>
      <c r="N311">
        <v>0</v>
      </c>
      <c r="O311">
        <v>0</v>
      </c>
      <c r="P311">
        <v>1</v>
      </c>
      <c r="Q311">
        <v>17</v>
      </c>
    </row>
    <row r="312" spans="2:17" x14ac:dyDescent="0.25">
      <c r="B312">
        <v>228</v>
      </c>
      <c r="C312">
        <v>88</v>
      </c>
      <c r="D312">
        <v>3.24</v>
      </c>
      <c r="E312">
        <v>3.24</v>
      </c>
      <c r="F312">
        <v>13</v>
      </c>
      <c r="G312">
        <v>15</v>
      </c>
      <c r="H312">
        <v>0</v>
      </c>
      <c r="I312">
        <v>-1</v>
      </c>
      <c r="J312">
        <v>0</v>
      </c>
      <c r="K312">
        <v>0</v>
      </c>
      <c r="L312">
        <v>2</v>
      </c>
      <c r="M312">
        <v>0</v>
      </c>
      <c r="N312">
        <v>0</v>
      </c>
      <c r="O312">
        <v>0</v>
      </c>
      <c r="P312">
        <v>1</v>
      </c>
      <c r="Q312">
        <v>17</v>
      </c>
    </row>
    <row r="313" spans="2:17" x14ac:dyDescent="0.25">
      <c r="B313">
        <v>234</v>
      </c>
      <c r="C313">
        <v>88</v>
      </c>
      <c r="D313">
        <v>3.24</v>
      </c>
      <c r="E313">
        <v>3.24</v>
      </c>
      <c r="F313">
        <v>13</v>
      </c>
      <c r="G313">
        <v>15</v>
      </c>
      <c r="H313">
        <v>0</v>
      </c>
      <c r="I313">
        <v>-1</v>
      </c>
      <c r="J313">
        <v>0</v>
      </c>
      <c r="K313">
        <v>0</v>
      </c>
      <c r="L313">
        <v>2</v>
      </c>
      <c r="M313">
        <v>0</v>
      </c>
      <c r="N313">
        <v>0</v>
      </c>
      <c r="O313">
        <v>0</v>
      </c>
      <c r="P313">
        <v>1</v>
      </c>
      <c r="Q313">
        <v>17</v>
      </c>
    </row>
    <row r="314" spans="2:17" x14ac:dyDescent="0.25">
      <c r="B314">
        <v>257</v>
      </c>
      <c r="C314">
        <v>88</v>
      </c>
      <c r="D314">
        <v>1.08</v>
      </c>
      <c r="E314">
        <v>1.08</v>
      </c>
      <c r="F314">
        <v>13</v>
      </c>
      <c r="G314">
        <v>15</v>
      </c>
      <c r="H314">
        <v>0</v>
      </c>
      <c r="I314">
        <v>-1</v>
      </c>
      <c r="J314">
        <v>0</v>
      </c>
      <c r="K314">
        <v>0</v>
      </c>
      <c r="L314">
        <v>2</v>
      </c>
      <c r="M314">
        <v>0</v>
      </c>
      <c r="N314">
        <v>0</v>
      </c>
      <c r="O314">
        <v>0</v>
      </c>
      <c r="P314">
        <v>1</v>
      </c>
      <c r="Q314">
        <v>17</v>
      </c>
    </row>
    <row r="315" spans="2:17" x14ac:dyDescent="0.25">
      <c r="B315">
        <v>258</v>
      </c>
      <c r="C315">
        <v>88</v>
      </c>
      <c r="D315">
        <v>1.08</v>
      </c>
      <c r="E315">
        <v>1.08</v>
      </c>
      <c r="F315">
        <v>13</v>
      </c>
      <c r="G315">
        <v>15</v>
      </c>
      <c r="H315">
        <v>0</v>
      </c>
      <c r="I315">
        <v>-1</v>
      </c>
      <c r="J315">
        <v>0</v>
      </c>
      <c r="K315">
        <v>0</v>
      </c>
      <c r="L315">
        <v>2</v>
      </c>
      <c r="M315">
        <v>0</v>
      </c>
      <c r="N315">
        <v>0</v>
      </c>
      <c r="O315">
        <v>0</v>
      </c>
      <c r="P315">
        <v>1</v>
      </c>
      <c r="Q315">
        <v>17</v>
      </c>
    </row>
    <row r="316" spans="2:17" x14ac:dyDescent="0.25">
      <c r="B316">
        <v>236</v>
      </c>
      <c r="C316">
        <v>88</v>
      </c>
      <c r="D316">
        <v>2.88</v>
      </c>
      <c r="E316">
        <v>2.88</v>
      </c>
      <c r="F316">
        <v>0.85</v>
      </c>
      <c r="G316">
        <v>3</v>
      </c>
      <c r="H316">
        <v>0</v>
      </c>
      <c r="I316">
        <v>-1</v>
      </c>
      <c r="J316">
        <v>0</v>
      </c>
      <c r="K316">
        <v>0</v>
      </c>
      <c r="L316">
        <v>2</v>
      </c>
      <c r="M316">
        <v>0</v>
      </c>
      <c r="N316">
        <v>0</v>
      </c>
      <c r="O316">
        <v>0</v>
      </c>
      <c r="P316">
        <v>1</v>
      </c>
      <c r="Q316">
        <v>17</v>
      </c>
    </row>
    <row r="317" spans="2:17" x14ac:dyDescent="0.25">
      <c r="B317">
        <v>237</v>
      </c>
      <c r="C317">
        <v>88</v>
      </c>
      <c r="D317">
        <v>2.88</v>
      </c>
      <c r="E317">
        <v>2.88</v>
      </c>
      <c r="F317">
        <v>0.85</v>
      </c>
      <c r="G317">
        <v>3</v>
      </c>
      <c r="H317">
        <v>0</v>
      </c>
      <c r="I317">
        <v>-1</v>
      </c>
      <c r="J317">
        <v>0</v>
      </c>
      <c r="K317">
        <v>0</v>
      </c>
      <c r="L317">
        <v>2</v>
      </c>
      <c r="M317">
        <v>0</v>
      </c>
      <c r="N317">
        <v>0</v>
      </c>
      <c r="O317">
        <v>0</v>
      </c>
      <c r="P317">
        <v>1</v>
      </c>
      <c r="Q317">
        <v>17</v>
      </c>
    </row>
    <row r="318" spans="2:17" x14ac:dyDescent="0.25">
      <c r="B318">
        <v>238</v>
      </c>
      <c r="C318">
        <v>88</v>
      </c>
      <c r="D318">
        <v>2.88</v>
      </c>
      <c r="E318">
        <v>2.88</v>
      </c>
      <c r="F318">
        <v>0.85</v>
      </c>
      <c r="G318">
        <v>3</v>
      </c>
      <c r="H318">
        <v>0</v>
      </c>
      <c r="I318">
        <v>-1</v>
      </c>
      <c r="J318">
        <v>0</v>
      </c>
      <c r="K318">
        <v>0</v>
      </c>
      <c r="L318">
        <v>2</v>
      </c>
      <c r="M318">
        <v>0</v>
      </c>
      <c r="N318">
        <v>0</v>
      </c>
      <c r="O318">
        <v>0</v>
      </c>
      <c r="P318">
        <v>1</v>
      </c>
      <c r="Q318">
        <v>17</v>
      </c>
    </row>
    <row r="319" spans="2:17" x14ac:dyDescent="0.25">
      <c r="B319">
        <v>239</v>
      </c>
      <c r="C319">
        <v>88</v>
      </c>
      <c r="D319">
        <v>2.88</v>
      </c>
      <c r="E319">
        <v>2.88</v>
      </c>
      <c r="F319">
        <v>0.85</v>
      </c>
      <c r="G319">
        <v>3</v>
      </c>
      <c r="H319">
        <v>0</v>
      </c>
      <c r="I319">
        <v>-1</v>
      </c>
      <c r="J319">
        <v>0</v>
      </c>
      <c r="K319">
        <v>0</v>
      </c>
      <c r="L319">
        <v>2</v>
      </c>
      <c r="M319">
        <v>0</v>
      </c>
      <c r="N319">
        <v>0</v>
      </c>
      <c r="O319">
        <v>0</v>
      </c>
      <c r="P319">
        <v>1</v>
      </c>
      <c r="Q319">
        <v>17</v>
      </c>
    </row>
    <row r="320" spans="2:17" x14ac:dyDescent="0.25">
      <c r="B320">
        <v>240</v>
      </c>
      <c r="C320">
        <v>88</v>
      </c>
      <c r="D320">
        <v>2.88</v>
      </c>
      <c r="E320">
        <v>2.88</v>
      </c>
      <c r="F320">
        <v>0.85</v>
      </c>
      <c r="G320">
        <v>3</v>
      </c>
      <c r="H320">
        <v>0</v>
      </c>
      <c r="I320">
        <v>-1</v>
      </c>
      <c r="J320">
        <v>0</v>
      </c>
      <c r="K320">
        <v>0</v>
      </c>
      <c r="L320">
        <v>2</v>
      </c>
      <c r="M320">
        <v>0</v>
      </c>
      <c r="N320">
        <v>0</v>
      </c>
      <c r="O320">
        <v>0</v>
      </c>
      <c r="P320">
        <v>1</v>
      </c>
      <c r="Q320">
        <v>17</v>
      </c>
    </row>
    <row r="321" spans="2:17" x14ac:dyDescent="0.25">
      <c r="B321">
        <v>235</v>
      </c>
      <c r="C321">
        <v>88</v>
      </c>
      <c r="D321">
        <v>2.16</v>
      </c>
      <c r="E321">
        <v>2.16</v>
      </c>
      <c r="F321">
        <v>0.85</v>
      </c>
      <c r="G321">
        <v>3</v>
      </c>
      <c r="H321">
        <v>0</v>
      </c>
      <c r="I321">
        <v>-1</v>
      </c>
      <c r="J321">
        <v>0</v>
      </c>
      <c r="K321">
        <v>0</v>
      </c>
      <c r="L321">
        <v>2</v>
      </c>
      <c r="M321">
        <v>0</v>
      </c>
      <c r="N321">
        <v>0</v>
      </c>
      <c r="O321">
        <v>0</v>
      </c>
      <c r="P321">
        <v>1</v>
      </c>
      <c r="Q321">
        <v>17</v>
      </c>
    </row>
    <row r="322" spans="2:17" x14ac:dyDescent="0.25">
      <c r="B322">
        <v>241</v>
      </c>
      <c r="C322">
        <v>88</v>
      </c>
      <c r="D322">
        <v>2.16</v>
      </c>
      <c r="E322">
        <v>2.16</v>
      </c>
      <c r="F322">
        <v>0.85</v>
      </c>
      <c r="G322">
        <v>3</v>
      </c>
      <c r="H322">
        <v>0</v>
      </c>
      <c r="I322">
        <v>-1</v>
      </c>
      <c r="J322">
        <v>0</v>
      </c>
      <c r="K322">
        <v>0</v>
      </c>
      <c r="L322">
        <v>2</v>
      </c>
      <c r="M322">
        <v>0</v>
      </c>
      <c r="N322">
        <v>0</v>
      </c>
      <c r="O322">
        <v>0</v>
      </c>
      <c r="P322">
        <v>1</v>
      </c>
      <c r="Q322">
        <v>17</v>
      </c>
    </row>
    <row r="323" spans="2:17" x14ac:dyDescent="0.25">
      <c r="B323">
        <v>250</v>
      </c>
      <c r="C323">
        <v>88</v>
      </c>
      <c r="D323">
        <v>0.72</v>
      </c>
      <c r="E323">
        <v>0.72</v>
      </c>
      <c r="F323">
        <v>0.85</v>
      </c>
      <c r="G323">
        <v>3</v>
      </c>
      <c r="H323">
        <v>0</v>
      </c>
      <c r="I323">
        <v>-1</v>
      </c>
      <c r="J323">
        <v>0</v>
      </c>
      <c r="K323">
        <v>0</v>
      </c>
      <c r="L323">
        <v>2</v>
      </c>
      <c r="M323">
        <v>0</v>
      </c>
      <c r="N323">
        <v>0</v>
      </c>
      <c r="O323">
        <v>0</v>
      </c>
      <c r="P323">
        <v>1</v>
      </c>
      <c r="Q323">
        <v>17</v>
      </c>
    </row>
    <row r="324" spans="2:17" x14ac:dyDescent="0.25">
      <c r="B324">
        <v>251</v>
      </c>
      <c r="C324">
        <v>88</v>
      </c>
      <c r="D324">
        <v>0.72</v>
      </c>
      <c r="E324">
        <v>0.72</v>
      </c>
      <c r="F324">
        <v>0.85</v>
      </c>
      <c r="G324">
        <v>3</v>
      </c>
      <c r="H324">
        <v>0</v>
      </c>
      <c r="I324">
        <v>-1</v>
      </c>
      <c r="J324">
        <v>0</v>
      </c>
      <c r="K324">
        <v>0</v>
      </c>
      <c r="L324">
        <v>2</v>
      </c>
      <c r="M324">
        <v>0</v>
      </c>
      <c r="N324">
        <v>0</v>
      </c>
      <c r="O324">
        <v>0</v>
      </c>
      <c r="P324">
        <v>1</v>
      </c>
      <c r="Q324">
        <v>17</v>
      </c>
    </row>
    <row r="325" spans="2:17" x14ac:dyDescent="0.25">
      <c r="B325">
        <v>236</v>
      </c>
      <c r="C325">
        <v>88</v>
      </c>
      <c r="D325">
        <v>2.88</v>
      </c>
      <c r="E325">
        <v>2.88</v>
      </c>
      <c r="F325">
        <v>7.5</v>
      </c>
      <c r="G325">
        <v>0</v>
      </c>
      <c r="H325">
        <v>0</v>
      </c>
      <c r="I325">
        <v>-1</v>
      </c>
      <c r="J325">
        <v>0</v>
      </c>
      <c r="K325">
        <v>0</v>
      </c>
      <c r="L325">
        <v>2</v>
      </c>
      <c r="M325">
        <v>0</v>
      </c>
      <c r="N325">
        <v>0</v>
      </c>
      <c r="O325">
        <v>0</v>
      </c>
      <c r="P325">
        <v>1</v>
      </c>
      <c r="Q325">
        <v>17</v>
      </c>
    </row>
    <row r="326" spans="2:17" x14ac:dyDescent="0.25">
      <c r="B326">
        <v>237</v>
      </c>
      <c r="C326">
        <v>88</v>
      </c>
      <c r="D326">
        <v>2.88</v>
      </c>
      <c r="E326">
        <v>2.88</v>
      </c>
      <c r="F326">
        <v>7.5</v>
      </c>
      <c r="G326">
        <v>0</v>
      </c>
      <c r="H326">
        <v>0</v>
      </c>
      <c r="I326">
        <v>-1</v>
      </c>
      <c r="J326">
        <v>0</v>
      </c>
      <c r="K326">
        <v>0</v>
      </c>
      <c r="L326">
        <v>2</v>
      </c>
      <c r="M326">
        <v>0</v>
      </c>
      <c r="N326">
        <v>0</v>
      </c>
      <c r="O326">
        <v>0</v>
      </c>
      <c r="P326">
        <v>1</v>
      </c>
      <c r="Q326">
        <v>17</v>
      </c>
    </row>
    <row r="327" spans="2:17" x14ac:dyDescent="0.25">
      <c r="B327">
        <v>238</v>
      </c>
      <c r="C327">
        <v>88</v>
      </c>
      <c r="D327">
        <v>2.88</v>
      </c>
      <c r="E327">
        <v>2.88</v>
      </c>
      <c r="F327">
        <v>7.5</v>
      </c>
      <c r="G327">
        <v>0</v>
      </c>
      <c r="H327">
        <v>0</v>
      </c>
      <c r="I327">
        <v>-1</v>
      </c>
      <c r="J327">
        <v>0</v>
      </c>
      <c r="K327">
        <v>0</v>
      </c>
      <c r="L327">
        <v>2</v>
      </c>
      <c r="M327">
        <v>0</v>
      </c>
      <c r="N327">
        <v>0</v>
      </c>
      <c r="O327">
        <v>0</v>
      </c>
      <c r="P327">
        <v>1</v>
      </c>
      <c r="Q327">
        <v>17</v>
      </c>
    </row>
    <row r="328" spans="2:17" x14ac:dyDescent="0.25">
      <c r="B328">
        <v>239</v>
      </c>
      <c r="C328">
        <v>88</v>
      </c>
      <c r="D328">
        <v>2.88</v>
      </c>
      <c r="E328">
        <v>2.88</v>
      </c>
      <c r="F328">
        <v>7.5</v>
      </c>
      <c r="G328">
        <v>0</v>
      </c>
      <c r="H328">
        <v>0</v>
      </c>
      <c r="I328">
        <v>-1</v>
      </c>
      <c r="J328">
        <v>0</v>
      </c>
      <c r="K328">
        <v>0</v>
      </c>
      <c r="L328">
        <v>2</v>
      </c>
      <c r="M328">
        <v>0</v>
      </c>
      <c r="N328">
        <v>0</v>
      </c>
      <c r="O328">
        <v>0</v>
      </c>
      <c r="P328">
        <v>1</v>
      </c>
      <c r="Q328">
        <v>17</v>
      </c>
    </row>
    <row r="329" spans="2:17" x14ac:dyDescent="0.25">
      <c r="B329">
        <v>240</v>
      </c>
      <c r="C329">
        <v>88</v>
      </c>
      <c r="D329">
        <v>2.88</v>
      </c>
      <c r="E329">
        <v>2.88</v>
      </c>
      <c r="F329">
        <v>7.5</v>
      </c>
      <c r="G329">
        <v>0</v>
      </c>
      <c r="H329">
        <v>0</v>
      </c>
      <c r="I329">
        <v>-1</v>
      </c>
      <c r="J329">
        <v>0</v>
      </c>
      <c r="K329">
        <v>0</v>
      </c>
      <c r="L329">
        <v>2</v>
      </c>
      <c r="M329">
        <v>0</v>
      </c>
      <c r="N329">
        <v>0</v>
      </c>
      <c r="O329">
        <v>0</v>
      </c>
      <c r="P329">
        <v>1</v>
      </c>
      <c r="Q329">
        <v>17</v>
      </c>
    </row>
    <row r="330" spans="2:17" x14ac:dyDescent="0.25">
      <c r="B330">
        <v>235</v>
      </c>
      <c r="C330">
        <v>88</v>
      </c>
      <c r="D330">
        <v>2.16</v>
      </c>
      <c r="E330">
        <v>2.16</v>
      </c>
      <c r="F330">
        <v>7.5</v>
      </c>
      <c r="G330">
        <v>0</v>
      </c>
      <c r="H330">
        <v>0</v>
      </c>
      <c r="I330">
        <v>-1</v>
      </c>
      <c r="J330">
        <v>0</v>
      </c>
      <c r="K330">
        <v>0</v>
      </c>
      <c r="L330">
        <v>2</v>
      </c>
      <c r="M330">
        <v>0</v>
      </c>
      <c r="N330">
        <v>0</v>
      </c>
      <c r="O330">
        <v>0</v>
      </c>
      <c r="P330">
        <v>1</v>
      </c>
      <c r="Q330">
        <v>17</v>
      </c>
    </row>
    <row r="331" spans="2:17" x14ac:dyDescent="0.25">
      <c r="B331">
        <v>241</v>
      </c>
      <c r="C331">
        <v>88</v>
      </c>
      <c r="D331">
        <v>2.16</v>
      </c>
      <c r="E331">
        <v>2.16</v>
      </c>
      <c r="F331">
        <v>7.5</v>
      </c>
      <c r="G331">
        <v>0</v>
      </c>
      <c r="H331">
        <v>0</v>
      </c>
      <c r="I331">
        <v>-1</v>
      </c>
      <c r="J331">
        <v>0</v>
      </c>
      <c r="K331">
        <v>0</v>
      </c>
      <c r="L331">
        <v>2</v>
      </c>
      <c r="M331">
        <v>0</v>
      </c>
      <c r="N331">
        <v>0</v>
      </c>
      <c r="O331">
        <v>0</v>
      </c>
      <c r="P331">
        <v>1</v>
      </c>
      <c r="Q331">
        <v>17</v>
      </c>
    </row>
    <row r="332" spans="2:17" x14ac:dyDescent="0.25">
      <c r="B332">
        <v>250</v>
      </c>
      <c r="C332">
        <v>88</v>
      </c>
      <c r="D332">
        <v>0.72</v>
      </c>
      <c r="E332">
        <v>0.72</v>
      </c>
      <c r="F332">
        <v>7.5</v>
      </c>
      <c r="G332">
        <v>0</v>
      </c>
      <c r="H332">
        <v>0</v>
      </c>
      <c r="I332">
        <v>-1</v>
      </c>
      <c r="J332">
        <v>0</v>
      </c>
      <c r="K332">
        <v>0</v>
      </c>
      <c r="L332">
        <v>2</v>
      </c>
      <c r="M332">
        <v>0</v>
      </c>
      <c r="N332">
        <v>0</v>
      </c>
      <c r="O332">
        <v>0</v>
      </c>
      <c r="P332">
        <v>1</v>
      </c>
      <c r="Q332">
        <v>17</v>
      </c>
    </row>
    <row r="333" spans="2:17" x14ac:dyDescent="0.25">
      <c r="B333">
        <v>251</v>
      </c>
      <c r="C333">
        <v>88</v>
      </c>
      <c r="D333">
        <v>0.72</v>
      </c>
      <c r="E333">
        <v>0.72</v>
      </c>
      <c r="F333">
        <v>7.5</v>
      </c>
      <c r="G333">
        <v>0</v>
      </c>
      <c r="H333">
        <v>0</v>
      </c>
      <c r="I333">
        <v>-1</v>
      </c>
      <c r="J333">
        <v>0</v>
      </c>
      <c r="K333">
        <v>0</v>
      </c>
      <c r="L333">
        <v>2</v>
      </c>
      <c r="M333">
        <v>0</v>
      </c>
      <c r="N333">
        <v>0</v>
      </c>
      <c r="O333">
        <v>0</v>
      </c>
      <c r="P333">
        <v>1</v>
      </c>
      <c r="Q333">
        <v>17</v>
      </c>
    </row>
    <row r="334" spans="2:17" x14ac:dyDescent="0.25">
      <c r="B334">
        <v>233</v>
      </c>
      <c r="C334">
        <v>88</v>
      </c>
      <c r="D334">
        <v>2.88</v>
      </c>
      <c r="E334">
        <v>2.88</v>
      </c>
      <c r="F334">
        <v>0</v>
      </c>
      <c r="G334">
        <v>3.75</v>
      </c>
      <c r="H334">
        <v>0</v>
      </c>
      <c r="I334">
        <v>-1</v>
      </c>
      <c r="J334">
        <v>0</v>
      </c>
      <c r="K334">
        <v>0</v>
      </c>
      <c r="L334">
        <v>2</v>
      </c>
      <c r="M334">
        <v>0</v>
      </c>
      <c r="N334">
        <v>0</v>
      </c>
      <c r="O334">
        <v>0</v>
      </c>
      <c r="P334">
        <v>1</v>
      </c>
      <c r="Q334">
        <v>17</v>
      </c>
    </row>
    <row r="335" spans="2:17" x14ac:dyDescent="0.25">
      <c r="B335">
        <v>232</v>
      </c>
      <c r="C335">
        <v>88</v>
      </c>
      <c r="D335">
        <v>2.88</v>
      </c>
      <c r="E335">
        <v>2.88</v>
      </c>
      <c r="F335">
        <v>0</v>
      </c>
      <c r="G335">
        <v>3.75</v>
      </c>
      <c r="H335">
        <v>0</v>
      </c>
      <c r="I335">
        <v>-1</v>
      </c>
      <c r="J335">
        <v>0</v>
      </c>
      <c r="K335">
        <v>0</v>
      </c>
      <c r="L335">
        <v>2</v>
      </c>
      <c r="M335">
        <v>0</v>
      </c>
      <c r="N335">
        <v>0</v>
      </c>
      <c r="O335">
        <v>0</v>
      </c>
      <c r="P335">
        <v>1</v>
      </c>
      <c r="Q335">
        <v>17</v>
      </c>
    </row>
    <row r="336" spans="2:17" x14ac:dyDescent="0.25">
      <c r="B336">
        <v>231</v>
      </c>
      <c r="C336">
        <v>88</v>
      </c>
      <c r="D336">
        <v>2.88</v>
      </c>
      <c r="E336">
        <v>2.88</v>
      </c>
      <c r="F336">
        <v>0</v>
      </c>
      <c r="G336">
        <v>3.75</v>
      </c>
      <c r="H336">
        <v>0</v>
      </c>
      <c r="I336">
        <v>-1</v>
      </c>
      <c r="J336">
        <v>0</v>
      </c>
      <c r="K336">
        <v>0</v>
      </c>
      <c r="L336">
        <v>2</v>
      </c>
      <c r="M336">
        <v>0</v>
      </c>
      <c r="N336">
        <v>0</v>
      </c>
      <c r="O336">
        <v>0</v>
      </c>
      <c r="P336">
        <v>1</v>
      </c>
      <c r="Q336">
        <v>17</v>
      </c>
    </row>
    <row r="337" spans="2:17" x14ac:dyDescent="0.25">
      <c r="B337">
        <v>230</v>
      </c>
      <c r="C337">
        <v>88</v>
      </c>
      <c r="D337">
        <v>2.88</v>
      </c>
      <c r="E337">
        <v>2.88</v>
      </c>
      <c r="F337">
        <v>0</v>
      </c>
      <c r="G337">
        <v>3.75</v>
      </c>
      <c r="H337">
        <v>0</v>
      </c>
      <c r="I337">
        <v>-1</v>
      </c>
      <c r="J337">
        <v>0</v>
      </c>
      <c r="K337">
        <v>0</v>
      </c>
      <c r="L337">
        <v>2</v>
      </c>
      <c r="M337">
        <v>0</v>
      </c>
      <c r="N337">
        <v>0</v>
      </c>
      <c r="O337">
        <v>0</v>
      </c>
      <c r="P337">
        <v>1</v>
      </c>
      <c r="Q337">
        <v>17</v>
      </c>
    </row>
    <row r="338" spans="2:17" x14ac:dyDescent="0.25">
      <c r="B338">
        <v>229</v>
      </c>
      <c r="C338">
        <v>88</v>
      </c>
      <c r="D338">
        <v>2.88</v>
      </c>
      <c r="E338">
        <v>2.88</v>
      </c>
      <c r="F338">
        <v>0</v>
      </c>
      <c r="G338">
        <v>3.75</v>
      </c>
      <c r="H338">
        <v>0</v>
      </c>
      <c r="I338">
        <v>-1</v>
      </c>
      <c r="J338">
        <v>0</v>
      </c>
      <c r="K338">
        <v>0</v>
      </c>
      <c r="L338">
        <v>2</v>
      </c>
      <c r="M338">
        <v>0</v>
      </c>
      <c r="N338">
        <v>0</v>
      </c>
      <c r="O338">
        <v>0</v>
      </c>
      <c r="P338">
        <v>1</v>
      </c>
      <c r="Q338">
        <v>17</v>
      </c>
    </row>
    <row r="339" spans="2:17" x14ac:dyDescent="0.25">
      <c r="B339">
        <v>234</v>
      </c>
      <c r="C339">
        <v>88</v>
      </c>
      <c r="D339">
        <v>2.16</v>
      </c>
      <c r="E339">
        <v>2.16</v>
      </c>
      <c r="F339">
        <v>0</v>
      </c>
      <c r="G339">
        <v>3.75</v>
      </c>
      <c r="H339">
        <v>0</v>
      </c>
      <c r="I339">
        <v>-1</v>
      </c>
      <c r="J339">
        <v>0</v>
      </c>
      <c r="K339">
        <v>0</v>
      </c>
      <c r="L339">
        <v>2</v>
      </c>
      <c r="M339">
        <v>0</v>
      </c>
      <c r="N339">
        <v>0</v>
      </c>
      <c r="O339">
        <v>0</v>
      </c>
      <c r="P339">
        <v>1</v>
      </c>
      <c r="Q339">
        <v>17</v>
      </c>
    </row>
    <row r="340" spans="2:17" x14ac:dyDescent="0.25">
      <c r="B340">
        <v>228</v>
      </c>
      <c r="C340">
        <v>88</v>
      </c>
      <c r="D340">
        <v>2.16</v>
      </c>
      <c r="E340">
        <v>2.16</v>
      </c>
      <c r="F340">
        <v>0</v>
      </c>
      <c r="G340">
        <v>3.75</v>
      </c>
      <c r="H340">
        <v>0</v>
      </c>
      <c r="I340">
        <v>-1</v>
      </c>
      <c r="J340">
        <v>0</v>
      </c>
      <c r="K340">
        <v>0</v>
      </c>
      <c r="L340">
        <v>2</v>
      </c>
      <c r="M340">
        <v>0</v>
      </c>
      <c r="N340">
        <v>0</v>
      </c>
      <c r="O340">
        <v>0</v>
      </c>
      <c r="P340">
        <v>1</v>
      </c>
      <c r="Q340">
        <v>17</v>
      </c>
    </row>
    <row r="341" spans="2:17" x14ac:dyDescent="0.25">
      <c r="B341">
        <v>258</v>
      </c>
      <c r="C341">
        <v>88</v>
      </c>
      <c r="D341">
        <v>0.72</v>
      </c>
      <c r="E341">
        <v>0.72</v>
      </c>
      <c r="F341">
        <v>0</v>
      </c>
      <c r="G341">
        <v>3.75</v>
      </c>
      <c r="H341">
        <v>0</v>
      </c>
      <c r="I341">
        <v>-1</v>
      </c>
      <c r="J341">
        <v>0</v>
      </c>
      <c r="K341">
        <v>0</v>
      </c>
      <c r="L341">
        <v>2</v>
      </c>
      <c r="M341">
        <v>0</v>
      </c>
      <c r="N341">
        <v>0</v>
      </c>
      <c r="O341">
        <v>0</v>
      </c>
      <c r="P341">
        <v>1</v>
      </c>
      <c r="Q341">
        <v>17</v>
      </c>
    </row>
    <row r="342" spans="2:17" x14ac:dyDescent="0.25">
      <c r="B342">
        <v>257</v>
      </c>
      <c r="C342">
        <v>88</v>
      </c>
      <c r="D342">
        <v>0.72</v>
      </c>
      <c r="E342">
        <v>0.72</v>
      </c>
      <c r="F342">
        <v>0</v>
      </c>
      <c r="G342">
        <v>3.75</v>
      </c>
      <c r="H342">
        <v>0</v>
      </c>
      <c r="I342">
        <v>-1</v>
      </c>
      <c r="J342">
        <v>0</v>
      </c>
      <c r="K342">
        <v>0</v>
      </c>
      <c r="L342">
        <v>2</v>
      </c>
      <c r="M342">
        <v>0</v>
      </c>
      <c r="N342">
        <v>0</v>
      </c>
      <c r="O342">
        <v>0</v>
      </c>
      <c r="P342">
        <v>1</v>
      </c>
      <c r="Q342">
        <v>17</v>
      </c>
    </row>
    <row r="343" spans="2:17" x14ac:dyDescent="0.25">
      <c r="B343">
        <v>251</v>
      </c>
      <c r="C343">
        <v>88</v>
      </c>
      <c r="D343">
        <v>0.432</v>
      </c>
      <c r="E343">
        <v>0.432</v>
      </c>
      <c r="F343">
        <v>7.5</v>
      </c>
      <c r="G343">
        <v>0</v>
      </c>
      <c r="H343">
        <v>0</v>
      </c>
      <c r="I343">
        <v>-1</v>
      </c>
      <c r="J343">
        <v>0</v>
      </c>
      <c r="K343">
        <v>0</v>
      </c>
      <c r="L343">
        <v>2</v>
      </c>
      <c r="M343">
        <v>0</v>
      </c>
      <c r="N343">
        <v>0</v>
      </c>
      <c r="O343">
        <v>0</v>
      </c>
      <c r="P343">
        <v>1</v>
      </c>
      <c r="Q343">
        <v>18</v>
      </c>
    </row>
    <row r="344" spans="2:17" x14ac:dyDescent="0.25">
      <c r="B344">
        <v>250</v>
      </c>
      <c r="C344">
        <v>88</v>
      </c>
      <c r="D344">
        <v>0.432</v>
      </c>
      <c r="E344">
        <v>0.432</v>
      </c>
      <c r="F344">
        <v>7.5</v>
      </c>
      <c r="G344">
        <v>0</v>
      </c>
      <c r="H344">
        <v>0</v>
      </c>
      <c r="I344">
        <v>-1</v>
      </c>
      <c r="J344">
        <v>0</v>
      </c>
      <c r="K344">
        <v>0</v>
      </c>
      <c r="L344">
        <v>2</v>
      </c>
      <c r="M344">
        <v>0</v>
      </c>
      <c r="N344">
        <v>0</v>
      </c>
      <c r="O344">
        <v>0</v>
      </c>
      <c r="P344">
        <v>1</v>
      </c>
      <c r="Q344">
        <v>18</v>
      </c>
    </row>
    <row r="345" spans="2:17" x14ac:dyDescent="0.25">
      <c r="B345">
        <v>241</v>
      </c>
      <c r="C345">
        <v>88</v>
      </c>
      <c r="D345">
        <v>1.296</v>
      </c>
      <c r="E345">
        <v>1.296</v>
      </c>
      <c r="F345">
        <v>7.5</v>
      </c>
      <c r="G345">
        <v>0</v>
      </c>
      <c r="H345">
        <v>0</v>
      </c>
      <c r="I345">
        <v>-1</v>
      </c>
      <c r="J345">
        <v>0</v>
      </c>
      <c r="K345">
        <v>0</v>
      </c>
      <c r="L345">
        <v>2</v>
      </c>
      <c r="M345">
        <v>0</v>
      </c>
      <c r="N345">
        <v>0</v>
      </c>
      <c r="O345">
        <v>0</v>
      </c>
      <c r="P345">
        <v>1</v>
      </c>
      <c r="Q345">
        <v>18</v>
      </c>
    </row>
    <row r="346" spans="2:17" x14ac:dyDescent="0.25">
      <c r="B346">
        <v>240</v>
      </c>
      <c r="C346">
        <v>88</v>
      </c>
      <c r="D346">
        <v>1.728</v>
      </c>
      <c r="E346">
        <v>1.728</v>
      </c>
      <c r="F346">
        <v>7.5</v>
      </c>
      <c r="G346">
        <v>0</v>
      </c>
      <c r="H346">
        <v>0</v>
      </c>
      <c r="I346">
        <v>-1</v>
      </c>
      <c r="J346">
        <v>0</v>
      </c>
      <c r="K346">
        <v>0</v>
      </c>
      <c r="L346">
        <v>2</v>
      </c>
      <c r="M346">
        <v>0</v>
      </c>
      <c r="N346">
        <v>0</v>
      </c>
      <c r="O346">
        <v>0</v>
      </c>
      <c r="P346">
        <v>1</v>
      </c>
      <c r="Q346">
        <v>18</v>
      </c>
    </row>
    <row r="347" spans="2:17" x14ac:dyDescent="0.25">
      <c r="B347">
        <v>239</v>
      </c>
      <c r="C347">
        <v>88</v>
      </c>
      <c r="D347">
        <v>1.728</v>
      </c>
      <c r="E347">
        <v>1.728</v>
      </c>
      <c r="F347">
        <v>7.5</v>
      </c>
      <c r="G347">
        <v>0</v>
      </c>
      <c r="H347">
        <v>0</v>
      </c>
      <c r="I347">
        <v>-1</v>
      </c>
      <c r="J347">
        <v>0</v>
      </c>
      <c r="K347">
        <v>0</v>
      </c>
      <c r="L347">
        <v>2</v>
      </c>
      <c r="M347">
        <v>0</v>
      </c>
      <c r="N347">
        <v>0</v>
      </c>
      <c r="O347">
        <v>0</v>
      </c>
      <c r="P347">
        <v>1</v>
      </c>
      <c r="Q347">
        <v>18</v>
      </c>
    </row>
    <row r="348" spans="2:17" x14ac:dyDescent="0.25">
      <c r="B348">
        <v>238</v>
      </c>
      <c r="C348">
        <v>88</v>
      </c>
      <c r="D348">
        <v>1.728</v>
      </c>
      <c r="E348">
        <v>1.728</v>
      </c>
      <c r="F348">
        <v>7.5</v>
      </c>
      <c r="G348">
        <v>0</v>
      </c>
      <c r="H348">
        <v>0</v>
      </c>
      <c r="I348">
        <v>-1</v>
      </c>
      <c r="J348">
        <v>0</v>
      </c>
      <c r="K348">
        <v>0</v>
      </c>
      <c r="L348">
        <v>2</v>
      </c>
      <c r="M348">
        <v>0</v>
      </c>
      <c r="N348">
        <v>0</v>
      </c>
      <c r="O348">
        <v>0</v>
      </c>
      <c r="P348">
        <v>1</v>
      </c>
      <c r="Q348">
        <v>18</v>
      </c>
    </row>
    <row r="349" spans="2:17" x14ac:dyDescent="0.25">
      <c r="B349">
        <v>237</v>
      </c>
      <c r="C349">
        <v>88</v>
      </c>
      <c r="D349">
        <v>1.728</v>
      </c>
      <c r="E349">
        <v>1.728</v>
      </c>
      <c r="F349">
        <v>7.5</v>
      </c>
      <c r="G349">
        <v>0</v>
      </c>
      <c r="H349">
        <v>0</v>
      </c>
      <c r="I349">
        <v>-1</v>
      </c>
      <c r="J349">
        <v>0</v>
      </c>
      <c r="K349">
        <v>0</v>
      </c>
      <c r="L349">
        <v>2</v>
      </c>
      <c r="M349">
        <v>0</v>
      </c>
      <c r="N349">
        <v>0</v>
      </c>
      <c r="O349">
        <v>0</v>
      </c>
      <c r="P349">
        <v>1</v>
      </c>
      <c r="Q349">
        <v>18</v>
      </c>
    </row>
    <row r="350" spans="2:17" x14ac:dyDescent="0.25">
      <c r="B350">
        <v>236</v>
      </c>
      <c r="C350">
        <v>88</v>
      </c>
      <c r="D350">
        <v>1.728</v>
      </c>
      <c r="E350">
        <v>1.728</v>
      </c>
      <c r="F350">
        <v>7.5</v>
      </c>
      <c r="G350">
        <v>0</v>
      </c>
      <c r="H350">
        <v>0</v>
      </c>
      <c r="I350">
        <v>-1</v>
      </c>
      <c r="J350">
        <v>0</v>
      </c>
      <c r="K350">
        <v>0</v>
      </c>
      <c r="L350">
        <v>2</v>
      </c>
      <c r="M350">
        <v>0</v>
      </c>
      <c r="N350">
        <v>0</v>
      </c>
      <c r="O350">
        <v>0</v>
      </c>
      <c r="P350">
        <v>1</v>
      </c>
      <c r="Q350">
        <v>18</v>
      </c>
    </row>
    <row r="351" spans="2:17" x14ac:dyDescent="0.25">
      <c r="B351">
        <v>235</v>
      </c>
      <c r="C351">
        <v>88</v>
      </c>
      <c r="D351">
        <v>1.296</v>
      </c>
      <c r="E351">
        <v>1.296</v>
      </c>
      <c r="F351">
        <v>7.5</v>
      </c>
      <c r="G351">
        <v>0</v>
      </c>
      <c r="H351">
        <v>0</v>
      </c>
      <c r="I351">
        <v>-1</v>
      </c>
      <c r="J351">
        <v>0</v>
      </c>
      <c r="K351">
        <v>0</v>
      </c>
      <c r="L351">
        <v>2</v>
      </c>
      <c r="M351">
        <v>0</v>
      </c>
      <c r="N351">
        <v>0</v>
      </c>
      <c r="O351">
        <v>0</v>
      </c>
      <c r="P351">
        <v>1</v>
      </c>
      <c r="Q351">
        <v>18</v>
      </c>
    </row>
    <row r="352" spans="2:17" x14ac:dyDescent="0.25">
      <c r="B352">
        <v>251</v>
      </c>
      <c r="C352">
        <v>88</v>
      </c>
      <c r="D352">
        <v>0.432</v>
      </c>
      <c r="E352">
        <v>0.432</v>
      </c>
      <c r="F352">
        <v>0.85</v>
      </c>
      <c r="G352">
        <v>3</v>
      </c>
      <c r="H352">
        <v>0</v>
      </c>
      <c r="I352">
        <v>-1</v>
      </c>
      <c r="J352">
        <v>0</v>
      </c>
      <c r="K352">
        <v>0</v>
      </c>
      <c r="L352">
        <v>2</v>
      </c>
      <c r="M352">
        <v>0</v>
      </c>
      <c r="N352">
        <v>0</v>
      </c>
      <c r="O352">
        <v>0</v>
      </c>
      <c r="P352">
        <v>1</v>
      </c>
      <c r="Q352">
        <v>18</v>
      </c>
    </row>
    <row r="353" spans="2:17" x14ac:dyDescent="0.25">
      <c r="B353">
        <v>250</v>
      </c>
      <c r="C353">
        <v>88</v>
      </c>
      <c r="D353">
        <v>0.432</v>
      </c>
      <c r="E353">
        <v>0.432</v>
      </c>
      <c r="F353">
        <v>0.85</v>
      </c>
      <c r="G353">
        <v>3</v>
      </c>
      <c r="H353">
        <v>0</v>
      </c>
      <c r="I353">
        <v>-1</v>
      </c>
      <c r="J353">
        <v>0</v>
      </c>
      <c r="K353">
        <v>0</v>
      </c>
      <c r="L353">
        <v>2</v>
      </c>
      <c r="M353">
        <v>0</v>
      </c>
      <c r="N353">
        <v>0</v>
      </c>
      <c r="O353">
        <v>0</v>
      </c>
      <c r="P353">
        <v>1</v>
      </c>
      <c r="Q353">
        <v>18</v>
      </c>
    </row>
    <row r="354" spans="2:17" x14ac:dyDescent="0.25">
      <c r="B354">
        <v>241</v>
      </c>
      <c r="C354">
        <v>88</v>
      </c>
      <c r="D354">
        <v>1.296</v>
      </c>
      <c r="E354">
        <v>1.296</v>
      </c>
      <c r="F354">
        <v>0.85</v>
      </c>
      <c r="G354">
        <v>3</v>
      </c>
      <c r="H354">
        <v>0</v>
      </c>
      <c r="I354">
        <v>-1</v>
      </c>
      <c r="J354">
        <v>0</v>
      </c>
      <c r="K354">
        <v>0</v>
      </c>
      <c r="L354">
        <v>2</v>
      </c>
      <c r="M354">
        <v>0</v>
      </c>
      <c r="N354">
        <v>0</v>
      </c>
      <c r="O354">
        <v>0</v>
      </c>
      <c r="P354">
        <v>1</v>
      </c>
      <c r="Q354">
        <v>18</v>
      </c>
    </row>
    <row r="355" spans="2:17" x14ac:dyDescent="0.25">
      <c r="B355">
        <v>240</v>
      </c>
      <c r="C355">
        <v>88</v>
      </c>
      <c r="D355">
        <v>1.728</v>
      </c>
      <c r="E355">
        <v>1.728</v>
      </c>
      <c r="F355">
        <v>0.85</v>
      </c>
      <c r="G355">
        <v>3</v>
      </c>
      <c r="H355">
        <v>0</v>
      </c>
      <c r="I355">
        <v>-1</v>
      </c>
      <c r="J355">
        <v>0</v>
      </c>
      <c r="K355">
        <v>0</v>
      </c>
      <c r="L355">
        <v>2</v>
      </c>
      <c r="M355">
        <v>0</v>
      </c>
      <c r="N355">
        <v>0</v>
      </c>
      <c r="O355">
        <v>0</v>
      </c>
      <c r="P355">
        <v>1</v>
      </c>
      <c r="Q355">
        <v>18</v>
      </c>
    </row>
    <row r="356" spans="2:17" x14ac:dyDescent="0.25">
      <c r="B356">
        <v>239</v>
      </c>
      <c r="C356">
        <v>88</v>
      </c>
      <c r="D356">
        <v>1.728</v>
      </c>
      <c r="E356">
        <v>1.728</v>
      </c>
      <c r="F356">
        <v>0.85</v>
      </c>
      <c r="G356">
        <v>3</v>
      </c>
      <c r="H356">
        <v>0</v>
      </c>
      <c r="I356">
        <v>-1</v>
      </c>
      <c r="J356">
        <v>0</v>
      </c>
      <c r="K356">
        <v>0</v>
      </c>
      <c r="L356">
        <v>2</v>
      </c>
      <c r="M356">
        <v>0</v>
      </c>
      <c r="N356">
        <v>0</v>
      </c>
      <c r="O356">
        <v>0</v>
      </c>
      <c r="P356">
        <v>1</v>
      </c>
      <c r="Q356">
        <v>18</v>
      </c>
    </row>
    <row r="357" spans="2:17" x14ac:dyDescent="0.25">
      <c r="B357">
        <v>238</v>
      </c>
      <c r="C357">
        <v>88</v>
      </c>
      <c r="D357">
        <v>1.728</v>
      </c>
      <c r="E357">
        <v>1.728</v>
      </c>
      <c r="F357">
        <v>0.85</v>
      </c>
      <c r="G357">
        <v>3</v>
      </c>
      <c r="H357">
        <v>0</v>
      </c>
      <c r="I357">
        <v>-1</v>
      </c>
      <c r="J357">
        <v>0</v>
      </c>
      <c r="K357">
        <v>0</v>
      </c>
      <c r="L357">
        <v>2</v>
      </c>
      <c r="M357">
        <v>0</v>
      </c>
      <c r="N357">
        <v>0</v>
      </c>
      <c r="O357">
        <v>0</v>
      </c>
      <c r="P357">
        <v>1</v>
      </c>
      <c r="Q357">
        <v>18</v>
      </c>
    </row>
    <row r="358" spans="2:17" x14ac:dyDescent="0.25">
      <c r="B358">
        <v>237</v>
      </c>
      <c r="C358">
        <v>88</v>
      </c>
      <c r="D358">
        <v>1.728</v>
      </c>
      <c r="E358">
        <v>1.728</v>
      </c>
      <c r="F358">
        <v>0.85</v>
      </c>
      <c r="G358">
        <v>3</v>
      </c>
      <c r="H358">
        <v>0</v>
      </c>
      <c r="I358">
        <v>-1</v>
      </c>
      <c r="J358">
        <v>0</v>
      </c>
      <c r="K358">
        <v>0</v>
      </c>
      <c r="L358">
        <v>2</v>
      </c>
      <c r="M358">
        <v>0</v>
      </c>
      <c r="N358">
        <v>0</v>
      </c>
      <c r="O358">
        <v>0</v>
      </c>
      <c r="P358">
        <v>1</v>
      </c>
      <c r="Q358">
        <v>18</v>
      </c>
    </row>
    <row r="359" spans="2:17" x14ac:dyDescent="0.25">
      <c r="B359">
        <v>236</v>
      </c>
      <c r="C359">
        <v>88</v>
      </c>
      <c r="D359">
        <v>1.728</v>
      </c>
      <c r="E359">
        <v>1.728</v>
      </c>
      <c r="F359">
        <v>0.85</v>
      </c>
      <c r="G359">
        <v>3</v>
      </c>
      <c r="H359">
        <v>0</v>
      </c>
      <c r="I359">
        <v>-1</v>
      </c>
      <c r="J359">
        <v>0</v>
      </c>
      <c r="K359">
        <v>0</v>
      </c>
      <c r="L359">
        <v>2</v>
      </c>
      <c r="M359">
        <v>0</v>
      </c>
      <c r="N359">
        <v>0</v>
      </c>
      <c r="O359">
        <v>0</v>
      </c>
      <c r="P359">
        <v>1</v>
      </c>
      <c r="Q359">
        <v>18</v>
      </c>
    </row>
    <row r="360" spans="2:17" x14ac:dyDescent="0.25">
      <c r="B360">
        <v>235</v>
      </c>
      <c r="C360">
        <v>88</v>
      </c>
      <c r="D360">
        <v>1.296</v>
      </c>
      <c r="E360">
        <v>1.296</v>
      </c>
      <c r="F360">
        <v>0.85</v>
      </c>
      <c r="G360">
        <v>3</v>
      </c>
      <c r="H360">
        <v>0</v>
      </c>
      <c r="I360">
        <v>-1</v>
      </c>
      <c r="J360">
        <v>0</v>
      </c>
      <c r="K360">
        <v>0</v>
      </c>
      <c r="L360">
        <v>2</v>
      </c>
      <c r="M360">
        <v>0</v>
      </c>
      <c r="N360">
        <v>0</v>
      </c>
      <c r="O360">
        <v>0</v>
      </c>
      <c r="P360">
        <v>1</v>
      </c>
      <c r="Q360">
        <v>18</v>
      </c>
    </row>
    <row r="361" spans="2:17" x14ac:dyDescent="0.25">
      <c r="B361">
        <v>258</v>
      </c>
      <c r="C361">
        <v>88</v>
      </c>
      <c r="D361">
        <v>0.432</v>
      </c>
      <c r="E361">
        <v>0.432</v>
      </c>
      <c r="F361">
        <v>0</v>
      </c>
      <c r="G361">
        <v>3.75</v>
      </c>
      <c r="H361">
        <v>0</v>
      </c>
      <c r="I361">
        <v>-1</v>
      </c>
      <c r="J361">
        <v>0</v>
      </c>
      <c r="K361">
        <v>0</v>
      </c>
      <c r="L361">
        <v>2</v>
      </c>
      <c r="M361">
        <v>0</v>
      </c>
      <c r="N361">
        <v>0</v>
      </c>
      <c r="O361">
        <v>0</v>
      </c>
      <c r="P361">
        <v>1</v>
      </c>
      <c r="Q361">
        <v>18</v>
      </c>
    </row>
    <row r="362" spans="2:17" x14ac:dyDescent="0.25">
      <c r="B362">
        <v>257</v>
      </c>
      <c r="C362">
        <v>88</v>
      </c>
      <c r="D362">
        <v>0.432</v>
      </c>
      <c r="E362">
        <v>0.432</v>
      </c>
      <c r="F362">
        <v>0</v>
      </c>
      <c r="G362">
        <v>3.75</v>
      </c>
      <c r="H362">
        <v>0</v>
      </c>
      <c r="I362">
        <v>-1</v>
      </c>
      <c r="J362">
        <v>0</v>
      </c>
      <c r="K362">
        <v>0</v>
      </c>
      <c r="L362">
        <v>2</v>
      </c>
      <c r="M362">
        <v>0</v>
      </c>
      <c r="N362">
        <v>0</v>
      </c>
      <c r="O362">
        <v>0</v>
      </c>
      <c r="P362">
        <v>1</v>
      </c>
      <c r="Q362">
        <v>18</v>
      </c>
    </row>
    <row r="363" spans="2:17" x14ac:dyDescent="0.25">
      <c r="B363">
        <v>234</v>
      </c>
      <c r="C363">
        <v>88</v>
      </c>
      <c r="D363">
        <v>1.296</v>
      </c>
      <c r="E363">
        <v>1.296</v>
      </c>
      <c r="F363">
        <v>0</v>
      </c>
      <c r="G363">
        <v>3.75</v>
      </c>
      <c r="H363">
        <v>0</v>
      </c>
      <c r="I363">
        <v>-1</v>
      </c>
      <c r="J363">
        <v>0</v>
      </c>
      <c r="K363">
        <v>0</v>
      </c>
      <c r="L363">
        <v>2</v>
      </c>
      <c r="M363">
        <v>0</v>
      </c>
      <c r="N363">
        <v>0</v>
      </c>
      <c r="O363">
        <v>0</v>
      </c>
      <c r="P363">
        <v>1</v>
      </c>
      <c r="Q363">
        <v>18</v>
      </c>
    </row>
    <row r="364" spans="2:17" x14ac:dyDescent="0.25">
      <c r="B364">
        <v>233</v>
      </c>
      <c r="C364">
        <v>88</v>
      </c>
      <c r="D364">
        <v>1.728</v>
      </c>
      <c r="E364">
        <v>1.728</v>
      </c>
      <c r="F364">
        <v>0</v>
      </c>
      <c r="G364">
        <v>3.75</v>
      </c>
      <c r="H364">
        <v>0</v>
      </c>
      <c r="I364">
        <v>-1</v>
      </c>
      <c r="J364">
        <v>0</v>
      </c>
      <c r="K364">
        <v>0</v>
      </c>
      <c r="L364">
        <v>2</v>
      </c>
      <c r="M364">
        <v>0</v>
      </c>
      <c r="N364">
        <v>0</v>
      </c>
      <c r="O364">
        <v>0</v>
      </c>
      <c r="P364">
        <v>1</v>
      </c>
      <c r="Q364">
        <v>18</v>
      </c>
    </row>
    <row r="365" spans="2:17" x14ac:dyDescent="0.25">
      <c r="B365">
        <v>232</v>
      </c>
      <c r="C365">
        <v>88</v>
      </c>
      <c r="D365">
        <v>1.728</v>
      </c>
      <c r="E365">
        <v>1.728</v>
      </c>
      <c r="F365">
        <v>0</v>
      </c>
      <c r="G365">
        <v>3.75</v>
      </c>
      <c r="H365">
        <v>0</v>
      </c>
      <c r="I365">
        <v>-1</v>
      </c>
      <c r="J365">
        <v>0</v>
      </c>
      <c r="K365">
        <v>0</v>
      </c>
      <c r="L365">
        <v>2</v>
      </c>
      <c r="M365">
        <v>0</v>
      </c>
      <c r="N365">
        <v>0</v>
      </c>
      <c r="O365">
        <v>0</v>
      </c>
      <c r="P365">
        <v>1</v>
      </c>
      <c r="Q365">
        <v>18</v>
      </c>
    </row>
    <row r="366" spans="2:17" x14ac:dyDescent="0.25">
      <c r="B366">
        <v>231</v>
      </c>
      <c r="C366">
        <v>88</v>
      </c>
      <c r="D366">
        <v>1.728</v>
      </c>
      <c r="E366">
        <v>1.728</v>
      </c>
      <c r="F366">
        <v>0</v>
      </c>
      <c r="G366">
        <v>3.75</v>
      </c>
      <c r="H366">
        <v>0</v>
      </c>
      <c r="I366">
        <v>-1</v>
      </c>
      <c r="J366">
        <v>0</v>
      </c>
      <c r="K366">
        <v>0</v>
      </c>
      <c r="L366">
        <v>2</v>
      </c>
      <c r="M366">
        <v>0</v>
      </c>
      <c r="N366">
        <v>0</v>
      </c>
      <c r="O366">
        <v>0</v>
      </c>
      <c r="P366">
        <v>1</v>
      </c>
      <c r="Q366">
        <v>18</v>
      </c>
    </row>
    <row r="367" spans="2:17" x14ac:dyDescent="0.25">
      <c r="B367">
        <v>230</v>
      </c>
      <c r="C367">
        <v>88</v>
      </c>
      <c r="D367">
        <v>1.728</v>
      </c>
      <c r="E367">
        <v>1.728</v>
      </c>
      <c r="F367">
        <v>0</v>
      </c>
      <c r="G367">
        <v>3.75</v>
      </c>
      <c r="H367">
        <v>0</v>
      </c>
      <c r="I367">
        <v>-1</v>
      </c>
      <c r="J367">
        <v>0</v>
      </c>
      <c r="K367">
        <v>0</v>
      </c>
      <c r="L367">
        <v>2</v>
      </c>
      <c r="M367">
        <v>0</v>
      </c>
      <c r="N367">
        <v>0</v>
      </c>
      <c r="O367">
        <v>0</v>
      </c>
      <c r="P367">
        <v>1</v>
      </c>
      <c r="Q367">
        <v>18</v>
      </c>
    </row>
    <row r="368" spans="2:17" x14ac:dyDescent="0.25">
      <c r="B368">
        <v>229</v>
      </c>
      <c r="C368">
        <v>88</v>
      </c>
      <c r="D368">
        <v>1.728</v>
      </c>
      <c r="E368">
        <v>1.728</v>
      </c>
      <c r="F368">
        <v>0</v>
      </c>
      <c r="G368">
        <v>3.75</v>
      </c>
      <c r="H368">
        <v>0</v>
      </c>
      <c r="I368">
        <v>-1</v>
      </c>
      <c r="J368">
        <v>0</v>
      </c>
      <c r="K368">
        <v>0</v>
      </c>
      <c r="L368">
        <v>2</v>
      </c>
      <c r="M368">
        <v>0</v>
      </c>
      <c r="N368">
        <v>0</v>
      </c>
      <c r="O368">
        <v>0</v>
      </c>
      <c r="P368">
        <v>1</v>
      </c>
      <c r="Q368">
        <v>18</v>
      </c>
    </row>
    <row r="369" spans="2:17" x14ac:dyDescent="0.25">
      <c r="B369">
        <v>228</v>
      </c>
      <c r="C369">
        <v>88</v>
      </c>
      <c r="D369">
        <v>1.296</v>
      </c>
      <c r="E369">
        <v>1.296</v>
      </c>
      <c r="F369">
        <v>0</v>
      </c>
      <c r="G369">
        <v>3.75</v>
      </c>
      <c r="H369">
        <v>0</v>
      </c>
      <c r="I369">
        <v>-1</v>
      </c>
      <c r="J369">
        <v>0</v>
      </c>
      <c r="K369">
        <v>0</v>
      </c>
      <c r="L369">
        <v>2</v>
      </c>
      <c r="M369">
        <v>0</v>
      </c>
      <c r="N369">
        <v>0</v>
      </c>
      <c r="O369">
        <v>0</v>
      </c>
      <c r="P369">
        <v>1</v>
      </c>
      <c r="Q369">
        <v>18</v>
      </c>
    </row>
    <row r="370" spans="2:17" x14ac:dyDescent="0.25">
      <c r="B370">
        <v>242</v>
      </c>
      <c r="C370">
        <v>90</v>
      </c>
      <c r="D370">
        <v>2.16</v>
      </c>
      <c r="E370">
        <v>2.16</v>
      </c>
      <c r="F370">
        <v>0</v>
      </c>
      <c r="G370">
        <v>0</v>
      </c>
      <c r="H370">
        <v>0</v>
      </c>
      <c r="I370">
        <v>-1</v>
      </c>
      <c r="J370">
        <v>0</v>
      </c>
      <c r="K370">
        <v>0</v>
      </c>
      <c r="L370">
        <v>2</v>
      </c>
      <c r="M370">
        <v>0</v>
      </c>
      <c r="N370">
        <v>0</v>
      </c>
      <c r="O370">
        <v>0</v>
      </c>
      <c r="P370">
        <v>1</v>
      </c>
      <c r="Q370">
        <v>19</v>
      </c>
    </row>
    <row r="371" spans="2:17" x14ac:dyDescent="0.25">
      <c r="B371">
        <v>243</v>
      </c>
      <c r="C371">
        <v>90</v>
      </c>
      <c r="D371">
        <v>2.16</v>
      </c>
      <c r="E371">
        <v>2.16</v>
      </c>
      <c r="F371">
        <v>0</v>
      </c>
      <c r="G371">
        <v>0</v>
      </c>
      <c r="H371">
        <v>0</v>
      </c>
      <c r="I371">
        <v>-1</v>
      </c>
      <c r="J371">
        <v>0</v>
      </c>
      <c r="K371">
        <v>0</v>
      </c>
      <c r="L371">
        <v>2</v>
      </c>
      <c r="M371">
        <v>0</v>
      </c>
      <c r="N371">
        <v>0</v>
      </c>
      <c r="O371">
        <v>0</v>
      </c>
      <c r="P371">
        <v>1</v>
      </c>
      <c r="Q371">
        <v>19</v>
      </c>
    </row>
    <row r="372" spans="2:17" x14ac:dyDescent="0.25">
      <c r="B372">
        <v>244</v>
      </c>
      <c r="C372">
        <v>90</v>
      </c>
      <c r="D372">
        <v>2.16</v>
      </c>
      <c r="E372">
        <v>2.16</v>
      </c>
      <c r="F372">
        <v>0</v>
      </c>
      <c r="G372">
        <v>0</v>
      </c>
      <c r="H372">
        <v>0</v>
      </c>
      <c r="I372">
        <v>-1</v>
      </c>
      <c r="J372">
        <v>0</v>
      </c>
      <c r="K372">
        <v>0</v>
      </c>
      <c r="L372">
        <v>2</v>
      </c>
      <c r="M372">
        <v>0</v>
      </c>
      <c r="N372">
        <v>0</v>
      </c>
      <c r="O372">
        <v>0</v>
      </c>
      <c r="P372">
        <v>1</v>
      </c>
      <c r="Q372">
        <v>19</v>
      </c>
    </row>
    <row r="373" spans="2:17" x14ac:dyDescent="0.25">
      <c r="B373">
        <v>245</v>
      </c>
      <c r="C373">
        <v>90</v>
      </c>
      <c r="D373">
        <v>2.16</v>
      </c>
      <c r="E373">
        <v>2.16</v>
      </c>
      <c r="F373">
        <v>0</v>
      </c>
      <c r="G373">
        <v>0</v>
      </c>
      <c r="H373">
        <v>0</v>
      </c>
      <c r="I373">
        <v>-1</v>
      </c>
      <c r="J373">
        <v>0</v>
      </c>
      <c r="K373">
        <v>0</v>
      </c>
      <c r="L373">
        <v>2</v>
      </c>
      <c r="M373">
        <v>0</v>
      </c>
      <c r="N373">
        <v>0</v>
      </c>
      <c r="O373">
        <v>0</v>
      </c>
      <c r="P373">
        <v>1</v>
      </c>
      <c r="Q373">
        <v>19</v>
      </c>
    </row>
    <row r="374" spans="2:17" x14ac:dyDescent="0.25">
      <c r="B374">
        <v>246</v>
      </c>
      <c r="C374">
        <v>90</v>
      </c>
      <c r="D374">
        <v>2.16</v>
      </c>
      <c r="E374">
        <v>2.16</v>
      </c>
      <c r="F374">
        <v>0</v>
      </c>
      <c r="G374">
        <v>0</v>
      </c>
      <c r="H374">
        <v>0</v>
      </c>
      <c r="I374">
        <v>-1</v>
      </c>
      <c r="J374">
        <v>0</v>
      </c>
      <c r="K374">
        <v>0</v>
      </c>
      <c r="L374">
        <v>2</v>
      </c>
      <c r="M374">
        <v>0</v>
      </c>
      <c r="N374">
        <v>0</v>
      </c>
      <c r="O374">
        <v>0</v>
      </c>
      <c r="P374">
        <v>1</v>
      </c>
      <c r="Q374">
        <v>19</v>
      </c>
    </row>
    <row r="375" spans="2:17" x14ac:dyDescent="0.25">
      <c r="B375">
        <v>247</v>
      </c>
      <c r="C375">
        <v>90</v>
      </c>
      <c r="D375">
        <v>2.16</v>
      </c>
      <c r="E375">
        <v>2.16</v>
      </c>
      <c r="F375">
        <v>0</v>
      </c>
      <c r="G375">
        <v>0</v>
      </c>
      <c r="H375">
        <v>0</v>
      </c>
      <c r="I375">
        <v>-1</v>
      </c>
      <c r="J375">
        <v>0</v>
      </c>
      <c r="K375">
        <v>0</v>
      </c>
      <c r="L375">
        <v>2</v>
      </c>
      <c r="M375">
        <v>0</v>
      </c>
      <c r="N375">
        <v>0</v>
      </c>
      <c r="O375">
        <v>0</v>
      </c>
      <c r="P375">
        <v>1</v>
      </c>
      <c r="Q375">
        <v>19</v>
      </c>
    </row>
    <row r="376" spans="2:17" x14ac:dyDescent="0.25">
      <c r="B376">
        <v>248</v>
      </c>
      <c r="C376">
        <v>90</v>
      </c>
      <c r="D376">
        <v>2.16</v>
      </c>
      <c r="E376">
        <v>2.16</v>
      </c>
      <c r="F376">
        <v>0</v>
      </c>
      <c r="G376">
        <v>0</v>
      </c>
      <c r="H376">
        <v>0</v>
      </c>
      <c r="I376">
        <v>-1</v>
      </c>
      <c r="J376">
        <v>0</v>
      </c>
      <c r="K376">
        <v>0</v>
      </c>
      <c r="L376">
        <v>2</v>
      </c>
      <c r="M376">
        <v>0</v>
      </c>
      <c r="N376">
        <v>0</v>
      </c>
      <c r="O376">
        <v>0</v>
      </c>
      <c r="P376">
        <v>1</v>
      </c>
      <c r="Q376">
        <v>19</v>
      </c>
    </row>
    <row r="377" spans="2:17" x14ac:dyDescent="0.25">
      <c r="B377">
        <v>228</v>
      </c>
      <c r="C377">
        <v>90</v>
      </c>
      <c r="D377">
        <v>2.16</v>
      </c>
      <c r="E377">
        <v>2.16</v>
      </c>
      <c r="F377">
        <v>0</v>
      </c>
      <c r="G377">
        <v>3</v>
      </c>
      <c r="H377">
        <v>0</v>
      </c>
      <c r="I377">
        <v>-1</v>
      </c>
      <c r="J377">
        <v>0</v>
      </c>
      <c r="K377">
        <v>0</v>
      </c>
      <c r="L377">
        <v>2</v>
      </c>
      <c r="M377">
        <v>0</v>
      </c>
      <c r="N377">
        <v>0</v>
      </c>
      <c r="O377">
        <v>0</v>
      </c>
      <c r="P377">
        <v>1</v>
      </c>
      <c r="Q377">
        <v>19</v>
      </c>
    </row>
    <row r="378" spans="2:17" x14ac:dyDescent="0.25">
      <c r="B378">
        <v>229</v>
      </c>
      <c r="C378">
        <v>90</v>
      </c>
      <c r="D378">
        <v>2.16</v>
      </c>
      <c r="E378">
        <v>2.16</v>
      </c>
      <c r="F378">
        <v>0</v>
      </c>
      <c r="G378">
        <v>3</v>
      </c>
      <c r="H378">
        <v>0</v>
      </c>
      <c r="I378">
        <v>-1</v>
      </c>
      <c r="J378">
        <v>0</v>
      </c>
      <c r="K378">
        <v>0</v>
      </c>
      <c r="L378">
        <v>2</v>
      </c>
      <c r="M378">
        <v>0</v>
      </c>
      <c r="N378">
        <v>0</v>
      </c>
      <c r="O378">
        <v>0</v>
      </c>
      <c r="P378">
        <v>1</v>
      </c>
      <c r="Q378">
        <v>19</v>
      </c>
    </row>
    <row r="379" spans="2:17" x14ac:dyDescent="0.25">
      <c r="B379">
        <v>230</v>
      </c>
      <c r="C379">
        <v>90</v>
      </c>
      <c r="D379">
        <v>2.16</v>
      </c>
      <c r="E379">
        <v>2.16</v>
      </c>
      <c r="F379">
        <v>0</v>
      </c>
      <c r="G379">
        <v>3</v>
      </c>
      <c r="H379">
        <v>0</v>
      </c>
      <c r="I379">
        <v>-1</v>
      </c>
      <c r="J379">
        <v>0</v>
      </c>
      <c r="K379">
        <v>0</v>
      </c>
      <c r="L379">
        <v>2</v>
      </c>
      <c r="M379">
        <v>0</v>
      </c>
      <c r="N379">
        <v>0</v>
      </c>
      <c r="O379">
        <v>0</v>
      </c>
      <c r="P379">
        <v>1</v>
      </c>
      <c r="Q379">
        <v>19</v>
      </c>
    </row>
    <row r="380" spans="2:17" x14ac:dyDescent="0.25">
      <c r="B380">
        <v>231</v>
      </c>
      <c r="C380">
        <v>90</v>
      </c>
      <c r="D380">
        <v>2.16</v>
      </c>
      <c r="E380">
        <v>2.16</v>
      </c>
      <c r="F380">
        <v>0</v>
      </c>
      <c r="G380">
        <v>3</v>
      </c>
      <c r="H380">
        <v>0</v>
      </c>
      <c r="I380">
        <v>-1</v>
      </c>
      <c r="J380">
        <v>0</v>
      </c>
      <c r="K380">
        <v>0</v>
      </c>
      <c r="L380">
        <v>2</v>
      </c>
      <c r="M380">
        <v>0</v>
      </c>
      <c r="N380">
        <v>0</v>
      </c>
      <c r="O380">
        <v>0</v>
      </c>
      <c r="P380">
        <v>1</v>
      </c>
      <c r="Q380">
        <v>19</v>
      </c>
    </row>
    <row r="381" spans="2:17" x14ac:dyDescent="0.25">
      <c r="B381">
        <v>232</v>
      </c>
      <c r="C381">
        <v>90</v>
      </c>
      <c r="D381">
        <v>2.16</v>
      </c>
      <c r="E381">
        <v>2.16</v>
      </c>
      <c r="F381">
        <v>0</v>
      </c>
      <c r="G381">
        <v>3</v>
      </c>
      <c r="H381">
        <v>0</v>
      </c>
      <c r="I381">
        <v>-1</v>
      </c>
      <c r="J381">
        <v>0</v>
      </c>
      <c r="K381">
        <v>0</v>
      </c>
      <c r="L381">
        <v>2</v>
      </c>
      <c r="M381">
        <v>0</v>
      </c>
      <c r="N381">
        <v>0</v>
      </c>
      <c r="O381">
        <v>0</v>
      </c>
      <c r="P381">
        <v>1</v>
      </c>
      <c r="Q381">
        <v>19</v>
      </c>
    </row>
    <row r="382" spans="2:17" x14ac:dyDescent="0.25">
      <c r="B382">
        <v>233</v>
      </c>
      <c r="C382">
        <v>90</v>
      </c>
      <c r="D382">
        <v>2.16</v>
      </c>
      <c r="E382">
        <v>2.16</v>
      </c>
      <c r="F382">
        <v>0</v>
      </c>
      <c r="G382">
        <v>3</v>
      </c>
      <c r="H382">
        <v>0</v>
      </c>
      <c r="I382">
        <v>-1</v>
      </c>
      <c r="J382">
        <v>0</v>
      </c>
      <c r="K382">
        <v>0</v>
      </c>
      <c r="L382">
        <v>2</v>
      </c>
      <c r="M382">
        <v>0</v>
      </c>
      <c r="N382">
        <v>0</v>
      </c>
      <c r="O382">
        <v>0</v>
      </c>
      <c r="P382">
        <v>1</v>
      </c>
      <c r="Q382">
        <v>19</v>
      </c>
    </row>
    <row r="383" spans="2:17" x14ac:dyDescent="0.25">
      <c r="B383">
        <v>234</v>
      </c>
      <c r="C383">
        <v>90</v>
      </c>
      <c r="D383">
        <v>2.16</v>
      </c>
      <c r="E383">
        <v>2.16</v>
      </c>
      <c r="F383">
        <v>0</v>
      </c>
      <c r="G383">
        <v>3</v>
      </c>
      <c r="H383">
        <v>0</v>
      </c>
      <c r="I383">
        <v>-1</v>
      </c>
      <c r="J383">
        <v>0</v>
      </c>
      <c r="K383">
        <v>0</v>
      </c>
      <c r="L383">
        <v>2</v>
      </c>
      <c r="M383">
        <v>0</v>
      </c>
      <c r="N383">
        <v>0</v>
      </c>
      <c r="O383">
        <v>0</v>
      </c>
      <c r="P383">
        <v>1</v>
      </c>
      <c r="Q383">
        <v>19</v>
      </c>
    </row>
    <row r="384" spans="2:17" x14ac:dyDescent="0.25">
      <c r="B384">
        <v>235</v>
      </c>
      <c r="C384">
        <v>90</v>
      </c>
      <c r="D384">
        <v>2.16</v>
      </c>
      <c r="E384">
        <v>2.16</v>
      </c>
      <c r="F384">
        <v>0</v>
      </c>
      <c r="G384">
        <v>3</v>
      </c>
      <c r="H384">
        <v>0</v>
      </c>
      <c r="I384">
        <v>-1</v>
      </c>
      <c r="J384">
        <v>0</v>
      </c>
      <c r="K384">
        <v>0</v>
      </c>
      <c r="L384">
        <v>2</v>
      </c>
      <c r="M384">
        <v>0</v>
      </c>
      <c r="N384">
        <v>0</v>
      </c>
      <c r="O384">
        <v>0</v>
      </c>
      <c r="P384">
        <v>1</v>
      </c>
      <c r="Q384">
        <v>19</v>
      </c>
    </row>
    <row r="385" spans="2:17" x14ac:dyDescent="0.25">
      <c r="B385">
        <v>236</v>
      </c>
      <c r="C385">
        <v>90</v>
      </c>
      <c r="D385">
        <v>2.16</v>
      </c>
      <c r="E385">
        <v>2.16</v>
      </c>
      <c r="F385">
        <v>0</v>
      </c>
      <c r="G385">
        <v>3</v>
      </c>
      <c r="H385">
        <v>0</v>
      </c>
      <c r="I385">
        <v>-1</v>
      </c>
      <c r="J385">
        <v>0</v>
      </c>
      <c r="K385">
        <v>0</v>
      </c>
      <c r="L385">
        <v>2</v>
      </c>
      <c r="M385">
        <v>0</v>
      </c>
      <c r="N385">
        <v>0</v>
      </c>
      <c r="O385">
        <v>0</v>
      </c>
      <c r="P385">
        <v>1</v>
      </c>
      <c r="Q385">
        <v>19</v>
      </c>
    </row>
    <row r="386" spans="2:17" x14ac:dyDescent="0.25">
      <c r="B386">
        <v>237</v>
      </c>
      <c r="C386">
        <v>90</v>
      </c>
      <c r="D386">
        <v>2.16</v>
      </c>
      <c r="E386">
        <v>2.16</v>
      </c>
      <c r="F386">
        <v>0</v>
      </c>
      <c r="G386">
        <v>3</v>
      </c>
      <c r="H386">
        <v>0</v>
      </c>
      <c r="I386">
        <v>-1</v>
      </c>
      <c r="J386">
        <v>0</v>
      </c>
      <c r="K386">
        <v>0</v>
      </c>
      <c r="L386">
        <v>2</v>
      </c>
      <c r="M386">
        <v>0</v>
      </c>
      <c r="N386">
        <v>0</v>
      </c>
      <c r="O386">
        <v>0</v>
      </c>
      <c r="P386">
        <v>1</v>
      </c>
      <c r="Q386">
        <v>19</v>
      </c>
    </row>
    <row r="387" spans="2:17" x14ac:dyDescent="0.25">
      <c r="B387">
        <v>238</v>
      </c>
      <c r="C387">
        <v>90</v>
      </c>
      <c r="D387">
        <v>2.16</v>
      </c>
      <c r="E387">
        <v>2.16</v>
      </c>
      <c r="F387">
        <v>0</v>
      </c>
      <c r="G387">
        <v>3</v>
      </c>
      <c r="H387">
        <v>0</v>
      </c>
      <c r="I387">
        <v>-1</v>
      </c>
      <c r="J387">
        <v>0</v>
      </c>
      <c r="K387">
        <v>0</v>
      </c>
      <c r="L387">
        <v>2</v>
      </c>
      <c r="M387">
        <v>0</v>
      </c>
      <c r="N387">
        <v>0</v>
      </c>
      <c r="O387">
        <v>0</v>
      </c>
      <c r="P387">
        <v>1</v>
      </c>
      <c r="Q387">
        <v>19</v>
      </c>
    </row>
    <row r="388" spans="2:17" x14ac:dyDescent="0.25">
      <c r="B388">
        <v>239</v>
      </c>
      <c r="C388">
        <v>90</v>
      </c>
      <c r="D388">
        <v>2.16</v>
      </c>
      <c r="E388">
        <v>2.16</v>
      </c>
      <c r="F388">
        <v>0</v>
      </c>
      <c r="G388">
        <v>3</v>
      </c>
      <c r="H388">
        <v>0</v>
      </c>
      <c r="I388">
        <v>-1</v>
      </c>
      <c r="J388">
        <v>0</v>
      </c>
      <c r="K388">
        <v>0</v>
      </c>
      <c r="L388">
        <v>2</v>
      </c>
      <c r="M388">
        <v>0</v>
      </c>
      <c r="N388">
        <v>0</v>
      </c>
      <c r="O388">
        <v>0</v>
      </c>
      <c r="P388">
        <v>1</v>
      </c>
      <c r="Q388">
        <v>19</v>
      </c>
    </row>
    <row r="389" spans="2:17" x14ac:dyDescent="0.25">
      <c r="B389">
        <v>240</v>
      </c>
      <c r="C389">
        <v>90</v>
      </c>
      <c r="D389">
        <v>2.16</v>
      </c>
      <c r="E389">
        <v>2.16</v>
      </c>
      <c r="F389">
        <v>0</v>
      </c>
      <c r="G389">
        <v>3</v>
      </c>
      <c r="H389">
        <v>0</v>
      </c>
      <c r="I389">
        <v>-1</v>
      </c>
      <c r="J389">
        <v>0</v>
      </c>
      <c r="K389">
        <v>0</v>
      </c>
      <c r="L389">
        <v>2</v>
      </c>
      <c r="M389">
        <v>0</v>
      </c>
      <c r="N389">
        <v>0</v>
      </c>
      <c r="O389">
        <v>0</v>
      </c>
      <c r="P389">
        <v>1</v>
      </c>
      <c r="Q389">
        <v>19</v>
      </c>
    </row>
    <row r="390" spans="2:17" x14ac:dyDescent="0.25">
      <c r="B390">
        <v>241</v>
      </c>
      <c r="C390">
        <v>90</v>
      </c>
      <c r="D390">
        <v>2.16</v>
      </c>
      <c r="E390">
        <v>2.16</v>
      </c>
      <c r="F390">
        <v>0</v>
      </c>
      <c r="G390">
        <v>3</v>
      </c>
      <c r="H390">
        <v>0</v>
      </c>
      <c r="I390">
        <v>-1</v>
      </c>
      <c r="J390">
        <v>0</v>
      </c>
      <c r="K390">
        <v>0</v>
      </c>
      <c r="L390">
        <v>2</v>
      </c>
      <c r="M390">
        <v>0</v>
      </c>
      <c r="N390">
        <v>0</v>
      </c>
      <c r="O390">
        <v>0</v>
      </c>
      <c r="P390">
        <v>1</v>
      </c>
      <c r="Q390">
        <v>19</v>
      </c>
    </row>
    <row r="391" spans="2:17" x14ac:dyDescent="0.25">
      <c r="B391">
        <v>228</v>
      </c>
      <c r="C391">
        <v>90</v>
      </c>
      <c r="D391">
        <v>2.16</v>
      </c>
      <c r="E391">
        <v>2.16</v>
      </c>
      <c r="F391">
        <v>12</v>
      </c>
      <c r="G391">
        <v>15</v>
      </c>
      <c r="H391">
        <v>0</v>
      </c>
      <c r="I391">
        <v>-1</v>
      </c>
      <c r="J391">
        <v>0</v>
      </c>
      <c r="K391">
        <v>0</v>
      </c>
      <c r="L391">
        <v>2</v>
      </c>
      <c r="M391">
        <v>0</v>
      </c>
      <c r="N391">
        <v>0</v>
      </c>
      <c r="O391">
        <v>0</v>
      </c>
      <c r="P391">
        <v>1</v>
      </c>
      <c r="Q391">
        <v>19</v>
      </c>
    </row>
    <row r="392" spans="2:17" x14ac:dyDescent="0.25">
      <c r="B392">
        <v>229</v>
      </c>
      <c r="C392">
        <v>90</v>
      </c>
      <c r="D392">
        <v>2.16</v>
      </c>
      <c r="E392">
        <v>2.16</v>
      </c>
      <c r="F392">
        <v>12</v>
      </c>
      <c r="G392">
        <v>15</v>
      </c>
      <c r="H392">
        <v>0</v>
      </c>
      <c r="I392">
        <v>-1</v>
      </c>
      <c r="J392">
        <v>0</v>
      </c>
      <c r="K392">
        <v>0</v>
      </c>
      <c r="L392">
        <v>2</v>
      </c>
      <c r="M392">
        <v>0</v>
      </c>
      <c r="N392">
        <v>0</v>
      </c>
      <c r="O392">
        <v>0</v>
      </c>
      <c r="P392">
        <v>1</v>
      </c>
      <c r="Q392">
        <v>19</v>
      </c>
    </row>
    <row r="393" spans="2:17" x14ac:dyDescent="0.25">
      <c r="B393">
        <v>230</v>
      </c>
      <c r="C393">
        <v>90</v>
      </c>
      <c r="D393">
        <v>2.16</v>
      </c>
      <c r="E393">
        <v>2.16</v>
      </c>
      <c r="F393">
        <v>12</v>
      </c>
      <c r="G393">
        <v>15</v>
      </c>
      <c r="H393">
        <v>0</v>
      </c>
      <c r="I393">
        <v>-1</v>
      </c>
      <c r="J393">
        <v>0</v>
      </c>
      <c r="K393">
        <v>0</v>
      </c>
      <c r="L393">
        <v>2</v>
      </c>
      <c r="M393">
        <v>0</v>
      </c>
      <c r="N393">
        <v>0</v>
      </c>
      <c r="O393">
        <v>0</v>
      </c>
      <c r="P393">
        <v>1</v>
      </c>
      <c r="Q393">
        <v>19</v>
      </c>
    </row>
    <row r="394" spans="2:17" x14ac:dyDescent="0.25">
      <c r="B394">
        <v>231</v>
      </c>
      <c r="C394">
        <v>90</v>
      </c>
      <c r="D394">
        <v>2.16</v>
      </c>
      <c r="E394">
        <v>2.16</v>
      </c>
      <c r="F394">
        <v>12</v>
      </c>
      <c r="G394">
        <v>15</v>
      </c>
      <c r="H394">
        <v>0</v>
      </c>
      <c r="I394">
        <v>-1</v>
      </c>
      <c r="J394">
        <v>0</v>
      </c>
      <c r="K394">
        <v>0</v>
      </c>
      <c r="L394">
        <v>2</v>
      </c>
      <c r="M394">
        <v>0</v>
      </c>
      <c r="N394">
        <v>0</v>
      </c>
      <c r="O394">
        <v>0</v>
      </c>
      <c r="P394">
        <v>1</v>
      </c>
      <c r="Q394">
        <v>19</v>
      </c>
    </row>
    <row r="395" spans="2:17" x14ac:dyDescent="0.25">
      <c r="B395">
        <v>232</v>
      </c>
      <c r="C395">
        <v>90</v>
      </c>
      <c r="D395">
        <v>2.16</v>
      </c>
      <c r="E395">
        <v>2.16</v>
      </c>
      <c r="F395">
        <v>12</v>
      </c>
      <c r="G395">
        <v>15</v>
      </c>
      <c r="H395">
        <v>0</v>
      </c>
      <c r="I395">
        <v>-1</v>
      </c>
      <c r="J395">
        <v>0</v>
      </c>
      <c r="K395">
        <v>0</v>
      </c>
      <c r="L395">
        <v>2</v>
      </c>
      <c r="M395">
        <v>0</v>
      </c>
      <c r="N395">
        <v>0</v>
      </c>
      <c r="O395">
        <v>0</v>
      </c>
      <c r="P395">
        <v>1</v>
      </c>
      <c r="Q395">
        <v>19</v>
      </c>
    </row>
    <row r="396" spans="2:17" x14ac:dyDescent="0.25">
      <c r="B396">
        <v>233</v>
      </c>
      <c r="C396">
        <v>90</v>
      </c>
      <c r="D396">
        <v>2.16</v>
      </c>
      <c r="E396">
        <v>2.16</v>
      </c>
      <c r="F396">
        <v>12</v>
      </c>
      <c r="G396">
        <v>15</v>
      </c>
      <c r="H396">
        <v>0</v>
      </c>
      <c r="I396">
        <v>-1</v>
      </c>
      <c r="J396">
        <v>0</v>
      </c>
      <c r="K396">
        <v>0</v>
      </c>
      <c r="L396">
        <v>2</v>
      </c>
      <c r="M396">
        <v>0</v>
      </c>
      <c r="N396">
        <v>0</v>
      </c>
      <c r="O396">
        <v>0</v>
      </c>
      <c r="P396">
        <v>1</v>
      </c>
      <c r="Q396">
        <v>19</v>
      </c>
    </row>
    <row r="397" spans="2:17" x14ac:dyDescent="0.25">
      <c r="B397">
        <v>234</v>
      </c>
      <c r="C397">
        <v>90</v>
      </c>
      <c r="D397">
        <v>2.16</v>
      </c>
      <c r="E397">
        <v>2.16</v>
      </c>
      <c r="F397">
        <v>12</v>
      </c>
      <c r="G397">
        <v>15</v>
      </c>
      <c r="H397">
        <v>0</v>
      </c>
      <c r="I397">
        <v>-1</v>
      </c>
      <c r="J397">
        <v>0</v>
      </c>
      <c r="K397">
        <v>0</v>
      </c>
      <c r="L397">
        <v>2</v>
      </c>
      <c r="M397">
        <v>0</v>
      </c>
      <c r="N397">
        <v>0</v>
      </c>
      <c r="O397">
        <v>0</v>
      </c>
      <c r="P397">
        <v>1</v>
      </c>
      <c r="Q397">
        <v>19</v>
      </c>
    </row>
    <row r="398" spans="2:17" x14ac:dyDescent="0.25">
      <c r="B398">
        <v>235</v>
      </c>
      <c r="C398">
        <v>90</v>
      </c>
      <c r="D398">
        <v>2.16</v>
      </c>
      <c r="E398">
        <v>2.16</v>
      </c>
      <c r="F398">
        <v>12</v>
      </c>
      <c r="G398">
        <v>15</v>
      </c>
      <c r="H398">
        <v>0</v>
      </c>
      <c r="I398">
        <v>-1</v>
      </c>
      <c r="J398">
        <v>0</v>
      </c>
      <c r="K398">
        <v>0</v>
      </c>
      <c r="L398">
        <v>2</v>
      </c>
      <c r="M398">
        <v>0</v>
      </c>
      <c r="N398">
        <v>0</v>
      </c>
      <c r="O398">
        <v>0</v>
      </c>
      <c r="P398">
        <v>1</v>
      </c>
      <c r="Q398">
        <v>19</v>
      </c>
    </row>
    <row r="399" spans="2:17" x14ac:dyDescent="0.25">
      <c r="B399">
        <v>236</v>
      </c>
      <c r="C399">
        <v>90</v>
      </c>
      <c r="D399">
        <v>2.16</v>
      </c>
      <c r="E399">
        <v>2.16</v>
      </c>
      <c r="F399">
        <v>12</v>
      </c>
      <c r="G399">
        <v>15</v>
      </c>
      <c r="H399">
        <v>0</v>
      </c>
      <c r="I399">
        <v>-1</v>
      </c>
      <c r="J399">
        <v>0</v>
      </c>
      <c r="K399">
        <v>0</v>
      </c>
      <c r="L399">
        <v>2</v>
      </c>
      <c r="M399">
        <v>0</v>
      </c>
      <c r="N399">
        <v>0</v>
      </c>
      <c r="O399">
        <v>0</v>
      </c>
      <c r="P399">
        <v>1</v>
      </c>
      <c r="Q399">
        <v>19</v>
      </c>
    </row>
    <row r="400" spans="2:17" x14ac:dyDescent="0.25">
      <c r="B400">
        <v>237</v>
      </c>
      <c r="C400">
        <v>90</v>
      </c>
      <c r="D400">
        <v>2.16</v>
      </c>
      <c r="E400">
        <v>2.16</v>
      </c>
      <c r="F400">
        <v>12</v>
      </c>
      <c r="G400">
        <v>15</v>
      </c>
      <c r="H400">
        <v>0</v>
      </c>
      <c r="I400">
        <v>-1</v>
      </c>
      <c r="J400">
        <v>0</v>
      </c>
      <c r="K400">
        <v>0</v>
      </c>
      <c r="L400">
        <v>2</v>
      </c>
      <c r="M400">
        <v>0</v>
      </c>
      <c r="N400">
        <v>0</v>
      </c>
      <c r="O400">
        <v>0</v>
      </c>
      <c r="P400">
        <v>1</v>
      </c>
      <c r="Q400">
        <v>19</v>
      </c>
    </row>
    <row r="401" spans="2:17" x14ac:dyDescent="0.25">
      <c r="B401">
        <v>238</v>
      </c>
      <c r="C401">
        <v>90</v>
      </c>
      <c r="D401">
        <v>2.16</v>
      </c>
      <c r="E401">
        <v>2.16</v>
      </c>
      <c r="F401">
        <v>12</v>
      </c>
      <c r="G401">
        <v>15</v>
      </c>
      <c r="H401">
        <v>0</v>
      </c>
      <c r="I401">
        <v>-1</v>
      </c>
      <c r="J401">
        <v>0</v>
      </c>
      <c r="K401">
        <v>0</v>
      </c>
      <c r="L401">
        <v>2</v>
      </c>
      <c r="M401">
        <v>0</v>
      </c>
      <c r="N401">
        <v>0</v>
      </c>
      <c r="O401">
        <v>0</v>
      </c>
      <c r="P401">
        <v>1</v>
      </c>
      <c r="Q401">
        <v>19</v>
      </c>
    </row>
    <row r="402" spans="2:17" x14ac:dyDescent="0.25">
      <c r="B402">
        <v>239</v>
      </c>
      <c r="C402">
        <v>90</v>
      </c>
      <c r="D402">
        <v>2.16</v>
      </c>
      <c r="E402">
        <v>2.16</v>
      </c>
      <c r="F402">
        <v>12</v>
      </c>
      <c r="G402">
        <v>15</v>
      </c>
      <c r="H402">
        <v>0</v>
      </c>
      <c r="I402">
        <v>-1</v>
      </c>
      <c r="J402">
        <v>0</v>
      </c>
      <c r="K402">
        <v>0</v>
      </c>
      <c r="L402">
        <v>2</v>
      </c>
      <c r="M402">
        <v>0</v>
      </c>
      <c r="N402">
        <v>0</v>
      </c>
      <c r="O402">
        <v>0</v>
      </c>
      <c r="P402">
        <v>1</v>
      </c>
      <c r="Q402">
        <v>19</v>
      </c>
    </row>
    <row r="403" spans="2:17" x14ac:dyDescent="0.25">
      <c r="B403">
        <v>240</v>
      </c>
      <c r="C403">
        <v>90</v>
      </c>
      <c r="D403">
        <v>2.16</v>
      </c>
      <c r="E403">
        <v>2.16</v>
      </c>
      <c r="F403">
        <v>12</v>
      </c>
      <c r="G403">
        <v>15</v>
      </c>
      <c r="H403">
        <v>0</v>
      </c>
      <c r="I403">
        <v>-1</v>
      </c>
      <c r="J403">
        <v>0</v>
      </c>
      <c r="K403">
        <v>0</v>
      </c>
      <c r="L403">
        <v>2</v>
      </c>
      <c r="M403">
        <v>0</v>
      </c>
      <c r="N403">
        <v>0</v>
      </c>
      <c r="O403">
        <v>0</v>
      </c>
      <c r="P403">
        <v>1</v>
      </c>
      <c r="Q403">
        <v>19</v>
      </c>
    </row>
    <row r="404" spans="2:17" x14ac:dyDescent="0.25">
      <c r="B404">
        <v>241</v>
      </c>
      <c r="C404">
        <v>90</v>
      </c>
      <c r="D404">
        <v>2.16</v>
      </c>
      <c r="E404">
        <v>2.16</v>
      </c>
      <c r="F404">
        <v>12</v>
      </c>
      <c r="G404">
        <v>15</v>
      </c>
      <c r="H404">
        <v>0</v>
      </c>
      <c r="I404">
        <v>-1</v>
      </c>
      <c r="J404">
        <v>0</v>
      </c>
      <c r="K404">
        <v>0</v>
      </c>
      <c r="L404">
        <v>2</v>
      </c>
      <c r="M404">
        <v>0</v>
      </c>
      <c r="N404">
        <v>0</v>
      </c>
      <c r="O404">
        <v>0</v>
      </c>
      <c r="P404">
        <v>1</v>
      </c>
      <c r="Q404">
        <v>19</v>
      </c>
    </row>
    <row r="405" spans="2:17" x14ac:dyDescent="0.25">
      <c r="B405">
        <v>221</v>
      </c>
      <c r="C405">
        <v>90</v>
      </c>
      <c r="D405">
        <v>2.16</v>
      </c>
      <c r="E405">
        <v>2.16</v>
      </c>
      <c r="F405">
        <v>12</v>
      </c>
      <c r="G405">
        <v>15</v>
      </c>
      <c r="H405">
        <v>0</v>
      </c>
      <c r="I405">
        <v>-1</v>
      </c>
      <c r="J405">
        <v>0</v>
      </c>
      <c r="K405">
        <v>0</v>
      </c>
      <c r="L405">
        <v>2</v>
      </c>
      <c r="M405">
        <v>0</v>
      </c>
      <c r="N405">
        <v>0</v>
      </c>
      <c r="O405">
        <v>0</v>
      </c>
      <c r="P405">
        <v>1</v>
      </c>
      <c r="Q405">
        <v>19</v>
      </c>
    </row>
    <row r="406" spans="2:17" x14ac:dyDescent="0.25">
      <c r="B406">
        <v>222</v>
      </c>
      <c r="C406">
        <v>90</v>
      </c>
      <c r="D406">
        <v>2.16</v>
      </c>
      <c r="E406">
        <v>2.16</v>
      </c>
      <c r="F406">
        <v>12</v>
      </c>
      <c r="G406">
        <v>15</v>
      </c>
      <c r="H406">
        <v>0</v>
      </c>
      <c r="I406">
        <v>-1</v>
      </c>
      <c r="J406">
        <v>0</v>
      </c>
      <c r="K406">
        <v>0</v>
      </c>
      <c r="L406">
        <v>2</v>
      </c>
      <c r="M406">
        <v>0</v>
      </c>
      <c r="N406">
        <v>0</v>
      </c>
      <c r="O406">
        <v>0</v>
      </c>
      <c r="P406">
        <v>1</v>
      </c>
      <c r="Q406">
        <v>19</v>
      </c>
    </row>
    <row r="407" spans="2:17" x14ac:dyDescent="0.25">
      <c r="B407">
        <v>223</v>
      </c>
      <c r="C407">
        <v>90</v>
      </c>
      <c r="D407">
        <v>2.16</v>
      </c>
      <c r="E407">
        <v>2.16</v>
      </c>
      <c r="F407">
        <v>12</v>
      </c>
      <c r="G407">
        <v>15</v>
      </c>
      <c r="H407">
        <v>0</v>
      </c>
      <c r="I407">
        <v>-1</v>
      </c>
      <c r="J407">
        <v>0</v>
      </c>
      <c r="K407">
        <v>0</v>
      </c>
      <c r="L407">
        <v>2</v>
      </c>
      <c r="M407">
        <v>0</v>
      </c>
      <c r="N407">
        <v>0</v>
      </c>
      <c r="O407">
        <v>0</v>
      </c>
      <c r="P407">
        <v>1</v>
      </c>
      <c r="Q407">
        <v>19</v>
      </c>
    </row>
    <row r="408" spans="2:17" x14ac:dyDescent="0.25">
      <c r="B408">
        <v>224</v>
      </c>
      <c r="C408">
        <v>90</v>
      </c>
      <c r="D408">
        <v>2.16</v>
      </c>
      <c r="E408">
        <v>2.16</v>
      </c>
      <c r="F408">
        <v>12</v>
      </c>
      <c r="G408">
        <v>15</v>
      </c>
      <c r="H408">
        <v>0</v>
      </c>
      <c r="I408">
        <v>-1</v>
      </c>
      <c r="J408">
        <v>0</v>
      </c>
      <c r="K408">
        <v>0</v>
      </c>
      <c r="L408">
        <v>2</v>
      </c>
      <c r="M408">
        <v>0</v>
      </c>
      <c r="N408">
        <v>0</v>
      </c>
      <c r="O408">
        <v>0</v>
      </c>
      <c r="P408">
        <v>1</v>
      </c>
      <c r="Q408">
        <v>19</v>
      </c>
    </row>
    <row r="409" spans="2:17" x14ac:dyDescent="0.25">
      <c r="B409">
        <v>225</v>
      </c>
      <c r="C409">
        <v>90</v>
      </c>
      <c r="D409">
        <v>2.16</v>
      </c>
      <c r="E409">
        <v>2.16</v>
      </c>
      <c r="F409">
        <v>12</v>
      </c>
      <c r="G409">
        <v>15</v>
      </c>
      <c r="H409">
        <v>0</v>
      </c>
      <c r="I409">
        <v>-1</v>
      </c>
      <c r="J409">
        <v>0</v>
      </c>
      <c r="K409">
        <v>0</v>
      </c>
      <c r="L409">
        <v>2</v>
      </c>
      <c r="M409">
        <v>0</v>
      </c>
      <c r="N409">
        <v>0</v>
      </c>
      <c r="O409">
        <v>0</v>
      </c>
      <c r="P409">
        <v>1</v>
      </c>
      <c r="Q409">
        <v>19</v>
      </c>
    </row>
    <row r="410" spans="2:17" x14ac:dyDescent="0.25">
      <c r="B410">
        <v>226</v>
      </c>
      <c r="C410">
        <v>90</v>
      </c>
      <c r="D410">
        <v>2.16</v>
      </c>
      <c r="E410">
        <v>2.16</v>
      </c>
      <c r="F410">
        <v>12</v>
      </c>
      <c r="G410">
        <v>15</v>
      </c>
      <c r="H410">
        <v>0</v>
      </c>
      <c r="I410">
        <v>-1</v>
      </c>
      <c r="J410">
        <v>0</v>
      </c>
      <c r="K410">
        <v>0</v>
      </c>
      <c r="L410">
        <v>2</v>
      </c>
      <c r="M410">
        <v>0</v>
      </c>
      <c r="N410">
        <v>0</v>
      </c>
      <c r="O410">
        <v>0</v>
      </c>
      <c r="P410">
        <v>1</v>
      </c>
      <c r="Q410">
        <v>19</v>
      </c>
    </row>
    <row r="411" spans="2:17" x14ac:dyDescent="0.25">
      <c r="B411">
        <v>227</v>
      </c>
      <c r="C411">
        <v>90</v>
      </c>
      <c r="D411">
        <v>2.16</v>
      </c>
      <c r="E411">
        <v>2.16</v>
      </c>
      <c r="F411">
        <v>12</v>
      </c>
      <c r="G411">
        <v>15</v>
      </c>
      <c r="H411">
        <v>0</v>
      </c>
      <c r="I411">
        <v>-1</v>
      </c>
      <c r="J411">
        <v>0</v>
      </c>
      <c r="K411">
        <v>0</v>
      </c>
      <c r="L411">
        <v>2</v>
      </c>
      <c r="M411">
        <v>0</v>
      </c>
      <c r="N411">
        <v>0</v>
      </c>
      <c r="O411">
        <v>0</v>
      </c>
      <c r="P411">
        <v>1</v>
      </c>
      <c r="Q411">
        <v>19</v>
      </c>
    </row>
    <row r="412" spans="2:17" x14ac:dyDescent="0.25">
      <c r="B412">
        <v>222</v>
      </c>
      <c r="C412">
        <v>90</v>
      </c>
      <c r="D412">
        <v>4.32</v>
      </c>
      <c r="E412">
        <v>4.32</v>
      </c>
      <c r="F412">
        <v>12</v>
      </c>
      <c r="G412">
        <v>13</v>
      </c>
      <c r="H412">
        <v>0</v>
      </c>
      <c r="I412">
        <v>-1</v>
      </c>
      <c r="J412">
        <v>0</v>
      </c>
      <c r="K412">
        <v>0</v>
      </c>
      <c r="L412">
        <v>2</v>
      </c>
      <c r="M412">
        <v>0</v>
      </c>
      <c r="N412">
        <v>0</v>
      </c>
      <c r="O412">
        <v>0</v>
      </c>
      <c r="P412">
        <v>1</v>
      </c>
      <c r="Q412">
        <v>19</v>
      </c>
    </row>
    <row r="413" spans="2:17" x14ac:dyDescent="0.25">
      <c r="B413">
        <v>223</v>
      </c>
      <c r="C413">
        <v>90</v>
      </c>
      <c r="D413">
        <v>4.32</v>
      </c>
      <c r="E413">
        <v>4.32</v>
      </c>
      <c r="F413">
        <v>12</v>
      </c>
      <c r="G413">
        <v>13</v>
      </c>
      <c r="H413">
        <v>0</v>
      </c>
      <c r="I413">
        <v>-1</v>
      </c>
      <c r="J413">
        <v>0</v>
      </c>
      <c r="K413">
        <v>0</v>
      </c>
      <c r="L413">
        <v>2</v>
      </c>
      <c r="M413">
        <v>0</v>
      </c>
      <c r="N413">
        <v>0</v>
      </c>
      <c r="O413">
        <v>0</v>
      </c>
      <c r="P413">
        <v>1</v>
      </c>
      <c r="Q413">
        <v>19</v>
      </c>
    </row>
    <row r="414" spans="2:17" x14ac:dyDescent="0.25">
      <c r="B414">
        <v>224</v>
      </c>
      <c r="C414">
        <v>90</v>
      </c>
      <c r="D414">
        <v>4.32</v>
      </c>
      <c r="E414">
        <v>4.32</v>
      </c>
      <c r="F414">
        <v>12</v>
      </c>
      <c r="G414">
        <v>13</v>
      </c>
      <c r="H414">
        <v>0</v>
      </c>
      <c r="I414">
        <v>-1</v>
      </c>
      <c r="J414">
        <v>0</v>
      </c>
      <c r="K414">
        <v>0</v>
      </c>
      <c r="L414">
        <v>2</v>
      </c>
      <c r="M414">
        <v>0</v>
      </c>
      <c r="N414">
        <v>0</v>
      </c>
      <c r="O414">
        <v>0</v>
      </c>
      <c r="P414">
        <v>1</v>
      </c>
      <c r="Q414">
        <v>19</v>
      </c>
    </row>
    <row r="415" spans="2:17" x14ac:dyDescent="0.25">
      <c r="B415">
        <v>225</v>
      </c>
      <c r="C415">
        <v>90</v>
      </c>
      <c r="D415">
        <v>4.32</v>
      </c>
      <c r="E415">
        <v>4.32</v>
      </c>
      <c r="F415">
        <v>12</v>
      </c>
      <c r="G415">
        <v>13</v>
      </c>
      <c r="H415">
        <v>0</v>
      </c>
      <c r="I415">
        <v>-1</v>
      </c>
      <c r="J415">
        <v>0</v>
      </c>
      <c r="K415">
        <v>0</v>
      </c>
      <c r="L415">
        <v>2</v>
      </c>
      <c r="M415">
        <v>0</v>
      </c>
      <c r="N415">
        <v>0</v>
      </c>
      <c r="O415">
        <v>0</v>
      </c>
      <c r="P415">
        <v>1</v>
      </c>
      <c r="Q415">
        <v>19</v>
      </c>
    </row>
    <row r="416" spans="2:17" x14ac:dyDescent="0.25">
      <c r="B416">
        <v>226</v>
      </c>
      <c r="C416">
        <v>90</v>
      </c>
      <c r="D416">
        <v>4.32</v>
      </c>
      <c r="E416">
        <v>4.32</v>
      </c>
      <c r="F416">
        <v>12</v>
      </c>
      <c r="G416">
        <v>13</v>
      </c>
      <c r="H416">
        <v>0</v>
      </c>
      <c r="I416">
        <v>-1</v>
      </c>
      <c r="J416">
        <v>0</v>
      </c>
      <c r="K416">
        <v>0</v>
      </c>
      <c r="L416">
        <v>2</v>
      </c>
      <c r="M416">
        <v>0</v>
      </c>
      <c r="N416">
        <v>0</v>
      </c>
      <c r="O416">
        <v>0</v>
      </c>
      <c r="P416">
        <v>1</v>
      </c>
      <c r="Q416">
        <v>19</v>
      </c>
    </row>
    <row r="417" spans="2:17" x14ac:dyDescent="0.25">
      <c r="B417">
        <v>221</v>
      </c>
      <c r="C417">
        <v>90</v>
      </c>
      <c r="D417">
        <v>3.24</v>
      </c>
      <c r="E417">
        <v>3.24</v>
      </c>
      <c r="F417">
        <v>12</v>
      </c>
      <c r="G417">
        <v>13</v>
      </c>
      <c r="H417">
        <v>0</v>
      </c>
      <c r="I417">
        <v>-1</v>
      </c>
      <c r="J417">
        <v>0</v>
      </c>
      <c r="K417">
        <v>0</v>
      </c>
      <c r="L417">
        <v>2</v>
      </c>
      <c r="M417">
        <v>0</v>
      </c>
      <c r="N417">
        <v>0</v>
      </c>
      <c r="O417">
        <v>0</v>
      </c>
      <c r="P417">
        <v>1</v>
      </c>
      <c r="Q417">
        <v>19</v>
      </c>
    </row>
    <row r="418" spans="2:17" x14ac:dyDescent="0.25">
      <c r="B418">
        <v>227</v>
      </c>
      <c r="C418">
        <v>90</v>
      </c>
      <c r="D418">
        <v>3.24</v>
      </c>
      <c r="E418">
        <v>3.24</v>
      </c>
      <c r="F418">
        <v>12</v>
      </c>
      <c r="G418">
        <v>13</v>
      </c>
      <c r="H418">
        <v>0</v>
      </c>
      <c r="I418">
        <v>-1</v>
      </c>
      <c r="J418">
        <v>0</v>
      </c>
      <c r="K418">
        <v>0</v>
      </c>
      <c r="L418">
        <v>2</v>
      </c>
      <c r="M418">
        <v>0</v>
      </c>
      <c r="N418">
        <v>0</v>
      </c>
      <c r="O418">
        <v>0</v>
      </c>
      <c r="P418">
        <v>1</v>
      </c>
      <c r="Q418">
        <v>19</v>
      </c>
    </row>
    <row r="419" spans="2:17" x14ac:dyDescent="0.25">
      <c r="B419">
        <v>252</v>
      </c>
      <c r="C419">
        <v>90</v>
      </c>
      <c r="D419">
        <v>1.08</v>
      </c>
      <c r="E419">
        <v>1.08</v>
      </c>
      <c r="F419">
        <v>12</v>
      </c>
      <c r="G419">
        <v>13</v>
      </c>
      <c r="H419">
        <v>0</v>
      </c>
      <c r="I419">
        <v>-1</v>
      </c>
      <c r="J419">
        <v>0</v>
      </c>
      <c r="K419">
        <v>0</v>
      </c>
      <c r="L419">
        <v>2</v>
      </c>
      <c r="M419">
        <v>0</v>
      </c>
      <c r="N419">
        <v>0</v>
      </c>
      <c r="O419">
        <v>0</v>
      </c>
      <c r="P419">
        <v>1</v>
      </c>
      <c r="Q419">
        <v>19</v>
      </c>
    </row>
    <row r="420" spans="2:17" x14ac:dyDescent="0.25">
      <c r="B420">
        <v>253</v>
      </c>
      <c r="C420">
        <v>90</v>
      </c>
      <c r="D420">
        <v>1.08</v>
      </c>
      <c r="E420">
        <v>1.08</v>
      </c>
      <c r="F420">
        <v>12</v>
      </c>
      <c r="G420">
        <v>13</v>
      </c>
      <c r="H420">
        <v>0</v>
      </c>
      <c r="I420">
        <v>-1</v>
      </c>
      <c r="J420">
        <v>0</v>
      </c>
      <c r="K420">
        <v>0</v>
      </c>
      <c r="L420">
        <v>2</v>
      </c>
      <c r="M420">
        <v>0</v>
      </c>
      <c r="N420">
        <v>0</v>
      </c>
      <c r="O420">
        <v>0</v>
      </c>
      <c r="P420">
        <v>1</v>
      </c>
      <c r="Q420">
        <v>19</v>
      </c>
    </row>
    <row r="421" spans="2:17" x14ac:dyDescent="0.25">
      <c r="B421">
        <v>222</v>
      </c>
      <c r="C421">
        <v>90</v>
      </c>
      <c r="D421">
        <v>4.32</v>
      </c>
      <c r="E421">
        <v>4.32</v>
      </c>
      <c r="F421">
        <v>14</v>
      </c>
      <c r="G421">
        <v>15</v>
      </c>
      <c r="H421">
        <v>0</v>
      </c>
      <c r="I421">
        <v>-1</v>
      </c>
      <c r="J421">
        <v>0</v>
      </c>
      <c r="K421">
        <v>0</v>
      </c>
      <c r="L421">
        <v>2</v>
      </c>
      <c r="M421">
        <v>0</v>
      </c>
      <c r="N421">
        <v>0</v>
      </c>
      <c r="O421">
        <v>0</v>
      </c>
      <c r="P421">
        <v>1</v>
      </c>
      <c r="Q421">
        <v>19</v>
      </c>
    </row>
    <row r="422" spans="2:17" x14ac:dyDescent="0.25">
      <c r="B422">
        <v>223</v>
      </c>
      <c r="C422">
        <v>90</v>
      </c>
      <c r="D422">
        <v>4.32</v>
      </c>
      <c r="E422">
        <v>4.32</v>
      </c>
      <c r="F422">
        <v>14</v>
      </c>
      <c r="G422">
        <v>15</v>
      </c>
      <c r="H422">
        <v>0</v>
      </c>
      <c r="I422">
        <v>-1</v>
      </c>
      <c r="J422">
        <v>0</v>
      </c>
      <c r="K422">
        <v>0</v>
      </c>
      <c r="L422">
        <v>2</v>
      </c>
      <c r="M422">
        <v>0</v>
      </c>
      <c r="N422">
        <v>0</v>
      </c>
      <c r="O422">
        <v>0</v>
      </c>
      <c r="P422">
        <v>1</v>
      </c>
      <c r="Q422">
        <v>19</v>
      </c>
    </row>
    <row r="423" spans="2:17" x14ac:dyDescent="0.25">
      <c r="B423">
        <v>224</v>
      </c>
      <c r="C423">
        <v>90</v>
      </c>
      <c r="D423">
        <v>4.32</v>
      </c>
      <c r="E423">
        <v>4.32</v>
      </c>
      <c r="F423">
        <v>14</v>
      </c>
      <c r="G423">
        <v>15</v>
      </c>
      <c r="H423">
        <v>0</v>
      </c>
      <c r="I423">
        <v>-1</v>
      </c>
      <c r="J423">
        <v>0</v>
      </c>
      <c r="K423">
        <v>0</v>
      </c>
      <c r="L423">
        <v>2</v>
      </c>
      <c r="M423">
        <v>0</v>
      </c>
      <c r="N423">
        <v>0</v>
      </c>
      <c r="O423">
        <v>0</v>
      </c>
      <c r="P423">
        <v>1</v>
      </c>
      <c r="Q423">
        <v>19</v>
      </c>
    </row>
    <row r="424" spans="2:17" x14ac:dyDescent="0.25">
      <c r="B424">
        <v>225</v>
      </c>
      <c r="C424">
        <v>90</v>
      </c>
      <c r="D424">
        <v>4.32</v>
      </c>
      <c r="E424">
        <v>4.32</v>
      </c>
      <c r="F424">
        <v>14</v>
      </c>
      <c r="G424">
        <v>15</v>
      </c>
      <c r="H424">
        <v>0</v>
      </c>
      <c r="I424">
        <v>-1</v>
      </c>
      <c r="J424">
        <v>0</v>
      </c>
      <c r="K424">
        <v>0</v>
      </c>
      <c r="L424">
        <v>2</v>
      </c>
      <c r="M424">
        <v>0</v>
      </c>
      <c r="N424">
        <v>0</v>
      </c>
      <c r="O424">
        <v>0</v>
      </c>
      <c r="P424">
        <v>1</v>
      </c>
      <c r="Q424">
        <v>19</v>
      </c>
    </row>
    <row r="425" spans="2:17" x14ac:dyDescent="0.25">
      <c r="B425">
        <v>226</v>
      </c>
      <c r="C425">
        <v>90</v>
      </c>
      <c r="D425">
        <v>4.32</v>
      </c>
      <c r="E425">
        <v>4.32</v>
      </c>
      <c r="F425">
        <v>14</v>
      </c>
      <c r="G425">
        <v>15</v>
      </c>
      <c r="H425">
        <v>0</v>
      </c>
      <c r="I425">
        <v>-1</v>
      </c>
      <c r="J425">
        <v>0</v>
      </c>
      <c r="K425">
        <v>0</v>
      </c>
      <c r="L425">
        <v>2</v>
      </c>
      <c r="M425">
        <v>0</v>
      </c>
      <c r="N425">
        <v>0</v>
      </c>
      <c r="O425">
        <v>0</v>
      </c>
      <c r="P425">
        <v>1</v>
      </c>
      <c r="Q425">
        <v>19</v>
      </c>
    </row>
    <row r="426" spans="2:17" x14ac:dyDescent="0.25">
      <c r="B426">
        <v>221</v>
      </c>
      <c r="C426">
        <v>90</v>
      </c>
      <c r="D426">
        <v>3.24</v>
      </c>
      <c r="E426">
        <v>3.24</v>
      </c>
      <c r="F426">
        <v>14</v>
      </c>
      <c r="G426">
        <v>15</v>
      </c>
      <c r="H426">
        <v>0</v>
      </c>
      <c r="I426">
        <v>-1</v>
      </c>
      <c r="J426">
        <v>0</v>
      </c>
      <c r="K426">
        <v>0</v>
      </c>
      <c r="L426">
        <v>2</v>
      </c>
      <c r="M426">
        <v>0</v>
      </c>
      <c r="N426">
        <v>0</v>
      </c>
      <c r="O426">
        <v>0</v>
      </c>
      <c r="P426">
        <v>1</v>
      </c>
      <c r="Q426">
        <v>19</v>
      </c>
    </row>
    <row r="427" spans="2:17" x14ac:dyDescent="0.25">
      <c r="B427">
        <v>227</v>
      </c>
      <c r="C427">
        <v>90</v>
      </c>
      <c r="D427">
        <v>3.24</v>
      </c>
      <c r="E427">
        <v>3.24</v>
      </c>
      <c r="F427">
        <v>14</v>
      </c>
      <c r="G427">
        <v>15</v>
      </c>
      <c r="H427">
        <v>0</v>
      </c>
      <c r="I427">
        <v>-1</v>
      </c>
      <c r="J427">
        <v>0</v>
      </c>
      <c r="K427">
        <v>0</v>
      </c>
      <c r="L427">
        <v>2</v>
      </c>
      <c r="M427">
        <v>0</v>
      </c>
      <c r="N427">
        <v>0</v>
      </c>
      <c r="O427">
        <v>0</v>
      </c>
      <c r="P427">
        <v>1</v>
      </c>
      <c r="Q427">
        <v>19</v>
      </c>
    </row>
    <row r="428" spans="2:17" x14ac:dyDescent="0.25">
      <c r="B428">
        <v>252</v>
      </c>
      <c r="C428">
        <v>90</v>
      </c>
      <c r="D428">
        <v>1.08</v>
      </c>
      <c r="E428">
        <v>1.08</v>
      </c>
      <c r="F428">
        <v>14</v>
      </c>
      <c r="G428">
        <v>15</v>
      </c>
      <c r="H428">
        <v>0</v>
      </c>
      <c r="I428">
        <v>-1</v>
      </c>
      <c r="J428">
        <v>0</v>
      </c>
      <c r="K428">
        <v>0</v>
      </c>
      <c r="L428">
        <v>2</v>
      </c>
      <c r="M428">
        <v>0</v>
      </c>
      <c r="N428">
        <v>0</v>
      </c>
      <c r="O428">
        <v>0</v>
      </c>
      <c r="P428">
        <v>1</v>
      </c>
      <c r="Q428">
        <v>19</v>
      </c>
    </row>
    <row r="429" spans="2:17" x14ac:dyDescent="0.25">
      <c r="B429">
        <v>253</v>
      </c>
      <c r="C429">
        <v>90</v>
      </c>
      <c r="D429">
        <v>1.08</v>
      </c>
      <c r="E429">
        <v>1.08</v>
      </c>
      <c r="F429">
        <v>14</v>
      </c>
      <c r="G429">
        <v>15</v>
      </c>
      <c r="H429">
        <v>0</v>
      </c>
      <c r="I429">
        <v>-1</v>
      </c>
      <c r="J429">
        <v>0</v>
      </c>
      <c r="K429">
        <v>0</v>
      </c>
      <c r="L429">
        <v>2</v>
      </c>
      <c r="M429">
        <v>0</v>
      </c>
      <c r="N429">
        <v>0</v>
      </c>
      <c r="O429">
        <v>0</v>
      </c>
      <c r="P429">
        <v>1</v>
      </c>
      <c r="Q429">
        <v>19</v>
      </c>
    </row>
    <row r="430" spans="2:17" x14ac:dyDescent="0.25">
      <c r="B430">
        <v>229</v>
      </c>
      <c r="C430">
        <v>90</v>
      </c>
      <c r="D430">
        <v>4.32</v>
      </c>
      <c r="E430">
        <v>4.32</v>
      </c>
      <c r="F430">
        <v>13</v>
      </c>
      <c r="G430">
        <v>15</v>
      </c>
      <c r="H430">
        <v>0</v>
      </c>
      <c r="I430">
        <v>-1</v>
      </c>
      <c r="J430">
        <v>0</v>
      </c>
      <c r="K430">
        <v>0</v>
      </c>
      <c r="L430">
        <v>2</v>
      </c>
      <c r="M430">
        <v>0</v>
      </c>
      <c r="N430">
        <v>0</v>
      </c>
      <c r="O430">
        <v>0</v>
      </c>
      <c r="P430">
        <v>1</v>
      </c>
      <c r="Q430">
        <v>19</v>
      </c>
    </row>
    <row r="431" spans="2:17" x14ac:dyDescent="0.25">
      <c r="B431">
        <v>230</v>
      </c>
      <c r="C431">
        <v>90</v>
      </c>
      <c r="D431">
        <v>4.32</v>
      </c>
      <c r="E431">
        <v>4.32</v>
      </c>
      <c r="F431">
        <v>13</v>
      </c>
      <c r="G431">
        <v>15</v>
      </c>
      <c r="H431">
        <v>0</v>
      </c>
      <c r="I431">
        <v>-1</v>
      </c>
      <c r="J431">
        <v>0</v>
      </c>
      <c r="K431">
        <v>0</v>
      </c>
      <c r="L431">
        <v>2</v>
      </c>
      <c r="M431">
        <v>0</v>
      </c>
      <c r="N431">
        <v>0</v>
      </c>
      <c r="O431">
        <v>0</v>
      </c>
      <c r="P431">
        <v>1</v>
      </c>
      <c r="Q431">
        <v>19</v>
      </c>
    </row>
    <row r="432" spans="2:17" x14ac:dyDescent="0.25">
      <c r="B432">
        <v>231</v>
      </c>
      <c r="C432">
        <v>90</v>
      </c>
      <c r="D432">
        <v>4.32</v>
      </c>
      <c r="E432">
        <v>4.32</v>
      </c>
      <c r="F432">
        <v>13</v>
      </c>
      <c r="G432">
        <v>15</v>
      </c>
      <c r="H432">
        <v>0</v>
      </c>
      <c r="I432">
        <v>-1</v>
      </c>
      <c r="J432">
        <v>0</v>
      </c>
      <c r="K432">
        <v>0</v>
      </c>
      <c r="L432">
        <v>2</v>
      </c>
      <c r="M432">
        <v>0</v>
      </c>
      <c r="N432">
        <v>0</v>
      </c>
      <c r="O432">
        <v>0</v>
      </c>
      <c r="P432">
        <v>1</v>
      </c>
      <c r="Q432">
        <v>19</v>
      </c>
    </row>
    <row r="433" spans="2:17" x14ac:dyDescent="0.25">
      <c r="B433">
        <v>232</v>
      </c>
      <c r="C433">
        <v>90</v>
      </c>
      <c r="D433">
        <v>4.32</v>
      </c>
      <c r="E433">
        <v>4.32</v>
      </c>
      <c r="F433">
        <v>13</v>
      </c>
      <c r="G433">
        <v>15</v>
      </c>
      <c r="H433">
        <v>0</v>
      </c>
      <c r="I433">
        <v>-1</v>
      </c>
      <c r="J433">
        <v>0</v>
      </c>
      <c r="K433">
        <v>0</v>
      </c>
      <c r="L433">
        <v>2</v>
      </c>
      <c r="M433">
        <v>0</v>
      </c>
      <c r="N433">
        <v>0</v>
      </c>
      <c r="O433">
        <v>0</v>
      </c>
      <c r="P433">
        <v>1</v>
      </c>
      <c r="Q433">
        <v>19</v>
      </c>
    </row>
    <row r="434" spans="2:17" x14ac:dyDescent="0.25">
      <c r="B434">
        <v>233</v>
      </c>
      <c r="C434">
        <v>90</v>
      </c>
      <c r="D434">
        <v>4.32</v>
      </c>
      <c r="E434">
        <v>4.32</v>
      </c>
      <c r="F434">
        <v>13</v>
      </c>
      <c r="G434">
        <v>15</v>
      </c>
      <c r="H434">
        <v>0</v>
      </c>
      <c r="I434">
        <v>-1</v>
      </c>
      <c r="J434">
        <v>0</v>
      </c>
      <c r="K434">
        <v>0</v>
      </c>
      <c r="L434">
        <v>2</v>
      </c>
      <c r="M434">
        <v>0</v>
      </c>
      <c r="N434">
        <v>0</v>
      </c>
      <c r="O434">
        <v>0</v>
      </c>
      <c r="P434">
        <v>1</v>
      </c>
      <c r="Q434">
        <v>19</v>
      </c>
    </row>
    <row r="435" spans="2:17" x14ac:dyDescent="0.25">
      <c r="B435">
        <v>228</v>
      </c>
      <c r="C435">
        <v>90</v>
      </c>
      <c r="D435">
        <v>3.24</v>
      </c>
      <c r="E435">
        <v>3.24</v>
      </c>
      <c r="F435">
        <v>13</v>
      </c>
      <c r="G435">
        <v>15</v>
      </c>
      <c r="H435">
        <v>0</v>
      </c>
      <c r="I435">
        <v>-1</v>
      </c>
      <c r="J435">
        <v>0</v>
      </c>
      <c r="K435">
        <v>0</v>
      </c>
      <c r="L435">
        <v>2</v>
      </c>
      <c r="M435">
        <v>0</v>
      </c>
      <c r="N435">
        <v>0</v>
      </c>
      <c r="O435">
        <v>0</v>
      </c>
      <c r="P435">
        <v>1</v>
      </c>
      <c r="Q435">
        <v>19</v>
      </c>
    </row>
    <row r="436" spans="2:17" x14ac:dyDescent="0.25">
      <c r="B436">
        <v>234</v>
      </c>
      <c r="C436">
        <v>90</v>
      </c>
      <c r="D436">
        <v>3.24</v>
      </c>
      <c r="E436">
        <v>3.24</v>
      </c>
      <c r="F436">
        <v>13</v>
      </c>
      <c r="G436">
        <v>15</v>
      </c>
      <c r="H436">
        <v>0</v>
      </c>
      <c r="I436">
        <v>-1</v>
      </c>
      <c r="J436">
        <v>0</v>
      </c>
      <c r="K436">
        <v>0</v>
      </c>
      <c r="L436">
        <v>2</v>
      </c>
      <c r="M436">
        <v>0</v>
      </c>
      <c r="N436">
        <v>0</v>
      </c>
      <c r="O436">
        <v>0</v>
      </c>
      <c r="P436">
        <v>1</v>
      </c>
      <c r="Q436">
        <v>19</v>
      </c>
    </row>
    <row r="437" spans="2:17" x14ac:dyDescent="0.25">
      <c r="B437">
        <v>257</v>
      </c>
      <c r="C437">
        <v>90</v>
      </c>
      <c r="D437">
        <v>1.08</v>
      </c>
      <c r="E437">
        <v>1.08</v>
      </c>
      <c r="F437">
        <v>13</v>
      </c>
      <c r="G437">
        <v>15</v>
      </c>
      <c r="H437">
        <v>0</v>
      </c>
      <c r="I437">
        <v>-1</v>
      </c>
      <c r="J437">
        <v>0</v>
      </c>
      <c r="K437">
        <v>0</v>
      </c>
      <c r="L437">
        <v>2</v>
      </c>
      <c r="M437">
        <v>0</v>
      </c>
      <c r="N437">
        <v>0</v>
      </c>
      <c r="O437">
        <v>0</v>
      </c>
      <c r="P437">
        <v>1</v>
      </c>
      <c r="Q437">
        <v>19</v>
      </c>
    </row>
    <row r="438" spans="2:17" x14ac:dyDescent="0.25">
      <c r="B438">
        <v>258</v>
      </c>
      <c r="C438">
        <v>90</v>
      </c>
      <c r="D438">
        <v>1.08</v>
      </c>
      <c r="E438">
        <v>1.08</v>
      </c>
      <c r="F438">
        <v>13</v>
      </c>
      <c r="G438">
        <v>15</v>
      </c>
      <c r="H438">
        <v>0</v>
      </c>
      <c r="I438">
        <v>-1</v>
      </c>
      <c r="J438">
        <v>0</v>
      </c>
      <c r="K438">
        <v>0</v>
      </c>
      <c r="L438">
        <v>2</v>
      </c>
      <c r="M438">
        <v>0</v>
      </c>
      <c r="N438">
        <v>0</v>
      </c>
      <c r="O438">
        <v>0</v>
      </c>
      <c r="P438">
        <v>1</v>
      </c>
      <c r="Q438">
        <v>19</v>
      </c>
    </row>
    <row r="439" spans="2:17" x14ac:dyDescent="0.25">
      <c r="B439">
        <v>236</v>
      </c>
      <c r="C439">
        <v>90</v>
      </c>
      <c r="D439">
        <v>2.88</v>
      </c>
      <c r="E439">
        <v>2.88</v>
      </c>
      <c r="F439">
        <v>0.85</v>
      </c>
      <c r="G439">
        <v>3</v>
      </c>
      <c r="H439">
        <v>0</v>
      </c>
      <c r="I439">
        <v>-1</v>
      </c>
      <c r="J439">
        <v>0</v>
      </c>
      <c r="K439">
        <v>0</v>
      </c>
      <c r="L439">
        <v>2</v>
      </c>
      <c r="M439">
        <v>0</v>
      </c>
      <c r="N439">
        <v>0</v>
      </c>
      <c r="O439">
        <v>0</v>
      </c>
      <c r="P439">
        <v>1</v>
      </c>
      <c r="Q439">
        <v>19</v>
      </c>
    </row>
    <row r="440" spans="2:17" x14ac:dyDescent="0.25">
      <c r="B440">
        <v>237</v>
      </c>
      <c r="C440">
        <v>90</v>
      </c>
      <c r="D440">
        <v>2.88</v>
      </c>
      <c r="E440">
        <v>2.88</v>
      </c>
      <c r="F440">
        <v>0.85</v>
      </c>
      <c r="G440">
        <v>3</v>
      </c>
      <c r="H440">
        <v>0</v>
      </c>
      <c r="I440">
        <v>-1</v>
      </c>
      <c r="J440">
        <v>0</v>
      </c>
      <c r="K440">
        <v>0</v>
      </c>
      <c r="L440">
        <v>2</v>
      </c>
      <c r="M440">
        <v>0</v>
      </c>
      <c r="N440">
        <v>0</v>
      </c>
      <c r="O440">
        <v>0</v>
      </c>
      <c r="P440">
        <v>1</v>
      </c>
      <c r="Q440">
        <v>19</v>
      </c>
    </row>
    <row r="441" spans="2:17" x14ac:dyDescent="0.25">
      <c r="B441">
        <v>238</v>
      </c>
      <c r="C441">
        <v>90</v>
      </c>
      <c r="D441">
        <v>2.88</v>
      </c>
      <c r="E441">
        <v>2.88</v>
      </c>
      <c r="F441">
        <v>0.85</v>
      </c>
      <c r="G441">
        <v>3</v>
      </c>
      <c r="H441">
        <v>0</v>
      </c>
      <c r="I441">
        <v>-1</v>
      </c>
      <c r="J441">
        <v>0</v>
      </c>
      <c r="K441">
        <v>0</v>
      </c>
      <c r="L441">
        <v>2</v>
      </c>
      <c r="M441">
        <v>0</v>
      </c>
      <c r="N441">
        <v>0</v>
      </c>
      <c r="O441">
        <v>0</v>
      </c>
      <c r="P441">
        <v>1</v>
      </c>
      <c r="Q441">
        <v>19</v>
      </c>
    </row>
    <row r="442" spans="2:17" x14ac:dyDescent="0.25">
      <c r="B442">
        <v>239</v>
      </c>
      <c r="C442">
        <v>90</v>
      </c>
      <c r="D442">
        <v>2.88</v>
      </c>
      <c r="E442">
        <v>2.88</v>
      </c>
      <c r="F442">
        <v>0.85</v>
      </c>
      <c r="G442">
        <v>3</v>
      </c>
      <c r="H442">
        <v>0</v>
      </c>
      <c r="I442">
        <v>-1</v>
      </c>
      <c r="J442">
        <v>0</v>
      </c>
      <c r="K442">
        <v>0</v>
      </c>
      <c r="L442">
        <v>2</v>
      </c>
      <c r="M442">
        <v>0</v>
      </c>
      <c r="N442">
        <v>0</v>
      </c>
      <c r="O442">
        <v>0</v>
      </c>
      <c r="P442">
        <v>1</v>
      </c>
      <c r="Q442">
        <v>19</v>
      </c>
    </row>
    <row r="443" spans="2:17" x14ac:dyDescent="0.25">
      <c r="B443">
        <v>240</v>
      </c>
      <c r="C443">
        <v>90</v>
      </c>
      <c r="D443">
        <v>2.88</v>
      </c>
      <c r="E443">
        <v>2.88</v>
      </c>
      <c r="F443">
        <v>0.85</v>
      </c>
      <c r="G443">
        <v>3</v>
      </c>
      <c r="H443">
        <v>0</v>
      </c>
      <c r="I443">
        <v>-1</v>
      </c>
      <c r="J443">
        <v>0</v>
      </c>
      <c r="K443">
        <v>0</v>
      </c>
      <c r="L443">
        <v>2</v>
      </c>
      <c r="M443">
        <v>0</v>
      </c>
      <c r="N443">
        <v>0</v>
      </c>
      <c r="O443">
        <v>0</v>
      </c>
      <c r="P443">
        <v>1</v>
      </c>
      <c r="Q443">
        <v>19</v>
      </c>
    </row>
    <row r="444" spans="2:17" x14ac:dyDescent="0.25">
      <c r="B444">
        <v>235</v>
      </c>
      <c r="C444">
        <v>90</v>
      </c>
      <c r="D444">
        <v>2.16</v>
      </c>
      <c r="E444">
        <v>2.16</v>
      </c>
      <c r="F444">
        <v>0.85</v>
      </c>
      <c r="G444">
        <v>3</v>
      </c>
      <c r="H444">
        <v>0</v>
      </c>
      <c r="I444">
        <v>-1</v>
      </c>
      <c r="J444">
        <v>0</v>
      </c>
      <c r="K444">
        <v>0</v>
      </c>
      <c r="L444">
        <v>2</v>
      </c>
      <c r="M444">
        <v>0</v>
      </c>
      <c r="N444">
        <v>0</v>
      </c>
      <c r="O444">
        <v>0</v>
      </c>
      <c r="P444">
        <v>1</v>
      </c>
      <c r="Q444">
        <v>19</v>
      </c>
    </row>
    <row r="445" spans="2:17" x14ac:dyDescent="0.25">
      <c r="B445">
        <v>241</v>
      </c>
      <c r="C445">
        <v>90</v>
      </c>
      <c r="D445">
        <v>2.16</v>
      </c>
      <c r="E445">
        <v>2.16</v>
      </c>
      <c r="F445">
        <v>0.85</v>
      </c>
      <c r="G445">
        <v>3</v>
      </c>
      <c r="H445">
        <v>0</v>
      </c>
      <c r="I445">
        <v>-1</v>
      </c>
      <c r="J445">
        <v>0</v>
      </c>
      <c r="K445">
        <v>0</v>
      </c>
      <c r="L445">
        <v>2</v>
      </c>
      <c r="M445">
        <v>0</v>
      </c>
      <c r="N445">
        <v>0</v>
      </c>
      <c r="O445">
        <v>0</v>
      </c>
      <c r="P445">
        <v>1</v>
      </c>
      <c r="Q445">
        <v>19</v>
      </c>
    </row>
    <row r="446" spans="2:17" x14ac:dyDescent="0.25">
      <c r="B446">
        <v>250</v>
      </c>
      <c r="C446">
        <v>90</v>
      </c>
      <c r="D446">
        <v>0.72</v>
      </c>
      <c r="E446">
        <v>0.72</v>
      </c>
      <c r="F446">
        <v>0.85</v>
      </c>
      <c r="G446">
        <v>3</v>
      </c>
      <c r="H446">
        <v>0</v>
      </c>
      <c r="I446">
        <v>-1</v>
      </c>
      <c r="J446">
        <v>0</v>
      </c>
      <c r="K446">
        <v>0</v>
      </c>
      <c r="L446">
        <v>2</v>
      </c>
      <c r="M446">
        <v>0</v>
      </c>
      <c r="N446">
        <v>0</v>
      </c>
      <c r="O446">
        <v>0</v>
      </c>
      <c r="P446">
        <v>1</v>
      </c>
      <c r="Q446">
        <v>19</v>
      </c>
    </row>
    <row r="447" spans="2:17" x14ac:dyDescent="0.25">
      <c r="B447">
        <v>251</v>
      </c>
      <c r="C447">
        <v>90</v>
      </c>
      <c r="D447">
        <v>0.72</v>
      </c>
      <c r="E447">
        <v>0.72</v>
      </c>
      <c r="F447">
        <v>0.85</v>
      </c>
      <c r="G447">
        <v>3</v>
      </c>
      <c r="H447">
        <v>0</v>
      </c>
      <c r="I447">
        <v>-1</v>
      </c>
      <c r="J447">
        <v>0</v>
      </c>
      <c r="K447">
        <v>0</v>
      </c>
      <c r="L447">
        <v>2</v>
      </c>
      <c r="M447">
        <v>0</v>
      </c>
      <c r="N447">
        <v>0</v>
      </c>
      <c r="O447">
        <v>0</v>
      </c>
      <c r="P447">
        <v>1</v>
      </c>
      <c r="Q447">
        <v>19</v>
      </c>
    </row>
    <row r="448" spans="2:17" x14ac:dyDescent="0.25">
      <c r="B448">
        <v>236</v>
      </c>
      <c r="C448">
        <v>90</v>
      </c>
      <c r="D448">
        <v>2.88</v>
      </c>
      <c r="E448">
        <v>2.88</v>
      </c>
      <c r="F448">
        <v>7.5</v>
      </c>
      <c r="G448">
        <v>0</v>
      </c>
      <c r="H448">
        <v>0</v>
      </c>
      <c r="I448">
        <v>-1</v>
      </c>
      <c r="J448">
        <v>0</v>
      </c>
      <c r="K448">
        <v>0</v>
      </c>
      <c r="L448">
        <v>2</v>
      </c>
      <c r="M448">
        <v>0</v>
      </c>
      <c r="N448">
        <v>0</v>
      </c>
      <c r="O448">
        <v>0</v>
      </c>
      <c r="P448">
        <v>1</v>
      </c>
      <c r="Q448">
        <v>19</v>
      </c>
    </row>
    <row r="449" spans="2:17" x14ac:dyDescent="0.25">
      <c r="B449">
        <v>237</v>
      </c>
      <c r="C449">
        <v>90</v>
      </c>
      <c r="D449">
        <v>2.88</v>
      </c>
      <c r="E449">
        <v>2.88</v>
      </c>
      <c r="F449">
        <v>7.5</v>
      </c>
      <c r="G449">
        <v>0</v>
      </c>
      <c r="H449">
        <v>0</v>
      </c>
      <c r="I449">
        <v>-1</v>
      </c>
      <c r="J449">
        <v>0</v>
      </c>
      <c r="K449">
        <v>0</v>
      </c>
      <c r="L449">
        <v>2</v>
      </c>
      <c r="M449">
        <v>0</v>
      </c>
      <c r="N449">
        <v>0</v>
      </c>
      <c r="O449">
        <v>0</v>
      </c>
      <c r="P449">
        <v>1</v>
      </c>
      <c r="Q449">
        <v>19</v>
      </c>
    </row>
    <row r="450" spans="2:17" x14ac:dyDescent="0.25">
      <c r="B450">
        <v>238</v>
      </c>
      <c r="C450">
        <v>90</v>
      </c>
      <c r="D450">
        <v>2.88</v>
      </c>
      <c r="E450">
        <v>2.88</v>
      </c>
      <c r="F450">
        <v>7.5</v>
      </c>
      <c r="G450">
        <v>0</v>
      </c>
      <c r="H450">
        <v>0</v>
      </c>
      <c r="I450">
        <v>-1</v>
      </c>
      <c r="J450">
        <v>0</v>
      </c>
      <c r="K450">
        <v>0</v>
      </c>
      <c r="L450">
        <v>2</v>
      </c>
      <c r="M450">
        <v>0</v>
      </c>
      <c r="N450">
        <v>0</v>
      </c>
      <c r="O450">
        <v>0</v>
      </c>
      <c r="P450">
        <v>1</v>
      </c>
      <c r="Q450">
        <v>19</v>
      </c>
    </row>
    <row r="451" spans="2:17" x14ac:dyDescent="0.25">
      <c r="B451">
        <v>239</v>
      </c>
      <c r="C451">
        <v>90</v>
      </c>
      <c r="D451">
        <v>2.88</v>
      </c>
      <c r="E451">
        <v>2.88</v>
      </c>
      <c r="F451">
        <v>7.5</v>
      </c>
      <c r="G451">
        <v>0</v>
      </c>
      <c r="H451">
        <v>0</v>
      </c>
      <c r="I451">
        <v>-1</v>
      </c>
      <c r="J451">
        <v>0</v>
      </c>
      <c r="K451">
        <v>0</v>
      </c>
      <c r="L451">
        <v>2</v>
      </c>
      <c r="M451">
        <v>0</v>
      </c>
      <c r="N451">
        <v>0</v>
      </c>
      <c r="O451">
        <v>0</v>
      </c>
      <c r="P451">
        <v>1</v>
      </c>
      <c r="Q451">
        <v>19</v>
      </c>
    </row>
    <row r="452" spans="2:17" x14ac:dyDescent="0.25">
      <c r="B452">
        <v>240</v>
      </c>
      <c r="C452">
        <v>90</v>
      </c>
      <c r="D452">
        <v>2.88</v>
      </c>
      <c r="E452">
        <v>2.88</v>
      </c>
      <c r="F452">
        <v>7.5</v>
      </c>
      <c r="G452">
        <v>0</v>
      </c>
      <c r="H452">
        <v>0</v>
      </c>
      <c r="I452">
        <v>-1</v>
      </c>
      <c r="J452">
        <v>0</v>
      </c>
      <c r="K452">
        <v>0</v>
      </c>
      <c r="L452">
        <v>2</v>
      </c>
      <c r="M452">
        <v>0</v>
      </c>
      <c r="N452">
        <v>0</v>
      </c>
      <c r="O452">
        <v>0</v>
      </c>
      <c r="P452">
        <v>1</v>
      </c>
      <c r="Q452">
        <v>19</v>
      </c>
    </row>
    <row r="453" spans="2:17" x14ac:dyDescent="0.25">
      <c r="B453">
        <v>235</v>
      </c>
      <c r="C453">
        <v>90</v>
      </c>
      <c r="D453">
        <v>2.16</v>
      </c>
      <c r="E453">
        <v>2.16</v>
      </c>
      <c r="F453">
        <v>7.5</v>
      </c>
      <c r="G453">
        <v>0</v>
      </c>
      <c r="H453">
        <v>0</v>
      </c>
      <c r="I453">
        <v>-1</v>
      </c>
      <c r="J453">
        <v>0</v>
      </c>
      <c r="K453">
        <v>0</v>
      </c>
      <c r="L453">
        <v>2</v>
      </c>
      <c r="M453">
        <v>0</v>
      </c>
      <c r="N453">
        <v>0</v>
      </c>
      <c r="O453">
        <v>0</v>
      </c>
      <c r="P453">
        <v>1</v>
      </c>
      <c r="Q453">
        <v>19</v>
      </c>
    </row>
    <row r="454" spans="2:17" x14ac:dyDescent="0.25">
      <c r="B454">
        <v>241</v>
      </c>
      <c r="C454">
        <v>90</v>
      </c>
      <c r="D454">
        <v>2.16</v>
      </c>
      <c r="E454">
        <v>2.16</v>
      </c>
      <c r="F454">
        <v>7.5</v>
      </c>
      <c r="G454">
        <v>0</v>
      </c>
      <c r="H454">
        <v>0</v>
      </c>
      <c r="I454">
        <v>-1</v>
      </c>
      <c r="J454">
        <v>0</v>
      </c>
      <c r="K454">
        <v>0</v>
      </c>
      <c r="L454">
        <v>2</v>
      </c>
      <c r="M454">
        <v>0</v>
      </c>
      <c r="N454">
        <v>0</v>
      </c>
      <c r="O454">
        <v>0</v>
      </c>
      <c r="P454">
        <v>1</v>
      </c>
      <c r="Q454">
        <v>19</v>
      </c>
    </row>
    <row r="455" spans="2:17" x14ac:dyDescent="0.25">
      <c r="B455">
        <v>250</v>
      </c>
      <c r="C455">
        <v>90</v>
      </c>
      <c r="D455">
        <v>0.72</v>
      </c>
      <c r="E455">
        <v>0.72</v>
      </c>
      <c r="F455">
        <v>7.5</v>
      </c>
      <c r="G455">
        <v>0</v>
      </c>
      <c r="H455">
        <v>0</v>
      </c>
      <c r="I455">
        <v>-1</v>
      </c>
      <c r="J455">
        <v>0</v>
      </c>
      <c r="K455">
        <v>0</v>
      </c>
      <c r="L455">
        <v>2</v>
      </c>
      <c r="M455">
        <v>0</v>
      </c>
      <c r="N455">
        <v>0</v>
      </c>
      <c r="O455">
        <v>0</v>
      </c>
      <c r="P455">
        <v>1</v>
      </c>
      <c r="Q455">
        <v>19</v>
      </c>
    </row>
    <row r="456" spans="2:17" x14ac:dyDescent="0.25">
      <c r="B456">
        <v>251</v>
      </c>
      <c r="C456">
        <v>90</v>
      </c>
      <c r="D456">
        <v>0.72</v>
      </c>
      <c r="E456">
        <v>0.72</v>
      </c>
      <c r="F456">
        <v>7.5</v>
      </c>
      <c r="G456">
        <v>0</v>
      </c>
      <c r="H456">
        <v>0</v>
      </c>
      <c r="I456">
        <v>-1</v>
      </c>
      <c r="J456">
        <v>0</v>
      </c>
      <c r="K456">
        <v>0</v>
      </c>
      <c r="L456">
        <v>2</v>
      </c>
      <c r="M456">
        <v>0</v>
      </c>
      <c r="N456">
        <v>0</v>
      </c>
      <c r="O456">
        <v>0</v>
      </c>
      <c r="P456">
        <v>1</v>
      </c>
      <c r="Q456">
        <v>19</v>
      </c>
    </row>
    <row r="457" spans="2:17" x14ac:dyDescent="0.25">
      <c r="B457">
        <v>233</v>
      </c>
      <c r="C457">
        <v>90</v>
      </c>
      <c r="D457">
        <v>2.88</v>
      </c>
      <c r="E457">
        <v>2.88</v>
      </c>
      <c r="F457">
        <v>0</v>
      </c>
      <c r="G457">
        <v>3.75</v>
      </c>
      <c r="H457">
        <v>0</v>
      </c>
      <c r="I457">
        <v>-1</v>
      </c>
      <c r="J457">
        <v>0</v>
      </c>
      <c r="K457">
        <v>0</v>
      </c>
      <c r="L457">
        <v>2</v>
      </c>
      <c r="M457">
        <v>0</v>
      </c>
      <c r="N457">
        <v>0</v>
      </c>
      <c r="O457">
        <v>0</v>
      </c>
      <c r="P457">
        <v>1</v>
      </c>
      <c r="Q457">
        <v>19</v>
      </c>
    </row>
    <row r="458" spans="2:17" x14ac:dyDescent="0.25">
      <c r="B458">
        <v>232</v>
      </c>
      <c r="C458">
        <v>90</v>
      </c>
      <c r="D458">
        <v>2.88</v>
      </c>
      <c r="E458">
        <v>2.88</v>
      </c>
      <c r="F458">
        <v>0</v>
      </c>
      <c r="G458">
        <v>3.75</v>
      </c>
      <c r="H458">
        <v>0</v>
      </c>
      <c r="I458">
        <v>-1</v>
      </c>
      <c r="J458">
        <v>0</v>
      </c>
      <c r="K458">
        <v>0</v>
      </c>
      <c r="L458">
        <v>2</v>
      </c>
      <c r="M458">
        <v>0</v>
      </c>
      <c r="N458">
        <v>0</v>
      </c>
      <c r="O458">
        <v>0</v>
      </c>
      <c r="P458">
        <v>1</v>
      </c>
      <c r="Q458">
        <v>19</v>
      </c>
    </row>
    <row r="459" spans="2:17" x14ac:dyDescent="0.25">
      <c r="B459">
        <v>231</v>
      </c>
      <c r="C459">
        <v>90</v>
      </c>
      <c r="D459">
        <v>2.88</v>
      </c>
      <c r="E459">
        <v>2.88</v>
      </c>
      <c r="F459">
        <v>0</v>
      </c>
      <c r="G459">
        <v>3.75</v>
      </c>
      <c r="H459">
        <v>0</v>
      </c>
      <c r="I459">
        <v>-1</v>
      </c>
      <c r="J459">
        <v>0</v>
      </c>
      <c r="K459">
        <v>0</v>
      </c>
      <c r="L459">
        <v>2</v>
      </c>
      <c r="M459">
        <v>0</v>
      </c>
      <c r="N459">
        <v>0</v>
      </c>
      <c r="O459">
        <v>0</v>
      </c>
      <c r="P459">
        <v>1</v>
      </c>
      <c r="Q459">
        <v>19</v>
      </c>
    </row>
    <row r="460" spans="2:17" x14ac:dyDescent="0.25">
      <c r="B460">
        <v>230</v>
      </c>
      <c r="C460">
        <v>90</v>
      </c>
      <c r="D460">
        <v>2.88</v>
      </c>
      <c r="E460">
        <v>2.88</v>
      </c>
      <c r="F460">
        <v>0</v>
      </c>
      <c r="G460">
        <v>3.75</v>
      </c>
      <c r="H460">
        <v>0</v>
      </c>
      <c r="I460">
        <v>-1</v>
      </c>
      <c r="J460">
        <v>0</v>
      </c>
      <c r="K460">
        <v>0</v>
      </c>
      <c r="L460">
        <v>2</v>
      </c>
      <c r="M460">
        <v>0</v>
      </c>
      <c r="N460">
        <v>0</v>
      </c>
      <c r="O460">
        <v>0</v>
      </c>
      <c r="P460">
        <v>1</v>
      </c>
      <c r="Q460">
        <v>19</v>
      </c>
    </row>
    <row r="461" spans="2:17" x14ac:dyDescent="0.25">
      <c r="B461">
        <v>229</v>
      </c>
      <c r="C461">
        <v>90</v>
      </c>
      <c r="D461">
        <v>2.88</v>
      </c>
      <c r="E461">
        <v>2.88</v>
      </c>
      <c r="F461">
        <v>0</v>
      </c>
      <c r="G461">
        <v>3.75</v>
      </c>
      <c r="H461">
        <v>0</v>
      </c>
      <c r="I461">
        <v>-1</v>
      </c>
      <c r="J461">
        <v>0</v>
      </c>
      <c r="K461">
        <v>0</v>
      </c>
      <c r="L461">
        <v>2</v>
      </c>
      <c r="M461">
        <v>0</v>
      </c>
      <c r="N461">
        <v>0</v>
      </c>
      <c r="O461">
        <v>0</v>
      </c>
      <c r="P461">
        <v>1</v>
      </c>
      <c r="Q461">
        <v>19</v>
      </c>
    </row>
    <row r="462" spans="2:17" x14ac:dyDescent="0.25">
      <c r="B462">
        <v>234</v>
      </c>
      <c r="C462">
        <v>90</v>
      </c>
      <c r="D462">
        <v>2.16</v>
      </c>
      <c r="E462">
        <v>2.16</v>
      </c>
      <c r="F462">
        <v>0</v>
      </c>
      <c r="G462">
        <v>3.75</v>
      </c>
      <c r="H462">
        <v>0</v>
      </c>
      <c r="I462">
        <v>-1</v>
      </c>
      <c r="J462">
        <v>0</v>
      </c>
      <c r="K462">
        <v>0</v>
      </c>
      <c r="L462">
        <v>2</v>
      </c>
      <c r="M462">
        <v>0</v>
      </c>
      <c r="N462">
        <v>0</v>
      </c>
      <c r="O462">
        <v>0</v>
      </c>
      <c r="P462">
        <v>1</v>
      </c>
      <c r="Q462">
        <v>19</v>
      </c>
    </row>
    <row r="463" spans="2:17" x14ac:dyDescent="0.25">
      <c r="B463">
        <v>228</v>
      </c>
      <c r="C463">
        <v>90</v>
      </c>
      <c r="D463">
        <v>2.16</v>
      </c>
      <c r="E463">
        <v>2.16</v>
      </c>
      <c r="F463">
        <v>0</v>
      </c>
      <c r="G463">
        <v>3.75</v>
      </c>
      <c r="H463">
        <v>0</v>
      </c>
      <c r="I463">
        <v>-1</v>
      </c>
      <c r="J463">
        <v>0</v>
      </c>
      <c r="K463">
        <v>0</v>
      </c>
      <c r="L463">
        <v>2</v>
      </c>
      <c r="M463">
        <v>0</v>
      </c>
      <c r="N463">
        <v>0</v>
      </c>
      <c r="O463">
        <v>0</v>
      </c>
      <c r="P463">
        <v>1</v>
      </c>
      <c r="Q463">
        <v>19</v>
      </c>
    </row>
    <row r="464" spans="2:17" x14ac:dyDescent="0.25">
      <c r="B464">
        <v>258</v>
      </c>
      <c r="C464">
        <v>90</v>
      </c>
      <c r="D464">
        <v>0.72</v>
      </c>
      <c r="E464">
        <v>0.72</v>
      </c>
      <c r="F464">
        <v>0</v>
      </c>
      <c r="G464">
        <v>3.75</v>
      </c>
      <c r="H464">
        <v>0</v>
      </c>
      <c r="I464">
        <v>-1</v>
      </c>
      <c r="J464">
        <v>0</v>
      </c>
      <c r="K464">
        <v>0</v>
      </c>
      <c r="L464">
        <v>2</v>
      </c>
      <c r="M464">
        <v>0</v>
      </c>
      <c r="N464">
        <v>0</v>
      </c>
      <c r="O464">
        <v>0</v>
      </c>
      <c r="P464">
        <v>1</v>
      </c>
      <c r="Q464">
        <v>19</v>
      </c>
    </row>
    <row r="465" spans="2:17" x14ac:dyDescent="0.25">
      <c r="B465">
        <v>257</v>
      </c>
      <c r="C465">
        <v>90</v>
      </c>
      <c r="D465">
        <v>0.72</v>
      </c>
      <c r="E465">
        <v>0.72</v>
      </c>
      <c r="F465">
        <v>0</v>
      </c>
      <c r="G465">
        <v>3.75</v>
      </c>
      <c r="H465">
        <v>0</v>
      </c>
      <c r="I465">
        <v>-1</v>
      </c>
      <c r="J465">
        <v>0</v>
      </c>
      <c r="K465">
        <v>0</v>
      </c>
      <c r="L465">
        <v>2</v>
      </c>
      <c r="M465">
        <v>0</v>
      </c>
      <c r="N465">
        <v>0</v>
      </c>
      <c r="O465">
        <v>0</v>
      </c>
      <c r="P465">
        <v>1</v>
      </c>
      <c r="Q465">
        <v>19</v>
      </c>
    </row>
    <row r="466" spans="2:17" x14ac:dyDescent="0.25">
      <c r="B466">
        <v>215</v>
      </c>
      <c r="C466">
        <v>90</v>
      </c>
      <c r="D466">
        <v>0.48</v>
      </c>
      <c r="E466">
        <v>0.48</v>
      </c>
      <c r="F466">
        <v>7.5</v>
      </c>
      <c r="G466">
        <v>15</v>
      </c>
      <c r="H466">
        <v>0</v>
      </c>
      <c r="I466">
        <v>-1</v>
      </c>
      <c r="J466">
        <v>0</v>
      </c>
      <c r="K466">
        <v>0</v>
      </c>
      <c r="L466">
        <v>2</v>
      </c>
      <c r="M466">
        <v>0</v>
      </c>
      <c r="N466">
        <v>0</v>
      </c>
      <c r="O466">
        <v>0</v>
      </c>
      <c r="P466">
        <v>1</v>
      </c>
      <c r="Q466">
        <v>19</v>
      </c>
    </row>
    <row r="467" spans="2:17" x14ac:dyDescent="0.25">
      <c r="B467">
        <v>251</v>
      </c>
      <c r="C467">
        <v>90</v>
      </c>
      <c r="D467">
        <v>0.432</v>
      </c>
      <c r="E467">
        <v>0.432</v>
      </c>
      <c r="F467">
        <v>7.5</v>
      </c>
      <c r="G467">
        <v>0</v>
      </c>
      <c r="H467">
        <v>0</v>
      </c>
      <c r="I467">
        <v>-1</v>
      </c>
      <c r="J467">
        <v>0</v>
      </c>
      <c r="K467">
        <v>0</v>
      </c>
      <c r="L467">
        <v>2</v>
      </c>
      <c r="M467">
        <v>0</v>
      </c>
      <c r="N467">
        <v>0</v>
      </c>
      <c r="O467">
        <v>0</v>
      </c>
      <c r="P467">
        <v>1</v>
      </c>
      <c r="Q467">
        <v>20</v>
      </c>
    </row>
    <row r="468" spans="2:17" x14ac:dyDescent="0.25">
      <c r="B468">
        <v>250</v>
      </c>
      <c r="C468">
        <v>90</v>
      </c>
      <c r="D468">
        <v>0.432</v>
      </c>
      <c r="E468">
        <v>0.432</v>
      </c>
      <c r="F468">
        <v>7.5</v>
      </c>
      <c r="G468">
        <v>0</v>
      </c>
      <c r="H468">
        <v>0</v>
      </c>
      <c r="I468">
        <v>-1</v>
      </c>
      <c r="J468">
        <v>0</v>
      </c>
      <c r="K468">
        <v>0</v>
      </c>
      <c r="L468">
        <v>2</v>
      </c>
      <c r="M468">
        <v>0</v>
      </c>
      <c r="N468">
        <v>0</v>
      </c>
      <c r="O468">
        <v>0</v>
      </c>
      <c r="P468">
        <v>1</v>
      </c>
      <c r="Q468">
        <v>20</v>
      </c>
    </row>
    <row r="469" spans="2:17" x14ac:dyDescent="0.25">
      <c r="B469">
        <v>241</v>
      </c>
      <c r="C469">
        <v>90</v>
      </c>
      <c r="D469">
        <v>1.296</v>
      </c>
      <c r="E469">
        <v>1.296</v>
      </c>
      <c r="F469">
        <v>7.5</v>
      </c>
      <c r="G469">
        <v>0</v>
      </c>
      <c r="H469">
        <v>0</v>
      </c>
      <c r="I469">
        <v>-1</v>
      </c>
      <c r="J469">
        <v>0</v>
      </c>
      <c r="K469">
        <v>0</v>
      </c>
      <c r="L469">
        <v>2</v>
      </c>
      <c r="M469">
        <v>0</v>
      </c>
      <c r="N469">
        <v>0</v>
      </c>
      <c r="O469">
        <v>0</v>
      </c>
      <c r="P469">
        <v>1</v>
      </c>
      <c r="Q469">
        <v>20</v>
      </c>
    </row>
    <row r="470" spans="2:17" x14ac:dyDescent="0.25">
      <c r="B470">
        <v>240</v>
      </c>
      <c r="C470">
        <v>90</v>
      </c>
      <c r="D470">
        <v>1.728</v>
      </c>
      <c r="E470">
        <v>1.728</v>
      </c>
      <c r="F470">
        <v>7.5</v>
      </c>
      <c r="G470">
        <v>0</v>
      </c>
      <c r="H470">
        <v>0</v>
      </c>
      <c r="I470">
        <v>-1</v>
      </c>
      <c r="J470">
        <v>0</v>
      </c>
      <c r="K470">
        <v>0</v>
      </c>
      <c r="L470">
        <v>2</v>
      </c>
      <c r="M470">
        <v>0</v>
      </c>
      <c r="N470">
        <v>0</v>
      </c>
      <c r="O470">
        <v>0</v>
      </c>
      <c r="P470">
        <v>1</v>
      </c>
      <c r="Q470">
        <v>20</v>
      </c>
    </row>
    <row r="471" spans="2:17" x14ac:dyDescent="0.25">
      <c r="B471">
        <v>239</v>
      </c>
      <c r="C471">
        <v>90</v>
      </c>
      <c r="D471">
        <v>1.728</v>
      </c>
      <c r="E471">
        <v>1.728</v>
      </c>
      <c r="F471">
        <v>7.5</v>
      </c>
      <c r="G471">
        <v>0</v>
      </c>
      <c r="H471">
        <v>0</v>
      </c>
      <c r="I471">
        <v>-1</v>
      </c>
      <c r="J471">
        <v>0</v>
      </c>
      <c r="K471">
        <v>0</v>
      </c>
      <c r="L471">
        <v>2</v>
      </c>
      <c r="M471">
        <v>0</v>
      </c>
      <c r="N471">
        <v>0</v>
      </c>
      <c r="O471">
        <v>0</v>
      </c>
      <c r="P471">
        <v>1</v>
      </c>
      <c r="Q471">
        <v>20</v>
      </c>
    </row>
    <row r="472" spans="2:17" x14ac:dyDescent="0.25">
      <c r="B472">
        <v>238</v>
      </c>
      <c r="C472">
        <v>90</v>
      </c>
      <c r="D472">
        <v>1.728</v>
      </c>
      <c r="E472">
        <v>1.728</v>
      </c>
      <c r="F472">
        <v>7.5</v>
      </c>
      <c r="G472">
        <v>0</v>
      </c>
      <c r="H472">
        <v>0</v>
      </c>
      <c r="I472">
        <v>-1</v>
      </c>
      <c r="J472">
        <v>0</v>
      </c>
      <c r="K472">
        <v>0</v>
      </c>
      <c r="L472">
        <v>2</v>
      </c>
      <c r="M472">
        <v>0</v>
      </c>
      <c r="N472">
        <v>0</v>
      </c>
      <c r="O472">
        <v>0</v>
      </c>
      <c r="P472">
        <v>1</v>
      </c>
      <c r="Q472">
        <v>20</v>
      </c>
    </row>
    <row r="473" spans="2:17" x14ac:dyDescent="0.25">
      <c r="B473">
        <v>237</v>
      </c>
      <c r="C473">
        <v>90</v>
      </c>
      <c r="D473">
        <v>1.728</v>
      </c>
      <c r="E473">
        <v>1.728</v>
      </c>
      <c r="F473">
        <v>7.5</v>
      </c>
      <c r="G473">
        <v>0</v>
      </c>
      <c r="H473">
        <v>0</v>
      </c>
      <c r="I473">
        <v>-1</v>
      </c>
      <c r="J473">
        <v>0</v>
      </c>
      <c r="K473">
        <v>0</v>
      </c>
      <c r="L473">
        <v>2</v>
      </c>
      <c r="M473">
        <v>0</v>
      </c>
      <c r="N473">
        <v>0</v>
      </c>
      <c r="O473">
        <v>0</v>
      </c>
      <c r="P473">
        <v>1</v>
      </c>
      <c r="Q473">
        <v>20</v>
      </c>
    </row>
    <row r="474" spans="2:17" x14ac:dyDescent="0.25">
      <c r="B474">
        <v>236</v>
      </c>
      <c r="C474">
        <v>90</v>
      </c>
      <c r="D474">
        <v>1.728</v>
      </c>
      <c r="E474">
        <v>1.728</v>
      </c>
      <c r="F474">
        <v>7.5</v>
      </c>
      <c r="G474">
        <v>0</v>
      </c>
      <c r="H474">
        <v>0</v>
      </c>
      <c r="I474">
        <v>-1</v>
      </c>
      <c r="J474">
        <v>0</v>
      </c>
      <c r="K474">
        <v>0</v>
      </c>
      <c r="L474">
        <v>2</v>
      </c>
      <c r="M474">
        <v>0</v>
      </c>
      <c r="N474">
        <v>0</v>
      </c>
      <c r="O474">
        <v>0</v>
      </c>
      <c r="P474">
        <v>1</v>
      </c>
      <c r="Q474">
        <v>20</v>
      </c>
    </row>
    <row r="475" spans="2:17" x14ac:dyDescent="0.25">
      <c r="B475">
        <v>235</v>
      </c>
      <c r="C475">
        <v>90</v>
      </c>
      <c r="D475">
        <v>1.296</v>
      </c>
      <c r="E475">
        <v>1.296</v>
      </c>
      <c r="F475">
        <v>7.5</v>
      </c>
      <c r="G475">
        <v>0</v>
      </c>
      <c r="H475">
        <v>0</v>
      </c>
      <c r="I475">
        <v>-1</v>
      </c>
      <c r="J475">
        <v>0</v>
      </c>
      <c r="K475">
        <v>0</v>
      </c>
      <c r="L475">
        <v>2</v>
      </c>
      <c r="M475">
        <v>0</v>
      </c>
      <c r="N475">
        <v>0</v>
      </c>
      <c r="O475">
        <v>0</v>
      </c>
      <c r="P475">
        <v>1</v>
      </c>
      <c r="Q475">
        <v>20</v>
      </c>
    </row>
    <row r="476" spans="2:17" x14ac:dyDescent="0.25">
      <c r="B476">
        <v>251</v>
      </c>
      <c r="C476">
        <v>90</v>
      </c>
      <c r="D476">
        <v>0.432</v>
      </c>
      <c r="E476">
        <v>0.432</v>
      </c>
      <c r="F476">
        <v>0.85</v>
      </c>
      <c r="G476">
        <v>3</v>
      </c>
      <c r="H476">
        <v>0</v>
      </c>
      <c r="I476">
        <v>-1</v>
      </c>
      <c r="J476">
        <v>0</v>
      </c>
      <c r="K476">
        <v>0</v>
      </c>
      <c r="L476">
        <v>2</v>
      </c>
      <c r="M476">
        <v>0</v>
      </c>
      <c r="N476">
        <v>0</v>
      </c>
      <c r="O476">
        <v>0</v>
      </c>
      <c r="P476">
        <v>1</v>
      </c>
      <c r="Q476">
        <v>20</v>
      </c>
    </row>
    <row r="477" spans="2:17" x14ac:dyDescent="0.25">
      <c r="B477">
        <v>250</v>
      </c>
      <c r="C477">
        <v>90</v>
      </c>
      <c r="D477">
        <v>0.432</v>
      </c>
      <c r="E477">
        <v>0.432</v>
      </c>
      <c r="F477">
        <v>0.85</v>
      </c>
      <c r="G477">
        <v>3</v>
      </c>
      <c r="H477">
        <v>0</v>
      </c>
      <c r="I477">
        <v>-1</v>
      </c>
      <c r="J477">
        <v>0</v>
      </c>
      <c r="K477">
        <v>0</v>
      </c>
      <c r="L477">
        <v>2</v>
      </c>
      <c r="M477">
        <v>0</v>
      </c>
      <c r="N477">
        <v>0</v>
      </c>
      <c r="O477">
        <v>0</v>
      </c>
      <c r="P477">
        <v>1</v>
      </c>
      <c r="Q477">
        <v>20</v>
      </c>
    </row>
    <row r="478" spans="2:17" x14ac:dyDescent="0.25">
      <c r="B478">
        <v>241</v>
      </c>
      <c r="C478">
        <v>90</v>
      </c>
      <c r="D478">
        <v>1.296</v>
      </c>
      <c r="E478">
        <v>1.296</v>
      </c>
      <c r="F478">
        <v>0.85</v>
      </c>
      <c r="G478">
        <v>3</v>
      </c>
      <c r="H478">
        <v>0</v>
      </c>
      <c r="I478">
        <v>-1</v>
      </c>
      <c r="J478">
        <v>0</v>
      </c>
      <c r="K478">
        <v>0</v>
      </c>
      <c r="L478">
        <v>2</v>
      </c>
      <c r="M478">
        <v>0</v>
      </c>
      <c r="N478">
        <v>0</v>
      </c>
      <c r="O478">
        <v>0</v>
      </c>
      <c r="P478">
        <v>1</v>
      </c>
      <c r="Q478">
        <v>20</v>
      </c>
    </row>
    <row r="479" spans="2:17" x14ac:dyDescent="0.25">
      <c r="B479">
        <v>240</v>
      </c>
      <c r="C479">
        <v>90</v>
      </c>
      <c r="D479">
        <v>1.728</v>
      </c>
      <c r="E479">
        <v>1.728</v>
      </c>
      <c r="F479">
        <v>0.85</v>
      </c>
      <c r="G479">
        <v>3</v>
      </c>
      <c r="H479">
        <v>0</v>
      </c>
      <c r="I479">
        <v>-1</v>
      </c>
      <c r="J479">
        <v>0</v>
      </c>
      <c r="K479">
        <v>0</v>
      </c>
      <c r="L479">
        <v>2</v>
      </c>
      <c r="M479">
        <v>0</v>
      </c>
      <c r="N479">
        <v>0</v>
      </c>
      <c r="O479">
        <v>0</v>
      </c>
      <c r="P479">
        <v>1</v>
      </c>
      <c r="Q479">
        <v>20</v>
      </c>
    </row>
    <row r="480" spans="2:17" x14ac:dyDescent="0.25">
      <c r="B480">
        <v>239</v>
      </c>
      <c r="C480">
        <v>90</v>
      </c>
      <c r="D480">
        <v>1.728</v>
      </c>
      <c r="E480">
        <v>1.728</v>
      </c>
      <c r="F480">
        <v>0.85</v>
      </c>
      <c r="G480">
        <v>3</v>
      </c>
      <c r="H480">
        <v>0</v>
      </c>
      <c r="I480">
        <v>-1</v>
      </c>
      <c r="J480">
        <v>0</v>
      </c>
      <c r="K480">
        <v>0</v>
      </c>
      <c r="L480">
        <v>2</v>
      </c>
      <c r="M480">
        <v>0</v>
      </c>
      <c r="N480">
        <v>0</v>
      </c>
      <c r="O480">
        <v>0</v>
      </c>
      <c r="P480">
        <v>1</v>
      </c>
      <c r="Q480">
        <v>20</v>
      </c>
    </row>
    <row r="481" spans="2:17" x14ac:dyDescent="0.25">
      <c r="B481">
        <v>238</v>
      </c>
      <c r="C481">
        <v>90</v>
      </c>
      <c r="D481">
        <v>1.728</v>
      </c>
      <c r="E481">
        <v>1.728</v>
      </c>
      <c r="F481">
        <v>0.85</v>
      </c>
      <c r="G481">
        <v>3</v>
      </c>
      <c r="H481">
        <v>0</v>
      </c>
      <c r="I481">
        <v>-1</v>
      </c>
      <c r="J481">
        <v>0</v>
      </c>
      <c r="K481">
        <v>0</v>
      </c>
      <c r="L481">
        <v>2</v>
      </c>
      <c r="M481">
        <v>0</v>
      </c>
      <c r="N481">
        <v>0</v>
      </c>
      <c r="O481">
        <v>0</v>
      </c>
      <c r="P481">
        <v>1</v>
      </c>
      <c r="Q481">
        <v>20</v>
      </c>
    </row>
    <row r="482" spans="2:17" x14ac:dyDescent="0.25">
      <c r="B482">
        <v>237</v>
      </c>
      <c r="C482">
        <v>90</v>
      </c>
      <c r="D482">
        <v>1.728</v>
      </c>
      <c r="E482">
        <v>1.728</v>
      </c>
      <c r="F482">
        <v>0.85</v>
      </c>
      <c r="G482">
        <v>3</v>
      </c>
      <c r="H482">
        <v>0</v>
      </c>
      <c r="I482">
        <v>-1</v>
      </c>
      <c r="J482">
        <v>0</v>
      </c>
      <c r="K482">
        <v>0</v>
      </c>
      <c r="L482">
        <v>2</v>
      </c>
      <c r="M482">
        <v>0</v>
      </c>
      <c r="N482">
        <v>0</v>
      </c>
      <c r="O482">
        <v>0</v>
      </c>
      <c r="P482">
        <v>1</v>
      </c>
      <c r="Q482">
        <v>20</v>
      </c>
    </row>
    <row r="483" spans="2:17" x14ac:dyDescent="0.25">
      <c r="B483">
        <v>236</v>
      </c>
      <c r="C483">
        <v>90</v>
      </c>
      <c r="D483">
        <v>1.728</v>
      </c>
      <c r="E483">
        <v>1.728</v>
      </c>
      <c r="F483">
        <v>0.85</v>
      </c>
      <c r="G483">
        <v>3</v>
      </c>
      <c r="H483">
        <v>0</v>
      </c>
      <c r="I483">
        <v>-1</v>
      </c>
      <c r="J483">
        <v>0</v>
      </c>
      <c r="K483">
        <v>0</v>
      </c>
      <c r="L483">
        <v>2</v>
      </c>
      <c r="M483">
        <v>0</v>
      </c>
      <c r="N483">
        <v>0</v>
      </c>
      <c r="O483">
        <v>0</v>
      </c>
      <c r="P483">
        <v>1</v>
      </c>
      <c r="Q483">
        <v>20</v>
      </c>
    </row>
    <row r="484" spans="2:17" x14ac:dyDescent="0.25">
      <c r="B484">
        <v>235</v>
      </c>
      <c r="C484">
        <v>90</v>
      </c>
      <c r="D484">
        <v>1.296</v>
      </c>
      <c r="E484">
        <v>1.296</v>
      </c>
      <c r="F484">
        <v>0.85</v>
      </c>
      <c r="G484">
        <v>3</v>
      </c>
      <c r="H484">
        <v>0</v>
      </c>
      <c r="I484">
        <v>-1</v>
      </c>
      <c r="J484">
        <v>0</v>
      </c>
      <c r="K484">
        <v>0</v>
      </c>
      <c r="L484">
        <v>2</v>
      </c>
      <c r="M484">
        <v>0</v>
      </c>
      <c r="N484">
        <v>0</v>
      </c>
      <c r="O484">
        <v>0</v>
      </c>
      <c r="P484">
        <v>1</v>
      </c>
      <c r="Q484">
        <v>20</v>
      </c>
    </row>
    <row r="485" spans="2:17" x14ac:dyDescent="0.25">
      <c r="B485">
        <v>258</v>
      </c>
      <c r="C485">
        <v>90</v>
      </c>
      <c r="D485">
        <v>0.432</v>
      </c>
      <c r="E485">
        <v>0.432</v>
      </c>
      <c r="F485">
        <v>0</v>
      </c>
      <c r="G485">
        <v>3.75</v>
      </c>
      <c r="H485">
        <v>0</v>
      </c>
      <c r="I485">
        <v>-1</v>
      </c>
      <c r="J485">
        <v>0</v>
      </c>
      <c r="K485">
        <v>0</v>
      </c>
      <c r="L485">
        <v>2</v>
      </c>
      <c r="M485">
        <v>0</v>
      </c>
      <c r="N485">
        <v>0</v>
      </c>
      <c r="O485">
        <v>0</v>
      </c>
      <c r="P485">
        <v>1</v>
      </c>
      <c r="Q485">
        <v>20</v>
      </c>
    </row>
    <row r="486" spans="2:17" x14ac:dyDescent="0.25">
      <c r="B486">
        <v>257</v>
      </c>
      <c r="C486">
        <v>90</v>
      </c>
      <c r="D486">
        <v>0.432</v>
      </c>
      <c r="E486">
        <v>0.432</v>
      </c>
      <c r="F486">
        <v>0</v>
      </c>
      <c r="G486">
        <v>3.75</v>
      </c>
      <c r="H486">
        <v>0</v>
      </c>
      <c r="I486">
        <v>-1</v>
      </c>
      <c r="J486">
        <v>0</v>
      </c>
      <c r="K486">
        <v>0</v>
      </c>
      <c r="L486">
        <v>2</v>
      </c>
      <c r="M486">
        <v>0</v>
      </c>
      <c r="N486">
        <v>0</v>
      </c>
      <c r="O486">
        <v>0</v>
      </c>
      <c r="P486">
        <v>1</v>
      </c>
      <c r="Q486">
        <v>20</v>
      </c>
    </row>
    <row r="487" spans="2:17" x14ac:dyDescent="0.25">
      <c r="B487">
        <v>234</v>
      </c>
      <c r="C487">
        <v>90</v>
      </c>
      <c r="D487">
        <v>1.296</v>
      </c>
      <c r="E487">
        <v>1.296</v>
      </c>
      <c r="F487">
        <v>0</v>
      </c>
      <c r="G487">
        <v>3.75</v>
      </c>
      <c r="H487">
        <v>0</v>
      </c>
      <c r="I487">
        <v>-1</v>
      </c>
      <c r="J487">
        <v>0</v>
      </c>
      <c r="K487">
        <v>0</v>
      </c>
      <c r="L487">
        <v>2</v>
      </c>
      <c r="M487">
        <v>0</v>
      </c>
      <c r="N487">
        <v>0</v>
      </c>
      <c r="O487">
        <v>0</v>
      </c>
      <c r="P487">
        <v>1</v>
      </c>
      <c r="Q487">
        <v>20</v>
      </c>
    </row>
    <row r="488" spans="2:17" x14ac:dyDescent="0.25">
      <c r="B488">
        <v>233</v>
      </c>
      <c r="C488">
        <v>90</v>
      </c>
      <c r="D488">
        <v>1.728</v>
      </c>
      <c r="E488">
        <v>1.728</v>
      </c>
      <c r="F488">
        <v>0</v>
      </c>
      <c r="G488">
        <v>3.75</v>
      </c>
      <c r="H488">
        <v>0</v>
      </c>
      <c r="I488">
        <v>-1</v>
      </c>
      <c r="J488">
        <v>0</v>
      </c>
      <c r="K488">
        <v>0</v>
      </c>
      <c r="L488">
        <v>2</v>
      </c>
      <c r="M488">
        <v>0</v>
      </c>
      <c r="N488">
        <v>0</v>
      </c>
      <c r="O488">
        <v>0</v>
      </c>
      <c r="P488">
        <v>1</v>
      </c>
      <c r="Q488">
        <v>20</v>
      </c>
    </row>
    <row r="489" spans="2:17" x14ac:dyDescent="0.25">
      <c r="B489">
        <v>232</v>
      </c>
      <c r="C489">
        <v>90</v>
      </c>
      <c r="D489">
        <v>1.728</v>
      </c>
      <c r="E489">
        <v>1.728</v>
      </c>
      <c r="F489">
        <v>0</v>
      </c>
      <c r="G489">
        <v>3.75</v>
      </c>
      <c r="H489">
        <v>0</v>
      </c>
      <c r="I489">
        <v>-1</v>
      </c>
      <c r="J489">
        <v>0</v>
      </c>
      <c r="K489">
        <v>0</v>
      </c>
      <c r="L489">
        <v>2</v>
      </c>
      <c r="M489">
        <v>0</v>
      </c>
      <c r="N489">
        <v>0</v>
      </c>
      <c r="O489">
        <v>0</v>
      </c>
      <c r="P489">
        <v>1</v>
      </c>
      <c r="Q489">
        <v>20</v>
      </c>
    </row>
    <row r="490" spans="2:17" x14ac:dyDescent="0.25">
      <c r="B490">
        <v>231</v>
      </c>
      <c r="C490">
        <v>90</v>
      </c>
      <c r="D490">
        <v>1.728</v>
      </c>
      <c r="E490">
        <v>1.728</v>
      </c>
      <c r="F490">
        <v>0</v>
      </c>
      <c r="G490">
        <v>3.75</v>
      </c>
      <c r="H490">
        <v>0</v>
      </c>
      <c r="I490">
        <v>-1</v>
      </c>
      <c r="J490">
        <v>0</v>
      </c>
      <c r="K490">
        <v>0</v>
      </c>
      <c r="L490">
        <v>2</v>
      </c>
      <c r="M490">
        <v>0</v>
      </c>
      <c r="N490">
        <v>0</v>
      </c>
      <c r="O490">
        <v>0</v>
      </c>
      <c r="P490">
        <v>1</v>
      </c>
      <c r="Q490">
        <v>20</v>
      </c>
    </row>
    <row r="491" spans="2:17" x14ac:dyDescent="0.25">
      <c r="B491">
        <v>230</v>
      </c>
      <c r="C491">
        <v>90</v>
      </c>
      <c r="D491">
        <v>1.728</v>
      </c>
      <c r="E491">
        <v>1.728</v>
      </c>
      <c r="F491">
        <v>0</v>
      </c>
      <c r="G491">
        <v>3.75</v>
      </c>
      <c r="H491">
        <v>0</v>
      </c>
      <c r="I491">
        <v>-1</v>
      </c>
      <c r="J491">
        <v>0</v>
      </c>
      <c r="K491">
        <v>0</v>
      </c>
      <c r="L491">
        <v>2</v>
      </c>
      <c r="M491">
        <v>0</v>
      </c>
      <c r="N491">
        <v>0</v>
      </c>
      <c r="O491">
        <v>0</v>
      </c>
      <c r="P491">
        <v>1</v>
      </c>
      <c r="Q491">
        <v>20</v>
      </c>
    </row>
    <row r="492" spans="2:17" x14ac:dyDescent="0.25">
      <c r="B492">
        <v>229</v>
      </c>
      <c r="C492">
        <v>90</v>
      </c>
      <c r="D492">
        <v>1.728</v>
      </c>
      <c r="E492">
        <v>1.728</v>
      </c>
      <c r="F492">
        <v>0</v>
      </c>
      <c r="G492">
        <v>3.75</v>
      </c>
      <c r="H492">
        <v>0</v>
      </c>
      <c r="I492">
        <v>-1</v>
      </c>
      <c r="J492">
        <v>0</v>
      </c>
      <c r="K492">
        <v>0</v>
      </c>
      <c r="L492">
        <v>2</v>
      </c>
      <c r="M492">
        <v>0</v>
      </c>
      <c r="N492">
        <v>0</v>
      </c>
      <c r="O492">
        <v>0</v>
      </c>
      <c r="P492">
        <v>1</v>
      </c>
      <c r="Q492">
        <v>20</v>
      </c>
    </row>
    <row r="493" spans="2:17" x14ac:dyDescent="0.25">
      <c r="B493">
        <v>228</v>
      </c>
      <c r="C493">
        <v>90</v>
      </c>
      <c r="D493">
        <v>1.296</v>
      </c>
      <c r="E493">
        <v>1.296</v>
      </c>
      <c r="F493">
        <v>0</v>
      </c>
      <c r="G493">
        <v>3.75</v>
      </c>
      <c r="H493">
        <v>0</v>
      </c>
      <c r="I493">
        <v>-1</v>
      </c>
      <c r="J493">
        <v>0</v>
      </c>
      <c r="K493">
        <v>0</v>
      </c>
      <c r="L493">
        <v>2</v>
      </c>
      <c r="M493">
        <v>0</v>
      </c>
      <c r="N493">
        <v>0</v>
      </c>
      <c r="O493">
        <v>0</v>
      </c>
      <c r="P493">
        <v>1</v>
      </c>
      <c r="Q493">
        <v>20</v>
      </c>
    </row>
    <row r="494" spans="2:17" x14ac:dyDescent="0.25">
      <c r="B494">
        <v>181</v>
      </c>
      <c r="C494">
        <v>89</v>
      </c>
      <c r="D494">
        <v>-0.66</v>
      </c>
      <c r="E494">
        <v>-0.66</v>
      </c>
      <c r="F494">
        <v>0</v>
      </c>
      <c r="G494">
        <v>0</v>
      </c>
      <c r="H494">
        <v>0</v>
      </c>
      <c r="I494">
        <v>-1</v>
      </c>
      <c r="J494">
        <v>0</v>
      </c>
      <c r="K494">
        <v>0</v>
      </c>
      <c r="L494">
        <v>2</v>
      </c>
      <c r="M494">
        <v>0</v>
      </c>
      <c r="N494">
        <v>0</v>
      </c>
      <c r="O494">
        <v>0</v>
      </c>
      <c r="P494">
        <v>1</v>
      </c>
      <c r="Q494">
        <v>23</v>
      </c>
    </row>
    <row r="495" spans="2:17" x14ac:dyDescent="0.25">
      <c r="B495">
        <v>182</v>
      </c>
      <c r="C495">
        <v>89</v>
      </c>
      <c r="D495">
        <v>-0.66</v>
      </c>
      <c r="E495">
        <v>-0.66</v>
      </c>
      <c r="F495">
        <v>0</v>
      </c>
      <c r="G495">
        <v>0</v>
      </c>
      <c r="H495">
        <v>0</v>
      </c>
      <c r="I495">
        <v>-1</v>
      </c>
      <c r="J495">
        <v>0</v>
      </c>
      <c r="K495">
        <v>0</v>
      </c>
      <c r="L495">
        <v>2</v>
      </c>
      <c r="M495">
        <v>0</v>
      </c>
      <c r="N495">
        <v>0</v>
      </c>
      <c r="O495">
        <v>0</v>
      </c>
      <c r="P495">
        <v>1</v>
      </c>
      <c r="Q495">
        <v>23</v>
      </c>
    </row>
    <row r="496" spans="2:17" x14ac:dyDescent="0.25">
      <c r="B496">
        <v>183</v>
      </c>
      <c r="C496">
        <v>89</v>
      </c>
      <c r="D496">
        <v>-0.66</v>
      </c>
      <c r="E496">
        <v>-0.66</v>
      </c>
      <c r="F496">
        <v>0</v>
      </c>
      <c r="G496">
        <v>0</v>
      </c>
      <c r="H496">
        <v>0</v>
      </c>
      <c r="I496">
        <v>-1</v>
      </c>
      <c r="J496">
        <v>0</v>
      </c>
      <c r="K496">
        <v>0</v>
      </c>
      <c r="L496">
        <v>2</v>
      </c>
      <c r="M496">
        <v>0</v>
      </c>
      <c r="N496">
        <v>0</v>
      </c>
      <c r="O496">
        <v>0</v>
      </c>
      <c r="P496">
        <v>1</v>
      </c>
      <c r="Q496">
        <v>23</v>
      </c>
    </row>
    <row r="497" spans="2:17" x14ac:dyDescent="0.25">
      <c r="B497">
        <v>184</v>
      </c>
      <c r="C497">
        <v>89</v>
      </c>
      <c r="D497">
        <v>-0.66</v>
      </c>
      <c r="E497">
        <v>-0.66</v>
      </c>
      <c r="F497">
        <v>0</v>
      </c>
      <c r="G497">
        <v>0</v>
      </c>
      <c r="H497">
        <v>0</v>
      </c>
      <c r="I497">
        <v>-1</v>
      </c>
      <c r="J497">
        <v>0</v>
      </c>
      <c r="K497">
        <v>0</v>
      </c>
      <c r="L497">
        <v>2</v>
      </c>
      <c r="M497">
        <v>0</v>
      </c>
      <c r="N497">
        <v>0</v>
      </c>
      <c r="O497">
        <v>0</v>
      </c>
      <c r="P497">
        <v>1</v>
      </c>
      <c r="Q497">
        <v>23</v>
      </c>
    </row>
    <row r="498" spans="2:17" x14ac:dyDescent="0.25">
      <c r="B498">
        <v>185</v>
      </c>
      <c r="C498">
        <v>89</v>
      </c>
      <c r="D498">
        <v>-0.66</v>
      </c>
      <c r="E498">
        <v>-0.66</v>
      </c>
      <c r="F498">
        <v>0</v>
      </c>
      <c r="G498">
        <v>0</v>
      </c>
      <c r="H498">
        <v>0</v>
      </c>
      <c r="I498">
        <v>-1</v>
      </c>
      <c r="J498">
        <v>0</v>
      </c>
      <c r="K498">
        <v>0</v>
      </c>
      <c r="L498">
        <v>2</v>
      </c>
      <c r="M498">
        <v>0</v>
      </c>
      <c r="N498">
        <v>0</v>
      </c>
      <c r="O498">
        <v>0</v>
      </c>
      <c r="P498">
        <v>1</v>
      </c>
      <c r="Q498">
        <v>23</v>
      </c>
    </row>
    <row r="499" spans="2:17" x14ac:dyDescent="0.25">
      <c r="B499">
        <v>186</v>
      </c>
      <c r="C499">
        <v>89</v>
      </c>
      <c r="D499">
        <v>-0.66</v>
      </c>
      <c r="E499">
        <v>-0.66</v>
      </c>
      <c r="F499">
        <v>0</v>
      </c>
      <c r="G499">
        <v>0</v>
      </c>
      <c r="H499">
        <v>0</v>
      </c>
      <c r="I499">
        <v>-1</v>
      </c>
      <c r="J499">
        <v>0</v>
      </c>
      <c r="K499">
        <v>0</v>
      </c>
      <c r="L499">
        <v>2</v>
      </c>
      <c r="M499">
        <v>0</v>
      </c>
      <c r="N499">
        <v>0</v>
      </c>
      <c r="O499">
        <v>0</v>
      </c>
      <c r="P499">
        <v>1</v>
      </c>
      <c r="Q499">
        <v>23</v>
      </c>
    </row>
    <row r="500" spans="2:17" x14ac:dyDescent="0.25">
      <c r="B500">
        <v>187</v>
      </c>
      <c r="C500">
        <v>89</v>
      </c>
      <c r="D500">
        <v>-0.66</v>
      </c>
      <c r="E500">
        <v>-0.66</v>
      </c>
      <c r="F500">
        <v>0</v>
      </c>
      <c r="G500">
        <v>0</v>
      </c>
      <c r="H500">
        <v>0</v>
      </c>
      <c r="I500">
        <v>-1</v>
      </c>
      <c r="J500">
        <v>0</v>
      </c>
      <c r="K500">
        <v>0</v>
      </c>
      <c r="L500">
        <v>2</v>
      </c>
      <c r="M500">
        <v>0</v>
      </c>
      <c r="N500">
        <v>0</v>
      </c>
      <c r="O500">
        <v>0</v>
      </c>
      <c r="P500">
        <v>1</v>
      </c>
      <c r="Q500">
        <v>23</v>
      </c>
    </row>
    <row r="501" spans="2:17" x14ac:dyDescent="0.25">
      <c r="B501">
        <v>188</v>
      </c>
      <c r="C501">
        <v>89</v>
      </c>
      <c r="D501">
        <v>-0.66</v>
      </c>
      <c r="E501">
        <v>-0.66</v>
      </c>
      <c r="F501">
        <v>0</v>
      </c>
      <c r="G501">
        <v>0</v>
      </c>
      <c r="H501">
        <v>0</v>
      </c>
      <c r="I501">
        <v>-1</v>
      </c>
      <c r="J501">
        <v>0</v>
      </c>
      <c r="K501">
        <v>0</v>
      </c>
      <c r="L501">
        <v>2</v>
      </c>
      <c r="M501">
        <v>0</v>
      </c>
      <c r="N501">
        <v>0</v>
      </c>
      <c r="O501">
        <v>0</v>
      </c>
      <c r="P501">
        <v>1</v>
      </c>
      <c r="Q501">
        <v>23</v>
      </c>
    </row>
    <row r="502" spans="2:17" x14ac:dyDescent="0.25">
      <c r="B502">
        <v>195</v>
      </c>
      <c r="C502">
        <v>89</v>
      </c>
      <c r="D502">
        <v>-0.66</v>
      </c>
      <c r="E502">
        <v>-0.66</v>
      </c>
      <c r="F502">
        <v>0</v>
      </c>
      <c r="G502">
        <v>0</v>
      </c>
      <c r="H502">
        <v>0</v>
      </c>
      <c r="I502">
        <v>-1</v>
      </c>
      <c r="J502">
        <v>0</v>
      </c>
      <c r="K502">
        <v>0</v>
      </c>
      <c r="L502">
        <v>2</v>
      </c>
      <c r="M502">
        <v>0</v>
      </c>
      <c r="N502">
        <v>0</v>
      </c>
      <c r="O502">
        <v>0</v>
      </c>
      <c r="P502">
        <v>1</v>
      </c>
      <c r="Q502">
        <v>23</v>
      </c>
    </row>
    <row r="503" spans="2:17" x14ac:dyDescent="0.25">
      <c r="B503">
        <v>196</v>
      </c>
      <c r="C503">
        <v>89</v>
      </c>
      <c r="D503">
        <v>-0.66</v>
      </c>
      <c r="E503">
        <v>-0.66</v>
      </c>
      <c r="F503">
        <v>0</v>
      </c>
      <c r="G503">
        <v>0</v>
      </c>
      <c r="H503">
        <v>0</v>
      </c>
      <c r="I503">
        <v>-1</v>
      </c>
      <c r="J503">
        <v>0</v>
      </c>
      <c r="K503">
        <v>0</v>
      </c>
      <c r="L503">
        <v>2</v>
      </c>
      <c r="M503">
        <v>0</v>
      </c>
      <c r="N503">
        <v>0</v>
      </c>
      <c r="O503">
        <v>0</v>
      </c>
      <c r="P503">
        <v>1</v>
      </c>
      <c r="Q503">
        <v>23</v>
      </c>
    </row>
    <row r="504" spans="2:17" x14ac:dyDescent="0.25">
      <c r="B504">
        <v>193</v>
      </c>
      <c r="C504">
        <v>89</v>
      </c>
      <c r="D504">
        <v>-0.66</v>
      </c>
      <c r="E504">
        <v>-0.66</v>
      </c>
      <c r="F504">
        <v>0</v>
      </c>
      <c r="G504">
        <v>0</v>
      </c>
      <c r="H504">
        <v>0</v>
      </c>
      <c r="I504">
        <v>-1</v>
      </c>
      <c r="J504">
        <v>0</v>
      </c>
      <c r="K504">
        <v>0</v>
      </c>
      <c r="L504">
        <v>2</v>
      </c>
      <c r="M504">
        <v>0</v>
      </c>
      <c r="N504">
        <v>0</v>
      </c>
      <c r="O504">
        <v>0</v>
      </c>
      <c r="P504">
        <v>1</v>
      </c>
      <c r="Q504">
        <v>23</v>
      </c>
    </row>
    <row r="505" spans="2:17" x14ac:dyDescent="0.25">
      <c r="B505">
        <v>194</v>
      </c>
      <c r="C505">
        <v>89</v>
      </c>
      <c r="D505">
        <v>-0.66</v>
      </c>
      <c r="E505">
        <v>-0.66</v>
      </c>
      <c r="F505">
        <v>0</v>
      </c>
      <c r="G505">
        <v>0</v>
      </c>
      <c r="H505">
        <v>0</v>
      </c>
      <c r="I505">
        <v>-1</v>
      </c>
      <c r="J505">
        <v>0</v>
      </c>
      <c r="K505">
        <v>0</v>
      </c>
      <c r="L505">
        <v>2</v>
      </c>
      <c r="M505">
        <v>0</v>
      </c>
      <c r="N505">
        <v>0</v>
      </c>
      <c r="O505">
        <v>0</v>
      </c>
      <c r="P505">
        <v>1</v>
      </c>
      <c r="Q505">
        <v>23</v>
      </c>
    </row>
    <row r="506" spans="2:17" x14ac:dyDescent="0.25">
      <c r="B506">
        <v>271</v>
      </c>
      <c r="C506">
        <v>89</v>
      </c>
      <c r="D506">
        <v>-0.66</v>
      </c>
      <c r="E506">
        <v>-0.66</v>
      </c>
      <c r="F506">
        <v>0</v>
      </c>
      <c r="G506">
        <v>0</v>
      </c>
      <c r="H506">
        <v>0</v>
      </c>
      <c r="I506">
        <v>-1</v>
      </c>
      <c r="J506">
        <v>0</v>
      </c>
      <c r="K506">
        <v>0</v>
      </c>
      <c r="L506">
        <v>2</v>
      </c>
      <c r="M506">
        <v>0</v>
      </c>
      <c r="N506">
        <v>0</v>
      </c>
      <c r="O506">
        <v>0</v>
      </c>
      <c r="P506">
        <v>1</v>
      </c>
      <c r="Q506">
        <v>23</v>
      </c>
    </row>
    <row r="507" spans="2:17" x14ac:dyDescent="0.25">
      <c r="B507">
        <v>272</v>
      </c>
      <c r="C507">
        <v>89</v>
      </c>
      <c r="D507">
        <v>-0.66</v>
      </c>
      <c r="E507">
        <v>-0.66</v>
      </c>
      <c r="F507">
        <v>0</v>
      </c>
      <c r="G507">
        <v>0</v>
      </c>
      <c r="H507">
        <v>0</v>
      </c>
      <c r="I507">
        <v>-1</v>
      </c>
      <c r="J507">
        <v>0</v>
      </c>
      <c r="K507">
        <v>0</v>
      </c>
      <c r="L507">
        <v>2</v>
      </c>
      <c r="M507">
        <v>0</v>
      </c>
      <c r="N507">
        <v>0</v>
      </c>
      <c r="O507">
        <v>0</v>
      </c>
      <c r="P507">
        <v>1</v>
      </c>
      <c r="Q507">
        <v>23</v>
      </c>
    </row>
    <row r="508" spans="2:17" x14ac:dyDescent="0.25">
      <c r="B508">
        <v>273</v>
      </c>
      <c r="C508">
        <v>89</v>
      </c>
      <c r="D508">
        <v>-0.66</v>
      </c>
      <c r="E508">
        <v>-0.66</v>
      </c>
      <c r="F508">
        <v>0</v>
      </c>
      <c r="G508">
        <v>0</v>
      </c>
      <c r="H508">
        <v>0</v>
      </c>
      <c r="I508">
        <v>-1</v>
      </c>
      <c r="J508">
        <v>0</v>
      </c>
      <c r="K508">
        <v>0</v>
      </c>
      <c r="L508">
        <v>2</v>
      </c>
      <c r="M508">
        <v>0</v>
      </c>
      <c r="N508">
        <v>0</v>
      </c>
      <c r="O508">
        <v>0</v>
      </c>
      <c r="P508">
        <v>1</v>
      </c>
      <c r="Q508">
        <v>23</v>
      </c>
    </row>
    <row r="509" spans="2:17" x14ac:dyDescent="0.25">
      <c r="B509">
        <v>274</v>
      </c>
      <c r="C509">
        <v>89</v>
      </c>
      <c r="D509">
        <v>-0.66</v>
      </c>
      <c r="E509">
        <v>-0.66</v>
      </c>
      <c r="F509">
        <v>0</v>
      </c>
      <c r="G509">
        <v>0</v>
      </c>
      <c r="H509">
        <v>0</v>
      </c>
      <c r="I509">
        <v>-1</v>
      </c>
      <c r="J509">
        <v>0</v>
      </c>
      <c r="K509">
        <v>0</v>
      </c>
      <c r="L509">
        <v>2</v>
      </c>
      <c r="M509">
        <v>0</v>
      </c>
      <c r="N509">
        <v>0</v>
      </c>
      <c r="O509">
        <v>0</v>
      </c>
      <c r="P509">
        <v>1</v>
      </c>
      <c r="Q509">
        <v>23</v>
      </c>
    </row>
    <row r="510" spans="2:17" x14ac:dyDescent="0.25">
      <c r="B510">
        <v>1</v>
      </c>
      <c r="C510">
        <v>89</v>
      </c>
      <c r="D510">
        <v>-0.67</v>
      </c>
      <c r="E510">
        <v>-0.67</v>
      </c>
      <c r="F510">
        <v>0</v>
      </c>
      <c r="G510">
        <v>0</v>
      </c>
      <c r="H510">
        <v>0</v>
      </c>
      <c r="I510">
        <v>-1</v>
      </c>
      <c r="J510">
        <v>0</v>
      </c>
      <c r="K510">
        <v>0</v>
      </c>
      <c r="L510">
        <v>2</v>
      </c>
      <c r="M510">
        <v>0</v>
      </c>
      <c r="N510">
        <v>0</v>
      </c>
      <c r="O510">
        <v>0</v>
      </c>
      <c r="P510">
        <v>1</v>
      </c>
      <c r="Q510">
        <v>23</v>
      </c>
    </row>
    <row r="511" spans="2:17" x14ac:dyDescent="0.25">
      <c r="B511">
        <v>173</v>
      </c>
      <c r="C511">
        <v>89</v>
      </c>
      <c r="D511">
        <v>-0.67</v>
      </c>
      <c r="E511">
        <v>-0.67</v>
      </c>
      <c r="F511">
        <v>0</v>
      </c>
      <c r="G511">
        <v>0</v>
      </c>
      <c r="H511">
        <v>0</v>
      </c>
      <c r="I511">
        <v>-1</v>
      </c>
      <c r="J511">
        <v>0</v>
      </c>
      <c r="K511">
        <v>0</v>
      </c>
      <c r="L511">
        <v>2</v>
      </c>
      <c r="M511">
        <v>0</v>
      </c>
      <c r="N511">
        <v>0</v>
      </c>
      <c r="O511">
        <v>0</v>
      </c>
      <c r="P511">
        <v>1</v>
      </c>
      <c r="Q511">
        <v>23</v>
      </c>
    </row>
    <row r="512" spans="2:17" x14ac:dyDescent="0.25">
      <c r="B512">
        <v>174</v>
      </c>
      <c r="C512">
        <v>89</v>
      </c>
      <c r="D512">
        <v>-0.67</v>
      </c>
      <c r="E512">
        <v>-0.67</v>
      </c>
      <c r="F512">
        <v>0</v>
      </c>
      <c r="G512">
        <v>0</v>
      </c>
      <c r="H512">
        <v>0</v>
      </c>
      <c r="I512">
        <v>-1</v>
      </c>
      <c r="J512">
        <v>0</v>
      </c>
      <c r="K512">
        <v>0</v>
      </c>
      <c r="L512">
        <v>2</v>
      </c>
      <c r="M512">
        <v>0</v>
      </c>
      <c r="N512">
        <v>0</v>
      </c>
      <c r="O512">
        <v>0</v>
      </c>
      <c r="P512">
        <v>1</v>
      </c>
      <c r="Q512">
        <v>23</v>
      </c>
    </row>
    <row r="513" spans="2:17" x14ac:dyDescent="0.25">
      <c r="B513">
        <v>175</v>
      </c>
      <c r="C513">
        <v>89</v>
      </c>
      <c r="D513">
        <v>-0.67</v>
      </c>
      <c r="E513">
        <v>-0.67</v>
      </c>
      <c r="F513">
        <v>0</v>
      </c>
      <c r="G513">
        <v>0</v>
      </c>
      <c r="H513">
        <v>0</v>
      </c>
      <c r="I513">
        <v>-1</v>
      </c>
      <c r="J513">
        <v>0</v>
      </c>
      <c r="K513">
        <v>0</v>
      </c>
      <c r="L513">
        <v>2</v>
      </c>
      <c r="M513">
        <v>0</v>
      </c>
      <c r="N513">
        <v>0</v>
      </c>
      <c r="O513">
        <v>0</v>
      </c>
      <c r="P513">
        <v>1</v>
      </c>
      <c r="Q513">
        <v>23</v>
      </c>
    </row>
    <row r="514" spans="2:17" x14ac:dyDescent="0.25">
      <c r="B514">
        <v>176</v>
      </c>
      <c r="C514">
        <v>89</v>
      </c>
      <c r="D514">
        <v>-0.67</v>
      </c>
      <c r="E514">
        <v>-0.67</v>
      </c>
      <c r="F514">
        <v>0</v>
      </c>
      <c r="G514">
        <v>0</v>
      </c>
      <c r="H514">
        <v>0</v>
      </c>
      <c r="I514">
        <v>-1</v>
      </c>
      <c r="J514">
        <v>0</v>
      </c>
      <c r="K514">
        <v>0</v>
      </c>
      <c r="L514">
        <v>2</v>
      </c>
      <c r="M514">
        <v>0</v>
      </c>
      <c r="N514">
        <v>0</v>
      </c>
      <c r="O514">
        <v>0</v>
      </c>
      <c r="P514">
        <v>1</v>
      </c>
      <c r="Q514">
        <v>23</v>
      </c>
    </row>
    <row r="515" spans="2:17" x14ac:dyDescent="0.25">
      <c r="B515">
        <v>177</v>
      </c>
      <c r="C515">
        <v>89</v>
      </c>
      <c r="D515">
        <v>-0.67</v>
      </c>
      <c r="E515">
        <v>-0.67</v>
      </c>
      <c r="F515">
        <v>0</v>
      </c>
      <c r="G515">
        <v>0</v>
      </c>
      <c r="H515">
        <v>0</v>
      </c>
      <c r="I515">
        <v>-1</v>
      </c>
      <c r="J515">
        <v>0</v>
      </c>
      <c r="K515">
        <v>0</v>
      </c>
      <c r="L515">
        <v>2</v>
      </c>
      <c r="M515">
        <v>0</v>
      </c>
      <c r="N515">
        <v>0</v>
      </c>
      <c r="O515">
        <v>0</v>
      </c>
      <c r="P515">
        <v>1</v>
      </c>
      <c r="Q515">
        <v>23</v>
      </c>
    </row>
    <row r="516" spans="2:17" x14ac:dyDescent="0.25">
      <c r="B516">
        <v>178</v>
      </c>
      <c r="C516">
        <v>89</v>
      </c>
      <c r="D516">
        <v>-0.67</v>
      </c>
      <c r="E516">
        <v>-0.67</v>
      </c>
      <c r="F516">
        <v>0</v>
      </c>
      <c r="G516">
        <v>0</v>
      </c>
      <c r="H516">
        <v>0</v>
      </c>
      <c r="I516">
        <v>-1</v>
      </c>
      <c r="J516">
        <v>0</v>
      </c>
      <c r="K516">
        <v>0</v>
      </c>
      <c r="L516">
        <v>2</v>
      </c>
      <c r="M516">
        <v>0</v>
      </c>
      <c r="N516">
        <v>0</v>
      </c>
      <c r="O516">
        <v>0</v>
      </c>
      <c r="P516">
        <v>1</v>
      </c>
      <c r="Q516">
        <v>23</v>
      </c>
    </row>
    <row r="517" spans="2:17" x14ac:dyDescent="0.25">
      <c r="B517">
        <v>179</v>
      </c>
      <c r="C517">
        <v>89</v>
      </c>
      <c r="D517">
        <v>-0.67</v>
      </c>
      <c r="E517">
        <v>-0.67</v>
      </c>
      <c r="F517">
        <v>0</v>
      </c>
      <c r="G517">
        <v>0</v>
      </c>
      <c r="H517">
        <v>0</v>
      </c>
      <c r="I517">
        <v>-1</v>
      </c>
      <c r="J517">
        <v>0</v>
      </c>
      <c r="K517">
        <v>0</v>
      </c>
      <c r="L517">
        <v>2</v>
      </c>
      <c r="M517">
        <v>0</v>
      </c>
      <c r="N517">
        <v>0</v>
      </c>
      <c r="O517">
        <v>0</v>
      </c>
      <c r="P517">
        <v>1</v>
      </c>
      <c r="Q517">
        <v>23</v>
      </c>
    </row>
    <row r="518" spans="2:17" x14ac:dyDescent="0.25">
      <c r="B518">
        <v>180</v>
      </c>
      <c r="C518">
        <v>89</v>
      </c>
      <c r="D518">
        <v>-0.67</v>
      </c>
      <c r="E518">
        <v>-0.67</v>
      </c>
      <c r="F518">
        <v>0</v>
      </c>
      <c r="G518">
        <v>0</v>
      </c>
      <c r="H518">
        <v>0</v>
      </c>
      <c r="I518">
        <v>-1</v>
      </c>
      <c r="J518">
        <v>0</v>
      </c>
      <c r="K518">
        <v>0</v>
      </c>
      <c r="L518">
        <v>2</v>
      </c>
      <c r="M518">
        <v>0</v>
      </c>
      <c r="N518">
        <v>0</v>
      </c>
      <c r="O518">
        <v>0</v>
      </c>
      <c r="P518">
        <v>1</v>
      </c>
      <c r="Q518">
        <v>23</v>
      </c>
    </row>
    <row r="519" spans="2:17" x14ac:dyDescent="0.25">
      <c r="B519">
        <v>15</v>
      </c>
      <c r="C519">
        <v>89</v>
      </c>
      <c r="D519">
        <v>-0.67</v>
      </c>
      <c r="E519">
        <v>-0.67</v>
      </c>
      <c r="F519">
        <v>0</v>
      </c>
      <c r="G519">
        <v>0</v>
      </c>
      <c r="H519">
        <v>0</v>
      </c>
      <c r="I519">
        <v>-1</v>
      </c>
      <c r="J519">
        <v>0</v>
      </c>
      <c r="K519">
        <v>0</v>
      </c>
      <c r="L519">
        <v>2</v>
      </c>
      <c r="M519">
        <v>0</v>
      </c>
      <c r="N519">
        <v>0</v>
      </c>
      <c r="O519">
        <v>0</v>
      </c>
      <c r="P519">
        <v>1</v>
      </c>
      <c r="Q519">
        <v>23</v>
      </c>
    </row>
    <row r="520" spans="2:17" x14ac:dyDescent="0.25">
      <c r="B520">
        <v>16</v>
      </c>
      <c r="C520">
        <v>89</v>
      </c>
      <c r="D520">
        <v>-0.67</v>
      </c>
      <c r="E520">
        <v>-0.67</v>
      </c>
      <c r="F520">
        <v>0</v>
      </c>
      <c r="G520">
        <v>0</v>
      </c>
      <c r="H520">
        <v>0</v>
      </c>
      <c r="I520">
        <v>-1</v>
      </c>
      <c r="J520">
        <v>0</v>
      </c>
      <c r="K520">
        <v>0</v>
      </c>
      <c r="L520">
        <v>2</v>
      </c>
      <c r="M520">
        <v>0</v>
      </c>
      <c r="N520">
        <v>0</v>
      </c>
      <c r="O520">
        <v>0</v>
      </c>
      <c r="P520">
        <v>1</v>
      </c>
      <c r="Q520">
        <v>23</v>
      </c>
    </row>
    <row r="521" spans="2:17" x14ac:dyDescent="0.25">
      <c r="B521">
        <v>17</v>
      </c>
      <c r="C521">
        <v>89</v>
      </c>
      <c r="D521">
        <v>-0.67</v>
      </c>
      <c r="E521">
        <v>-0.67</v>
      </c>
      <c r="F521">
        <v>0</v>
      </c>
      <c r="G521">
        <v>0</v>
      </c>
      <c r="H521">
        <v>0</v>
      </c>
      <c r="I521">
        <v>-1</v>
      </c>
      <c r="J521">
        <v>0</v>
      </c>
      <c r="K521">
        <v>0</v>
      </c>
      <c r="L521">
        <v>2</v>
      </c>
      <c r="M521">
        <v>0</v>
      </c>
      <c r="N521">
        <v>0</v>
      </c>
      <c r="O521">
        <v>0</v>
      </c>
      <c r="P521">
        <v>1</v>
      </c>
      <c r="Q521">
        <v>23</v>
      </c>
    </row>
    <row r="522" spans="2:17" x14ac:dyDescent="0.25">
      <c r="B522">
        <v>18</v>
      </c>
      <c r="C522">
        <v>89</v>
      </c>
      <c r="D522">
        <v>-0.67</v>
      </c>
      <c r="E522">
        <v>-0.67</v>
      </c>
      <c r="F522">
        <v>0</v>
      </c>
      <c r="G522">
        <v>0</v>
      </c>
      <c r="H522">
        <v>0</v>
      </c>
      <c r="I522">
        <v>-1</v>
      </c>
      <c r="J522">
        <v>0</v>
      </c>
      <c r="K522">
        <v>0</v>
      </c>
      <c r="L522">
        <v>2</v>
      </c>
      <c r="M522">
        <v>0</v>
      </c>
      <c r="N522">
        <v>0</v>
      </c>
      <c r="O522">
        <v>0</v>
      </c>
      <c r="P522">
        <v>1</v>
      </c>
      <c r="Q522">
        <v>23</v>
      </c>
    </row>
    <row r="523" spans="2:17" x14ac:dyDescent="0.25">
      <c r="B523">
        <v>19</v>
      </c>
      <c r="C523">
        <v>89</v>
      </c>
      <c r="D523">
        <v>-0.67</v>
      </c>
      <c r="E523">
        <v>-0.67</v>
      </c>
      <c r="F523">
        <v>0</v>
      </c>
      <c r="G523">
        <v>0</v>
      </c>
      <c r="H523">
        <v>0</v>
      </c>
      <c r="I523">
        <v>-1</v>
      </c>
      <c r="J523">
        <v>0</v>
      </c>
      <c r="K523">
        <v>0</v>
      </c>
      <c r="L523">
        <v>2</v>
      </c>
      <c r="M523">
        <v>0</v>
      </c>
      <c r="N523">
        <v>0</v>
      </c>
      <c r="O523">
        <v>0</v>
      </c>
      <c r="P523">
        <v>1</v>
      </c>
      <c r="Q523">
        <v>23</v>
      </c>
    </row>
    <row r="524" spans="2:17" x14ac:dyDescent="0.25">
      <c r="B524">
        <v>20</v>
      </c>
      <c r="C524">
        <v>89</v>
      </c>
      <c r="D524">
        <v>-0.67</v>
      </c>
      <c r="E524">
        <v>-0.67</v>
      </c>
      <c r="F524">
        <v>0</v>
      </c>
      <c r="G524">
        <v>0</v>
      </c>
      <c r="H524">
        <v>0</v>
      </c>
      <c r="I524">
        <v>-1</v>
      </c>
      <c r="J524">
        <v>0</v>
      </c>
      <c r="K524">
        <v>0</v>
      </c>
      <c r="L524">
        <v>2</v>
      </c>
      <c r="M524">
        <v>0</v>
      </c>
      <c r="N524">
        <v>0</v>
      </c>
      <c r="O524">
        <v>0</v>
      </c>
      <c r="P524">
        <v>1</v>
      </c>
      <c r="Q524">
        <v>23</v>
      </c>
    </row>
    <row r="525" spans="2:17" x14ac:dyDescent="0.25">
      <c r="B525">
        <v>21</v>
      </c>
      <c r="C525">
        <v>89</v>
      </c>
      <c r="D525">
        <v>-0.67</v>
      </c>
      <c r="E525">
        <v>-0.67</v>
      </c>
      <c r="F525">
        <v>0</v>
      </c>
      <c r="G525">
        <v>0</v>
      </c>
      <c r="H525">
        <v>0</v>
      </c>
      <c r="I525">
        <v>-1</v>
      </c>
      <c r="J525">
        <v>0</v>
      </c>
      <c r="K525">
        <v>0</v>
      </c>
      <c r="L525">
        <v>2</v>
      </c>
      <c r="M525">
        <v>0</v>
      </c>
      <c r="N525">
        <v>0</v>
      </c>
      <c r="O525">
        <v>0</v>
      </c>
      <c r="P525">
        <v>1</v>
      </c>
      <c r="Q525">
        <v>23</v>
      </c>
    </row>
    <row r="526" spans="2:17" x14ac:dyDescent="0.25">
      <c r="B526">
        <v>22</v>
      </c>
      <c r="C526">
        <v>89</v>
      </c>
      <c r="D526">
        <v>-0.67</v>
      </c>
      <c r="E526">
        <v>-0.67</v>
      </c>
      <c r="F526">
        <v>0</v>
      </c>
      <c r="G526">
        <v>0</v>
      </c>
      <c r="H526">
        <v>0</v>
      </c>
      <c r="I526">
        <v>-1</v>
      </c>
      <c r="J526">
        <v>0</v>
      </c>
      <c r="K526">
        <v>0</v>
      </c>
      <c r="L526">
        <v>2</v>
      </c>
      <c r="M526">
        <v>0</v>
      </c>
      <c r="N526">
        <v>0</v>
      </c>
      <c r="O526">
        <v>0</v>
      </c>
      <c r="P526">
        <v>1</v>
      </c>
      <c r="Q526">
        <v>23</v>
      </c>
    </row>
    <row r="527" spans="2:17" x14ac:dyDescent="0.25">
      <c r="B527">
        <v>23</v>
      </c>
      <c r="C527">
        <v>89</v>
      </c>
      <c r="D527">
        <v>-0.67</v>
      </c>
      <c r="E527">
        <v>-0.67</v>
      </c>
      <c r="F527">
        <v>0</v>
      </c>
      <c r="G527">
        <v>0</v>
      </c>
      <c r="H527">
        <v>0</v>
      </c>
      <c r="I527">
        <v>-1</v>
      </c>
      <c r="J527">
        <v>0</v>
      </c>
      <c r="K527">
        <v>0</v>
      </c>
      <c r="L527">
        <v>2</v>
      </c>
      <c r="M527">
        <v>0</v>
      </c>
      <c r="N527">
        <v>0</v>
      </c>
      <c r="O527">
        <v>0</v>
      </c>
      <c r="P527">
        <v>1</v>
      </c>
      <c r="Q527">
        <v>23</v>
      </c>
    </row>
    <row r="528" spans="2:17" x14ac:dyDescent="0.25">
      <c r="B528">
        <v>24</v>
      </c>
      <c r="C528">
        <v>89</v>
      </c>
      <c r="D528">
        <v>-0.67</v>
      </c>
      <c r="E528">
        <v>-0.67</v>
      </c>
      <c r="F528">
        <v>0</v>
      </c>
      <c r="G528">
        <v>0</v>
      </c>
      <c r="H528">
        <v>0</v>
      </c>
      <c r="I528">
        <v>-1</v>
      </c>
      <c r="J528">
        <v>0</v>
      </c>
      <c r="K528">
        <v>0</v>
      </c>
      <c r="L528">
        <v>2</v>
      </c>
      <c r="M528">
        <v>0</v>
      </c>
      <c r="N528">
        <v>0</v>
      </c>
      <c r="O528">
        <v>0</v>
      </c>
      <c r="P528">
        <v>1</v>
      </c>
      <c r="Q528">
        <v>23</v>
      </c>
    </row>
    <row r="529" spans="2:17" x14ac:dyDescent="0.25">
      <c r="B529">
        <v>25</v>
      </c>
      <c r="C529">
        <v>89</v>
      </c>
      <c r="D529">
        <v>-0.67</v>
      </c>
      <c r="E529">
        <v>-0.67</v>
      </c>
      <c r="F529">
        <v>0</v>
      </c>
      <c r="G529">
        <v>0</v>
      </c>
      <c r="H529">
        <v>0</v>
      </c>
      <c r="I529">
        <v>-1</v>
      </c>
      <c r="J529">
        <v>0</v>
      </c>
      <c r="K529">
        <v>0</v>
      </c>
      <c r="L529">
        <v>2</v>
      </c>
      <c r="M529">
        <v>0</v>
      </c>
      <c r="N529">
        <v>0</v>
      </c>
      <c r="O529">
        <v>0</v>
      </c>
      <c r="P529">
        <v>1</v>
      </c>
      <c r="Q529">
        <v>23</v>
      </c>
    </row>
    <row r="530" spans="2:17" x14ac:dyDescent="0.25">
      <c r="B530">
        <v>26</v>
      </c>
      <c r="C530">
        <v>89</v>
      </c>
      <c r="D530">
        <v>-0.67</v>
      </c>
      <c r="E530">
        <v>-0.67</v>
      </c>
      <c r="F530">
        <v>0</v>
      </c>
      <c r="G530">
        <v>0</v>
      </c>
      <c r="H530">
        <v>0</v>
      </c>
      <c r="I530">
        <v>-1</v>
      </c>
      <c r="J530">
        <v>0</v>
      </c>
      <c r="K530">
        <v>0</v>
      </c>
      <c r="L530">
        <v>2</v>
      </c>
      <c r="M530">
        <v>0</v>
      </c>
      <c r="N530">
        <v>0</v>
      </c>
      <c r="O530">
        <v>0</v>
      </c>
      <c r="P530">
        <v>1</v>
      </c>
      <c r="Q530">
        <v>23</v>
      </c>
    </row>
    <row r="531" spans="2:17" x14ac:dyDescent="0.25">
      <c r="B531">
        <v>27</v>
      </c>
      <c r="C531">
        <v>89</v>
      </c>
      <c r="D531">
        <v>-0.67</v>
      </c>
      <c r="E531">
        <v>-0.67</v>
      </c>
      <c r="F531">
        <v>0</v>
      </c>
      <c r="G531">
        <v>0</v>
      </c>
      <c r="H531">
        <v>0</v>
      </c>
      <c r="I531">
        <v>-1</v>
      </c>
      <c r="J531">
        <v>0</v>
      </c>
      <c r="K531">
        <v>0</v>
      </c>
      <c r="L531">
        <v>2</v>
      </c>
      <c r="M531">
        <v>0</v>
      </c>
      <c r="N531">
        <v>0</v>
      </c>
      <c r="O531">
        <v>0</v>
      </c>
      <c r="P531">
        <v>1</v>
      </c>
      <c r="Q531">
        <v>23</v>
      </c>
    </row>
    <row r="532" spans="2:17" x14ac:dyDescent="0.25">
      <c r="B532">
        <v>28</v>
      </c>
      <c r="C532">
        <v>89</v>
      </c>
      <c r="D532">
        <v>-0.67</v>
      </c>
      <c r="E532">
        <v>-0.67</v>
      </c>
      <c r="F532">
        <v>0</v>
      </c>
      <c r="G532">
        <v>0</v>
      </c>
      <c r="H532">
        <v>0</v>
      </c>
      <c r="I532">
        <v>-1</v>
      </c>
      <c r="J532">
        <v>0</v>
      </c>
      <c r="K532">
        <v>0</v>
      </c>
      <c r="L532">
        <v>2</v>
      </c>
      <c r="M532">
        <v>0</v>
      </c>
      <c r="N532">
        <v>0</v>
      </c>
      <c r="O532">
        <v>0</v>
      </c>
      <c r="P532">
        <v>1</v>
      </c>
      <c r="Q532">
        <v>23</v>
      </c>
    </row>
    <row r="533" spans="2:17" x14ac:dyDescent="0.25">
      <c r="B533">
        <v>29</v>
      </c>
      <c r="C533">
        <v>89</v>
      </c>
      <c r="D533">
        <v>-0.67</v>
      </c>
      <c r="E533">
        <v>-0.67</v>
      </c>
      <c r="F533">
        <v>0</v>
      </c>
      <c r="G533">
        <v>0</v>
      </c>
      <c r="H533">
        <v>0</v>
      </c>
      <c r="I533">
        <v>-1</v>
      </c>
      <c r="J533">
        <v>0</v>
      </c>
      <c r="K533">
        <v>0</v>
      </c>
      <c r="L533">
        <v>2</v>
      </c>
      <c r="M533">
        <v>0</v>
      </c>
      <c r="N533">
        <v>0</v>
      </c>
      <c r="O533">
        <v>0</v>
      </c>
      <c r="P533">
        <v>1</v>
      </c>
      <c r="Q533">
        <v>23</v>
      </c>
    </row>
    <row r="534" spans="2:17" x14ac:dyDescent="0.25">
      <c r="B534">
        <v>30</v>
      </c>
      <c r="C534">
        <v>89</v>
      </c>
      <c r="D534">
        <v>-0.67</v>
      </c>
      <c r="E534">
        <v>-0.67</v>
      </c>
      <c r="F534">
        <v>0</v>
      </c>
      <c r="G534">
        <v>0</v>
      </c>
      <c r="H534">
        <v>0</v>
      </c>
      <c r="I534">
        <v>-1</v>
      </c>
      <c r="J534">
        <v>0</v>
      </c>
      <c r="K534">
        <v>0</v>
      </c>
      <c r="L534">
        <v>2</v>
      </c>
      <c r="M534">
        <v>0</v>
      </c>
      <c r="N534">
        <v>0</v>
      </c>
      <c r="O534">
        <v>0</v>
      </c>
      <c r="P534">
        <v>1</v>
      </c>
      <c r="Q534">
        <v>23</v>
      </c>
    </row>
    <row r="535" spans="2:17" x14ac:dyDescent="0.25">
      <c r="B535">
        <v>31</v>
      </c>
      <c r="C535">
        <v>89</v>
      </c>
      <c r="D535">
        <v>-0.67</v>
      </c>
      <c r="E535">
        <v>-0.67</v>
      </c>
      <c r="F535">
        <v>0</v>
      </c>
      <c r="G535">
        <v>0</v>
      </c>
      <c r="H535">
        <v>0</v>
      </c>
      <c r="I535">
        <v>-1</v>
      </c>
      <c r="J535">
        <v>0</v>
      </c>
      <c r="K535">
        <v>0</v>
      </c>
      <c r="L535">
        <v>2</v>
      </c>
      <c r="M535">
        <v>0</v>
      </c>
      <c r="N535">
        <v>0</v>
      </c>
      <c r="O535">
        <v>0</v>
      </c>
      <c r="P535">
        <v>1</v>
      </c>
      <c r="Q535">
        <v>23</v>
      </c>
    </row>
    <row r="536" spans="2:17" x14ac:dyDescent="0.25">
      <c r="B536">
        <v>32</v>
      </c>
      <c r="C536">
        <v>89</v>
      </c>
      <c r="D536">
        <v>-0.67</v>
      </c>
      <c r="E536">
        <v>-0.67</v>
      </c>
      <c r="F536">
        <v>0</v>
      </c>
      <c r="G536">
        <v>0</v>
      </c>
      <c r="H536">
        <v>0</v>
      </c>
      <c r="I536">
        <v>-1</v>
      </c>
      <c r="J536">
        <v>0</v>
      </c>
      <c r="K536">
        <v>0</v>
      </c>
      <c r="L536">
        <v>2</v>
      </c>
      <c r="M536">
        <v>0</v>
      </c>
      <c r="N536">
        <v>0</v>
      </c>
      <c r="O536">
        <v>0</v>
      </c>
      <c r="P536">
        <v>1</v>
      </c>
      <c r="Q536">
        <v>23</v>
      </c>
    </row>
    <row r="537" spans="2:17" x14ac:dyDescent="0.25">
      <c r="B537">
        <v>33</v>
      </c>
      <c r="C537">
        <v>89</v>
      </c>
      <c r="D537">
        <v>-0.67</v>
      </c>
      <c r="E537">
        <v>-0.67</v>
      </c>
      <c r="F537">
        <v>0</v>
      </c>
      <c r="G537">
        <v>0</v>
      </c>
      <c r="H537">
        <v>0</v>
      </c>
      <c r="I537">
        <v>-1</v>
      </c>
      <c r="J537">
        <v>0</v>
      </c>
      <c r="K537">
        <v>0</v>
      </c>
      <c r="L537">
        <v>2</v>
      </c>
      <c r="M537">
        <v>0</v>
      </c>
      <c r="N537">
        <v>0</v>
      </c>
      <c r="O537">
        <v>0</v>
      </c>
      <c r="P537">
        <v>1</v>
      </c>
      <c r="Q537">
        <v>23</v>
      </c>
    </row>
    <row r="538" spans="2:17" x14ac:dyDescent="0.25">
      <c r="B538">
        <v>34</v>
      </c>
      <c r="C538">
        <v>89</v>
      </c>
      <c r="D538">
        <v>-0.67</v>
      </c>
      <c r="E538">
        <v>-0.67</v>
      </c>
      <c r="F538">
        <v>0</v>
      </c>
      <c r="G538">
        <v>0</v>
      </c>
      <c r="H538">
        <v>0</v>
      </c>
      <c r="I538">
        <v>-1</v>
      </c>
      <c r="J538">
        <v>0</v>
      </c>
      <c r="K538">
        <v>0</v>
      </c>
      <c r="L538">
        <v>2</v>
      </c>
      <c r="M538">
        <v>0</v>
      </c>
      <c r="N538">
        <v>0</v>
      </c>
      <c r="O538">
        <v>0</v>
      </c>
      <c r="P538">
        <v>1</v>
      </c>
      <c r="Q538">
        <v>23</v>
      </c>
    </row>
    <row r="539" spans="2:17" x14ac:dyDescent="0.25">
      <c r="B539">
        <v>35</v>
      </c>
      <c r="C539">
        <v>89</v>
      </c>
      <c r="D539">
        <v>-0.67</v>
      </c>
      <c r="E539">
        <v>-0.67</v>
      </c>
      <c r="F539">
        <v>0</v>
      </c>
      <c r="G539">
        <v>0</v>
      </c>
      <c r="H539">
        <v>0</v>
      </c>
      <c r="I539">
        <v>-1</v>
      </c>
      <c r="J539">
        <v>0</v>
      </c>
      <c r="K539">
        <v>0</v>
      </c>
      <c r="L539">
        <v>2</v>
      </c>
      <c r="M539">
        <v>0</v>
      </c>
      <c r="N539">
        <v>0</v>
      </c>
      <c r="O539">
        <v>0</v>
      </c>
      <c r="P539">
        <v>1</v>
      </c>
      <c r="Q539">
        <v>23</v>
      </c>
    </row>
    <row r="540" spans="2:17" x14ac:dyDescent="0.25">
      <c r="B540">
        <v>36</v>
      </c>
      <c r="C540">
        <v>89</v>
      </c>
      <c r="D540">
        <v>-0.67</v>
      </c>
      <c r="E540">
        <v>-0.67</v>
      </c>
      <c r="F540">
        <v>0</v>
      </c>
      <c r="G540">
        <v>0</v>
      </c>
      <c r="H540">
        <v>0</v>
      </c>
      <c r="I540">
        <v>-1</v>
      </c>
      <c r="J540">
        <v>0</v>
      </c>
      <c r="K540">
        <v>0</v>
      </c>
      <c r="L540">
        <v>2</v>
      </c>
      <c r="M540">
        <v>0</v>
      </c>
      <c r="N540">
        <v>0</v>
      </c>
      <c r="O540">
        <v>0</v>
      </c>
      <c r="P540">
        <v>1</v>
      </c>
      <c r="Q540">
        <v>23</v>
      </c>
    </row>
    <row r="541" spans="2:17" x14ac:dyDescent="0.25">
      <c r="B541">
        <v>37</v>
      </c>
      <c r="C541">
        <v>89</v>
      </c>
      <c r="D541">
        <v>-0.67</v>
      </c>
      <c r="E541">
        <v>-0.67</v>
      </c>
      <c r="F541">
        <v>0</v>
      </c>
      <c r="G541">
        <v>0</v>
      </c>
      <c r="H541">
        <v>0</v>
      </c>
      <c r="I541">
        <v>-1</v>
      </c>
      <c r="J541">
        <v>0</v>
      </c>
      <c r="K541">
        <v>0</v>
      </c>
      <c r="L541">
        <v>2</v>
      </c>
      <c r="M541">
        <v>0</v>
      </c>
      <c r="N541">
        <v>0</v>
      </c>
      <c r="O541">
        <v>0</v>
      </c>
      <c r="P541">
        <v>1</v>
      </c>
      <c r="Q541">
        <v>23</v>
      </c>
    </row>
    <row r="542" spans="2:17" x14ac:dyDescent="0.25">
      <c r="B542">
        <v>38</v>
      </c>
      <c r="C542">
        <v>89</v>
      </c>
      <c r="D542">
        <v>-0.67</v>
      </c>
      <c r="E542">
        <v>-0.67</v>
      </c>
      <c r="F542">
        <v>0</v>
      </c>
      <c r="G542">
        <v>0</v>
      </c>
      <c r="H542">
        <v>0</v>
      </c>
      <c r="I542">
        <v>-1</v>
      </c>
      <c r="J542">
        <v>0</v>
      </c>
      <c r="K542">
        <v>0</v>
      </c>
      <c r="L542">
        <v>2</v>
      </c>
      <c r="M542">
        <v>0</v>
      </c>
      <c r="N542">
        <v>0</v>
      </c>
      <c r="O542">
        <v>0</v>
      </c>
      <c r="P542">
        <v>1</v>
      </c>
      <c r="Q542">
        <v>23</v>
      </c>
    </row>
    <row r="543" spans="2:17" x14ac:dyDescent="0.25">
      <c r="B543">
        <v>39</v>
      </c>
      <c r="C543">
        <v>89</v>
      </c>
      <c r="D543">
        <v>-0.67</v>
      </c>
      <c r="E543">
        <v>-0.67</v>
      </c>
      <c r="F543">
        <v>0</v>
      </c>
      <c r="G543">
        <v>0</v>
      </c>
      <c r="H543">
        <v>0</v>
      </c>
      <c r="I543">
        <v>-1</v>
      </c>
      <c r="J543">
        <v>0</v>
      </c>
      <c r="K543">
        <v>0</v>
      </c>
      <c r="L543">
        <v>2</v>
      </c>
      <c r="M543">
        <v>0</v>
      </c>
      <c r="N543">
        <v>0</v>
      </c>
      <c r="O543">
        <v>0</v>
      </c>
      <c r="P543">
        <v>1</v>
      </c>
      <c r="Q543">
        <v>23</v>
      </c>
    </row>
    <row r="544" spans="2:17" x14ac:dyDescent="0.25">
      <c r="B544">
        <v>40</v>
      </c>
      <c r="C544">
        <v>89</v>
      </c>
      <c r="D544">
        <v>-0.67</v>
      </c>
      <c r="E544">
        <v>-0.67</v>
      </c>
      <c r="F544">
        <v>0</v>
      </c>
      <c r="G544">
        <v>0</v>
      </c>
      <c r="H544">
        <v>0</v>
      </c>
      <c r="I544">
        <v>-1</v>
      </c>
      <c r="J544">
        <v>0</v>
      </c>
      <c r="K544">
        <v>0</v>
      </c>
      <c r="L544">
        <v>2</v>
      </c>
      <c r="M544">
        <v>0</v>
      </c>
      <c r="N544">
        <v>0</v>
      </c>
      <c r="O544">
        <v>0</v>
      </c>
      <c r="P544">
        <v>1</v>
      </c>
      <c r="Q544">
        <v>23</v>
      </c>
    </row>
    <row r="545" spans="2:17" x14ac:dyDescent="0.25">
      <c r="B545">
        <v>41</v>
      </c>
      <c r="C545">
        <v>89</v>
      </c>
      <c r="D545">
        <v>-0.67</v>
      </c>
      <c r="E545">
        <v>-0.67</v>
      </c>
      <c r="F545">
        <v>0</v>
      </c>
      <c r="G545">
        <v>0</v>
      </c>
      <c r="H545">
        <v>0</v>
      </c>
      <c r="I545">
        <v>-1</v>
      </c>
      <c r="J545">
        <v>0</v>
      </c>
      <c r="K545">
        <v>0</v>
      </c>
      <c r="L545">
        <v>2</v>
      </c>
      <c r="M545">
        <v>0</v>
      </c>
      <c r="N545">
        <v>0</v>
      </c>
      <c r="O545">
        <v>0</v>
      </c>
      <c r="P545">
        <v>1</v>
      </c>
      <c r="Q545">
        <v>23</v>
      </c>
    </row>
    <row r="546" spans="2:17" x14ac:dyDescent="0.25">
      <c r="B546">
        <v>42</v>
      </c>
      <c r="C546">
        <v>89</v>
      </c>
      <c r="D546">
        <v>-0.67</v>
      </c>
      <c r="E546">
        <v>-0.67</v>
      </c>
      <c r="F546">
        <v>0</v>
      </c>
      <c r="G546">
        <v>0</v>
      </c>
      <c r="H546">
        <v>0</v>
      </c>
      <c r="I546">
        <v>-1</v>
      </c>
      <c r="J546">
        <v>0</v>
      </c>
      <c r="K546">
        <v>0</v>
      </c>
      <c r="L546">
        <v>2</v>
      </c>
      <c r="M546">
        <v>0</v>
      </c>
      <c r="N546">
        <v>0</v>
      </c>
      <c r="O546">
        <v>0</v>
      </c>
      <c r="P546">
        <v>1</v>
      </c>
      <c r="Q546">
        <v>23</v>
      </c>
    </row>
    <row r="547" spans="2:17" x14ac:dyDescent="0.25">
      <c r="B547">
        <v>43</v>
      </c>
      <c r="C547">
        <v>89</v>
      </c>
      <c r="D547">
        <v>-0.67</v>
      </c>
      <c r="E547">
        <v>-0.67</v>
      </c>
      <c r="F547">
        <v>0</v>
      </c>
      <c r="G547">
        <v>0</v>
      </c>
      <c r="H547">
        <v>0</v>
      </c>
      <c r="I547">
        <v>-1</v>
      </c>
      <c r="J547">
        <v>0</v>
      </c>
      <c r="K547">
        <v>0</v>
      </c>
      <c r="L547">
        <v>2</v>
      </c>
      <c r="M547">
        <v>0</v>
      </c>
      <c r="N547">
        <v>0</v>
      </c>
      <c r="O547">
        <v>0</v>
      </c>
      <c r="P547">
        <v>1</v>
      </c>
      <c r="Q547">
        <v>23</v>
      </c>
    </row>
    <row r="548" spans="2:17" x14ac:dyDescent="0.25">
      <c r="B548">
        <v>44</v>
      </c>
      <c r="C548">
        <v>89</v>
      </c>
      <c r="D548">
        <v>-0.67</v>
      </c>
      <c r="E548">
        <v>-0.67</v>
      </c>
      <c r="F548">
        <v>0</v>
      </c>
      <c r="G548">
        <v>0</v>
      </c>
      <c r="H548">
        <v>0</v>
      </c>
      <c r="I548">
        <v>-1</v>
      </c>
      <c r="J548">
        <v>0</v>
      </c>
      <c r="K548">
        <v>0</v>
      </c>
      <c r="L548">
        <v>2</v>
      </c>
      <c r="M548">
        <v>0</v>
      </c>
      <c r="N548">
        <v>0</v>
      </c>
      <c r="O548">
        <v>0</v>
      </c>
      <c r="P548">
        <v>1</v>
      </c>
      <c r="Q548">
        <v>23</v>
      </c>
    </row>
    <row r="549" spans="2:17" x14ac:dyDescent="0.25">
      <c r="B549">
        <v>45</v>
      </c>
      <c r="C549">
        <v>89</v>
      </c>
      <c r="D549">
        <v>-0.67</v>
      </c>
      <c r="E549">
        <v>-0.67</v>
      </c>
      <c r="F549">
        <v>0</v>
      </c>
      <c r="G549">
        <v>0</v>
      </c>
      <c r="H549">
        <v>0</v>
      </c>
      <c r="I549">
        <v>-1</v>
      </c>
      <c r="J549">
        <v>0</v>
      </c>
      <c r="K549">
        <v>0</v>
      </c>
      <c r="L549">
        <v>2</v>
      </c>
      <c r="M549">
        <v>0</v>
      </c>
      <c r="N549">
        <v>0</v>
      </c>
      <c r="O549">
        <v>0</v>
      </c>
      <c r="P549">
        <v>1</v>
      </c>
      <c r="Q549">
        <v>23</v>
      </c>
    </row>
    <row r="550" spans="2:17" x14ac:dyDescent="0.25">
      <c r="B550">
        <v>46</v>
      </c>
      <c r="C550">
        <v>89</v>
      </c>
      <c r="D550">
        <v>-0.67</v>
      </c>
      <c r="E550">
        <v>-0.67</v>
      </c>
      <c r="F550">
        <v>0</v>
      </c>
      <c r="G550">
        <v>0</v>
      </c>
      <c r="H550">
        <v>0</v>
      </c>
      <c r="I550">
        <v>-1</v>
      </c>
      <c r="J550">
        <v>0</v>
      </c>
      <c r="K550">
        <v>0</v>
      </c>
      <c r="L550">
        <v>2</v>
      </c>
      <c r="M550">
        <v>0</v>
      </c>
      <c r="N550">
        <v>0</v>
      </c>
      <c r="O550">
        <v>0</v>
      </c>
      <c r="P550">
        <v>1</v>
      </c>
      <c r="Q550">
        <v>23</v>
      </c>
    </row>
    <row r="551" spans="2:17" x14ac:dyDescent="0.25">
      <c r="B551">
        <v>47</v>
      </c>
      <c r="C551">
        <v>89</v>
      </c>
      <c r="D551">
        <v>-0.67</v>
      </c>
      <c r="E551">
        <v>-0.67</v>
      </c>
      <c r="F551">
        <v>0</v>
      </c>
      <c r="G551">
        <v>0</v>
      </c>
      <c r="H551">
        <v>0</v>
      </c>
      <c r="I551">
        <v>-1</v>
      </c>
      <c r="J551">
        <v>0</v>
      </c>
      <c r="K551">
        <v>0</v>
      </c>
      <c r="L551">
        <v>2</v>
      </c>
      <c r="M551">
        <v>0</v>
      </c>
      <c r="N551">
        <v>0</v>
      </c>
      <c r="O551">
        <v>0</v>
      </c>
      <c r="P551">
        <v>1</v>
      </c>
      <c r="Q551">
        <v>23</v>
      </c>
    </row>
    <row r="552" spans="2:17" x14ac:dyDescent="0.25">
      <c r="B552">
        <v>48</v>
      </c>
      <c r="C552">
        <v>89</v>
      </c>
      <c r="D552">
        <v>-0.67</v>
      </c>
      <c r="E552">
        <v>-0.67</v>
      </c>
      <c r="F552">
        <v>0</v>
      </c>
      <c r="G552">
        <v>0</v>
      </c>
      <c r="H552">
        <v>0</v>
      </c>
      <c r="I552">
        <v>-1</v>
      </c>
      <c r="J552">
        <v>0</v>
      </c>
      <c r="K552">
        <v>0</v>
      </c>
      <c r="L552">
        <v>2</v>
      </c>
      <c r="M552">
        <v>0</v>
      </c>
      <c r="N552">
        <v>0</v>
      </c>
      <c r="O552">
        <v>0</v>
      </c>
      <c r="P552">
        <v>1</v>
      </c>
      <c r="Q552">
        <v>23</v>
      </c>
    </row>
    <row r="553" spans="2:17" x14ac:dyDescent="0.25">
      <c r="B553">
        <v>49</v>
      </c>
      <c r="C553">
        <v>89</v>
      </c>
      <c r="D553">
        <v>-0.67</v>
      </c>
      <c r="E553">
        <v>-0.67</v>
      </c>
      <c r="F553">
        <v>0</v>
      </c>
      <c r="G553">
        <v>0</v>
      </c>
      <c r="H553">
        <v>0</v>
      </c>
      <c r="I553">
        <v>-1</v>
      </c>
      <c r="J553">
        <v>0</v>
      </c>
      <c r="K553">
        <v>0</v>
      </c>
      <c r="L553">
        <v>2</v>
      </c>
      <c r="M553">
        <v>0</v>
      </c>
      <c r="N553">
        <v>0</v>
      </c>
      <c r="O553">
        <v>0</v>
      </c>
      <c r="P553">
        <v>1</v>
      </c>
      <c r="Q553">
        <v>23</v>
      </c>
    </row>
    <row r="554" spans="2:17" x14ac:dyDescent="0.25">
      <c r="B554">
        <v>50</v>
      </c>
      <c r="C554">
        <v>89</v>
      </c>
      <c r="D554">
        <v>-0.67</v>
      </c>
      <c r="E554">
        <v>-0.67</v>
      </c>
      <c r="F554">
        <v>0</v>
      </c>
      <c r="G554">
        <v>0</v>
      </c>
      <c r="H554">
        <v>0</v>
      </c>
      <c r="I554">
        <v>-1</v>
      </c>
      <c r="J554">
        <v>0</v>
      </c>
      <c r="K554">
        <v>0</v>
      </c>
      <c r="L554">
        <v>2</v>
      </c>
      <c r="M554">
        <v>0</v>
      </c>
      <c r="N554">
        <v>0</v>
      </c>
      <c r="O554">
        <v>0</v>
      </c>
      <c r="P554">
        <v>1</v>
      </c>
      <c r="Q554">
        <v>23</v>
      </c>
    </row>
    <row r="555" spans="2:17" x14ac:dyDescent="0.25">
      <c r="B555">
        <v>51</v>
      </c>
      <c r="C555">
        <v>89</v>
      </c>
      <c r="D555">
        <v>-0.67</v>
      </c>
      <c r="E555">
        <v>-0.67</v>
      </c>
      <c r="F555">
        <v>0</v>
      </c>
      <c r="G555">
        <v>0</v>
      </c>
      <c r="H555">
        <v>0</v>
      </c>
      <c r="I555">
        <v>-1</v>
      </c>
      <c r="J555">
        <v>0</v>
      </c>
      <c r="K555">
        <v>0</v>
      </c>
      <c r="L555">
        <v>2</v>
      </c>
      <c r="M555">
        <v>0</v>
      </c>
      <c r="N555">
        <v>0</v>
      </c>
      <c r="O555">
        <v>0</v>
      </c>
      <c r="P555">
        <v>1</v>
      </c>
      <c r="Q555">
        <v>23</v>
      </c>
    </row>
    <row r="556" spans="2:17" x14ac:dyDescent="0.25">
      <c r="B556">
        <v>52</v>
      </c>
      <c r="C556">
        <v>89</v>
      </c>
      <c r="D556">
        <v>-0.67</v>
      </c>
      <c r="E556">
        <v>-0.67</v>
      </c>
      <c r="F556">
        <v>0</v>
      </c>
      <c r="G556">
        <v>0</v>
      </c>
      <c r="H556">
        <v>0</v>
      </c>
      <c r="I556">
        <v>-1</v>
      </c>
      <c r="J556">
        <v>0</v>
      </c>
      <c r="K556">
        <v>0</v>
      </c>
      <c r="L556">
        <v>2</v>
      </c>
      <c r="M556">
        <v>0</v>
      </c>
      <c r="N556">
        <v>0</v>
      </c>
      <c r="O556">
        <v>0</v>
      </c>
      <c r="P556">
        <v>1</v>
      </c>
      <c r="Q556">
        <v>23</v>
      </c>
    </row>
    <row r="557" spans="2:17" x14ac:dyDescent="0.25">
      <c r="B557">
        <v>53</v>
      </c>
      <c r="C557">
        <v>89</v>
      </c>
      <c r="D557">
        <v>-0.67</v>
      </c>
      <c r="E557">
        <v>-0.67</v>
      </c>
      <c r="F557">
        <v>0</v>
      </c>
      <c r="G557">
        <v>0</v>
      </c>
      <c r="H557">
        <v>0</v>
      </c>
      <c r="I557">
        <v>-1</v>
      </c>
      <c r="J557">
        <v>0</v>
      </c>
      <c r="K557">
        <v>0</v>
      </c>
      <c r="L557">
        <v>2</v>
      </c>
      <c r="M557">
        <v>0</v>
      </c>
      <c r="N557">
        <v>0</v>
      </c>
      <c r="O557">
        <v>0</v>
      </c>
      <c r="P557">
        <v>1</v>
      </c>
      <c r="Q557">
        <v>23</v>
      </c>
    </row>
    <row r="558" spans="2:17" x14ac:dyDescent="0.25">
      <c r="B558">
        <v>54</v>
      </c>
      <c r="C558">
        <v>89</v>
      </c>
      <c r="D558">
        <v>-0.67</v>
      </c>
      <c r="E558">
        <v>-0.67</v>
      </c>
      <c r="F558">
        <v>0</v>
      </c>
      <c r="G558">
        <v>0</v>
      </c>
      <c r="H558">
        <v>0</v>
      </c>
      <c r="I558">
        <v>-1</v>
      </c>
      <c r="J558">
        <v>0</v>
      </c>
      <c r="K558">
        <v>0</v>
      </c>
      <c r="L558">
        <v>2</v>
      </c>
      <c r="M558">
        <v>0</v>
      </c>
      <c r="N558">
        <v>0</v>
      </c>
      <c r="O558">
        <v>0</v>
      </c>
      <c r="P558">
        <v>1</v>
      </c>
      <c r="Q558">
        <v>23</v>
      </c>
    </row>
    <row r="559" spans="2:17" x14ac:dyDescent="0.25">
      <c r="B559">
        <v>55</v>
      </c>
      <c r="C559">
        <v>89</v>
      </c>
      <c r="D559">
        <v>-0.67</v>
      </c>
      <c r="E559">
        <v>-0.67</v>
      </c>
      <c r="F559">
        <v>0</v>
      </c>
      <c r="G559">
        <v>0</v>
      </c>
      <c r="H559">
        <v>0</v>
      </c>
      <c r="I559">
        <v>-1</v>
      </c>
      <c r="J559">
        <v>0</v>
      </c>
      <c r="K559">
        <v>0</v>
      </c>
      <c r="L559">
        <v>2</v>
      </c>
      <c r="M559">
        <v>0</v>
      </c>
      <c r="N559">
        <v>0</v>
      </c>
      <c r="O559">
        <v>0</v>
      </c>
      <c r="P559">
        <v>1</v>
      </c>
      <c r="Q559">
        <v>23</v>
      </c>
    </row>
    <row r="560" spans="2:17" x14ac:dyDescent="0.25">
      <c r="B560">
        <v>56</v>
      </c>
      <c r="C560">
        <v>89</v>
      </c>
      <c r="D560">
        <v>-0.67</v>
      </c>
      <c r="E560">
        <v>-0.67</v>
      </c>
      <c r="F560">
        <v>0</v>
      </c>
      <c r="G560">
        <v>0</v>
      </c>
      <c r="H560">
        <v>0</v>
      </c>
      <c r="I560">
        <v>-1</v>
      </c>
      <c r="J560">
        <v>0</v>
      </c>
      <c r="K560">
        <v>0</v>
      </c>
      <c r="L560">
        <v>2</v>
      </c>
      <c r="M560">
        <v>0</v>
      </c>
      <c r="N560">
        <v>0</v>
      </c>
      <c r="O560">
        <v>0</v>
      </c>
      <c r="P560">
        <v>1</v>
      </c>
      <c r="Q560">
        <v>23</v>
      </c>
    </row>
    <row r="561" spans="2:17" x14ac:dyDescent="0.25">
      <c r="B561">
        <v>2</v>
      </c>
      <c r="C561">
        <v>89</v>
      </c>
      <c r="D561">
        <v>-0.67</v>
      </c>
      <c r="E561">
        <v>-0.67</v>
      </c>
      <c r="F561">
        <v>0</v>
      </c>
      <c r="G561">
        <v>0</v>
      </c>
      <c r="H561">
        <v>0</v>
      </c>
      <c r="I561">
        <v>-1</v>
      </c>
      <c r="J561">
        <v>0</v>
      </c>
      <c r="K561">
        <v>0</v>
      </c>
      <c r="L561">
        <v>2</v>
      </c>
      <c r="M561">
        <v>0</v>
      </c>
      <c r="N561">
        <v>0</v>
      </c>
      <c r="O561">
        <v>0</v>
      </c>
      <c r="P561">
        <v>1</v>
      </c>
      <c r="Q561">
        <v>23</v>
      </c>
    </row>
    <row r="562" spans="2:17" x14ac:dyDescent="0.25">
      <c r="B562">
        <v>3</v>
      </c>
      <c r="C562">
        <v>89</v>
      </c>
      <c r="D562">
        <v>-0.67</v>
      </c>
      <c r="E562">
        <v>-0.67</v>
      </c>
      <c r="F562">
        <v>0</v>
      </c>
      <c r="G562">
        <v>0</v>
      </c>
      <c r="H562">
        <v>0</v>
      </c>
      <c r="I562">
        <v>-1</v>
      </c>
      <c r="J562">
        <v>0</v>
      </c>
      <c r="K562">
        <v>0</v>
      </c>
      <c r="L562">
        <v>2</v>
      </c>
      <c r="M562">
        <v>0</v>
      </c>
      <c r="N562">
        <v>0</v>
      </c>
      <c r="O562">
        <v>0</v>
      </c>
      <c r="P562">
        <v>1</v>
      </c>
      <c r="Q562">
        <v>23</v>
      </c>
    </row>
    <row r="563" spans="2:17" x14ac:dyDescent="0.25">
      <c r="B563">
        <v>4</v>
      </c>
      <c r="C563">
        <v>89</v>
      </c>
      <c r="D563">
        <v>-0.67</v>
      </c>
      <c r="E563">
        <v>-0.67</v>
      </c>
      <c r="F563">
        <v>0</v>
      </c>
      <c r="G563">
        <v>0</v>
      </c>
      <c r="H563">
        <v>0</v>
      </c>
      <c r="I563">
        <v>-1</v>
      </c>
      <c r="J563">
        <v>0</v>
      </c>
      <c r="K563">
        <v>0</v>
      </c>
      <c r="L563">
        <v>2</v>
      </c>
      <c r="M563">
        <v>0</v>
      </c>
      <c r="N563">
        <v>0</v>
      </c>
      <c r="O563">
        <v>0</v>
      </c>
      <c r="P563">
        <v>1</v>
      </c>
      <c r="Q563">
        <v>23</v>
      </c>
    </row>
    <row r="564" spans="2:17" x14ac:dyDescent="0.25">
      <c r="B564">
        <v>5</v>
      </c>
      <c r="C564">
        <v>89</v>
      </c>
      <c r="D564">
        <v>-0.67</v>
      </c>
      <c r="E564">
        <v>-0.67</v>
      </c>
      <c r="F564">
        <v>0</v>
      </c>
      <c r="G564">
        <v>0</v>
      </c>
      <c r="H564">
        <v>0</v>
      </c>
      <c r="I564">
        <v>-1</v>
      </c>
      <c r="J564">
        <v>0</v>
      </c>
      <c r="K564">
        <v>0</v>
      </c>
      <c r="L564">
        <v>2</v>
      </c>
      <c r="M564">
        <v>0</v>
      </c>
      <c r="N564">
        <v>0</v>
      </c>
      <c r="O564">
        <v>0</v>
      </c>
      <c r="P564">
        <v>1</v>
      </c>
      <c r="Q564">
        <v>23</v>
      </c>
    </row>
    <row r="565" spans="2:17" x14ac:dyDescent="0.25">
      <c r="B565">
        <v>6</v>
      </c>
      <c r="C565">
        <v>89</v>
      </c>
      <c r="D565">
        <v>-0.67</v>
      </c>
      <c r="E565">
        <v>-0.67</v>
      </c>
      <c r="F565">
        <v>0</v>
      </c>
      <c r="G565">
        <v>0</v>
      </c>
      <c r="H565">
        <v>0</v>
      </c>
      <c r="I565">
        <v>-1</v>
      </c>
      <c r="J565">
        <v>0</v>
      </c>
      <c r="K565">
        <v>0</v>
      </c>
      <c r="L565">
        <v>2</v>
      </c>
      <c r="M565">
        <v>0</v>
      </c>
      <c r="N565">
        <v>0</v>
      </c>
      <c r="O565">
        <v>0</v>
      </c>
      <c r="P565">
        <v>1</v>
      </c>
      <c r="Q565">
        <v>23</v>
      </c>
    </row>
    <row r="566" spans="2:17" x14ac:dyDescent="0.25">
      <c r="B566">
        <v>7</v>
      </c>
      <c r="C566">
        <v>89</v>
      </c>
      <c r="D566">
        <v>-0.67</v>
      </c>
      <c r="E566">
        <v>-0.67</v>
      </c>
      <c r="F566">
        <v>0</v>
      </c>
      <c r="G566">
        <v>0</v>
      </c>
      <c r="H566">
        <v>0</v>
      </c>
      <c r="I566">
        <v>-1</v>
      </c>
      <c r="J566">
        <v>0</v>
      </c>
      <c r="K566">
        <v>0</v>
      </c>
      <c r="L566">
        <v>2</v>
      </c>
      <c r="M566">
        <v>0</v>
      </c>
      <c r="N566">
        <v>0</v>
      </c>
      <c r="O566">
        <v>0</v>
      </c>
      <c r="P566">
        <v>1</v>
      </c>
      <c r="Q566">
        <v>23</v>
      </c>
    </row>
    <row r="567" spans="2:17" x14ac:dyDescent="0.25">
      <c r="B567">
        <v>8</v>
      </c>
      <c r="C567">
        <v>89</v>
      </c>
      <c r="D567">
        <v>-0.67</v>
      </c>
      <c r="E567">
        <v>-0.67</v>
      </c>
      <c r="F567">
        <v>0</v>
      </c>
      <c r="G567">
        <v>0</v>
      </c>
      <c r="H567">
        <v>0</v>
      </c>
      <c r="I567">
        <v>-1</v>
      </c>
      <c r="J567">
        <v>0</v>
      </c>
      <c r="K567">
        <v>0</v>
      </c>
      <c r="L567">
        <v>2</v>
      </c>
      <c r="M567">
        <v>0</v>
      </c>
      <c r="N567">
        <v>0</v>
      </c>
      <c r="O567">
        <v>0</v>
      </c>
      <c r="P567">
        <v>1</v>
      </c>
      <c r="Q567">
        <v>23</v>
      </c>
    </row>
    <row r="568" spans="2:17" x14ac:dyDescent="0.25">
      <c r="B568">
        <v>9</v>
      </c>
      <c r="C568">
        <v>89</v>
      </c>
      <c r="D568">
        <v>-0.67</v>
      </c>
      <c r="E568">
        <v>-0.67</v>
      </c>
      <c r="F568">
        <v>0</v>
      </c>
      <c r="G568">
        <v>0</v>
      </c>
      <c r="H568">
        <v>0</v>
      </c>
      <c r="I568">
        <v>-1</v>
      </c>
      <c r="J568">
        <v>0</v>
      </c>
      <c r="K568">
        <v>0</v>
      </c>
      <c r="L568">
        <v>2</v>
      </c>
      <c r="M568">
        <v>0</v>
      </c>
      <c r="N568">
        <v>0</v>
      </c>
      <c r="O568">
        <v>0</v>
      </c>
      <c r="P568">
        <v>1</v>
      </c>
      <c r="Q568">
        <v>23</v>
      </c>
    </row>
    <row r="569" spans="2:17" x14ac:dyDescent="0.25">
      <c r="B569">
        <v>10</v>
      </c>
      <c r="C569">
        <v>89</v>
      </c>
      <c r="D569">
        <v>-0.67</v>
      </c>
      <c r="E569">
        <v>-0.67</v>
      </c>
      <c r="F569">
        <v>0</v>
      </c>
      <c r="G569">
        <v>0</v>
      </c>
      <c r="H569">
        <v>0</v>
      </c>
      <c r="I569">
        <v>-1</v>
      </c>
      <c r="J569">
        <v>0</v>
      </c>
      <c r="K569">
        <v>0</v>
      </c>
      <c r="L569">
        <v>2</v>
      </c>
      <c r="M569">
        <v>0</v>
      </c>
      <c r="N569">
        <v>0</v>
      </c>
      <c r="O569">
        <v>0</v>
      </c>
      <c r="P569">
        <v>1</v>
      </c>
      <c r="Q569">
        <v>23</v>
      </c>
    </row>
    <row r="570" spans="2:17" x14ac:dyDescent="0.25">
      <c r="B570">
        <v>11</v>
      </c>
      <c r="C570">
        <v>89</v>
      </c>
      <c r="D570">
        <v>-0.67</v>
      </c>
      <c r="E570">
        <v>-0.67</v>
      </c>
      <c r="F570">
        <v>0</v>
      </c>
      <c r="G570">
        <v>0</v>
      </c>
      <c r="H570">
        <v>0</v>
      </c>
      <c r="I570">
        <v>-1</v>
      </c>
      <c r="J570">
        <v>0</v>
      </c>
      <c r="K570">
        <v>0</v>
      </c>
      <c r="L570">
        <v>2</v>
      </c>
      <c r="M570">
        <v>0</v>
      </c>
      <c r="N570">
        <v>0</v>
      </c>
      <c r="O570">
        <v>0</v>
      </c>
      <c r="P570">
        <v>1</v>
      </c>
      <c r="Q570">
        <v>23</v>
      </c>
    </row>
    <row r="571" spans="2:17" x14ac:dyDescent="0.25">
      <c r="B571">
        <v>12</v>
      </c>
      <c r="C571">
        <v>89</v>
      </c>
      <c r="D571">
        <v>-0.67</v>
      </c>
      <c r="E571">
        <v>-0.67</v>
      </c>
      <c r="F571">
        <v>0</v>
      </c>
      <c r="G571">
        <v>0</v>
      </c>
      <c r="H571">
        <v>0</v>
      </c>
      <c r="I571">
        <v>-1</v>
      </c>
      <c r="J571">
        <v>0</v>
      </c>
      <c r="K571">
        <v>0</v>
      </c>
      <c r="L571">
        <v>2</v>
      </c>
      <c r="M571">
        <v>0</v>
      </c>
      <c r="N571">
        <v>0</v>
      </c>
      <c r="O571">
        <v>0</v>
      </c>
      <c r="P571">
        <v>1</v>
      </c>
      <c r="Q571">
        <v>23</v>
      </c>
    </row>
    <row r="572" spans="2:17" x14ac:dyDescent="0.25">
      <c r="B572">
        <v>13</v>
      </c>
      <c r="C572">
        <v>89</v>
      </c>
      <c r="D572">
        <v>-0.67</v>
      </c>
      <c r="E572">
        <v>-0.67</v>
      </c>
      <c r="F572">
        <v>0</v>
      </c>
      <c r="G572">
        <v>0</v>
      </c>
      <c r="H572">
        <v>0</v>
      </c>
      <c r="I572">
        <v>-1</v>
      </c>
      <c r="J572">
        <v>0</v>
      </c>
      <c r="K572">
        <v>0</v>
      </c>
      <c r="L572">
        <v>2</v>
      </c>
      <c r="M572">
        <v>0</v>
      </c>
      <c r="N572">
        <v>0</v>
      </c>
      <c r="O572">
        <v>0</v>
      </c>
      <c r="P572">
        <v>1</v>
      </c>
      <c r="Q572">
        <v>23</v>
      </c>
    </row>
    <row r="573" spans="2:17" x14ac:dyDescent="0.25">
      <c r="B573">
        <v>14</v>
      </c>
      <c r="C573">
        <v>89</v>
      </c>
      <c r="D573">
        <v>-0.67</v>
      </c>
      <c r="E573">
        <v>-0.67</v>
      </c>
      <c r="F573">
        <v>0</v>
      </c>
      <c r="G573">
        <v>0</v>
      </c>
      <c r="H573">
        <v>0</v>
      </c>
      <c r="I573">
        <v>-1</v>
      </c>
      <c r="J573">
        <v>0</v>
      </c>
      <c r="K573">
        <v>0</v>
      </c>
      <c r="L573">
        <v>2</v>
      </c>
      <c r="M573">
        <v>0</v>
      </c>
      <c r="N573">
        <v>0</v>
      </c>
      <c r="O573">
        <v>0</v>
      </c>
      <c r="P573">
        <v>1</v>
      </c>
      <c r="Q573">
        <v>23</v>
      </c>
    </row>
    <row r="574" spans="2:17" x14ac:dyDescent="0.25">
      <c r="B574">
        <v>200</v>
      </c>
      <c r="C574">
        <v>89</v>
      </c>
      <c r="D574">
        <v>-0.76</v>
      </c>
      <c r="E574">
        <v>-0.76</v>
      </c>
      <c r="F574">
        <v>0</v>
      </c>
      <c r="G574">
        <v>0</v>
      </c>
      <c r="H574">
        <v>0</v>
      </c>
      <c r="I574">
        <v>-1</v>
      </c>
      <c r="J574">
        <v>0</v>
      </c>
      <c r="K574">
        <v>0</v>
      </c>
      <c r="L574">
        <v>2</v>
      </c>
      <c r="M574">
        <v>0</v>
      </c>
      <c r="N574">
        <v>0</v>
      </c>
      <c r="O574">
        <v>0</v>
      </c>
      <c r="P574">
        <v>1</v>
      </c>
      <c r="Q574">
        <v>23</v>
      </c>
    </row>
    <row r="575" spans="2:17" x14ac:dyDescent="0.25">
      <c r="B575">
        <v>201</v>
      </c>
      <c r="C575">
        <v>89</v>
      </c>
      <c r="D575">
        <v>-0.76</v>
      </c>
      <c r="E575">
        <v>-0.76</v>
      </c>
      <c r="F575">
        <v>0</v>
      </c>
      <c r="G575">
        <v>0</v>
      </c>
      <c r="H575">
        <v>0</v>
      </c>
      <c r="I575">
        <v>-1</v>
      </c>
      <c r="J575">
        <v>0</v>
      </c>
      <c r="K575">
        <v>0</v>
      </c>
      <c r="L575">
        <v>2</v>
      </c>
      <c r="M575">
        <v>0</v>
      </c>
      <c r="N575">
        <v>0</v>
      </c>
      <c r="O575">
        <v>0</v>
      </c>
      <c r="P575">
        <v>1</v>
      </c>
      <c r="Q575">
        <v>23</v>
      </c>
    </row>
    <row r="576" spans="2:17" x14ac:dyDescent="0.25">
      <c r="B576">
        <v>202</v>
      </c>
      <c r="C576">
        <v>89</v>
      </c>
      <c r="D576">
        <v>-0.76</v>
      </c>
      <c r="E576">
        <v>-0.76</v>
      </c>
      <c r="F576">
        <v>0</v>
      </c>
      <c r="G576">
        <v>0</v>
      </c>
      <c r="H576">
        <v>0</v>
      </c>
      <c r="I576">
        <v>-1</v>
      </c>
      <c r="J576">
        <v>0</v>
      </c>
      <c r="K576">
        <v>0</v>
      </c>
      <c r="L576">
        <v>2</v>
      </c>
      <c r="M576">
        <v>0</v>
      </c>
      <c r="N576">
        <v>0</v>
      </c>
      <c r="O576">
        <v>0</v>
      </c>
      <c r="P576">
        <v>1</v>
      </c>
      <c r="Q576">
        <v>23</v>
      </c>
    </row>
    <row r="577" spans="2:17" x14ac:dyDescent="0.25">
      <c r="B577">
        <v>203</v>
      </c>
      <c r="C577">
        <v>89</v>
      </c>
      <c r="D577">
        <v>-0.76</v>
      </c>
      <c r="E577">
        <v>-0.76</v>
      </c>
      <c r="F577">
        <v>0</v>
      </c>
      <c r="G577">
        <v>0</v>
      </c>
      <c r="H577">
        <v>0</v>
      </c>
      <c r="I577">
        <v>-1</v>
      </c>
      <c r="J577">
        <v>0</v>
      </c>
      <c r="K577">
        <v>0</v>
      </c>
      <c r="L577">
        <v>2</v>
      </c>
      <c r="M577">
        <v>0</v>
      </c>
      <c r="N577">
        <v>0</v>
      </c>
      <c r="O577">
        <v>0</v>
      </c>
      <c r="P577">
        <v>1</v>
      </c>
      <c r="Q577">
        <v>23</v>
      </c>
    </row>
    <row r="578" spans="2:17" x14ac:dyDescent="0.25">
      <c r="B578">
        <v>204</v>
      </c>
      <c r="C578">
        <v>89</v>
      </c>
      <c r="D578">
        <v>-0.76</v>
      </c>
      <c r="E578">
        <v>-0.76</v>
      </c>
      <c r="F578">
        <v>0</v>
      </c>
      <c r="G578">
        <v>0</v>
      </c>
      <c r="H578">
        <v>0</v>
      </c>
      <c r="I578">
        <v>-1</v>
      </c>
      <c r="J578">
        <v>0</v>
      </c>
      <c r="K578">
        <v>0</v>
      </c>
      <c r="L578">
        <v>2</v>
      </c>
      <c r="M578">
        <v>0</v>
      </c>
      <c r="N578">
        <v>0</v>
      </c>
      <c r="O578">
        <v>0</v>
      </c>
      <c r="P578">
        <v>1</v>
      </c>
      <c r="Q578">
        <v>23</v>
      </c>
    </row>
    <row r="579" spans="2:17" x14ac:dyDescent="0.25">
      <c r="B579">
        <v>205</v>
      </c>
      <c r="C579">
        <v>89</v>
      </c>
      <c r="D579">
        <v>-0.76</v>
      </c>
      <c r="E579">
        <v>-0.76</v>
      </c>
      <c r="F579">
        <v>0</v>
      </c>
      <c r="G579">
        <v>0</v>
      </c>
      <c r="H579">
        <v>0</v>
      </c>
      <c r="I579">
        <v>-1</v>
      </c>
      <c r="J579">
        <v>0</v>
      </c>
      <c r="K579">
        <v>0</v>
      </c>
      <c r="L579">
        <v>2</v>
      </c>
      <c r="M579">
        <v>0</v>
      </c>
      <c r="N579">
        <v>0</v>
      </c>
      <c r="O579">
        <v>0</v>
      </c>
      <c r="P579">
        <v>1</v>
      </c>
      <c r="Q579">
        <v>23</v>
      </c>
    </row>
    <row r="580" spans="2:17" x14ac:dyDescent="0.25">
      <c r="B580">
        <v>206</v>
      </c>
      <c r="C580">
        <v>89</v>
      </c>
      <c r="D580">
        <v>-0.76</v>
      </c>
      <c r="E580">
        <v>-0.76</v>
      </c>
      <c r="F580">
        <v>0</v>
      </c>
      <c r="G580">
        <v>0</v>
      </c>
      <c r="H580">
        <v>0</v>
      </c>
      <c r="I580">
        <v>-1</v>
      </c>
      <c r="J580">
        <v>0</v>
      </c>
      <c r="K580">
        <v>0</v>
      </c>
      <c r="L580">
        <v>2</v>
      </c>
      <c r="M580">
        <v>0</v>
      </c>
      <c r="N580">
        <v>0</v>
      </c>
      <c r="O580">
        <v>0</v>
      </c>
      <c r="P580">
        <v>1</v>
      </c>
      <c r="Q580">
        <v>23</v>
      </c>
    </row>
    <row r="581" spans="2:17" x14ac:dyDescent="0.25">
      <c r="B581">
        <v>207</v>
      </c>
      <c r="C581">
        <v>89</v>
      </c>
      <c r="D581">
        <v>-0.76</v>
      </c>
      <c r="E581">
        <v>-0.76</v>
      </c>
      <c r="F581">
        <v>0</v>
      </c>
      <c r="G581">
        <v>0</v>
      </c>
      <c r="H581">
        <v>0</v>
      </c>
      <c r="I581">
        <v>-1</v>
      </c>
      <c r="J581">
        <v>0</v>
      </c>
      <c r="K581">
        <v>0</v>
      </c>
      <c r="L581">
        <v>2</v>
      </c>
      <c r="M581">
        <v>0</v>
      </c>
      <c r="N581">
        <v>0</v>
      </c>
      <c r="O581">
        <v>0</v>
      </c>
      <c r="P581">
        <v>1</v>
      </c>
      <c r="Q581">
        <v>23</v>
      </c>
    </row>
    <row r="582" spans="2:17" x14ac:dyDescent="0.25">
      <c r="B582">
        <v>208</v>
      </c>
      <c r="C582">
        <v>89</v>
      </c>
      <c r="D582">
        <v>-0.76</v>
      </c>
      <c r="E582">
        <v>-0.76</v>
      </c>
      <c r="F582">
        <v>0</v>
      </c>
      <c r="G582">
        <v>0</v>
      </c>
      <c r="H582">
        <v>0</v>
      </c>
      <c r="I582">
        <v>-1</v>
      </c>
      <c r="J582">
        <v>0</v>
      </c>
      <c r="K582">
        <v>0</v>
      </c>
      <c r="L582">
        <v>2</v>
      </c>
      <c r="M582">
        <v>0</v>
      </c>
      <c r="N582">
        <v>0</v>
      </c>
      <c r="O582">
        <v>0</v>
      </c>
      <c r="P582">
        <v>1</v>
      </c>
      <c r="Q582">
        <v>23</v>
      </c>
    </row>
    <row r="583" spans="2:17" x14ac:dyDescent="0.25">
      <c r="B583">
        <v>209</v>
      </c>
      <c r="C583">
        <v>89</v>
      </c>
      <c r="D583">
        <v>-0.76</v>
      </c>
      <c r="E583">
        <v>-0.76</v>
      </c>
      <c r="F583">
        <v>0</v>
      </c>
      <c r="G583">
        <v>0</v>
      </c>
      <c r="H583">
        <v>0</v>
      </c>
      <c r="I583">
        <v>-1</v>
      </c>
      <c r="J583">
        <v>0</v>
      </c>
      <c r="K583">
        <v>0</v>
      </c>
      <c r="L583">
        <v>2</v>
      </c>
      <c r="M583">
        <v>0</v>
      </c>
      <c r="N583">
        <v>0</v>
      </c>
      <c r="O583">
        <v>0</v>
      </c>
      <c r="P583">
        <v>1</v>
      </c>
      <c r="Q583">
        <v>23</v>
      </c>
    </row>
    <row r="584" spans="2:17" x14ac:dyDescent="0.25">
      <c r="B584">
        <v>210</v>
      </c>
      <c r="C584">
        <v>89</v>
      </c>
      <c r="D584">
        <v>-0.76</v>
      </c>
      <c r="E584">
        <v>-0.76</v>
      </c>
      <c r="F584">
        <v>0</v>
      </c>
      <c r="G584">
        <v>0</v>
      </c>
      <c r="H584">
        <v>0</v>
      </c>
      <c r="I584">
        <v>-1</v>
      </c>
      <c r="J584">
        <v>0</v>
      </c>
      <c r="K584">
        <v>0</v>
      </c>
      <c r="L584">
        <v>2</v>
      </c>
      <c r="M584">
        <v>0</v>
      </c>
      <c r="N584">
        <v>0</v>
      </c>
      <c r="O584">
        <v>0</v>
      </c>
      <c r="P584">
        <v>1</v>
      </c>
      <c r="Q584">
        <v>23</v>
      </c>
    </row>
    <row r="585" spans="2:17" x14ac:dyDescent="0.25">
      <c r="B585">
        <v>211</v>
      </c>
      <c r="C585">
        <v>89</v>
      </c>
      <c r="D585">
        <v>-0.76</v>
      </c>
      <c r="E585">
        <v>-0.76</v>
      </c>
      <c r="F585">
        <v>0</v>
      </c>
      <c r="G585">
        <v>0</v>
      </c>
      <c r="H585">
        <v>0</v>
      </c>
      <c r="I585">
        <v>-1</v>
      </c>
      <c r="J585">
        <v>0</v>
      </c>
      <c r="K585">
        <v>0</v>
      </c>
      <c r="L585">
        <v>2</v>
      </c>
      <c r="M585">
        <v>0</v>
      </c>
      <c r="N585">
        <v>0</v>
      </c>
      <c r="O585">
        <v>0</v>
      </c>
      <c r="P585">
        <v>1</v>
      </c>
      <c r="Q585">
        <v>23</v>
      </c>
    </row>
    <row r="586" spans="2:17" x14ac:dyDescent="0.25">
      <c r="B586">
        <v>212</v>
      </c>
      <c r="C586">
        <v>89</v>
      </c>
      <c r="D586">
        <v>-0.76</v>
      </c>
      <c r="E586">
        <v>-0.76</v>
      </c>
      <c r="F586">
        <v>0</v>
      </c>
      <c r="G586">
        <v>0</v>
      </c>
      <c r="H586">
        <v>0</v>
      </c>
      <c r="I586">
        <v>-1</v>
      </c>
      <c r="J586">
        <v>0</v>
      </c>
      <c r="K586">
        <v>0</v>
      </c>
      <c r="L586">
        <v>2</v>
      </c>
      <c r="M586">
        <v>0</v>
      </c>
      <c r="N586">
        <v>0</v>
      </c>
      <c r="O586">
        <v>0</v>
      </c>
      <c r="P586">
        <v>1</v>
      </c>
      <c r="Q586">
        <v>23</v>
      </c>
    </row>
    <row r="587" spans="2:17" x14ac:dyDescent="0.25">
      <c r="B587">
        <v>213</v>
      </c>
      <c r="C587">
        <v>89</v>
      </c>
      <c r="D587">
        <v>-0.76</v>
      </c>
      <c r="E587">
        <v>-0.76</v>
      </c>
      <c r="F587">
        <v>0</v>
      </c>
      <c r="G587">
        <v>0</v>
      </c>
      <c r="H587">
        <v>0</v>
      </c>
      <c r="I587">
        <v>-1</v>
      </c>
      <c r="J587">
        <v>0</v>
      </c>
      <c r="K587">
        <v>0</v>
      </c>
      <c r="L587">
        <v>2</v>
      </c>
      <c r="M587">
        <v>0</v>
      </c>
      <c r="N587">
        <v>0</v>
      </c>
      <c r="O587">
        <v>0</v>
      </c>
      <c r="P587">
        <v>1</v>
      </c>
      <c r="Q587">
        <v>23</v>
      </c>
    </row>
    <row r="588" spans="2:17" x14ac:dyDescent="0.25">
      <c r="B588">
        <v>125</v>
      </c>
      <c r="C588">
        <v>89</v>
      </c>
      <c r="D588">
        <v>-0.63</v>
      </c>
      <c r="E588">
        <v>-0.63</v>
      </c>
      <c r="F588">
        <v>0</v>
      </c>
      <c r="G588">
        <v>0</v>
      </c>
      <c r="H588">
        <v>0</v>
      </c>
      <c r="I588">
        <v>-1</v>
      </c>
      <c r="J588">
        <v>0</v>
      </c>
      <c r="K588">
        <v>0</v>
      </c>
      <c r="L588">
        <v>2</v>
      </c>
      <c r="M588">
        <v>0</v>
      </c>
      <c r="N588">
        <v>0</v>
      </c>
      <c r="O588">
        <v>0</v>
      </c>
      <c r="P588">
        <v>1</v>
      </c>
      <c r="Q588">
        <v>23</v>
      </c>
    </row>
    <row r="589" spans="2:17" x14ac:dyDescent="0.25">
      <c r="B589">
        <v>126</v>
      </c>
      <c r="C589">
        <v>89</v>
      </c>
      <c r="D589">
        <v>-0.63</v>
      </c>
      <c r="E589">
        <v>-0.63</v>
      </c>
      <c r="F589">
        <v>0</v>
      </c>
      <c r="G589">
        <v>0</v>
      </c>
      <c r="H589">
        <v>0</v>
      </c>
      <c r="I589">
        <v>-1</v>
      </c>
      <c r="J589">
        <v>0</v>
      </c>
      <c r="K589">
        <v>0</v>
      </c>
      <c r="L589">
        <v>2</v>
      </c>
      <c r="M589">
        <v>0</v>
      </c>
      <c r="N589">
        <v>0</v>
      </c>
      <c r="O589">
        <v>0</v>
      </c>
      <c r="P589">
        <v>1</v>
      </c>
      <c r="Q589">
        <v>23</v>
      </c>
    </row>
    <row r="590" spans="2:17" x14ac:dyDescent="0.25">
      <c r="B590">
        <v>155</v>
      </c>
      <c r="C590">
        <v>89</v>
      </c>
      <c r="D590">
        <v>-0.63</v>
      </c>
      <c r="E590">
        <v>-0.63</v>
      </c>
      <c r="F590">
        <v>0</v>
      </c>
      <c r="G590">
        <v>0</v>
      </c>
      <c r="H590">
        <v>0</v>
      </c>
      <c r="I590">
        <v>-1</v>
      </c>
      <c r="J590">
        <v>0</v>
      </c>
      <c r="K590">
        <v>0</v>
      </c>
      <c r="L590">
        <v>2</v>
      </c>
      <c r="M590">
        <v>0</v>
      </c>
      <c r="N590">
        <v>0</v>
      </c>
      <c r="O590">
        <v>0</v>
      </c>
      <c r="P590">
        <v>1</v>
      </c>
      <c r="Q590">
        <v>23</v>
      </c>
    </row>
    <row r="591" spans="2:17" x14ac:dyDescent="0.25">
      <c r="B591">
        <v>127</v>
      </c>
      <c r="C591">
        <v>89</v>
      </c>
      <c r="D591">
        <v>-0.63</v>
      </c>
      <c r="E591">
        <v>-0.63</v>
      </c>
      <c r="F591">
        <v>0</v>
      </c>
      <c r="G591">
        <v>0</v>
      </c>
      <c r="H591">
        <v>0</v>
      </c>
      <c r="I591">
        <v>-1</v>
      </c>
      <c r="J591">
        <v>0</v>
      </c>
      <c r="K591">
        <v>0</v>
      </c>
      <c r="L591">
        <v>2</v>
      </c>
      <c r="M591">
        <v>0</v>
      </c>
      <c r="N591">
        <v>0</v>
      </c>
      <c r="O591">
        <v>0</v>
      </c>
      <c r="P591">
        <v>1</v>
      </c>
      <c r="Q591">
        <v>23</v>
      </c>
    </row>
    <row r="592" spans="2:17" x14ac:dyDescent="0.25">
      <c r="B592">
        <v>128</v>
      </c>
      <c r="C592">
        <v>89</v>
      </c>
      <c r="D592">
        <v>-0.63</v>
      </c>
      <c r="E592">
        <v>-0.63</v>
      </c>
      <c r="F592">
        <v>0</v>
      </c>
      <c r="G592">
        <v>0</v>
      </c>
      <c r="H592">
        <v>0</v>
      </c>
      <c r="I592">
        <v>-1</v>
      </c>
      <c r="J592">
        <v>0</v>
      </c>
      <c r="K592">
        <v>0</v>
      </c>
      <c r="L592">
        <v>2</v>
      </c>
      <c r="M592">
        <v>0</v>
      </c>
      <c r="N592">
        <v>0</v>
      </c>
      <c r="O592">
        <v>0</v>
      </c>
      <c r="P592">
        <v>1</v>
      </c>
      <c r="Q592">
        <v>23</v>
      </c>
    </row>
    <row r="593" spans="2:17" x14ac:dyDescent="0.25">
      <c r="B593">
        <v>100</v>
      </c>
      <c r="C593">
        <v>89</v>
      </c>
      <c r="D593">
        <v>-0.63</v>
      </c>
      <c r="E593">
        <v>-0.63</v>
      </c>
      <c r="F593">
        <v>0</v>
      </c>
      <c r="G593">
        <v>0</v>
      </c>
      <c r="H593">
        <v>0</v>
      </c>
      <c r="I593">
        <v>-1</v>
      </c>
      <c r="J593">
        <v>0</v>
      </c>
      <c r="K593">
        <v>0</v>
      </c>
      <c r="L593">
        <v>2</v>
      </c>
      <c r="M593">
        <v>0</v>
      </c>
      <c r="N593">
        <v>0</v>
      </c>
      <c r="O593">
        <v>0</v>
      </c>
      <c r="P593">
        <v>1</v>
      </c>
      <c r="Q593">
        <v>23</v>
      </c>
    </row>
    <row r="594" spans="2:17" x14ac:dyDescent="0.25">
      <c r="B594">
        <v>101</v>
      </c>
      <c r="C594">
        <v>89</v>
      </c>
      <c r="D594">
        <v>-0.63</v>
      </c>
      <c r="E594">
        <v>-0.63</v>
      </c>
      <c r="F594">
        <v>0</v>
      </c>
      <c r="G594">
        <v>0</v>
      </c>
      <c r="H594">
        <v>0</v>
      </c>
      <c r="I594">
        <v>-1</v>
      </c>
      <c r="J594">
        <v>0</v>
      </c>
      <c r="K594">
        <v>0</v>
      </c>
      <c r="L594">
        <v>2</v>
      </c>
      <c r="M594">
        <v>0</v>
      </c>
      <c r="N594">
        <v>0</v>
      </c>
      <c r="O594">
        <v>0</v>
      </c>
      <c r="P594">
        <v>1</v>
      </c>
      <c r="Q594">
        <v>23</v>
      </c>
    </row>
    <row r="595" spans="2:17" x14ac:dyDescent="0.25">
      <c r="B595">
        <v>102</v>
      </c>
      <c r="C595">
        <v>89</v>
      </c>
      <c r="D595">
        <v>-0.63</v>
      </c>
      <c r="E595">
        <v>-0.63</v>
      </c>
      <c r="F595">
        <v>0</v>
      </c>
      <c r="G595">
        <v>0</v>
      </c>
      <c r="H595">
        <v>0</v>
      </c>
      <c r="I595">
        <v>-1</v>
      </c>
      <c r="J595">
        <v>0</v>
      </c>
      <c r="K595">
        <v>0</v>
      </c>
      <c r="L595">
        <v>2</v>
      </c>
      <c r="M595">
        <v>0</v>
      </c>
      <c r="N595">
        <v>0</v>
      </c>
      <c r="O595">
        <v>0</v>
      </c>
      <c r="P595">
        <v>1</v>
      </c>
      <c r="Q595">
        <v>23</v>
      </c>
    </row>
    <row r="596" spans="2:17" x14ac:dyDescent="0.25">
      <c r="B596">
        <v>103</v>
      </c>
      <c r="C596">
        <v>89</v>
      </c>
      <c r="D596">
        <v>-0.63</v>
      </c>
      <c r="E596">
        <v>-0.63</v>
      </c>
      <c r="F596">
        <v>0</v>
      </c>
      <c r="G596">
        <v>0</v>
      </c>
      <c r="H596">
        <v>0</v>
      </c>
      <c r="I596">
        <v>-1</v>
      </c>
      <c r="J596">
        <v>0</v>
      </c>
      <c r="K596">
        <v>0</v>
      </c>
      <c r="L596">
        <v>2</v>
      </c>
      <c r="M596">
        <v>0</v>
      </c>
      <c r="N596">
        <v>0</v>
      </c>
      <c r="O596">
        <v>0</v>
      </c>
      <c r="P596">
        <v>1</v>
      </c>
      <c r="Q596">
        <v>23</v>
      </c>
    </row>
    <row r="597" spans="2:17" x14ac:dyDescent="0.25">
      <c r="B597">
        <v>150</v>
      </c>
      <c r="C597">
        <v>89</v>
      </c>
      <c r="D597">
        <v>-0.63</v>
      </c>
      <c r="E597">
        <v>-0.63</v>
      </c>
      <c r="F597">
        <v>0</v>
      </c>
      <c r="G597">
        <v>0</v>
      </c>
      <c r="H597">
        <v>0</v>
      </c>
      <c r="I597">
        <v>-1</v>
      </c>
      <c r="J597">
        <v>0</v>
      </c>
      <c r="K597">
        <v>0</v>
      </c>
      <c r="L597">
        <v>2</v>
      </c>
      <c r="M597">
        <v>0</v>
      </c>
      <c r="N597">
        <v>0</v>
      </c>
      <c r="O597">
        <v>0</v>
      </c>
      <c r="P597">
        <v>1</v>
      </c>
      <c r="Q597">
        <v>23</v>
      </c>
    </row>
    <row r="598" spans="2:17" x14ac:dyDescent="0.25">
      <c r="B598">
        <v>139</v>
      </c>
      <c r="C598">
        <v>89</v>
      </c>
      <c r="D598">
        <v>-0.63</v>
      </c>
      <c r="E598">
        <v>-0.63</v>
      </c>
      <c r="F598">
        <v>0</v>
      </c>
      <c r="G598">
        <v>0</v>
      </c>
      <c r="H598">
        <v>0</v>
      </c>
      <c r="I598">
        <v>-1</v>
      </c>
      <c r="J598">
        <v>0</v>
      </c>
      <c r="K598">
        <v>0</v>
      </c>
      <c r="L598">
        <v>2</v>
      </c>
      <c r="M598">
        <v>0</v>
      </c>
      <c r="N598">
        <v>0</v>
      </c>
      <c r="O598">
        <v>0</v>
      </c>
      <c r="P598">
        <v>1</v>
      </c>
      <c r="Q598">
        <v>23</v>
      </c>
    </row>
    <row r="599" spans="2:17" x14ac:dyDescent="0.25">
      <c r="B599">
        <v>145</v>
      </c>
      <c r="C599">
        <v>89</v>
      </c>
      <c r="D599">
        <v>-0.63</v>
      </c>
      <c r="E599">
        <v>-0.63</v>
      </c>
      <c r="F599">
        <v>0</v>
      </c>
      <c r="G599">
        <v>0</v>
      </c>
      <c r="H599">
        <v>0</v>
      </c>
      <c r="I599">
        <v>-1</v>
      </c>
      <c r="J599">
        <v>0</v>
      </c>
      <c r="K599">
        <v>0</v>
      </c>
      <c r="L599">
        <v>2</v>
      </c>
      <c r="M599">
        <v>0</v>
      </c>
      <c r="N599">
        <v>0</v>
      </c>
      <c r="O599">
        <v>0</v>
      </c>
      <c r="P599">
        <v>1</v>
      </c>
      <c r="Q599">
        <v>23</v>
      </c>
    </row>
    <row r="600" spans="2:17" x14ac:dyDescent="0.25">
      <c r="B600">
        <v>130</v>
      </c>
      <c r="C600">
        <v>89</v>
      </c>
      <c r="D600">
        <v>-0.63</v>
      </c>
      <c r="E600">
        <v>-0.63</v>
      </c>
      <c r="F600">
        <v>0</v>
      </c>
      <c r="G600">
        <v>0</v>
      </c>
      <c r="H600">
        <v>0</v>
      </c>
      <c r="I600">
        <v>-1</v>
      </c>
      <c r="J600">
        <v>0</v>
      </c>
      <c r="K600">
        <v>0</v>
      </c>
      <c r="L600">
        <v>2</v>
      </c>
      <c r="M600">
        <v>0</v>
      </c>
      <c r="N600">
        <v>0</v>
      </c>
      <c r="O600">
        <v>0</v>
      </c>
      <c r="P600">
        <v>1</v>
      </c>
      <c r="Q600">
        <v>23</v>
      </c>
    </row>
    <row r="601" spans="2:17" x14ac:dyDescent="0.25">
      <c r="B601">
        <v>137</v>
      </c>
      <c r="C601">
        <v>89</v>
      </c>
      <c r="D601">
        <v>-0.63</v>
      </c>
      <c r="E601">
        <v>-0.63</v>
      </c>
      <c r="F601">
        <v>0</v>
      </c>
      <c r="G601">
        <v>0</v>
      </c>
      <c r="H601">
        <v>0</v>
      </c>
      <c r="I601">
        <v>-1</v>
      </c>
      <c r="J601">
        <v>0</v>
      </c>
      <c r="K601">
        <v>0</v>
      </c>
      <c r="L601">
        <v>2</v>
      </c>
      <c r="M601">
        <v>0</v>
      </c>
      <c r="N601">
        <v>0</v>
      </c>
      <c r="O601">
        <v>0</v>
      </c>
      <c r="P601">
        <v>1</v>
      </c>
      <c r="Q601">
        <v>23</v>
      </c>
    </row>
    <row r="602" spans="2:17" x14ac:dyDescent="0.25">
      <c r="B602">
        <v>138</v>
      </c>
      <c r="C602">
        <v>89</v>
      </c>
      <c r="D602">
        <v>-0.63</v>
      </c>
      <c r="E602">
        <v>-0.63</v>
      </c>
      <c r="F602">
        <v>0</v>
      </c>
      <c r="G602">
        <v>0</v>
      </c>
      <c r="H602">
        <v>0</v>
      </c>
      <c r="I602">
        <v>-1</v>
      </c>
      <c r="J602">
        <v>0</v>
      </c>
      <c r="K602">
        <v>0</v>
      </c>
      <c r="L602">
        <v>2</v>
      </c>
      <c r="M602">
        <v>0</v>
      </c>
      <c r="N602">
        <v>0</v>
      </c>
      <c r="O602">
        <v>0</v>
      </c>
      <c r="P602">
        <v>1</v>
      </c>
      <c r="Q602">
        <v>23</v>
      </c>
    </row>
    <row r="603" spans="2:17" x14ac:dyDescent="0.25">
      <c r="B603">
        <v>140</v>
      </c>
      <c r="C603">
        <v>89</v>
      </c>
      <c r="D603">
        <v>-0.63</v>
      </c>
      <c r="E603">
        <v>-0.63</v>
      </c>
      <c r="F603">
        <v>0</v>
      </c>
      <c r="G603">
        <v>0</v>
      </c>
      <c r="H603">
        <v>0</v>
      </c>
      <c r="I603">
        <v>-1</v>
      </c>
      <c r="J603">
        <v>0</v>
      </c>
      <c r="K603">
        <v>0</v>
      </c>
      <c r="L603">
        <v>2</v>
      </c>
      <c r="M603">
        <v>0</v>
      </c>
      <c r="N603">
        <v>0</v>
      </c>
      <c r="O603">
        <v>0</v>
      </c>
      <c r="P603">
        <v>1</v>
      </c>
      <c r="Q603">
        <v>23</v>
      </c>
    </row>
    <row r="604" spans="2:17" x14ac:dyDescent="0.25">
      <c r="B604">
        <v>131</v>
      </c>
      <c r="C604">
        <v>89</v>
      </c>
      <c r="D604">
        <v>-0.63</v>
      </c>
      <c r="E604">
        <v>-0.63</v>
      </c>
      <c r="F604">
        <v>0</v>
      </c>
      <c r="G604">
        <v>0</v>
      </c>
      <c r="H604">
        <v>0</v>
      </c>
      <c r="I604">
        <v>-1</v>
      </c>
      <c r="J604">
        <v>0</v>
      </c>
      <c r="K604">
        <v>0</v>
      </c>
      <c r="L604">
        <v>2</v>
      </c>
      <c r="M604">
        <v>0</v>
      </c>
      <c r="N604">
        <v>0</v>
      </c>
      <c r="O604">
        <v>0</v>
      </c>
      <c r="P604">
        <v>1</v>
      </c>
      <c r="Q604">
        <v>23</v>
      </c>
    </row>
    <row r="605" spans="2:17" x14ac:dyDescent="0.25">
      <c r="B605">
        <v>132</v>
      </c>
      <c r="C605">
        <v>89</v>
      </c>
      <c r="D605">
        <v>-0.63</v>
      </c>
      <c r="E605">
        <v>-0.63</v>
      </c>
      <c r="F605">
        <v>0</v>
      </c>
      <c r="G605">
        <v>0</v>
      </c>
      <c r="H605">
        <v>0</v>
      </c>
      <c r="I605">
        <v>-1</v>
      </c>
      <c r="J605">
        <v>0</v>
      </c>
      <c r="K605">
        <v>0</v>
      </c>
      <c r="L605">
        <v>2</v>
      </c>
      <c r="M605">
        <v>0</v>
      </c>
      <c r="N605">
        <v>0</v>
      </c>
      <c r="O605">
        <v>0</v>
      </c>
      <c r="P605">
        <v>1</v>
      </c>
      <c r="Q605">
        <v>23</v>
      </c>
    </row>
    <row r="606" spans="2:17" x14ac:dyDescent="0.25">
      <c r="B606">
        <v>129</v>
      </c>
      <c r="C606">
        <v>89</v>
      </c>
      <c r="D606">
        <v>-0.63</v>
      </c>
      <c r="E606">
        <v>-0.63</v>
      </c>
      <c r="F606">
        <v>0</v>
      </c>
      <c r="G606">
        <v>0</v>
      </c>
      <c r="H606">
        <v>0</v>
      </c>
      <c r="I606">
        <v>-1</v>
      </c>
      <c r="J606">
        <v>0</v>
      </c>
      <c r="K606">
        <v>0</v>
      </c>
      <c r="L606">
        <v>2</v>
      </c>
      <c r="M606">
        <v>0</v>
      </c>
      <c r="N606">
        <v>0</v>
      </c>
      <c r="O606">
        <v>0</v>
      </c>
      <c r="P606">
        <v>1</v>
      </c>
      <c r="Q606">
        <v>23</v>
      </c>
    </row>
    <row r="607" spans="2:17" x14ac:dyDescent="0.25">
      <c r="B607">
        <v>104</v>
      </c>
      <c r="C607">
        <v>89</v>
      </c>
      <c r="D607">
        <v>-0.63</v>
      </c>
      <c r="E607">
        <v>-0.63</v>
      </c>
      <c r="F607">
        <v>0</v>
      </c>
      <c r="G607">
        <v>0</v>
      </c>
      <c r="H607">
        <v>0</v>
      </c>
      <c r="I607">
        <v>-1</v>
      </c>
      <c r="J607">
        <v>0</v>
      </c>
      <c r="K607">
        <v>0</v>
      </c>
      <c r="L607">
        <v>2</v>
      </c>
      <c r="M607">
        <v>0</v>
      </c>
      <c r="N607">
        <v>0</v>
      </c>
      <c r="O607">
        <v>0</v>
      </c>
      <c r="P607">
        <v>1</v>
      </c>
      <c r="Q607">
        <v>23</v>
      </c>
    </row>
    <row r="608" spans="2:17" x14ac:dyDescent="0.25">
      <c r="B608">
        <v>90</v>
      </c>
      <c r="C608">
        <v>89</v>
      </c>
      <c r="D608">
        <v>-0.63</v>
      </c>
      <c r="E608">
        <v>-0.63</v>
      </c>
      <c r="F608">
        <v>0</v>
      </c>
      <c r="G608">
        <v>0</v>
      </c>
      <c r="H608">
        <v>0</v>
      </c>
      <c r="I608">
        <v>-1</v>
      </c>
      <c r="J608">
        <v>0</v>
      </c>
      <c r="K608">
        <v>0</v>
      </c>
      <c r="L608">
        <v>2</v>
      </c>
      <c r="M608">
        <v>0</v>
      </c>
      <c r="N608">
        <v>0</v>
      </c>
      <c r="O608">
        <v>0</v>
      </c>
      <c r="P608">
        <v>1</v>
      </c>
      <c r="Q608">
        <v>23</v>
      </c>
    </row>
    <row r="609" spans="2:17" x14ac:dyDescent="0.25">
      <c r="B609">
        <v>91</v>
      </c>
      <c r="C609">
        <v>89</v>
      </c>
      <c r="D609">
        <v>-0.63</v>
      </c>
      <c r="E609">
        <v>-0.63</v>
      </c>
      <c r="F609">
        <v>0</v>
      </c>
      <c r="G609">
        <v>0</v>
      </c>
      <c r="H609">
        <v>0</v>
      </c>
      <c r="I609">
        <v>-1</v>
      </c>
      <c r="J609">
        <v>0</v>
      </c>
      <c r="K609">
        <v>0</v>
      </c>
      <c r="L609">
        <v>2</v>
      </c>
      <c r="M609">
        <v>0</v>
      </c>
      <c r="N609">
        <v>0</v>
      </c>
      <c r="O609">
        <v>0</v>
      </c>
      <c r="P609">
        <v>1</v>
      </c>
      <c r="Q609">
        <v>23</v>
      </c>
    </row>
    <row r="610" spans="2:17" x14ac:dyDescent="0.25">
      <c r="B610">
        <v>154</v>
      </c>
      <c r="C610">
        <v>89</v>
      </c>
      <c r="D610">
        <v>-0.63</v>
      </c>
      <c r="E610">
        <v>-0.63</v>
      </c>
      <c r="F610">
        <v>0</v>
      </c>
      <c r="G610">
        <v>0</v>
      </c>
      <c r="H610">
        <v>0</v>
      </c>
      <c r="I610">
        <v>-1</v>
      </c>
      <c r="J610">
        <v>0</v>
      </c>
      <c r="K610">
        <v>0</v>
      </c>
      <c r="L610">
        <v>2</v>
      </c>
      <c r="M610">
        <v>0</v>
      </c>
      <c r="N610">
        <v>0</v>
      </c>
      <c r="O610">
        <v>0</v>
      </c>
      <c r="P610">
        <v>1</v>
      </c>
      <c r="Q610">
        <v>23</v>
      </c>
    </row>
    <row r="611" spans="2:17" x14ac:dyDescent="0.25">
      <c r="B611">
        <v>92</v>
      </c>
      <c r="C611">
        <v>89</v>
      </c>
      <c r="D611">
        <v>-0.63</v>
      </c>
      <c r="E611">
        <v>-0.63</v>
      </c>
      <c r="F611">
        <v>0</v>
      </c>
      <c r="G611">
        <v>0</v>
      </c>
      <c r="H611">
        <v>0</v>
      </c>
      <c r="I611">
        <v>-1</v>
      </c>
      <c r="J611">
        <v>0</v>
      </c>
      <c r="K611">
        <v>0</v>
      </c>
      <c r="L611">
        <v>2</v>
      </c>
      <c r="M611">
        <v>0</v>
      </c>
      <c r="N611">
        <v>0</v>
      </c>
      <c r="O611">
        <v>0</v>
      </c>
      <c r="P611">
        <v>1</v>
      </c>
      <c r="Q611">
        <v>23</v>
      </c>
    </row>
    <row r="612" spans="2:17" x14ac:dyDescent="0.25">
      <c r="B612">
        <v>93</v>
      </c>
      <c r="C612">
        <v>89</v>
      </c>
      <c r="D612">
        <v>-0.63</v>
      </c>
      <c r="E612">
        <v>-0.63</v>
      </c>
      <c r="F612">
        <v>0</v>
      </c>
      <c r="G612">
        <v>0</v>
      </c>
      <c r="H612">
        <v>0</v>
      </c>
      <c r="I612">
        <v>-1</v>
      </c>
      <c r="J612">
        <v>0</v>
      </c>
      <c r="K612">
        <v>0</v>
      </c>
      <c r="L612">
        <v>2</v>
      </c>
      <c r="M612">
        <v>0</v>
      </c>
      <c r="N612">
        <v>0</v>
      </c>
      <c r="O612">
        <v>0</v>
      </c>
      <c r="P612">
        <v>1</v>
      </c>
      <c r="Q612">
        <v>23</v>
      </c>
    </row>
    <row r="613" spans="2:17" x14ac:dyDescent="0.25">
      <c r="B613">
        <v>94</v>
      </c>
      <c r="C613">
        <v>89</v>
      </c>
      <c r="D613">
        <v>-0.63</v>
      </c>
      <c r="E613">
        <v>-0.63</v>
      </c>
      <c r="F613">
        <v>0</v>
      </c>
      <c r="G613">
        <v>0</v>
      </c>
      <c r="H613">
        <v>0</v>
      </c>
      <c r="I613">
        <v>-1</v>
      </c>
      <c r="J613">
        <v>0</v>
      </c>
      <c r="K613">
        <v>0</v>
      </c>
      <c r="L613">
        <v>2</v>
      </c>
      <c r="M613">
        <v>0</v>
      </c>
      <c r="N613">
        <v>0</v>
      </c>
      <c r="O613">
        <v>0</v>
      </c>
      <c r="P613">
        <v>1</v>
      </c>
      <c r="Q613">
        <v>23</v>
      </c>
    </row>
    <row r="614" spans="2:17" x14ac:dyDescent="0.25">
      <c r="B614">
        <v>95</v>
      </c>
      <c r="C614">
        <v>89</v>
      </c>
      <c r="D614">
        <v>-0.63</v>
      </c>
      <c r="E614">
        <v>-0.63</v>
      </c>
      <c r="F614">
        <v>0</v>
      </c>
      <c r="G614">
        <v>0</v>
      </c>
      <c r="H614">
        <v>0</v>
      </c>
      <c r="I614">
        <v>-1</v>
      </c>
      <c r="J614">
        <v>0</v>
      </c>
      <c r="K614">
        <v>0</v>
      </c>
      <c r="L614">
        <v>2</v>
      </c>
      <c r="M614">
        <v>0</v>
      </c>
      <c r="N614">
        <v>0</v>
      </c>
      <c r="O614">
        <v>0</v>
      </c>
      <c r="P614">
        <v>1</v>
      </c>
      <c r="Q614">
        <v>23</v>
      </c>
    </row>
    <row r="615" spans="2:17" x14ac:dyDescent="0.25">
      <c r="B615">
        <v>149</v>
      </c>
      <c r="C615">
        <v>89</v>
      </c>
      <c r="D615">
        <v>-0.63</v>
      </c>
      <c r="E615">
        <v>-0.63</v>
      </c>
      <c r="F615">
        <v>0</v>
      </c>
      <c r="G615">
        <v>0</v>
      </c>
      <c r="H615">
        <v>0</v>
      </c>
      <c r="I615">
        <v>-1</v>
      </c>
      <c r="J615">
        <v>0</v>
      </c>
      <c r="K615">
        <v>0</v>
      </c>
      <c r="L615">
        <v>2</v>
      </c>
      <c r="M615">
        <v>0</v>
      </c>
      <c r="N615">
        <v>0</v>
      </c>
      <c r="O615">
        <v>0</v>
      </c>
      <c r="P615">
        <v>1</v>
      </c>
      <c r="Q615">
        <v>23</v>
      </c>
    </row>
    <row r="616" spans="2:17" x14ac:dyDescent="0.25">
      <c r="B616">
        <v>96</v>
      </c>
      <c r="C616">
        <v>89</v>
      </c>
      <c r="D616">
        <v>-0.63</v>
      </c>
      <c r="E616">
        <v>-0.63</v>
      </c>
      <c r="F616">
        <v>0</v>
      </c>
      <c r="G616">
        <v>0</v>
      </c>
      <c r="H616">
        <v>0</v>
      </c>
      <c r="I616">
        <v>-1</v>
      </c>
      <c r="J616">
        <v>0</v>
      </c>
      <c r="K616">
        <v>0</v>
      </c>
      <c r="L616">
        <v>2</v>
      </c>
      <c r="M616">
        <v>0</v>
      </c>
      <c r="N616">
        <v>0</v>
      </c>
      <c r="O616">
        <v>0</v>
      </c>
      <c r="P616">
        <v>1</v>
      </c>
      <c r="Q616">
        <v>23</v>
      </c>
    </row>
    <row r="617" spans="2:17" x14ac:dyDescent="0.25">
      <c r="B617">
        <v>97</v>
      </c>
      <c r="C617">
        <v>89</v>
      </c>
      <c r="D617">
        <v>-0.63</v>
      </c>
      <c r="E617">
        <v>-0.63</v>
      </c>
      <c r="F617">
        <v>0</v>
      </c>
      <c r="G617">
        <v>0</v>
      </c>
      <c r="H617">
        <v>0</v>
      </c>
      <c r="I617">
        <v>-1</v>
      </c>
      <c r="J617">
        <v>0</v>
      </c>
      <c r="K617">
        <v>0</v>
      </c>
      <c r="L617">
        <v>2</v>
      </c>
      <c r="M617">
        <v>0</v>
      </c>
      <c r="N617">
        <v>0</v>
      </c>
      <c r="O617">
        <v>0</v>
      </c>
      <c r="P617">
        <v>1</v>
      </c>
      <c r="Q617">
        <v>23</v>
      </c>
    </row>
    <row r="618" spans="2:17" x14ac:dyDescent="0.25">
      <c r="B618">
        <v>98</v>
      </c>
      <c r="C618">
        <v>89</v>
      </c>
      <c r="D618">
        <v>-0.63</v>
      </c>
      <c r="E618">
        <v>-0.63</v>
      </c>
      <c r="F618">
        <v>0</v>
      </c>
      <c r="G618">
        <v>0</v>
      </c>
      <c r="H618">
        <v>0</v>
      </c>
      <c r="I618">
        <v>-1</v>
      </c>
      <c r="J618">
        <v>0</v>
      </c>
      <c r="K618">
        <v>0</v>
      </c>
      <c r="L618">
        <v>2</v>
      </c>
      <c r="M618">
        <v>0</v>
      </c>
      <c r="N618">
        <v>0</v>
      </c>
      <c r="O618">
        <v>0</v>
      </c>
      <c r="P618">
        <v>1</v>
      </c>
      <c r="Q618">
        <v>23</v>
      </c>
    </row>
    <row r="619" spans="2:17" x14ac:dyDescent="0.25">
      <c r="B619">
        <v>99</v>
      </c>
      <c r="C619">
        <v>89</v>
      </c>
      <c r="D619">
        <v>-0.63</v>
      </c>
      <c r="E619">
        <v>-0.63</v>
      </c>
      <c r="F619">
        <v>0</v>
      </c>
      <c r="G619">
        <v>0</v>
      </c>
      <c r="H619">
        <v>0</v>
      </c>
      <c r="I619">
        <v>-1</v>
      </c>
      <c r="J619">
        <v>0</v>
      </c>
      <c r="K619">
        <v>0</v>
      </c>
      <c r="L619">
        <v>2</v>
      </c>
      <c r="M619">
        <v>0</v>
      </c>
      <c r="N619">
        <v>0</v>
      </c>
      <c r="O619">
        <v>0</v>
      </c>
      <c r="P619">
        <v>1</v>
      </c>
      <c r="Q619">
        <v>23</v>
      </c>
    </row>
    <row r="620" spans="2:17" x14ac:dyDescent="0.25">
      <c r="B620">
        <v>143</v>
      </c>
      <c r="C620">
        <v>89</v>
      </c>
      <c r="D620">
        <v>-0.63</v>
      </c>
      <c r="E620">
        <v>-0.63</v>
      </c>
      <c r="F620">
        <v>0</v>
      </c>
      <c r="G620">
        <v>0</v>
      </c>
      <c r="H620">
        <v>0</v>
      </c>
      <c r="I620">
        <v>-1</v>
      </c>
      <c r="J620">
        <v>0</v>
      </c>
      <c r="K620">
        <v>0</v>
      </c>
      <c r="L620">
        <v>2</v>
      </c>
      <c r="M620">
        <v>0</v>
      </c>
      <c r="N620">
        <v>0</v>
      </c>
      <c r="O620">
        <v>0</v>
      </c>
      <c r="P620">
        <v>1</v>
      </c>
      <c r="Q620">
        <v>23</v>
      </c>
    </row>
    <row r="621" spans="2:17" x14ac:dyDescent="0.25">
      <c r="B621">
        <v>144</v>
      </c>
      <c r="C621">
        <v>89</v>
      </c>
      <c r="D621">
        <v>-0.63</v>
      </c>
      <c r="E621">
        <v>-0.63</v>
      </c>
      <c r="F621">
        <v>0</v>
      </c>
      <c r="G621">
        <v>0</v>
      </c>
      <c r="H621">
        <v>0</v>
      </c>
      <c r="I621">
        <v>-1</v>
      </c>
      <c r="J621">
        <v>0</v>
      </c>
      <c r="K621">
        <v>0</v>
      </c>
      <c r="L621">
        <v>2</v>
      </c>
      <c r="M621">
        <v>0</v>
      </c>
      <c r="N621">
        <v>0</v>
      </c>
      <c r="O621">
        <v>0</v>
      </c>
      <c r="P621">
        <v>1</v>
      </c>
      <c r="Q621">
        <v>23</v>
      </c>
    </row>
    <row r="622" spans="2:17" x14ac:dyDescent="0.25">
      <c r="B622">
        <v>135</v>
      </c>
      <c r="C622">
        <v>89</v>
      </c>
      <c r="D622">
        <v>-0.63</v>
      </c>
      <c r="E622">
        <v>-0.63</v>
      </c>
      <c r="F622">
        <v>0</v>
      </c>
      <c r="G622">
        <v>0</v>
      </c>
      <c r="H622">
        <v>0</v>
      </c>
      <c r="I622">
        <v>-1</v>
      </c>
      <c r="J622">
        <v>0</v>
      </c>
      <c r="K622">
        <v>0</v>
      </c>
      <c r="L622">
        <v>2</v>
      </c>
      <c r="M622">
        <v>0</v>
      </c>
      <c r="N622">
        <v>0</v>
      </c>
      <c r="O622">
        <v>0</v>
      </c>
      <c r="P622">
        <v>1</v>
      </c>
      <c r="Q622">
        <v>23</v>
      </c>
    </row>
    <row r="623" spans="2:17" x14ac:dyDescent="0.25">
      <c r="B623">
        <v>136</v>
      </c>
      <c r="C623">
        <v>89</v>
      </c>
      <c r="D623">
        <v>-0.63</v>
      </c>
      <c r="E623">
        <v>-0.63</v>
      </c>
      <c r="F623">
        <v>0</v>
      </c>
      <c r="G623">
        <v>0</v>
      </c>
      <c r="H623">
        <v>0</v>
      </c>
      <c r="I623">
        <v>-1</v>
      </c>
      <c r="J623">
        <v>0</v>
      </c>
      <c r="K623">
        <v>0</v>
      </c>
      <c r="L623">
        <v>2</v>
      </c>
      <c r="M623">
        <v>0</v>
      </c>
      <c r="N623">
        <v>0</v>
      </c>
      <c r="O623">
        <v>0</v>
      </c>
      <c r="P623">
        <v>1</v>
      </c>
      <c r="Q623">
        <v>23</v>
      </c>
    </row>
    <row r="624" spans="2:17" x14ac:dyDescent="0.25">
      <c r="B624">
        <v>115</v>
      </c>
      <c r="C624">
        <v>89</v>
      </c>
      <c r="D624">
        <v>-0.63</v>
      </c>
      <c r="E624">
        <v>-0.63</v>
      </c>
      <c r="F624">
        <v>0</v>
      </c>
      <c r="G624">
        <v>0</v>
      </c>
      <c r="H624">
        <v>0</v>
      </c>
      <c r="I624">
        <v>-1</v>
      </c>
      <c r="J624">
        <v>0</v>
      </c>
      <c r="K624">
        <v>0</v>
      </c>
      <c r="L624">
        <v>2</v>
      </c>
      <c r="M624">
        <v>0</v>
      </c>
      <c r="N624">
        <v>0</v>
      </c>
      <c r="O624">
        <v>0</v>
      </c>
      <c r="P624">
        <v>1</v>
      </c>
      <c r="Q624">
        <v>23</v>
      </c>
    </row>
    <row r="625" spans="2:17" x14ac:dyDescent="0.25">
      <c r="B625">
        <v>116</v>
      </c>
      <c r="C625">
        <v>89</v>
      </c>
      <c r="D625">
        <v>-0.63</v>
      </c>
      <c r="E625">
        <v>-0.63</v>
      </c>
      <c r="F625">
        <v>0</v>
      </c>
      <c r="G625">
        <v>0</v>
      </c>
      <c r="H625">
        <v>0</v>
      </c>
      <c r="I625">
        <v>-1</v>
      </c>
      <c r="J625">
        <v>0</v>
      </c>
      <c r="K625">
        <v>0</v>
      </c>
      <c r="L625">
        <v>2</v>
      </c>
      <c r="M625">
        <v>0</v>
      </c>
      <c r="N625">
        <v>0</v>
      </c>
      <c r="O625">
        <v>0</v>
      </c>
      <c r="P625">
        <v>1</v>
      </c>
      <c r="Q625">
        <v>23</v>
      </c>
    </row>
    <row r="626" spans="2:17" x14ac:dyDescent="0.25">
      <c r="B626">
        <v>153</v>
      </c>
      <c r="C626">
        <v>89</v>
      </c>
      <c r="D626">
        <v>-0.63</v>
      </c>
      <c r="E626">
        <v>-0.63</v>
      </c>
      <c r="F626">
        <v>0</v>
      </c>
      <c r="G626">
        <v>0</v>
      </c>
      <c r="H626">
        <v>0</v>
      </c>
      <c r="I626">
        <v>-1</v>
      </c>
      <c r="J626">
        <v>0</v>
      </c>
      <c r="K626">
        <v>0</v>
      </c>
      <c r="L626">
        <v>2</v>
      </c>
      <c r="M626">
        <v>0</v>
      </c>
      <c r="N626">
        <v>0</v>
      </c>
      <c r="O626">
        <v>0</v>
      </c>
      <c r="P626">
        <v>1</v>
      </c>
      <c r="Q626">
        <v>23</v>
      </c>
    </row>
    <row r="627" spans="2:17" x14ac:dyDescent="0.25">
      <c r="B627">
        <v>117</v>
      </c>
      <c r="C627">
        <v>89</v>
      </c>
      <c r="D627">
        <v>-0.63</v>
      </c>
      <c r="E627">
        <v>-0.63</v>
      </c>
      <c r="F627">
        <v>0</v>
      </c>
      <c r="G627">
        <v>0</v>
      </c>
      <c r="H627">
        <v>0</v>
      </c>
      <c r="I627">
        <v>-1</v>
      </c>
      <c r="J627">
        <v>0</v>
      </c>
      <c r="K627">
        <v>0</v>
      </c>
      <c r="L627">
        <v>2</v>
      </c>
      <c r="M627">
        <v>0</v>
      </c>
      <c r="N627">
        <v>0</v>
      </c>
      <c r="O627">
        <v>0</v>
      </c>
      <c r="P627">
        <v>1</v>
      </c>
      <c r="Q627">
        <v>23</v>
      </c>
    </row>
    <row r="628" spans="2:17" x14ac:dyDescent="0.25">
      <c r="B628">
        <v>118</v>
      </c>
      <c r="C628">
        <v>89</v>
      </c>
      <c r="D628">
        <v>-0.63</v>
      </c>
      <c r="E628">
        <v>-0.63</v>
      </c>
      <c r="F628">
        <v>0</v>
      </c>
      <c r="G628">
        <v>0</v>
      </c>
      <c r="H628">
        <v>0</v>
      </c>
      <c r="I628">
        <v>-1</v>
      </c>
      <c r="J628">
        <v>0</v>
      </c>
      <c r="K628">
        <v>0</v>
      </c>
      <c r="L628">
        <v>2</v>
      </c>
      <c r="M628">
        <v>0</v>
      </c>
      <c r="N628">
        <v>0</v>
      </c>
      <c r="O628">
        <v>0</v>
      </c>
      <c r="P628">
        <v>1</v>
      </c>
      <c r="Q628">
        <v>23</v>
      </c>
    </row>
    <row r="629" spans="2:17" x14ac:dyDescent="0.25">
      <c r="B629">
        <v>119</v>
      </c>
      <c r="C629">
        <v>89</v>
      </c>
      <c r="D629">
        <v>-0.63</v>
      </c>
      <c r="E629">
        <v>-0.63</v>
      </c>
      <c r="F629">
        <v>0</v>
      </c>
      <c r="G629">
        <v>0</v>
      </c>
      <c r="H629">
        <v>0</v>
      </c>
      <c r="I629">
        <v>-1</v>
      </c>
      <c r="J629">
        <v>0</v>
      </c>
      <c r="K629">
        <v>0</v>
      </c>
      <c r="L629">
        <v>2</v>
      </c>
      <c r="M629">
        <v>0</v>
      </c>
      <c r="N629">
        <v>0</v>
      </c>
      <c r="O629">
        <v>0</v>
      </c>
      <c r="P629">
        <v>1</v>
      </c>
      <c r="Q629">
        <v>23</v>
      </c>
    </row>
    <row r="630" spans="2:17" x14ac:dyDescent="0.25">
      <c r="B630">
        <v>120</v>
      </c>
      <c r="C630">
        <v>89</v>
      </c>
      <c r="D630">
        <v>-0.63</v>
      </c>
      <c r="E630">
        <v>-0.63</v>
      </c>
      <c r="F630">
        <v>0</v>
      </c>
      <c r="G630">
        <v>0</v>
      </c>
      <c r="H630">
        <v>0</v>
      </c>
      <c r="I630">
        <v>-1</v>
      </c>
      <c r="J630">
        <v>0</v>
      </c>
      <c r="K630">
        <v>0</v>
      </c>
      <c r="L630">
        <v>2</v>
      </c>
      <c r="M630">
        <v>0</v>
      </c>
      <c r="N630">
        <v>0</v>
      </c>
      <c r="O630">
        <v>0</v>
      </c>
      <c r="P630">
        <v>1</v>
      </c>
      <c r="Q630">
        <v>23</v>
      </c>
    </row>
    <row r="631" spans="2:17" x14ac:dyDescent="0.25">
      <c r="B631">
        <v>148</v>
      </c>
      <c r="C631">
        <v>89</v>
      </c>
      <c r="D631">
        <v>-0.63</v>
      </c>
      <c r="E631">
        <v>-0.63</v>
      </c>
      <c r="F631">
        <v>0</v>
      </c>
      <c r="G631">
        <v>0</v>
      </c>
      <c r="H631">
        <v>0</v>
      </c>
      <c r="I631">
        <v>-1</v>
      </c>
      <c r="J631">
        <v>0</v>
      </c>
      <c r="K631">
        <v>0</v>
      </c>
      <c r="L631">
        <v>2</v>
      </c>
      <c r="M631">
        <v>0</v>
      </c>
      <c r="N631">
        <v>0</v>
      </c>
      <c r="O631">
        <v>0</v>
      </c>
      <c r="P631">
        <v>1</v>
      </c>
      <c r="Q631">
        <v>23</v>
      </c>
    </row>
    <row r="632" spans="2:17" x14ac:dyDescent="0.25">
      <c r="B632">
        <v>121</v>
      </c>
      <c r="C632">
        <v>89</v>
      </c>
      <c r="D632">
        <v>-0.63</v>
      </c>
      <c r="E632">
        <v>-0.63</v>
      </c>
      <c r="F632">
        <v>0</v>
      </c>
      <c r="G632">
        <v>0</v>
      </c>
      <c r="H632">
        <v>0</v>
      </c>
      <c r="I632">
        <v>-1</v>
      </c>
      <c r="J632">
        <v>0</v>
      </c>
      <c r="K632">
        <v>0</v>
      </c>
      <c r="L632">
        <v>2</v>
      </c>
      <c r="M632">
        <v>0</v>
      </c>
      <c r="N632">
        <v>0</v>
      </c>
      <c r="O632">
        <v>0</v>
      </c>
      <c r="P632">
        <v>1</v>
      </c>
      <c r="Q632">
        <v>23</v>
      </c>
    </row>
    <row r="633" spans="2:17" x14ac:dyDescent="0.25">
      <c r="B633">
        <v>122</v>
      </c>
      <c r="C633">
        <v>89</v>
      </c>
      <c r="D633">
        <v>-0.63</v>
      </c>
      <c r="E633">
        <v>-0.63</v>
      </c>
      <c r="F633">
        <v>0</v>
      </c>
      <c r="G633">
        <v>0</v>
      </c>
      <c r="H633">
        <v>0</v>
      </c>
      <c r="I633">
        <v>-1</v>
      </c>
      <c r="J633">
        <v>0</v>
      </c>
      <c r="K633">
        <v>0</v>
      </c>
      <c r="L633">
        <v>2</v>
      </c>
      <c r="M633">
        <v>0</v>
      </c>
      <c r="N633">
        <v>0</v>
      </c>
      <c r="O633">
        <v>0</v>
      </c>
      <c r="P633">
        <v>1</v>
      </c>
      <c r="Q633">
        <v>23</v>
      </c>
    </row>
    <row r="634" spans="2:17" x14ac:dyDescent="0.25">
      <c r="B634">
        <v>123</v>
      </c>
      <c r="C634">
        <v>89</v>
      </c>
      <c r="D634">
        <v>-0.63</v>
      </c>
      <c r="E634">
        <v>-0.63</v>
      </c>
      <c r="F634">
        <v>0</v>
      </c>
      <c r="G634">
        <v>0</v>
      </c>
      <c r="H634">
        <v>0</v>
      </c>
      <c r="I634">
        <v>-1</v>
      </c>
      <c r="J634">
        <v>0</v>
      </c>
      <c r="K634">
        <v>0</v>
      </c>
      <c r="L634">
        <v>2</v>
      </c>
      <c r="M634">
        <v>0</v>
      </c>
      <c r="N634">
        <v>0</v>
      </c>
      <c r="O634">
        <v>0</v>
      </c>
      <c r="P634">
        <v>1</v>
      </c>
      <c r="Q634">
        <v>23</v>
      </c>
    </row>
    <row r="635" spans="2:17" x14ac:dyDescent="0.25">
      <c r="B635">
        <v>124</v>
      </c>
      <c r="C635">
        <v>89</v>
      </c>
      <c r="D635">
        <v>-0.63</v>
      </c>
      <c r="E635">
        <v>-0.63</v>
      </c>
      <c r="F635">
        <v>0</v>
      </c>
      <c r="G635">
        <v>0</v>
      </c>
      <c r="H635">
        <v>0</v>
      </c>
      <c r="I635">
        <v>-1</v>
      </c>
      <c r="J635">
        <v>0</v>
      </c>
      <c r="K635">
        <v>0</v>
      </c>
      <c r="L635">
        <v>2</v>
      </c>
      <c r="M635">
        <v>0</v>
      </c>
      <c r="N635">
        <v>0</v>
      </c>
      <c r="O635">
        <v>0</v>
      </c>
      <c r="P635">
        <v>1</v>
      </c>
      <c r="Q635">
        <v>23</v>
      </c>
    </row>
    <row r="636" spans="2:17" x14ac:dyDescent="0.25">
      <c r="B636">
        <v>105</v>
      </c>
      <c r="C636">
        <v>89</v>
      </c>
      <c r="D636">
        <v>-0.63</v>
      </c>
      <c r="E636">
        <v>-0.63</v>
      </c>
      <c r="F636">
        <v>0</v>
      </c>
      <c r="G636">
        <v>0</v>
      </c>
      <c r="H636">
        <v>0</v>
      </c>
      <c r="I636">
        <v>-1</v>
      </c>
      <c r="J636">
        <v>0</v>
      </c>
      <c r="K636">
        <v>0</v>
      </c>
      <c r="L636">
        <v>2</v>
      </c>
      <c r="M636">
        <v>0</v>
      </c>
      <c r="N636">
        <v>0</v>
      </c>
      <c r="O636">
        <v>0</v>
      </c>
      <c r="P636">
        <v>1</v>
      </c>
      <c r="Q636">
        <v>23</v>
      </c>
    </row>
    <row r="637" spans="2:17" x14ac:dyDescent="0.25">
      <c r="B637">
        <v>106</v>
      </c>
      <c r="C637">
        <v>89</v>
      </c>
      <c r="D637">
        <v>-0.63</v>
      </c>
      <c r="E637">
        <v>-0.63</v>
      </c>
      <c r="F637">
        <v>0</v>
      </c>
      <c r="G637">
        <v>0</v>
      </c>
      <c r="H637">
        <v>0</v>
      </c>
      <c r="I637">
        <v>-1</v>
      </c>
      <c r="J637">
        <v>0</v>
      </c>
      <c r="K637">
        <v>0</v>
      </c>
      <c r="L637">
        <v>2</v>
      </c>
      <c r="M637">
        <v>0</v>
      </c>
      <c r="N637">
        <v>0</v>
      </c>
      <c r="O637">
        <v>0</v>
      </c>
      <c r="P637">
        <v>1</v>
      </c>
      <c r="Q637">
        <v>23</v>
      </c>
    </row>
    <row r="638" spans="2:17" x14ac:dyDescent="0.25">
      <c r="B638">
        <v>152</v>
      </c>
      <c r="C638">
        <v>89</v>
      </c>
      <c r="D638">
        <v>-0.63</v>
      </c>
      <c r="E638">
        <v>-0.63</v>
      </c>
      <c r="F638">
        <v>0</v>
      </c>
      <c r="G638">
        <v>0</v>
      </c>
      <c r="H638">
        <v>0</v>
      </c>
      <c r="I638">
        <v>-1</v>
      </c>
      <c r="J638">
        <v>0</v>
      </c>
      <c r="K638">
        <v>0</v>
      </c>
      <c r="L638">
        <v>2</v>
      </c>
      <c r="M638">
        <v>0</v>
      </c>
      <c r="N638">
        <v>0</v>
      </c>
      <c r="O638">
        <v>0</v>
      </c>
      <c r="P638">
        <v>1</v>
      </c>
      <c r="Q638">
        <v>23</v>
      </c>
    </row>
    <row r="639" spans="2:17" x14ac:dyDescent="0.25">
      <c r="B639">
        <v>107</v>
      </c>
      <c r="C639">
        <v>89</v>
      </c>
      <c r="D639">
        <v>-0.63</v>
      </c>
      <c r="E639">
        <v>-0.63</v>
      </c>
      <c r="F639">
        <v>0</v>
      </c>
      <c r="G639">
        <v>0</v>
      </c>
      <c r="H639">
        <v>0</v>
      </c>
      <c r="I639">
        <v>-1</v>
      </c>
      <c r="J639">
        <v>0</v>
      </c>
      <c r="K639">
        <v>0</v>
      </c>
      <c r="L639">
        <v>2</v>
      </c>
      <c r="M639">
        <v>0</v>
      </c>
      <c r="N639">
        <v>0</v>
      </c>
      <c r="O639">
        <v>0</v>
      </c>
      <c r="P639">
        <v>1</v>
      </c>
      <c r="Q639">
        <v>23</v>
      </c>
    </row>
    <row r="640" spans="2:17" x14ac:dyDescent="0.25">
      <c r="B640">
        <v>108</v>
      </c>
      <c r="C640">
        <v>89</v>
      </c>
      <c r="D640">
        <v>-0.63</v>
      </c>
      <c r="E640">
        <v>-0.63</v>
      </c>
      <c r="F640">
        <v>0</v>
      </c>
      <c r="G640">
        <v>0</v>
      </c>
      <c r="H640">
        <v>0</v>
      </c>
      <c r="I640">
        <v>-1</v>
      </c>
      <c r="J640">
        <v>0</v>
      </c>
      <c r="K640">
        <v>0</v>
      </c>
      <c r="L640">
        <v>2</v>
      </c>
      <c r="M640">
        <v>0</v>
      </c>
      <c r="N640">
        <v>0</v>
      </c>
      <c r="O640">
        <v>0</v>
      </c>
      <c r="P640">
        <v>1</v>
      </c>
      <c r="Q640">
        <v>23</v>
      </c>
    </row>
    <row r="641" spans="2:17" x14ac:dyDescent="0.25">
      <c r="B641">
        <v>109</v>
      </c>
      <c r="C641">
        <v>89</v>
      </c>
      <c r="D641">
        <v>-0.63</v>
      </c>
      <c r="E641">
        <v>-0.63</v>
      </c>
      <c r="F641">
        <v>0</v>
      </c>
      <c r="G641">
        <v>0</v>
      </c>
      <c r="H641">
        <v>0</v>
      </c>
      <c r="I641">
        <v>-1</v>
      </c>
      <c r="J641">
        <v>0</v>
      </c>
      <c r="K641">
        <v>0</v>
      </c>
      <c r="L641">
        <v>2</v>
      </c>
      <c r="M641">
        <v>0</v>
      </c>
      <c r="N641">
        <v>0</v>
      </c>
      <c r="O641">
        <v>0</v>
      </c>
      <c r="P641">
        <v>1</v>
      </c>
      <c r="Q641">
        <v>23</v>
      </c>
    </row>
    <row r="642" spans="2:17" x14ac:dyDescent="0.25">
      <c r="B642">
        <v>110</v>
      </c>
      <c r="C642">
        <v>89</v>
      </c>
      <c r="D642">
        <v>-0.63</v>
      </c>
      <c r="E642">
        <v>-0.63</v>
      </c>
      <c r="F642">
        <v>0</v>
      </c>
      <c r="G642">
        <v>0</v>
      </c>
      <c r="H642">
        <v>0</v>
      </c>
      <c r="I642">
        <v>-1</v>
      </c>
      <c r="J642">
        <v>0</v>
      </c>
      <c r="K642">
        <v>0</v>
      </c>
      <c r="L642">
        <v>2</v>
      </c>
      <c r="M642">
        <v>0</v>
      </c>
      <c r="N642">
        <v>0</v>
      </c>
      <c r="O642">
        <v>0</v>
      </c>
      <c r="P642">
        <v>1</v>
      </c>
      <c r="Q642">
        <v>23</v>
      </c>
    </row>
    <row r="643" spans="2:17" x14ac:dyDescent="0.25">
      <c r="B643">
        <v>111</v>
      </c>
      <c r="C643">
        <v>89</v>
      </c>
      <c r="D643">
        <v>-0.63</v>
      </c>
      <c r="E643">
        <v>-0.63</v>
      </c>
      <c r="F643">
        <v>0</v>
      </c>
      <c r="G643">
        <v>0</v>
      </c>
      <c r="H643">
        <v>0</v>
      </c>
      <c r="I643">
        <v>-1</v>
      </c>
      <c r="J643">
        <v>0</v>
      </c>
      <c r="K643">
        <v>0</v>
      </c>
      <c r="L643">
        <v>2</v>
      </c>
      <c r="M643">
        <v>0</v>
      </c>
      <c r="N643">
        <v>0</v>
      </c>
      <c r="O643">
        <v>0</v>
      </c>
      <c r="P643">
        <v>1</v>
      </c>
      <c r="Q643">
        <v>23</v>
      </c>
    </row>
    <row r="644" spans="2:17" x14ac:dyDescent="0.25">
      <c r="B644">
        <v>112</v>
      </c>
      <c r="C644">
        <v>89</v>
      </c>
      <c r="D644">
        <v>-0.63</v>
      </c>
      <c r="E644">
        <v>-0.63</v>
      </c>
      <c r="F644">
        <v>0</v>
      </c>
      <c r="G644">
        <v>0</v>
      </c>
      <c r="H644">
        <v>0</v>
      </c>
      <c r="I644">
        <v>-1</v>
      </c>
      <c r="J644">
        <v>0</v>
      </c>
      <c r="K644">
        <v>0</v>
      </c>
      <c r="L644">
        <v>2</v>
      </c>
      <c r="M644">
        <v>0</v>
      </c>
      <c r="N644">
        <v>0</v>
      </c>
      <c r="O644">
        <v>0</v>
      </c>
      <c r="P644">
        <v>1</v>
      </c>
      <c r="Q644">
        <v>23</v>
      </c>
    </row>
    <row r="645" spans="2:17" x14ac:dyDescent="0.25">
      <c r="B645">
        <v>147</v>
      </c>
      <c r="C645">
        <v>89</v>
      </c>
      <c r="D645">
        <v>-0.63</v>
      </c>
      <c r="E645">
        <v>-0.63</v>
      </c>
      <c r="F645">
        <v>0</v>
      </c>
      <c r="G645">
        <v>0</v>
      </c>
      <c r="H645">
        <v>0</v>
      </c>
      <c r="I645">
        <v>-1</v>
      </c>
      <c r="J645">
        <v>0</v>
      </c>
      <c r="K645">
        <v>0</v>
      </c>
      <c r="L645">
        <v>2</v>
      </c>
      <c r="M645">
        <v>0</v>
      </c>
      <c r="N645">
        <v>0</v>
      </c>
      <c r="O645">
        <v>0</v>
      </c>
      <c r="P645">
        <v>1</v>
      </c>
      <c r="Q645">
        <v>23</v>
      </c>
    </row>
    <row r="646" spans="2:17" x14ac:dyDescent="0.25">
      <c r="B646">
        <v>141</v>
      </c>
      <c r="C646">
        <v>89</v>
      </c>
      <c r="D646">
        <v>-0.63</v>
      </c>
      <c r="E646">
        <v>-0.63</v>
      </c>
      <c r="F646">
        <v>0</v>
      </c>
      <c r="G646">
        <v>0</v>
      </c>
      <c r="H646">
        <v>0</v>
      </c>
      <c r="I646">
        <v>-1</v>
      </c>
      <c r="J646">
        <v>0</v>
      </c>
      <c r="K646">
        <v>0</v>
      </c>
      <c r="L646">
        <v>2</v>
      </c>
      <c r="M646">
        <v>0</v>
      </c>
      <c r="N646">
        <v>0</v>
      </c>
      <c r="O646">
        <v>0</v>
      </c>
      <c r="P646">
        <v>1</v>
      </c>
      <c r="Q646">
        <v>23</v>
      </c>
    </row>
    <row r="647" spans="2:17" x14ac:dyDescent="0.25">
      <c r="B647">
        <v>142</v>
      </c>
      <c r="C647">
        <v>89</v>
      </c>
      <c r="D647">
        <v>-0.63</v>
      </c>
      <c r="E647">
        <v>-0.63</v>
      </c>
      <c r="F647">
        <v>0</v>
      </c>
      <c r="G647">
        <v>0</v>
      </c>
      <c r="H647">
        <v>0</v>
      </c>
      <c r="I647">
        <v>-1</v>
      </c>
      <c r="J647">
        <v>0</v>
      </c>
      <c r="K647">
        <v>0</v>
      </c>
      <c r="L647">
        <v>2</v>
      </c>
      <c r="M647">
        <v>0</v>
      </c>
      <c r="N647">
        <v>0</v>
      </c>
      <c r="O647">
        <v>0</v>
      </c>
      <c r="P647">
        <v>1</v>
      </c>
      <c r="Q647">
        <v>23</v>
      </c>
    </row>
    <row r="648" spans="2:17" x14ac:dyDescent="0.25">
      <c r="B648">
        <v>133</v>
      </c>
      <c r="C648">
        <v>89</v>
      </c>
      <c r="D648">
        <v>-0.63</v>
      </c>
      <c r="E648">
        <v>-0.63</v>
      </c>
      <c r="F648">
        <v>0</v>
      </c>
      <c r="G648">
        <v>0</v>
      </c>
      <c r="H648">
        <v>0</v>
      </c>
      <c r="I648">
        <v>-1</v>
      </c>
      <c r="J648">
        <v>0</v>
      </c>
      <c r="K648">
        <v>0</v>
      </c>
      <c r="L648">
        <v>2</v>
      </c>
      <c r="M648">
        <v>0</v>
      </c>
      <c r="N648">
        <v>0</v>
      </c>
      <c r="O648">
        <v>0</v>
      </c>
      <c r="P648">
        <v>1</v>
      </c>
      <c r="Q648">
        <v>23</v>
      </c>
    </row>
    <row r="649" spans="2:17" x14ac:dyDescent="0.25">
      <c r="B649">
        <v>134</v>
      </c>
      <c r="C649">
        <v>89</v>
      </c>
      <c r="D649">
        <v>-0.63</v>
      </c>
      <c r="E649">
        <v>-0.63</v>
      </c>
      <c r="F649">
        <v>0</v>
      </c>
      <c r="G649">
        <v>0</v>
      </c>
      <c r="H649">
        <v>0</v>
      </c>
      <c r="I649">
        <v>-1</v>
      </c>
      <c r="J649">
        <v>0</v>
      </c>
      <c r="K649">
        <v>0</v>
      </c>
      <c r="L649">
        <v>2</v>
      </c>
      <c r="M649">
        <v>0</v>
      </c>
      <c r="N649">
        <v>0</v>
      </c>
      <c r="O649">
        <v>0</v>
      </c>
      <c r="P649">
        <v>1</v>
      </c>
      <c r="Q649">
        <v>23</v>
      </c>
    </row>
    <row r="650" spans="2:17" x14ac:dyDescent="0.25">
      <c r="B650">
        <v>113</v>
      </c>
      <c r="C650">
        <v>89</v>
      </c>
      <c r="D650">
        <v>-0.63</v>
      </c>
      <c r="E650">
        <v>-0.63</v>
      </c>
      <c r="F650">
        <v>0</v>
      </c>
      <c r="G650">
        <v>0</v>
      </c>
      <c r="H650">
        <v>0</v>
      </c>
      <c r="I650">
        <v>-1</v>
      </c>
      <c r="J650">
        <v>0</v>
      </c>
      <c r="K650">
        <v>0</v>
      </c>
      <c r="L650">
        <v>2</v>
      </c>
      <c r="M650">
        <v>0</v>
      </c>
      <c r="N650">
        <v>0</v>
      </c>
      <c r="O650">
        <v>0</v>
      </c>
      <c r="P650">
        <v>1</v>
      </c>
      <c r="Q650">
        <v>23</v>
      </c>
    </row>
    <row r="651" spans="2:17" x14ac:dyDescent="0.25">
      <c r="B651">
        <v>114</v>
      </c>
      <c r="C651">
        <v>89</v>
      </c>
      <c r="D651">
        <v>-0.63</v>
      </c>
      <c r="E651">
        <v>-0.63</v>
      </c>
      <c r="F651">
        <v>0</v>
      </c>
      <c r="G651">
        <v>0</v>
      </c>
      <c r="H651">
        <v>0</v>
      </c>
      <c r="I651">
        <v>-1</v>
      </c>
      <c r="J651">
        <v>0</v>
      </c>
      <c r="K651">
        <v>0</v>
      </c>
      <c r="L651">
        <v>2</v>
      </c>
      <c r="M651">
        <v>0</v>
      </c>
      <c r="N651">
        <v>0</v>
      </c>
      <c r="O651">
        <v>0</v>
      </c>
      <c r="P651">
        <v>1</v>
      </c>
      <c r="Q651">
        <v>23</v>
      </c>
    </row>
    <row r="652" spans="2:17" x14ac:dyDescent="0.25">
      <c r="B652">
        <v>307</v>
      </c>
      <c r="C652">
        <v>89</v>
      </c>
      <c r="D652">
        <v>-0.65</v>
      </c>
      <c r="E652">
        <v>-0.65</v>
      </c>
      <c r="F652">
        <v>0</v>
      </c>
      <c r="G652">
        <v>0</v>
      </c>
      <c r="H652">
        <v>0</v>
      </c>
      <c r="I652">
        <v>-1</v>
      </c>
      <c r="J652">
        <v>0</v>
      </c>
      <c r="K652">
        <v>0</v>
      </c>
      <c r="L652">
        <v>2</v>
      </c>
      <c r="M652">
        <v>0</v>
      </c>
      <c r="N652">
        <v>0</v>
      </c>
      <c r="O652">
        <v>0</v>
      </c>
      <c r="P652">
        <v>1</v>
      </c>
      <c r="Q652">
        <v>23</v>
      </c>
    </row>
    <row r="653" spans="2:17" x14ac:dyDescent="0.25">
      <c r="B653">
        <v>308</v>
      </c>
      <c r="C653">
        <v>89</v>
      </c>
      <c r="D653">
        <v>-0.65</v>
      </c>
      <c r="E653">
        <v>-0.65</v>
      </c>
      <c r="F653">
        <v>0</v>
      </c>
      <c r="G653">
        <v>0</v>
      </c>
      <c r="H653">
        <v>0</v>
      </c>
      <c r="I653">
        <v>-1</v>
      </c>
      <c r="J653">
        <v>0</v>
      </c>
      <c r="K653">
        <v>0</v>
      </c>
      <c r="L653">
        <v>2</v>
      </c>
      <c r="M653">
        <v>0</v>
      </c>
      <c r="N653">
        <v>0</v>
      </c>
      <c r="O653">
        <v>0</v>
      </c>
      <c r="P653">
        <v>1</v>
      </c>
      <c r="Q653">
        <v>23</v>
      </c>
    </row>
    <row r="654" spans="2:17" x14ac:dyDescent="0.25">
      <c r="B654">
        <v>347</v>
      </c>
      <c r="C654">
        <v>89</v>
      </c>
      <c r="D654">
        <v>-0.65</v>
      </c>
      <c r="E654">
        <v>-0.65</v>
      </c>
      <c r="F654">
        <v>0</v>
      </c>
      <c r="G654">
        <v>0</v>
      </c>
      <c r="H654">
        <v>0</v>
      </c>
      <c r="I654">
        <v>-1</v>
      </c>
      <c r="J654">
        <v>0</v>
      </c>
      <c r="K654">
        <v>0</v>
      </c>
      <c r="L654">
        <v>2</v>
      </c>
      <c r="M654">
        <v>0</v>
      </c>
      <c r="N654">
        <v>0</v>
      </c>
      <c r="O654">
        <v>0</v>
      </c>
      <c r="P654">
        <v>1</v>
      </c>
      <c r="Q654">
        <v>23</v>
      </c>
    </row>
    <row r="655" spans="2:17" x14ac:dyDescent="0.25">
      <c r="B655">
        <v>309</v>
      </c>
      <c r="C655">
        <v>89</v>
      </c>
      <c r="D655">
        <v>-0.65</v>
      </c>
      <c r="E655">
        <v>-0.65</v>
      </c>
      <c r="F655">
        <v>0</v>
      </c>
      <c r="G655">
        <v>0</v>
      </c>
      <c r="H655">
        <v>0</v>
      </c>
      <c r="I655">
        <v>-1</v>
      </c>
      <c r="J655">
        <v>0</v>
      </c>
      <c r="K655">
        <v>0</v>
      </c>
      <c r="L655">
        <v>2</v>
      </c>
      <c r="M655">
        <v>0</v>
      </c>
      <c r="N655">
        <v>0</v>
      </c>
      <c r="O655">
        <v>0</v>
      </c>
      <c r="P655">
        <v>1</v>
      </c>
      <c r="Q655">
        <v>23</v>
      </c>
    </row>
    <row r="656" spans="2:17" x14ac:dyDescent="0.25">
      <c r="B656">
        <v>310</v>
      </c>
      <c r="C656">
        <v>89</v>
      </c>
      <c r="D656">
        <v>-0.65</v>
      </c>
      <c r="E656">
        <v>-0.65</v>
      </c>
      <c r="F656">
        <v>0</v>
      </c>
      <c r="G656">
        <v>0</v>
      </c>
      <c r="H656">
        <v>0</v>
      </c>
      <c r="I656">
        <v>-1</v>
      </c>
      <c r="J656">
        <v>0</v>
      </c>
      <c r="K656">
        <v>0</v>
      </c>
      <c r="L656">
        <v>2</v>
      </c>
      <c r="M656">
        <v>0</v>
      </c>
      <c r="N656">
        <v>0</v>
      </c>
      <c r="O656">
        <v>0</v>
      </c>
      <c r="P656">
        <v>1</v>
      </c>
      <c r="Q656">
        <v>23</v>
      </c>
    </row>
    <row r="657" spans="2:17" x14ac:dyDescent="0.25">
      <c r="B657">
        <v>311</v>
      </c>
      <c r="C657">
        <v>89</v>
      </c>
      <c r="D657">
        <v>-0.65</v>
      </c>
      <c r="E657">
        <v>-0.65</v>
      </c>
      <c r="F657">
        <v>0</v>
      </c>
      <c r="G657">
        <v>0</v>
      </c>
      <c r="H657">
        <v>0</v>
      </c>
      <c r="I657">
        <v>-1</v>
      </c>
      <c r="J657">
        <v>0</v>
      </c>
      <c r="K657">
        <v>0</v>
      </c>
      <c r="L657">
        <v>2</v>
      </c>
      <c r="M657">
        <v>0</v>
      </c>
      <c r="N657">
        <v>0</v>
      </c>
      <c r="O657">
        <v>0</v>
      </c>
      <c r="P657">
        <v>1</v>
      </c>
      <c r="Q657">
        <v>23</v>
      </c>
    </row>
    <row r="658" spans="2:17" x14ac:dyDescent="0.25">
      <c r="B658">
        <v>312</v>
      </c>
      <c r="C658">
        <v>89</v>
      </c>
      <c r="D658">
        <v>-0.65</v>
      </c>
      <c r="E658">
        <v>-0.65</v>
      </c>
      <c r="F658">
        <v>0</v>
      </c>
      <c r="G658">
        <v>0</v>
      </c>
      <c r="H658">
        <v>0</v>
      </c>
      <c r="I658">
        <v>-1</v>
      </c>
      <c r="J658">
        <v>0</v>
      </c>
      <c r="K658">
        <v>0</v>
      </c>
      <c r="L658">
        <v>2</v>
      </c>
      <c r="M658">
        <v>0</v>
      </c>
      <c r="N658">
        <v>0</v>
      </c>
      <c r="O658">
        <v>0</v>
      </c>
      <c r="P658">
        <v>1</v>
      </c>
      <c r="Q658">
        <v>23</v>
      </c>
    </row>
    <row r="659" spans="2:17" x14ac:dyDescent="0.25">
      <c r="B659">
        <v>348</v>
      </c>
      <c r="C659">
        <v>89</v>
      </c>
      <c r="D659">
        <v>-0.65</v>
      </c>
      <c r="E659">
        <v>-0.65</v>
      </c>
      <c r="F659">
        <v>0</v>
      </c>
      <c r="G659">
        <v>0</v>
      </c>
      <c r="H659">
        <v>0</v>
      </c>
      <c r="I659">
        <v>-1</v>
      </c>
      <c r="J659">
        <v>0</v>
      </c>
      <c r="K659">
        <v>0</v>
      </c>
      <c r="L659">
        <v>2</v>
      </c>
      <c r="M659">
        <v>0</v>
      </c>
      <c r="N659">
        <v>0</v>
      </c>
      <c r="O659">
        <v>0</v>
      </c>
      <c r="P659">
        <v>1</v>
      </c>
      <c r="Q659">
        <v>23</v>
      </c>
    </row>
    <row r="660" spans="2:17" x14ac:dyDescent="0.25">
      <c r="B660">
        <v>313</v>
      </c>
      <c r="C660">
        <v>89</v>
      </c>
      <c r="D660">
        <v>-0.65</v>
      </c>
      <c r="E660">
        <v>-0.65</v>
      </c>
      <c r="F660">
        <v>0</v>
      </c>
      <c r="G660">
        <v>0</v>
      </c>
      <c r="H660">
        <v>0</v>
      </c>
      <c r="I660">
        <v>-1</v>
      </c>
      <c r="J660">
        <v>0</v>
      </c>
      <c r="K660">
        <v>0</v>
      </c>
      <c r="L660">
        <v>2</v>
      </c>
      <c r="M660">
        <v>0</v>
      </c>
      <c r="N660">
        <v>0</v>
      </c>
      <c r="O660">
        <v>0</v>
      </c>
      <c r="P660">
        <v>1</v>
      </c>
      <c r="Q660">
        <v>23</v>
      </c>
    </row>
    <row r="661" spans="2:17" x14ac:dyDescent="0.25">
      <c r="B661">
        <v>314</v>
      </c>
      <c r="C661">
        <v>89</v>
      </c>
      <c r="D661">
        <v>-0.65</v>
      </c>
      <c r="E661">
        <v>-0.65</v>
      </c>
      <c r="F661">
        <v>0</v>
      </c>
      <c r="G661">
        <v>0</v>
      </c>
      <c r="H661">
        <v>0</v>
      </c>
      <c r="I661">
        <v>-1</v>
      </c>
      <c r="J661">
        <v>0</v>
      </c>
      <c r="K661">
        <v>0</v>
      </c>
      <c r="L661">
        <v>2</v>
      </c>
      <c r="M661">
        <v>0</v>
      </c>
      <c r="N661">
        <v>0</v>
      </c>
      <c r="O661">
        <v>0</v>
      </c>
      <c r="P661">
        <v>1</v>
      </c>
      <c r="Q661">
        <v>23</v>
      </c>
    </row>
    <row r="662" spans="2:17" x14ac:dyDescent="0.25">
      <c r="B662">
        <v>357</v>
      </c>
      <c r="C662">
        <v>89</v>
      </c>
      <c r="D662">
        <v>-0.65</v>
      </c>
      <c r="E662">
        <v>-0.65</v>
      </c>
      <c r="F662">
        <v>0</v>
      </c>
      <c r="G662">
        <v>0</v>
      </c>
      <c r="H662">
        <v>0</v>
      </c>
      <c r="I662">
        <v>-1</v>
      </c>
      <c r="J662">
        <v>0</v>
      </c>
      <c r="K662">
        <v>0</v>
      </c>
      <c r="L662">
        <v>2</v>
      </c>
      <c r="M662">
        <v>0</v>
      </c>
      <c r="N662">
        <v>0</v>
      </c>
      <c r="O662">
        <v>0</v>
      </c>
      <c r="P662">
        <v>1</v>
      </c>
      <c r="Q662">
        <v>23</v>
      </c>
    </row>
    <row r="663" spans="2:17" x14ac:dyDescent="0.25">
      <c r="B663">
        <v>358</v>
      </c>
      <c r="C663">
        <v>89</v>
      </c>
      <c r="D663">
        <v>-0.65</v>
      </c>
      <c r="E663">
        <v>-0.65</v>
      </c>
      <c r="F663">
        <v>0</v>
      </c>
      <c r="G663">
        <v>0</v>
      </c>
      <c r="H663">
        <v>0</v>
      </c>
      <c r="I663">
        <v>-1</v>
      </c>
      <c r="J663">
        <v>0</v>
      </c>
      <c r="K663">
        <v>0</v>
      </c>
      <c r="L663">
        <v>2</v>
      </c>
      <c r="M663">
        <v>0</v>
      </c>
      <c r="N663">
        <v>0</v>
      </c>
      <c r="O663">
        <v>0</v>
      </c>
      <c r="P663">
        <v>1</v>
      </c>
      <c r="Q663">
        <v>23</v>
      </c>
    </row>
    <row r="664" spans="2:17" x14ac:dyDescent="0.25">
      <c r="B664">
        <v>355</v>
      </c>
      <c r="C664">
        <v>89</v>
      </c>
      <c r="D664">
        <v>-0.65</v>
      </c>
      <c r="E664">
        <v>-0.65</v>
      </c>
      <c r="F664">
        <v>0</v>
      </c>
      <c r="G664">
        <v>0</v>
      </c>
      <c r="H664">
        <v>0</v>
      </c>
      <c r="I664">
        <v>-1</v>
      </c>
      <c r="J664">
        <v>0</v>
      </c>
      <c r="K664">
        <v>0</v>
      </c>
      <c r="L664">
        <v>2</v>
      </c>
      <c r="M664">
        <v>0</v>
      </c>
      <c r="N664">
        <v>0</v>
      </c>
      <c r="O664">
        <v>0</v>
      </c>
      <c r="P664">
        <v>1</v>
      </c>
      <c r="Q664">
        <v>23</v>
      </c>
    </row>
    <row r="665" spans="2:17" x14ac:dyDescent="0.25">
      <c r="B665">
        <v>356</v>
      </c>
      <c r="C665">
        <v>89</v>
      </c>
      <c r="D665">
        <v>-0.65</v>
      </c>
      <c r="E665">
        <v>-0.65</v>
      </c>
      <c r="F665">
        <v>0</v>
      </c>
      <c r="G665">
        <v>0</v>
      </c>
      <c r="H665">
        <v>0</v>
      </c>
      <c r="I665">
        <v>-1</v>
      </c>
      <c r="J665">
        <v>0</v>
      </c>
      <c r="K665">
        <v>0</v>
      </c>
      <c r="L665">
        <v>2</v>
      </c>
      <c r="M665">
        <v>0</v>
      </c>
      <c r="N665">
        <v>0</v>
      </c>
      <c r="O665">
        <v>0</v>
      </c>
      <c r="P665">
        <v>1</v>
      </c>
      <c r="Q665">
        <v>23</v>
      </c>
    </row>
    <row r="666" spans="2:17" x14ac:dyDescent="0.25">
      <c r="B666">
        <v>363</v>
      </c>
      <c r="C666">
        <v>89</v>
      </c>
      <c r="D666">
        <v>-0.65</v>
      </c>
      <c r="E666">
        <v>-0.65</v>
      </c>
      <c r="F666">
        <v>0</v>
      </c>
      <c r="G666">
        <v>0</v>
      </c>
      <c r="H666">
        <v>0</v>
      </c>
      <c r="I666">
        <v>-1</v>
      </c>
      <c r="J666">
        <v>0</v>
      </c>
      <c r="K666">
        <v>0</v>
      </c>
      <c r="L666">
        <v>2</v>
      </c>
      <c r="M666">
        <v>0</v>
      </c>
      <c r="N666">
        <v>0</v>
      </c>
      <c r="O666">
        <v>0</v>
      </c>
      <c r="P666">
        <v>1</v>
      </c>
      <c r="Q666">
        <v>23</v>
      </c>
    </row>
    <row r="667" spans="2:17" x14ac:dyDescent="0.25">
      <c r="B667">
        <v>364</v>
      </c>
      <c r="C667">
        <v>89</v>
      </c>
      <c r="D667">
        <v>-0.65</v>
      </c>
      <c r="E667">
        <v>-0.65</v>
      </c>
      <c r="F667">
        <v>0</v>
      </c>
      <c r="G667">
        <v>0</v>
      </c>
      <c r="H667">
        <v>0</v>
      </c>
      <c r="I667">
        <v>-1</v>
      </c>
      <c r="J667">
        <v>0</v>
      </c>
      <c r="K667">
        <v>0</v>
      </c>
      <c r="L667">
        <v>2</v>
      </c>
      <c r="M667">
        <v>0</v>
      </c>
      <c r="N667">
        <v>0</v>
      </c>
      <c r="O667">
        <v>0</v>
      </c>
      <c r="P667">
        <v>1</v>
      </c>
      <c r="Q667">
        <v>23</v>
      </c>
    </row>
    <row r="668" spans="2:17" x14ac:dyDescent="0.25">
      <c r="B668">
        <v>367</v>
      </c>
      <c r="C668">
        <v>89</v>
      </c>
      <c r="D668">
        <v>-0.65</v>
      </c>
      <c r="E668">
        <v>-0.65</v>
      </c>
      <c r="F668">
        <v>0</v>
      </c>
      <c r="G668">
        <v>0</v>
      </c>
      <c r="H668">
        <v>0</v>
      </c>
      <c r="I668">
        <v>-1</v>
      </c>
      <c r="J668">
        <v>0</v>
      </c>
      <c r="K668">
        <v>0</v>
      </c>
      <c r="L668">
        <v>2</v>
      </c>
      <c r="M668">
        <v>0</v>
      </c>
      <c r="N668">
        <v>0</v>
      </c>
      <c r="O668">
        <v>0</v>
      </c>
      <c r="P668">
        <v>1</v>
      </c>
      <c r="Q668">
        <v>23</v>
      </c>
    </row>
    <row r="669" spans="2:17" x14ac:dyDescent="0.25">
      <c r="B669">
        <v>368</v>
      </c>
      <c r="C669">
        <v>89</v>
      </c>
      <c r="D669">
        <v>-0.65</v>
      </c>
      <c r="E669">
        <v>-0.65</v>
      </c>
      <c r="F669">
        <v>0</v>
      </c>
      <c r="G669">
        <v>0</v>
      </c>
      <c r="H669">
        <v>0</v>
      </c>
      <c r="I669">
        <v>-1</v>
      </c>
      <c r="J669">
        <v>0</v>
      </c>
      <c r="K669">
        <v>0</v>
      </c>
      <c r="L669">
        <v>2</v>
      </c>
      <c r="M669">
        <v>0</v>
      </c>
      <c r="N669">
        <v>0</v>
      </c>
      <c r="O669">
        <v>0</v>
      </c>
      <c r="P669">
        <v>1</v>
      </c>
      <c r="Q669">
        <v>23</v>
      </c>
    </row>
    <row r="670" spans="2:17" x14ac:dyDescent="0.25">
      <c r="B670">
        <v>315</v>
      </c>
      <c r="C670">
        <v>89</v>
      </c>
      <c r="D670">
        <v>-0.65</v>
      </c>
      <c r="E670">
        <v>-0.65</v>
      </c>
      <c r="F670">
        <v>0</v>
      </c>
      <c r="G670">
        <v>0</v>
      </c>
      <c r="H670">
        <v>0</v>
      </c>
      <c r="I670">
        <v>-1</v>
      </c>
      <c r="J670">
        <v>0</v>
      </c>
      <c r="K670">
        <v>0</v>
      </c>
      <c r="L670">
        <v>2</v>
      </c>
      <c r="M670">
        <v>0</v>
      </c>
      <c r="N670">
        <v>0</v>
      </c>
      <c r="O670">
        <v>0</v>
      </c>
      <c r="P670">
        <v>1</v>
      </c>
      <c r="Q670">
        <v>23</v>
      </c>
    </row>
    <row r="671" spans="2:17" x14ac:dyDescent="0.25">
      <c r="B671">
        <v>316</v>
      </c>
      <c r="C671">
        <v>89</v>
      </c>
      <c r="D671">
        <v>-0.65</v>
      </c>
      <c r="E671">
        <v>-0.65</v>
      </c>
      <c r="F671">
        <v>0</v>
      </c>
      <c r="G671">
        <v>0</v>
      </c>
      <c r="H671">
        <v>0</v>
      </c>
      <c r="I671">
        <v>-1</v>
      </c>
      <c r="J671">
        <v>0</v>
      </c>
      <c r="K671">
        <v>0</v>
      </c>
      <c r="L671">
        <v>2</v>
      </c>
      <c r="M671">
        <v>0</v>
      </c>
      <c r="N671">
        <v>0</v>
      </c>
      <c r="O671">
        <v>0</v>
      </c>
      <c r="P671">
        <v>1</v>
      </c>
      <c r="Q671">
        <v>23</v>
      </c>
    </row>
    <row r="672" spans="2:17" x14ac:dyDescent="0.25">
      <c r="B672">
        <v>295</v>
      </c>
      <c r="C672">
        <v>89</v>
      </c>
      <c r="D672">
        <v>-0.65</v>
      </c>
      <c r="E672">
        <v>-0.65</v>
      </c>
      <c r="F672">
        <v>0</v>
      </c>
      <c r="G672">
        <v>0</v>
      </c>
      <c r="H672">
        <v>0</v>
      </c>
      <c r="I672">
        <v>-1</v>
      </c>
      <c r="J672">
        <v>0</v>
      </c>
      <c r="K672">
        <v>0</v>
      </c>
      <c r="L672">
        <v>2</v>
      </c>
      <c r="M672">
        <v>0</v>
      </c>
      <c r="N672">
        <v>0</v>
      </c>
      <c r="O672">
        <v>0</v>
      </c>
      <c r="P672">
        <v>1</v>
      </c>
      <c r="Q672">
        <v>23</v>
      </c>
    </row>
    <row r="673" spans="2:17" x14ac:dyDescent="0.25">
      <c r="B673">
        <v>337</v>
      </c>
      <c r="C673">
        <v>89</v>
      </c>
      <c r="D673">
        <v>-0.65</v>
      </c>
      <c r="E673">
        <v>-0.65</v>
      </c>
      <c r="F673">
        <v>0</v>
      </c>
      <c r="G673">
        <v>0</v>
      </c>
      <c r="H673">
        <v>0</v>
      </c>
      <c r="I673">
        <v>-1</v>
      </c>
      <c r="J673">
        <v>0</v>
      </c>
      <c r="K673">
        <v>0</v>
      </c>
      <c r="L673">
        <v>2</v>
      </c>
      <c r="M673">
        <v>0</v>
      </c>
      <c r="N673">
        <v>0</v>
      </c>
      <c r="O673">
        <v>0</v>
      </c>
      <c r="P673">
        <v>1</v>
      </c>
      <c r="Q673">
        <v>23</v>
      </c>
    </row>
    <row r="674" spans="2:17" x14ac:dyDescent="0.25">
      <c r="B674">
        <v>351</v>
      </c>
      <c r="C674">
        <v>89</v>
      </c>
      <c r="D674">
        <v>-0.65</v>
      </c>
      <c r="E674">
        <v>-0.65</v>
      </c>
      <c r="F674">
        <v>0</v>
      </c>
      <c r="G674">
        <v>0</v>
      </c>
      <c r="H674">
        <v>0</v>
      </c>
      <c r="I674">
        <v>-1</v>
      </c>
      <c r="J674">
        <v>0</v>
      </c>
      <c r="K674">
        <v>0</v>
      </c>
      <c r="L674">
        <v>2</v>
      </c>
      <c r="M674">
        <v>0</v>
      </c>
      <c r="N674">
        <v>0</v>
      </c>
      <c r="O674">
        <v>0</v>
      </c>
      <c r="P674">
        <v>1</v>
      </c>
      <c r="Q674">
        <v>23</v>
      </c>
    </row>
    <row r="675" spans="2:17" x14ac:dyDescent="0.25">
      <c r="B675">
        <v>338</v>
      </c>
      <c r="C675">
        <v>89</v>
      </c>
      <c r="D675">
        <v>-0.65</v>
      </c>
      <c r="E675">
        <v>-0.65</v>
      </c>
      <c r="F675">
        <v>0</v>
      </c>
      <c r="G675">
        <v>0</v>
      </c>
      <c r="H675">
        <v>0</v>
      </c>
      <c r="I675">
        <v>-1</v>
      </c>
      <c r="J675">
        <v>0</v>
      </c>
      <c r="K675">
        <v>0</v>
      </c>
      <c r="L675">
        <v>2</v>
      </c>
      <c r="M675">
        <v>0</v>
      </c>
      <c r="N675">
        <v>0</v>
      </c>
      <c r="O675">
        <v>0</v>
      </c>
      <c r="P675">
        <v>1</v>
      </c>
      <c r="Q675">
        <v>23</v>
      </c>
    </row>
    <row r="676" spans="2:17" x14ac:dyDescent="0.25">
      <c r="B676">
        <v>296</v>
      </c>
      <c r="C676">
        <v>89</v>
      </c>
      <c r="D676">
        <v>-0.65</v>
      </c>
      <c r="E676">
        <v>-0.65</v>
      </c>
      <c r="F676">
        <v>0</v>
      </c>
      <c r="G676">
        <v>0</v>
      </c>
      <c r="H676">
        <v>0</v>
      </c>
      <c r="I676">
        <v>-1</v>
      </c>
      <c r="J676">
        <v>0</v>
      </c>
      <c r="K676">
        <v>0</v>
      </c>
      <c r="L676">
        <v>2</v>
      </c>
      <c r="M676">
        <v>0</v>
      </c>
      <c r="N676">
        <v>0</v>
      </c>
      <c r="O676">
        <v>0</v>
      </c>
      <c r="P676">
        <v>1</v>
      </c>
      <c r="Q676">
        <v>23</v>
      </c>
    </row>
    <row r="677" spans="2:17" x14ac:dyDescent="0.25">
      <c r="B677">
        <v>297</v>
      </c>
      <c r="C677">
        <v>89</v>
      </c>
      <c r="D677">
        <v>-0.65</v>
      </c>
      <c r="E677">
        <v>-0.65</v>
      </c>
      <c r="F677">
        <v>0</v>
      </c>
      <c r="G677">
        <v>0</v>
      </c>
      <c r="H677">
        <v>0</v>
      </c>
      <c r="I677">
        <v>-1</v>
      </c>
      <c r="J677">
        <v>0</v>
      </c>
      <c r="K677">
        <v>0</v>
      </c>
      <c r="L677">
        <v>2</v>
      </c>
      <c r="M677">
        <v>0</v>
      </c>
      <c r="N677">
        <v>0</v>
      </c>
      <c r="O677">
        <v>0</v>
      </c>
      <c r="P677">
        <v>1</v>
      </c>
      <c r="Q677">
        <v>23</v>
      </c>
    </row>
    <row r="678" spans="2:17" x14ac:dyDescent="0.25">
      <c r="B678">
        <v>339</v>
      </c>
      <c r="C678">
        <v>89</v>
      </c>
      <c r="D678">
        <v>-0.65</v>
      </c>
      <c r="E678">
        <v>-0.65</v>
      </c>
      <c r="F678">
        <v>0</v>
      </c>
      <c r="G678">
        <v>0</v>
      </c>
      <c r="H678">
        <v>0</v>
      </c>
      <c r="I678">
        <v>-1</v>
      </c>
      <c r="J678">
        <v>0</v>
      </c>
      <c r="K678">
        <v>0</v>
      </c>
      <c r="L678">
        <v>2</v>
      </c>
      <c r="M678">
        <v>0</v>
      </c>
      <c r="N678">
        <v>0</v>
      </c>
      <c r="O678">
        <v>0</v>
      </c>
      <c r="P678">
        <v>1</v>
      </c>
      <c r="Q678">
        <v>23</v>
      </c>
    </row>
    <row r="679" spans="2:17" x14ac:dyDescent="0.25">
      <c r="B679">
        <v>352</v>
      </c>
      <c r="C679">
        <v>89</v>
      </c>
      <c r="D679">
        <v>-0.65</v>
      </c>
      <c r="E679">
        <v>-0.65</v>
      </c>
      <c r="F679">
        <v>0</v>
      </c>
      <c r="G679">
        <v>0</v>
      </c>
      <c r="H679">
        <v>0</v>
      </c>
      <c r="I679">
        <v>-1</v>
      </c>
      <c r="J679">
        <v>0</v>
      </c>
      <c r="K679">
        <v>0</v>
      </c>
      <c r="L679">
        <v>2</v>
      </c>
      <c r="M679">
        <v>0</v>
      </c>
      <c r="N679">
        <v>0</v>
      </c>
      <c r="O679">
        <v>0</v>
      </c>
      <c r="P679">
        <v>1</v>
      </c>
      <c r="Q679">
        <v>23</v>
      </c>
    </row>
    <row r="680" spans="2:17" x14ac:dyDescent="0.25">
      <c r="B680">
        <v>340</v>
      </c>
      <c r="C680">
        <v>89</v>
      </c>
      <c r="D680">
        <v>-0.65</v>
      </c>
      <c r="E680">
        <v>-0.65</v>
      </c>
      <c r="F680">
        <v>0</v>
      </c>
      <c r="G680">
        <v>0</v>
      </c>
      <c r="H680">
        <v>0</v>
      </c>
      <c r="I680">
        <v>-1</v>
      </c>
      <c r="J680">
        <v>0</v>
      </c>
      <c r="K680">
        <v>0</v>
      </c>
      <c r="L680">
        <v>2</v>
      </c>
      <c r="M680">
        <v>0</v>
      </c>
      <c r="N680">
        <v>0</v>
      </c>
      <c r="O680">
        <v>0</v>
      </c>
      <c r="P680">
        <v>1</v>
      </c>
      <c r="Q680">
        <v>23</v>
      </c>
    </row>
    <row r="681" spans="2:17" x14ac:dyDescent="0.25">
      <c r="B681">
        <v>298</v>
      </c>
      <c r="C681">
        <v>89</v>
      </c>
      <c r="D681">
        <v>-0.65</v>
      </c>
      <c r="E681">
        <v>-0.65</v>
      </c>
      <c r="F681">
        <v>0</v>
      </c>
      <c r="G681">
        <v>0</v>
      </c>
      <c r="H681">
        <v>0</v>
      </c>
      <c r="I681">
        <v>-1</v>
      </c>
      <c r="J681">
        <v>0</v>
      </c>
      <c r="K681">
        <v>0</v>
      </c>
      <c r="L681">
        <v>2</v>
      </c>
      <c r="M681">
        <v>0</v>
      </c>
      <c r="N681">
        <v>0</v>
      </c>
      <c r="O681">
        <v>0</v>
      </c>
      <c r="P681">
        <v>1</v>
      </c>
      <c r="Q681">
        <v>23</v>
      </c>
    </row>
    <row r="682" spans="2:17" x14ac:dyDescent="0.25">
      <c r="B682">
        <v>299</v>
      </c>
      <c r="C682">
        <v>89</v>
      </c>
      <c r="D682">
        <v>-0.65</v>
      </c>
      <c r="E682">
        <v>-0.65</v>
      </c>
      <c r="F682">
        <v>0</v>
      </c>
      <c r="G682">
        <v>0</v>
      </c>
      <c r="H682">
        <v>0</v>
      </c>
      <c r="I682">
        <v>-1</v>
      </c>
      <c r="J682">
        <v>0</v>
      </c>
      <c r="K682">
        <v>0</v>
      </c>
      <c r="L682">
        <v>2</v>
      </c>
      <c r="M682">
        <v>0</v>
      </c>
      <c r="N682">
        <v>0</v>
      </c>
      <c r="O682">
        <v>0</v>
      </c>
      <c r="P682">
        <v>1</v>
      </c>
      <c r="Q682">
        <v>23</v>
      </c>
    </row>
    <row r="683" spans="2:17" x14ac:dyDescent="0.25">
      <c r="B683">
        <v>300</v>
      </c>
      <c r="C683">
        <v>89</v>
      </c>
      <c r="D683">
        <v>-0.65</v>
      </c>
      <c r="E683">
        <v>-0.65</v>
      </c>
      <c r="F683">
        <v>0</v>
      </c>
      <c r="G683">
        <v>0</v>
      </c>
      <c r="H683">
        <v>0</v>
      </c>
      <c r="I683">
        <v>-1</v>
      </c>
      <c r="J683">
        <v>0</v>
      </c>
      <c r="K683">
        <v>0</v>
      </c>
      <c r="L683">
        <v>2</v>
      </c>
      <c r="M683">
        <v>0</v>
      </c>
      <c r="N683">
        <v>0</v>
      </c>
      <c r="O683">
        <v>0</v>
      </c>
      <c r="P683">
        <v>1</v>
      </c>
      <c r="Q683">
        <v>23</v>
      </c>
    </row>
    <row r="684" spans="2:17" x14ac:dyDescent="0.25">
      <c r="B684">
        <v>327</v>
      </c>
      <c r="C684">
        <v>89</v>
      </c>
      <c r="D684">
        <v>-0.65</v>
      </c>
      <c r="E684">
        <v>-0.65</v>
      </c>
      <c r="F684">
        <v>0</v>
      </c>
      <c r="G684">
        <v>0</v>
      </c>
      <c r="H684">
        <v>0</v>
      </c>
      <c r="I684">
        <v>-1</v>
      </c>
      <c r="J684">
        <v>0</v>
      </c>
      <c r="K684">
        <v>0</v>
      </c>
      <c r="L684">
        <v>2</v>
      </c>
      <c r="M684">
        <v>0</v>
      </c>
      <c r="N684">
        <v>0</v>
      </c>
      <c r="O684">
        <v>0</v>
      </c>
      <c r="P684">
        <v>1</v>
      </c>
      <c r="Q684">
        <v>23</v>
      </c>
    </row>
    <row r="685" spans="2:17" x14ac:dyDescent="0.25">
      <c r="B685">
        <v>328</v>
      </c>
      <c r="C685">
        <v>89</v>
      </c>
      <c r="D685">
        <v>-0.65</v>
      </c>
      <c r="E685">
        <v>-0.65</v>
      </c>
      <c r="F685">
        <v>0</v>
      </c>
      <c r="G685">
        <v>0</v>
      </c>
      <c r="H685">
        <v>0</v>
      </c>
      <c r="I685">
        <v>-1</v>
      </c>
      <c r="J685">
        <v>0</v>
      </c>
      <c r="K685">
        <v>0</v>
      </c>
      <c r="L685">
        <v>2</v>
      </c>
      <c r="M685">
        <v>0</v>
      </c>
      <c r="N685">
        <v>0</v>
      </c>
      <c r="O685">
        <v>0</v>
      </c>
      <c r="P685">
        <v>1</v>
      </c>
      <c r="Q685">
        <v>23</v>
      </c>
    </row>
    <row r="686" spans="2:17" x14ac:dyDescent="0.25">
      <c r="B686">
        <v>329</v>
      </c>
      <c r="C686">
        <v>89</v>
      </c>
      <c r="D686">
        <v>-0.65</v>
      </c>
      <c r="E686">
        <v>-0.65</v>
      </c>
      <c r="F686">
        <v>0</v>
      </c>
      <c r="G686">
        <v>0</v>
      </c>
      <c r="H686">
        <v>0</v>
      </c>
      <c r="I686">
        <v>-1</v>
      </c>
      <c r="J686">
        <v>0</v>
      </c>
      <c r="K686">
        <v>0</v>
      </c>
      <c r="L686">
        <v>2</v>
      </c>
      <c r="M686">
        <v>0</v>
      </c>
      <c r="N686">
        <v>0</v>
      </c>
      <c r="O686">
        <v>0</v>
      </c>
      <c r="P686">
        <v>1</v>
      </c>
      <c r="Q686">
        <v>23</v>
      </c>
    </row>
    <row r="687" spans="2:17" x14ac:dyDescent="0.25">
      <c r="B687">
        <v>330</v>
      </c>
      <c r="C687">
        <v>89</v>
      </c>
      <c r="D687">
        <v>-0.65</v>
      </c>
      <c r="E687">
        <v>-0.65</v>
      </c>
      <c r="F687">
        <v>0</v>
      </c>
      <c r="G687">
        <v>0</v>
      </c>
      <c r="H687">
        <v>0</v>
      </c>
      <c r="I687">
        <v>-1</v>
      </c>
      <c r="J687">
        <v>0</v>
      </c>
      <c r="K687">
        <v>0</v>
      </c>
      <c r="L687">
        <v>2</v>
      </c>
      <c r="M687">
        <v>0</v>
      </c>
      <c r="N687">
        <v>0</v>
      </c>
      <c r="O687">
        <v>0</v>
      </c>
      <c r="P687">
        <v>1</v>
      </c>
      <c r="Q687">
        <v>23</v>
      </c>
    </row>
    <row r="688" spans="2:17" x14ac:dyDescent="0.25">
      <c r="B688">
        <v>331</v>
      </c>
      <c r="C688">
        <v>89</v>
      </c>
      <c r="D688">
        <v>-0.65</v>
      </c>
      <c r="E688">
        <v>-0.65</v>
      </c>
      <c r="F688">
        <v>0</v>
      </c>
      <c r="G688">
        <v>0</v>
      </c>
      <c r="H688">
        <v>0</v>
      </c>
      <c r="I688">
        <v>-1</v>
      </c>
      <c r="J688">
        <v>0</v>
      </c>
      <c r="K688">
        <v>0</v>
      </c>
      <c r="L688">
        <v>2</v>
      </c>
      <c r="M688">
        <v>0</v>
      </c>
      <c r="N688">
        <v>0</v>
      </c>
      <c r="O688">
        <v>0</v>
      </c>
      <c r="P688">
        <v>1</v>
      </c>
      <c r="Q688">
        <v>23</v>
      </c>
    </row>
    <row r="689" spans="2:17" x14ac:dyDescent="0.25">
      <c r="B689">
        <v>332</v>
      </c>
      <c r="C689">
        <v>89</v>
      </c>
      <c r="D689">
        <v>-0.65</v>
      </c>
      <c r="E689">
        <v>-0.65</v>
      </c>
      <c r="F689">
        <v>0</v>
      </c>
      <c r="G689">
        <v>0</v>
      </c>
      <c r="H689">
        <v>0</v>
      </c>
      <c r="I689">
        <v>-1</v>
      </c>
      <c r="J689">
        <v>0</v>
      </c>
      <c r="K689">
        <v>0</v>
      </c>
      <c r="L689">
        <v>2</v>
      </c>
      <c r="M689">
        <v>0</v>
      </c>
      <c r="N689">
        <v>0</v>
      </c>
      <c r="O689">
        <v>0</v>
      </c>
      <c r="P689">
        <v>1</v>
      </c>
      <c r="Q689">
        <v>23</v>
      </c>
    </row>
    <row r="690" spans="2:17" x14ac:dyDescent="0.25">
      <c r="B690">
        <v>361</v>
      </c>
      <c r="C690">
        <v>89</v>
      </c>
      <c r="D690">
        <v>-0.65</v>
      </c>
      <c r="E690">
        <v>-0.65</v>
      </c>
      <c r="F690">
        <v>0</v>
      </c>
      <c r="G690">
        <v>0</v>
      </c>
      <c r="H690">
        <v>0</v>
      </c>
      <c r="I690">
        <v>-1</v>
      </c>
      <c r="J690">
        <v>0</v>
      </c>
      <c r="K690">
        <v>0</v>
      </c>
      <c r="L690">
        <v>2</v>
      </c>
      <c r="M690">
        <v>0</v>
      </c>
      <c r="N690">
        <v>0</v>
      </c>
      <c r="O690">
        <v>0</v>
      </c>
      <c r="P690">
        <v>1</v>
      </c>
      <c r="Q690">
        <v>23</v>
      </c>
    </row>
    <row r="691" spans="2:17" x14ac:dyDescent="0.25">
      <c r="B691">
        <v>362</v>
      </c>
      <c r="C691">
        <v>89</v>
      </c>
      <c r="D691">
        <v>-0.65</v>
      </c>
      <c r="E691">
        <v>-0.65</v>
      </c>
      <c r="F691">
        <v>0</v>
      </c>
      <c r="G691">
        <v>0</v>
      </c>
      <c r="H691">
        <v>0</v>
      </c>
      <c r="I691">
        <v>-1</v>
      </c>
      <c r="J691">
        <v>0</v>
      </c>
      <c r="K691">
        <v>0</v>
      </c>
      <c r="L691">
        <v>2</v>
      </c>
      <c r="M691">
        <v>0</v>
      </c>
      <c r="N691">
        <v>0</v>
      </c>
      <c r="O691">
        <v>0</v>
      </c>
      <c r="P691">
        <v>1</v>
      </c>
      <c r="Q691">
        <v>23</v>
      </c>
    </row>
    <row r="692" spans="2:17" x14ac:dyDescent="0.25">
      <c r="B692">
        <v>359</v>
      </c>
      <c r="C692">
        <v>89</v>
      </c>
      <c r="D692">
        <v>-0.65</v>
      </c>
      <c r="E692">
        <v>-0.65</v>
      </c>
      <c r="F692">
        <v>0</v>
      </c>
      <c r="G692">
        <v>0</v>
      </c>
      <c r="H692">
        <v>0</v>
      </c>
      <c r="I692">
        <v>-1</v>
      </c>
      <c r="J692">
        <v>0</v>
      </c>
      <c r="K692">
        <v>0</v>
      </c>
      <c r="L692">
        <v>2</v>
      </c>
      <c r="M692">
        <v>0</v>
      </c>
      <c r="N692">
        <v>0</v>
      </c>
      <c r="O692">
        <v>0</v>
      </c>
      <c r="P692">
        <v>1</v>
      </c>
      <c r="Q692">
        <v>23</v>
      </c>
    </row>
    <row r="693" spans="2:17" x14ac:dyDescent="0.25">
      <c r="B693">
        <v>360</v>
      </c>
      <c r="C693">
        <v>89</v>
      </c>
      <c r="D693">
        <v>-0.65</v>
      </c>
      <c r="E693">
        <v>-0.65</v>
      </c>
      <c r="F693">
        <v>0</v>
      </c>
      <c r="G693">
        <v>0</v>
      </c>
      <c r="H693">
        <v>0</v>
      </c>
      <c r="I693">
        <v>-1</v>
      </c>
      <c r="J693">
        <v>0</v>
      </c>
      <c r="K693">
        <v>0</v>
      </c>
      <c r="L693">
        <v>2</v>
      </c>
      <c r="M693">
        <v>0</v>
      </c>
      <c r="N693">
        <v>0</v>
      </c>
      <c r="O693">
        <v>0</v>
      </c>
      <c r="P693">
        <v>1</v>
      </c>
      <c r="Q693">
        <v>23</v>
      </c>
    </row>
    <row r="694" spans="2:17" x14ac:dyDescent="0.25">
      <c r="B694">
        <v>333</v>
      </c>
      <c r="C694">
        <v>89</v>
      </c>
      <c r="D694">
        <v>-0.65</v>
      </c>
      <c r="E694">
        <v>-0.65</v>
      </c>
      <c r="F694">
        <v>0</v>
      </c>
      <c r="G694">
        <v>0</v>
      </c>
      <c r="H694">
        <v>0</v>
      </c>
      <c r="I694">
        <v>-1</v>
      </c>
      <c r="J694">
        <v>0</v>
      </c>
      <c r="K694">
        <v>0</v>
      </c>
      <c r="L694">
        <v>2</v>
      </c>
      <c r="M694">
        <v>0</v>
      </c>
      <c r="N694">
        <v>0</v>
      </c>
      <c r="O694">
        <v>0</v>
      </c>
      <c r="P694">
        <v>1</v>
      </c>
      <c r="Q694">
        <v>23</v>
      </c>
    </row>
    <row r="695" spans="2:17" x14ac:dyDescent="0.25">
      <c r="B695">
        <v>353</v>
      </c>
      <c r="C695">
        <v>89</v>
      </c>
      <c r="D695">
        <v>-0.65</v>
      </c>
      <c r="E695">
        <v>-0.65</v>
      </c>
      <c r="F695">
        <v>0</v>
      </c>
      <c r="G695">
        <v>0</v>
      </c>
      <c r="H695">
        <v>0</v>
      </c>
      <c r="I695">
        <v>-1</v>
      </c>
      <c r="J695">
        <v>0</v>
      </c>
      <c r="K695">
        <v>0</v>
      </c>
      <c r="L695">
        <v>2</v>
      </c>
      <c r="M695">
        <v>0</v>
      </c>
      <c r="N695">
        <v>0</v>
      </c>
      <c r="O695">
        <v>0</v>
      </c>
      <c r="P695">
        <v>1</v>
      </c>
      <c r="Q695">
        <v>23</v>
      </c>
    </row>
    <row r="696" spans="2:17" x14ac:dyDescent="0.25">
      <c r="B696">
        <v>334</v>
      </c>
      <c r="C696">
        <v>89</v>
      </c>
      <c r="D696">
        <v>-0.65</v>
      </c>
      <c r="E696">
        <v>-0.65</v>
      </c>
      <c r="F696">
        <v>0</v>
      </c>
      <c r="G696">
        <v>0</v>
      </c>
      <c r="H696">
        <v>0</v>
      </c>
      <c r="I696">
        <v>-1</v>
      </c>
      <c r="J696">
        <v>0</v>
      </c>
      <c r="K696">
        <v>0</v>
      </c>
      <c r="L696">
        <v>2</v>
      </c>
      <c r="M696">
        <v>0</v>
      </c>
      <c r="N696">
        <v>0</v>
      </c>
      <c r="O696">
        <v>0</v>
      </c>
      <c r="P696">
        <v>1</v>
      </c>
      <c r="Q696">
        <v>23</v>
      </c>
    </row>
    <row r="697" spans="2:17" x14ac:dyDescent="0.25">
      <c r="B697">
        <v>354</v>
      </c>
      <c r="C697">
        <v>89</v>
      </c>
      <c r="D697">
        <v>-0.65</v>
      </c>
      <c r="E697">
        <v>-0.65</v>
      </c>
      <c r="F697">
        <v>0</v>
      </c>
      <c r="G697">
        <v>0</v>
      </c>
      <c r="H697">
        <v>0</v>
      </c>
      <c r="I697">
        <v>-1</v>
      </c>
      <c r="J697">
        <v>0</v>
      </c>
      <c r="K697">
        <v>0</v>
      </c>
      <c r="L697">
        <v>2</v>
      </c>
      <c r="M697">
        <v>0</v>
      </c>
      <c r="N697">
        <v>0</v>
      </c>
      <c r="O697">
        <v>0</v>
      </c>
      <c r="P697">
        <v>1</v>
      </c>
      <c r="Q697">
        <v>23</v>
      </c>
    </row>
    <row r="698" spans="2:17" x14ac:dyDescent="0.25">
      <c r="B698">
        <v>335</v>
      </c>
      <c r="C698">
        <v>89</v>
      </c>
      <c r="D698">
        <v>-0.65</v>
      </c>
      <c r="E698">
        <v>-0.65</v>
      </c>
      <c r="F698">
        <v>0</v>
      </c>
      <c r="G698">
        <v>0</v>
      </c>
      <c r="H698">
        <v>0</v>
      </c>
      <c r="I698">
        <v>-1</v>
      </c>
      <c r="J698">
        <v>0</v>
      </c>
      <c r="K698">
        <v>0</v>
      </c>
      <c r="L698">
        <v>2</v>
      </c>
      <c r="M698">
        <v>0</v>
      </c>
      <c r="N698">
        <v>0</v>
      </c>
      <c r="O698">
        <v>0</v>
      </c>
      <c r="P698">
        <v>1</v>
      </c>
      <c r="Q698">
        <v>23</v>
      </c>
    </row>
    <row r="699" spans="2:17" x14ac:dyDescent="0.25">
      <c r="B699">
        <v>336</v>
      </c>
      <c r="C699">
        <v>89</v>
      </c>
      <c r="D699">
        <v>-0.65</v>
      </c>
      <c r="E699">
        <v>-0.65</v>
      </c>
      <c r="F699">
        <v>0</v>
      </c>
      <c r="G699">
        <v>0</v>
      </c>
      <c r="H699">
        <v>0</v>
      </c>
      <c r="I699">
        <v>-1</v>
      </c>
      <c r="J699">
        <v>0</v>
      </c>
      <c r="K699">
        <v>0</v>
      </c>
      <c r="L699">
        <v>2</v>
      </c>
      <c r="M699">
        <v>0</v>
      </c>
      <c r="N699">
        <v>0</v>
      </c>
      <c r="O699">
        <v>0</v>
      </c>
      <c r="P699">
        <v>1</v>
      </c>
      <c r="Q699">
        <v>23</v>
      </c>
    </row>
    <row r="700" spans="2:17" x14ac:dyDescent="0.25">
      <c r="B700">
        <v>221</v>
      </c>
      <c r="C700">
        <v>89</v>
      </c>
      <c r="D700">
        <v>-0.67</v>
      </c>
      <c r="E700">
        <v>-0.67</v>
      </c>
      <c r="F700">
        <v>0</v>
      </c>
      <c r="G700">
        <v>0</v>
      </c>
      <c r="H700">
        <v>0</v>
      </c>
      <c r="I700">
        <v>-1</v>
      </c>
      <c r="J700">
        <v>0</v>
      </c>
      <c r="K700">
        <v>0</v>
      </c>
      <c r="L700">
        <v>2</v>
      </c>
      <c r="M700">
        <v>0</v>
      </c>
      <c r="N700">
        <v>0</v>
      </c>
      <c r="O700">
        <v>0</v>
      </c>
      <c r="P700">
        <v>1</v>
      </c>
      <c r="Q700">
        <v>23</v>
      </c>
    </row>
    <row r="701" spans="2:17" x14ac:dyDescent="0.25">
      <c r="B701">
        <v>222</v>
      </c>
      <c r="C701">
        <v>89</v>
      </c>
      <c r="D701">
        <v>-0.67</v>
      </c>
      <c r="E701">
        <v>-0.67</v>
      </c>
      <c r="F701">
        <v>0</v>
      </c>
      <c r="G701">
        <v>0</v>
      </c>
      <c r="H701">
        <v>0</v>
      </c>
      <c r="I701">
        <v>-1</v>
      </c>
      <c r="J701">
        <v>0</v>
      </c>
      <c r="K701">
        <v>0</v>
      </c>
      <c r="L701">
        <v>2</v>
      </c>
      <c r="M701">
        <v>0</v>
      </c>
      <c r="N701">
        <v>0</v>
      </c>
      <c r="O701">
        <v>0</v>
      </c>
      <c r="P701">
        <v>1</v>
      </c>
      <c r="Q701">
        <v>23</v>
      </c>
    </row>
    <row r="702" spans="2:17" x14ac:dyDescent="0.25">
      <c r="B702">
        <v>223</v>
      </c>
      <c r="C702">
        <v>89</v>
      </c>
      <c r="D702">
        <v>-0.67</v>
      </c>
      <c r="E702">
        <v>-0.67</v>
      </c>
      <c r="F702">
        <v>0</v>
      </c>
      <c r="G702">
        <v>0</v>
      </c>
      <c r="H702">
        <v>0</v>
      </c>
      <c r="I702">
        <v>-1</v>
      </c>
      <c r="J702">
        <v>0</v>
      </c>
      <c r="K702">
        <v>0</v>
      </c>
      <c r="L702">
        <v>2</v>
      </c>
      <c r="M702">
        <v>0</v>
      </c>
      <c r="N702">
        <v>0</v>
      </c>
      <c r="O702">
        <v>0</v>
      </c>
      <c r="P702">
        <v>1</v>
      </c>
      <c r="Q702">
        <v>23</v>
      </c>
    </row>
    <row r="703" spans="2:17" x14ac:dyDescent="0.25">
      <c r="B703">
        <v>224</v>
      </c>
      <c r="C703">
        <v>89</v>
      </c>
      <c r="D703">
        <v>-0.67</v>
      </c>
      <c r="E703">
        <v>-0.67</v>
      </c>
      <c r="F703">
        <v>0</v>
      </c>
      <c r="G703">
        <v>0</v>
      </c>
      <c r="H703">
        <v>0</v>
      </c>
      <c r="I703">
        <v>-1</v>
      </c>
      <c r="J703">
        <v>0</v>
      </c>
      <c r="K703">
        <v>0</v>
      </c>
      <c r="L703">
        <v>2</v>
      </c>
      <c r="M703">
        <v>0</v>
      </c>
      <c r="N703">
        <v>0</v>
      </c>
      <c r="O703">
        <v>0</v>
      </c>
      <c r="P703">
        <v>1</v>
      </c>
      <c r="Q703">
        <v>23</v>
      </c>
    </row>
    <row r="704" spans="2:17" x14ac:dyDescent="0.25">
      <c r="B704">
        <v>225</v>
      </c>
      <c r="C704">
        <v>89</v>
      </c>
      <c r="D704">
        <v>-0.67</v>
      </c>
      <c r="E704">
        <v>-0.67</v>
      </c>
      <c r="F704">
        <v>0</v>
      </c>
      <c r="G704">
        <v>0</v>
      </c>
      <c r="H704">
        <v>0</v>
      </c>
      <c r="I704">
        <v>-1</v>
      </c>
      <c r="J704">
        <v>0</v>
      </c>
      <c r="K704">
        <v>0</v>
      </c>
      <c r="L704">
        <v>2</v>
      </c>
      <c r="M704">
        <v>0</v>
      </c>
      <c r="N704">
        <v>0</v>
      </c>
      <c r="O704">
        <v>0</v>
      </c>
      <c r="P704">
        <v>1</v>
      </c>
      <c r="Q704">
        <v>23</v>
      </c>
    </row>
    <row r="705" spans="2:17" x14ac:dyDescent="0.25">
      <c r="B705">
        <v>226</v>
      </c>
      <c r="C705">
        <v>89</v>
      </c>
      <c r="D705">
        <v>-0.67</v>
      </c>
      <c r="E705">
        <v>-0.67</v>
      </c>
      <c r="F705">
        <v>0</v>
      </c>
      <c r="G705">
        <v>0</v>
      </c>
      <c r="H705">
        <v>0</v>
      </c>
      <c r="I705">
        <v>-1</v>
      </c>
      <c r="J705">
        <v>0</v>
      </c>
      <c r="K705">
        <v>0</v>
      </c>
      <c r="L705">
        <v>2</v>
      </c>
      <c r="M705">
        <v>0</v>
      </c>
      <c r="N705">
        <v>0</v>
      </c>
      <c r="O705">
        <v>0</v>
      </c>
      <c r="P705">
        <v>1</v>
      </c>
      <c r="Q705">
        <v>23</v>
      </c>
    </row>
    <row r="706" spans="2:17" x14ac:dyDescent="0.25">
      <c r="B706">
        <v>227</v>
      </c>
      <c r="C706">
        <v>89</v>
      </c>
      <c r="D706">
        <v>-0.67</v>
      </c>
      <c r="E706">
        <v>-0.67</v>
      </c>
      <c r="F706">
        <v>0</v>
      </c>
      <c r="G706">
        <v>0</v>
      </c>
      <c r="H706">
        <v>0</v>
      </c>
      <c r="I706">
        <v>-1</v>
      </c>
      <c r="J706">
        <v>0</v>
      </c>
      <c r="K706">
        <v>0</v>
      </c>
      <c r="L706">
        <v>2</v>
      </c>
      <c r="M706">
        <v>0</v>
      </c>
      <c r="N706">
        <v>0</v>
      </c>
      <c r="O706">
        <v>0</v>
      </c>
      <c r="P706">
        <v>1</v>
      </c>
      <c r="Q706">
        <v>23</v>
      </c>
    </row>
    <row r="707" spans="2:17" x14ac:dyDescent="0.25">
      <c r="B707">
        <v>228</v>
      </c>
      <c r="C707">
        <v>89</v>
      </c>
      <c r="D707">
        <v>-0.67</v>
      </c>
      <c r="E707">
        <v>-0.67</v>
      </c>
      <c r="F707">
        <v>0</v>
      </c>
      <c r="G707">
        <v>0</v>
      </c>
      <c r="H707">
        <v>0</v>
      </c>
      <c r="I707">
        <v>-1</v>
      </c>
      <c r="J707">
        <v>0</v>
      </c>
      <c r="K707">
        <v>0</v>
      </c>
      <c r="L707">
        <v>2</v>
      </c>
      <c r="M707">
        <v>0</v>
      </c>
      <c r="N707">
        <v>0</v>
      </c>
      <c r="O707">
        <v>0</v>
      </c>
      <c r="P707">
        <v>1</v>
      </c>
      <c r="Q707">
        <v>23</v>
      </c>
    </row>
    <row r="708" spans="2:17" x14ac:dyDescent="0.25">
      <c r="B708">
        <v>229</v>
      </c>
      <c r="C708">
        <v>89</v>
      </c>
      <c r="D708">
        <v>-0.67</v>
      </c>
      <c r="E708">
        <v>-0.67</v>
      </c>
      <c r="F708">
        <v>0</v>
      </c>
      <c r="G708">
        <v>0</v>
      </c>
      <c r="H708">
        <v>0</v>
      </c>
      <c r="I708">
        <v>-1</v>
      </c>
      <c r="J708">
        <v>0</v>
      </c>
      <c r="K708">
        <v>0</v>
      </c>
      <c r="L708">
        <v>2</v>
      </c>
      <c r="M708">
        <v>0</v>
      </c>
      <c r="N708">
        <v>0</v>
      </c>
      <c r="O708">
        <v>0</v>
      </c>
      <c r="P708">
        <v>1</v>
      </c>
      <c r="Q708">
        <v>23</v>
      </c>
    </row>
    <row r="709" spans="2:17" x14ac:dyDescent="0.25">
      <c r="B709">
        <v>230</v>
      </c>
      <c r="C709">
        <v>89</v>
      </c>
      <c r="D709">
        <v>-0.67</v>
      </c>
      <c r="E709">
        <v>-0.67</v>
      </c>
      <c r="F709">
        <v>0</v>
      </c>
      <c r="G709">
        <v>0</v>
      </c>
      <c r="H709">
        <v>0</v>
      </c>
      <c r="I709">
        <v>-1</v>
      </c>
      <c r="J709">
        <v>0</v>
      </c>
      <c r="K709">
        <v>0</v>
      </c>
      <c r="L709">
        <v>2</v>
      </c>
      <c r="M709">
        <v>0</v>
      </c>
      <c r="N709">
        <v>0</v>
      </c>
      <c r="O709">
        <v>0</v>
      </c>
      <c r="P709">
        <v>1</v>
      </c>
      <c r="Q709">
        <v>23</v>
      </c>
    </row>
    <row r="710" spans="2:17" x14ac:dyDescent="0.25">
      <c r="B710">
        <v>231</v>
      </c>
      <c r="C710">
        <v>89</v>
      </c>
      <c r="D710">
        <v>-0.67</v>
      </c>
      <c r="E710">
        <v>-0.67</v>
      </c>
      <c r="F710">
        <v>0</v>
      </c>
      <c r="G710">
        <v>0</v>
      </c>
      <c r="H710">
        <v>0</v>
      </c>
      <c r="I710">
        <v>-1</v>
      </c>
      <c r="J710">
        <v>0</v>
      </c>
      <c r="K710">
        <v>0</v>
      </c>
      <c r="L710">
        <v>2</v>
      </c>
      <c r="M710">
        <v>0</v>
      </c>
      <c r="N710">
        <v>0</v>
      </c>
      <c r="O710">
        <v>0</v>
      </c>
      <c r="P710">
        <v>1</v>
      </c>
      <c r="Q710">
        <v>23</v>
      </c>
    </row>
    <row r="711" spans="2:17" x14ac:dyDescent="0.25">
      <c r="B711">
        <v>232</v>
      </c>
      <c r="C711">
        <v>89</v>
      </c>
      <c r="D711">
        <v>-0.67</v>
      </c>
      <c r="E711">
        <v>-0.67</v>
      </c>
      <c r="F711">
        <v>0</v>
      </c>
      <c r="G711">
        <v>0</v>
      </c>
      <c r="H711">
        <v>0</v>
      </c>
      <c r="I711">
        <v>-1</v>
      </c>
      <c r="J711">
        <v>0</v>
      </c>
      <c r="K711">
        <v>0</v>
      </c>
      <c r="L711">
        <v>2</v>
      </c>
      <c r="M711">
        <v>0</v>
      </c>
      <c r="N711">
        <v>0</v>
      </c>
      <c r="O711">
        <v>0</v>
      </c>
      <c r="P711">
        <v>1</v>
      </c>
      <c r="Q711">
        <v>23</v>
      </c>
    </row>
    <row r="712" spans="2:17" x14ac:dyDescent="0.25">
      <c r="B712">
        <v>233</v>
      </c>
      <c r="C712">
        <v>89</v>
      </c>
      <c r="D712">
        <v>-0.67</v>
      </c>
      <c r="E712">
        <v>-0.67</v>
      </c>
      <c r="F712">
        <v>0</v>
      </c>
      <c r="G712">
        <v>0</v>
      </c>
      <c r="H712">
        <v>0</v>
      </c>
      <c r="I712">
        <v>-1</v>
      </c>
      <c r="J712">
        <v>0</v>
      </c>
      <c r="K712">
        <v>0</v>
      </c>
      <c r="L712">
        <v>2</v>
      </c>
      <c r="M712">
        <v>0</v>
      </c>
      <c r="N712">
        <v>0</v>
      </c>
      <c r="O712">
        <v>0</v>
      </c>
      <c r="P712">
        <v>1</v>
      </c>
      <c r="Q712">
        <v>23</v>
      </c>
    </row>
    <row r="713" spans="2:17" x14ac:dyDescent="0.25">
      <c r="B713">
        <v>234</v>
      </c>
      <c r="C713">
        <v>89</v>
      </c>
      <c r="D713">
        <v>-0.67</v>
      </c>
      <c r="E713">
        <v>-0.67</v>
      </c>
      <c r="F713">
        <v>0</v>
      </c>
      <c r="G713">
        <v>0</v>
      </c>
      <c r="H713">
        <v>0</v>
      </c>
      <c r="I713">
        <v>-1</v>
      </c>
      <c r="J713">
        <v>0</v>
      </c>
      <c r="K713">
        <v>0</v>
      </c>
      <c r="L713">
        <v>2</v>
      </c>
      <c r="M713">
        <v>0</v>
      </c>
      <c r="N713">
        <v>0</v>
      </c>
      <c r="O713">
        <v>0</v>
      </c>
      <c r="P713">
        <v>1</v>
      </c>
      <c r="Q713">
        <v>23</v>
      </c>
    </row>
    <row r="714" spans="2:17" x14ac:dyDescent="0.25">
      <c r="B714">
        <v>242</v>
      </c>
      <c r="C714">
        <v>89</v>
      </c>
      <c r="D714">
        <v>-0.67</v>
      </c>
      <c r="E714">
        <v>-0.67</v>
      </c>
      <c r="F714">
        <v>0</v>
      </c>
      <c r="G714">
        <v>0</v>
      </c>
      <c r="H714">
        <v>0</v>
      </c>
      <c r="I714">
        <v>-1</v>
      </c>
      <c r="J714">
        <v>0</v>
      </c>
      <c r="K714">
        <v>0</v>
      </c>
      <c r="L714">
        <v>2</v>
      </c>
      <c r="M714">
        <v>0</v>
      </c>
      <c r="N714">
        <v>0</v>
      </c>
      <c r="O714">
        <v>0</v>
      </c>
      <c r="P714">
        <v>1</v>
      </c>
      <c r="Q714">
        <v>23</v>
      </c>
    </row>
    <row r="715" spans="2:17" x14ac:dyDescent="0.25">
      <c r="B715">
        <v>243</v>
      </c>
      <c r="C715">
        <v>89</v>
      </c>
      <c r="D715">
        <v>-0.67</v>
      </c>
      <c r="E715">
        <v>-0.67</v>
      </c>
      <c r="F715">
        <v>0</v>
      </c>
      <c r="G715">
        <v>0</v>
      </c>
      <c r="H715">
        <v>0</v>
      </c>
      <c r="I715">
        <v>-1</v>
      </c>
      <c r="J715">
        <v>0</v>
      </c>
      <c r="K715">
        <v>0</v>
      </c>
      <c r="L715">
        <v>2</v>
      </c>
      <c r="M715">
        <v>0</v>
      </c>
      <c r="N715">
        <v>0</v>
      </c>
      <c r="O715">
        <v>0</v>
      </c>
      <c r="P715">
        <v>1</v>
      </c>
      <c r="Q715">
        <v>23</v>
      </c>
    </row>
    <row r="716" spans="2:17" x14ac:dyDescent="0.25">
      <c r="B716">
        <v>244</v>
      </c>
      <c r="C716">
        <v>89</v>
      </c>
      <c r="D716">
        <v>-0.67</v>
      </c>
      <c r="E716">
        <v>-0.67</v>
      </c>
      <c r="F716">
        <v>0</v>
      </c>
      <c r="G716">
        <v>0</v>
      </c>
      <c r="H716">
        <v>0</v>
      </c>
      <c r="I716">
        <v>-1</v>
      </c>
      <c r="J716">
        <v>0</v>
      </c>
      <c r="K716">
        <v>0</v>
      </c>
      <c r="L716">
        <v>2</v>
      </c>
      <c r="M716">
        <v>0</v>
      </c>
      <c r="N716">
        <v>0</v>
      </c>
      <c r="O716">
        <v>0</v>
      </c>
      <c r="P716">
        <v>1</v>
      </c>
      <c r="Q716">
        <v>23</v>
      </c>
    </row>
    <row r="717" spans="2:17" x14ac:dyDescent="0.25">
      <c r="B717">
        <v>245</v>
      </c>
      <c r="C717">
        <v>89</v>
      </c>
      <c r="D717">
        <v>-0.67</v>
      </c>
      <c r="E717">
        <v>-0.67</v>
      </c>
      <c r="F717">
        <v>0</v>
      </c>
      <c r="G717">
        <v>0</v>
      </c>
      <c r="H717">
        <v>0</v>
      </c>
      <c r="I717">
        <v>-1</v>
      </c>
      <c r="J717">
        <v>0</v>
      </c>
      <c r="K717">
        <v>0</v>
      </c>
      <c r="L717">
        <v>2</v>
      </c>
      <c r="M717">
        <v>0</v>
      </c>
      <c r="N717">
        <v>0</v>
      </c>
      <c r="O717">
        <v>0</v>
      </c>
      <c r="P717">
        <v>1</v>
      </c>
      <c r="Q717">
        <v>23</v>
      </c>
    </row>
    <row r="718" spans="2:17" x14ac:dyDescent="0.25">
      <c r="B718">
        <v>246</v>
      </c>
      <c r="C718">
        <v>89</v>
      </c>
      <c r="D718">
        <v>-0.67</v>
      </c>
      <c r="E718">
        <v>-0.67</v>
      </c>
      <c r="F718">
        <v>0</v>
      </c>
      <c r="G718">
        <v>0</v>
      </c>
      <c r="H718">
        <v>0</v>
      </c>
      <c r="I718">
        <v>-1</v>
      </c>
      <c r="J718">
        <v>0</v>
      </c>
      <c r="K718">
        <v>0</v>
      </c>
      <c r="L718">
        <v>2</v>
      </c>
      <c r="M718">
        <v>0</v>
      </c>
      <c r="N718">
        <v>0</v>
      </c>
      <c r="O718">
        <v>0</v>
      </c>
      <c r="P718">
        <v>1</v>
      </c>
      <c r="Q718">
        <v>23</v>
      </c>
    </row>
    <row r="719" spans="2:17" x14ac:dyDescent="0.25">
      <c r="B719">
        <v>247</v>
      </c>
      <c r="C719">
        <v>89</v>
      </c>
      <c r="D719">
        <v>-0.67</v>
      </c>
      <c r="E719">
        <v>-0.67</v>
      </c>
      <c r="F719">
        <v>0</v>
      </c>
      <c r="G719">
        <v>0</v>
      </c>
      <c r="H719">
        <v>0</v>
      </c>
      <c r="I719">
        <v>-1</v>
      </c>
      <c r="J719">
        <v>0</v>
      </c>
      <c r="K719">
        <v>0</v>
      </c>
      <c r="L719">
        <v>2</v>
      </c>
      <c r="M719">
        <v>0</v>
      </c>
      <c r="N719">
        <v>0</v>
      </c>
      <c r="O719">
        <v>0</v>
      </c>
      <c r="P719">
        <v>1</v>
      </c>
      <c r="Q719">
        <v>23</v>
      </c>
    </row>
    <row r="720" spans="2:17" x14ac:dyDescent="0.25">
      <c r="B720">
        <v>248</v>
      </c>
      <c r="C720">
        <v>89</v>
      </c>
      <c r="D720">
        <v>-0.67</v>
      </c>
      <c r="E720">
        <v>-0.67</v>
      </c>
      <c r="F720">
        <v>0</v>
      </c>
      <c r="G720">
        <v>0</v>
      </c>
      <c r="H720">
        <v>0</v>
      </c>
      <c r="I720">
        <v>-1</v>
      </c>
      <c r="J720">
        <v>0</v>
      </c>
      <c r="K720">
        <v>0</v>
      </c>
      <c r="L720">
        <v>2</v>
      </c>
      <c r="M720">
        <v>0</v>
      </c>
      <c r="N720">
        <v>0</v>
      </c>
      <c r="O720">
        <v>0</v>
      </c>
      <c r="P720">
        <v>1</v>
      </c>
      <c r="Q720">
        <v>23</v>
      </c>
    </row>
    <row r="721" spans="2:17" x14ac:dyDescent="0.25">
      <c r="B721">
        <v>252</v>
      </c>
      <c r="C721">
        <v>89</v>
      </c>
      <c r="D721">
        <v>-0.67</v>
      </c>
      <c r="E721">
        <v>-0.67</v>
      </c>
      <c r="F721">
        <v>0</v>
      </c>
      <c r="G721">
        <v>0</v>
      </c>
      <c r="H721">
        <v>0</v>
      </c>
      <c r="I721">
        <v>-1</v>
      </c>
      <c r="J721">
        <v>0</v>
      </c>
      <c r="K721">
        <v>0</v>
      </c>
      <c r="L721">
        <v>2</v>
      </c>
      <c r="M721">
        <v>0</v>
      </c>
      <c r="N721">
        <v>0</v>
      </c>
      <c r="O721">
        <v>0</v>
      </c>
      <c r="P721">
        <v>1</v>
      </c>
      <c r="Q721">
        <v>23</v>
      </c>
    </row>
    <row r="722" spans="2:17" x14ac:dyDescent="0.25">
      <c r="B722">
        <v>253</v>
      </c>
      <c r="C722">
        <v>89</v>
      </c>
      <c r="D722">
        <v>-0.67</v>
      </c>
      <c r="E722">
        <v>-0.67</v>
      </c>
      <c r="F722">
        <v>0</v>
      </c>
      <c r="G722">
        <v>0</v>
      </c>
      <c r="H722">
        <v>0</v>
      </c>
      <c r="I722">
        <v>-1</v>
      </c>
      <c r="J722">
        <v>0</v>
      </c>
      <c r="K722">
        <v>0</v>
      </c>
      <c r="L722">
        <v>2</v>
      </c>
      <c r="M722">
        <v>0</v>
      </c>
      <c r="N722">
        <v>0</v>
      </c>
      <c r="O722">
        <v>0</v>
      </c>
      <c r="P722">
        <v>1</v>
      </c>
      <c r="Q722">
        <v>23</v>
      </c>
    </row>
    <row r="723" spans="2:17" x14ac:dyDescent="0.25">
      <c r="B723">
        <v>257</v>
      </c>
      <c r="C723">
        <v>89</v>
      </c>
      <c r="D723">
        <v>-0.67</v>
      </c>
      <c r="E723">
        <v>-0.67</v>
      </c>
      <c r="F723">
        <v>0</v>
      </c>
      <c r="G723">
        <v>0</v>
      </c>
      <c r="H723">
        <v>0</v>
      </c>
      <c r="I723">
        <v>-1</v>
      </c>
      <c r="J723">
        <v>0</v>
      </c>
      <c r="K723">
        <v>0</v>
      </c>
      <c r="L723">
        <v>2</v>
      </c>
      <c r="M723">
        <v>0</v>
      </c>
      <c r="N723">
        <v>0</v>
      </c>
      <c r="O723">
        <v>0</v>
      </c>
      <c r="P723">
        <v>1</v>
      </c>
      <c r="Q723">
        <v>23</v>
      </c>
    </row>
    <row r="724" spans="2:17" x14ac:dyDescent="0.25">
      <c r="B724">
        <v>258</v>
      </c>
      <c r="C724">
        <v>89</v>
      </c>
      <c r="D724">
        <v>-0.67</v>
      </c>
      <c r="E724">
        <v>-0.67</v>
      </c>
      <c r="F724">
        <v>0</v>
      </c>
      <c r="G724">
        <v>0</v>
      </c>
      <c r="H724">
        <v>0</v>
      </c>
      <c r="I724">
        <v>-1</v>
      </c>
      <c r="J724">
        <v>0</v>
      </c>
      <c r="K724">
        <v>0</v>
      </c>
      <c r="L724">
        <v>2</v>
      </c>
      <c r="M724">
        <v>0</v>
      </c>
      <c r="N724">
        <v>0</v>
      </c>
      <c r="O724">
        <v>0</v>
      </c>
      <c r="P724">
        <v>1</v>
      </c>
      <c r="Q724">
        <v>23</v>
      </c>
    </row>
    <row r="725" spans="2:17" x14ac:dyDescent="0.25">
      <c r="B725">
        <v>255</v>
      </c>
      <c r="C725">
        <v>89</v>
      </c>
      <c r="D725">
        <v>-0.67</v>
      </c>
      <c r="E725">
        <v>-0.67</v>
      </c>
      <c r="F725">
        <v>0</v>
      </c>
      <c r="G725">
        <v>0</v>
      </c>
      <c r="H725">
        <v>0</v>
      </c>
      <c r="I725">
        <v>-1</v>
      </c>
      <c r="J725">
        <v>0</v>
      </c>
      <c r="K725">
        <v>0</v>
      </c>
      <c r="L725">
        <v>2</v>
      </c>
      <c r="M725">
        <v>0</v>
      </c>
      <c r="N725">
        <v>0</v>
      </c>
      <c r="O725">
        <v>0</v>
      </c>
      <c r="P725">
        <v>1</v>
      </c>
      <c r="Q725">
        <v>23</v>
      </c>
    </row>
    <row r="726" spans="2:17" x14ac:dyDescent="0.25">
      <c r="B726">
        <v>256</v>
      </c>
      <c r="C726">
        <v>89</v>
      </c>
      <c r="D726">
        <v>-0.67</v>
      </c>
      <c r="E726">
        <v>-0.67</v>
      </c>
      <c r="F726">
        <v>0</v>
      </c>
      <c r="G726">
        <v>0</v>
      </c>
      <c r="H726">
        <v>0</v>
      </c>
      <c r="I726">
        <v>-1</v>
      </c>
      <c r="J726">
        <v>0</v>
      </c>
      <c r="K726">
        <v>0</v>
      </c>
      <c r="L726">
        <v>2</v>
      </c>
      <c r="M726">
        <v>0</v>
      </c>
      <c r="N726">
        <v>0</v>
      </c>
      <c r="O726">
        <v>0</v>
      </c>
      <c r="P726">
        <v>1</v>
      </c>
      <c r="Q726">
        <v>23</v>
      </c>
    </row>
    <row r="727" spans="2:17" x14ac:dyDescent="0.25">
      <c r="B727">
        <v>235</v>
      </c>
      <c r="C727">
        <v>89</v>
      </c>
      <c r="D727">
        <v>-0.67</v>
      </c>
      <c r="E727">
        <v>-0.67</v>
      </c>
      <c r="F727">
        <v>0</v>
      </c>
      <c r="G727">
        <v>0</v>
      </c>
      <c r="H727">
        <v>0</v>
      </c>
      <c r="I727">
        <v>-1</v>
      </c>
      <c r="J727">
        <v>0</v>
      </c>
      <c r="K727">
        <v>0</v>
      </c>
      <c r="L727">
        <v>2</v>
      </c>
      <c r="M727">
        <v>0</v>
      </c>
      <c r="N727">
        <v>0</v>
      </c>
      <c r="O727">
        <v>0</v>
      </c>
      <c r="P727">
        <v>1</v>
      </c>
      <c r="Q727">
        <v>23</v>
      </c>
    </row>
    <row r="728" spans="2:17" x14ac:dyDescent="0.25">
      <c r="B728">
        <v>236</v>
      </c>
      <c r="C728">
        <v>89</v>
      </c>
      <c r="D728">
        <v>-0.67</v>
      </c>
      <c r="E728">
        <v>-0.67</v>
      </c>
      <c r="F728">
        <v>0</v>
      </c>
      <c r="G728">
        <v>0</v>
      </c>
      <c r="H728">
        <v>0</v>
      </c>
      <c r="I728">
        <v>-1</v>
      </c>
      <c r="J728">
        <v>0</v>
      </c>
      <c r="K728">
        <v>0</v>
      </c>
      <c r="L728">
        <v>2</v>
      </c>
      <c r="M728">
        <v>0</v>
      </c>
      <c r="N728">
        <v>0</v>
      </c>
      <c r="O728">
        <v>0</v>
      </c>
      <c r="P728">
        <v>1</v>
      </c>
      <c r="Q728">
        <v>23</v>
      </c>
    </row>
    <row r="729" spans="2:17" x14ac:dyDescent="0.25">
      <c r="B729">
        <v>237</v>
      </c>
      <c r="C729">
        <v>89</v>
      </c>
      <c r="D729">
        <v>-0.67</v>
      </c>
      <c r="E729">
        <v>-0.67</v>
      </c>
      <c r="F729">
        <v>0</v>
      </c>
      <c r="G729">
        <v>0</v>
      </c>
      <c r="H729">
        <v>0</v>
      </c>
      <c r="I729">
        <v>-1</v>
      </c>
      <c r="J729">
        <v>0</v>
      </c>
      <c r="K729">
        <v>0</v>
      </c>
      <c r="L729">
        <v>2</v>
      </c>
      <c r="M729">
        <v>0</v>
      </c>
      <c r="N729">
        <v>0</v>
      </c>
      <c r="O729">
        <v>0</v>
      </c>
      <c r="P729">
        <v>1</v>
      </c>
      <c r="Q729">
        <v>23</v>
      </c>
    </row>
    <row r="730" spans="2:17" x14ac:dyDescent="0.25">
      <c r="B730">
        <v>238</v>
      </c>
      <c r="C730">
        <v>89</v>
      </c>
      <c r="D730">
        <v>-0.67</v>
      </c>
      <c r="E730">
        <v>-0.67</v>
      </c>
      <c r="F730">
        <v>0</v>
      </c>
      <c r="G730">
        <v>0</v>
      </c>
      <c r="H730">
        <v>0</v>
      </c>
      <c r="I730">
        <v>-1</v>
      </c>
      <c r="J730">
        <v>0</v>
      </c>
      <c r="K730">
        <v>0</v>
      </c>
      <c r="L730">
        <v>2</v>
      </c>
      <c r="M730">
        <v>0</v>
      </c>
      <c r="N730">
        <v>0</v>
      </c>
      <c r="O730">
        <v>0</v>
      </c>
      <c r="P730">
        <v>1</v>
      </c>
      <c r="Q730">
        <v>23</v>
      </c>
    </row>
    <row r="731" spans="2:17" x14ac:dyDescent="0.25">
      <c r="B731">
        <v>239</v>
      </c>
      <c r="C731">
        <v>89</v>
      </c>
      <c r="D731">
        <v>-0.67</v>
      </c>
      <c r="E731">
        <v>-0.67</v>
      </c>
      <c r="F731">
        <v>0</v>
      </c>
      <c r="G731">
        <v>0</v>
      </c>
      <c r="H731">
        <v>0</v>
      </c>
      <c r="I731">
        <v>-1</v>
      </c>
      <c r="J731">
        <v>0</v>
      </c>
      <c r="K731">
        <v>0</v>
      </c>
      <c r="L731">
        <v>2</v>
      </c>
      <c r="M731">
        <v>0</v>
      </c>
      <c r="N731">
        <v>0</v>
      </c>
      <c r="O731">
        <v>0</v>
      </c>
      <c r="P731">
        <v>1</v>
      </c>
      <c r="Q731">
        <v>23</v>
      </c>
    </row>
    <row r="732" spans="2:17" x14ac:dyDescent="0.25">
      <c r="B732">
        <v>240</v>
      </c>
      <c r="C732">
        <v>89</v>
      </c>
      <c r="D732">
        <v>-0.67</v>
      </c>
      <c r="E732">
        <v>-0.67</v>
      </c>
      <c r="F732">
        <v>0</v>
      </c>
      <c r="G732">
        <v>0</v>
      </c>
      <c r="H732">
        <v>0</v>
      </c>
      <c r="I732">
        <v>-1</v>
      </c>
      <c r="J732">
        <v>0</v>
      </c>
      <c r="K732">
        <v>0</v>
      </c>
      <c r="L732">
        <v>2</v>
      </c>
      <c r="M732">
        <v>0</v>
      </c>
      <c r="N732">
        <v>0</v>
      </c>
      <c r="O732">
        <v>0</v>
      </c>
      <c r="P732">
        <v>1</v>
      </c>
      <c r="Q732">
        <v>23</v>
      </c>
    </row>
    <row r="733" spans="2:17" x14ac:dyDescent="0.25">
      <c r="B733">
        <v>241</v>
      </c>
      <c r="C733">
        <v>89</v>
      </c>
      <c r="D733">
        <v>-0.67</v>
      </c>
      <c r="E733">
        <v>-0.67</v>
      </c>
      <c r="F733">
        <v>0</v>
      </c>
      <c r="G733">
        <v>0</v>
      </c>
      <c r="H733">
        <v>0</v>
      </c>
      <c r="I733">
        <v>-1</v>
      </c>
      <c r="J733">
        <v>0</v>
      </c>
      <c r="K733">
        <v>0</v>
      </c>
      <c r="L733">
        <v>2</v>
      </c>
      <c r="M733">
        <v>0</v>
      </c>
      <c r="N733">
        <v>0</v>
      </c>
      <c r="O733">
        <v>0</v>
      </c>
      <c r="P733">
        <v>1</v>
      </c>
      <c r="Q733">
        <v>23</v>
      </c>
    </row>
    <row r="734" spans="2:17" x14ac:dyDescent="0.25">
      <c r="B734">
        <v>250</v>
      </c>
      <c r="C734">
        <v>89</v>
      </c>
      <c r="D734">
        <v>-0.67</v>
      </c>
      <c r="E734">
        <v>-0.67</v>
      </c>
      <c r="F734">
        <v>0</v>
      </c>
      <c r="G734">
        <v>0</v>
      </c>
      <c r="H734">
        <v>0</v>
      </c>
      <c r="I734">
        <v>-1</v>
      </c>
      <c r="J734">
        <v>0</v>
      </c>
      <c r="K734">
        <v>0</v>
      </c>
      <c r="L734">
        <v>2</v>
      </c>
      <c r="M734">
        <v>0</v>
      </c>
      <c r="N734">
        <v>0</v>
      </c>
      <c r="O734">
        <v>0</v>
      </c>
      <c r="P734">
        <v>1</v>
      </c>
      <c r="Q734">
        <v>23</v>
      </c>
    </row>
    <row r="735" spans="2:17" x14ac:dyDescent="0.25">
      <c r="B735">
        <v>251</v>
      </c>
      <c r="C735">
        <v>89</v>
      </c>
      <c r="D735">
        <v>-0.67</v>
      </c>
      <c r="E735">
        <v>-0.67</v>
      </c>
      <c r="F735">
        <v>0</v>
      </c>
      <c r="G735">
        <v>0</v>
      </c>
      <c r="H735">
        <v>0</v>
      </c>
      <c r="I735">
        <v>-1</v>
      </c>
      <c r="J735">
        <v>0</v>
      </c>
      <c r="K735">
        <v>0</v>
      </c>
      <c r="L735">
        <v>2</v>
      </c>
      <c r="M735">
        <v>0</v>
      </c>
      <c r="N735">
        <v>0</v>
      </c>
      <c r="O735">
        <v>0</v>
      </c>
      <c r="P735">
        <v>1</v>
      </c>
      <c r="Q735">
        <v>23</v>
      </c>
    </row>
    <row r="736" spans="2:17" x14ac:dyDescent="0.25">
      <c r="B736">
        <v>301</v>
      </c>
      <c r="C736">
        <v>89</v>
      </c>
      <c r="D736">
        <v>-0.67</v>
      </c>
      <c r="E736">
        <v>-0.67</v>
      </c>
      <c r="F736">
        <v>0</v>
      </c>
      <c r="G736">
        <v>0</v>
      </c>
      <c r="H736">
        <v>0</v>
      </c>
      <c r="I736">
        <v>-1</v>
      </c>
      <c r="J736">
        <v>0</v>
      </c>
      <c r="K736">
        <v>0</v>
      </c>
      <c r="L736">
        <v>2</v>
      </c>
      <c r="M736">
        <v>0</v>
      </c>
      <c r="N736">
        <v>0</v>
      </c>
      <c r="O736">
        <v>0</v>
      </c>
      <c r="P736">
        <v>1</v>
      </c>
      <c r="Q736">
        <v>23</v>
      </c>
    </row>
    <row r="737" spans="2:17" x14ac:dyDescent="0.25">
      <c r="B737">
        <v>341</v>
      </c>
      <c r="C737">
        <v>89</v>
      </c>
      <c r="D737">
        <v>-0.67</v>
      </c>
      <c r="E737">
        <v>-0.67</v>
      </c>
      <c r="F737">
        <v>0</v>
      </c>
      <c r="G737">
        <v>0</v>
      </c>
      <c r="H737">
        <v>0</v>
      </c>
      <c r="I737">
        <v>-1</v>
      </c>
      <c r="J737">
        <v>0</v>
      </c>
      <c r="K737">
        <v>0</v>
      </c>
      <c r="L737">
        <v>2</v>
      </c>
      <c r="M737">
        <v>0</v>
      </c>
      <c r="N737">
        <v>0</v>
      </c>
      <c r="O737">
        <v>0</v>
      </c>
      <c r="P737">
        <v>1</v>
      </c>
      <c r="Q737">
        <v>23</v>
      </c>
    </row>
    <row r="738" spans="2:17" x14ac:dyDescent="0.25">
      <c r="B738">
        <v>302</v>
      </c>
      <c r="C738">
        <v>89</v>
      </c>
      <c r="D738">
        <v>-0.67</v>
      </c>
      <c r="E738">
        <v>-0.67</v>
      </c>
      <c r="F738">
        <v>0</v>
      </c>
      <c r="G738">
        <v>0</v>
      </c>
      <c r="H738">
        <v>0</v>
      </c>
      <c r="I738">
        <v>-1</v>
      </c>
      <c r="J738">
        <v>0</v>
      </c>
      <c r="K738">
        <v>0</v>
      </c>
      <c r="L738">
        <v>2</v>
      </c>
      <c r="M738">
        <v>0</v>
      </c>
      <c r="N738">
        <v>0</v>
      </c>
      <c r="O738">
        <v>0</v>
      </c>
      <c r="P738">
        <v>1</v>
      </c>
      <c r="Q738">
        <v>23</v>
      </c>
    </row>
    <row r="739" spans="2:17" x14ac:dyDescent="0.25">
      <c r="B739">
        <v>303</v>
      </c>
      <c r="C739">
        <v>89</v>
      </c>
      <c r="D739">
        <v>-0.67</v>
      </c>
      <c r="E739">
        <v>-0.67</v>
      </c>
      <c r="F739">
        <v>0</v>
      </c>
      <c r="G739">
        <v>0</v>
      </c>
      <c r="H739">
        <v>0</v>
      </c>
      <c r="I739">
        <v>-1</v>
      </c>
      <c r="J739">
        <v>0</v>
      </c>
      <c r="K739">
        <v>0</v>
      </c>
      <c r="L739">
        <v>2</v>
      </c>
      <c r="M739">
        <v>0</v>
      </c>
      <c r="N739">
        <v>0</v>
      </c>
      <c r="O739">
        <v>0</v>
      </c>
      <c r="P739">
        <v>1</v>
      </c>
      <c r="Q739">
        <v>23</v>
      </c>
    </row>
    <row r="740" spans="2:17" x14ac:dyDescent="0.25">
      <c r="B740">
        <v>342</v>
      </c>
      <c r="C740">
        <v>89</v>
      </c>
      <c r="D740">
        <v>-0.67</v>
      </c>
      <c r="E740">
        <v>-0.67</v>
      </c>
      <c r="F740">
        <v>0</v>
      </c>
      <c r="G740">
        <v>0</v>
      </c>
      <c r="H740">
        <v>0</v>
      </c>
      <c r="I740">
        <v>-1</v>
      </c>
      <c r="J740">
        <v>0</v>
      </c>
      <c r="K740">
        <v>0</v>
      </c>
      <c r="L740">
        <v>2</v>
      </c>
      <c r="M740">
        <v>0</v>
      </c>
      <c r="N740">
        <v>0</v>
      </c>
      <c r="O740">
        <v>0</v>
      </c>
      <c r="P740">
        <v>1</v>
      </c>
      <c r="Q740">
        <v>23</v>
      </c>
    </row>
    <row r="741" spans="2:17" x14ac:dyDescent="0.25">
      <c r="B741">
        <v>304</v>
      </c>
      <c r="C741">
        <v>89</v>
      </c>
      <c r="D741">
        <v>-0.67</v>
      </c>
      <c r="E741">
        <v>-0.67</v>
      </c>
      <c r="F741">
        <v>0</v>
      </c>
      <c r="G741">
        <v>0</v>
      </c>
      <c r="H741">
        <v>0</v>
      </c>
      <c r="I741">
        <v>-1</v>
      </c>
      <c r="J741">
        <v>0</v>
      </c>
      <c r="K741">
        <v>0</v>
      </c>
      <c r="L741">
        <v>2</v>
      </c>
      <c r="M741">
        <v>0</v>
      </c>
      <c r="N741">
        <v>0</v>
      </c>
      <c r="O741">
        <v>0</v>
      </c>
      <c r="P741">
        <v>1</v>
      </c>
      <c r="Q741">
        <v>23</v>
      </c>
    </row>
    <row r="742" spans="2:17" x14ac:dyDescent="0.25">
      <c r="B742">
        <v>343</v>
      </c>
      <c r="C742">
        <v>89</v>
      </c>
      <c r="D742">
        <v>-0.67</v>
      </c>
      <c r="E742">
        <v>-0.67</v>
      </c>
      <c r="F742">
        <v>0</v>
      </c>
      <c r="G742">
        <v>0</v>
      </c>
      <c r="H742">
        <v>0</v>
      </c>
      <c r="I742">
        <v>-1</v>
      </c>
      <c r="J742">
        <v>0</v>
      </c>
      <c r="K742">
        <v>0</v>
      </c>
      <c r="L742">
        <v>2</v>
      </c>
      <c r="M742">
        <v>0</v>
      </c>
      <c r="N742">
        <v>0</v>
      </c>
      <c r="O742">
        <v>0</v>
      </c>
      <c r="P742">
        <v>1</v>
      </c>
      <c r="Q742">
        <v>23</v>
      </c>
    </row>
    <row r="743" spans="2:17" x14ac:dyDescent="0.25">
      <c r="B743">
        <v>349</v>
      </c>
      <c r="C743">
        <v>89</v>
      </c>
      <c r="D743">
        <v>-0.67</v>
      </c>
      <c r="E743">
        <v>-0.67</v>
      </c>
      <c r="F743">
        <v>0</v>
      </c>
      <c r="G743">
        <v>0</v>
      </c>
      <c r="H743">
        <v>0</v>
      </c>
      <c r="I743">
        <v>-1</v>
      </c>
      <c r="J743">
        <v>0</v>
      </c>
      <c r="K743">
        <v>0</v>
      </c>
      <c r="L743">
        <v>2</v>
      </c>
      <c r="M743">
        <v>0</v>
      </c>
      <c r="N743">
        <v>0</v>
      </c>
      <c r="O743">
        <v>0</v>
      </c>
      <c r="P743">
        <v>1</v>
      </c>
      <c r="Q743">
        <v>23</v>
      </c>
    </row>
    <row r="744" spans="2:17" x14ac:dyDescent="0.25">
      <c r="B744">
        <v>344</v>
      </c>
      <c r="C744">
        <v>89</v>
      </c>
      <c r="D744">
        <v>-0.67</v>
      </c>
      <c r="E744">
        <v>-0.67</v>
      </c>
      <c r="F744">
        <v>0</v>
      </c>
      <c r="G744">
        <v>0</v>
      </c>
      <c r="H744">
        <v>0</v>
      </c>
      <c r="I744">
        <v>-1</v>
      </c>
      <c r="J744">
        <v>0</v>
      </c>
      <c r="K744">
        <v>0</v>
      </c>
      <c r="L744">
        <v>2</v>
      </c>
      <c r="M744">
        <v>0</v>
      </c>
      <c r="N744">
        <v>0</v>
      </c>
      <c r="O744">
        <v>0</v>
      </c>
      <c r="P744">
        <v>1</v>
      </c>
      <c r="Q744">
        <v>23</v>
      </c>
    </row>
    <row r="745" spans="2:17" x14ac:dyDescent="0.25">
      <c r="B745">
        <v>350</v>
      </c>
      <c r="C745">
        <v>89</v>
      </c>
      <c r="D745">
        <v>-0.67</v>
      </c>
      <c r="E745">
        <v>-0.67</v>
      </c>
      <c r="F745">
        <v>0</v>
      </c>
      <c r="G745">
        <v>0</v>
      </c>
      <c r="H745">
        <v>0</v>
      </c>
      <c r="I745">
        <v>-1</v>
      </c>
      <c r="J745">
        <v>0</v>
      </c>
      <c r="K745">
        <v>0</v>
      </c>
      <c r="L745">
        <v>2</v>
      </c>
      <c r="M745">
        <v>0</v>
      </c>
      <c r="N745">
        <v>0</v>
      </c>
      <c r="O745">
        <v>0</v>
      </c>
      <c r="P745">
        <v>1</v>
      </c>
      <c r="Q745">
        <v>23</v>
      </c>
    </row>
    <row r="746" spans="2:17" x14ac:dyDescent="0.25">
      <c r="B746">
        <v>305</v>
      </c>
      <c r="C746">
        <v>89</v>
      </c>
      <c r="D746">
        <v>-0.67</v>
      </c>
      <c r="E746">
        <v>-0.67</v>
      </c>
      <c r="F746">
        <v>0</v>
      </c>
      <c r="G746">
        <v>0</v>
      </c>
      <c r="H746">
        <v>0</v>
      </c>
      <c r="I746">
        <v>-1</v>
      </c>
      <c r="J746">
        <v>0</v>
      </c>
      <c r="K746">
        <v>0</v>
      </c>
      <c r="L746">
        <v>2</v>
      </c>
      <c r="M746">
        <v>0</v>
      </c>
      <c r="N746">
        <v>0</v>
      </c>
      <c r="O746">
        <v>0</v>
      </c>
      <c r="P746">
        <v>1</v>
      </c>
      <c r="Q746">
        <v>23</v>
      </c>
    </row>
    <row r="747" spans="2:17" x14ac:dyDescent="0.25">
      <c r="B747">
        <v>306</v>
      </c>
      <c r="C747">
        <v>89</v>
      </c>
      <c r="D747">
        <v>-0.67</v>
      </c>
      <c r="E747">
        <v>-0.67</v>
      </c>
      <c r="F747">
        <v>0</v>
      </c>
      <c r="G747">
        <v>0</v>
      </c>
      <c r="H747">
        <v>0</v>
      </c>
      <c r="I747">
        <v>-1</v>
      </c>
      <c r="J747">
        <v>0</v>
      </c>
      <c r="K747">
        <v>0</v>
      </c>
      <c r="L747">
        <v>2</v>
      </c>
      <c r="M747">
        <v>0</v>
      </c>
      <c r="N747">
        <v>0</v>
      </c>
      <c r="O747">
        <v>0</v>
      </c>
      <c r="P747">
        <v>1</v>
      </c>
      <c r="Q747">
        <v>23</v>
      </c>
    </row>
    <row r="748" spans="2:17" x14ac:dyDescent="0.25">
      <c r="B748">
        <v>214</v>
      </c>
      <c r="C748">
        <v>89</v>
      </c>
      <c r="D748">
        <v>-0.79</v>
      </c>
      <c r="E748">
        <v>-0.79</v>
      </c>
      <c r="F748">
        <v>0</v>
      </c>
      <c r="G748">
        <v>0</v>
      </c>
      <c r="H748">
        <v>0</v>
      </c>
      <c r="I748">
        <v>-1</v>
      </c>
      <c r="J748">
        <v>0</v>
      </c>
      <c r="K748">
        <v>0</v>
      </c>
      <c r="L748">
        <v>2</v>
      </c>
      <c r="M748">
        <v>0</v>
      </c>
      <c r="N748">
        <v>0</v>
      </c>
      <c r="O748">
        <v>0</v>
      </c>
      <c r="P748">
        <v>1</v>
      </c>
      <c r="Q748">
        <v>23</v>
      </c>
    </row>
    <row r="749" spans="2:17" x14ac:dyDescent="0.25">
      <c r="B749">
        <v>215</v>
      </c>
      <c r="C749">
        <v>89</v>
      </c>
      <c r="D749">
        <v>-0.79</v>
      </c>
      <c r="E749">
        <v>-0.79</v>
      </c>
      <c r="F749">
        <v>0</v>
      </c>
      <c r="G749">
        <v>0</v>
      </c>
      <c r="H749">
        <v>0</v>
      </c>
      <c r="I749">
        <v>-1</v>
      </c>
      <c r="J749">
        <v>0</v>
      </c>
      <c r="K749">
        <v>0</v>
      </c>
      <c r="L749">
        <v>2</v>
      </c>
      <c r="M749">
        <v>0</v>
      </c>
      <c r="N749">
        <v>0</v>
      </c>
      <c r="O749">
        <v>0</v>
      </c>
      <c r="P749">
        <v>1</v>
      </c>
      <c r="Q749">
        <v>23</v>
      </c>
    </row>
    <row r="750" spans="2:17" x14ac:dyDescent="0.25">
      <c r="B750">
        <v>216</v>
      </c>
      <c r="C750">
        <v>89</v>
      </c>
      <c r="D750">
        <v>-0.79</v>
      </c>
      <c r="E750">
        <v>-0.79</v>
      </c>
      <c r="F750">
        <v>0</v>
      </c>
      <c r="G750">
        <v>0</v>
      </c>
      <c r="H750">
        <v>0</v>
      </c>
      <c r="I750">
        <v>-1</v>
      </c>
      <c r="J750">
        <v>0</v>
      </c>
      <c r="K750">
        <v>0</v>
      </c>
      <c r="L750">
        <v>2</v>
      </c>
      <c r="M750">
        <v>0</v>
      </c>
      <c r="N750">
        <v>0</v>
      </c>
      <c r="O750">
        <v>0</v>
      </c>
      <c r="P750">
        <v>1</v>
      </c>
      <c r="Q750">
        <v>23</v>
      </c>
    </row>
    <row r="751" spans="2:17" x14ac:dyDescent="0.25">
      <c r="B751">
        <v>217</v>
      </c>
      <c r="C751">
        <v>89</v>
      </c>
      <c r="D751">
        <v>-0.79</v>
      </c>
      <c r="E751">
        <v>-0.79</v>
      </c>
      <c r="F751">
        <v>0</v>
      </c>
      <c r="G751">
        <v>0</v>
      </c>
      <c r="H751">
        <v>0</v>
      </c>
      <c r="I751">
        <v>-1</v>
      </c>
      <c r="J751">
        <v>0</v>
      </c>
      <c r="K751">
        <v>0</v>
      </c>
      <c r="L751">
        <v>2</v>
      </c>
      <c r="M751">
        <v>0</v>
      </c>
      <c r="N751">
        <v>0</v>
      </c>
      <c r="O751">
        <v>0</v>
      </c>
      <c r="P751">
        <v>1</v>
      </c>
      <c r="Q751">
        <v>23</v>
      </c>
    </row>
    <row r="752" spans="2:17" x14ac:dyDescent="0.25">
      <c r="B752">
        <v>218</v>
      </c>
      <c r="C752">
        <v>89</v>
      </c>
      <c r="D752">
        <v>-0.79</v>
      </c>
      <c r="E752">
        <v>-0.79</v>
      </c>
      <c r="F752">
        <v>0</v>
      </c>
      <c r="G752">
        <v>0</v>
      </c>
      <c r="H752">
        <v>0</v>
      </c>
      <c r="I752">
        <v>-1</v>
      </c>
      <c r="J752">
        <v>0</v>
      </c>
      <c r="K752">
        <v>0</v>
      </c>
      <c r="L752">
        <v>2</v>
      </c>
      <c r="M752">
        <v>0</v>
      </c>
      <c r="N752">
        <v>0</v>
      </c>
      <c r="O752">
        <v>0</v>
      </c>
      <c r="P752">
        <v>1</v>
      </c>
      <c r="Q752">
        <v>23</v>
      </c>
    </row>
    <row r="753" spans="2:17" x14ac:dyDescent="0.25">
      <c r="B753">
        <v>219</v>
      </c>
      <c r="C753">
        <v>89</v>
      </c>
      <c r="D753">
        <v>-0.79</v>
      </c>
      <c r="E753">
        <v>-0.79</v>
      </c>
      <c r="F753">
        <v>0</v>
      </c>
      <c r="G753">
        <v>0</v>
      </c>
      <c r="H753">
        <v>0</v>
      </c>
      <c r="I753">
        <v>-1</v>
      </c>
      <c r="J753">
        <v>0</v>
      </c>
      <c r="K753">
        <v>0</v>
      </c>
      <c r="L753">
        <v>2</v>
      </c>
      <c r="M753">
        <v>0</v>
      </c>
      <c r="N753">
        <v>0</v>
      </c>
      <c r="O753">
        <v>0</v>
      </c>
      <c r="P753">
        <v>1</v>
      </c>
      <c r="Q753">
        <v>23</v>
      </c>
    </row>
    <row r="754" spans="2:17" x14ac:dyDescent="0.25">
      <c r="B754">
        <v>220</v>
      </c>
      <c r="C754">
        <v>89</v>
      </c>
      <c r="D754">
        <v>-0.79</v>
      </c>
      <c r="E754">
        <v>-0.79</v>
      </c>
      <c r="F754">
        <v>0</v>
      </c>
      <c r="G754">
        <v>0</v>
      </c>
      <c r="H754">
        <v>0</v>
      </c>
      <c r="I754">
        <v>-1</v>
      </c>
      <c r="J754">
        <v>0</v>
      </c>
      <c r="K754">
        <v>0</v>
      </c>
      <c r="L754">
        <v>2</v>
      </c>
      <c r="M754">
        <v>0</v>
      </c>
      <c r="N754">
        <v>0</v>
      </c>
      <c r="O754">
        <v>0</v>
      </c>
      <c r="P754">
        <v>1</v>
      </c>
      <c r="Q754">
        <v>23</v>
      </c>
    </row>
    <row r="755" spans="2:17" x14ac:dyDescent="0.25">
      <c r="B755">
        <v>281</v>
      </c>
      <c r="C755">
        <v>89</v>
      </c>
      <c r="D755">
        <v>-0.76</v>
      </c>
      <c r="E755">
        <v>-0.76</v>
      </c>
      <c r="F755">
        <v>0</v>
      </c>
      <c r="G755">
        <v>8.9</v>
      </c>
      <c r="H755">
        <v>0</v>
      </c>
      <c r="I755">
        <v>-1</v>
      </c>
      <c r="J755">
        <v>0</v>
      </c>
      <c r="K755">
        <v>0</v>
      </c>
      <c r="L755">
        <v>2</v>
      </c>
      <c r="M755">
        <v>0</v>
      </c>
      <c r="N755">
        <v>0</v>
      </c>
      <c r="O755">
        <v>0</v>
      </c>
      <c r="P755">
        <v>1</v>
      </c>
      <c r="Q755">
        <v>23</v>
      </c>
    </row>
    <row r="756" spans="2:17" x14ac:dyDescent="0.25">
      <c r="B756">
        <v>282</v>
      </c>
      <c r="C756">
        <v>89</v>
      </c>
      <c r="D756">
        <v>-0.76</v>
      </c>
      <c r="E756">
        <v>-0.76</v>
      </c>
      <c r="F756">
        <v>0</v>
      </c>
      <c r="G756">
        <v>8.9</v>
      </c>
      <c r="H756">
        <v>0</v>
      </c>
      <c r="I756">
        <v>-1</v>
      </c>
      <c r="J756">
        <v>0</v>
      </c>
      <c r="K756">
        <v>0</v>
      </c>
      <c r="L756">
        <v>2</v>
      </c>
      <c r="M756">
        <v>0</v>
      </c>
      <c r="N756">
        <v>0</v>
      </c>
      <c r="O756">
        <v>0</v>
      </c>
      <c r="P756">
        <v>1</v>
      </c>
      <c r="Q756">
        <v>23</v>
      </c>
    </row>
    <row r="757" spans="2:17" x14ac:dyDescent="0.25">
      <c r="B757">
        <v>283</v>
      </c>
      <c r="C757">
        <v>89</v>
      </c>
      <c r="D757">
        <v>-0.76</v>
      </c>
      <c r="E757">
        <v>-0.76</v>
      </c>
      <c r="F757">
        <v>0</v>
      </c>
      <c r="G757">
        <v>8.9</v>
      </c>
      <c r="H757">
        <v>0</v>
      </c>
      <c r="I757">
        <v>-1</v>
      </c>
      <c r="J757">
        <v>0</v>
      </c>
      <c r="K757">
        <v>0</v>
      </c>
      <c r="L757">
        <v>2</v>
      </c>
      <c r="M757">
        <v>0</v>
      </c>
      <c r="N757">
        <v>0</v>
      </c>
      <c r="O757">
        <v>0</v>
      </c>
      <c r="P757">
        <v>1</v>
      </c>
      <c r="Q757">
        <v>23</v>
      </c>
    </row>
    <row r="758" spans="2:17" x14ac:dyDescent="0.25">
      <c r="B758">
        <v>284</v>
      </c>
      <c r="C758">
        <v>89</v>
      </c>
      <c r="D758">
        <v>-0.76</v>
      </c>
      <c r="E758">
        <v>-0.76</v>
      </c>
      <c r="F758">
        <v>0</v>
      </c>
      <c r="G758">
        <v>8.9</v>
      </c>
      <c r="H758">
        <v>0</v>
      </c>
      <c r="I758">
        <v>-1</v>
      </c>
      <c r="J758">
        <v>0</v>
      </c>
      <c r="K758">
        <v>0</v>
      </c>
      <c r="L758">
        <v>2</v>
      </c>
      <c r="M758">
        <v>0</v>
      </c>
      <c r="N758">
        <v>0</v>
      </c>
      <c r="O758">
        <v>0</v>
      </c>
      <c r="P758">
        <v>1</v>
      </c>
      <c r="Q758">
        <v>23</v>
      </c>
    </row>
    <row r="759" spans="2:17" x14ac:dyDescent="0.25">
      <c r="B759">
        <v>285</v>
      </c>
      <c r="C759">
        <v>89</v>
      </c>
      <c r="D759">
        <v>-0.76</v>
      </c>
      <c r="E759">
        <v>-0.76</v>
      </c>
      <c r="F759">
        <v>0</v>
      </c>
      <c r="G759">
        <v>8.9</v>
      </c>
      <c r="H759">
        <v>0</v>
      </c>
      <c r="I759">
        <v>-1</v>
      </c>
      <c r="J759">
        <v>0</v>
      </c>
      <c r="K759">
        <v>0</v>
      </c>
      <c r="L759">
        <v>2</v>
      </c>
      <c r="M759">
        <v>0</v>
      </c>
      <c r="N759">
        <v>0</v>
      </c>
      <c r="O759">
        <v>0</v>
      </c>
      <c r="P759">
        <v>1</v>
      </c>
      <c r="Q759">
        <v>23</v>
      </c>
    </row>
    <row r="760" spans="2:17" x14ac:dyDescent="0.25">
      <c r="B760">
        <v>286</v>
      </c>
      <c r="C760">
        <v>89</v>
      </c>
      <c r="D760">
        <v>-0.76</v>
      </c>
      <c r="E760">
        <v>-0.76</v>
      </c>
      <c r="F760">
        <v>0</v>
      </c>
      <c r="G760">
        <v>8.9</v>
      </c>
      <c r="H760">
        <v>0</v>
      </c>
      <c r="I760">
        <v>-1</v>
      </c>
      <c r="J760">
        <v>0</v>
      </c>
      <c r="K760">
        <v>0</v>
      </c>
      <c r="L760">
        <v>2</v>
      </c>
      <c r="M760">
        <v>0</v>
      </c>
      <c r="N760">
        <v>0</v>
      </c>
      <c r="O760">
        <v>0</v>
      </c>
      <c r="P760">
        <v>1</v>
      </c>
      <c r="Q760">
        <v>23</v>
      </c>
    </row>
    <row r="761" spans="2:17" x14ac:dyDescent="0.25">
      <c r="B761">
        <v>287</v>
      </c>
      <c r="C761">
        <v>89</v>
      </c>
      <c r="D761">
        <v>-0.76</v>
      </c>
      <c r="E761">
        <v>-0.76</v>
      </c>
      <c r="F761">
        <v>0</v>
      </c>
      <c r="G761">
        <v>8.9</v>
      </c>
      <c r="H761">
        <v>0</v>
      </c>
      <c r="I761">
        <v>-1</v>
      </c>
      <c r="J761">
        <v>0</v>
      </c>
      <c r="K761">
        <v>0</v>
      </c>
      <c r="L761">
        <v>2</v>
      </c>
      <c r="M761">
        <v>0</v>
      </c>
      <c r="N761">
        <v>0</v>
      </c>
      <c r="O761">
        <v>0</v>
      </c>
      <c r="P761">
        <v>1</v>
      </c>
      <c r="Q761">
        <v>23</v>
      </c>
    </row>
    <row r="762" spans="2:17" x14ac:dyDescent="0.25">
      <c r="B762">
        <v>288</v>
      </c>
      <c r="C762">
        <v>89</v>
      </c>
      <c r="D762">
        <v>-0.76</v>
      </c>
      <c r="E762">
        <v>-0.76</v>
      </c>
      <c r="F762">
        <v>0</v>
      </c>
      <c r="G762">
        <v>8.9</v>
      </c>
      <c r="H762">
        <v>0</v>
      </c>
      <c r="I762">
        <v>-1</v>
      </c>
      <c r="J762">
        <v>0</v>
      </c>
      <c r="K762">
        <v>0</v>
      </c>
      <c r="L762">
        <v>2</v>
      </c>
      <c r="M762">
        <v>0</v>
      </c>
      <c r="N762">
        <v>0</v>
      </c>
      <c r="O762">
        <v>0</v>
      </c>
      <c r="P762">
        <v>1</v>
      </c>
      <c r="Q762">
        <v>23</v>
      </c>
    </row>
    <row r="763" spans="2:17" x14ac:dyDescent="0.25">
      <c r="B763">
        <v>289</v>
      </c>
      <c r="C763">
        <v>89</v>
      </c>
      <c r="D763">
        <v>-0.76</v>
      </c>
      <c r="E763">
        <v>-0.76</v>
      </c>
      <c r="F763">
        <v>0</v>
      </c>
      <c r="G763">
        <v>8.9</v>
      </c>
      <c r="H763">
        <v>0</v>
      </c>
      <c r="I763">
        <v>-1</v>
      </c>
      <c r="J763">
        <v>0</v>
      </c>
      <c r="K763">
        <v>0</v>
      </c>
      <c r="L763">
        <v>2</v>
      </c>
      <c r="M763">
        <v>0</v>
      </c>
      <c r="N763">
        <v>0</v>
      </c>
      <c r="O763">
        <v>0</v>
      </c>
      <c r="P763">
        <v>1</v>
      </c>
      <c r="Q763">
        <v>23</v>
      </c>
    </row>
    <row r="764" spans="2:17" x14ac:dyDescent="0.25">
      <c r="B764">
        <v>290</v>
      </c>
      <c r="C764">
        <v>89</v>
      </c>
      <c r="D764">
        <v>-0.76</v>
      </c>
      <c r="E764">
        <v>-0.76</v>
      </c>
      <c r="F764">
        <v>0</v>
      </c>
      <c r="G764">
        <v>8.9</v>
      </c>
      <c r="H764">
        <v>0</v>
      </c>
      <c r="I764">
        <v>-1</v>
      </c>
      <c r="J764">
        <v>0</v>
      </c>
      <c r="K764">
        <v>0</v>
      </c>
      <c r="L764">
        <v>2</v>
      </c>
      <c r="M764">
        <v>0</v>
      </c>
      <c r="N764">
        <v>0</v>
      </c>
      <c r="O764">
        <v>0</v>
      </c>
      <c r="P764">
        <v>1</v>
      </c>
      <c r="Q764">
        <v>23</v>
      </c>
    </row>
    <row r="765" spans="2:17" x14ac:dyDescent="0.25">
      <c r="B765">
        <v>291</v>
      </c>
      <c r="C765">
        <v>89</v>
      </c>
      <c r="D765">
        <v>-0.76</v>
      </c>
      <c r="E765">
        <v>-0.76</v>
      </c>
      <c r="F765">
        <v>0</v>
      </c>
      <c r="G765">
        <v>8.9</v>
      </c>
      <c r="H765">
        <v>0</v>
      </c>
      <c r="I765">
        <v>-1</v>
      </c>
      <c r="J765">
        <v>0</v>
      </c>
      <c r="K765">
        <v>0</v>
      </c>
      <c r="L765">
        <v>2</v>
      </c>
      <c r="M765">
        <v>0</v>
      </c>
      <c r="N765">
        <v>0</v>
      </c>
      <c r="O765">
        <v>0</v>
      </c>
      <c r="P765">
        <v>1</v>
      </c>
      <c r="Q765">
        <v>23</v>
      </c>
    </row>
    <row r="766" spans="2:17" x14ac:dyDescent="0.25">
      <c r="B766">
        <v>292</v>
      </c>
      <c r="C766">
        <v>89</v>
      </c>
      <c r="D766">
        <v>-0.76</v>
      </c>
      <c r="E766">
        <v>-0.76</v>
      </c>
      <c r="F766">
        <v>0</v>
      </c>
      <c r="G766">
        <v>8.9</v>
      </c>
      <c r="H766">
        <v>0</v>
      </c>
      <c r="I766">
        <v>-1</v>
      </c>
      <c r="J766">
        <v>0</v>
      </c>
      <c r="K766">
        <v>0</v>
      </c>
      <c r="L766">
        <v>2</v>
      </c>
      <c r="M766">
        <v>0</v>
      </c>
      <c r="N766">
        <v>0</v>
      </c>
      <c r="O766">
        <v>0</v>
      </c>
      <c r="P766">
        <v>1</v>
      </c>
      <c r="Q766">
        <v>23</v>
      </c>
    </row>
    <row r="767" spans="2:17" x14ac:dyDescent="0.25">
      <c r="B767">
        <v>293</v>
      </c>
      <c r="C767">
        <v>89</v>
      </c>
      <c r="D767">
        <v>-0.76</v>
      </c>
      <c r="E767">
        <v>-0.76</v>
      </c>
      <c r="F767">
        <v>0</v>
      </c>
      <c r="G767">
        <v>8.9</v>
      </c>
      <c r="H767">
        <v>0</v>
      </c>
      <c r="I767">
        <v>-1</v>
      </c>
      <c r="J767">
        <v>0</v>
      </c>
      <c r="K767">
        <v>0</v>
      </c>
      <c r="L767">
        <v>2</v>
      </c>
      <c r="M767">
        <v>0</v>
      </c>
      <c r="N767">
        <v>0</v>
      </c>
      <c r="O767">
        <v>0</v>
      </c>
      <c r="P767">
        <v>1</v>
      </c>
      <c r="Q767">
        <v>23</v>
      </c>
    </row>
    <row r="768" spans="2:17" x14ac:dyDescent="0.25">
      <c r="B768">
        <v>294</v>
      </c>
      <c r="C768">
        <v>89</v>
      </c>
      <c r="D768">
        <v>-0.76</v>
      </c>
      <c r="E768">
        <v>-0.76</v>
      </c>
      <c r="F768">
        <v>0</v>
      </c>
      <c r="G768">
        <v>8.9</v>
      </c>
      <c r="H768">
        <v>0</v>
      </c>
      <c r="I768">
        <v>-1</v>
      </c>
      <c r="J768">
        <v>0</v>
      </c>
      <c r="K768">
        <v>0</v>
      </c>
      <c r="L768">
        <v>2</v>
      </c>
      <c r="M768">
        <v>0</v>
      </c>
      <c r="N768">
        <v>0</v>
      </c>
      <c r="O768">
        <v>0</v>
      </c>
      <c r="P768">
        <v>1</v>
      </c>
      <c r="Q768">
        <v>23</v>
      </c>
    </row>
    <row r="769" spans="2:17" x14ac:dyDescent="0.25">
      <c r="B769">
        <v>166</v>
      </c>
      <c r="C769">
        <v>89</v>
      </c>
      <c r="D769">
        <v>-0.65</v>
      </c>
      <c r="E769">
        <v>-0.65</v>
      </c>
      <c r="F769">
        <v>0</v>
      </c>
      <c r="G769">
        <v>0</v>
      </c>
      <c r="H769">
        <v>0</v>
      </c>
      <c r="I769">
        <v>-1</v>
      </c>
      <c r="J769">
        <v>0</v>
      </c>
      <c r="K769">
        <v>0</v>
      </c>
      <c r="L769">
        <v>2</v>
      </c>
      <c r="M769">
        <v>0</v>
      </c>
      <c r="N769">
        <v>0</v>
      </c>
      <c r="O769">
        <v>0</v>
      </c>
      <c r="P769">
        <v>1</v>
      </c>
      <c r="Q769">
        <v>23</v>
      </c>
    </row>
    <row r="770" spans="2:17" x14ac:dyDescent="0.25">
      <c r="B770">
        <v>167</v>
      </c>
      <c r="C770">
        <v>89</v>
      </c>
      <c r="D770">
        <v>-0.65</v>
      </c>
      <c r="E770">
        <v>-0.65</v>
      </c>
      <c r="F770">
        <v>0</v>
      </c>
      <c r="G770">
        <v>0</v>
      </c>
      <c r="H770">
        <v>0</v>
      </c>
      <c r="I770">
        <v>-1</v>
      </c>
      <c r="J770">
        <v>0</v>
      </c>
      <c r="K770">
        <v>0</v>
      </c>
      <c r="L770">
        <v>2</v>
      </c>
      <c r="M770">
        <v>0</v>
      </c>
      <c r="N770">
        <v>0</v>
      </c>
      <c r="O770">
        <v>0</v>
      </c>
      <c r="P770">
        <v>1</v>
      </c>
      <c r="Q770">
        <v>23</v>
      </c>
    </row>
    <row r="771" spans="2:17" x14ac:dyDescent="0.25">
      <c r="B771">
        <v>157</v>
      </c>
      <c r="C771">
        <v>89</v>
      </c>
      <c r="D771">
        <v>-0.65</v>
      </c>
      <c r="E771">
        <v>-0.65</v>
      </c>
      <c r="F771">
        <v>0</v>
      </c>
      <c r="G771">
        <v>0</v>
      </c>
      <c r="H771">
        <v>0</v>
      </c>
      <c r="I771">
        <v>-1</v>
      </c>
      <c r="J771">
        <v>0</v>
      </c>
      <c r="K771">
        <v>0</v>
      </c>
      <c r="L771">
        <v>2</v>
      </c>
      <c r="M771">
        <v>0</v>
      </c>
      <c r="N771">
        <v>0</v>
      </c>
      <c r="O771">
        <v>0</v>
      </c>
      <c r="P771">
        <v>1</v>
      </c>
      <c r="Q771">
        <v>23</v>
      </c>
    </row>
    <row r="772" spans="2:17" x14ac:dyDescent="0.25">
      <c r="B772">
        <v>168</v>
      </c>
      <c r="C772">
        <v>89</v>
      </c>
      <c r="D772">
        <v>-0.65</v>
      </c>
      <c r="E772">
        <v>-0.65</v>
      </c>
      <c r="F772">
        <v>0</v>
      </c>
      <c r="G772">
        <v>0</v>
      </c>
      <c r="H772">
        <v>0</v>
      </c>
      <c r="I772">
        <v>-1</v>
      </c>
      <c r="J772">
        <v>0</v>
      </c>
      <c r="K772">
        <v>0</v>
      </c>
      <c r="L772">
        <v>2</v>
      </c>
      <c r="M772">
        <v>0</v>
      </c>
      <c r="N772">
        <v>0</v>
      </c>
      <c r="O772">
        <v>0</v>
      </c>
      <c r="P772">
        <v>1</v>
      </c>
      <c r="Q772">
        <v>23</v>
      </c>
    </row>
    <row r="773" spans="2:17" x14ac:dyDescent="0.25">
      <c r="B773">
        <v>165</v>
      </c>
      <c r="C773">
        <v>89</v>
      </c>
      <c r="D773">
        <v>-0.65</v>
      </c>
      <c r="E773">
        <v>-0.65</v>
      </c>
      <c r="F773">
        <v>0</v>
      </c>
      <c r="G773">
        <v>0</v>
      </c>
      <c r="H773">
        <v>0</v>
      </c>
      <c r="I773">
        <v>-1</v>
      </c>
      <c r="J773">
        <v>0</v>
      </c>
      <c r="K773">
        <v>0</v>
      </c>
      <c r="L773">
        <v>2</v>
      </c>
      <c r="M773">
        <v>0</v>
      </c>
      <c r="N773">
        <v>0</v>
      </c>
      <c r="O773">
        <v>0</v>
      </c>
      <c r="P773">
        <v>1</v>
      </c>
      <c r="Q773">
        <v>23</v>
      </c>
    </row>
    <row r="774" spans="2:17" x14ac:dyDescent="0.25">
      <c r="B774">
        <v>160</v>
      </c>
      <c r="C774">
        <v>89</v>
      </c>
      <c r="D774">
        <v>-0.65</v>
      </c>
      <c r="E774">
        <v>-0.65</v>
      </c>
      <c r="F774">
        <v>0</v>
      </c>
      <c r="G774">
        <v>0</v>
      </c>
      <c r="H774">
        <v>0</v>
      </c>
      <c r="I774">
        <v>-1</v>
      </c>
      <c r="J774">
        <v>0</v>
      </c>
      <c r="K774">
        <v>0</v>
      </c>
      <c r="L774">
        <v>2</v>
      </c>
      <c r="M774">
        <v>0</v>
      </c>
      <c r="N774">
        <v>0</v>
      </c>
      <c r="O774">
        <v>0</v>
      </c>
      <c r="P774">
        <v>1</v>
      </c>
      <c r="Q774">
        <v>23</v>
      </c>
    </row>
    <row r="775" spans="2:17" x14ac:dyDescent="0.25">
      <c r="B775">
        <v>161</v>
      </c>
      <c r="C775">
        <v>89</v>
      </c>
      <c r="D775">
        <v>-0.65</v>
      </c>
      <c r="E775">
        <v>-0.65</v>
      </c>
      <c r="F775">
        <v>0</v>
      </c>
      <c r="G775">
        <v>0</v>
      </c>
      <c r="H775">
        <v>0</v>
      </c>
      <c r="I775">
        <v>-1</v>
      </c>
      <c r="J775">
        <v>0</v>
      </c>
      <c r="K775">
        <v>0</v>
      </c>
      <c r="L775">
        <v>2</v>
      </c>
      <c r="M775">
        <v>0</v>
      </c>
      <c r="N775">
        <v>0</v>
      </c>
      <c r="O775">
        <v>0</v>
      </c>
      <c r="P775">
        <v>1</v>
      </c>
      <c r="Q775">
        <v>23</v>
      </c>
    </row>
    <row r="776" spans="2:17" x14ac:dyDescent="0.25">
      <c r="B776">
        <v>71</v>
      </c>
      <c r="C776">
        <v>89</v>
      </c>
      <c r="D776">
        <v>-0.65</v>
      </c>
      <c r="E776">
        <v>-0.65</v>
      </c>
      <c r="F776">
        <v>0</v>
      </c>
      <c r="G776">
        <v>0</v>
      </c>
      <c r="H776">
        <v>0</v>
      </c>
      <c r="I776">
        <v>-1</v>
      </c>
      <c r="J776">
        <v>0</v>
      </c>
      <c r="K776">
        <v>0</v>
      </c>
      <c r="L776">
        <v>2</v>
      </c>
      <c r="M776">
        <v>0</v>
      </c>
      <c r="N776">
        <v>0</v>
      </c>
      <c r="O776">
        <v>0</v>
      </c>
      <c r="P776">
        <v>1</v>
      </c>
      <c r="Q776">
        <v>23</v>
      </c>
    </row>
    <row r="777" spans="2:17" x14ac:dyDescent="0.25">
      <c r="B777">
        <v>72</v>
      </c>
      <c r="C777">
        <v>89</v>
      </c>
      <c r="D777">
        <v>-0.65</v>
      </c>
      <c r="E777">
        <v>-0.65</v>
      </c>
      <c r="F777">
        <v>0</v>
      </c>
      <c r="G777">
        <v>0</v>
      </c>
      <c r="H777">
        <v>0</v>
      </c>
      <c r="I777">
        <v>-1</v>
      </c>
      <c r="J777">
        <v>0</v>
      </c>
      <c r="K777">
        <v>0</v>
      </c>
      <c r="L777">
        <v>2</v>
      </c>
      <c r="M777">
        <v>0</v>
      </c>
      <c r="N777">
        <v>0</v>
      </c>
      <c r="O777">
        <v>0</v>
      </c>
      <c r="P777">
        <v>1</v>
      </c>
      <c r="Q777">
        <v>23</v>
      </c>
    </row>
    <row r="778" spans="2:17" x14ac:dyDescent="0.25">
      <c r="B778">
        <v>156</v>
      </c>
      <c r="C778">
        <v>89</v>
      </c>
      <c r="D778">
        <v>-0.65</v>
      </c>
      <c r="E778">
        <v>-0.65</v>
      </c>
      <c r="F778">
        <v>0</v>
      </c>
      <c r="G778">
        <v>0</v>
      </c>
      <c r="H778">
        <v>0</v>
      </c>
      <c r="I778">
        <v>-1</v>
      </c>
      <c r="J778">
        <v>0</v>
      </c>
      <c r="K778">
        <v>0</v>
      </c>
      <c r="L778">
        <v>2</v>
      </c>
      <c r="M778">
        <v>0</v>
      </c>
      <c r="N778">
        <v>0</v>
      </c>
      <c r="O778">
        <v>0</v>
      </c>
      <c r="P778">
        <v>1</v>
      </c>
      <c r="Q778">
        <v>23</v>
      </c>
    </row>
    <row r="779" spans="2:17" x14ac:dyDescent="0.25">
      <c r="B779">
        <v>73</v>
      </c>
      <c r="C779">
        <v>89</v>
      </c>
      <c r="D779">
        <v>-0.65</v>
      </c>
      <c r="E779">
        <v>-0.65</v>
      </c>
      <c r="F779">
        <v>0</v>
      </c>
      <c r="G779">
        <v>0</v>
      </c>
      <c r="H779">
        <v>0</v>
      </c>
      <c r="I779">
        <v>-1</v>
      </c>
      <c r="J779">
        <v>0</v>
      </c>
      <c r="K779">
        <v>0</v>
      </c>
      <c r="L779">
        <v>2</v>
      </c>
      <c r="M779">
        <v>0</v>
      </c>
      <c r="N779">
        <v>0</v>
      </c>
      <c r="O779">
        <v>0</v>
      </c>
      <c r="P779">
        <v>1</v>
      </c>
      <c r="Q779">
        <v>23</v>
      </c>
    </row>
    <row r="780" spans="2:17" x14ac:dyDescent="0.25">
      <c r="B780">
        <v>75</v>
      </c>
      <c r="C780">
        <v>89</v>
      </c>
      <c r="D780">
        <v>-0.65</v>
      </c>
      <c r="E780">
        <v>-0.65</v>
      </c>
      <c r="F780">
        <v>0</v>
      </c>
      <c r="G780">
        <v>0</v>
      </c>
      <c r="H780">
        <v>0</v>
      </c>
      <c r="I780">
        <v>-1</v>
      </c>
      <c r="J780">
        <v>0</v>
      </c>
      <c r="K780">
        <v>0</v>
      </c>
      <c r="L780">
        <v>2</v>
      </c>
      <c r="M780">
        <v>0</v>
      </c>
      <c r="N780">
        <v>0</v>
      </c>
      <c r="O780">
        <v>0</v>
      </c>
      <c r="P780">
        <v>1</v>
      </c>
      <c r="Q780">
        <v>23</v>
      </c>
    </row>
    <row r="781" spans="2:17" x14ac:dyDescent="0.25">
      <c r="B781">
        <v>74</v>
      </c>
      <c r="C781">
        <v>89</v>
      </c>
      <c r="D781">
        <v>-0.65</v>
      </c>
      <c r="E781">
        <v>-0.65</v>
      </c>
      <c r="F781">
        <v>0</v>
      </c>
      <c r="G781">
        <v>0</v>
      </c>
      <c r="H781">
        <v>0</v>
      </c>
      <c r="I781">
        <v>-1</v>
      </c>
      <c r="J781">
        <v>0</v>
      </c>
      <c r="K781">
        <v>0</v>
      </c>
      <c r="L781">
        <v>2</v>
      </c>
      <c r="M781">
        <v>0</v>
      </c>
      <c r="N781">
        <v>0</v>
      </c>
      <c r="O781">
        <v>0</v>
      </c>
      <c r="P781">
        <v>1</v>
      </c>
      <c r="Q781">
        <v>23</v>
      </c>
    </row>
    <row r="782" spans="2:17" x14ac:dyDescent="0.25">
      <c r="B782">
        <v>317</v>
      </c>
      <c r="C782">
        <v>89</v>
      </c>
      <c r="D782">
        <v>-0.65</v>
      </c>
      <c r="E782">
        <v>-0.65</v>
      </c>
      <c r="F782">
        <v>0</v>
      </c>
      <c r="G782">
        <v>0</v>
      </c>
      <c r="H782">
        <v>0</v>
      </c>
      <c r="I782">
        <v>-1</v>
      </c>
      <c r="J782">
        <v>0</v>
      </c>
      <c r="K782">
        <v>0</v>
      </c>
      <c r="L782">
        <v>2</v>
      </c>
      <c r="M782">
        <v>0</v>
      </c>
      <c r="N782">
        <v>0</v>
      </c>
      <c r="O782">
        <v>0</v>
      </c>
      <c r="P782">
        <v>1</v>
      </c>
      <c r="Q782">
        <v>23</v>
      </c>
    </row>
    <row r="783" spans="2:17" x14ac:dyDescent="0.25">
      <c r="B783">
        <v>318</v>
      </c>
      <c r="C783">
        <v>89</v>
      </c>
      <c r="D783">
        <v>-0.65</v>
      </c>
      <c r="E783">
        <v>-0.65</v>
      </c>
      <c r="F783">
        <v>0</v>
      </c>
      <c r="G783">
        <v>0</v>
      </c>
      <c r="H783">
        <v>0</v>
      </c>
      <c r="I783">
        <v>-1</v>
      </c>
      <c r="J783">
        <v>0</v>
      </c>
      <c r="K783">
        <v>0</v>
      </c>
      <c r="L783">
        <v>2</v>
      </c>
      <c r="M783">
        <v>0</v>
      </c>
      <c r="N783">
        <v>0</v>
      </c>
      <c r="O783">
        <v>0</v>
      </c>
      <c r="P783">
        <v>1</v>
      </c>
      <c r="Q783">
        <v>23</v>
      </c>
    </row>
    <row r="784" spans="2:17" x14ac:dyDescent="0.25">
      <c r="B784">
        <v>319</v>
      </c>
      <c r="C784">
        <v>89</v>
      </c>
      <c r="D784">
        <v>-0.65</v>
      </c>
      <c r="E784">
        <v>-0.65</v>
      </c>
      <c r="F784">
        <v>0</v>
      </c>
      <c r="G784">
        <v>0</v>
      </c>
      <c r="H784">
        <v>0</v>
      </c>
      <c r="I784">
        <v>-1</v>
      </c>
      <c r="J784">
        <v>0</v>
      </c>
      <c r="K784">
        <v>0</v>
      </c>
      <c r="L784">
        <v>2</v>
      </c>
      <c r="M784">
        <v>0</v>
      </c>
      <c r="N784">
        <v>0</v>
      </c>
      <c r="O784">
        <v>0</v>
      </c>
      <c r="P784">
        <v>1</v>
      </c>
      <c r="Q784">
        <v>23</v>
      </c>
    </row>
    <row r="785" spans="2:17" x14ac:dyDescent="0.25">
      <c r="B785">
        <v>320</v>
      </c>
      <c r="C785">
        <v>89</v>
      </c>
      <c r="D785">
        <v>-0.65</v>
      </c>
      <c r="E785">
        <v>-0.65</v>
      </c>
      <c r="F785">
        <v>0</v>
      </c>
      <c r="G785">
        <v>0</v>
      </c>
      <c r="H785">
        <v>0</v>
      </c>
      <c r="I785">
        <v>-1</v>
      </c>
      <c r="J785">
        <v>0</v>
      </c>
      <c r="K785">
        <v>0</v>
      </c>
      <c r="L785">
        <v>2</v>
      </c>
      <c r="M785">
        <v>0</v>
      </c>
      <c r="N785">
        <v>0</v>
      </c>
      <c r="O785">
        <v>0</v>
      </c>
      <c r="P785">
        <v>1</v>
      </c>
      <c r="Q785">
        <v>23</v>
      </c>
    </row>
    <row r="786" spans="2:17" x14ac:dyDescent="0.25">
      <c r="B786">
        <v>366</v>
      </c>
      <c r="C786">
        <v>89</v>
      </c>
      <c r="D786">
        <v>-0.65</v>
      </c>
      <c r="E786">
        <v>-0.65</v>
      </c>
      <c r="F786">
        <v>0</v>
      </c>
      <c r="G786">
        <v>0</v>
      </c>
      <c r="H786">
        <v>0</v>
      </c>
      <c r="I786">
        <v>-1</v>
      </c>
      <c r="J786">
        <v>0</v>
      </c>
      <c r="K786">
        <v>0</v>
      </c>
      <c r="L786">
        <v>2</v>
      </c>
      <c r="M786">
        <v>0</v>
      </c>
      <c r="N786">
        <v>0</v>
      </c>
      <c r="O786">
        <v>0</v>
      </c>
      <c r="P786">
        <v>1</v>
      </c>
      <c r="Q786">
        <v>23</v>
      </c>
    </row>
    <row r="787" spans="2:17" x14ac:dyDescent="0.25">
      <c r="B787">
        <v>324</v>
      </c>
      <c r="C787">
        <v>89</v>
      </c>
      <c r="D787">
        <v>-0.65</v>
      </c>
      <c r="E787">
        <v>-0.65</v>
      </c>
      <c r="F787">
        <v>0</v>
      </c>
      <c r="G787">
        <v>0</v>
      </c>
      <c r="H787">
        <v>0</v>
      </c>
      <c r="I787">
        <v>-1</v>
      </c>
      <c r="J787">
        <v>0</v>
      </c>
      <c r="K787">
        <v>0</v>
      </c>
      <c r="L787">
        <v>2</v>
      </c>
      <c r="M787">
        <v>0</v>
      </c>
      <c r="N787">
        <v>0</v>
      </c>
      <c r="O787">
        <v>0</v>
      </c>
      <c r="P787">
        <v>1</v>
      </c>
      <c r="Q787">
        <v>23</v>
      </c>
    </row>
    <row r="788" spans="2:17" x14ac:dyDescent="0.25">
      <c r="B788">
        <v>346</v>
      </c>
      <c r="C788">
        <v>89</v>
      </c>
      <c r="D788">
        <v>-0.65</v>
      </c>
      <c r="E788">
        <v>-0.65</v>
      </c>
      <c r="F788">
        <v>0</v>
      </c>
      <c r="G788">
        <v>0</v>
      </c>
      <c r="H788">
        <v>0</v>
      </c>
      <c r="I788">
        <v>-1</v>
      </c>
      <c r="J788">
        <v>0</v>
      </c>
      <c r="K788">
        <v>0</v>
      </c>
      <c r="L788">
        <v>2</v>
      </c>
      <c r="M788">
        <v>0</v>
      </c>
      <c r="N788">
        <v>0</v>
      </c>
      <c r="O788">
        <v>0</v>
      </c>
      <c r="P788">
        <v>1</v>
      </c>
      <c r="Q788">
        <v>23</v>
      </c>
    </row>
    <row r="789" spans="2:17" x14ac:dyDescent="0.25">
      <c r="B789">
        <v>325</v>
      </c>
      <c r="C789">
        <v>89</v>
      </c>
      <c r="D789">
        <v>-0.65</v>
      </c>
      <c r="E789">
        <v>-0.65</v>
      </c>
      <c r="F789">
        <v>0</v>
      </c>
      <c r="G789">
        <v>0</v>
      </c>
      <c r="H789">
        <v>0</v>
      </c>
      <c r="I789">
        <v>-1</v>
      </c>
      <c r="J789">
        <v>0</v>
      </c>
      <c r="K789">
        <v>0</v>
      </c>
      <c r="L789">
        <v>2</v>
      </c>
      <c r="M789">
        <v>0</v>
      </c>
      <c r="N789">
        <v>0</v>
      </c>
      <c r="O789">
        <v>0</v>
      </c>
      <c r="P789">
        <v>1</v>
      </c>
      <c r="Q789">
        <v>23</v>
      </c>
    </row>
    <row r="790" spans="2:17" x14ac:dyDescent="0.25">
      <c r="B790">
        <v>189</v>
      </c>
      <c r="C790">
        <v>89</v>
      </c>
      <c r="D790">
        <v>-0.65</v>
      </c>
      <c r="E790">
        <v>-0.65</v>
      </c>
      <c r="F790">
        <v>0</v>
      </c>
      <c r="G790">
        <v>0</v>
      </c>
      <c r="H790">
        <v>0</v>
      </c>
      <c r="I790">
        <v>-1</v>
      </c>
      <c r="J790">
        <v>0</v>
      </c>
      <c r="K790">
        <v>0</v>
      </c>
      <c r="L790">
        <v>2</v>
      </c>
      <c r="M790">
        <v>0</v>
      </c>
      <c r="N790">
        <v>0</v>
      </c>
      <c r="O790">
        <v>0</v>
      </c>
      <c r="P790">
        <v>1</v>
      </c>
      <c r="Q790">
        <v>23</v>
      </c>
    </row>
    <row r="791" spans="2:17" x14ac:dyDescent="0.25">
      <c r="B791">
        <v>190</v>
      </c>
      <c r="C791">
        <v>89</v>
      </c>
      <c r="D791">
        <v>-0.65</v>
      </c>
      <c r="E791">
        <v>-0.65</v>
      </c>
      <c r="F791">
        <v>0</v>
      </c>
      <c r="G791">
        <v>0</v>
      </c>
      <c r="H791">
        <v>0</v>
      </c>
      <c r="I791">
        <v>-1</v>
      </c>
      <c r="J791">
        <v>0</v>
      </c>
      <c r="K791">
        <v>0</v>
      </c>
      <c r="L791">
        <v>2</v>
      </c>
      <c r="M791">
        <v>0</v>
      </c>
      <c r="N791">
        <v>0</v>
      </c>
      <c r="O791">
        <v>0</v>
      </c>
      <c r="P791">
        <v>1</v>
      </c>
      <c r="Q791">
        <v>23</v>
      </c>
    </row>
    <row r="792" spans="2:17" x14ac:dyDescent="0.25">
      <c r="B792">
        <v>191</v>
      </c>
      <c r="C792">
        <v>89</v>
      </c>
      <c r="D792">
        <v>-0.65</v>
      </c>
      <c r="E792">
        <v>-0.65</v>
      </c>
      <c r="F792">
        <v>0</v>
      </c>
      <c r="G792">
        <v>0</v>
      </c>
      <c r="H792">
        <v>0</v>
      </c>
      <c r="I792">
        <v>-1</v>
      </c>
      <c r="J792">
        <v>0</v>
      </c>
      <c r="K792">
        <v>0</v>
      </c>
      <c r="L792">
        <v>2</v>
      </c>
      <c r="M792">
        <v>0</v>
      </c>
      <c r="N792">
        <v>0</v>
      </c>
      <c r="O792">
        <v>0</v>
      </c>
      <c r="P792">
        <v>1</v>
      </c>
      <c r="Q792">
        <v>23</v>
      </c>
    </row>
    <row r="793" spans="2:17" x14ac:dyDescent="0.25">
      <c r="B793">
        <v>192</v>
      </c>
      <c r="C793">
        <v>89</v>
      </c>
      <c r="D793">
        <v>-0.65</v>
      </c>
      <c r="E793">
        <v>-0.65</v>
      </c>
      <c r="F793">
        <v>0</v>
      </c>
      <c r="G793">
        <v>0</v>
      </c>
      <c r="H793">
        <v>0</v>
      </c>
      <c r="I793">
        <v>-1</v>
      </c>
      <c r="J793">
        <v>0</v>
      </c>
      <c r="K793">
        <v>0</v>
      </c>
      <c r="L793">
        <v>2</v>
      </c>
      <c r="M793">
        <v>0</v>
      </c>
      <c r="N793">
        <v>0</v>
      </c>
      <c r="O793">
        <v>0</v>
      </c>
      <c r="P793">
        <v>1</v>
      </c>
      <c r="Q793">
        <v>23</v>
      </c>
    </row>
    <row r="794" spans="2:17" x14ac:dyDescent="0.25">
      <c r="B794">
        <v>83</v>
      </c>
      <c r="C794">
        <v>89</v>
      </c>
      <c r="D794">
        <v>-0.65</v>
      </c>
      <c r="E794">
        <v>-0.65</v>
      </c>
      <c r="F794">
        <v>0</v>
      </c>
      <c r="G794">
        <v>0</v>
      </c>
      <c r="H794">
        <v>0</v>
      </c>
      <c r="I794">
        <v>-1</v>
      </c>
      <c r="J794">
        <v>0</v>
      </c>
      <c r="K794">
        <v>0</v>
      </c>
      <c r="L794">
        <v>2</v>
      </c>
      <c r="M794">
        <v>0</v>
      </c>
      <c r="N794">
        <v>0</v>
      </c>
      <c r="O794">
        <v>0</v>
      </c>
      <c r="P794">
        <v>1</v>
      </c>
      <c r="Q794">
        <v>23</v>
      </c>
    </row>
    <row r="795" spans="2:17" x14ac:dyDescent="0.25">
      <c r="B795">
        <v>86</v>
      </c>
      <c r="C795">
        <v>89</v>
      </c>
      <c r="D795">
        <v>-0.65</v>
      </c>
      <c r="E795">
        <v>-0.65</v>
      </c>
      <c r="F795">
        <v>0</v>
      </c>
      <c r="G795">
        <v>0</v>
      </c>
      <c r="H795">
        <v>0</v>
      </c>
      <c r="I795">
        <v>-1</v>
      </c>
      <c r="J795">
        <v>0</v>
      </c>
      <c r="K795">
        <v>0</v>
      </c>
      <c r="L795">
        <v>2</v>
      </c>
      <c r="M795">
        <v>0</v>
      </c>
      <c r="N795">
        <v>0</v>
      </c>
      <c r="O795">
        <v>0</v>
      </c>
      <c r="P795">
        <v>1</v>
      </c>
      <c r="Q795">
        <v>23</v>
      </c>
    </row>
    <row r="796" spans="2:17" x14ac:dyDescent="0.25">
      <c r="B796">
        <v>85</v>
      </c>
      <c r="C796">
        <v>89</v>
      </c>
      <c r="D796">
        <v>-0.65</v>
      </c>
      <c r="E796">
        <v>-0.65</v>
      </c>
      <c r="F796">
        <v>0</v>
      </c>
      <c r="G796">
        <v>0</v>
      </c>
      <c r="H796">
        <v>0</v>
      </c>
      <c r="I796">
        <v>-1</v>
      </c>
      <c r="J796">
        <v>0</v>
      </c>
      <c r="K796">
        <v>0</v>
      </c>
      <c r="L796">
        <v>2</v>
      </c>
      <c r="M796">
        <v>0</v>
      </c>
      <c r="N796">
        <v>0</v>
      </c>
      <c r="O796">
        <v>0</v>
      </c>
      <c r="P796">
        <v>1</v>
      </c>
      <c r="Q796">
        <v>23</v>
      </c>
    </row>
    <row r="797" spans="2:17" x14ac:dyDescent="0.25">
      <c r="B797">
        <v>89</v>
      </c>
      <c r="C797">
        <v>89</v>
      </c>
      <c r="D797">
        <v>-0.65</v>
      </c>
      <c r="E797">
        <v>-0.65</v>
      </c>
      <c r="F797">
        <v>0</v>
      </c>
      <c r="G797">
        <v>0</v>
      </c>
      <c r="H797">
        <v>0</v>
      </c>
      <c r="I797">
        <v>-1</v>
      </c>
      <c r="J797">
        <v>0</v>
      </c>
      <c r="K797">
        <v>0</v>
      </c>
      <c r="L797">
        <v>2</v>
      </c>
      <c r="M797">
        <v>0</v>
      </c>
      <c r="N797">
        <v>0</v>
      </c>
      <c r="O797">
        <v>0</v>
      </c>
      <c r="P797">
        <v>1</v>
      </c>
      <c r="Q797">
        <v>23</v>
      </c>
    </row>
    <row r="798" spans="2:17" x14ac:dyDescent="0.25">
      <c r="B798">
        <v>82</v>
      </c>
      <c r="C798">
        <v>89</v>
      </c>
      <c r="D798">
        <v>-0.65</v>
      </c>
      <c r="E798">
        <v>-0.65</v>
      </c>
      <c r="F798">
        <v>0</v>
      </c>
      <c r="G798">
        <v>0</v>
      </c>
      <c r="H798">
        <v>0</v>
      </c>
      <c r="I798">
        <v>-1</v>
      </c>
      <c r="J798">
        <v>0</v>
      </c>
      <c r="K798">
        <v>0</v>
      </c>
      <c r="L798">
        <v>2</v>
      </c>
      <c r="M798">
        <v>0</v>
      </c>
      <c r="N798">
        <v>0</v>
      </c>
      <c r="O798">
        <v>0</v>
      </c>
      <c r="P798">
        <v>1</v>
      </c>
      <c r="Q798">
        <v>23</v>
      </c>
    </row>
    <row r="799" spans="2:17" x14ac:dyDescent="0.25">
      <c r="B799">
        <v>158</v>
      </c>
      <c r="C799">
        <v>89</v>
      </c>
      <c r="D799">
        <v>-0.65</v>
      </c>
      <c r="E799">
        <v>-0.65</v>
      </c>
      <c r="F799">
        <v>0</v>
      </c>
      <c r="G799">
        <v>0</v>
      </c>
      <c r="H799">
        <v>0</v>
      </c>
      <c r="I799">
        <v>-1</v>
      </c>
      <c r="J799">
        <v>0</v>
      </c>
      <c r="K799">
        <v>0</v>
      </c>
      <c r="L799">
        <v>2</v>
      </c>
      <c r="M799">
        <v>0</v>
      </c>
      <c r="N799">
        <v>0</v>
      </c>
      <c r="O799">
        <v>0</v>
      </c>
      <c r="P799">
        <v>1</v>
      </c>
      <c r="Q799">
        <v>23</v>
      </c>
    </row>
    <row r="800" spans="2:17" x14ac:dyDescent="0.25">
      <c r="B800">
        <v>88</v>
      </c>
      <c r="C800">
        <v>89</v>
      </c>
      <c r="D800">
        <v>-0.65</v>
      </c>
      <c r="E800">
        <v>-0.65</v>
      </c>
      <c r="F800">
        <v>0</v>
      </c>
      <c r="G800">
        <v>0</v>
      </c>
      <c r="H800">
        <v>0</v>
      </c>
      <c r="I800">
        <v>-1</v>
      </c>
      <c r="J800">
        <v>0</v>
      </c>
      <c r="K800">
        <v>0</v>
      </c>
      <c r="L800">
        <v>2</v>
      </c>
      <c r="M800">
        <v>0</v>
      </c>
      <c r="N800">
        <v>0</v>
      </c>
      <c r="O800">
        <v>0</v>
      </c>
      <c r="P800">
        <v>1</v>
      </c>
      <c r="Q800">
        <v>23</v>
      </c>
    </row>
    <row r="801" spans="2:17" x14ac:dyDescent="0.25">
      <c r="B801">
        <v>84</v>
      </c>
      <c r="C801">
        <v>89</v>
      </c>
      <c r="D801">
        <v>-0.65</v>
      </c>
      <c r="E801">
        <v>-0.65</v>
      </c>
      <c r="F801">
        <v>0</v>
      </c>
      <c r="G801">
        <v>0</v>
      </c>
      <c r="H801">
        <v>0</v>
      </c>
      <c r="I801">
        <v>-1</v>
      </c>
      <c r="J801">
        <v>0</v>
      </c>
      <c r="K801">
        <v>0</v>
      </c>
      <c r="L801">
        <v>2</v>
      </c>
      <c r="M801">
        <v>0</v>
      </c>
      <c r="N801">
        <v>0</v>
      </c>
      <c r="O801">
        <v>0</v>
      </c>
      <c r="P801">
        <v>1</v>
      </c>
      <c r="Q801">
        <v>23</v>
      </c>
    </row>
    <row r="802" spans="2:17" x14ac:dyDescent="0.25">
      <c r="B802">
        <v>87</v>
      </c>
      <c r="C802">
        <v>89</v>
      </c>
      <c r="D802">
        <v>-0.65</v>
      </c>
      <c r="E802">
        <v>-0.65</v>
      </c>
      <c r="F802">
        <v>0</v>
      </c>
      <c r="G802">
        <v>0</v>
      </c>
      <c r="H802">
        <v>0</v>
      </c>
      <c r="I802">
        <v>-1</v>
      </c>
      <c r="J802">
        <v>0</v>
      </c>
      <c r="K802">
        <v>0</v>
      </c>
      <c r="L802">
        <v>2</v>
      </c>
      <c r="M802">
        <v>0</v>
      </c>
      <c r="N802">
        <v>0</v>
      </c>
      <c r="O802">
        <v>0</v>
      </c>
      <c r="P802">
        <v>1</v>
      </c>
      <c r="Q802">
        <v>23</v>
      </c>
    </row>
    <row r="803" spans="2:17" x14ac:dyDescent="0.25">
      <c r="B803">
        <v>81</v>
      </c>
      <c r="C803">
        <v>89</v>
      </c>
      <c r="D803">
        <v>-0.65</v>
      </c>
      <c r="E803">
        <v>-0.65</v>
      </c>
      <c r="F803">
        <v>0</v>
      </c>
      <c r="G803">
        <v>0</v>
      </c>
      <c r="H803">
        <v>0</v>
      </c>
      <c r="I803">
        <v>-1</v>
      </c>
      <c r="J803">
        <v>0</v>
      </c>
      <c r="K803">
        <v>0</v>
      </c>
      <c r="L803">
        <v>2</v>
      </c>
      <c r="M803">
        <v>0</v>
      </c>
      <c r="N803">
        <v>0</v>
      </c>
      <c r="O803">
        <v>0</v>
      </c>
      <c r="P803">
        <v>1</v>
      </c>
      <c r="Q803">
        <v>23</v>
      </c>
    </row>
    <row r="804" spans="2:17" x14ac:dyDescent="0.25">
      <c r="B804">
        <v>169</v>
      </c>
      <c r="C804">
        <v>89</v>
      </c>
      <c r="D804">
        <v>-0.65</v>
      </c>
      <c r="E804">
        <v>-0.65</v>
      </c>
      <c r="F804">
        <v>0</v>
      </c>
      <c r="G804">
        <v>0</v>
      </c>
      <c r="H804">
        <v>0</v>
      </c>
      <c r="I804">
        <v>-1</v>
      </c>
      <c r="J804">
        <v>0</v>
      </c>
      <c r="K804">
        <v>0</v>
      </c>
      <c r="L804">
        <v>2</v>
      </c>
      <c r="M804">
        <v>0</v>
      </c>
      <c r="N804">
        <v>0</v>
      </c>
      <c r="O804">
        <v>0</v>
      </c>
      <c r="P804">
        <v>1</v>
      </c>
      <c r="Q804">
        <v>23</v>
      </c>
    </row>
    <row r="805" spans="2:17" x14ac:dyDescent="0.25">
      <c r="B805">
        <v>146</v>
      </c>
      <c r="C805">
        <v>89</v>
      </c>
      <c r="D805">
        <v>-0.65</v>
      </c>
      <c r="E805">
        <v>-0.65</v>
      </c>
      <c r="F805">
        <v>0</v>
      </c>
      <c r="G805">
        <v>0</v>
      </c>
      <c r="H805">
        <v>0</v>
      </c>
      <c r="I805">
        <v>-1</v>
      </c>
      <c r="J805">
        <v>0</v>
      </c>
      <c r="K805">
        <v>0</v>
      </c>
      <c r="L805">
        <v>2</v>
      </c>
      <c r="M805">
        <v>0</v>
      </c>
      <c r="N805">
        <v>0</v>
      </c>
      <c r="O805">
        <v>0</v>
      </c>
      <c r="P805">
        <v>1</v>
      </c>
      <c r="Q805">
        <v>23</v>
      </c>
    </row>
    <row r="806" spans="2:17" x14ac:dyDescent="0.25">
      <c r="B806">
        <v>162</v>
      </c>
      <c r="C806">
        <v>89</v>
      </c>
      <c r="D806">
        <v>-0.65</v>
      </c>
      <c r="E806">
        <v>-0.65</v>
      </c>
      <c r="F806">
        <v>0</v>
      </c>
      <c r="G806">
        <v>0</v>
      </c>
      <c r="H806">
        <v>0</v>
      </c>
      <c r="I806">
        <v>-1</v>
      </c>
      <c r="J806">
        <v>0</v>
      </c>
      <c r="K806">
        <v>0</v>
      </c>
      <c r="L806">
        <v>2</v>
      </c>
      <c r="M806">
        <v>0</v>
      </c>
      <c r="N806">
        <v>0</v>
      </c>
      <c r="O806">
        <v>0</v>
      </c>
      <c r="P806">
        <v>1</v>
      </c>
      <c r="Q806">
        <v>23</v>
      </c>
    </row>
    <row r="807" spans="2:17" x14ac:dyDescent="0.25">
      <c r="B807">
        <v>57</v>
      </c>
      <c r="C807">
        <v>89</v>
      </c>
      <c r="D807">
        <v>-0.65</v>
      </c>
      <c r="E807">
        <v>-0.65</v>
      </c>
      <c r="F807">
        <v>0</v>
      </c>
      <c r="G807">
        <v>0</v>
      </c>
      <c r="H807">
        <v>0</v>
      </c>
      <c r="I807">
        <v>-1</v>
      </c>
      <c r="J807">
        <v>0</v>
      </c>
      <c r="K807">
        <v>0</v>
      </c>
      <c r="L807">
        <v>2</v>
      </c>
      <c r="M807">
        <v>0</v>
      </c>
      <c r="N807">
        <v>0</v>
      </c>
      <c r="O807">
        <v>0</v>
      </c>
      <c r="P807">
        <v>1</v>
      </c>
      <c r="Q807">
        <v>23</v>
      </c>
    </row>
    <row r="808" spans="2:17" x14ac:dyDescent="0.25">
      <c r="B808">
        <v>59</v>
      </c>
      <c r="C808">
        <v>89</v>
      </c>
      <c r="D808">
        <v>-0.65</v>
      </c>
      <c r="E808">
        <v>-0.65</v>
      </c>
      <c r="F808">
        <v>0</v>
      </c>
      <c r="G808">
        <v>0</v>
      </c>
      <c r="H808">
        <v>0</v>
      </c>
      <c r="I808">
        <v>-1</v>
      </c>
      <c r="J808">
        <v>0</v>
      </c>
      <c r="K808">
        <v>0</v>
      </c>
      <c r="L808">
        <v>2</v>
      </c>
      <c r="M808">
        <v>0</v>
      </c>
      <c r="N808">
        <v>0</v>
      </c>
      <c r="O808">
        <v>0</v>
      </c>
      <c r="P808">
        <v>1</v>
      </c>
      <c r="Q808">
        <v>23</v>
      </c>
    </row>
    <row r="809" spans="2:17" x14ac:dyDescent="0.25">
      <c r="B809">
        <v>61</v>
      </c>
      <c r="C809">
        <v>89</v>
      </c>
      <c r="D809">
        <v>-0.65</v>
      </c>
      <c r="E809">
        <v>-0.65</v>
      </c>
      <c r="F809">
        <v>0</v>
      </c>
      <c r="G809">
        <v>0</v>
      </c>
      <c r="H809">
        <v>0</v>
      </c>
      <c r="I809">
        <v>-1</v>
      </c>
      <c r="J809">
        <v>0</v>
      </c>
      <c r="K809">
        <v>0</v>
      </c>
      <c r="L809">
        <v>2</v>
      </c>
      <c r="M809">
        <v>0</v>
      </c>
      <c r="N809">
        <v>0</v>
      </c>
      <c r="O809">
        <v>0</v>
      </c>
      <c r="P809">
        <v>1</v>
      </c>
      <c r="Q809">
        <v>23</v>
      </c>
    </row>
    <row r="810" spans="2:17" x14ac:dyDescent="0.25">
      <c r="B810">
        <v>62</v>
      </c>
      <c r="C810">
        <v>89</v>
      </c>
      <c r="D810">
        <v>-0.65</v>
      </c>
      <c r="E810">
        <v>-0.65</v>
      </c>
      <c r="F810">
        <v>0</v>
      </c>
      <c r="G810">
        <v>0</v>
      </c>
      <c r="H810">
        <v>0</v>
      </c>
      <c r="I810">
        <v>-1</v>
      </c>
      <c r="J810">
        <v>0</v>
      </c>
      <c r="K810">
        <v>0</v>
      </c>
      <c r="L810">
        <v>2</v>
      </c>
      <c r="M810">
        <v>0</v>
      </c>
      <c r="N810">
        <v>0</v>
      </c>
      <c r="O810">
        <v>0</v>
      </c>
      <c r="P810">
        <v>1</v>
      </c>
      <c r="Q810">
        <v>23</v>
      </c>
    </row>
    <row r="811" spans="2:17" x14ac:dyDescent="0.25">
      <c r="B811">
        <v>321</v>
      </c>
      <c r="C811">
        <v>89</v>
      </c>
      <c r="D811">
        <v>-0.65</v>
      </c>
      <c r="E811">
        <v>-0.65</v>
      </c>
      <c r="F811">
        <v>0</v>
      </c>
      <c r="G811">
        <v>0</v>
      </c>
      <c r="H811">
        <v>0</v>
      </c>
      <c r="I811">
        <v>-1</v>
      </c>
      <c r="J811">
        <v>0</v>
      </c>
      <c r="K811">
        <v>0</v>
      </c>
      <c r="L811">
        <v>2</v>
      </c>
      <c r="M811">
        <v>0</v>
      </c>
      <c r="N811">
        <v>0</v>
      </c>
      <c r="O811">
        <v>0</v>
      </c>
      <c r="P811">
        <v>1</v>
      </c>
      <c r="Q811">
        <v>23</v>
      </c>
    </row>
    <row r="812" spans="2:17" x14ac:dyDescent="0.25">
      <c r="B812">
        <v>322</v>
      </c>
      <c r="C812">
        <v>89</v>
      </c>
      <c r="D812">
        <v>-0.65</v>
      </c>
      <c r="E812">
        <v>-0.65</v>
      </c>
      <c r="F812">
        <v>0</v>
      </c>
      <c r="G812">
        <v>0</v>
      </c>
      <c r="H812">
        <v>0</v>
      </c>
      <c r="I812">
        <v>-1</v>
      </c>
      <c r="J812">
        <v>0</v>
      </c>
      <c r="K812">
        <v>0</v>
      </c>
      <c r="L812">
        <v>2</v>
      </c>
      <c r="M812">
        <v>0</v>
      </c>
      <c r="N812">
        <v>0</v>
      </c>
      <c r="O812">
        <v>0</v>
      </c>
      <c r="P812">
        <v>1</v>
      </c>
      <c r="Q812">
        <v>23</v>
      </c>
    </row>
    <row r="813" spans="2:17" x14ac:dyDescent="0.25">
      <c r="B813">
        <v>365</v>
      </c>
      <c r="C813">
        <v>89</v>
      </c>
      <c r="D813">
        <v>-0.65</v>
      </c>
      <c r="E813">
        <v>-0.65</v>
      </c>
      <c r="F813">
        <v>0</v>
      </c>
      <c r="G813">
        <v>0</v>
      </c>
      <c r="H813">
        <v>0</v>
      </c>
      <c r="I813">
        <v>-1</v>
      </c>
      <c r="J813">
        <v>0</v>
      </c>
      <c r="K813">
        <v>0</v>
      </c>
      <c r="L813">
        <v>2</v>
      </c>
      <c r="M813">
        <v>0</v>
      </c>
      <c r="N813">
        <v>0</v>
      </c>
      <c r="O813">
        <v>0</v>
      </c>
      <c r="P813">
        <v>1</v>
      </c>
      <c r="Q813">
        <v>23</v>
      </c>
    </row>
    <row r="814" spans="2:17" x14ac:dyDescent="0.25">
      <c r="B814">
        <v>369</v>
      </c>
      <c r="C814">
        <v>89</v>
      </c>
      <c r="D814">
        <v>-0.65</v>
      </c>
      <c r="E814">
        <v>-0.65</v>
      </c>
      <c r="F814">
        <v>0</v>
      </c>
      <c r="G814">
        <v>0</v>
      </c>
      <c r="H814">
        <v>0</v>
      </c>
      <c r="I814">
        <v>-1</v>
      </c>
      <c r="J814">
        <v>0</v>
      </c>
      <c r="K814">
        <v>0</v>
      </c>
      <c r="L814">
        <v>2</v>
      </c>
      <c r="M814">
        <v>0</v>
      </c>
      <c r="N814">
        <v>0</v>
      </c>
      <c r="O814">
        <v>0</v>
      </c>
      <c r="P814">
        <v>1</v>
      </c>
      <c r="Q814">
        <v>23</v>
      </c>
    </row>
    <row r="815" spans="2:17" x14ac:dyDescent="0.25">
      <c r="B815">
        <v>323</v>
      </c>
      <c r="C815">
        <v>89</v>
      </c>
      <c r="D815">
        <v>-0.65</v>
      </c>
      <c r="E815">
        <v>-0.65</v>
      </c>
      <c r="F815">
        <v>0</v>
      </c>
      <c r="G815">
        <v>0</v>
      </c>
      <c r="H815">
        <v>0</v>
      </c>
      <c r="I815">
        <v>-1</v>
      </c>
      <c r="J815">
        <v>0</v>
      </c>
      <c r="K815">
        <v>0</v>
      </c>
      <c r="L815">
        <v>2</v>
      </c>
      <c r="M815">
        <v>0</v>
      </c>
      <c r="N815">
        <v>0</v>
      </c>
      <c r="O815">
        <v>0</v>
      </c>
      <c r="P815">
        <v>1</v>
      </c>
      <c r="Q815">
        <v>23</v>
      </c>
    </row>
    <row r="816" spans="2:17" x14ac:dyDescent="0.25">
      <c r="B816">
        <v>345</v>
      </c>
      <c r="C816">
        <v>89</v>
      </c>
      <c r="D816">
        <v>-0.65</v>
      </c>
      <c r="E816">
        <v>-0.65</v>
      </c>
      <c r="F816">
        <v>0</v>
      </c>
      <c r="G816">
        <v>0</v>
      </c>
      <c r="H816">
        <v>0</v>
      </c>
      <c r="I816">
        <v>-1</v>
      </c>
      <c r="J816">
        <v>0</v>
      </c>
      <c r="K816">
        <v>0</v>
      </c>
      <c r="L816">
        <v>2</v>
      </c>
      <c r="M816">
        <v>0</v>
      </c>
      <c r="N816">
        <v>0</v>
      </c>
      <c r="O816">
        <v>0</v>
      </c>
      <c r="P816">
        <v>1</v>
      </c>
      <c r="Q816">
        <v>23</v>
      </c>
    </row>
    <row r="817" spans="2:17" x14ac:dyDescent="0.25">
      <c r="B817">
        <v>326</v>
      </c>
      <c r="C817">
        <v>89</v>
      </c>
      <c r="D817">
        <v>-0.65</v>
      </c>
      <c r="E817">
        <v>-0.65</v>
      </c>
      <c r="F817">
        <v>0</v>
      </c>
      <c r="G817">
        <v>0</v>
      </c>
      <c r="H817">
        <v>0</v>
      </c>
      <c r="I817">
        <v>-1</v>
      </c>
      <c r="J817">
        <v>0</v>
      </c>
      <c r="K817">
        <v>0</v>
      </c>
      <c r="L817">
        <v>2</v>
      </c>
      <c r="M817">
        <v>0</v>
      </c>
      <c r="N817">
        <v>0</v>
      </c>
      <c r="O817">
        <v>0</v>
      </c>
      <c r="P817">
        <v>1</v>
      </c>
      <c r="Q817">
        <v>23</v>
      </c>
    </row>
    <row r="818" spans="2:17" x14ac:dyDescent="0.25">
      <c r="B818">
        <v>277</v>
      </c>
      <c r="C818">
        <v>89</v>
      </c>
      <c r="D818">
        <v>-0.6</v>
      </c>
      <c r="E818">
        <v>-0.6</v>
      </c>
      <c r="F818">
        <v>0</v>
      </c>
      <c r="G818">
        <v>0</v>
      </c>
      <c r="H818">
        <v>0</v>
      </c>
      <c r="I818">
        <v>-1</v>
      </c>
      <c r="J818">
        <v>0</v>
      </c>
      <c r="K818">
        <v>0</v>
      </c>
      <c r="L818">
        <v>2</v>
      </c>
      <c r="M818">
        <v>0</v>
      </c>
      <c r="N818">
        <v>0</v>
      </c>
      <c r="O818">
        <v>0</v>
      </c>
      <c r="P818">
        <v>1</v>
      </c>
      <c r="Q818">
        <v>23</v>
      </c>
    </row>
    <row r="819" spans="2:17" x14ac:dyDescent="0.25">
      <c r="B819">
        <v>276</v>
      </c>
      <c r="C819">
        <v>89</v>
      </c>
      <c r="D819">
        <v>-0.6</v>
      </c>
      <c r="E819">
        <v>-0.6</v>
      </c>
      <c r="F819">
        <v>0</v>
      </c>
      <c r="G819">
        <v>0</v>
      </c>
      <c r="H819">
        <v>0</v>
      </c>
      <c r="I819">
        <v>-1</v>
      </c>
      <c r="J819">
        <v>0</v>
      </c>
      <c r="K819">
        <v>0</v>
      </c>
      <c r="L819">
        <v>2</v>
      </c>
      <c r="M819">
        <v>0</v>
      </c>
      <c r="N819">
        <v>0</v>
      </c>
      <c r="O819">
        <v>0</v>
      </c>
      <c r="P819">
        <v>1</v>
      </c>
      <c r="Q819">
        <v>23</v>
      </c>
    </row>
    <row r="820" spans="2:17" x14ac:dyDescent="0.25">
      <c r="B820">
        <v>275</v>
      </c>
      <c r="C820">
        <v>89</v>
      </c>
      <c r="D820">
        <v>-0.6</v>
      </c>
      <c r="E820">
        <v>-0.6</v>
      </c>
      <c r="F820">
        <v>0</v>
      </c>
      <c r="G820">
        <v>0</v>
      </c>
      <c r="H820">
        <v>0</v>
      </c>
      <c r="I820">
        <v>-1</v>
      </c>
      <c r="J820">
        <v>0</v>
      </c>
      <c r="K820">
        <v>0</v>
      </c>
      <c r="L820">
        <v>2</v>
      </c>
      <c r="M820">
        <v>0</v>
      </c>
      <c r="N820">
        <v>0</v>
      </c>
      <c r="O820">
        <v>0</v>
      </c>
      <c r="P820">
        <v>1</v>
      </c>
      <c r="Q820">
        <v>23</v>
      </c>
    </row>
    <row r="821" spans="2:17" x14ac:dyDescent="0.25">
      <c r="B821">
        <v>278</v>
      </c>
      <c r="C821">
        <v>89</v>
      </c>
      <c r="D821">
        <v>-0.6</v>
      </c>
      <c r="E821">
        <v>-0.6</v>
      </c>
      <c r="F821">
        <v>0</v>
      </c>
      <c r="G821">
        <v>0</v>
      </c>
      <c r="H821">
        <v>0</v>
      </c>
      <c r="I821">
        <v>-1</v>
      </c>
      <c r="J821">
        <v>0</v>
      </c>
      <c r="K821">
        <v>0</v>
      </c>
      <c r="L821">
        <v>2</v>
      </c>
      <c r="M821">
        <v>0</v>
      </c>
      <c r="N821">
        <v>0</v>
      </c>
      <c r="O821">
        <v>0</v>
      </c>
      <c r="P821">
        <v>1</v>
      </c>
      <c r="Q821">
        <v>23</v>
      </c>
    </row>
    <row r="822" spans="2:17" x14ac:dyDescent="0.25">
      <c r="B822">
        <v>279</v>
      </c>
      <c r="C822">
        <v>89</v>
      </c>
      <c r="D822">
        <v>-0.6</v>
      </c>
      <c r="E822">
        <v>-0.6</v>
      </c>
      <c r="F822">
        <v>0</v>
      </c>
      <c r="G822">
        <v>0</v>
      </c>
      <c r="H822">
        <v>0</v>
      </c>
      <c r="I822">
        <v>-1</v>
      </c>
      <c r="J822">
        <v>0</v>
      </c>
      <c r="K822">
        <v>0</v>
      </c>
      <c r="L822">
        <v>2</v>
      </c>
      <c r="M822">
        <v>0</v>
      </c>
      <c r="N822">
        <v>0</v>
      </c>
      <c r="O822">
        <v>0</v>
      </c>
      <c r="P822">
        <v>1</v>
      </c>
      <c r="Q822">
        <v>23</v>
      </c>
    </row>
    <row r="823" spans="2:17" x14ac:dyDescent="0.25">
      <c r="B823">
        <v>280</v>
      </c>
      <c r="C823">
        <v>89</v>
      </c>
      <c r="D823">
        <v>-0.6</v>
      </c>
      <c r="E823">
        <v>-0.6</v>
      </c>
      <c r="F823">
        <v>0</v>
      </c>
      <c r="G823">
        <v>0</v>
      </c>
      <c r="H823">
        <v>0</v>
      </c>
      <c r="I823">
        <v>-1</v>
      </c>
      <c r="J823">
        <v>0</v>
      </c>
      <c r="K823">
        <v>0</v>
      </c>
      <c r="L823">
        <v>2</v>
      </c>
      <c r="M823">
        <v>0</v>
      </c>
      <c r="N823">
        <v>0</v>
      </c>
      <c r="O823">
        <v>0</v>
      </c>
      <c r="P823">
        <v>1</v>
      </c>
      <c r="Q823">
        <v>23</v>
      </c>
    </row>
    <row r="824" spans="2:17" x14ac:dyDescent="0.25">
      <c r="B824">
        <v>171</v>
      </c>
      <c r="C824">
        <v>89</v>
      </c>
      <c r="D824">
        <v>-0.65</v>
      </c>
      <c r="E824">
        <v>-0.65</v>
      </c>
      <c r="F824">
        <v>0</v>
      </c>
      <c r="G824">
        <v>0</v>
      </c>
      <c r="H824">
        <v>0</v>
      </c>
      <c r="I824">
        <v>-1</v>
      </c>
      <c r="J824">
        <v>0</v>
      </c>
      <c r="K824">
        <v>0</v>
      </c>
      <c r="L824">
        <v>2</v>
      </c>
      <c r="M824">
        <v>0</v>
      </c>
      <c r="N824">
        <v>0</v>
      </c>
      <c r="O824">
        <v>0</v>
      </c>
      <c r="P824">
        <v>1</v>
      </c>
      <c r="Q824">
        <v>23</v>
      </c>
    </row>
    <row r="825" spans="2:17" x14ac:dyDescent="0.25">
      <c r="B825">
        <v>372</v>
      </c>
      <c r="C825">
        <v>89</v>
      </c>
      <c r="D825">
        <v>0</v>
      </c>
      <c r="E825">
        <v>0</v>
      </c>
      <c r="F825">
        <v>-0.65</v>
      </c>
      <c r="G825">
        <v>0</v>
      </c>
      <c r="H825">
        <v>0</v>
      </c>
      <c r="I825">
        <v>-1</v>
      </c>
      <c r="J825">
        <v>0</v>
      </c>
      <c r="K825">
        <v>0</v>
      </c>
      <c r="L825">
        <v>2</v>
      </c>
      <c r="M825">
        <v>0</v>
      </c>
      <c r="N825">
        <v>0</v>
      </c>
      <c r="O825">
        <v>0</v>
      </c>
      <c r="P825">
        <v>1</v>
      </c>
      <c r="Q825">
        <v>23</v>
      </c>
    </row>
    <row r="826" spans="2:17" x14ac:dyDescent="0.25">
      <c r="B826">
        <v>372</v>
      </c>
      <c r="C826">
        <v>89</v>
      </c>
      <c r="D826">
        <v>0</v>
      </c>
      <c r="E826">
        <v>0</v>
      </c>
      <c r="F826">
        <v>-0.65</v>
      </c>
      <c r="G826">
        <v>0</v>
      </c>
      <c r="H826">
        <v>0</v>
      </c>
      <c r="I826">
        <v>-1</v>
      </c>
      <c r="J826">
        <v>0</v>
      </c>
      <c r="K826">
        <v>0</v>
      </c>
      <c r="L826">
        <v>2</v>
      </c>
      <c r="M826">
        <v>0</v>
      </c>
      <c r="N826">
        <v>0</v>
      </c>
      <c r="O826">
        <v>0</v>
      </c>
      <c r="P826">
        <v>1</v>
      </c>
      <c r="Q826">
        <v>23</v>
      </c>
    </row>
    <row r="827" spans="2:17" x14ac:dyDescent="0.25">
      <c r="B827">
        <v>372</v>
      </c>
      <c r="C827">
        <v>89</v>
      </c>
      <c r="D827">
        <v>0</v>
      </c>
      <c r="E827">
        <v>0</v>
      </c>
      <c r="F827">
        <v>-0.65</v>
      </c>
      <c r="G827">
        <v>0</v>
      </c>
      <c r="H827">
        <v>0</v>
      </c>
      <c r="I827">
        <v>-1</v>
      </c>
      <c r="J827">
        <v>0</v>
      </c>
      <c r="K827">
        <v>0</v>
      </c>
      <c r="L827">
        <v>2</v>
      </c>
      <c r="M827">
        <v>0</v>
      </c>
      <c r="N827">
        <v>0</v>
      </c>
      <c r="O827">
        <v>0</v>
      </c>
      <c r="P827">
        <v>1</v>
      </c>
      <c r="Q827">
        <v>23</v>
      </c>
    </row>
    <row r="828" spans="2:17" x14ac:dyDescent="0.25">
      <c r="B828">
        <v>373</v>
      </c>
      <c r="C828">
        <v>89</v>
      </c>
      <c r="D828">
        <v>-0.65</v>
      </c>
      <c r="E828">
        <v>-0.65</v>
      </c>
      <c r="F828">
        <v>0</v>
      </c>
      <c r="G828">
        <v>0</v>
      </c>
      <c r="H828">
        <v>0</v>
      </c>
      <c r="I828">
        <v>-1</v>
      </c>
      <c r="J828">
        <v>0</v>
      </c>
      <c r="K828">
        <v>0</v>
      </c>
      <c r="L828">
        <v>2</v>
      </c>
      <c r="M828">
        <v>0</v>
      </c>
      <c r="N828">
        <v>0</v>
      </c>
      <c r="O828">
        <v>0</v>
      </c>
      <c r="P828">
        <v>1</v>
      </c>
      <c r="Q828">
        <v>23</v>
      </c>
    </row>
    <row r="829" spans="2:17" x14ac:dyDescent="0.25">
      <c r="B829">
        <v>199</v>
      </c>
      <c r="C829">
        <v>89</v>
      </c>
      <c r="D829">
        <v>-0.65</v>
      </c>
      <c r="E829">
        <v>-0.65</v>
      </c>
      <c r="F829">
        <v>0</v>
      </c>
      <c r="G829">
        <v>0</v>
      </c>
      <c r="H829">
        <v>0</v>
      </c>
      <c r="I829">
        <v>-1</v>
      </c>
      <c r="J829">
        <v>0</v>
      </c>
      <c r="K829">
        <v>0</v>
      </c>
      <c r="L829">
        <v>2</v>
      </c>
      <c r="M829">
        <v>0</v>
      </c>
      <c r="N829">
        <v>0</v>
      </c>
      <c r="O829">
        <v>0</v>
      </c>
      <c r="P829">
        <v>1</v>
      </c>
      <c r="Q829">
        <v>23</v>
      </c>
    </row>
    <row r="830" spans="2:17" x14ac:dyDescent="0.25">
      <c r="B830">
        <v>372</v>
      </c>
      <c r="C830">
        <v>89</v>
      </c>
      <c r="D830">
        <v>-0.65</v>
      </c>
      <c r="E830">
        <v>-0.65</v>
      </c>
      <c r="F830">
        <v>0</v>
      </c>
      <c r="G830">
        <v>0</v>
      </c>
      <c r="H830">
        <v>0</v>
      </c>
      <c r="I830">
        <v>-1</v>
      </c>
      <c r="J830">
        <v>0</v>
      </c>
      <c r="K830">
        <v>0</v>
      </c>
      <c r="L830">
        <v>2</v>
      </c>
      <c r="M830">
        <v>0</v>
      </c>
      <c r="N830">
        <v>0</v>
      </c>
      <c r="O830">
        <v>0</v>
      </c>
      <c r="P830">
        <v>1</v>
      </c>
      <c r="Q830">
        <v>23</v>
      </c>
    </row>
    <row r="831" spans="2:17" x14ac:dyDescent="0.25">
      <c r="B831">
        <v>198</v>
      </c>
      <c r="C831">
        <v>89</v>
      </c>
      <c r="D831">
        <v>-0.65</v>
      </c>
      <c r="E831">
        <v>-0.65</v>
      </c>
      <c r="F831">
        <v>0</v>
      </c>
      <c r="G831">
        <v>0</v>
      </c>
      <c r="H831">
        <v>0</v>
      </c>
      <c r="I831">
        <v>-1</v>
      </c>
      <c r="J831">
        <v>0</v>
      </c>
      <c r="K831">
        <v>0</v>
      </c>
      <c r="L831">
        <v>2</v>
      </c>
      <c r="M831">
        <v>0</v>
      </c>
      <c r="N831">
        <v>0</v>
      </c>
      <c r="O831">
        <v>0</v>
      </c>
      <c r="P831">
        <v>1</v>
      </c>
      <c r="Q831">
        <v>23</v>
      </c>
    </row>
    <row r="832" spans="2:17" x14ac:dyDescent="0.25">
      <c r="B832">
        <v>170</v>
      </c>
      <c r="C832">
        <v>89</v>
      </c>
      <c r="D832">
        <v>-0.65</v>
      </c>
      <c r="E832">
        <v>-0.65</v>
      </c>
      <c r="F832">
        <v>0</v>
      </c>
      <c r="G832">
        <v>0</v>
      </c>
      <c r="H832">
        <v>0</v>
      </c>
      <c r="I832">
        <v>-1</v>
      </c>
      <c r="J832">
        <v>0</v>
      </c>
      <c r="K832">
        <v>0</v>
      </c>
      <c r="L832">
        <v>2</v>
      </c>
      <c r="M832">
        <v>0</v>
      </c>
      <c r="N832">
        <v>0</v>
      </c>
      <c r="O832">
        <v>0</v>
      </c>
      <c r="P832">
        <v>1</v>
      </c>
      <c r="Q832">
        <v>23</v>
      </c>
    </row>
    <row r="833" spans="2:17" x14ac:dyDescent="0.25">
      <c r="B833">
        <v>371</v>
      </c>
      <c r="C833">
        <v>89</v>
      </c>
      <c r="D833">
        <v>-0.65</v>
      </c>
      <c r="E833">
        <v>-0.65</v>
      </c>
      <c r="F833">
        <v>0</v>
      </c>
      <c r="G833">
        <v>0</v>
      </c>
      <c r="H833">
        <v>0</v>
      </c>
      <c r="I833">
        <v>-1</v>
      </c>
      <c r="J833">
        <v>0</v>
      </c>
      <c r="K833">
        <v>0</v>
      </c>
      <c r="L833">
        <v>2</v>
      </c>
      <c r="M833">
        <v>0</v>
      </c>
      <c r="N833">
        <v>0</v>
      </c>
      <c r="O833">
        <v>0</v>
      </c>
      <c r="P833">
        <v>1</v>
      </c>
      <c r="Q833">
        <v>23</v>
      </c>
    </row>
    <row r="834" spans="2:17" x14ac:dyDescent="0.25">
      <c r="B834">
        <v>197</v>
      </c>
      <c r="C834">
        <v>89</v>
      </c>
      <c r="D834">
        <v>-0.65</v>
      </c>
      <c r="E834">
        <v>-0.65</v>
      </c>
      <c r="F834">
        <v>0</v>
      </c>
      <c r="G834">
        <v>0</v>
      </c>
      <c r="H834">
        <v>0</v>
      </c>
      <c r="I834">
        <v>-1</v>
      </c>
      <c r="J834">
        <v>0</v>
      </c>
      <c r="K834">
        <v>0</v>
      </c>
      <c r="L834">
        <v>2</v>
      </c>
      <c r="M834">
        <v>0</v>
      </c>
      <c r="N834">
        <v>0</v>
      </c>
      <c r="O834">
        <v>0</v>
      </c>
      <c r="P834">
        <v>1</v>
      </c>
      <c r="Q834">
        <v>23</v>
      </c>
    </row>
    <row r="835" spans="2:17" x14ac:dyDescent="0.25">
      <c r="B835">
        <v>172</v>
      </c>
      <c r="C835">
        <v>89</v>
      </c>
      <c r="D835">
        <v>-0.65</v>
      </c>
      <c r="E835">
        <v>-0.65</v>
      </c>
      <c r="F835">
        <v>0</v>
      </c>
      <c r="G835">
        <v>9</v>
      </c>
      <c r="H835">
        <v>0</v>
      </c>
      <c r="I835">
        <v>-1</v>
      </c>
      <c r="J835">
        <v>0</v>
      </c>
      <c r="K835">
        <v>0</v>
      </c>
      <c r="L835">
        <v>2</v>
      </c>
      <c r="M835">
        <v>0</v>
      </c>
      <c r="N835">
        <v>0</v>
      </c>
      <c r="O835">
        <v>0</v>
      </c>
      <c r="P835">
        <v>1</v>
      </c>
      <c r="Q835">
        <v>23</v>
      </c>
    </row>
    <row r="836" spans="2:17" x14ac:dyDescent="0.25">
      <c r="B836">
        <v>380</v>
      </c>
      <c r="C836">
        <v>89</v>
      </c>
      <c r="D836">
        <v>-0.6</v>
      </c>
      <c r="E836">
        <v>-0.6</v>
      </c>
      <c r="F836">
        <v>0</v>
      </c>
      <c r="G836">
        <v>0</v>
      </c>
      <c r="H836">
        <v>0</v>
      </c>
      <c r="I836">
        <v>-1</v>
      </c>
      <c r="J836">
        <v>0</v>
      </c>
      <c r="K836">
        <v>0</v>
      </c>
      <c r="L836">
        <v>2</v>
      </c>
      <c r="M836">
        <v>0</v>
      </c>
      <c r="N836">
        <v>0</v>
      </c>
      <c r="O836">
        <v>0</v>
      </c>
      <c r="P836">
        <v>1</v>
      </c>
      <c r="Q836">
        <v>23</v>
      </c>
    </row>
    <row r="837" spans="2:17" x14ac:dyDescent="0.25">
      <c r="B837">
        <v>381</v>
      </c>
      <c r="C837">
        <v>89</v>
      </c>
      <c r="D837">
        <v>-0.6</v>
      </c>
      <c r="E837">
        <v>-0.6</v>
      </c>
      <c r="F837">
        <v>0</v>
      </c>
      <c r="G837">
        <v>0</v>
      </c>
      <c r="H837">
        <v>0</v>
      </c>
      <c r="I837">
        <v>-1</v>
      </c>
      <c r="J837">
        <v>0</v>
      </c>
      <c r="K837">
        <v>0</v>
      </c>
      <c r="L837">
        <v>2</v>
      </c>
      <c r="M837">
        <v>0</v>
      </c>
      <c r="N837">
        <v>0</v>
      </c>
      <c r="O837">
        <v>0</v>
      </c>
      <c r="P837">
        <v>1</v>
      </c>
      <c r="Q837">
        <v>23</v>
      </c>
    </row>
    <row r="838" spans="2:17" x14ac:dyDescent="0.25">
      <c r="B838">
        <v>382</v>
      </c>
      <c r="C838">
        <v>89</v>
      </c>
      <c r="D838">
        <v>-0.6</v>
      </c>
      <c r="E838">
        <v>-0.6</v>
      </c>
      <c r="F838">
        <v>0</v>
      </c>
      <c r="G838">
        <v>0</v>
      </c>
      <c r="H838">
        <v>0</v>
      </c>
      <c r="I838">
        <v>-1</v>
      </c>
      <c r="J838">
        <v>0</v>
      </c>
      <c r="K838">
        <v>0</v>
      </c>
      <c r="L838">
        <v>2</v>
      </c>
      <c r="M838">
        <v>0</v>
      </c>
      <c r="N838">
        <v>0</v>
      </c>
      <c r="O838">
        <v>0</v>
      </c>
      <c r="P838">
        <v>1</v>
      </c>
      <c r="Q838">
        <v>23</v>
      </c>
    </row>
    <row r="839" spans="2:17" x14ac:dyDescent="0.25">
      <c r="B839">
        <v>1</v>
      </c>
      <c r="C839">
        <v>84</v>
      </c>
      <c r="D839">
        <v>-65</v>
      </c>
      <c r="E839">
        <v>-65</v>
      </c>
      <c r="F839">
        <v>0</v>
      </c>
      <c r="G839">
        <v>0</v>
      </c>
      <c r="H839">
        <v>0</v>
      </c>
      <c r="I839">
        <v>-1</v>
      </c>
      <c r="J839">
        <v>0</v>
      </c>
      <c r="K839">
        <v>0</v>
      </c>
      <c r="L839">
        <v>2</v>
      </c>
      <c r="M839">
        <v>0</v>
      </c>
      <c r="N839">
        <v>0</v>
      </c>
      <c r="O839">
        <v>0</v>
      </c>
      <c r="P839">
        <v>1</v>
      </c>
      <c r="Q839">
        <v>24</v>
      </c>
    </row>
    <row r="840" spans="2:17" x14ac:dyDescent="0.25">
      <c r="B840">
        <v>2</v>
      </c>
      <c r="C840">
        <v>84</v>
      </c>
      <c r="D840">
        <v>-65</v>
      </c>
      <c r="E840">
        <v>-65</v>
      </c>
      <c r="F840">
        <v>0</v>
      </c>
      <c r="G840">
        <v>0</v>
      </c>
      <c r="H840">
        <v>0</v>
      </c>
      <c r="I840">
        <v>-1</v>
      </c>
      <c r="J840">
        <v>0</v>
      </c>
      <c r="K840">
        <v>0</v>
      </c>
      <c r="L840">
        <v>2</v>
      </c>
      <c r="M840">
        <v>0</v>
      </c>
      <c r="N840">
        <v>0</v>
      </c>
      <c r="O840">
        <v>0</v>
      </c>
      <c r="P840">
        <v>1</v>
      </c>
      <c r="Q840">
        <v>24</v>
      </c>
    </row>
    <row r="841" spans="2:17" x14ac:dyDescent="0.25">
      <c r="B841">
        <v>3</v>
      </c>
      <c r="C841">
        <v>84</v>
      </c>
      <c r="D841">
        <v>-65</v>
      </c>
      <c r="E841">
        <v>-65</v>
      </c>
      <c r="F841">
        <v>0</v>
      </c>
      <c r="G841">
        <v>0</v>
      </c>
      <c r="H841">
        <v>0</v>
      </c>
      <c r="I841">
        <v>-1</v>
      </c>
      <c r="J841">
        <v>0</v>
      </c>
      <c r="K841">
        <v>0</v>
      </c>
      <c r="L841">
        <v>2</v>
      </c>
      <c r="M841">
        <v>0</v>
      </c>
      <c r="N841">
        <v>0</v>
      </c>
      <c r="O841">
        <v>0</v>
      </c>
      <c r="P841">
        <v>1</v>
      </c>
      <c r="Q841">
        <v>24</v>
      </c>
    </row>
    <row r="842" spans="2:17" x14ac:dyDescent="0.25">
      <c r="B842">
        <v>4</v>
      </c>
      <c r="C842">
        <v>84</v>
      </c>
      <c r="D842">
        <v>-65</v>
      </c>
      <c r="E842">
        <v>-65</v>
      </c>
      <c r="F842">
        <v>0</v>
      </c>
      <c r="G842">
        <v>0</v>
      </c>
      <c r="H842">
        <v>0</v>
      </c>
      <c r="I842">
        <v>-1</v>
      </c>
      <c r="J842">
        <v>0</v>
      </c>
      <c r="K842">
        <v>0</v>
      </c>
      <c r="L842">
        <v>2</v>
      </c>
      <c r="M842">
        <v>0</v>
      </c>
      <c r="N842">
        <v>0</v>
      </c>
      <c r="O842">
        <v>0</v>
      </c>
      <c r="P842">
        <v>1</v>
      </c>
      <c r="Q842">
        <v>24</v>
      </c>
    </row>
    <row r="843" spans="2:17" x14ac:dyDescent="0.25">
      <c r="B843">
        <v>5</v>
      </c>
      <c r="C843">
        <v>84</v>
      </c>
      <c r="D843">
        <v>-65</v>
      </c>
      <c r="E843">
        <v>-65</v>
      </c>
      <c r="F843">
        <v>0</v>
      </c>
      <c r="G843">
        <v>0</v>
      </c>
      <c r="H843">
        <v>0</v>
      </c>
      <c r="I843">
        <v>-1</v>
      </c>
      <c r="J843">
        <v>0</v>
      </c>
      <c r="K843">
        <v>0</v>
      </c>
      <c r="L843">
        <v>2</v>
      </c>
      <c r="M843">
        <v>0</v>
      </c>
      <c r="N843">
        <v>0</v>
      </c>
      <c r="O843">
        <v>0</v>
      </c>
      <c r="P843">
        <v>1</v>
      </c>
      <c r="Q843">
        <v>24</v>
      </c>
    </row>
    <row r="844" spans="2:17" x14ac:dyDescent="0.25">
      <c r="B844">
        <v>6</v>
      </c>
      <c r="C844">
        <v>84</v>
      </c>
      <c r="D844">
        <v>-65</v>
      </c>
      <c r="E844">
        <v>-65</v>
      </c>
      <c r="F844">
        <v>0</v>
      </c>
      <c r="G844">
        <v>0</v>
      </c>
      <c r="H844">
        <v>0</v>
      </c>
      <c r="I844">
        <v>-1</v>
      </c>
      <c r="J844">
        <v>0</v>
      </c>
      <c r="K844">
        <v>0</v>
      </c>
      <c r="L844">
        <v>2</v>
      </c>
      <c r="M844">
        <v>0</v>
      </c>
      <c r="N844">
        <v>0</v>
      </c>
      <c r="O844">
        <v>0</v>
      </c>
      <c r="P844">
        <v>1</v>
      </c>
      <c r="Q844">
        <v>24</v>
      </c>
    </row>
    <row r="845" spans="2:17" x14ac:dyDescent="0.25">
      <c r="B845">
        <v>7</v>
      </c>
      <c r="C845">
        <v>84</v>
      </c>
      <c r="D845">
        <v>-65</v>
      </c>
      <c r="E845">
        <v>-65</v>
      </c>
      <c r="F845">
        <v>0</v>
      </c>
      <c r="G845">
        <v>0</v>
      </c>
      <c r="H845">
        <v>0</v>
      </c>
      <c r="I845">
        <v>-1</v>
      </c>
      <c r="J845">
        <v>0</v>
      </c>
      <c r="K845">
        <v>0</v>
      </c>
      <c r="L845">
        <v>2</v>
      </c>
      <c r="M845">
        <v>0</v>
      </c>
      <c r="N845">
        <v>0</v>
      </c>
      <c r="O845">
        <v>0</v>
      </c>
      <c r="P845">
        <v>1</v>
      </c>
      <c r="Q845">
        <v>24</v>
      </c>
    </row>
    <row r="846" spans="2:17" x14ac:dyDescent="0.25">
      <c r="B846">
        <v>8</v>
      </c>
      <c r="C846">
        <v>84</v>
      </c>
      <c r="D846">
        <v>-65</v>
      </c>
      <c r="E846">
        <v>-65</v>
      </c>
      <c r="F846">
        <v>0</v>
      </c>
      <c r="G846">
        <v>0</v>
      </c>
      <c r="H846">
        <v>0</v>
      </c>
      <c r="I846">
        <v>-1</v>
      </c>
      <c r="J846">
        <v>0</v>
      </c>
      <c r="K846">
        <v>0</v>
      </c>
      <c r="L846">
        <v>2</v>
      </c>
      <c r="M846">
        <v>0</v>
      </c>
      <c r="N846">
        <v>0</v>
      </c>
      <c r="O846">
        <v>0</v>
      </c>
      <c r="P846">
        <v>1</v>
      </c>
      <c r="Q846">
        <v>24</v>
      </c>
    </row>
    <row r="847" spans="2:17" x14ac:dyDescent="0.25">
      <c r="B847">
        <v>9</v>
      </c>
      <c r="C847">
        <v>84</v>
      </c>
      <c r="D847">
        <v>-65</v>
      </c>
      <c r="E847">
        <v>-65</v>
      </c>
      <c r="F847">
        <v>0</v>
      </c>
      <c r="G847">
        <v>0</v>
      </c>
      <c r="H847">
        <v>0</v>
      </c>
      <c r="I847">
        <v>-1</v>
      </c>
      <c r="J847">
        <v>0</v>
      </c>
      <c r="K847">
        <v>0</v>
      </c>
      <c r="L847">
        <v>2</v>
      </c>
      <c r="M847">
        <v>0</v>
      </c>
      <c r="N847">
        <v>0</v>
      </c>
      <c r="O847">
        <v>0</v>
      </c>
      <c r="P847">
        <v>1</v>
      </c>
      <c r="Q847">
        <v>24</v>
      </c>
    </row>
    <row r="848" spans="2:17" x14ac:dyDescent="0.25">
      <c r="B848">
        <v>10</v>
      </c>
      <c r="C848">
        <v>84</v>
      </c>
      <c r="D848">
        <v>-65</v>
      </c>
      <c r="E848">
        <v>-65</v>
      </c>
      <c r="F848">
        <v>0</v>
      </c>
      <c r="G848">
        <v>0</v>
      </c>
      <c r="H848">
        <v>0</v>
      </c>
      <c r="I848">
        <v>-1</v>
      </c>
      <c r="J848">
        <v>0</v>
      </c>
      <c r="K848">
        <v>0</v>
      </c>
      <c r="L848">
        <v>2</v>
      </c>
      <c r="M848">
        <v>0</v>
      </c>
      <c r="N848">
        <v>0</v>
      </c>
      <c r="O848">
        <v>0</v>
      </c>
      <c r="P848">
        <v>1</v>
      </c>
      <c r="Q848">
        <v>24</v>
      </c>
    </row>
    <row r="849" spans="2:17" x14ac:dyDescent="0.25">
      <c r="B849">
        <v>11</v>
      </c>
      <c r="C849">
        <v>84</v>
      </c>
      <c r="D849">
        <v>-65</v>
      </c>
      <c r="E849">
        <v>-65</v>
      </c>
      <c r="F849">
        <v>0</v>
      </c>
      <c r="G849">
        <v>0</v>
      </c>
      <c r="H849">
        <v>0</v>
      </c>
      <c r="I849">
        <v>-1</v>
      </c>
      <c r="J849">
        <v>0</v>
      </c>
      <c r="K849">
        <v>0</v>
      </c>
      <c r="L849">
        <v>2</v>
      </c>
      <c r="M849">
        <v>0</v>
      </c>
      <c r="N849">
        <v>0</v>
      </c>
      <c r="O849">
        <v>0</v>
      </c>
      <c r="P849">
        <v>1</v>
      </c>
      <c r="Q849">
        <v>24</v>
      </c>
    </row>
    <row r="850" spans="2:17" x14ac:dyDescent="0.25">
      <c r="B850">
        <v>12</v>
      </c>
      <c r="C850">
        <v>84</v>
      </c>
      <c r="D850">
        <v>-65</v>
      </c>
      <c r="E850">
        <v>-65</v>
      </c>
      <c r="F850">
        <v>0</v>
      </c>
      <c r="G850">
        <v>0</v>
      </c>
      <c r="H850">
        <v>0</v>
      </c>
      <c r="I850">
        <v>-1</v>
      </c>
      <c r="J850">
        <v>0</v>
      </c>
      <c r="K850">
        <v>0</v>
      </c>
      <c r="L850">
        <v>2</v>
      </c>
      <c r="M850">
        <v>0</v>
      </c>
      <c r="N850">
        <v>0</v>
      </c>
      <c r="O850">
        <v>0</v>
      </c>
      <c r="P850">
        <v>1</v>
      </c>
      <c r="Q850">
        <v>24</v>
      </c>
    </row>
    <row r="851" spans="2:17" x14ac:dyDescent="0.25">
      <c r="B851">
        <v>13</v>
      </c>
      <c r="C851">
        <v>84</v>
      </c>
      <c r="D851">
        <v>-65</v>
      </c>
      <c r="E851">
        <v>-65</v>
      </c>
      <c r="F851">
        <v>0</v>
      </c>
      <c r="G851">
        <v>0</v>
      </c>
      <c r="H851">
        <v>0</v>
      </c>
      <c r="I851">
        <v>-1</v>
      </c>
      <c r="J851">
        <v>0</v>
      </c>
      <c r="K851">
        <v>0</v>
      </c>
      <c r="L851">
        <v>2</v>
      </c>
      <c r="M851">
        <v>0</v>
      </c>
      <c r="N851">
        <v>0</v>
      </c>
      <c r="O851">
        <v>0</v>
      </c>
      <c r="P851">
        <v>1</v>
      </c>
      <c r="Q851">
        <v>24</v>
      </c>
    </row>
    <row r="852" spans="2:17" x14ac:dyDescent="0.25">
      <c r="B852">
        <v>14</v>
      </c>
      <c r="C852">
        <v>84</v>
      </c>
      <c r="D852">
        <v>-65</v>
      </c>
      <c r="E852">
        <v>-65</v>
      </c>
      <c r="F852">
        <v>0</v>
      </c>
      <c r="G852">
        <v>0</v>
      </c>
      <c r="H852">
        <v>0</v>
      </c>
      <c r="I852">
        <v>-1</v>
      </c>
      <c r="J852">
        <v>0</v>
      </c>
      <c r="K852">
        <v>0</v>
      </c>
      <c r="L852">
        <v>2</v>
      </c>
      <c r="M852">
        <v>0</v>
      </c>
      <c r="N852">
        <v>0</v>
      </c>
      <c r="O852">
        <v>0</v>
      </c>
      <c r="P852">
        <v>1</v>
      </c>
      <c r="Q852">
        <v>24</v>
      </c>
    </row>
    <row r="853" spans="2:17" x14ac:dyDescent="0.25">
      <c r="B853">
        <v>15</v>
      </c>
      <c r="C853">
        <v>84</v>
      </c>
      <c r="D853">
        <v>-65</v>
      </c>
      <c r="E853">
        <v>-65</v>
      </c>
      <c r="F853">
        <v>0</v>
      </c>
      <c r="G853">
        <v>0</v>
      </c>
      <c r="H853">
        <v>0</v>
      </c>
      <c r="I853">
        <v>-1</v>
      </c>
      <c r="J853">
        <v>0</v>
      </c>
      <c r="K853">
        <v>0</v>
      </c>
      <c r="L853">
        <v>2</v>
      </c>
      <c r="M853">
        <v>0</v>
      </c>
      <c r="N853">
        <v>0</v>
      </c>
      <c r="O853">
        <v>0</v>
      </c>
      <c r="P853">
        <v>1</v>
      </c>
      <c r="Q853">
        <v>24</v>
      </c>
    </row>
    <row r="854" spans="2:17" x14ac:dyDescent="0.25">
      <c r="B854">
        <v>16</v>
      </c>
      <c r="C854">
        <v>84</v>
      </c>
      <c r="D854">
        <v>-65</v>
      </c>
      <c r="E854">
        <v>-65</v>
      </c>
      <c r="F854">
        <v>0</v>
      </c>
      <c r="G854">
        <v>0</v>
      </c>
      <c r="H854">
        <v>0</v>
      </c>
      <c r="I854">
        <v>-1</v>
      </c>
      <c r="J854">
        <v>0</v>
      </c>
      <c r="K854">
        <v>0</v>
      </c>
      <c r="L854">
        <v>2</v>
      </c>
      <c r="M854">
        <v>0</v>
      </c>
      <c r="N854">
        <v>0</v>
      </c>
      <c r="O854">
        <v>0</v>
      </c>
      <c r="P854">
        <v>1</v>
      </c>
      <c r="Q854">
        <v>24</v>
      </c>
    </row>
    <row r="855" spans="2:17" x14ac:dyDescent="0.25">
      <c r="B855">
        <v>17</v>
      </c>
      <c r="C855">
        <v>84</v>
      </c>
      <c r="D855">
        <v>-65</v>
      </c>
      <c r="E855">
        <v>-65</v>
      </c>
      <c r="F855">
        <v>0</v>
      </c>
      <c r="G855">
        <v>0</v>
      </c>
      <c r="H855">
        <v>0</v>
      </c>
      <c r="I855">
        <v>-1</v>
      </c>
      <c r="J855">
        <v>0</v>
      </c>
      <c r="K855">
        <v>0</v>
      </c>
      <c r="L855">
        <v>2</v>
      </c>
      <c r="M855">
        <v>0</v>
      </c>
      <c r="N855">
        <v>0</v>
      </c>
      <c r="O855">
        <v>0</v>
      </c>
      <c r="P855">
        <v>1</v>
      </c>
      <c r="Q855">
        <v>24</v>
      </c>
    </row>
    <row r="856" spans="2:17" x14ac:dyDescent="0.25">
      <c r="B856">
        <v>18</v>
      </c>
      <c r="C856">
        <v>84</v>
      </c>
      <c r="D856">
        <v>-65</v>
      </c>
      <c r="E856">
        <v>-65</v>
      </c>
      <c r="F856">
        <v>0</v>
      </c>
      <c r="G856">
        <v>0</v>
      </c>
      <c r="H856">
        <v>0</v>
      </c>
      <c r="I856">
        <v>-1</v>
      </c>
      <c r="J856">
        <v>0</v>
      </c>
      <c r="K856">
        <v>0</v>
      </c>
      <c r="L856">
        <v>2</v>
      </c>
      <c r="M856">
        <v>0</v>
      </c>
      <c r="N856">
        <v>0</v>
      </c>
      <c r="O856">
        <v>0</v>
      </c>
      <c r="P856">
        <v>1</v>
      </c>
      <c r="Q856">
        <v>24</v>
      </c>
    </row>
    <row r="857" spans="2:17" x14ac:dyDescent="0.25">
      <c r="B857">
        <v>19</v>
      </c>
      <c r="C857">
        <v>84</v>
      </c>
      <c r="D857">
        <v>-65</v>
      </c>
      <c r="E857">
        <v>-65</v>
      </c>
      <c r="F857">
        <v>0</v>
      </c>
      <c r="G857">
        <v>0</v>
      </c>
      <c r="H857">
        <v>0</v>
      </c>
      <c r="I857">
        <v>-1</v>
      </c>
      <c r="J857">
        <v>0</v>
      </c>
      <c r="K857">
        <v>0</v>
      </c>
      <c r="L857">
        <v>2</v>
      </c>
      <c r="M857">
        <v>0</v>
      </c>
      <c r="N857">
        <v>0</v>
      </c>
      <c r="O857">
        <v>0</v>
      </c>
      <c r="P857">
        <v>1</v>
      </c>
      <c r="Q857">
        <v>24</v>
      </c>
    </row>
    <row r="858" spans="2:17" x14ac:dyDescent="0.25">
      <c r="B858">
        <v>20</v>
      </c>
      <c r="C858">
        <v>84</v>
      </c>
      <c r="D858">
        <v>-65</v>
      </c>
      <c r="E858">
        <v>-65</v>
      </c>
      <c r="F858">
        <v>0</v>
      </c>
      <c r="G858">
        <v>0</v>
      </c>
      <c r="H858">
        <v>0</v>
      </c>
      <c r="I858">
        <v>-1</v>
      </c>
      <c r="J858">
        <v>0</v>
      </c>
      <c r="K858">
        <v>0</v>
      </c>
      <c r="L858">
        <v>2</v>
      </c>
      <c r="M858">
        <v>0</v>
      </c>
      <c r="N858">
        <v>0</v>
      </c>
      <c r="O858">
        <v>0</v>
      </c>
      <c r="P858">
        <v>1</v>
      </c>
      <c r="Q858">
        <v>24</v>
      </c>
    </row>
    <row r="859" spans="2:17" x14ac:dyDescent="0.25">
      <c r="B859">
        <v>21</v>
      </c>
      <c r="C859">
        <v>84</v>
      </c>
      <c r="D859">
        <v>-65</v>
      </c>
      <c r="E859">
        <v>-65</v>
      </c>
      <c r="F859">
        <v>0</v>
      </c>
      <c r="G859">
        <v>0</v>
      </c>
      <c r="H859">
        <v>0</v>
      </c>
      <c r="I859">
        <v>-1</v>
      </c>
      <c r="J859">
        <v>0</v>
      </c>
      <c r="K859">
        <v>0</v>
      </c>
      <c r="L859">
        <v>2</v>
      </c>
      <c r="M859">
        <v>0</v>
      </c>
      <c r="N859">
        <v>0</v>
      </c>
      <c r="O859">
        <v>0</v>
      </c>
      <c r="P859">
        <v>1</v>
      </c>
      <c r="Q859">
        <v>24</v>
      </c>
    </row>
    <row r="860" spans="2:17" x14ac:dyDescent="0.25">
      <c r="B860">
        <v>22</v>
      </c>
      <c r="C860">
        <v>84</v>
      </c>
      <c r="D860">
        <v>-65</v>
      </c>
      <c r="E860">
        <v>-65</v>
      </c>
      <c r="F860">
        <v>0</v>
      </c>
      <c r="G860">
        <v>0</v>
      </c>
      <c r="H860">
        <v>0</v>
      </c>
      <c r="I860">
        <v>-1</v>
      </c>
      <c r="J860">
        <v>0</v>
      </c>
      <c r="K860">
        <v>0</v>
      </c>
      <c r="L860">
        <v>2</v>
      </c>
      <c r="M860">
        <v>0</v>
      </c>
      <c r="N860">
        <v>0</v>
      </c>
      <c r="O860">
        <v>0</v>
      </c>
      <c r="P860">
        <v>1</v>
      </c>
      <c r="Q860">
        <v>24</v>
      </c>
    </row>
    <row r="861" spans="2:17" x14ac:dyDescent="0.25">
      <c r="B861">
        <v>23</v>
      </c>
      <c r="C861">
        <v>84</v>
      </c>
      <c r="D861">
        <v>-65</v>
      </c>
      <c r="E861">
        <v>-65</v>
      </c>
      <c r="F861">
        <v>0</v>
      </c>
      <c r="G861">
        <v>0</v>
      </c>
      <c r="H861">
        <v>0</v>
      </c>
      <c r="I861">
        <v>-1</v>
      </c>
      <c r="J861">
        <v>0</v>
      </c>
      <c r="K861">
        <v>0</v>
      </c>
      <c r="L861">
        <v>2</v>
      </c>
      <c r="M861">
        <v>0</v>
      </c>
      <c r="N861">
        <v>0</v>
      </c>
      <c r="O861">
        <v>0</v>
      </c>
      <c r="P861">
        <v>1</v>
      </c>
      <c r="Q861">
        <v>24</v>
      </c>
    </row>
    <row r="862" spans="2:17" x14ac:dyDescent="0.25">
      <c r="B862">
        <v>24</v>
      </c>
      <c r="C862">
        <v>84</v>
      </c>
      <c r="D862">
        <v>-65</v>
      </c>
      <c r="E862">
        <v>-65</v>
      </c>
      <c r="F862">
        <v>0</v>
      </c>
      <c r="G862">
        <v>0</v>
      </c>
      <c r="H862">
        <v>0</v>
      </c>
      <c r="I862">
        <v>-1</v>
      </c>
      <c r="J862">
        <v>0</v>
      </c>
      <c r="K862">
        <v>0</v>
      </c>
      <c r="L862">
        <v>2</v>
      </c>
      <c r="M862">
        <v>0</v>
      </c>
      <c r="N862">
        <v>0</v>
      </c>
      <c r="O862">
        <v>0</v>
      </c>
      <c r="P862">
        <v>1</v>
      </c>
      <c r="Q862">
        <v>24</v>
      </c>
    </row>
    <row r="863" spans="2:17" x14ac:dyDescent="0.25">
      <c r="B863">
        <v>25</v>
      </c>
      <c r="C863">
        <v>84</v>
      </c>
      <c r="D863">
        <v>-65</v>
      </c>
      <c r="E863">
        <v>-65</v>
      </c>
      <c r="F863">
        <v>0</v>
      </c>
      <c r="G863">
        <v>0</v>
      </c>
      <c r="H863">
        <v>0</v>
      </c>
      <c r="I863">
        <v>-1</v>
      </c>
      <c r="J863">
        <v>0</v>
      </c>
      <c r="K863">
        <v>0</v>
      </c>
      <c r="L863">
        <v>2</v>
      </c>
      <c r="M863">
        <v>0</v>
      </c>
      <c r="N863">
        <v>0</v>
      </c>
      <c r="O863">
        <v>0</v>
      </c>
      <c r="P863">
        <v>1</v>
      </c>
      <c r="Q863">
        <v>24</v>
      </c>
    </row>
    <row r="864" spans="2:17" x14ac:dyDescent="0.25">
      <c r="B864">
        <v>26</v>
      </c>
      <c r="C864">
        <v>84</v>
      </c>
      <c r="D864">
        <v>-65</v>
      </c>
      <c r="E864">
        <v>-65</v>
      </c>
      <c r="F864">
        <v>0</v>
      </c>
      <c r="G864">
        <v>0</v>
      </c>
      <c r="H864">
        <v>0</v>
      </c>
      <c r="I864">
        <v>-1</v>
      </c>
      <c r="J864">
        <v>0</v>
      </c>
      <c r="K864">
        <v>0</v>
      </c>
      <c r="L864">
        <v>2</v>
      </c>
      <c r="M864">
        <v>0</v>
      </c>
      <c r="N864">
        <v>0</v>
      </c>
      <c r="O864">
        <v>0</v>
      </c>
      <c r="P864">
        <v>1</v>
      </c>
      <c r="Q864">
        <v>24</v>
      </c>
    </row>
    <row r="865" spans="2:17" x14ac:dyDescent="0.25">
      <c r="B865">
        <v>27</v>
      </c>
      <c r="C865">
        <v>84</v>
      </c>
      <c r="D865">
        <v>-65</v>
      </c>
      <c r="E865">
        <v>-65</v>
      </c>
      <c r="F865">
        <v>0</v>
      </c>
      <c r="G865">
        <v>0</v>
      </c>
      <c r="H865">
        <v>0</v>
      </c>
      <c r="I865">
        <v>-1</v>
      </c>
      <c r="J865">
        <v>0</v>
      </c>
      <c r="K865">
        <v>0</v>
      </c>
      <c r="L865">
        <v>2</v>
      </c>
      <c r="M865">
        <v>0</v>
      </c>
      <c r="N865">
        <v>0</v>
      </c>
      <c r="O865">
        <v>0</v>
      </c>
      <c r="P865">
        <v>1</v>
      </c>
      <c r="Q865">
        <v>24</v>
      </c>
    </row>
    <row r="866" spans="2:17" x14ac:dyDescent="0.25">
      <c r="B866">
        <v>28</v>
      </c>
      <c r="C866">
        <v>84</v>
      </c>
      <c r="D866">
        <v>-65</v>
      </c>
      <c r="E866">
        <v>-65</v>
      </c>
      <c r="F866">
        <v>0</v>
      </c>
      <c r="G866">
        <v>0</v>
      </c>
      <c r="H866">
        <v>0</v>
      </c>
      <c r="I866">
        <v>-1</v>
      </c>
      <c r="J866">
        <v>0</v>
      </c>
      <c r="K866">
        <v>0</v>
      </c>
      <c r="L866">
        <v>2</v>
      </c>
      <c r="M866">
        <v>0</v>
      </c>
      <c r="N866">
        <v>0</v>
      </c>
      <c r="O866">
        <v>0</v>
      </c>
      <c r="P866">
        <v>1</v>
      </c>
      <c r="Q866">
        <v>24</v>
      </c>
    </row>
    <row r="867" spans="2:17" x14ac:dyDescent="0.25">
      <c r="B867">
        <v>29</v>
      </c>
      <c r="C867">
        <v>84</v>
      </c>
      <c r="D867">
        <v>-65</v>
      </c>
      <c r="E867">
        <v>-65</v>
      </c>
      <c r="F867">
        <v>0</v>
      </c>
      <c r="G867">
        <v>0</v>
      </c>
      <c r="H867">
        <v>0</v>
      </c>
      <c r="I867">
        <v>-1</v>
      </c>
      <c r="J867">
        <v>0</v>
      </c>
      <c r="K867">
        <v>0</v>
      </c>
      <c r="L867">
        <v>2</v>
      </c>
      <c r="M867">
        <v>0</v>
      </c>
      <c r="N867">
        <v>0</v>
      </c>
      <c r="O867">
        <v>0</v>
      </c>
      <c r="P867">
        <v>1</v>
      </c>
      <c r="Q867">
        <v>24</v>
      </c>
    </row>
    <row r="868" spans="2:17" x14ac:dyDescent="0.25">
      <c r="B868">
        <v>30</v>
      </c>
      <c r="C868">
        <v>84</v>
      </c>
      <c r="D868">
        <v>-65</v>
      </c>
      <c r="E868">
        <v>-65</v>
      </c>
      <c r="F868">
        <v>0</v>
      </c>
      <c r="G868">
        <v>0</v>
      </c>
      <c r="H868">
        <v>0</v>
      </c>
      <c r="I868">
        <v>-1</v>
      </c>
      <c r="J868">
        <v>0</v>
      </c>
      <c r="K868">
        <v>0</v>
      </c>
      <c r="L868">
        <v>2</v>
      </c>
      <c r="M868">
        <v>0</v>
      </c>
      <c r="N868">
        <v>0</v>
      </c>
      <c r="O868">
        <v>0</v>
      </c>
      <c r="P868">
        <v>1</v>
      </c>
      <c r="Q868">
        <v>24</v>
      </c>
    </row>
    <row r="869" spans="2:17" x14ac:dyDescent="0.25">
      <c r="B869">
        <v>31</v>
      </c>
      <c r="C869">
        <v>84</v>
      </c>
      <c r="D869">
        <v>-65</v>
      </c>
      <c r="E869">
        <v>-65</v>
      </c>
      <c r="F869">
        <v>0</v>
      </c>
      <c r="G869">
        <v>0</v>
      </c>
      <c r="H869">
        <v>0</v>
      </c>
      <c r="I869">
        <v>-1</v>
      </c>
      <c r="J869">
        <v>0</v>
      </c>
      <c r="K869">
        <v>0</v>
      </c>
      <c r="L869">
        <v>2</v>
      </c>
      <c r="M869">
        <v>0</v>
      </c>
      <c r="N869">
        <v>0</v>
      </c>
      <c r="O869">
        <v>0</v>
      </c>
      <c r="P869">
        <v>1</v>
      </c>
      <c r="Q869">
        <v>24</v>
      </c>
    </row>
    <row r="870" spans="2:17" x14ac:dyDescent="0.25">
      <c r="B870">
        <v>32</v>
      </c>
      <c r="C870">
        <v>84</v>
      </c>
      <c r="D870">
        <v>-65</v>
      </c>
      <c r="E870">
        <v>-65</v>
      </c>
      <c r="F870">
        <v>0</v>
      </c>
      <c r="G870">
        <v>0</v>
      </c>
      <c r="H870">
        <v>0</v>
      </c>
      <c r="I870">
        <v>-1</v>
      </c>
      <c r="J870">
        <v>0</v>
      </c>
      <c r="K870">
        <v>0</v>
      </c>
      <c r="L870">
        <v>2</v>
      </c>
      <c r="M870">
        <v>0</v>
      </c>
      <c r="N870">
        <v>0</v>
      </c>
      <c r="O870">
        <v>0</v>
      </c>
      <c r="P870">
        <v>1</v>
      </c>
      <c r="Q870">
        <v>24</v>
      </c>
    </row>
    <row r="871" spans="2:17" x14ac:dyDescent="0.25">
      <c r="B871">
        <v>33</v>
      </c>
      <c r="C871">
        <v>84</v>
      </c>
      <c r="D871">
        <v>-65</v>
      </c>
      <c r="E871">
        <v>-65</v>
      </c>
      <c r="F871">
        <v>0</v>
      </c>
      <c r="G871">
        <v>0</v>
      </c>
      <c r="H871">
        <v>0</v>
      </c>
      <c r="I871">
        <v>-1</v>
      </c>
      <c r="J871">
        <v>0</v>
      </c>
      <c r="K871">
        <v>0</v>
      </c>
      <c r="L871">
        <v>2</v>
      </c>
      <c r="M871">
        <v>0</v>
      </c>
      <c r="N871">
        <v>0</v>
      </c>
      <c r="O871">
        <v>0</v>
      </c>
      <c r="P871">
        <v>1</v>
      </c>
      <c r="Q871">
        <v>24</v>
      </c>
    </row>
    <row r="872" spans="2:17" x14ac:dyDescent="0.25">
      <c r="B872">
        <v>34</v>
      </c>
      <c r="C872">
        <v>84</v>
      </c>
      <c r="D872">
        <v>-65</v>
      </c>
      <c r="E872">
        <v>-65</v>
      </c>
      <c r="F872">
        <v>0</v>
      </c>
      <c r="G872">
        <v>0</v>
      </c>
      <c r="H872">
        <v>0</v>
      </c>
      <c r="I872">
        <v>-1</v>
      </c>
      <c r="J872">
        <v>0</v>
      </c>
      <c r="K872">
        <v>0</v>
      </c>
      <c r="L872">
        <v>2</v>
      </c>
      <c r="M872">
        <v>0</v>
      </c>
      <c r="N872">
        <v>0</v>
      </c>
      <c r="O872">
        <v>0</v>
      </c>
      <c r="P872">
        <v>1</v>
      </c>
      <c r="Q872">
        <v>24</v>
      </c>
    </row>
    <row r="873" spans="2:17" x14ac:dyDescent="0.25">
      <c r="B873">
        <v>35</v>
      </c>
      <c r="C873">
        <v>84</v>
      </c>
      <c r="D873">
        <v>-65</v>
      </c>
      <c r="E873">
        <v>-65</v>
      </c>
      <c r="F873">
        <v>0</v>
      </c>
      <c r="G873">
        <v>0</v>
      </c>
      <c r="H873">
        <v>0</v>
      </c>
      <c r="I873">
        <v>-1</v>
      </c>
      <c r="J873">
        <v>0</v>
      </c>
      <c r="K873">
        <v>0</v>
      </c>
      <c r="L873">
        <v>2</v>
      </c>
      <c r="M873">
        <v>0</v>
      </c>
      <c r="N873">
        <v>0</v>
      </c>
      <c r="O873">
        <v>0</v>
      </c>
      <c r="P873">
        <v>1</v>
      </c>
      <c r="Q873">
        <v>24</v>
      </c>
    </row>
    <row r="874" spans="2:17" x14ac:dyDescent="0.25">
      <c r="B874">
        <v>36</v>
      </c>
      <c r="C874">
        <v>84</v>
      </c>
      <c r="D874">
        <v>-65</v>
      </c>
      <c r="E874">
        <v>-65</v>
      </c>
      <c r="F874">
        <v>0</v>
      </c>
      <c r="G874">
        <v>0</v>
      </c>
      <c r="H874">
        <v>0</v>
      </c>
      <c r="I874">
        <v>-1</v>
      </c>
      <c r="J874">
        <v>0</v>
      </c>
      <c r="K874">
        <v>0</v>
      </c>
      <c r="L874">
        <v>2</v>
      </c>
      <c r="M874">
        <v>0</v>
      </c>
      <c r="N874">
        <v>0</v>
      </c>
      <c r="O874">
        <v>0</v>
      </c>
      <c r="P874">
        <v>1</v>
      </c>
      <c r="Q874">
        <v>24</v>
      </c>
    </row>
    <row r="875" spans="2:17" x14ac:dyDescent="0.25">
      <c r="B875">
        <v>37</v>
      </c>
      <c r="C875">
        <v>84</v>
      </c>
      <c r="D875">
        <v>-65</v>
      </c>
      <c r="E875">
        <v>-65</v>
      </c>
      <c r="F875">
        <v>0</v>
      </c>
      <c r="G875">
        <v>0</v>
      </c>
      <c r="H875">
        <v>0</v>
      </c>
      <c r="I875">
        <v>-1</v>
      </c>
      <c r="J875">
        <v>0</v>
      </c>
      <c r="K875">
        <v>0</v>
      </c>
      <c r="L875">
        <v>2</v>
      </c>
      <c r="M875">
        <v>0</v>
      </c>
      <c r="N875">
        <v>0</v>
      </c>
      <c r="O875">
        <v>0</v>
      </c>
      <c r="P875">
        <v>1</v>
      </c>
      <c r="Q875">
        <v>24</v>
      </c>
    </row>
    <row r="876" spans="2:17" x14ac:dyDescent="0.25">
      <c r="B876">
        <v>38</v>
      </c>
      <c r="C876">
        <v>84</v>
      </c>
      <c r="D876">
        <v>-65</v>
      </c>
      <c r="E876">
        <v>-65</v>
      </c>
      <c r="F876">
        <v>0</v>
      </c>
      <c r="G876">
        <v>0</v>
      </c>
      <c r="H876">
        <v>0</v>
      </c>
      <c r="I876">
        <v>-1</v>
      </c>
      <c r="J876">
        <v>0</v>
      </c>
      <c r="K876">
        <v>0</v>
      </c>
      <c r="L876">
        <v>2</v>
      </c>
      <c r="M876">
        <v>0</v>
      </c>
      <c r="N876">
        <v>0</v>
      </c>
      <c r="O876">
        <v>0</v>
      </c>
      <c r="P876">
        <v>1</v>
      </c>
      <c r="Q876">
        <v>24</v>
      </c>
    </row>
    <row r="877" spans="2:17" x14ac:dyDescent="0.25">
      <c r="B877">
        <v>39</v>
      </c>
      <c r="C877">
        <v>84</v>
      </c>
      <c r="D877">
        <v>-65</v>
      </c>
      <c r="E877">
        <v>-65</v>
      </c>
      <c r="F877">
        <v>0</v>
      </c>
      <c r="G877">
        <v>0</v>
      </c>
      <c r="H877">
        <v>0</v>
      </c>
      <c r="I877">
        <v>-1</v>
      </c>
      <c r="J877">
        <v>0</v>
      </c>
      <c r="K877">
        <v>0</v>
      </c>
      <c r="L877">
        <v>2</v>
      </c>
      <c r="M877">
        <v>0</v>
      </c>
      <c r="N877">
        <v>0</v>
      </c>
      <c r="O877">
        <v>0</v>
      </c>
      <c r="P877">
        <v>1</v>
      </c>
      <c r="Q877">
        <v>24</v>
      </c>
    </row>
    <row r="878" spans="2:17" x14ac:dyDescent="0.25">
      <c r="B878">
        <v>40</v>
      </c>
      <c r="C878">
        <v>84</v>
      </c>
      <c r="D878">
        <v>-65</v>
      </c>
      <c r="E878">
        <v>-65</v>
      </c>
      <c r="F878">
        <v>0</v>
      </c>
      <c r="G878">
        <v>0</v>
      </c>
      <c r="H878">
        <v>0</v>
      </c>
      <c r="I878">
        <v>-1</v>
      </c>
      <c r="J878">
        <v>0</v>
      </c>
      <c r="K878">
        <v>0</v>
      </c>
      <c r="L878">
        <v>2</v>
      </c>
      <c r="M878">
        <v>0</v>
      </c>
      <c r="N878">
        <v>0</v>
      </c>
      <c r="O878">
        <v>0</v>
      </c>
      <c r="P878">
        <v>1</v>
      </c>
      <c r="Q878">
        <v>24</v>
      </c>
    </row>
    <row r="879" spans="2:17" x14ac:dyDescent="0.25">
      <c r="B879">
        <v>41</v>
      </c>
      <c r="C879">
        <v>84</v>
      </c>
      <c r="D879">
        <v>-65</v>
      </c>
      <c r="E879">
        <v>-65</v>
      </c>
      <c r="F879">
        <v>0</v>
      </c>
      <c r="G879">
        <v>0</v>
      </c>
      <c r="H879">
        <v>0</v>
      </c>
      <c r="I879">
        <v>-1</v>
      </c>
      <c r="J879">
        <v>0</v>
      </c>
      <c r="K879">
        <v>0</v>
      </c>
      <c r="L879">
        <v>2</v>
      </c>
      <c r="M879">
        <v>0</v>
      </c>
      <c r="N879">
        <v>0</v>
      </c>
      <c r="O879">
        <v>0</v>
      </c>
      <c r="P879">
        <v>1</v>
      </c>
      <c r="Q879">
        <v>24</v>
      </c>
    </row>
    <row r="880" spans="2:17" x14ac:dyDescent="0.25">
      <c r="B880">
        <v>42</v>
      </c>
      <c r="C880">
        <v>84</v>
      </c>
      <c r="D880">
        <v>-65</v>
      </c>
      <c r="E880">
        <v>-65</v>
      </c>
      <c r="F880">
        <v>0</v>
      </c>
      <c r="G880">
        <v>0</v>
      </c>
      <c r="H880">
        <v>0</v>
      </c>
      <c r="I880">
        <v>-1</v>
      </c>
      <c r="J880">
        <v>0</v>
      </c>
      <c r="K880">
        <v>0</v>
      </c>
      <c r="L880">
        <v>2</v>
      </c>
      <c r="M880">
        <v>0</v>
      </c>
      <c r="N880">
        <v>0</v>
      </c>
      <c r="O880">
        <v>0</v>
      </c>
      <c r="P880">
        <v>1</v>
      </c>
      <c r="Q880">
        <v>24</v>
      </c>
    </row>
    <row r="881" spans="2:17" x14ac:dyDescent="0.25">
      <c r="B881">
        <v>43</v>
      </c>
      <c r="C881">
        <v>84</v>
      </c>
      <c r="D881">
        <v>-65</v>
      </c>
      <c r="E881">
        <v>-65</v>
      </c>
      <c r="F881">
        <v>0</v>
      </c>
      <c r="G881">
        <v>0</v>
      </c>
      <c r="H881">
        <v>0</v>
      </c>
      <c r="I881">
        <v>-1</v>
      </c>
      <c r="J881">
        <v>0</v>
      </c>
      <c r="K881">
        <v>0</v>
      </c>
      <c r="L881">
        <v>2</v>
      </c>
      <c r="M881">
        <v>0</v>
      </c>
      <c r="N881">
        <v>0</v>
      </c>
      <c r="O881">
        <v>0</v>
      </c>
      <c r="P881">
        <v>1</v>
      </c>
      <c r="Q881">
        <v>24</v>
      </c>
    </row>
    <row r="882" spans="2:17" x14ac:dyDescent="0.25">
      <c r="B882">
        <v>44</v>
      </c>
      <c r="C882">
        <v>84</v>
      </c>
      <c r="D882">
        <v>-65</v>
      </c>
      <c r="E882">
        <v>-65</v>
      </c>
      <c r="F882">
        <v>0</v>
      </c>
      <c r="G882">
        <v>0</v>
      </c>
      <c r="H882">
        <v>0</v>
      </c>
      <c r="I882">
        <v>-1</v>
      </c>
      <c r="J882">
        <v>0</v>
      </c>
      <c r="K882">
        <v>0</v>
      </c>
      <c r="L882">
        <v>2</v>
      </c>
      <c r="M882">
        <v>0</v>
      </c>
      <c r="N882">
        <v>0</v>
      </c>
      <c r="O882">
        <v>0</v>
      </c>
      <c r="P882">
        <v>1</v>
      </c>
      <c r="Q882">
        <v>24</v>
      </c>
    </row>
    <row r="883" spans="2:17" x14ac:dyDescent="0.25">
      <c r="B883">
        <v>45</v>
      </c>
      <c r="C883">
        <v>84</v>
      </c>
      <c r="D883">
        <v>-65</v>
      </c>
      <c r="E883">
        <v>-65</v>
      </c>
      <c r="F883">
        <v>0</v>
      </c>
      <c r="G883">
        <v>0</v>
      </c>
      <c r="H883">
        <v>0</v>
      </c>
      <c r="I883">
        <v>-1</v>
      </c>
      <c r="J883">
        <v>0</v>
      </c>
      <c r="K883">
        <v>0</v>
      </c>
      <c r="L883">
        <v>2</v>
      </c>
      <c r="M883">
        <v>0</v>
      </c>
      <c r="N883">
        <v>0</v>
      </c>
      <c r="O883">
        <v>0</v>
      </c>
      <c r="P883">
        <v>1</v>
      </c>
      <c r="Q883">
        <v>24</v>
      </c>
    </row>
    <row r="884" spans="2:17" x14ac:dyDescent="0.25">
      <c r="B884">
        <v>46</v>
      </c>
      <c r="C884">
        <v>84</v>
      </c>
      <c r="D884">
        <v>-65</v>
      </c>
      <c r="E884">
        <v>-65</v>
      </c>
      <c r="F884">
        <v>0</v>
      </c>
      <c r="G884">
        <v>0</v>
      </c>
      <c r="H884">
        <v>0</v>
      </c>
      <c r="I884">
        <v>-1</v>
      </c>
      <c r="J884">
        <v>0</v>
      </c>
      <c r="K884">
        <v>0</v>
      </c>
      <c r="L884">
        <v>2</v>
      </c>
      <c r="M884">
        <v>0</v>
      </c>
      <c r="N884">
        <v>0</v>
      </c>
      <c r="O884">
        <v>0</v>
      </c>
      <c r="P884">
        <v>1</v>
      </c>
      <c r="Q884">
        <v>24</v>
      </c>
    </row>
    <row r="885" spans="2:17" x14ac:dyDescent="0.25">
      <c r="B885">
        <v>47</v>
      </c>
      <c r="C885">
        <v>84</v>
      </c>
      <c r="D885">
        <v>-65</v>
      </c>
      <c r="E885">
        <v>-65</v>
      </c>
      <c r="F885">
        <v>0</v>
      </c>
      <c r="G885">
        <v>0</v>
      </c>
      <c r="H885">
        <v>0</v>
      </c>
      <c r="I885">
        <v>-1</v>
      </c>
      <c r="J885">
        <v>0</v>
      </c>
      <c r="K885">
        <v>0</v>
      </c>
      <c r="L885">
        <v>2</v>
      </c>
      <c r="M885">
        <v>0</v>
      </c>
      <c r="N885">
        <v>0</v>
      </c>
      <c r="O885">
        <v>0</v>
      </c>
      <c r="P885">
        <v>1</v>
      </c>
      <c r="Q885">
        <v>24</v>
      </c>
    </row>
    <row r="886" spans="2:17" x14ac:dyDescent="0.25">
      <c r="B886">
        <v>48</v>
      </c>
      <c r="C886">
        <v>84</v>
      </c>
      <c r="D886">
        <v>-65</v>
      </c>
      <c r="E886">
        <v>-65</v>
      </c>
      <c r="F886">
        <v>0</v>
      </c>
      <c r="G886">
        <v>0</v>
      </c>
      <c r="H886">
        <v>0</v>
      </c>
      <c r="I886">
        <v>-1</v>
      </c>
      <c r="J886">
        <v>0</v>
      </c>
      <c r="K886">
        <v>0</v>
      </c>
      <c r="L886">
        <v>2</v>
      </c>
      <c r="M886">
        <v>0</v>
      </c>
      <c r="N886">
        <v>0</v>
      </c>
      <c r="O886">
        <v>0</v>
      </c>
      <c r="P886">
        <v>1</v>
      </c>
      <c r="Q886">
        <v>24</v>
      </c>
    </row>
    <row r="887" spans="2:17" x14ac:dyDescent="0.25">
      <c r="B887">
        <v>49</v>
      </c>
      <c r="C887">
        <v>84</v>
      </c>
      <c r="D887">
        <v>-65</v>
      </c>
      <c r="E887">
        <v>-65</v>
      </c>
      <c r="F887">
        <v>0</v>
      </c>
      <c r="G887">
        <v>0</v>
      </c>
      <c r="H887">
        <v>0</v>
      </c>
      <c r="I887">
        <v>-1</v>
      </c>
      <c r="J887">
        <v>0</v>
      </c>
      <c r="K887">
        <v>0</v>
      </c>
      <c r="L887">
        <v>2</v>
      </c>
      <c r="M887">
        <v>0</v>
      </c>
      <c r="N887">
        <v>0</v>
      </c>
      <c r="O887">
        <v>0</v>
      </c>
      <c r="P887">
        <v>1</v>
      </c>
      <c r="Q887">
        <v>24</v>
      </c>
    </row>
    <row r="888" spans="2:17" x14ac:dyDescent="0.25">
      <c r="B888">
        <v>50</v>
      </c>
      <c r="C888">
        <v>84</v>
      </c>
      <c r="D888">
        <v>-65</v>
      </c>
      <c r="E888">
        <v>-65</v>
      </c>
      <c r="F888">
        <v>0</v>
      </c>
      <c r="G888">
        <v>0</v>
      </c>
      <c r="H888">
        <v>0</v>
      </c>
      <c r="I888">
        <v>-1</v>
      </c>
      <c r="J888">
        <v>0</v>
      </c>
      <c r="K888">
        <v>0</v>
      </c>
      <c r="L888">
        <v>2</v>
      </c>
      <c r="M888">
        <v>0</v>
      </c>
      <c r="N888">
        <v>0</v>
      </c>
      <c r="O888">
        <v>0</v>
      </c>
      <c r="P888">
        <v>1</v>
      </c>
      <c r="Q888">
        <v>24</v>
      </c>
    </row>
    <row r="889" spans="2:17" x14ac:dyDescent="0.25">
      <c r="B889">
        <v>51</v>
      </c>
      <c r="C889">
        <v>84</v>
      </c>
      <c r="D889">
        <v>-65</v>
      </c>
      <c r="E889">
        <v>-65</v>
      </c>
      <c r="F889">
        <v>0</v>
      </c>
      <c r="G889">
        <v>0</v>
      </c>
      <c r="H889">
        <v>0</v>
      </c>
      <c r="I889">
        <v>-1</v>
      </c>
      <c r="J889">
        <v>0</v>
      </c>
      <c r="K889">
        <v>0</v>
      </c>
      <c r="L889">
        <v>2</v>
      </c>
      <c r="M889">
        <v>0</v>
      </c>
      <c r="N889">
        <v>0</v>
      </c>
      <c r="O889">
        <v>0</v>
      </c>
      <c r="P889">
        <v>1</v>
      </c>
      <c r="Q889">
        <v>24</v>
      </c>
    </row>
    <row r="890" spans="2:17" x14ac:dyDescent="0.25">
      <c r="B890">
        <v>52</v>
      </c>
      <c r="C890">
        <v>84</v>
      </c>
      <c r="D890">
        <v>-65</v>
      </c>
      <c r="E890">
        <v>-65</v>
      </c>
      <c r="F890">
        <v>0</v>
      </c>
      <c r="G890">
        <v>0</v>
      </c>
      <c r="H890">
        <v>0</v>
      </c>
      <c r="I890">
        <v>-1</v>
      </c>
      <c r="J890">
        <v>0</v>
      </c>
      <c r="K890">
        <v>0</v>
      </c>
      <c r="L890">
        <v>2</v>
      </c>
      <c r="M890">
        <v>0</v>
      </c>
      <c r="N890">
        <v>0</v>
      </c>
      <c r="O890">
        <v>0</v>
      </c>
      <c r="P890">
        <v>1</v>
      </c>
      <c r="Q890">
        <v>24</v>
      </c>
    </row>
    <row r="891" spans="2:17" x14ac:dyDescent="0.25">
      <c r="B891">
        <v>53</v>
      </c>
      <c r="C891">
        <v>84</v>
      </c>
      <c r="D891">
        <v>-65</v>
      </c>
      <c r="E891">
        <v>-65</v>
      </c>
      <c r="F891">
        <v>0</v>
      </c>
      <c r="G891">
        <v>0</v>
      </c>
      <c r="H891">
        <v>0</v>
      </c>
      <c r="I891">
        <v>-1</v>
      </c>
      <c r="J891">
        <v>0</v>
      </c>
      <c r="K891">
        <v>0</v>
      </c>
      <c r="L891">
        <v>2</v>
      </c>
      <c r="M891">
        <v>0</v>
      </c>
      <c r="N891">
        <v>0</v>
      </c>
      <c r="O891">
        <v>0</v>
      </c>
      <c r="P891">
        <v>1</v>
      </c>
      <c r="Q891">
        <v>24</v>
      </c>
    </row>
    <row r="892" spans="2:17" x14ac:dyDescent="0.25">
      <c r="B892">
        <v>54</v>
      </c>
      <c r="C892">
        <v>84</v>
      </c>
      <c r="D892">
        <v>-65</v>
      </c>
      <c r="E892">
        <v>-65</v>
      </c>
      <c r="F892">
        <v>0</v>
      </c>
      <c r="G892">
        <v>0</v>
      </c>
      <c r="H892">
        <v>0</v>
      </c>
      <c r="I892">
        <v>-1</v>
      </c>
      <c r="J892">
        <v>0</v>
      </c>
      <c r="K892">
        <v>0</v>
      </c>
      <c r="L892">
        <v>2</v>
      </c>
      <c r="M892">
        <v>0</v>
      </c>
      <c r="N892">
        <v>0</v>
      </c>
      <c r="O892">
        <v>0</v>
      </c>
      <c r="P892">
        <v>1</v>
      </c>
      <c r="Q892">
        <v>24</v>
      </c>
    </row>
    <row r="893" spans="2:17" x14ac:dyDescent="0.25">
      <c r="B893">
        <v>55</v>
      </c>
      <c r="C893">
        <v>84</v>
      </c>
      <c r="D893">
        <v>-65</v>
      </c>
      <c r="E893">
        <v>-65</v>
      </c>
      <c r="F893">
        <v>0</v>
      </c>
      <c r="G893">
        <v>0</v>
      </c>
      <c r="H893">
        <v>0</v>
      </c>
      <c r="I893">
        <v>-1</v>
      </c>
      <c r="J893">
        <v>0</v>
      </c>
      <c r="K893">
        <v>0</v>
      </c>
      <c r="L893">
        <v>2</v>
      </c>
      <c r="M893">
        <v>0</v>
      </c>
      <c r="N893">
        <v>0</v>
      </c>
      <c r="O893">
        <v>0</v>
      </c>
      <c r="P893">
        <v>1</v>
      </c>
      <c r="Q893">
        <v>24</v>
      </c>
    </row>
    <row r="894" spans="2:17" x14ac:dyDescent="0.25">
      <c r="B894">
        <v>56</v>
      </c>
      <c r="C894">
        <v>84</v>
      </c>
      <c r="D894">
        <v>-65</v>
      </c>
      <c r="E894">
        <v>-65</v>
      </c>
      <c r="F894">
        <v>0</v>
      </c>
      <c r="G894">
        <v>0</v>
      </c>
      <c r="H894">
        <v>0</v>
      </c>
      <c r="I894">
        <v>-1</v>
      </c>
      <c r="J894">
        <v>0</v>
      </c>
      <c r="K894">
        <v>0</v>
      </c>
      <c r="L894">
        <v>2</v>
      </c>
      <c r="M894">
        <v>0</v>
      </c>
      <c r="N894">
        <v>0</v>
      </c>
      <c r="O894">
        <v>0</v>
      </c>
      <c r="P894">
        <v>1</v>
      </c>
      <c r="Q894">
        <v>24</v>
      </c>
    </row>
    <row r="895" spans="2:17" x14ac:dyDescent="0.25">
      <c r="B895">
        <v>57</v>
      </c>
      <c r="C895">
        <v>84</v>
      </c>
      <c r="D895">
        <v>-65</v>
      </c>
      <c r="E895">
        <v>-65</v>
      </c>
      <c r="F895">
        <v>0</v>
      </c>
      <c r="G895">
        <v>0</v>
      </c>
      <c r="H895">
        <v>0</v>
      </c>
      <c r="I895">
        <v>-1</v>
      </c>
      <c r="J895">
        <v>0</v>
      </c>
      <c r="K895">
        <v>0</v>
      </c>
      <c r="L895">
        <v>2</v>
      </c>
      <c r="M895">
        <v>0</v>
      </c>
      <c r="N895">
        <v>0</v>
      </c>
      <c r="O895">
        <v>0</v>
      </c>
      <c r="P895">
        <v>1</v>
      </c>
      <c r="Q895">
        <v>24</v>
      </c>
    </row>
    <row r="896" spans="2:17" x14ac:dyDescent="0.25">
      <c r="B896">
        <v>58</v>
      </c>
      <c r="C896">
        <v>84</v>
      </c>
      <c r="D896">
        <v>-65</v>
      </c>
      <c r="E896">
        <v>-65</v>
      </c>
      <c r="F896">
        <v>0</v>
      </c>
      <c r="G896">
        <v>0</v>
      </c>
      <c r="H896">
        <v>0</v>
      </c>
      <c r="I896">
        <v>-1</v>
      </c>
      <c r="J896">
        <v>0</v>
      </c>
      <c r="K896">
        <v>0</v>
      </c>
      <c r="L896">
        <v>2</v>
      </c>
      <c r="M896">
        <v>0</v>
      </c>
      <c r="N896">
        <v>0</v>
      </c>
      <c r="O896">
        <v>0</v>
      </c>
      <c r="P896">
        <v>1</v>
      </c>
      <c r="Q896">
        <v>24</v>
      </c>
    </row>
    <row r="897" spans="2:17" x14ac:dyDescent="0.25">
      <c r="B897">
        <v>59</v>
      </c>
      <c r="C897">
        <v>84</v>
      </c>
      <c r="D897">
        <v>-65</v>
      </c>
      <c r="E897">
        <v>-65</v>
      </c>
      <c r="F897">
        <v>0</v>
      </c>
      <c r="G897">
        <v>0</v>
      </c>
      <c r="H897">
        <v>0</v>
      </c>
      <c r="I897">
        <v>-1</v>
      </c>
      <c r="J897">
        <v>0</v>
      </c>
      <c r="K897">
        <v>0</v>
      </c>
      <c r="L897">
        <v>2</v>
      </c>
      <c r="M897">
        <v>0</v>
      </c>
      <c r="N897">
        <v>0</v>
      </c>
      <c r="O897">
        <v>0</v>
      </c>
      <c r="P897">
        <v>1</v>
      </c>
      <c r="Q897">
        <v>24</v>
      </c>
    </row>
    <row r="898" spans="2:17" x14ac:dyDescent="0.25">
      <c r="B898">
        <v>60</v>
      </c>
      <c r="C898">
        <v>84</v>
      </c>
      <c r="D898">
        <v>-65</v>
      </c>
      <c r="E898">
        <v>-65</v>
      </c>
      <c r="F898">
        <v>0</v>
      </c>
      <c r="G898">
        <v>0</v>
      </c>
      <c r="H898">
        <v>0</v>
      </c>
      <c r="I898">
        <v>-1</v>
      </c>
      <c r="J898">
        <v>0</v>
      </c>
      <c r="K898">
        <v>0</v>
      </c>
      <c r="L898">
        <v>2</v>
      </c>
      <c r="M898">
        <v>0</v>
      </c>
      <c r="N898">
        <v>0</v>
      </c>
      <c r="O898">
        <v>0</v>
      </c>
      <c r="P898">
        <v>1</v>
      </c>
      <c r="Q898">
        <v>24</v>
      </c>
    </row>
    <row r="899" spans="2:17" x14ac:dyDescent="0.25">
      <c r="B899">
        <v>61</v>
      </c>
      <c r="C899">
        <v>84</v>
      </c>
      <c r="D899">
        <v>-65</v>
      </c>
      <c r="E899">
        <v>-65</v>
      </c>
      <c r="F899">
        <v>0</v>
      </c>
      <c r="G899">
        <v>0</v>
      </c>
      <c r="H899">
        <v>0</v>
      </c>
      <c r="I899">
        <v>-1</v>
      </c>
      <c r="J899">
        <v>0</v>
      </c>
      <c r="K899">
        <v>0</v>
      </c>
      <c r="L899">
        <v>2</v>
      </c>
      <c r="M899">
        <v>0</v>
      </c>
      <c r="N899">
        <v>0</v>
      </c>
      <c r="O899">
        <v>0</v>
      </c>
      <c r="P899">
        <v>1</v>
      </c>
      <c r="Q899">
        <v>24</v>
      </c>
    </row>
    <row r="900" spans="2:17" x14ac:dyDescent="0.25">
      <c r="B900">
        <v>62</v>
      </c>
      <c r="C900">
        <v>84</v>
      </c>
      <c r="D900">
        <v>-65</v>
      </c>
      <c r="E900">
        <v>-65</v>
      </c>
      <c r="F900">
        <v>0</v>
      </c>
      <c r="G900">
        <v>0</v>
      </c>
      <c r="H900">
        <v>0</v>
      </c>
      <c r="I900">
        <v>-1</v>
      </c>
      <c r="J900">
        <v>0</v>
      </c>
      <c r="K900">
        <v>0</v>
      </c>
      <c r="L900">
        <v>2</v>
      </c>
      <c r="M900">
        <v>0</v>
      </c>
      <c r="N900">
        <v>0</v>
      </c>
      <c r="O900">
        <v>0</v>
      </c>
      <c r="P900">
        <v>1</v>
      </c>
      <c r="Q900">
        <v>24</v>
      </c>
    </row>
    <row r="901" spans="2:17" x14ac:dyDescent="0.25">
      <c r="B901">
        <v>63</v>
      </c>
      <c r="C901">
        <v>84</v>
      </c>
      <c r="D901">
        <v>-65</v>
      </c>
      <c r="E901">
        <v>-65</v>
      </c>
      <c r="F901">
        <v>0</v>
      </c>
      <c r="G901">
        <v>0</v>
      </c>
      <c r="H901">
        <v>0</v>
      </c>
      <c r="I901">
        <v>-1</v>
      </c>
      <c r="J901">
        <v>0</v>
      </c>
      <c r="K901">
        <v>0</v>
      </c>
      <c r="L901">
        <v>2</v>
      </c>
      <c r="M901">
        <v>0</v>
      </c>
      <c r="N901">
        <v>0</v>
      </c>
      <c r="O901">
        <v>0</v>
      </c>
      <c r="P901">
        <v>1</v>
      </c>
      <c r="Q901">
        <v>24</v>
      </c>
    </row>
    <row r="902" spans="2:17" x14ac:dyDescent="0.25">
      <c r="B902">
        <v>64</v>
      </c>
      <c r="C902">
        <v>84</v>
      </c>
      <c r="D902">
        <v>-65</v>
      </c>
      <c r="E902">
        <v>-65</v>
      </c>
      <c r="F902">
        <v>0</v>
      </c>
      <c r="G902">
        <v>0</v>
      </c>
      <c r="H902">
        <v>0</v>
      </c>
      <c r="I902">
        <v>-1</v>
      </c>
      <c r="J902">
        <v>0</v>
      </c>
      <c r="K902">
        <v>0</v>
      </c>
      <c r="L902">
        <v>2</v>
      </c>
      <c r="M902">
        <v>0</v>
      </c>
      <c r="N902">
        <v>0</v>
      </c>
      <c r="O902">
        <v>0</v>
      </c>
      <c r="P902">
        <v>1</v>
      </c>
      <c r="Q902">
        <v>24</v>
      </c>
    </row>
    <row r="903" spans="2:17" x14ac:dyDescent="0.25">
      <c r="B903">
        <v>65</v>
      </c>
      <c r="C903">
        <v>84</v>
      </c>
      <c r="D903">
        <v>-65</v>
      </c>
      <c r="E903">
        <v>-65</v>
      </c>
      <c r="F903">
        <v>0</v>
      </c>
      <c r="G903">
        <v>0</v>
      </c>
      <c r="H903">
        <v>0</v>
      </c>
      <c r="I903">
        <v>-1</v>
      </c>
      <c r="J903">
        <v>0</v>
      </c>
      <c r="K903">
        <v>0</v>
      </c>
      <c r="L903">
        <v>2</v>
      </c>
      <c r="M903">
        <v>0</v>
      </c>
      <c r="N903">
        <v>0</v>
      </c>
      <c r="O903">
        <v>0</v>
      </c>
      <c r="P903">
        <v>1</v>
      </c>
      <c r="Q903">
        <v>24</v>
      </c>
    </row>
    <row r="904" spans="2:17" x14ac:dyDescent="0.25">
      <c r="B904">
        <v>66</v>
      </c>
      <c r="C904">
        <v>84</v>
      </c>
      <c r="D904">
        <v>-65</v>
      </c>
      <c r="E904">
        <v>-65</v>
      </c>
      <c r="F904">
        <v>0</v>
      </c>
      <c r="G904">
        <v>0</v>
      </c>
      <c r="H904">
        <v>0</v>
      </c>
      <c r="I904">
        <v>-1</v>
      </c>
      <c r="J904">
        <v>0</v>
      </c>
      <c r="K904">
        <v>0</v>
      </c>
      <c r="L904">
        <v>2</v>
      </c>
      <c r="M904">
        <v>0</v>
      </c>
      <c r="N904">
        <v>0</v>
      </c>
      <c r="O904">
        <v>0</v>
      </c>
      <c r="P904">
        <v>1</v>
      </c>
      <c r="Q904">
        <v>24</v>
      </c>
    </row>
    <row r="905" spans="2:17" x14ac:dyDescent="0.25">
      <c r="B905">
        <v>67</v>
      </c>
      <c r="C905">
        <v>84</v>
      </c>
      <c r="D905">
        <v>-65</v>
      </c>
      <c r="E905">
        <v>-65</v>
      </c>
      <c r="F905">
        <v>0</v>
      </c>
      <c r="G905">
        <v>0</v>
      </c>
      <c r="H905">
        <v>0</v>
      </c>
      <c r="I905">
        <v>-1</v>
      </c>
      <c r="J905">
        <v>0</v>
      </c>
      <c r="K905">
        <v>0</v>
      </c>
      <c r="L905">
        <v>2</v>
      </c>
      <c r="M905">
        <v>0</v>
      </c>
      <c r="N905">
        <v>0</v>
      </c>
      <c r="O905">
        <v>0</v>
      </c>
      <c r="P905">
        <v>1</v>
      </c>
      <c r="Q905">
        <v>24</v>
      </c>
    </row>
    <row r="906" spans="2:17" x14ac:dyDescent="0.25">
      <c r="B906">
        <v>68</v>
      </c>
      <c r="C906">
        <v>84</v>
      </c>
      <c r="D906">
        <v>-65</v>
      </c>
      <c r="E906">
        <v>-65</v>
      </c>
      <c r="F906">
        <v>0</v>
      </c>
      <c r="G906">
        <v>0</v>
      </c>
      <c r="H906">
        <v>0</v>
      </c>
      <c r="I906">
        <v>-1</v>
      </c>
      <c r="J906">
        <v>0</v>
      </c>
      <c r="K906">
        <v>0</v>
      </c>
      <c r="L906">
        <v>2</v>
      </c>
      <c r="M906">
        <v>0</v>
      </c>
      <c r="N906">
        <v>0</v>
      </c>
      <c r="O906">
        <v>0</v>
      </c>
      <c r="P906">
        <v>1</v>
      </c>
      <c r="Q906">
        <v>24</v>
      </c>
    </row>
    <row r="907" spans="2:17" x14ac:dyDescent="0.25">
      <c r="B907">
        <v>69</v>
      </c>
      <c r="C907">
        <v>84</v>
      </c>
      <c r="D907">
        <v>-65</v>
      </c>
      <c r="E907">
        <v>-65</v>
      </c>
      <c r="F907">
        <v>0</v>
      </c>
      <c r="G907">
        <v>0</v>
      </c>
      <c r="H907">
        <v>0</v>
      </c>
      <c r="I907">
        <v>-1</v>
      </c>
      <c r="J907">
        <v>0</v>
      </c>
      <c r="K907">
        <v>0</v>
      </c>
      <c r="L907">
        <v>2</v>
      </c>
      <c r="M907">
        <v>0</v>
      </c>
      <c r="N907">
        <v>0</v>
      </c>
      <c r="O907">
        <v>0</v>
      </c>
      <c r="P907">
        <v>1</v>
      </c>
      <c r="Q907">
        <v>24</v>
      </c>
    </row>
    <row r="908" spans="2:17" x14ac:dyDescent="0.25">
      <c r="B908">
        <v>70</v>
      </c>
      <c r="C908">
        <v>84</v>
      </c>
      <c r="D908">
        <v>-65</v>
      </c>
      <c r="E908">
        <v>-65</v>
      </c>
      <c r="F908">
        <v>0</v>
      </c>
      <c r="G908">
        <v>0</v>
      </c>
      <c r="H908">
        <v>0</v>
      </c>
      <c r="I908">
        <v>-1</v>
      </c>
      <c r="J908">
        <v>0</v>
      </c>
      <c r="K908">
        <v>0</v>
      </c>
      <c r="L908">
        <v>2</v>
      </c>
      <c r="M908">
        <v>0</v>
      </c>
      <c r="N908">
        <v>0</v>
      </c>
      <c r="O908">
        <v>0</v>
      </c>
      <c r="P908">
        <v>1</v>
      </c>
      <c r="Q908">
        <v>24</v>
      </c>
    </row>
    <row r="909" spans="2:17" x14ac:dyDescent="0.25">
      <c r="B909">
        <v>71</v>
      </c>
      <c r="C909">
        <v>84</v>
      </c>
      <c r="D909">
        <v>-65</v>
      </c>
      <c r="E909">
        <v>-65</v>
      </c>
      <c r="F909">
        <v>0</v>
      </c>
      <c r="G909">
        <v>0</v>
      </c>
      <c r="H909">
        <v>0</v>
      </c>
      <c r="I909">
        <v>-1</v>
      </c>
      <c r="J909">
        <v>0</v>
      </c>
      <c r="K909">
        <v>0</v>
      </c>
      <c r="L909">
        <v>2</v>
      </c>
      <c r="M909">
        <v>0</v>
      </c>
      <c r="N909">
        <v>0</v>
      </c>
      <c r="O909">
        <v>0</v>
      </c>
      <c r="P909">
        <v>1</v>
      </c>
      <c r="Q909">
        <v>24</v>
      </c>
    </row>
    <row r="910" spans="2:17" x14ac:dyDescent="0.25">
      <c r="B910">
        <v>72</v>
      </c>
      <c r="C910">
        <v>84</v>
      </c>
      <c r="D910">
        <v>-65</v>
      </c>
      <c r="E910">
        <v>-65</v>
      </c>
      <c r="F910">
        <v>0</v>
      </c>
      <c r="G910">
        <v>0</v>
      </c>
      <c r="H910">
        <v>0</v>
      </c>
      <c r="I910">
        <v>-1</v>
      </c>
      <c r="J910">
        <v>0</v>
      </c>
      <c r="K910">
        <v>0</v>
      </c>
      <c r="L910">
        <v>2</v>
      </c>
      <c r="M910">
        <v>0</v>
      </c>
      <c r="N910">
        <v>0</v>
      </c>
      <c r="O910">
        <v>0</v>
      </c>
      <c r="P910">
        <v>1</v>
      </c>
      <c r="Q910">
        <v>24</v>
      </c>
    </row>
    <row r="911" spans="2:17" x14ac:dyDescent="0.25">
      <c r="B911">
        <v>73</v>
      </c>
      <c r="C911">
        <v>84</v>
      </c>
      <c r="D911">
        <v>-65</v>
      </c>
      <c r="E911">
        <v>-65</v>
      </c>
      <c r="F911">
        <v>0</v>
      </c>
      <c r="G911">
        <v>0</v>
      </c>
      <c r="H911">
        <v>0</v>
      </c>
      <c r="I911">
        <v>-1</v>
      </c>
      <c r="J911">
        <v>0</v>
      </c>
      <c r="K911">
        <v>0</v>
      </c>
      <c r="L911">
        <v>2</v>
      </c>
      <c r="M911">
        <v>0</v>
      </c>
      <c r="N911">
        <v>0</v>
      </c>
      <c r="O911">
        <v>0</v>
      </c>
      <c r="P911">
        <v>1</v>
      </c>
      <c r="Q911">
        <v>24</v>
      </c>
    </row>
    <row r="912" spans="2:17" x14ac:dyDescent="0.25">
      <c r="B912">
        <v>74</v>
      </c>
      <c r="C912">
        <v>84</v>
      </c>
      <c r="D912">
        <v>-65</v>
      </c>
      <c r="E912">
        <v>-65</v>
      </c>
      <c r="F912">
        <v>0</v>
      </c>
      <c r="G912">
        <v>0</v>
      </c>
      <c r="H912">
        <v>0</v>
      </c>
      <c r="I912">
        <v>-1</v>
      </c>
      <c r="J912">
        <v>0</v>
      </c>
      <c r="K912">
        <v>0</v>
      </c>
      <c r="L912">
        <v>2</v>
      </c>
      <c r="M912">
        <v>0</v>
      </c>
      <c r="N912">
        <v>0</v>
      </c>
      <c r="O912">
        <v>0</v>
      </c>
      <c r="P912">
        <v>1</v>
      </c>
      <c r="Q912">
        <v>24</v>
      </c>
    </row>
    <row r="913" spans="2:17" x14ac:dyDescent="0.25">
      <c r="B913">
        <v>75</v>
      </c>
      <c r="C913">
        <v>84</v>
      </c>
      <c r="D913">
        <v>-65</v>
      </c>
      <c r="E913">
        <v>-65</v>
      </c>
      <c r="F913">
        <v>0</v>
      </c>
      <c r="G913">
        <v>0</v>
      </c>
      <c r="H913">
        <v>0</v>
      </c>
      <c r="I913">
        <v>-1</v>
      </c>
      <c r="J913">
        <v>0</v>
      </c>
      <c r="K913">
        <v>0</v>
      </c>
      <c r="L913">
        <v>2</v>
      </c>
      <c r="M913">
        <v>0</v>
      </c>
      <c r="N913">
        <v>0</v>
      </c>
      <c r="O913">
        <v>0</v>
      </c>
      <c r="P913">
        <v>1</v>
      </c>
      <c r="Q913">
        <v>24</v>
      </c>
    </row>
    <row r="914" spans="2:17" x14ac:dyDescent="0.25">
      <c r="B914">
        <v>76</v>
      </c>
      <c r="C914">
        <v>84</v>
      </c>
      <c r="D914">
        <v>-65</v>
      </c>
      <c r="E914">
        <v>-65</v>
      </c>
      <c r="F914">
        <v>0</v>
      </c>
      <c r="G914">
        <v>0</v>
      </c>
      <c r="H914">
        <v>0</v>
      </c>
      <c r="I914">
        <v>-1</v>
      </c>
      <c r="J914">
        <v>0</v>
      </c>
      <c r="K914">
        <v>0</v>
      </c>
      <c r="L914">
        <v>2</v>
      </c>
      <c r="M914">
        <v>0</v>
      </c>
      <c r="N914">
        <v>0</v>
      </c>
      <c r="O914">
        <v>0</v>
      </c>
      <c r="P914">
        <v>1</v>
      </c>
      <c r="Q914">
        <v>24</v>
      </c>
    </row>
    <row r="915" spans="2:17" x14ac:dyDescent="0.25">
      <c r="B915">
        <v>77</v>
      </c>
      <c r="C915">
        <v>84</v>
      </c>
      <c r="D915">
        <v>-65</v>
      </c>
      <c r="E915">
        <v>-65</v>
      </c>
      <c r="F915">
        <v>0</v>
      </c>
      <c r="G915">
        <v>0</v>
      </c>
      <c r="H915">
        <v>0</v>
      </c>
      <c r="I915">
        <v>-1</v>
      </c>
      <c r="J915">
        <v>0</v>
      </c>
      <c r="K915">
        <v>0</v>
      </c>
      <c r="L915">
        <v>2</v>
      </c>
      <c r="M915">
        <v>0</v>
      </c>
      <c r="N915">
        <v>0</v>
      </c>
      <c r="O915">
        <v>0</v>
      </c>
      <c r="P915">
        <v>1</v>
      </c>
      <c r="Q915">
        <v>24</v>
      </c>
    </row>
    <row r="916" spans="2:17" x14ac:dyDescent="0.25">
      <c r="B916">
        <v>78</v>
      </c>
      <c r="C916">
        <v>84</v>
      </c>
      <c r="D916">
        <v>-65</v>
      </c>
      <c r="E916">
        <v>-65</v>
      </c>
      <c r="F916">
        <v>0</v>
      </c>
      <c r="G916">
        <v>0</v>
      </c>
      <c r="H916">
        <v>0</v>
      </c>
      <c r="I916">
        <v>-1</v>
      </c>
      <c r="J916">
        <v>0</v>
      </c>
      <c r="K916">
        <v>0</v>
      </c>
      <c r="L916">
        <v>2</v>
      </c>
      <c r="M916">
        <v>0</v>
      </c>
      <c r="N916">
        <v>0</v>
      </c>
      <c r="O916">
        <v>0</v>
      </c>
      <c r="P916">
        <v>1</v>
      </c>
      <c r="Q916">
        <v>24</v>
      </c>
    </row>
    <row r="917" spans="2:17" x14ac:dyDescent="0.25">
      <c r="B917">
        <v>79</v>
      </c>
      <c r="C917">
        <v>84</v>
      </c>
      <c r="D917">
        <v>-65</v>
      </c>
      <c r="E917">
        <v>-65</v>
      </c>
      <c r="F917">
        <v>0</v>
      </c>
      <c r="G917">
        <v>0</v>
      </c>
      <c r="H917">
        <v>0</v>
      </c>
      <c r="I917">
        <v>-1</v>
      </c>
      <c r="J917">
        <v>0</v>
      </c>
      <c r="K917">
        <v>0</v>
      </c>
      <c r="L917">
        <v>2</v>
      </c>
      <c r="M917">
        <v>0</v>
      </c>
      <c r="N917">
        <v>0</v>
      </c>
      <c r="O917">
        <v>0</v>
      </c>
      <c r="P917">
        <v>1</v>
      </c>
      <c r="Q917">
        <v>24</v>
      </c>
    </row>
    <row r="918" spans="2:17" x14ac:dyDescent="0.25">
      <c r="B918">
        <v>80</v>
      </c>
      <c r="C918">
        <v>84</v>
      </c>
      <c r="D918">
        <v>-65</v>
      </c>
      <c r="E918">
        <v>-65</v>
      </c>
      <c r="F918">
        <v>0</v>
      </c>
      <c r="G918">
        <v>0</v>
      </c>
      <c r="H918">
        <v>0</v>
      </c>
      <c r="I918">
        <v>-1</v>
      </c>
      <c r="J918">
        <v>0</v>
      </c>
      <c r="K918">
        <v>0</v>
      </c>
      <c r="L918">
        <v>2</v>
      </c>
      <c r="M918">
        <v>0</v>
      </c>
      <c r="N918">
        <v>0</v>
      </c>
      <c r="O918">
        <v>0</v>
      </c>
      <c r="P918">
        <v>1</v>
      </c>
      <c r="Q918">
        <v>24</v>
      </c>
    </row>
    <row r="919" spans="2:17" x14ac:dyDescent="0.25">
      <c r="B919">
        <v>81</v>
      </c>
      <c r="C919">
        <v>84</v>
      </c>
      <c r="D919">
        <v>-65</v>
      </c>
      <c r="E919">
        <v>-65</v>
      </c>
      <c r="F919">
        <v>0</v>
      </c>
      <c r="G919">
        <v>0</v>
      </c>
      <c r="H919">
        <v>0</v>
      </c>
      <c r="I919">
        <v>-1</v>
      </c>
      <c r="J919">
        <v>0</v>
      </c>
      <c r="K919">
        <v>0</v>
      </c>
      <c r="L919">
        <v>2</v>
      </c>
      <c r="M919">
        <v>0</v>
      </c>
      <c r="N919">
        <v>0</v>
      </c>
      <c r="O919">
        <v>0</v>
      </c>
      <c r="P919">
        <v>1</v>
      </c>
      <c r="Q919">
        <v>24</v>
      </c>
    </row>
    <row r="920" spans="2:17" x14ac:dyDescent="0.25">
      <c r="B920">
        <v>82</v>
      </c>
      <c r="C920">
        <v>84</v>
      </c>
      <c r="D920">
        <v>-65</v>
      </c>
      <c r="E920">
        <v>-65</v>
      </c>
      <c r="F920">
        <v>0</v>
      </c>
      <c r="G920">
        <v>0</v>
      </c>
      <c r="H920">
        <v>0</v>
      </c>
      <c r="I920">
        <v>-1</v>
      </c>
      <c r="J920">
        <v>0</v>
      </c>
      <c r="K920">
        <v>0</v>
      </c>
      <c r="L920">
        <v>2</v>
      </c>
      <c r="M920">
        <v>0</v>
      </c>
      <c r="N920">
        <v>0</v>
      </c>
      <c r="O920">
        <v>0</v>
      </c>
      <c r="P920">
        <v>1</v>
      </c>
      <c r="Q920">
        <v>24</v>
      </c>
    </row>
    <row r="921" spans="2:17" x14ac:dyDescent="0.25">
      <c r="B921">
        <v>83</v>
      </c>
      <c r="C921">
        <v>84</v>
      </c>
      <c r="D921">
        <v>-65</v>
      </c>
      <c r="E921">
        <v>-65</v>
      </c>
      <c r="F921">
        <v>0</v>
      </c>
      <c r="G921">
        <v>0</v>
      </c>
      <c r="H921">
        <v>0</v>
      </c>
      <c r="I921">
        <v>-1</v>
      </c>
      <c r="J921">
        <v>0</v>
      </c>
      <c r="K921">
        <v>0</v>
      </c>
      <c r="L921">
        <v>2</v>
      </c>
      <c r="M921">
        <v>0</v>
      </c>
      <c r="N921">
        <v>0</v>
      </c>
      <c r="O921">
        <v>0</v>
      </c>
      <c r="P921">
        <v>1</v>
      </c>
      <c r="Q921">
        <v>24</v>
      </c>
    </row>
    <row r="922" spans="2:17" x14ac:dyDescent="0.25">
      <c r="B922">
        <v>84</v>
      </c>
      <c r="C922">
        <v>84</v>
      </c>
      <c r="D922">
        <v>-65</v>
      </c>
      <c r="E922">
        <v>-65</v>
      </c>
      <c r="F922">
        <v>0</v>
      </c>
      <c r="G922">
        <v>0</v>
      </c>
      <c r="H922">
        <v>0</v>
      </c>
      <c r="I922">
        <v>-1</v>
      </c>
      <c r="J922">
        <v>0</v>
      </c>
      <c r="K922">
        <v>0</v>
      </c>
      <c r="L922">
        <v>2</v>
      </c>
      <c r="M922">
        <v>0</v>
      </c>
      <c r="N922">
        <v>0</v>
      </c>
      <c r="O922">
        <v>0</v>
      </c>
      <c r="P922">
        <v>1</v>
      </c>
      <c r="Q922">
        <v>24</v>
      </c>
    </row>
    <row r="923" spans="2:17" x14ac:dyDescent="0.25">
      <c r="B923">
        <v>85</v>
      </c>
      <c r="C923">
        <v>84</v>
      </c>
      <c r="D923">
        <v>-65</v>
      </c>
      <c r="E923">
        <v>-65</v>
      </c>
      <c r="F923">
        <v>0</v>
      </c>
      <c r="G923">
        <v>0</v>
      </c>
      <c r="H923">
        <v>0</v>
      </c>
      <c r="I923">
        <v>-1</v>
      </c>
      <c r="J923">
        <v>0</v>
      </c>
      <c r="K923">
        <v>0</v>
      </c>
      <c r="L923">
        <v>2</v>
      </c>
      <c r="M923">
        <v>0</v>
      </c>
      <c r="N923">
        <v>0</v>
      </c>
      <c r="O923">
        <v>0</v>
      </c>
      <c r="P923">
        <v>1</v>
      </c>
      <c r="Q923">
        <v>24</v>
      </c>
    </row>
    <row r="924" spans="2:17" x14ac:dyDescent="0.25">
      <c r="B924">
        <v>86</v>
      </c>
      <c r="C924">
        <v>84</v>
      </c>
      <c r="D924">
        <v>-65</v>
      </c>
      <c r="E924">
        <v>-65</v>
      </c>
      <c r="F924">
        <v>0</v>
      </c>
      <c r="G924">
        <v>0</v>
      </c>
      <c r="H924">
        <v>0</v>
      </c>
      <c r="I924">
        <v>-1</v>
      </c>
      <c r="J924">
        <v>0</v>
      </c>
      <c r="K924">
        <v>0</v>
      </c>
      <c r="L924">
        <v>2</v>
      </c>
      <c r="M924">
        <v>0</v>
      </c>
      <c r="N924">
        <v>0</v>
      </c>
      <c r="O924">
        <v>0</v>
      </c>
      <c r="P924">
        <v>1</v>
      </c>
      <c r="Q924">
        <v>24</v>
      </c>
    </row>
    <row r="925" spans="2:17" x14ac:dyDescent="0.25">
      <c r="B925">
        <v>87</v>
      </c>
      <c r="C925">
        <v>84</v>
      </c>
      <c r="D925">
        <v>-65</v>
      </c>
      <c r="E925">
        <v>-65</v>
      </c>
      <c r="F925">
        <v>0</v>
      </c>
      <c r="G925">
        <v>0</v>
      </c>
      <c r="H925">
        <v>0</v>
      </c>
      <c r="I925">
        <v>-1</v>
      </c>
      <c r="J925">
        <v>0</v>
      </c>
      <c r="K925">
        <v>0</v>
      </c>
      <c r="L925">
        <v>2</v>
      </c>
      <c r="M925">
        <v>0</v>
      </c>
      <c r="N925">
        <v>0</v>
      </c>
      <c r="O925">
        <v>0</v>
      </c>
      <c r="P925">
        <v>1</v>
      </c>
      <c r="Q925">
        <v>24</v>
      </c>
    </row>
    <row r="926" spans="2:17" x14ac:dyDescent="0.25">
      <c r="B926">
        <v>88</v>
      </c>
      <c r="C926">
        <v>84</v>
      </c>
      <c r="D926">
        <v>-65</v>
      </c>
      <c r="E926">
        <v>-65</v>
      </c>
      <c r="F926">
        <v>0</v>
      </c>
      <c r="G926">
        <v>0</v>
      </c>
      <c r="H926">
        <v>0</v>
      </c>
      <c r="I926">
        <v>-1</v>
      </c>
      <c r="J926">
        <v>0</v>
      </c>
      <c r="K926">
        <v>0</v>
      </c>
      <c r="L926">
        <v>2</v>
      </c>
      <c r="M926">
        <v>0</v>
      </c>
      <c r="N926">
        <v>0</v>
      </c>
      <c r="O926">
        <v>0</v>
      </c>
      <c r="P926">
        <v>1</v>
      </c>
      <c r="Q926">
        <v>24</v>
      </c>
    </row>
    <row r="927" spans="2:17" x14ac:dyDescent="0.25">
      <c r="B927">
        <v>89</v>
      </c>
      <c r="C927">
        <v>84</v>
      </c>
      <c r="D927">
        <v>-65</v>
      </c>
      <c r="E927">
        <v>-65</v>
      </c>
      <c r="F927">
        <v>0</v>
      </c>
      <c r="G927">
        <v>0</v>
      </c>
      <c r="H927">
        <v>0</v>
      </c>
      <c r="I927">
        <v>-1</v>
      </c>
      <c r="J927">
        <v>0</v>
      </c>
      <c r="K927">
        <v>0</v>
      </c>
      <c r="L927">
        <v>2</v>
      </c>
      <c r="M927">
        <v>0</v>
      </c>
      <c r="N927">
        <v>0</v>
      </c>
      <c r="O927">
        <v>0</v>
      </c>
      <c r="P927">
        <v>1</v>
      </c>
      <c r="Q927">
        <v>24</v>
      </c>
    </row>
    <row r="928" spans="2:17" x14ac:dyDescent="0.25">
      <c r="B928">
        <v>90</v>
      </c>
      <c r="C928">
        <v>84</v>
      </c>
      <c r="D928">
        <v>-65</v>
      </c>
      <c r="E928">
        <v>-65</v>
      </c>
      <c r="F928">
        <v>0</v>
      </c>
      <c r="G928">
        <v>0</v>
      </c>
      <c r="H928">
        <v>0</v>
      </c>
      <c r="I928">
        <v>-1</v>
      </c>
      <c r="J928">
        <v>0</v>
      </c>
      <c r="K928">
        <v>0</v>
      </c>
      <c r="L928">
        <v>2</v>
      </c>
      <c r="M928">
        <v>0</v>
      </c>
      <c r="N928">
        <v>0</v>
      </c>
      <c r="O928">
        <v>0</v>
      </c>
      <c r="P928">
        <v>1</v>
      </c>
      <c r="Q928">
        <v>24</v>
      </c>
    </row>
    <row r="929" spans="2:17" x14ac:dyDescent="0.25">
      <c r="B929">
        <v>91</v>
      </c>
      <c r="C929">
        <v>84</v>
      </c>
      <c r="D929">
        <v>-65</v>
      </c>
      <c r="E929">
        <v>-65</v>
      </c>
      <c r="F929">
        <v>0</v>
      </c>
      <c r="G929">
        <v>0</v>
      </c>
      <c r="H929">
        <v>0</v>
      </c>
      <c r="I929">
        <v>-1</v>
      </c>
      <c r="J929">
        <v>0</v>
      </c>
      <c r="K929">
        <v>0</v>
      </c>
      <c r="L929">
        <v>2</v>
      </c>
      <c r="M929">
        <v>0</v>
      </c>
      <c r="N929">
        <v>0</v>
      </c>
      <c r="O929">
        <v>0</v>
      </c>
      <c r="P929">
        <v>1</v>
      </c>
      <c r="Q929">
        <v>24</v>
      </c>
    </row>
    <row r="930" spans="2:17" x14ac:dyDescent="0.25">
      <c r="B930">
        <v>92</v>
      </c>
      <c r="C930">
        <v>84</v>
      </c>
      <c r="D930">
        <v>-65</v>
      </c>
      <c r="E930">
        <v>-65</v>
      </c>
      <c r="F930">
        <v>0</v>
      </c>
      <c r="G930">
        <v>0</v>
      </c>
      <c r="H930">
        <v>0</v>
      </c>
      <c r="I930">
        <v>-1</v>
      </c>
      <c r="J930">
        <v>0</v>
      </c>
      <c r="K930">
        <v>0</v>
      </c>
      <c r="L930">
        <v>2</v>
      </c>
      <c r="M930">
        <v>0</v>
      </c>
      <c r="N930">
        <v>0</v>
      </c>
      <c r="O930">
        <v>0</v>
      </c>
      <c r="P930">
        <v>1</v>
      </c>
      <c r="Q930">
        <v>24</v>
      </c>
    </row>
    <row r="931" spans="2:17" x14ac:dyDescent="0.25">
      <c r="B931">
        <v>93</v>
      </c>
      <c r="C931">
        <v>84</v>
      </c>
      <c r="D931">
        <v>-65</v>
      </c>
      <c r="E931">
        <v>-65</v>
      </c>
      <c r="F931">
        <v>0</v>
      </c>
      <c r="G931">
        <v>0</v>
      </c>
      <c r="H931">
        <v>0</v>
      </c>
      <c r="I931">
        <v>-1</v>
      </c>
      <c r="J931">
        <v>0</v>
      </c>
      <c r="K931">
        <v>0</v>
      </c>
      <c r="L931">
        <v>2</v>
      </c>
      <c r="M931">
        <v>0</v>
      </c>
      <c r="N931">
        <v>0</v>
      </c>
      <c r="O931">
        <v>0</v>
      </c>
      <c r="P931">
        <v>1</v>
      </c>
      <c r="Q931">
        <v>24</v>
      </c>
    </row>
    <row r="932" spans="2:17" x14ac:dyDescent="0.25">
      <c r="B932">
        <v>94</v>
      </c>
      <c r="C932">
        <v>84</v>
      </c>
      <c r="D932">
        <v>-65</v>
      </c>
      <c r="E932">
        <v>-65</v>
      </c>
      <c r="F932">
        <v>0</v>
      </c>
      <c r="G932">
        <v>0</v>
      </c>
      <c r="H932">
        <v>0</v>
      </c>
      <c r="I932">
        <v>-1</v>
      </c>
      <c r="J932">
        <v>0</v>
      </c>
      <c r="K932">
        <v>0</v>
      </c>
      <c r="L932">
        <v>2</v>
      </c>
      <c r="M932">
        <v>0</v>
      </c>
      <c r="N932">
        <v>0</v>
      </c>
      <c r="O932">
        <v>0</v>
      </c>
      <c r="P932">
        <v>1</v>
      </c>
      <c r="Q932">
        <v>24</v>
      </c>
    </row>
    <row r="933" spans="2:17" x14ac:dyDescent="0.25">
      <c r="B933">
        <v>95</v>
      </c>
      <c r="C933">
        <v>84</v>
      </c>
      <c r="D933">
        <v>-65</v>
      </c>
      <c r="E933">
        <v>-65</v>
      </c>
      <c r="F933">
        <v>0</v>
      </c>
      <c r="G933">
        <v>0</v>
      </c>
      <c r="H933">
        <v>0</v>
      </c>
      <c r="I933">
        <v>-1</v>
      </c>
      <c r="J933">
        <v>0</v>
      </c>
      <c r="K933">
        <v>0</v>
      </c>
      <c r="L933">
        <v>2</v>
      </c>
      <c r="M933">
        <v>0</v>
      </c>
      <c r="N933">
        <v>0</v>
      </c>
      <c r="O933">
        <v>0</v>
      </c>
      <c r="P933">
        <v>1</v>
      </c>
      <c r="Q933">
        <v>24</v>
      </c>
    </row>
    <row r="934" spans="2:17" x14ac:dyDescent="0.25">
      <c r="B934">
        <v>96</v>
      </c>
      <c r="C934">
        <v>84</v>
      </c>
      <c r="D934">
        <v>-65</v>
      </c>
      <c r="E934">
        <v>-65</v>
      </c>
      <c r="F934">
        <v>0</v>
      </c>
      <c r="G934">
        <v>0</v>
      </c>
      <c r="H934">
        <v>0</v>
      </c>
      <c r="I934">
        <v>-1</v>
      </c>
      <c r="J934">
        <v>0</v>
      </c>
      <c r="K934">
        <v>0</v>
      </c>
      <c r="L934">
        <v>2</v>
      </c>
      <c r="M934">
        <v>0</v>
      </c>
      <c r="N934">
        <v>0</v>
      </c>
      <c r="O934">
        <v>0</v>
      </c>
      <c r="P934">
        <v>1</v>
      </c>
      <c r="Q934">
        <v>24</v>
      </c>
    </row>
    <row r="935" spans="2:17" x14ac:dyDescent="0.25">
      <c r="B935">
        <v>97</v>
      </c>
      <c r="C935">
        <v>84</v>
      </c>
      <c r="D935">
        <v>-65</v>
      </c>
      <c r="E935">
        <v>-65</v>
      </c>
      <c r="F935">
        <v>0</v>
      </c>
      <c r="G935">
        <v>0</v>
      </c>
      <c r="H935">
        <v>0</v>
      </c>
      <c r="I935">
        <v>-1</v>
      </c>
      <c r="J935">
        <v>0</v>
      </c>
      <c r="K935">
        <v>0</v>
      </c>
      <c r="L935">
        <v>2</v>
      </c>
      <c r="M935">
        <v>0</v>
      </c>
      <c r="N935">
        <v>0</v>
      </c>
      <c r="O935">
        <v>0</v>
      </c>
      <c r="P935">
        <v>1</v>
      </c>
      <c r="Q935">
        <v>24</v>
      </c>
    </row>
    <row r="936" spans="2:17" x14ac:dyDescent="0.25">
      <c r="B936">
        <v>98</v>
      </c>
      <c r="C936">
        <v>84</v>
      </c>
      <c r="D936">
        <v>-65</v>
      </c>
      <c r="E936">
        <v>-65</v>
      </c>
      <c r="F936">
        <v>0</v>
      </c>
      <c r="G936">
        <v>0</v>
      </c>
      <c r="H936">
        <v>0</v>
      </c>
      <c r="I936">
        <v>-1</v>
      </c>
      <c r="J936">
        <v>0</v>
      </c>
      <c r="K936">
        <v>0</v>
      </c>
      <c r="L936">
        <v>2</v>
      </c>
      <c r="M936">
        <v>0</v>
      </c>
      <c r="N936">
        <v>0</v>
      </c>
      <c r="O936">
        <v>0</v>
      </c>
      <c r="P936">
        <v>1</v>
      </c>
      <c r="Q936">
        <v>24</v>
      </c>
    </row>
    <row r="937" spans="2:17" x14ac:dyDescent="0.25">
      <c r="B937">
        <v>99</v>
      </c>
      <c r="C937">
        <v>84</v>
      </c>
      <c r="D937">
        <v>-65</v>
      </c>
      <c r="E937">
        <v>-65</v>
      </c>
      <c r="F937">
        <v>0</v>
      </c>
      <c r="G937">
        <v>0</v>
      </c>
      <c r="H937">
        <v>0</v>
      </c>
      <c r="I937">
        <v>-1</v>
      </c>
      <c r="J937">
        <v>0</v>
      </c>
      <c r="K937">
        <v>0</v>
      </c>
      <c r="L937">
        <v>2</v>
      </c>
      <c r="M937">
        <v>0</v>
      </c>
      <c r="N937">
        <v>0</v>
      </c>
      <c r="O937">
        <v>0</v>
      </c>
      <c r="P937">
        <v>1</v>
      </c>
      <c r="Q937">
        <v>24</v>
      </c>
    </row>
    <row r="938" spans="2:17" x14ac:dyDescent="0.25">
      <c r="B938">
        <v>100</v>
      </c>
      <c r="C938">
        <v>84</v>
      </c>
      <c r="D938">
        <v>-65</v>
      </c>
      <c r="E938">
        <v>-65</v>
      </c>
      <c r="F938">
        <v>0</v>
      </c>
      <c r="G938">
        <v>0</v>
      </c>
      <c r="H938">
        <v>0</v>
      </c>
      <c r="I938">
        <v>-1</v>
      </c>
      <c r="J938">
        <v>0</v>
      </c>
      <c r="K938">
        <v>0</v>
      </c>
      <c r="L938">
        <v>2</v>
      </c>
      <c r="M938">
        <v>0</v>
      </c>
      <c r="N938">
        <v>0</v>
      </c>
      <c r="O938">
        <v>0</v>
      </c>
      <c r="P938">
        <v>1</v>
      </c>
      <c r="Q938">
        <v>24</v>
      </c>
    </row>
    <row r="939" spans="2:17" x14ac:dyDescent="0.25">
      <c r="B939">
        <v>101</v>
      </c>
      <c r="C939">
        <v>84</v>
      </c>
      <c r="D939">
        <v>-65</v>
      </c>
      <c r="E939">
        <v>-65</v>
      </c>
      <c r="F939">
        <v>0</v>
      </c>
      <c r="G939">
        <v>0</v>
      </c>
      <c r="H939">
        <v>0</v>
      </c>
      <c r="I939">
        <v>-1</v>
      </c>
      <c r="J939">
        <v>0</v>
      </c>
      <c r="K939">
        <v>0</v>
      </c>
      <c r="L939">
        <v>2</v>
      </c>
      <c r="M939">
        <v>0</v>
      </c>
      <c r="N939">
        <v>0</v>
      </c>
      <c r="O939">
        <v>0</v>
      </c>
      <c r="P939">
        <v>1</v>
      </c>
      <c r="Q939">
        <v>24</v>
      </c>
    </row>
    <row r="940" spans="2:17" x14ac:dyDescent="0.25">
      <c r="B940">
        <v>102</v>
      </c>
      <c r="C940">
        <v>84</v>
      </c>
      <c r="D940">
        <v>-65</v>
      </c>
      <c r="E940">
        <v>-65</v>
      </c>
      <c r="F940">
        <v>0</v>
      </c>
      <c r="G940">
        <v>0</v>
      </c>
      <c r="H940">
        <v>0</v>
      </c>
      <c r="I940">
        <v>-1</v>
      </c>
      <c r="J940">
        <v>0</v>
      </c>
      <c r="K940">
        <v>0</v>
      </c>
      <c r="L940">
        <v>2</v>
      </c>
      <c r="M940">
        <v>0</v>
      </c>
      <c r="N940">
        <v>0</v>
      </c>
      <c r="O940">
        <v>0</v>
      </c>
      <c r="P940">
        <v>1</v>
      </c>
      <c r="Q940">
        <v>24</v>
      </c>
    </row>
    <row r="941" spans="2:17" x14ac:dyDescent="0.25">
      <c r="B941">
        <v>103</v>
      </c>
      <c r="C941">
        <v>84</v>
      </c>
      <c r="D941">
        <v>-65</v>
      </c>
      <c r="E941">
        <v>-65</v>
      </c>
      <c r="F941">
        <v>0</v>
      </c>
      <c r="G941">
        <v>0</v>
      </c>
      <c r="H941">
        <v>0</v>
      </c>
      <c r="I941">
        <v>-1</v>
      </c>
      <c r="J941">
        <v>0</v>
      </c>
      <c r="K941">
        <v>0</v>
      </c>
      <c r="L941">
        <v>2</v>
      </c>
      <c r="M941">
        <v>0</v>
      </c>
      <c r="N941">
        <v>0</v>
      </c>
      <c r="O941">
        <v>0</v>
      </c>
      <c r="P941">
        <v>1</v>
      </c>
      <c r="Q941">
        <v>24</v>
      </c>
    </row>
    <row r="942" spans="2:17" x14ac:dyDescent="0.25">
      <c r="B942">
        <v>104</v>
      </c>
      <c r="C942">
        <v>84</v>
      </c>
      <c r="D942">
        <v>-65</v>
      </c>
      <c r="E942">
        <v>-65</v>
      </c>
      <c r="F942">
        <v>0</v>
      </c>
      <c r="G942">
        <v>0</v>
      </c>
      <c r="H942">
        <v>0</v>
      </c>
      <c r="I942">
        <v>-1</v>
      </c>
      <c r="J942">
        <v>0</v>
      </c>
      <c r="K942">
        <v>0</v>
      </c>
      <c r="L942">
        <v>2</v>
      </c>
      <c r="M942">
        <v>0</v>
      </c>
      <c r="N942">
        <v>0</v>
      </c>
      <c r="O942">
        <v>0</v>
      </c>
      <c r="P942">
        <v>1</v>
      </c>
      <c r="Q942">
        <v>24</v>
      </c>
    </row>
    <row r="943" spans="2:17" x14ac:dyDescent="0.25">
      <c r="B943">
        <v>105</v>
      </c>
      <c r="C943">
        <v>84</v>
      </c>
      <c r="D943">
        <v>-65</v>
      </c>
      <c r="E943">
        <v>-65</v>
      </c>
      <c r="F943">
        <v>0</v>
      </c>
      <c r="G943">
        <v>0</v>
      </c>
      <c r="H943">
        <v>0</v>
      </c>
      <c r="I943">
        <v>-1</v>
      </c>
      <c r="J943">
        <v>0</v>
      </c>
      <c r="K943">
        <v>0</v>
      </c>
      <c r="L943">
        <v>2</v>
      </c>
      <c r="M943">
        <v>0</v>
      </c>
      <c r="N943">
        <v>0</v>
      </c>
      <c r="O943">
        <v>0</v>
      </c>
      <c r="P943">
        <v>1</v>
      </c>
      <c r="Q943">
        <v>24</v>
      </c>
    </row>
    <row r="944" spans="2:17" x14ac:dyDescent="0.25">
      <c r="B944">
        <v>106</v>
      </c>
      <c r="C944">
        <v>84</v>
      </c>
      <c r="D944">
        <v>-65</v>
      </c>
      <c r="E944">
        <v>-65</v>
      </c>
      <c r="F944">
        <v>0</v>
      </c>
      <c r="G944">
        <v>0</v>
      </c>
      <c r="H944">
        <v>0</v>
      </c>
      <c r="I944">
        <v>-1</v>
      </c>
      <c r="J944">
        <v>0</v>
      </c>
      <c r="K944">
        <v>0</v>
      </c>
      <c r="L944">
        <v>2</v>
      </c>
      <c r="M944">
        <v>0</v>
      </c>
      <c r="N944">
        <v>0</v>
      </c>
      <c r="O944">
        <v>0</v>
      </c>
      <c r="P944">
        <v>1</v>
      </c>
      <c r="Q944">
        <v>24</v>
      </c>
    </row>
    <row r="945" spans="2:17" x14ac:dyDescent="0.25">
      <c r="B945">
        <v>107</v>
      </c>
      <c r="C945">
        <v>84</v>
      </c>
      <c r="D945">
        <v>-65</v>
      </c>
      <c r="E945">
        <v>-65</v>
      </c>
      <c r="F945">
        <v>0</v>
      </c>
      <c r="G945">
        <v>0</v>
      </c>
      <c r="H945">
        <v>0</v>
      </c>
      <c r="I945">
        <v>-1</v>
      </c>
      <c r="J945">
        <v>0</v>
      </c>
      <c r="K945">
        <v>0</v>
      </c>
      <c r="L945">
        <v>2</v>
      </c>
      <c r="M945">
        <v>0</v>
      </c>
      <c r="N945">
        <v>0</v>
      </c>
      <c r="O945">
        <v>0</v>
      </c>
      <c r="P945">
        <v>1</v>
      </c>
      <c r="Q945">
        <v>24</v>
      </c>
    </row>
    <row r="946" spans="2:17" x14ac:dyDescent="0.25">
      <c r="B946">
        <v>108</v>
      </c>
      <c r="C946">
        <v>84</v>
      </c>
      <c r="D946">
        <v>-65</v>
      </c>
      <c r="E946">
        <v>-65</v>
      </c>
      <c r="F946">
        <v>0</v>
      </c>
      <c r="G946">
        <v>0</v>
      </c>
      <c r="H946">
        <v>0</v>
      </c>
      <c r="I946">
        <v>-1</v>
      </c>
      <c r="J946">
        <v>0</v>
      </c>
      <c r="K946">
        <v>0</v>
      </c>
      <c r="L946">
        <v>2</v>
      </c>
      <c r="M946">
        <v>0</v>
      </c>
      <c r="N946">
        <v>0</v>
      </c>
      <c r="O946">
        <v>0</v>
      </c>
      <c r="P946">
        <v>1</v>
      </c>
      <c r="Q946">
        <v>24</v>
      </c>
    </row>
    <row r="947" spans="2:17" x14ac:dyDescent="0.25">
      <c r="B947">
        <v>109</v>
      </c>
      <c r="C947">
        <v>84</v>
      </c>
      <c r="D947">
        <v>-65</v>
      </c>
      <c r="E947">
        <v>-65</v>
      </c>
      <c r="F947">
        <v>0</v>
      </c>
      <c r="G947">
        <v>0</v>
      </c>
      <c r="H947">
        <v>0</v>
      </c>
      <c r="I947">
        <v>-1</v>
      </c>
      <c r="J947">
        <v>0</v>
      </c>
      <c r="K947">
        <v>0</v>
      </c>
      <c r="L947">
        <v>2</v>
      </c>
      <c r="M947">
        <v>0</v>
      </c>
      <c r="N947">
        <v>0</v>
      </c>
      <c r="O947">
        <v>0</v>
      </c>
      <c r="P947">
        <v>1</v>
      </c>
      <c r="Q947">
        <v>24</v>
      </c>
    </row>
    <row r="948" spans="2:17" x14ac:dyDescent="0.25">
      <c r="B948">
        <v>110</v>
      </c>
      <c r="C948">
        <v>84</v>
      </c>
      <c r="D948">
        <v>-65</v>
      </c>
      <c r="E948">
        <v>-65</v>
      </c>
      <c r="F948">
        <v>0</v>
      </c>
      <c r="G948">
        <v>0</v>
      </c>
      <c r="H948">
        <v>0</v>
      </c>
      <c r="I948">
        <v>-1</v>
      </c>
      <c r="J948">
        <v>0</v>
      </c>
      <c r="K948">
        <v>0</v>
      </c>
      <c r="L948">
        <v>2</v>
      </c>
      <c r="M948">
        <v>0</v>
      </c>
      <c r="N948">
        <v>0</v>
      </c>
      <c r="O948">
        <v>0</v>
      </c>
      <c r="P948">
        <v>1</v>
      </c>
      <c r="Q948">
        <v>24</v>
      </c>
    </row>
    <row r="949" spans="2:17" x14ac:dyDescent="0.25">
      <c r="B949">
        <v>111</v>
      </c>
      <c r="C949">
        <v>84</v>
      </c>
      <c r="D949">
        <v>-65</v>
      </c>
      <c r="E949">
        <v>-65</v>
      </c>
      <c r="F949">
        <v>0</v>
      </c>
      <c r="G949">
        <v>0</v>
      </c>
      <c r="H949">
        <v>0</v>
      </c>
      <c r="I949">
        <v>-1</v>
      </c>
      <c r="J949">
        <v>0</v>
      </c>
      <c r="K949">
        <v>0</v>
      </c>
      <c r="L949">
        <v>2</v>
      </c>
      <c r="M949">
        <v>0</v>
      </c>
      <c r="N949">
        <v>0</v>
      </c>
      <c r="O949">
        <v>0</v>
      </c>
      <c r="P949">
        <v>1</v>
      </c>
      <c r="Q949">
        <v>24</v>
      </c>
    </row>
    <row r="950" spans="2:17" x14ac:dyDescent="0.25">
      <c r="B950">
        <v>112</v>
      </c>
      <c r="C950">
        <v>84</v>
      </c>
      <c r="D950">
        <v>-65</v>
      </c>
      <c r="E950">
        <v>-65</v>
      </c>
      <c r="F950">
        <v>0</v>
      </c>
      <c r="G950">
        <v>0</v>
      </c>
      <c r="H950">
        <v>0</v>
      </c>
      <c r="I950">
        <v>-1</v>
      </c>
      <c r="J950">
        <v>0</v>
      </c>
      <c r="K950">
        <v>0</v>
      </c>
      <c r="L950">
        <v>2</v>
      </c>
      <c r="M950">
        <v>0</v>
      </c>
      <c r="N950">
        <v>0</v>
      </c>
      <c r="O950">
        <v>0</v>
      </c>
      <c r="P950">
        <v>1</v>
      </c>
      <c r="Q950">
        <v>24</v>
      </c>
    </row>
    <row r="951" spans="2:17" x14ac:dyDescent="0.25">
      <c r="B951">
        <v>113</v>
      </c>
      <c r="C951">
        <v>84</v>
      </c>
      <c r="D951">
        <v>-65</v>
      </c>
      <c r="E951">
        <v>-65</v>
      </c>
      <c r="F951">
        <v>0</v>
      </c>
      <c r="G951">
        <v>0</v>
      </c>
      <c r="H951">
        <v>0</v>
      </c>
      <c r="I951">
        <v>-1</v>
      </c>
      <c r="J951">
        <v>0</v>
      </c>
      <c r="K951">
        <v>0</v>
      </c>
      <c r="L951">
        <v>2</v>
      </c>
      <c r="M951">
        <v>0</v>
      </c>
      <c r="N951">
        <v>0</v>
      </c>
      <c r="O951">
        <v>0</v>
      </c>
      <c r="P951">
        <v>1</v>
      </c>
      <c r="Q951">
        <v>24</v>
      </c>
    </row>
    <row r="952" spans="2:17" x14ac:dyDescent="0.25">
      <c r="B952">
        <v>114</v>
      </c>
      <c r="C952">
        <v>84</v>
      </c>
      <c r="D952">
        <v>-65</v>
      </c>
      <c r="E952">
        <v>-65</v>
      </c>
      <c r="F952">
        <v>0</v>
      </c>
      <c r="G952">
        <v>0</v>
      </c>
      <c r="H952">
        <v>0</v>
      </c>
      <c r="I952">
        <v>-1</v>
      </c>
      <c r="J952">
        <v>0</v>
      </c>
      <c r="K952">
        <v>0</v>
      </c>
      <c r="L952">
        <v>2</v>
      </c>
      <c r="M952">
        <v>0</v>
      </c>
      <c r="N952">
        <v>0</v>
      </c>
      <c r="O952">
        <v>0</v>
      </c>
      <c r="P952">
        <v>1</v>
      </c>
      <c r="Q952">
        <v>24</v>
      </c>
    </row>
    <row r="953" spans="2:17" x14ac:dyDescent="0.25">
      <c r="B953">
        <v>115</v>
      </c>
      <c r="C953">
        <v>84</v>
      </c>
      <c r="D953">
        <v>-65</v>
      </c>
      <c r="E953">
        <v>-65</v>
      </c>
      <c r="F953">
        <v>0</v>
      </c>
      <c r="G953">
        <v>0</v>
      </c>
      <c r="H953">
        <v>0</v>
      </c>
      <c r="I953">
        <v>-1</v>
      </c>
      <c r="J953">
        <v>0</v>
      </c>
      <c r="K953">
        <v>0</v>
      </c>
      <c r="L953">
        <v>2</v>
      </c>
      <c r="M953">
        <v>0</v>
      </c>
      <c r="N953">
        <v>0</v>
      </c>
      <c r="O953">
        <v>0</v>
      </c>
      <c r="P953">
        <v>1</v>
      </c>
      <c r="Q953">
        <v>24</v>
      </c>
    </row>
    <row r="954" spans="2:17" x14ac:dyDescent="0.25">
      <c r="B954">
        <v>116</v>
      </c>
      <c r="C954">
        <v>84</v>
      </c>
      <c r="D954">
        <v>-65</v>
      </c>
      <c r="E954">
        <v>-65</v>
      </c>
      <c r="F954">
        <v>0</v>
      </c>
      <c r="G954">
        <v>0</v>
      </c>
      <c r="H954">
        <v>0</v>
      </c>
      <c r="I954">
        <v>-1</v>
      </c>
      <c r="J954">
        <v>0</v>
      </c>
      <c r="K954">
        <v>0</v>
      </c>
      <c r="L954">
        <v>2</v>
      </c>
      <c r="M954">
        <v>0</v>
      </c>
      <c r="N954">
        <v>0</v>
      </c>
      <c r="O954">
        <v>0</v>
      </c>
      <c r="P954">
        <v>1</v>
      </c>
      <c r="Q954">
        <v>24</v>
      </c>
    </row>
    <row r="955" spans="2:17" x14ac:dyDescent="0.25">
      <c r="B955">
        <v>117</v>
      </c>
      <c r="C955">
        <v>84</v>
      </c>
      <c r="D955">
        <v>-65</v>
      </c>
      <c r="E955">
        <v>-65</v>
      </c>
      <c r="F955">
        <v>0</v>
      </c>
      <c r="G955">
        <v>0</v>
      </c>
      <c r="H955">
        <v>0</v>
      </c>
      <c r="I955">
        <v>-1</v>
      </c>
      <c r="J955">
        <v>0</v>
      </c>
      <c r="K955">
        <v>0</v>
      </c>
      <c r="L955">
        <v>2</v>
      </c>
      <c r="M955">
        <v>0</v>
      </c>
      <c r="N955">
        <v>0</v>
      </c>
      <c r="O955">
        <v>0</v>
      </c>
      <c r="P955">
        <v>1</v>
      </c>
      <c r="Q955">
        <v>24</v>
      </c>
    </row>
    <row r="956" spans="2:17" x14ac:dyDescent="0.25">
      <c r="B956">
        <v>118</v>
      </c>
      <c r="C956">
        <v>84</v>
      </c>
      <c r="D956">
        <v>-65</v>
      </c>
      <c r="E956">
        <v>-65</v>
      </c>
      <c r="F956">
        <v>0</v>
      </c>
      <c r="G956">
        <v>0</v>
      </c>
      <c r="H956">
        <v>0</v>
      </c>
      <c r="I956">
        <v>-1</v>
      </c>
      <c r="J956">
        <v>0</v>
      </c>
      <c r="K956">
        <v>0</v>
      </c>
      <c r="L956">
        <v>2</v>
      </c>
      <c r="M956">
        <v>0</v>
      </c>
      <c r="N956">
        <v>0</v>
      </c>
      <c r="O956">
        <v>0</v>
      </c>
      <c r="P956">
        <v>1</v>
      </c>
      <c r="Q956">
        <v>24</v>
      </c>
    </row>
    <row r="957" spans="2:17" x14ac:dyDescent="0.25">
      <c r="B957">
        <v>119</v>
      </c>
      <c r="C957">
        <v>84</v>
      </c>
      <c r="D957">
        <v>-65</v>
      </c>
      <c r="E957">
        <v>-65</v>
      </c>
      <c r="F957">
        <v>0</v>
      </c>
      <c r="G957">
        <v>0</v>
      </c>
      <c r="H957">
        <v>0</v>
      </c>
      <c r="I957">
        <v>-1</v>
      </c>
      <c r="J957">
        <v>0</v>
      </c>
      <c r="K957">
        <v>0</v>
      </c>
      <c r="L957">
        <v>2</v>
      </c>
      <c r="M957">
        <v>0</v>
      </c>
      <c r="N957">
        <v>0</v>
      </c>
      <c r="O957">
        <v>0</v>
      </c>
      <c r="P957">
        <v>1</v>
      </c>
      <c r="Q957">
        <v>24</v>
      </c>
    </row>
    <row r="958" spans="2:17" x14ac:dyDescent="0.25">
      <c r="B958">
        <v>120</v>
      </c>
      <c r="C958">
        <v>84</v>
      </c>
      <c r="D958">
        <v>-65</v>
      </c>
      <c r="E958">
        <v>-65</v>
      </c>
      <c r="F958">
        <v>0</v>
      </c>
      <c r="G958">
        <v>0</v>
      </c>
      <c r="H958">
        <v>0</v>
      </c>
      <c r="I958">
        <v>-1</v>
      </c>
      <c r="J958">
        <v>0</v>
      </c>
      <c r="K958">
        <v>0</v>
      </c>
      <c r="L958">
        <v>2</v>
      </c>
      <c r="M958">
        <v>0</v>
      </c>
      <c r="N958">
        <v>0</v>
      </c>
      <c r="O958">
        <v>0</v>
      </c>
      <c r="P958">
        <v>1</v>
      </c>
      <c r="Q958">
        <v>24</v>
      </c>
    </row>
    <row r="959" spans="2:17" x14ac:dyDescent="0.25">
      <c r="B959">
        <v>121</v>
      </c>
      <c r="C959">
        <v>84</v>
      </c>
      <c r="D959">
        <v>-65</v>
      </c>
      <c r="E959">
        <v>-65</v>
      </c>
      <c r="F959">
        <v>0</v>
      </c>
      <c r="G959">
        <v>0</v>
      </c>
      <c r="H959">
        <v>0</v>
      </c>
      <c r="I959">
        <v>-1</v>
      </c>
      <c r="J959">
        <v>0</v>
      </c>
      <c r="K959">
        <v>0</v>
      </c>
      <c r="L959">
        <v>2</v>
      </c>
      <c r="M959">
        <v>0</v>
      </c>
      <c r="N959">
        <v>0</v>
      </c>
      <c r="O959">
        <v>0</v>
      </c>
      <c r="P959">
        <v>1</v>
      </c>
      <c r="Q959">
        <v>24</v>
      </c>
    </row>
    <row r="960" spans="2:17" x14ac:dyDescent="0.25">
      <c r="B960">
        <v>122</v>
      </c>
      <c r="C960">
        <v>84</v>
      </c>
      <c r="D960">
        <v>-65</v>
      </c>
      <c r="E960">
        <v>-65</v>
      </c>
      <c r="F960">
        <v>0</v>
      </c>
      <c r="G960">
        <v>0</v>
      </c>
      <c r="H960">
        <v>0</v>
      </c>
      <c r="I960">
        <v>-1</v>
      </c>
      <c r="J960">
        <v>0</v>
      </c>
      <c r="K960">
        <v>0</v>
      </c>
      <c r="L960">
        <v>2</v>
      </c>
      <c r="M960">
        <v>0</v>
      </c>
      <c r="N960">
        <v>0</v>
      </c>
      <c r="O960">
        <v>0</v>
      </c>
      <c r="P960">
        <v>1</v>
      </c>
      <c r="Q960">
        <v>24</v>
      </c>
    </row>
    <row r="961" spans="2:17" x14ac:dyDescent="0.25">
      <c r="B961">
        <v>123</v>
      </c>
      <c r="C961">
        <v>84</v>
      </c>
      <c r="D961">
        <v>-65</v>
      </c>
      <c r="E961">
        <v>-65</v>
      </c>
      <c r="F961">
        <v>0</v>
      </c>
      <c r="G961">
        <v>0</v>
      </c>
      <c r="H961">
        <v>0</v>
      </c>
      <c r="I961">
        <v>-1</v>
      </c>
      <c r="J961">
        <v>0</v>
      </c>
      <c r="K961">
        <v>0</v>
      </c>
      <c r="L961">
        <v>2</v>
      </c>
      <c r="M961">
        <v>0</v>
      </c>
      <c r="N961">
        <v>0</v>
      </c>
      <c r="O961">
        <v>0</v>
      </c>
      <c r="P961">
        <v>1</v>
      </c>
      <c r="Q961">
        <v>24</v>
      </c>
    </row>
    <row r="962" spans="2:17" x14ac:dyDescent="0.25">
      <c r="B962">
        <v>124</v>
      </c>
      <c r="C962">
        <v>84</v>
      </c>
      <c r="D962">
        <v>-65</v>
      </c>
      <c r="E962">
        <v>-65</v>
      </c>
      <c r="F962">
        <v>0</v>
      </c>
      <c r="G962">
        <v>0</v>
      </c>
      <c r="H962">
        <v>0</v>
      </c>
      <c r="I962">
        <v>-1</v>
      </c>
      <c r="J962">
        <v>0</v>
      </c>
      <c r="K962">
        <v>0</v>
      </c>
      <c r="L962">
        <v>2</v>
      </c>
      <c r="M962">
        <v>0</v>
      </c>
      <c r="N962">
        <v>0</v>
      </c>
      <c r="O962">
        <v>0</v>
      </c>
      <c r="P962">
        <v>1</v>
      </c>
      <c r="Q962">
        <v>24</v>
      </c>
    </row>
    <row r="963" spans="2:17" x14ac:dyDescent="0.25">
      <c r="B963">
        <v>125</v>
      </c>
      <c r="C963">
        <v>84</v>
      </c>
      <c r="D963">
        <v>-65</v>
      </c>
      <c r="E963">
        <v>-65</v>
      </c>
      <c r="F963">
        <v>0</v>
      </c>
      <c r="G963">
        <v>0</v>
      </c>
      <c r="H963">
        <v>0</v>
      </c>
      <c r="I963">
        <v>-1</v>
      </c>
      <c r="J963">
        <v>0</v>
      </c>
      <c r="K963">
        <v>0</v>
      </c>
      <c r="L963">
        <v>2</v>
      </c>
      <c r="M963">
        <v>0</v>
      </c>
      <c r="N963">
        <v>0</v>
      </c>
      <c r="O963">
        <v>0</v>
      </c>
      <c r="P963">
        <v>1</v>
      </c>
      <c r="Q963">
        <v>24</v>
      </c>
    </row>
    <row r="964" spans="2:17" x14ac:dyDescent="0.25">
      <c r="B964">
        <v>126</v>
      </c>
      <c r="C964">
        <v>84</v>
      </c>
      <c r="D964">
        <v>-65</v>
      </c>
      <c r="E964">
        <v>-65</v>
      </c>
      <c r="F964">
        <v>0</v>
      </c>
      <c r="G964">
        <v>0</v>
      </c>
      <c r="H964">
        <v>0</v>
      </c>
      <c r="I964">
        <v>-1</v>
      </c>
      <c r="J964">
        <v>0</v>
      </c>
      <c r="K964">
        <v>0</v>
      </c>
      <c r="L964">
        <v>2</v>
      </c>
      <c r="M964">
        <v>0</v>
      </c>
      <c r="N964">
        <v>0</v>
      </c>
      <c r="O964">
        <v>0</v>
      </c>
      <c r="P964">
        <v>1</v>
      </c>
      <c r="Q964">
        <v>24</v>
      </c>
    </row>
    <row r="965" spans="2:17" x14ac:dyDescent="0.25">
      <c r="B965">
        <v>127</v>
      </c>
      <c r="C965">
        <v>84</v>
      </c>
      <c r="D965">
        <v>-65</v>
      </c>
      <c r="E965">
        <v>-65</v>
      </c>
      <c r="F965">
        <v>0</v>
      </c>
      <c r="G965">
        <v>0</v>
      </c>
      <c r="H965">
        <v>0</v>
      </c>
      <c r="I965">
        <v>-1</v>
      </c>
      <c r="J965">
        <v>0</v>
      </c>
      <c r="K965">
        <v>0</v>
      </c>
      <c r="L965">
        <v>2</v>
      </c>
      <c r="M965">
        <v>0</v>
      </c>
      <c r="N965">
        <v>0</v>
      </c>
      <c r="O965">
        <v>0</v>
      </c>
      <c r="P965">
        <v>1</v>
      </c>
      <c r="Q965">
        <v>24</v>
      </c>
    </row>
    <row r="966" spans="2:17" x14ac:dyDescent="0.25">
      <c r="B966">
        <v>128</v>
      </c>
      <c r="C966">
        <v>84</v>
      </c>
      <c r="D966">
        <v>-65</v>
      </c>
      <c r="E966">
        <v>-65</v>
      </c>
      <c r="F966">
        <v>0</v>
      </c>
      <c r="G966">
        <v>0</v>
      </c>
      <c r="H966">
        <v>0</v>
      </c>
      <c r="I966">
        <v>-1</v>
      </c>
      <c r="J966">
        <v>0</v>
      </c>
      <c r="K966">
        <v>0</v>
      </c>
      <c r="L966">
        <v>2</v>
      </c>
      <c r="M966">
        <v>0</v>
      </c>
      <c r="N966">
        <v>0</v>
      </c>
      <c r="O966">
        <v>0</v>
      </c>
      <c r="P966">
        <v>1</v>
      </c>
      <c r="Q966">
        <v>24</v>
      </c>
    </row>
    <row r="967" spans="2:17" x14ac:dyDescent="0.25">
      <c r="B967">
        <v>129</v>
      </c>
      <c r="C967">
        <v>84</v>
      </c>
      <c r="D967">
        <v>-65</v>
      </c>
      <c r="E967">
        <v>-65</v>
      </c>
      <c r="F967">
        <v>0</v>
      </c>
      <c r="G967">
        <v>0</v>
      </c>
      <c r="H967">
        <v>0</v>
      </c>
      <c r="I967">
        <v>-1</v>
      </c>
      <c r="J967">
        <v>0</v>
      </c>
      <c r="K967">
        <v>0</v>
      </c>
      <c r="L967">
        <v>2</v>
      </c>
      <c r="M967">
        <v>0</v>
      </c>
      <c r="N967">
        <v>0</v>
      </c>
      <c r="O967">
        <v>0</v>
      </c>
      <c r="P967">
        <v>1</v>
      </c>
      <c r="Q967">
        <v>24</v>
      </c>
    </row>
    <row r="968" spans="2:17" x14ac:dyDescent="0.25">
      <c r="B968">
        <v>130</v>
      </c>
      <c r="C968">
        <v>84</v>
      </c>
      <c r="D968">
        <v>-65</v>
      </c>
      <c r="E968">
        <v>-65</v>
      </c>
      <c r="F968">
        <v>0</v>
      </c>
      <c r="G968">
        <v>0</v>
      </c>
      <c r="H968">
        <v>0</v>
      </c>
      <c r="I968">
        <v>-1</v>
      </c>
      <c r="J968">
        <v>0</v>
      </c>
      <c r="K968">
        <v>0</v>
      </c>
      <c r="L968">
        <v>2</v>
      </c>
      <c r="M968">
        <v>0</v>
      </c>
      <c r="N968">
        <v>0</v>
      </c>
      <c r="O968">
        <v>0</v>
      </c>
      <c r="P968">
        <v>1</v>
      </c>
      <c r="Q968">
        <v>24</v>
      </c>
    </row>
    <row r="969" spans="2:17" x14ac:dyDescent="0.25">
      <c r="B969">
        <v>131</v>
      </c>
      <c r="C969">
        <v>84</v>
      </c>
      <c r="D969">
        <v>-65</v>
      </c>
      <c r="E969">
        <v>-65</v>
      </c>
      <c r="F969">
        <v>0</v>
      </c>
      <c r="G969">
        <v>0</v>
      </c>
      <c r="H969">
        <v>0</v>
      </c>
      <c r="I969">
        <v>-1</v>
      </c>
      <c r="J969">
        <v>0</v>
      </c>
      <c r="K969">
        <v>0</v>
      </c>
      <c r="L969">
        <v>2</v>
      </c>
      <c r="M969">
        <v>0</v>
      </c>
      <c r="N969">
        <v>0</v>
      </c>
      <c r="O969">
        <v>0</v>
      </c>
      <c r="P969">
        <v>1</v>
      </c>
      <c r="Q969">
        <v>24</v>
      </c>
    </row>
    <row r="970" spans="2:17" x14ac:dyDescent="0.25">
      <c r="B970">
        <v>132</v>
      </c>
      <c r="C970">
        <v>84</v>
      </c>
      <c r="D970">
        <v>-65</v>
      </c>
      <c r="E970">
        <v>-65</v>
      </c>
      <c r="F970">
        <v>0</v>
      </c>
      <c r="G970">
        <v>0</v>
      </c>
      <c r="H970">
        <v>0</v>
      </c>
      <c r="I970">
        <v>-1</v>
      </c>
      <c r="J970">
        <v>0</v>
      </c>
      <c r="K970">
        <v>0</v>
      </c>
      <c r="L970">
        <v>2</v>
      </c>
      <c r="M970">
        <v>0</v>
      </c>
      <c r="N970">
        <v>0</v>
      </c>
      <c r="O970">
        <v>0</v>
      </c>
      <c r="P970">
        <v>1</v>
      </c>
      <c r="Q970">
        <v>24</v>
      </c>
    </row>
    <row r="971" spans="2:17" x14ac:dyDescent="0.25">
      <c r="B971">
        <v>133</v>
      </c>
      <c r="C971">
        <v>84</v>
      </c>
      <c r="D971">
        <v>-65</v>
      </c>
      <c r="E971">
        <v>-65</v>
      </c>
      <c r="F971">
        <v>0</v>
      </c>
      <c r="G971">
        <v>0</v>
      </c>
      <c r="H971">
        <v>0</v>
      </c>
      <c r="I971">
        <v>-1</v>
      </c>
      <c r="J971">
        <v>0</v>
      </c>
      <c r="K971">
        <v>0</v>
      </c>
      <c r="L971">
        <v>2</v>
      </c>
      <c r="M971">
        <v>0</v>
      </c>
      <c r="N971">
        <v>0</v>
      </c>
      <c r="O971">
        <v>0</v>
      </c>
      <c r="P971">
        <v>1</v>
      </c>
      <c r="Q971">
        <v>24</v>
      </c>
    </row>
    <row r="972" spans="2:17" x14ac:dyDescent="0.25">
      <c r="B972">
        <v>134</v>
      </c>
      <c r="C972">
        <v>84</v>
      </c>
      <c r="D972">
        <v>-65</v>
      </c>
      <c r="E972">
        <v>-65</v>
      </c>
      <c r="F972">
        <v>0</v>
      </c>
      <c r="G972">
        <v>0</v>
      </c>
      <c r="H972">
        <v>0</v>
      </c>
      <c r="I972">
        <v>-1</v>
      </c>
      <c r="J972">
        <v>0</v>
      </c>
      <c r="K972">
        <v>0</v>
      </c>
      <c r="L972">
        <v>2</v>
      </c>
      <c r="M972">
        <v>0</v>
      </c>
      <c r="N972">
        <v>0</v>
      </c>
      <c r="O972">
        <v>0</v>
      </c>
      <c r="P972">
        <v>1</v>
      </c>
      <c r="Q972">
        <v>24</v>
      </c>
    </row>
    <row r="973" spans="2:17" x14ac:dyDescent="0.25">
      <c r="B973">
        <v>135</v>
      </c>
      <c r="C973">
        <v>84</v>
      </c>
      <c r="D973">
        <v>-65</v>
      </c>
      <c r="E973">
        <v>-65</v>
      </c>
      <c r="F973">
        <v>0</v>
      </c>
      <c r="G973">
        <v>0</v>
      </c>
      <c r="H973">
        <v>0</v>
      </c>
      <c r="I973">
        <v>-1</v>
      </c>
      <c r="J973">
        <v>0</v>
      </c>
      <c r="K973">
        <v>0</v>
      </c>
      <c r="L973">
        <v>2</v>
      </c>
      <c r="M973">
        <v>0</v>
      </c>
      <c r="N973">
        <v>0</v>
      </c>
      <c r="O973">
        <v>0</v>
      </c>
      <c r="P973">
        <v>1</v>
      </c>
      <c r="Q973">
        <v>24</v>
      </c>
    </row>
    <row r="974" spans="2:17" x14ac:dyDescent="0.25">
      <c r="B974">
        <v>136</v>
      </c>
      <c r="C974">
        <v>84</v>
      </c>
      <c r="D974">
        <v>-65</v>
      </c>
      <c r="E974">
        <v>-65</v>
      </c>
      <c r="F974">
        <v>0</v>
      </c>
      <c r="G974">
        <v>0</v>
      </c>
      <c r="H974">
        <v>0</v>
      </c>
      <c r="I974">
        <v>-1</v>
      </c>
      <c r="J974">
        <v>0</v>
      </c>
      <c r="K974">
        <v>0</v>
      </c>
      <c r="L974">
        <v>2</v>
      </c>
      <c r="M974">
        <v>0</v>
      </c>
      <c r="N974">
        <v>0</v>
      </c>
      <c r="O974">
        <v>0</v>
      </c>
      <c r="P974">
        <v>1</v>
      </c>
      <c r="Q974">
        <v>24</v>
      </c>
    </row>
    <row r="975" spans="2:17" x14ac:dyDescent="0.25">
      <c r="B975">
        <v>137</v>
      </c>
      <c r="C975">
        <v>84</v>
      </c>
      <c r="D975">
        <v>-65</v>
      </c>
      <c r="E975">
        <v>-65</v>
      </c>
      <c r="F975">
        <v>0</v>
      </c>
      <c r="G975">
        <v>0</v>
      </c>
      <c r="H975">
        <v>0</v>
      </c>
      <c r="I975">
        <v>-1</v>
      </c>
      <c r="J975">
        <v>0</v>
      </c>
      <c r="K975">
        <v>0</v>
      </c>
      <c r="L975">
        <v>2</v>
      </c>
      <c r="M975">
        <v>0</v>
      </c>
      <c r="N975">
        <v>0</v>
      </c>
      <c r="O975">
        <v>0</v>
      </c>
      <c r="P975">
        <v>1</v>
      </c>
      <c r="Q975">
        <v>24</v>
      </c>
    </row>
    <row r="976" spans="2:17" x14ac:dyDescent="0.25">
      <c r="B976">
        <v>138</v>
      </c>
      <c r="C976">
        <v>84</v>
      </c>
      <c r="D976">
        <v>-65</v>
      </c>
      <c r="E976">
        <v>-65</v>
      </c>
      <c r="F976">
        <v>0</v>
      </c>
      <c r="G976">
        <v>0</v>
      </c>
      <c r="H976">
        <v>0</v>
      </c>
      <c r="I976">
        <v>-1</v>
      </c>
      <c r="J976">
        <v>0</v>
      </c>
      <c r="K976">
        <v>0</v>
      </c>
      <c r="L976">
        <v>2</v>
      </c>
      <c r="M976">
        <v>0</v>
      </c>
      <c r="N976">
        <v>0</v>
      </c>
      <c r="O976">
        <v>0</v>
      </c>
      <c r="P976">
        <v>1</v>
      </c>
      <c r="Q976">
        <v>24</v>
      </c>
    </row>
    <row r="977" spans="2:17" x14ac:dyDescent="0.25">
      <c r="B977">
        <v>139</v>
      </c>
      <c r="C977">
        <v>84</v>
      </c>
      <c r="D977">
        <v>-65</v>
      </c>
      <c r="E977">
        <v>-65</v>
      </c>
      <c r="F977">
        <v>0</v>
      </c>
      <c r="G977">
        <v>0</v>
      </c>
      <c r="H977">
        <v>0</v>
      </c>
      <c r="I977">
        <v>-1</v>
      </c>
      <c r="J977">
        <v>0</v>
      </c>
      <c r="K977">
        <v>0</v>
      </c>
      <c r="L977">
        <v>2</v>
      </c>
      <c r="M977">
        <v>0</v>
      </c>
      <c r="N977">
        <v>0</v>
      </c>
      <c r="O977">
        <v>0</v>
      </c>
      <c r="P977">
        <v>1</v>
      </c>
      <c r="Q977">
        <v>24</v>
      </c>
    </row>
    <row r="978" spans="2:17" x14ac:dyDescent="0.25">
      <c r="B978">
        <v>140</v>
      </c>
      <c r="C978">
        <v>84</v>
      </c>
      <c r="D978">
        <v>-65</v>
      </c>
      <c r="E978">
        <v>-65</v>
      </c>
      <c r="F978">
        <v>0</v>
      </c>
      <c r="G978">
        <v>0</v>
      </c>
      <c r="H978">
        <v>0</v>
      </c>
      <c r="I978">
        <v>-1</v>
      </c>
      <c r="J978">
        <v>0</v>
      </c>
      <c r="K978">
        <v>0</v>
      </c>
      <c r="L978">
        <v>2</v>
      </c>
      <c r="M978">
        <v>0</v>
      </c>
      <c r="N978">
        <v>0</v>
      </c>
      <c r="O978">
        <v>0</v>
      </c>
      <c r="P978">
        <v>1</v>
      </c>
      <c r="Q978">
        <v>24</v>
      </c>
    </row>
    <row r="979" spans="2:17" x14ac:dyDescent="0.25">
      <c r="B979">
        <v>141</v>
      </c>
      <c r="C979">
        <v>84</v>
      </c>
      <c r="D979">
        <v>-65</v>
      </c>
      <c r="E979">
        <v>-65</v>
      </c>
      <c r="F979">
        <v>0</v>
      </c>
      <c r="G979">
        <v>0</v>
      </c>
      <c r="H979">
        <v>0</v>
      </c>
      <c r="I979">
        <v>-1</v>
      </c>
      <c r="J979">
        <v>0</v>
      </c>
      <c r="K979">
        <v>0</v>
      </c>
      <c r="L979">
        <v>2</v>
      </c>
      <c r="M979">
        <v>0</v>
      </c>
      <c r="N979">
        <v>0</v>
      </c>
      <c r="O979">
        <v>0</v>
      </c>
      <c r="P979">
        <v>1</v>
      </c>
      <c r="Q979">
        <v>24</v>
      </c>
    </row>
    <row r="980" spans="2:17" x14ac:dyDescent="0.25">
      <c r="B980">
        <v>142</v>
      </c>
      <c r="C980">
        <v>84</v>
      </c>
      <c r="D980">
        <v>-65</v>
      </c>
      <c r="E980">
        <v>-65</v>
      </c>
      <c r="F980">
        <v>0</v>
      </c>
      <c r="G980">
        <v>0</v>
      </c>
      <c r="H980">
        <v>0</v>
      </c>
      <c r="I980">
        <v>-1</v>
      </c>
      <c r="J980">
        <v>0</v>
      </c>
      <c r="K980">
        <v>0</v>
      </c>
      <c r="L980">
        <v>2</v>
      </c>
      <c r="M980">
        <v>0</v>
      </c>
      <c r="N980">
        <v>0</v>
      </c>
      <c r="O980">
        <v>0</v>
      </c>
      <c r="P980">
        <v>1</v>
      </c>
      <c r="Q980">
        <v>24</v>
      </c>
    </row>
    <row r="981" spans="2:17" x14ac:dyDescent="0.25">
      <c r="B981">
        <v>143</v>
      </c>
      <c r="C981">
        <v>84</v>
      </c>
      <c r="D981">
        <v>-65</v>
      </c>
      <c r="E981">
        <v>-65</v>
      </c>
      <c r="F981">
        <v>0</v>
      </c>
      <c r="G981">
        <v>0</v>
      </c>
      <c r="H981">
        <v>0</v>
      </c>
      <c r="I981">
        <v>-1</v>
      </c>
      <c r="J981">
        <v>0</v>
      </c>
      <c r="K981">
        <v>0</v>
      </c>
      <c r="L981">
        <v>2</v>
      </c>
      <c r="M981">
        <v>0</v>
      </c>
      <c r="N981">
        <v>0</v>
      </c>
      <c r="O981">
        <v>0</v>
      </c>
      <c r="P981">
        <v>1</v>
      </c>
      <c r="Q981">
        <v>24</v>
      </c>
    </row>
    <row r="982" spans="2:17" x14ac:dyDescent="0.25">
      <c r="B982">
        <v>144</v>
      </c>
      <c r="C982">
        <v>84</v>
      </c>
      <c r="D982">
        <v>-65</v>
      </c>
      <c r="E982">
        <v>-65</v>
      </c>
      <c r="F982">
        <v>0</v>
      </c>
      <c r="G982">
        <v>0</v>
      </c>
      <c r="H982">
        <v>0</v>
      </c>
      <c r="I982">
        <v>-1</v>
      </c>
      <c r="J982">
        <v>0</v>
      </c>
      <c r="K982">
        <v>0</v>
      </c>
      <c r="L982">
        <v>2</v>
      </c>
      <c r="M982">
        <v>0</v>
      </c>
      <c r="N982">
        <v>0</v>
      </c>
      <c r="O982">
        <v>0</v>
      </c>
      <c r="P982">
        <v>1</v>
      </c>
      <c r="Q982">
        <v>24</v>
      </c>
    </row>
    <row r="983" spans="2:17" x14ac:dyDescent="0.25">
      <c r="B983">
        <v>145</v>
      </c>
      <c r="C983">
        <v>84</v>
      </c>
      <c r="D983">
        <v>-65</v>
      </c>
      <c r="E983">
        <v>-65</v>
      </c>
      <c r="F983">
        <v>0</v>
      </c>
      <c r="G983">
        <v>0</v>
      </c>
      <c r="H983">
        <v>0</v>
      </c>
      <c r="I983">
        <v>-1</v>
      </c>
      <c r="J983">
        <v>0</v>
      </c>
      <c r="K983">
        <v>0</v>
      </c>
      <c r="L983">
        <v>2</v>
      </c>
      <c r="M983">
        <v>0</v>
      </c>
      <c r="N983">
        <v>0</v>
      </c>
      <c r="O983">
        <v>0</v>
      </c>
      <c r="P983">
        <v>1</v>
      </c>
      <c r="Q983">
        <v>24</v>
      </c>
    </row>
    <row r="984" spans="2:17" x14ac:dyDescent="0.25">
      <c r="B984">
        <v>146</v>
      </c>
      <c r="C984">
        <v>84</v>
      </c>
      <c r="D984">
        <v>-65</v>
      </c>
      <c r="E984">
        <v>-65</v>
      </c>
      <c r="F984">
        <v>0</v>
      </c>
      <c r="G984">
        <v>0</v>
      </c>
      <c r="H984">
        <v>0</v>
      </c>
      <c r="I984">
        <v>-1</v>
      </c>
      <c r="J984">
        <v>0</v>
      </c>
      <c r="K984">
        <v>0</v>
      </c>
      <c r="L984">
        <v>2</v>
      </c>
      <c r="M984">
        <v>0</v>
      </c>
      <c r="N984">
        <v>0</v>
      </c>
      <c r="O984">
        <v>0</v>
      </c>
      <c r="P984">
        <v>1</v>
      </c>
      <c r="Q984">
        <v>24</v>
      </c>
    </row>
    <row r="985" spans="2:17" x14ac:dyDescent="0.25">
      <c r="B985">
        <v>147</v>
      </c>
      <c r="C985">
        <v>84</v>
      </c>
      <c r="D985">
        <v>-65</v>
      </c>
      <c r="E985">
        <v>-65</v>
      </c>
      <c r="F985">
        <v>0</v>
      </c>
      <c r="G985">
        <v>0</v>
      </c>
      <c r="H985">
        <v>0</v>
      </c>
      <c r="I985">
        <v>-1</v>
      </c>
      <c r="J985">
        <v>0</v>
      </c>
      <c r="K985">
        <v>0</v>
      </c>
      <c r="L985">
        <v>2</v>
      </c>
      <c r="M985">
        <v>0</v>
      </c>
      <c r="N985">
        <v>0</v>
      </c>
      <c r="O985">
        <v>0</v>
      </c>
      <c r="P985">
        <v>1</v>
      </c>
      <c r="Q985">
        <v>24</v>
      </c>
    </row>
    <row r="986" spans="2:17" x14ac:dyDescent="0.25">
      <c r="B986">
        <v>148</v>
      </c>
      <c r="C986">
        <v>84</v>
      </c>
      <c r="D986">
        <v>-65</v>
      </c>
      <c r="E986">
        <v>-65</v>
      </c>
      <c r="F986">
        <v>0</v>
      </c>
      <c r="G986">
        <v>0</v>
      </c>
      <c r="H986">
        <v>0</v>
      </c>
      <c r="I986">
        <v>-1</v>
      </c>
      <c r="J986">
        <v>0</v>
      </c>
      <c r="K986">
        <v>0</v>
      </c>
      <c r="L986">
        <v>2</v>
      </c>
      <c r="M986">
        <v>0</v>
      </c>
      <c r="N986">
        <v>0</v>
      </c>
      <c r="O986">
        <v>0</v>
      </c>
      <c r="P986">
        <v>1</v>
      </c>
      <c r="Q986">
        <v>24</v>
      </c>
    </row>
    <row r="987" spans="2:17" x14ac:dyDescent="0.25">
      <c r="B987">
        <v>149</v>
      </c>
      <c r="C987">
        <v>84</v>
      </c>
      <c r="D987">
        <v>-65</v>
      </c>
      <c r="E987">
        <v>-65</v>
      </c>
      <c r="F987">
        <v>0</v>
      </c>
      <c r="G987">
        <v>0</v>
      </c>
      <c r="H987">
        <v>0</v>
      </c>
      <c r="I987">
        <v>-1</v>
      </c>
      <c r="J987">
        <v>0</v>
      </c>
      <c r="K987">
        <v>0</v>
      </c>
      <c r="L987">
        <v>2</v>
      </c>
      <c r="M987">
        <v>0</v>
      </c>
      <c r="N987">
        <v>0</v>
      </c>
      <c r="O987">
        <v>0</v>
      </c>
      <c r="P987">
        <v>1</v>
      </c>
      <c r="Q987">
        <v>24</v>
      </c>
    </row>
    <row r="988" spans="2:17" x14ac:dyDescent="0.25">
      <c r="B988">
        <v>150</v>
      </c>
      <c r="C988">
        <v>84</v>
      </c>
      <c r="D988">
        <v>-65</v>
      </c>
      <c r="E988">
        <v>-65</v>
      </c>
      <c r="F988">
        <v>0</v>
      </c>
      <c r="G988">
        <v>0</v>
      </c>
      <c r="H988">
        <v>0</v>
      </c>
      <c r="I988">
        <v>-1</v>
      </c>
      <c r="J988">
        <v>0</v>
      </c>
      <c r="K988">
        <v>0</v>
      </c>
      <c r="L988">
        <v>2</v>
      </c>
      <c r="M988">
        <v>0</v>
      </c>
      <c r="N988">
        <v>0</v>
      </c>
      <c r="O988">
        <v>0</v>
      </c>
      <c r="P988">
        <v>1</v>
      </c>
      <c r="Q988">
        <v>24</v>
      </c>
    </row>
    <row r="989" spans="2:17" x14ac:dyDescent="0.25">
      <c r="B989">
        <v>151</v>
      </c>
      <c r="C989">
        <v>84</v>
      </c>
      <c r="D989">
        <v>-65</v>
      </c>
      <c r="E989">
        <v>-65</v>
      </c>
      <c r="F989">
        <v>0</v>
      </c>
      <c r="G989">
        <v>0</v>
      </c>
      <c r="H989">
        <v>0</v>
      </c>
      <c r="I989">
        <v>-1</v>
      </c>
      <c r="J989">
        <v>0</v>
      </c>
      <c r="K989">
        <v>0</v>
      </c>
      <c r="L989">
        <v>2</v>
      </c>
      <c r="M989">
        <v>0</v>
      </c>
      <c r="N989">
        <v>0</v>
      </c>
      <c r="O989">
        <v>0</v>
      </c>
      <c r="P989">
        <v>1</v>
      </c>
      <c r="Q989">
        <v>24</v>
      </c>
    </row>
    <row r="990" spans="2:17" x14ac:dyDescent="0.25">
      <c r="B990">
        <v>152</v>
      </c>
      <c r="C990">
        <v>84</v>
      </c>
      <c r="D990">
        <v>-65</v>
      </c>
      <c r="E990">
        <v>-65</v>
      </c>
      <c r="F990">
        <v>0</v>
      </c>
      <c r="G990">
        <v>0</v>
      </c>
      <c r="H990">
        <v>0</v>
      </c>
      <c r="I990">
        <v>-1</v>
      </c>
      <c r="J990">
        <v>0</v>
      </c>
      <c r="K990">
        <v>0</v>
      </c>
      <c r="L990">
        <v>2</v>
      </c>
      <c r="M990">
        <v>0</v>
      </c>
      <c r="N990">
        <v>0</v>
      </c>
      <c r="O990">
        <v>0</v>
      </c>
      <c r="P990">
        <v>1</v>
      </c>
      <c r="Q990">
        <v>24</v>
      </c>
    </row>
    <row r="991" spans="2:17" x14ac:dyDescent="0.25">
      <c r="B991">
        <v>153</v>
      </c>
      <c r="C991">
        <v>84</v>
      </c>
      <c r="D991">
        <v>-65</v>
      </c>
      <c r="E991">
        <v>-65</v>
      </c>
      <c r="F991">
        <v>0</v>
      </c>
      <c r="G991">
        <v>0</v>
      </c>
      <c r="H991">
        <v>0</v>
      </c>
      <c r="I991">
        <v>-1</v>
      </c>
      <c r="J991">
        <v>0</v>
      </c>
      <c r="K991">
        <v>0</v>
      </c>
      <c r="L991">
        <v>2</v>
      </c>
      <c r="M991">
        <v>0</v>
      </c>
      <c r="N991">
        <v>0</v>
      </c>
      <c r="O991">
        <v>0</v>
      </c>
      <c r="P991">
        <v>1</v>
      </c>
      <c r="Q991">
        <v>24</v>
      </c>
    </row>
    <row r="992" spans="2:17" x14ac:dyDescent="0.25">
      <c r="B992">
        <v>154</v>
      </c>
      <c r="C992">
        <v>84</v>
      </c>
      <c r="D992">
        <v>-65</v>
      </c>
      <c r="E992">
        <v>-65</v>
      </c>
      <c r="F992">
        <v>0</v>
      </c>
      <c r="G992">
        <v>0</v>
      </c>
      <c r="H992">
        <v>0</v>
      </c>
      <c r="I992">
        <v>-1</v>
      </c>
      <c r="J992">
        <v>0</v>
      </c>
      <c r="K992">
        <v>0</v>
      </c>
      <c r="L992">
        <v>2</v>
      </c>
      <c r="M992">
        <v>0</v>
      </c>
      <c r="N992">
        <v>0</v>
      </c>
      <c r="O992">
        <v>0</v>
      </c>
      <c r="P992">
        <v>1</v>
      </c>
      <c r="Q992">
        <v>24</v>
      </c>
    </row>
    <row r="993" spans="2:17" x14ac:dyDescent="0.25">
      <c r="B993">
        <v>155</v>
      </c>
      <c r="C993">
        <v>84</v>
      </c>
      <c r="D993">
        <v>-65</v>
      </c>
      <c r="E993">
        <v>-65</v>
      </c>
      <c r="F993">
        <v>0</v>
      </c>
      <c r="G993">
        <v>0</v>
      </c>
      <c r="H993">
        <v>0</v>
      </c>
      <c r="I993">
        <v>-1</v>
      </c>
      <c r="J993">
        <v>0</v>
      </c>
      <c r="K993">
        <v>0</v>
      </c>
      <c r="L993">
        <v>2</v>
      </c>
      <c r="M993">
        <v>0</v>
      </c>
      <c r="N993">
        <v>0</v>
      </c>
      <c r="O993">
        <v>0</v>
      </c>
      <c r="P993">
        <v>1</v>
      </c>
      <c r="Q993">
        <v>24</v>
      </c>
    </row>
    <row r="994" spans="2:17" x14ac:dyDescent="0.25">
      <c r="B994">
        <v>156</v>
      </c>
      <c r="C994">
        <v>84</v>
      </c>
      <c r="D994">
        <v>-65</v>
      </c>
      <c r="E994">
        <v>-65</v>
      </c>
      <c r="F994">
        <v>0</v>
      </c>
      <c r="G994">
        <v>0</v>
      </c>
      <c r="H994">
        <v>0</v>
      </c>
      <c r="I994">
        <v>-1</v>
      </c>
      <c r="J994">
        <v>0</v>
      </c>
      <c r="K994">
        <v>0</v>
      </c>
      <c r="L994">
        <v>2</v>
      </c>
      <c r="M994">
        <v>0</v>
      </c>
      <c r="N994">
        <v>0</v>
      </c>
      <c r="O994">
        <v>0</v>
      </c>
      <c r="P994">
        <v>1</v>
      </c>
      <c r="Q994">
        <v>24</v>
      </c>
    </row>
    <row r="995" spans="2:17" x14ac:dyDescent="0.25">
      <c r="B995">
        <v>157</v>
      </c>
      <c r="C995">
        <v>84</v>
      </c>
      <c r="D995">
        <v>-65</v>
      </c>
      <c r="E995">
        <v>-65</v>
      </c>
      <c r="F995">
        <v>0</v>
      </c>
      <c r="G995">
        <v>0</v>
      </c>
      <c r="H995">
        <v>0</v>
      </c>
      <c r="I995">
        <v>-1</v>
      </c>
      <c r="J995">
        <v>0</v>
      </c>
      <c r="K995">
        <v>0</v>
      </c>
      <c r="L995">
        <v>2</v>
      </c>
      <c r="M995">
        <v>0</v>
      </c>
      <c r="N995">
        <v>0</v>
      </c>
      <c r="O995">
        <v>0</v>
      </c>
      <c r="P995">
        <v>1</v>
      </c>
      <c r="Q995">
        <v>24</v>
      </c>
    </row>
    <row r="996" spans="2:17" x14ac:dyDescent="0.25">
      <c r="B996">
        <v>158</v>
      </c>
      <c r="C996">
        <v>84</v>
      </c>
      <c r="D996">
        <v>-65</v>
      </c>
      <c r="E996">
        <v>-65</v>
      </c>
      <c r="F996">
        <v>0</v>
      </c>
      <c r="G996">
        <v>0</v>
      </c>
      <c r="H996">
        <v>0</v>
      </c>
      <c r="I996">
        <v>-1</v>
      </c>
      <c r="J996">
        <v>0</v>
      </c>
      <c r="K996">
        <v>0</v>
      </c>
      <c r="L996">
        <v>2</v>
      </c>
      <c r="M996">
        <v>0</v>
      </c>
      <c r="N996">
        <v>0</v>
      </c>
      <c r="O996">
        <v>0</v>
      </c>
      <c r="P996">
        <v>1</v>
      </c>
      <c r="Q996">
        <v>24</v>
      </c>
    </row>
    <row r="997" spans="2:17" x14ac:dyDescent="0.25">
      <c r="B997">
        <v>159</v>
      </c>
      <c r="C997">
        <v>84</v>
      </c>
      <c r="D997">
        <v>-65</v>
      </c>
      <c r="E997">
        <v>-65</v>
      </c>
      <c r="F997">
        <v>0</v>
      </c>
      <c r="G997">
        <v>0</v>
      </c>
      <c r="H997">
        <v>0</v>
      </c>
      <c r="I997">
        <v>-1</v>
      </c>
      <c r="J997">
        <v>0</v>
      </c>
      <c r="K997">
        <v>0</v>
      </c>
      <c r="L997">
        <v>2</v>
      </c>
      <c r="M997">
        <v>0</v>
      </c>
      <c r="N997">
        <v>0</v>
      </c>
      <c r="O997">
        <v>0</v>
      </c>
      <c r="P997">
        <v>1</v>
      </c>
      <c r="Q997">
        <v>24</v>
      </c>
    </row>
    <row r="998" spans="2:17" x14ac:dyDescent="0.25">
      <c r="B998">
        <v>160</v>
      </c>
      <c r="C998">
        <v>84</v>
      </c>
      <c r="D998">
        <v>-65</v>
      </c>
      <c r="E998">
        <v>-65</v>
      </c>
      <c r="F998">
        <v>0</v>
      </c>
      <c r="G998">
        <v>0</v>
      </c>
      <c r="H998">
        <v>0</v>
      </c>
      <c r="I998">
        <v>-1</v>
      </c>
      <c r="J998">
        <v>0</v>
      </c>
      <c r="K998">
        <v>0</v>
      </c>
      <c r="L998">
        <v>2</v>
      </c>
      <c r="M998">
        <v>0</v>
      </c>
      <c r="N998">
        <v>0</v>
      </c>
      <c r="O998">
        <v>0</v>
      </c>
      <c r="P998">
        <v>1</v>
      </c>
      <c r="Q998">
        <v>24</v>
      </c>
    </row>
    <row r="999" spans="2:17" x14ac:dyDescent="0.25">
      <c r="B999">
        <v>161</v>
      </c>
      <c r="C999">
        <v>84</v>
      </c>
      <c r="D999">
        <v>-65</v>
      </c>
      <c r="E999">
        <v>-65</v>
      </c>
      <c r="F999">
        <v>0</v>
      </c>
      <c r="G999">
        <v>0</v>
      </c>
      <c r="H999">
        <v>0</v>
      </c>
      <c r="I999">
        <v>-1</v>
      </c>
      <c r="J999">
        <v>0</v>
      </c>
      <c r="K999">
        <v>0</v>
      </c>
      <c r="L999">
        <v>2</v>
      </c>
      <c r="M999">
        <v>0</v>
      </c>
      <c r="N999">
        <v>0</v>
      </c>
      <c r="O999">
        <v>0</v>
      </c>
      <c r="P999">
        <v>1</v>
      </c>
      <c r="Q999">
        <v>24</v>
      </c>
    </row>
    <row r="1000" spans="2:17" x14ac:dyDescent="0.25">
      <c r="B1000">
        <v>162</v>
      </c>
      <c r="C1000">
        <v>84</v>
      </c>
      <c r="D1000">
        <v>-65</v>
      </c>
      <c r="E1000">
        <v>-65</v>
      </c>
      <c r="F1000">
        <v>0</v>
      </c>
      <c r="G1000">
        <v>0</v>
      </c>
      <c r="H1000">
        <v>0</v>
      </c>
      <c r="I1000">
        <v>-1</v>
      </c>
      <c r="J1000">
        <v>0</v>
      </c>
      <c r="K1000">
        <v>0</v>
      </c>
      <c r="L1000">
        <v>2</v>
      </c>
      <c r="M1000">
        <v>0</v>
      </c>
      <c r="N1000">
        <v>0</v>
      </c>
      <c r="O1000">
        <v>0</v>
      </c>
      <c r="P1000">
        <v>1</v>
      </c>
      <c r="Q1000">
        <v>24</v>
      </c>
    </row>
    <row r="1001" spans="2:17" x14ac:dyDescent="0.25">
      <c r="B1001">
        <v>163</v>
      </c>
      <c r="C1001">
        <v>84</v>
      </c>
      <c r="D1001">
        <v>-65</v>
      </c>
      <c r="E1001">
        <v>-65</v>
      </c>
      <c r="F1001">
        <v>0</v>
      </c>
      <c r="G1001">
        <v>0</v>
      </c>
      <c r="H1001">
        <v>0</v>
      </c>
      <c r="I1001">
        <v>-1</v>
      </c>
      <c r="J1001">
        <v>0</v>
      </c>
      <c r="K1001">
        <v>0</v>
      </c>
      <c r="L1001">
        <v>2</v>
      </c>
      <c r="M1001">
        <v>0</v>
      </c>
      <c r="N1001">
        <v>0</v>
      </c>
      <c r="O1001">
        <v>0</v>
      </c>
      <c r="P1001">
        <v>1</v>
      </c>
      <c r="Q1001">
        <v>24</v>
      </c>
    </row>
    <row r="1002" spans="2:17" x14ac:dyDescent="0.25">
      <c r="B1002">
        <v>164</v>
      </c>
      <c r="C1002">
        <v>84</v>
      </c>
      <c r="D1002">
        <v>-65</v>
      </c>
      <c r="E1002">
        <v>-65</v>
      </c>
      <c r="F1002">
        <v>0</v>
      </c>
      <c r="G1002">
        <v>0</v>
      </c>
      <c r="H1002">
        <v>0</v>
      </c>
      <c r="I1002">
        <v>-1</v>
      </c>
      <c r="J1002">
        <v>0</v>
      </c>
      <c r="K1002">
        <v>0</v>
      </c>
      <c r="L1002">
        <v>2</v>
      </c>
      <c r="M1002">
        <v>0</v>
      </c>
      <c r="N1002">
        <v>0</v>
      </c>
      <c r="O1002">
        <v>0</v>
      </c>
      <c r="P1002">
        <v>1</v>
      </c>
      <c r="Q1002">
        <v>24</v>
      </c>
    </row>
    <row r="1003" spans="2:17" x14ac:dyDescent="0.25">
      <c r="B1003">
        <v>165</v>
      </c>
      <c r="C1003">
        <v>84</v>
      </c>
      <c r="D1003">
        <v>-65</v>
      </c>
      <c r="E1003">
        <v>-65</v>
      </c>
      <c r="F1003">
        <v>0</v>
      </c>
      <c r="G1003">
        <v>0</v>
      </c>
      <c r="H1003">
        <v>0</v>
      </c>
      <c r="I1003">
        <v>-1</v>
      </c>
      <c r="J1003">
        <v>0</v>
      </c>
      <c r="K1003">
        <v>0</v>
      </c>
      <c r="L1003">
        <v>2</v>
      </c>
      <c r="M1003">
        <v>0</v>
      </c>
      <c r="N1003">
        <v>0</v>
      </c>
      <c r="O1003">
        <v>0</v>
      </c>
      <c r="P1003">
        <v>1</v>
      </c>
      <c r="Q1003">
        <v>24</v>
      </c>
    </row>
    <row r="1004" spans="2:17" x14ac:dyDescent="0.25">
      <c r="B1004">
        <v>166</v>
      </c>
      <c r="C1004">
        <v>84</v>
      </c>
      <c r="D1004">
        <v>-65</v>
      </c>
      <c r="E1004">
        <v>-65</v>
      </c>
      <c r="F1004">
        <v>0</v>
      </c>
      <c r="G1004">
        <v>0</v>
      </c>
      <c r="H1004">
        <v>0</v>
      </c>
      <c r="I1004">
        <v>-1</v>
      </c>
      <c r="J1004">
        <v>0</v>
      </c>
      <c r="K1004">
        <v>0</v>
      </c>
      <c r="L1004">
        <v>2</v>
      </c>
      <c r="M1004">
        <v>0</v>
      </c>
      <c r="N1004">
        <v>0</v>
      </c>
      <c r="O1004">
        <v>0</v>
      </c>
      <c r="P1004">
        <v>1</v>
      </c>
      <c r="Q1004">
        <v>24</v>
      </c>
    </row>
    <row r="1005" spans="2:17" x14ac:dyDescent="0.25">
      <c r="B1005">
        <v>167</v>
      </c>
      <c r="C1005">
        <v>84</v>
      </c>
      <c r="D1005">
        <v>-65</v>
      </c>
      <c r="E1005">
        <v>-65</v>
      </c>
      <c r="F1005">
        <v>0</v>
      </c>
      <c r="G1005">
        <v>0</v>
      </c>
      <c r="H1005">
        <v>0</v>
      </c>
      <c r="I1005">
        <v>-1</v>
      </c>
      <c r="J1005">
        <v>0</v>
      </c>
      <c r="K1005">
        <v>0</v>
      </c>
      <c r="L1005">
        <v>2</v>
      </c>
      <c r="M1005">
        <v>0</v>
      </c>
      <c r="N1005">
        <v>0</v>
      </c>
      <c r="O1005">
        <v>0</v>
      </c>
      <c r="P1005">
        <v>1</v>
      </c>
      <c r="Q1005">
        <v>24</v>
      </c>
    </row>
    <row r="1006" spans="2:17" x14ac:dyDescent="0.25">
      <c r="B1006">
        <v>168</v>
      </c>
      <c r="C1006">
        <v>84</v>
      </c>
      <c r="D1006">
        <v>-65</v>
      </c>
      <c r="E1006">
        <v>-65</v>
      </c>
      <c r="F1006">
        <v>0</v>
      </c>
      <c r="G1006">
        <v>0</v>
      </c>
      <c r="H1006">
        <v>0</v>
      </c>
      <c r="I1006">
        <v>-1</v>
      </c>
      <c r="J1006">
        <v>0</v>
      </c>
      <c r="K1006">
        <v>0</v>
      </c>
      <c r="L1006">
        <v>2</v>
      </c>
      <c r="M1006">
        <v>0</v>
      </c>
      <c r="N1006">
        <v>0</v>
      </c>
      <c r="O1006">
        <v>0</v>
      </c>
      <c r="P1006">
        <v>1</v>
      </c>
      <c r="Q1006">
        <v>24</v>
      </c>
    </row>
    <row r="1007" spans="2:17" x14ac:dyDescent="0.25">
      <c r="B1007">
        <v>169</v>
      </c>
      <c r="C1007">
        <v>84</v>
      </c>
      <c r="D1007">
        <v>-65</v>
      </c>
      <c r="E1007">
        <v>-65</v>
      </c>
      <c r="F1007">
        <v>0</v>
      </c>
      <c r="G1007">
        <v>0</v>
      </c>
      <c r="H1007">
        <v>0</v>
      </c>
      <c r="I1007">
        <v>-1</v>
      </c>
      <c r="J1007">
        <v>0</v>
      </c>
      <c r="K1007">
        <v>0</v>
      </c>
      <c r="L1007">
        <v>2</v>
      </c>
      <c r="M1007">
        <v>0</v>
      </c>
      <c r="N1007">
        <v>0</v>
      </c>
      <c r="O1007">
        <v>0</v>
      </c>
      <c r="P1007">
        <v>1</v>
      </c>
      <c r="Q1007">
        <v>24</v>
      </c>
    </row>
    <row r="1008" spans="2:17" x14ac:dyDescent="0.25">
      <c r="B1008">
        <v>170</v>
      </c>
      <c r="C1008">
        <v>84</v>
      </c>
      <c r="D1008">
        <v>-65</v>
      </c>
      <c r="E1008">
        <v>-65</v>
      </c>
      <c r="F1008">
        <v>0</v>
      </c>
      <c r="G1008">
        <v>0</v>
      </c>
      <c r="H1008">
        <v>0</v>
      </c>
      <c r="I1008">
        <v>-1</v>
      </c>
      <c r="J1008">
        <v>0</v>
      </c>
      <c r="K1008">
        <v>0</v>
      </c>
      <c r="L1008">
        <v>2</v>
      </c>
      <c r="M1008">
        <v>0</v>
      </c>
      <c r="N1008">
        <v>0</v>
      </c>
      <c r="O1008">
        <v>0</v>
      </c>
      <c r="P1008">
        <v>1</v>
      </c>
      <c r="Q1008">
        <v>24</v>
      </c>
    </row>
    <row r="1009" spans="2:17" x14ac:dyDescent="0.25">
      <c r="B1009">
        <v>171</v>
      </c>
      <c r="C1009">
        <v>84</v>
      </c>
      <c r="D1009">
        <v>-65</v>
      </c>
      <c r="E1009">
        <v>-65</v>
      </c>
      <c r="F1009">
        <v>0</v>
      </c>
      <c r="G1009">
        <v>0</v>
      </c>
      <c r="H1009">
        <v>0</v>
      </c>
      <c r="I1009">
        <v>-1</v>
      </c>
      <c r="J1009">
        <v>0</v>
      </c>
      <c r="K1009">
        <v>0</v>
      </c>
      <c r="L1009">
        <v>2</v>
      </c>
      <c r="M1009">
        <v>0</v>
      </c>
      <c r="N1009">
        <v>0</v>
      </c>
      <c r="O1009">
        <v>0</v>
      </c>
      <c r="P1009">
        <v>1</v>
      </c>
      <c r="Q1009">
        <v>24</v>
      </c>
    </row>
    <row r="1010" spans="2:17" x14ac:dyDescent="0.25">
      <c r="B1010">
        <v>172</v>
      </c>
      <c r="C1010">
        <v>84</v>
      </c>
      <c r="D1010">
        <v>-65</v>
      </c>
      <c r="E1010">
        <v>-65</v>
      </c>
      <c r="F1010">
        <v>0</v>
      </c>
      <c r="G1010">
        <v>0</v>
      </c>
      <c r="H1010">
        <v>0</v>
      </c>
      <c r="I1010">
        <v>-1</v>
      </c>
      <c r="J1010">
        <v>0</v>
      </c>
      <c r="K1010">
        <v>0</v>
      </c>
      <c r="L1010">
        <v>2</v>
      </c>
      <c r="M1010">
        <v>0</v>
      </c>
      <c r="N1010">
        <v>0</v>
      </c>
      <c r="O1010">
        <v>0</v>
      </c>
      <c r="P1010">
        <v>1</v>
      </c>
      <c r="Q1010">
        <v>24</v>
      </c>
    </row>
    <row r="1011" spans="2:17" x14ac:dyDescent="0.25">
      <c r="B1011">
        <v>173</v>
      </c>
      <c r="C1011">
        <v>84</v>
      </c>
      <c r="D1011">
        <v>-65</v>
      </c>
      <c r="E1011">
        <v>-65</v>
      </c>
      <c r="F1011">
        <v>0</v>
      </c>
      <c r="G1011">
        <v>0</v>
      </c>
      <c r="H1011">
        <v>0</v>
      </c>
      <c r="I1011">
        <v>-1</v>
      </c>
      <c r="J1011">
        <v>0</v>
      </c>
      <c r="K1011">
        <v>0</v>
      </c>
      <c r="L1011">
        <v>2</v>
      </c>
      <c r="M1011">
        <v>0</v>
      </c>
      <c r="N1011">
        <v>0</v>
      </c>
      <c r="O1011">
        <v>0</v>
      </c>
      <c r="P1011">
        <v>1</v>
      </c>
      <c r="Q1011">
        <v>24</v>
      </c>
    </row>
    <row r="1012" spans="2:17" x14ac:dyDescent="0.25">
      <c r="B1012">
        <v>174</v>
      </c>
      <c r="C1012">
        <v>84</v>
      </c>
      <c r="D1012">
        <v>-65</v>
      </c>
      <c r="E1012">
        <v>-65</v>
      </c>
      <c r="F1012">
        <v>0</v>
      </c>
      <c r="G1012">
        <v>0</v>
      </c>
      <c r="H1012">
        <v>0</v>
      </c>
      <c r="I1012">
        <v>-1</v>
      </c>
      <c r="J1012">
        <v>0</v>
      </c>
      <c r="K1012">
        <v>0</v>
      </c>
      <c r="L1012">
        <v>2</v>
      </c>
      <c r="M1012">
        <v>0</v>
      </c>
      <c r="N1012">
        <v>0</v>
      </c>
      <c r="O1012">
        <v>0</v>
      </c>
      <c r="P1012">
        <v>1</v>
      </c>
      <c r="Q1012">
        <v>24</v>
      </c>
    </row>
    <row r="1013" spans="2:17" x14ac:dyDescent="0.25">
      <c r="B1013">
        <v>175</v>
      </c>
      <c r="C1013">
        <v>84</v>
      </c>
      <c r="D1013">
        <v>-65</v>
      </c>
      <c r="E1013">
        <v>-65</v>
      </c>
      <c r="F1013">
        <v>0</v>
      </c>
      <c r="G1013">
        <v>0</v>
      </c>
      <c r="H1013">
        <v>0</v>
      </c>
      <c r="I1013">
        <v>-1</v>
      </c>
      <c r="J1013">
        <v>0</v>
      </c>
      <c r="K1013">
        <v>0</v>
      </c>
      <c r="L1013">
        <v>2</v>
      </c>
      <c r="M1013">
        <v>0</v>
      </c>
      <c r="N1013">
        <v>0</v>
      </c>
      <c r="O1013">
        <v>0</v>
      </c>
      <c r="P1013">
        <v>1</v>
      </c>
      <c r="Q1013">
        <v>24</v>
      </c>
    </row>
    <row r="1014" spans="2:17" x14ac:dyDescent="0.25">
      <c r="B1014">
        <v>176</v>
      </c>
      <c r="C1014">
        <v>84</v>
      </c>
      <c r="D1014">
        <v>-65</v>
      </c>
      <c r="E1014">
        <v>-65</v>
      </c>
      <c r="F1014">
        <v>0</v>
      </c>
      <c r="G1014">
        <v>0</v>
      </c>
      <c r="H1014">
        <v>0</v>
      </c>
      <c r="I1014">
        <v>-1</v>
      </c>
      <c r="J1014">
        <v>0</v>
      </c>
      <c r="K1014">
        <v>0</v>
      </c>
      <c r="L1014">
        <v>2</v>
      </c>
      <c r="M1014">
        <v>0</v>
      </c>
      <c r="N1014">
        <v>0</v>
      </c>
      <c r="O1014">
        <v>0</v>
      </c>
      <c r="P1014">
        <v>1</v>
      </c>
      <c r="Q1014">
        <v>24</v>
      </c>
    </row>
    <row r="1015" spans="2:17" x14ac:dyDescent="0.25">
      <c r="B1015">
        <v>177</v>
      </c>
      <c r="C1015">
        <v>84</v>
      </c>
      <c r="D1015">
        <v>-65</v>
      </c>
      <c r="E1015">
        <v>-65</v>
      </c>
      <c r="F1015">
        <v>0</v>
      </c>
      <c r="G1015">
        <v>0</v>
      </c>
      <c r="H1015">
        <v>0</v>
      </c>
      <c r="I1015">
        <v>-1</v>
      </c>
      <c r="J1015">
        <v>0</v>
      </c>
      <c r="K1015">
        <v>0</v>
      </c>
      <c r="L1015">
        <v>2</v>
      </c>
      <c r="M1015">
        <v>0</v>
      </c>
      <c r="N1015">
        <v>0</v>
      </c>
      <c r="O1015">
        <v>0</v>
      </c>
      <c r="P1015">
        <v>1</v>
      </c>
      <c r="Q1015">
        <v>24</v>
      </c>
    </row>
    <row r="1016" spans="2:17" x14ac:dyDescent="0.25">
      <c r="B1016">
        <v>178</v>
      </c>
      <c r="C1016">
        <v>84</v>
      </c>
      <c r="D1016">
        <v>-65</v>
      </c>
      <c r="E1016">
        <v>-65</v>
      </c>
      <c r="F1016">
        <v>0</v>
      </c>
      <c r="G1016">
        <v>0</v>
      </c>
      <c r="H1016">
        <v>0</v>
      </c>
      <c r="I1016">
        <v>-1</v>
      </c>
      <c r="J1016">
        <v>0</v>
      </c>
      <c r="K1016">
        <v>0</v>
      </c>
      <c r="L1016">
        <v>2</v>
      </c>
      <c r="M1016">
        <v>0</v>
      </c>
      <c r="N1016">
        <v>0</v>
      </c>
      <c r="O1016">
        <v>0</v>
      </c>
      <c r="P1016">
        <v>1</v>
      </c>
      <c r="Q1016">
        <v>24</v>
      </c>
    </row>
    <row r="1017" spans="2:17" x14ac:dyDescent="0.25">
      <c r="B1017">
        <v>179</v>
      </c>
      <c r="C1017">
        <v>84</v>
      </c>
      <c r="D1017">
        <v>-65</v>
      </c>
      <c r="E1017">
        <v>-65</v>
      </c>
      <c r="F1017">
        <v>0</v>
      </c>
      <c r="G1017">
        <v>0</v>
      </c>
      <c r="H1017">
        <v>0</v>
      </c>
      <c r="I1017">
        <v>-1</v>
      </c>
      <c r="J1017">
        <v>0</v>
      </c>
      <c r="K1017">
        <v>0</v>
      </c>
      <c r="L1017">
        <v>2</v>
      </c>
      <c r="M1017">
        <v>0</v>
      </c>
      <c r="N1017">
        <v>0</v>
      </c>
      <c r="O1017">
        <v>0</v>
      </c>
      <c r="P1017">
        <v>1</v>
      </c>
      <c r="Q1017">
        <v>24</v>
      </c>
    </row>
    <row r="1018" spans="2:17" x14ac:dyDescent="0.25">
      <c r="B1018">
        <v>180</v>
      </c>
      <c r="C1018">
        <v>84</v>
      </c>
      <c r="D1018">
        <v>-65</v>
      </c>
      <c r="E1018">
        <v>-65</v>
      </c>
      <c r="F1018">
        <v>0</v>
      </c>
      <c r="G1018">
        <v>0</v>
      </c>
      <c r="H1018">
        <v>0</v>
      </c>
      <c r="I1018">
        <v>-1</v>
      </c>
      <c r="J1018">
        <v>0</v>
      </c>
      <c r="K1018">
        <v>0</v>
      </c>
      <c r="L1018">
        <v>2</v>
      </c>
      <c r="M1018">
        <v>0</v>
      </c>
      <c r="N1018">
        <v>0</v>
      </c>
      <c r="O1018">
        <v>0</v>
      </c>
      <c r="P1018">
        <v>1</v>
      </c>
      <c r="Q1018">
        <v>24</v>
      </c>
    </row>
    <row r="1019" spans="2:17" x14ac:dyDescent="0.25">
      <c r="B1019">
        <v>181</v>
      </c>
      <c r="C1019">
        <v>84</v>
      </c>
      <c r="D1019">
        <v>-65</v>
      </c>
      <c r="E1019">
        <v>-65</v>
      </c>
      <c r="F1019">
        <v>0</v>
      </c>
      <c r="G1019">
        <v>0</v>
      </c>
      <c r="H1019">
        <v>0</v>
      </c>
      <c r="I1019">
        <v>-1</v>
      </c>
      <c r="J1019">
        <v>0</v>
      </c>
      <c r="K1019">
        <v>0</v>
      </c>
      <c r="L1019">
        <v>2</v>
      </c>
      <c r="M1019">
        <v>0</v>
      </c>
      <c r="N1019">
        <v>0</v>
      </c>
      <c r="O1019">
        <v>0</v>
      </c>
      <c r="P1019">
        <v>1</v>
      </c>
      <c r="Q1019">
        <v>24</v>
      </c>
    </row>
    <row r="1020" spans="2:17" x14ac:dyDescent="0.25">
      <c r="B1020">
        <v>182</v>
      </c>
      <c r="C1020">
        <v>84</v>
      </c>
      <c r="D1020">
        <v>-65</v>
      </c>
      <c r="E1020">
        <v>-65</v>
      </c>
      <c r="F1020">
        <v>0</v>
      </c>
      <c r="G1020">
        <v>0</v>
      </c>
      <c r="H1020">
        <v>0</v>
      </c>
      <c r="I1020">
        <v>-1</v>
      </c>
      <c r="J1020">
        <v>0</v>
      </c>
      <c r="K1020">
        <v>0</v>
      </c>
      <c r="L1020">
        <v>2</v>
      </c>
      <c r="M1020">
        <v>0</v>
      </c>
      <c r="N1020">
        <v>0</v>
      </c>
      <c r="O1020">
        <v>0</v>
      </c>
      <c r="P1020">
        <v>1</v>
      </c>
      <c r="Q1020">
        <v>24</v>
      </c>
    </row>
    <row r="1021" spans="2:17" x14ac:dyDescent="0.25">
      <c r="B1021">
        <v>183</v>
      </c>
      <c r="C1021">
        <v>84</v>
      </c>
      <c r="D1021">
        <v>-65</v>
      </c>
      <c r="E1021">
        <v>-65</v>
      </c>
      <c r="F1021">
        <v>0</v>
      </c>
      <c r="G1021">
        <v>0</v>
      </c>
      <c r="H1021">
        <v>0</v>
      </c>
      <c r="I1021">
        <v>-1</v>
      </c>
      <c r="J1021">
        <v>0</v>
      </c>
      <c r="K1021">
        <v>0</v>
      </c>
      <c r="L1021">
        <v>2</v>
      </c>
      <c r="M1021">
        <v>0</v>
      </c>
      <c r="N1021">
        <v>0</v>
      </c>
      <c r="O1021">
        <v>0</v>
      </c>
      <c r="P1021">
        <v>1</v>
      </c>
      <c r="Q1021">
        <v>24</v>
      </c>
    </row>
    <row r="1022" spans="2:17" x14ac:dyDescent="0.25">
      <c r="B1022">
        <v>184</v>
      </c>
      <c r="C1022">
        <v>84</v>
      </c>
      <c r="D1022">
        <v>-65</v>
      </c>
      <c r="E1022">
        <v>-65</v>
      </c>
      <c r="F1022">
        <v>0</v>
      </c>
      <c r="G1022">
        <v>0</v>
      </c>
      <c r="H1022">
        <v>0</v>
      </c>
      <c r="I1022">
        <v>-1</v>
      </c>
      <c r="J1022">
        <v>0</v>
      </c>
      <c r="K1022">
        <v>0</v>
      </c>
      <c r="L1022">
        <v>2</v>
      </c>
      <c r="M1022">
        <v>0</v>
      </c>
      <c r="N1022">
        <v>0</v>
      </c>
      <c r="O1022">
        <v>0</v>
      </c>
      <c r="P1022">
        <v>1</v>
      </c>
      <c r="Q1022">
        <v>24</v>
      </c>
    </row>
    <row r="1023" spans="2:17" x14ac:dyDescent="0.25">
      <c r="B1023">
        <v>185</v>
      </c>
      <c r="C1023">
        <v>84</v>
      </c>
      <c r="D1023">
        <v>-65</v>
      </c>
      <c r="E1023">
        <v>-65</v>
      </c>
      <c r="F1023">
        <v>0</v>
      </c>
      <c r="G1023">
        <v>0</v>
      </c>
      <c r="H1023">
        <v>0</v>
      </c>
      <c r="I1023">
        <v>-1</v>
      </c>
      <c r="J1023">
        <v>0</v>
      </c>
      <c r="K1023">
        <v>0</v>
      </c>
      <c r="L1023">
        <v>2</v>
      </c>
      <c r="M1023">
        <v>0</v>
      </c>
      <c r="N1023">
        <v>0</v>
      </c>
      <c r="O1023">
        <v>0</v>
      </c>
      <c r="P1023">
        <v>1</v>
      </c>
      <c r="Q1023">
        <v>24</v>
      </c>
    </row>
    <row r="1024" spans="2:17" x14ac:dyDescent="0.25">
      <c r="B1024">
        <v>186</v>
      </c>
      <c r="C1024">
        <v>84</v>
      </c>
      <c r="D1024">
        <v>-65</v>
      </c>
      <c r="E1024">
        <v>-65</v>
      </c>
      <c r="F1024">
        <v>0</v>
      </c>
      <c r="G1024">
        <v>0</v>
      </c>
      <c r="H1024">
        <v>0</v>
      </c>
      <c r="I1024">
        <v>-1</v>
      </c>
      <c r="J1024">
        <v>0</v>
      </c>
      <c r="K1024">
        <v>0</v>
      </c>
      <c r="L1024">
        <v>2</v>
      </c>
      <c r="M1024">
        <v>0</v>
      </c>
      <c r="N1024">
        <v>0</v>
      </c>
      <c r="O1024">
        <v>0</v>
      </c>
      <c r="P1024">
        <v>1</v>
      </c>
      <c r="Q1024">
        <v>24</v>
      </c>
    </row>
    <row r="1025" spans="2:17" x14ac:dyDescent="0.25">
      <c r="B1025">
        <v>187</v>
      </c>
      <c r="C1025">
        <v>84</v>
      </c>
      <c r="D1025">
        <v>-65</v>
      </c>
      <c r="E1025">
        <v>-65</v>
      </c>
      <c r="F1025">
        <v>0</v>
      </c>
      <c r="G1025">
        <v>0</v>
      </c>
      <c r="H1025">
        <v>0</v>
      </c>
      <c r="I1025">
        <v>-1</v>
      </c>
      <c r="J1025">
        <v>0</v>
      </c>
      <c r="K1025">
        <v>0</v>
      </c>
      <c r="L1025">
        <v>2</v>
      </c>
      <c r="M1025">
        <v>0</v>
      </c>
      <c r="N1025">
        <v>0</v>
      </c>
      <c r="O1025">
        <v>0</v>
      </c>
      <c r="P1025">
        <v>1</v>
      </c>
      <c r="Q1025">
        <v>24</v>
      </c>
    </row>
    <row r="1026" spans="2:17" x14ac:dyDescent="0.25">
      <c r="B1026">
        <v>188</v>
      </c>
      <c r="C1026">
        <v>84</v>
      </c>
      <c r="D1026">
        <v>-65</v>
      </c>
      <c r="E1026">
        <v>-65</v>
      </c>
      <c r="F1026">
        <v>0</v>
      </c>
      <c r="G1026">
        <v>0</v>
      </c>
      <c r="H1026">
        <v>0</v>
      </c>
      <c r="I1026">
        <v>-1</v>
      </c>
      <c r="J1026">
        <v>0</v>
      </c>
      <c r="K1026">
        <v>0</v>
      </c>
      <c r="L1026">
        <v>2</v>
      </c>
      <c r="M1026">
        <v>0</v>
      </c>
      <c r="N1026">
        <v>0</v>
      </c>
      <c r="O1026">
        <v>0</v>
      </c>
      <c r="P1026">
        <v>1</v>
      </c>
      <c r="Q1026">
        <v>24</v>
      </c>
    </row>
    <row r="1027" spans="2:17" x14ac:dyDescent="0.25">
      <c r="B1027">
        <v>189</v>
      </c>
      <c r="C1027">
        <v>84</v>
      </c>
      <c r="D1027">
        <v>-65</v>
      </c>
      <c r="E1027">
        <v>-65</v>
      </c>
      <c r="F1027">
        <v>0</v>
      </c>
      <c r="G1027">
        <v>0</v>
      </c>
      <c r="H1027">
        <v>0</v>
      </c>
      <c r="I1027">
        <v>-1</v>
      </c>
      <c r="J1027">
        <v>0</v>
      </c>
      <c r="K1027">
        <v>0</v>
      </c>
      <c r="L1027">
        <v>2</v>
      </c>
      <c r="M1027">
        <v>0</v>
      </c>
      <c r="N1027">
        <v>0</v>
      </c>
      <c r="O1027">
        <v>0</v>
      </c>
      <c r="P1027">
        <v>1</v>
      </c>
      <c r="Q1027">
        <v>24</v>
      </c>
    </row>
    <row r="1028" spans="2:17" x14ac:dyDescent="0.25">
      <c r="B1028">
        <v>190</v>
      </c>
      <c r="C1028">
        <v>84</v>
      </c>
      <c r="D1028">
        <v>-65</v>
      </c>
      <c r="E1028">
        <v>-65</v>
      </c>
      <c r="F1028">
        <v>0</v>
      </c>
      <c r="G1028">
        <v>0</v>
      </c>
      <c r="H1028">
        <v>0</v>
      </c>
      <c r="I1028">
        <v>-1</v>
      </c>
      <c r="J1028">
        <v>0</v>
      </c>
      <c r="K1028">
        <v>0</v>
      </c>
      <c r="L1028">
        <v>2</v>
      </c>
      <c r="M1028">
        <v>0</v>
      </c>
      <c r="N1028">
        <v>0</v>
      </c>
      <c r="O1028">
        <v>0</v>
      </c>
      <c r="P1028">
        <v>1</v>
      </c>
      <c r="Q1028">
        <v>24</v>
      </c>
    </row>
    <row r="1029" spans="2:17" x14ac:dyDescent="0.25">
      <c r="B1029">
        <v>191</v>
      </c>
      <c r="C1029">
        <v>84</v>
      </c>
      <c r="D1029">
        <v>-65</v>
      </c>
      <c r="E1029">
        <v>-65</v>
      </c>
      <c r="F1029">
        <v>0</v>
      </c>
      <c r="G1029">
        <v>0</v>
      </c>
      <c r="H1029">
        <v>0</v>
      </c>
      <c r="I1029">
        <v>-1</v>
      </c>
      <c r="J1029">
        <v>0</v>
      </c>
      <c r="K1029">
        <v>0</v>
      </c>
      <c r="L1029">
        <v>2</v>
      </c>
      <c r="M1029">
        <v>0</v>
      </c>
      <c r="N1029">
        <v>0</v>
      </c>
      <c r="O1029">
        <v>0</v>
      </c>
      <c r="P1029">
        <v>1</v>
      </c>
      <c r="Q1029">
        <v>24</v>
      </c>
    </row>
    <row r="1030" spans="2:17" x14ac:dyDescent="0.25">
      <c r="B1030">
        <v>192</v>
      </c>
      <c r="C1030">
        <v>84</v>
      </c>
      <c r="D1030">
        <v>-65</v>
      </c>
      <c r="E1030">
        <v>-65</v>
      </c>
      <c r="F1030">
        <v>0</v>
      </c>
      <c r="G1030">
        <v>0</v>
      </c>
      <c r="H1030">
        <v>0</v>
      </c>
      <c r="I1030">
        <v>-1</v>
      </c>
      <c r="J1030">
        <v>0</v>
      </c>
      <c r="K1030">
        <v>0</v>
      </c>
      <c r="L1030">
        <v>2</v>
      </c>
      <c r="M1030">
        <v>0</v>
      </c>
      <c r="N1030">
        <v>0</v>
      </c>
      <c r="O1030">
        <v>0</v>
      </c>
      <c r="P1030">
        <v>1</v>
      </c>
      <c r="Q1030">
        <v>24</v>
      </c>
    </row>
    <row r="1031" spans="2:17" x14ac:dyDescent="0.25">
      <c r="B1031">
        <v>193</v>
      </c>
      <c r="C1031">
        <v>84</v>
      </c>
      <c r="D1031">
        <v>-65</v>
      </c>
      <c r="E1031">
        <v>-65</v>
      </c>
      <c r="F1031">
        <v>0</v>
      </c>
      <c r="G1031">
        <v>0</v>
      </c>
      <c r="H1031">
        <v>0</v>
      </c>
      <c r="I1031">
        <v>-1</v>
      </c>
      <c r="J1031">
        <v>0</v>
      </c>
      <c r="K1031">
        <v>0</v>
      </c>
      <c r="L1031">
        <v>2</v>
      </c>
      <c r="M1031">
        <v>0</v>
      </c>
      <c r="N1031">
        <v>0</v>
      </c>
      <c r="O1031">
        <v>0</v>
      </c>
      <c r="P1031">
        <v>1</v>
      </c>
      <c r="Q1031">
        <v>24</v>
      </c>
    </row>
    <row r="1032" spans="2:17" x14ac:dyDescent="0.25">
      <c r="B1032">
        <v>194</v>
      </c>
      <c r="C1032">
        <v>84</v>
      </c>
      <c r="D1032">
        <v>-65</v>
      </c>
      <c r="E1032">
        <v>-65</v>
      </c>
      <c r="F1032">
        <v>0</v>
      </c>
      <c r="G1032">
        <v>0</v>
      </c>
      <c r="H1032">
        <v>0</v>
      </c>
      <c r="I1032">
        <v>-1</v>
      </c>
      <c r="J1032">
        <v>0</v>
      </c>
      <c r="K1032">
        <v>0</v>
      </c>
      <c r="L1032">
        <v>2</v>
      </c>
      <c r="M1032">
        <v>0</v>
      </c>
      <c r="N1032">
        <v>0</v>
      </c>
      <c r="O1032">
        <v>0</v>
      </c>
      <c r="P1032">
        <v>1</v>
      </c>
      <c r="Q1032">
        <v>24</v>
      </c>
    </row>
    <row r="1033" spans="2:17" x14ac:dyDescent="0.25">
      <c r="B1033">
        <v>195</v>
      </c>
      <c r="C1033">
        <v>84</v>
      </c>
      <c r="D1033">
        <v>-65</v>
      </c>
      <c r="E1033">
        <v>-65</v>
      </c>
      <c r="F1033">
        <v>0</v>
      </c>
      <c r="G1033">
        <v>0</v>
      </c>
      <c r="H1033">
        <v>0</v>
      </c>
      <c r="I1033">
        <v>-1</v>
      </c>
      <c r="J1033">
        <v>0</v>
      </c>
      <c r="K1033">
        <v>0</v>
      </c>
      <c r="L1033">
        <v>2</v>
      </c>
      <c r="M1033">
        <v>0</v>
      </c>
      <c r="N1033">
        <v>0</v>
      </c>
      <c r="O1033">
        <v>0</v>
      </c>
      <c r="P1033">
        <v>1</v>
      </c>
      <c r="Q1033">
        <v>24</v>
      </c>
    </row>
    <row r="1034" spans="2:17" x14ac:dyDescent="0.25">
      <c r="B1034">
        <v>196</v>
      </c>
      <c r="C1034">
        <v>84</v>
      </c>
      <c r="D1034">
        <v>-65</v>
      </c>
      <c r="E1034">
        <v>-65</v>
      </c>
      <c r="F1034">
        <v>0</v>
      </c>
      <c r="G1034">
        <v>0</v>
      </c>
      <c r="H1034">
        <v>0</v>
      </c>
      <c r="I1034">
        <v>-1</v>
      </c>
      <c r="J1034">
        <v>0</v>
      </c>
      <c r="K1034">
        <v>0</v>
      </c>
      <c r="L1034">
        <v>2</v>
      </c>
      <c r="M1034">
        <v>0</v>
      </c>
      <c r="N1034">
        <v>0</v>
      </c>
      <c r="O1034">
        <v>0</v>
      </c>
      <c r="P1034">
        <v>1</v>
      </c>
      <c r="Q1034">
        <v>24</v>
      </c>
    </row>
    <row r="1035" spans="2:17" x14ac:dyDescent="0.25">
      <c r="B1035">
        <v>197</v>
      </c>
      <c r="C1035">
        <v>84</v>
      </c>
      <c r="D1035">
        <v>-65</v>
      </c>
      <c r="E1035">
        <v>-65</v>
      </c>
      <c r="F1035">
        <v>0</v>
      </c>
      <c r="G1035">
        <v>0</v>
      </c>
      <c r="H1035">
        <v>0</v>
      </c>
      <c r="I1035">
        <v>-1</v>
      </c>
      <c r="J1035">
        <v>0</v>
      </c>
      <c r="K1035">
        <v>0</v>
      </c>
      <c r="L1035">
        <v>2</v>
      </c>
      <c r="M1035">
        <v>0</v>
      </c>
      <c r="N1035">
        <v>0</v>
      </c>
      <c r="O1035">
        <v>0</v>
      </c>
      <c r="P1035">
        <v>1</v>
      </c>
      <c r="Q1035">
        <v>24</v>
      </c>
    </row>
    <row r="1036" spans="2:17" x14ac:dyDescent="0.25">
      <c r="B1036">
        <v>198</v>
      </c>
      <c r="C1036">
        <v>84</v>
      </c>
      <c r="D1036">
        <v>-65</v>
      </c>
      <c r="E1036">
        <v>-65</v>
      </c>
      <c r="F1036">
        <v>0</v>
      </c>
      <c r="G1036">
        <v>0</v>
      </c>
      <c r="H1036">
        <v>0</v>
      </c>
      <c r="I1036">
        <v>-1</v>
      </c>
      <c r="J1036">
        <v>0</v>
      </c>
      <c r="K1036">
        <v>0</v>
      </c>
      <c r="L1036">
        <v>2</v>
      </c>
      <c r="M1036">
        <v>0</v>
      </c>
      <c r="N1036">
        <v>0</v>
      </c>
      <c r="O1036">
        <v>0</v>
      </c>
      <c r="P1036">
        <v>1</v>
      </c>
      <c r="Q1036">
        <v>24</v>
      </c>
    </row>
    <row r="1037" spans="2:17" x14ac:dyDescent="0.25">
      <c r="B1037">
        <v>199</v>
      </c>
      <c r="C1037">
        <v>84</v>
      </c>
      <c r="D1037">
        <v>-65</v>
      </c>
      <c r="E1037">
        <v>-65</v>
      </c>
      <c r="F1037">
        <v>0</v>
      </c>
      <c r="G1037">
        <v>0</v>
      </c>
      <c r="H1037">
        <v>0</v>
      </c>
      <c r="I1037">
        <v>-1</v>
      </c>
      <c r="J1037">
        <v>0</v>
      </c>
      <c r="K1037">
        <v>0</v>
      </c>
      <c r="L1037">
        <v>2</v>
      </c>
      <c r="M1037">
        <v>0</v>
      </c>
      <c r="N1037">
        <v>0</v>
      </c>
      <c r="O1037">
        <v>0</v>
      </c>
      <c r="P1037">
        <v>1</v>
      </c>
      <c r="Q1037">
        <v>24</v>
      </c>
    </row>
    <row r="1038" spans="2:17" x14ac:dyDescent="0.25">
      <c r="B1038">
        <v>200</v>
      </c>
      <c r="C1038">
        <v>84</v>
      </c>
      <c r="D1038">
        <v>-65</v>
      </c>
      <c r="E1038">
        <v>-65</v>
      </c>
      <c r="F1038">
        <v>0</v>
      </c>
      <c r="G1038">
        <v>0</v>
      </c>
      <c r="H1038">
        <v>0</v>
      </c>
      <c r="I1038">
        <v>-1</v>
      </c>
      <c r="J1038">
        <v>0</v>
      </c>
      <c r="K1038">
        <v>0</v>
      </c>
      <c r="L1038">
        <v>2</v>
      </c>
      <c r="M1038">
        <v>0</v>
      </c>
      <c r="N1038">
        <v>0</v>
      </c>
      <c r="O1038">
        <v>0</v>
      </c>
      <c r="P1038">
        <v>1</v>
      </c>
      <c r="Q1038">
        <v>24</v>
      </c>
    </row>
    <row r="1039" spans="2:17" x14ac:dyDescent="0.25">
      <c r="B1039">
        <v>201</v>
      </c>
      <c r="C1039">
        <v>84</v>
      </c>
      <c r="D1039">
        <v>-65</v>
      </c>
      <c r="E1039">
        <v>-65</v>
      </c>
      <c r="F1039">
        <v>0</v>
      </c>
      <c r="G1039">
        <v>0</v>
      </c>
      <c r="H1039">
        <v>0</v>
      </c>
      <c r="I1039">
        <v>-1</v>
      </c>
      <c r="J1039">
        <v>0</v>
      </c>
      <c r="K1039">
        <v>0</v>
      </c>
      <c r="L1039">
        <v>2</v>
      </c>
      <c r="M1039">
        <v>0</v>
      </c>
      <c r="N1039">
        <v>0</v>
      </c>
      <c r="O1039">
        <v>0</v>
      </c>
      <c r="P1039">
        <v>1</v>
      </c>
      <c r="Q1039">
        <v>24</v>
      </c>
    </row>
    <row r="1040" spans="2:17" x14ac:dyDescent="0.25">
      <c r="B1040">
        <v>202</v>
      </c>
      <c r="C1040">
        <v>84</v>
      </c>
      <c r="D1040">
        <v>-65</v>
      </c>
      <c r="E1040">
        <v>-65</v>
      </c>
      <c r="F1040">
        <v>0</v>
      </c>
      <c r="G1040">
        <v>0</v>
      </c>
      <c r="H1040">
        <v>0</v>
      </c>
      <c r="I1040">
        <v>-1</v>
      </c>
      <c r="J1040">
        <v>0</v>
      </c>
      <c r="K1040">
        <v>0</v>
      </c>
      <c r="L1040">
        <v>2</v>
      </c>
      <c r="M1040">
        <v>0</v>
      </c>
      <c r="N1040">
        <v>0</v>
      </c>
      <c r="O1040">
        <v>0</v>
      </c>
      <c r="P1040">
        <v>1</v>
      </c>
      <c r="Q1040">
        <v>24</v>
      </c>
    </row>
    <row r="1041" spans="2:17" x14ac:dyDescent="0.25">
      <c r="B1041">
        <v>203</v>
      </c>
      <c r="C1041">
        <v>84</v>
      </c>
      <c r="D1041">
        <v>-65</v>
      </c>
      <c r="E1041">
        <v>-65</v>
      </c>
      <c r="F1041">
        <v>0</v>
      </c>
      <c r="G1041">
        <v>0</v>
      </c>
      <c r="H1041">
        <v>0</v>
      </c>
      <c r="I1041">
        <v>-1</v>
      </c>
      <c r="J1041">
        <v>0</v>
      </c>
      <c r="K1041">
        <v>0</v>
      </c>
      <c r="L1041">
        <v>2</v>
      </c>
      <c r="M1041">
        <v>0</v>
      </c>
      <c r="N1041">
        <v>0</v>
      </c>
      <c r="O1041">
        <v>0</v>
      </c>
      <c r="P1041">
        <v>1</v>
      </c>
      <c r="Q1041">
        <v>24</v>
      </c>
    </row>
    <row r="1042" spans="2:17" x14ac:dyDescent="0.25">
      <c r="B1042">
        <v>204</v>
      </c>
      <c r="C1042">
        <v>84</v>
      </c>
      <c r="D1042">
        <v>-65</v>
      </c>
      <c r="E1042">
        <v>-65</v>
      </c>
      <c r="F1042">
        <v>0</v>
      </c>
      <c r="G1042">
        <v>0</v>
      </c>
      <c r="H1042">
        <v>0</v>
      </c>
      <c r="I1042">
        <v>-1</v>
      </c>
      <c r="J1042">
        <v>0</v>
      </c>
      <c r="K1042">
        <v>0</v>
      </c>
      <c r="L1042">
        <v>2</v>
      </c>
      <c r="M1042">
        <v>0</v>
      </c>
      <c r="N1042">
        <v>0</v>
      </c>
      <c r="O1042">
        <v>0</v>
      </c>
      <c r="P1042">
        <v>1</v>
      </c>
      <c r="Q1042">
        <v>24</v>
      </c>
    </row>
    <row r="1043" spans="2:17" x14ac:dyDescent="0.25">
      <c r="B1043">
        <v>205</v>
      </c>
      <c r="C1043">
        <v>84</v>
      </c>
      <c r="D1043">
        <v>-65</v>
      </c>
      <c r="E1043">
        <v>-65</v>
      </c>
      <c r="F1043">
        <v>0</v>
      </c>
      <c r="G1043">
        <v>0</v>
      </c>
      <c r="H1043">
        <v>0</v>
      </c>
      <c r="I1043">
        <v>-1</v>
      </c>
      <c r="J1043">
        <v>0</v>
      </c>
      <c r="K1043">
        <v>0</v>
      </c>
      <c r="L1043">
        <v>2</v>
      </c>
      <c r="M1043">
        <v>0</v>
      </c>
      <c r="N1043">
        <v>0</v>
      </c>
      <c r="O1043">
        <v>0</v>
      </c>
      <c r="P1043">
        <v>1</v>
      </c>
      <c r="Q1043">
        <v>24</v>
      </c>
    </row>
    <row r="1044" spans="2:17" x14ac:dyDescent="0.25">
      <c r="B1044">
        <v>206</v>
      </c>
      <c r="C1044">
        <v>84</v>
      </c>
      <c r="D1044">
        <v>-65</v>
      </c>
      <c r="E1044">
        <v>-65</v>
      </c>
      <c r="F1044">
        <v>0</v>
      </c>
      <c r="G1044">
        <v>0</v>
      </c>
      <c r="H1044">
        <v>0</v>
      </c>
      <c r="I1044">
        <v>-1</v>
      </c>
      <c r="J1044">
        <v>0</v>
      </c>
      <c r="K1044">
        <v>0</v>
      </c>
      <c r="L1044">
        <v>2</v>
      </c>
      <c r="M1044">
        <v>0</v>
      </c>
      <c r="N1044">
        <v>0</v>
      </c>
      <c r="O1044">
        <v>0</v>
      </c>
      <c r="P1044">
        <v>1</v>
      </c>
      <c r="Q1044">
        <v>24</v>
      </c>
    </row>
    <row r="1045" spans="2:17" x14ac:dyDescent="0.25">
      <c r="B1045">
        <v>207</v>
      </c>
      <c r="C1045">
        <v>84</v>
      </c>
      <c r="D1045">
        <v>-65</v>
      </c>
      <c r="E1045">
        <v>-65</v>
      </c>
      <c r="F1045">
        <v>0</v>
      </c>
      <c r="G1045">
        <v>0</v>
      </c>
      <c r="H1045">
        <v>0</v>
      </c>
      <c r="I1045">
        <v>-1</v>
      </c>
      <c r="J1045">
        <v>0</v>
      </c>
      <c r="K1045">
        <v>0</v>
      </c>
      <c r="L1045">
        <v>2</v>
      </c>
      <c r="M1045">
        <v>0</v>
      </c>
      <c r="N1045">
        <v>0</v>
      </c>
      <c r="O1045">
        <v>0</v>
      </c>
      <c r="P1045">
        <v>1</v>
      </c>
      <c r="Q1045">
        <v>24</v>
      </c>
    </row>
    <row r="1046" spans="2:17" x14ac:dyDescent="0.25">
      <c r="B1046">
        <v>208</v>
      </c>
      <c r="C1046">
        <v>84</v>
      </c>
      <c r="D1046">
        <v>-65</v>
      </c>
      <c r="E1046">
        <v>-65</v>
      </c>
      <c r="F1046">
        <v>0</v>
      </c>
      <c r="G1046">
        <v>0</v>
      </c>
      <c r="H1046">
        <v>0</v>
      </c>
      <c r="I1046">
        <v>-1</v>
      </c>
      <c r="J1046">
        <v>0</v>
      </c>
      <c r="K1046">
        <v>0</v>
      </c>
      <c r="L1046">
        <v>2</v>
      </c>
      <c r="M1046">
        <v>0</v>
      </c>
      <c r="N1046">
        <v>0</v>
      </c>
      <c r="O1046">
        <v>0</v>
      </c>
      <c r="P1046">
        <v>1</v>
      </c>
      <c r="Q1046">
        <v>24</v>
      </c>
    </row>
    <row r="1047" spans="2:17" x14ac:dyDescent="0.25">
      <c r="B1047">
        <v>209</v>
      </c>
      <c r="C1047">
        <v>84</v>
      </c>
      <c r="D1047">
        <v>-65</v>
      </c>
      <c r="E1047">
        <v>-65</v>
      </c>
      <c r="F1047">
        <v>0</v>
      </c>
      <c r="G1047">
        <v>0</v>
      </c>
      <c r="H1047">
        <v>0</v>
      </c>
      <c r="I1047">
        <v>-1</v>
      </c>
      <c r="J1047">
        <v>0</v>
      </c>
      <c r="K1047">
        <v>0</v>
      </c>
      <c r="L1047">
        <v>2</v>
      </c>
      <c r="M1047">
        <v>0</v>
      </c>
      <c r="N1047">
        <v>0</v>
      </c>
      <c r="O1047">
        <v>0</v>
      </c>
      <c r="P1047">
        <v>1</v>
      </c>
      <c r="Q1047">
        <v>24</v>
      </c>
    </row>
    <row r="1048" spans="2:17" x14ac:dyDescent="0.25">
      <c r="B1048">
        <v>210</v>
      </c>
      <c r="C1048">
        <v>84</v>
      </c>
      <c r="D1048">
        <v>-65</v>
      </c>
      <c r="E1048">
        <v>-65</v>
      </c>
      <c r="F1048">
        <v>0</v>
      </c>
      <c r="G1048">
        <v>0</v>
      </c>
      <c r="H1048">
        <v>0</v>
      </c>
      <c r="I1048">
        <v>-1</v>
      </c>
      <c r="J1048">
        <v>0</v>
      </c>
      <c r="K1048">
        <v>0</v>
      </c>
      <c r="L1048">
        <v>2</v>
      </c>
      <c r="M1048">
        <v>0</v>
      </c>
      <c r="N1048">
        <v>0</v>
      </c>
      <c r="O1048">
        <v>0</v>
      </c>
      <c r="P1048">
        <v>1</v>
      </c>
      <c r="Q1048">
        <v>24</v>
      </c>
    </row>
    <row r="1049" spans="2:17" x14ac:dyDescent="0.25">
      <c r="B1049">
        <v>211</v>
      </c>
      <c r="C1049">
        <v>84</v>
      </c>
      <c r="D1049">
        <v>-65</v>
      </c>
      <c r="E1049">
        <v>-65</v>
      </c>
      <c r="F1049">
        <v>0</v>
      </c>
      <c r="G1049">
        <v>0</v>
      </c>
      <c r="H1049">
        <v>0</v>
      </c>
      <c r="I1049">
        <v>-1</v>
      </c>
      <c r="J1049">
        <v>0</v>
      </c>
      <c r="K1049">
        <v>0</v>
      </c>
      <c r="L1049">
        <v>2</v>
      </c>
      <c r="M1049">
        <v>0</v>
      </c>
      <c r="N1049">
        <v>0</v>
      </c>
      <c r="O1049">
        <v>0</v>
      </c>
      <c r="P1049">
        <v>1</v>
      </c>
      <c r="Q1049">
        <v>24</v>
      </c>
    </row>
    <row r="1050" spans="2:17" x14ac:dyDescent="0.25">
      <c r="B1050">
        <v>212</v>
      </c>
      <c r="C1050">
        <v>84</v>
      </c>
      <c r="D1050">
        <v>-65</v>
      </c>
      <c r="E1050">
        <v>-65</v>
      </c>
      <c r="F1050">
        <v>0</v>
      </c>
      <c r="G1050">
        <v>0</v>
      </c>
      <c r="H1050">
        <v>0</v>
      </c>
      <c r="I1050">
        <v>-1</v>
      </c>
      <c r="J1050">
        <v>0</v>
      </c>
      <c r="K1050">
        <v>0</v>
      </c>
      <c r="L1050">
        <v>2</v>
      </c>
      <c r="M1050">
        <v>0</v>
      </c>
      <c r="N1050">
        <v>0</v>
      </c>
      <c r="O1050">
        <v>0</v>
      </c>
      <c r="P1050">
        <v>1</v>
      </c>
      <c r="Q1050">
        <v>24</v>
      </c>
    </row>
    <row r="1051" spans="2:17" x14ac:dyDescent="0.25">
      <c r="B1051">
        <v>213</v>
      </c>
      <c r="C1051">
        <v>84</v>
      </c>
      <c r="D1051">
        <v>-65</v>
      </c>
      <c r="E1051">
        <v>-65</v>
      </c>
      <c r="F1051">
        <v>0</v>
      </c>
      <c r="G1051">
        <v>0</v>
      </c>
      <c r="H1051">
        <v>0</v>
      </c>
      <c r="I1051">
        <v>-1</v>
      </c>
      <c r="J1051">
        <v>0</v>
      </c>
      <c r="K1051">
        <v>0</v>
      </c>
      <c r="L1051">
        <v>2</v>
      </c>
      <c r="M1051">
        <v>0</v>
      </c>
      <c r="N1051">
        <v>0</v>
      </c>
      <c r="O1051">
        <v>0</v>
      </c>
      <c r="P1051">
        <v>1</v>
      </c>
      <c r="Q1051">
        <v>24</v>
      </c>
    </row>
    <row r="1052" spans="2:17" x14ac:dyDescent="0.25">
      <c r="B1052">
        <v>214</v>
      </c>
      <c r="C1052">
        <v>84</v>
      </c>
      <c r="D1052">
        <v>-65</v>
      </c>
      <c r="E1052">
        <v>-65</v>
      </c>
      <c r="F1052">
        <v>0</v>
      </c>
      <c r="G1052">
        <v>0</v>
      </c>
      <c r="H1052">
        <v>0</v>
      </c>
      <c r="I1052">
        <v>-1</v>
      </c>
      <c r="J1052">
        <v>0</v>
      </c>
      <c r="K1052">
        <v>0</v>
      </c>
      <c r="L1052">
        <v>2</v>
      </c>
      <c r="M1052">
        <v>0</v>
      </c>
      <c r="N1052">
        <v>0</v>
      </c>
      <c r="O1052">
        <v>0</v>
      </c>
      <c r="P1052">
        <v>1</v>
      </c>
      <c r="Q1052">
        <v>24</v>
      </c>
    </row>
    <row r="1053" spans="2:17" x14ac:dyDescent="0.25">
      <c r="B1053">
        <v>215</v>
      </c>
      <c r="C1053">
        <v>84</v>
      </c>
      <c r="D1053">
        <v>-65</v>
      </c>
      <c r="E1053">
        <v>-65</v>
      </c>
      <c r="F1053">
        <v>0</v>
      </c>
      <c r="G1053">
        <v>0</v>
      </c>
      <c r="H1053">
        <v>0</v>
      </c>
      <c r="I1053">
        <v>-1</v>
      </c>
      <c r="J1053">
        <v>0</v>
      </c>
      <c r="K1053">
        <v>0</v>
      </c>
      <c r="L1053">
        <v>2</v>
      </c>
      <c r="M1053">
        <v>0</v>
      </c>
      <c r="N1053">
        <v>0</v>
      </c>
      <c r="O1053">
        <v>0</v>
      </c>
      <c r="P1053">
        <v>1</v>
      </c>
      <c r="Q1053">
        <v>24</v>
      </c>
    </row>
    <row r="1054" spans="2:17" x14ac:dyDescent="0.25">
      <c r="B1054">
        <v>216</v>
      </c>
      <c r="C1054">
        <v>84</v>
      </c>
      <c r="D1054">
        <v>-65</v>
      </c>
      <c r="E1054">
        <v>-65</v>
      </c>
      <c r="F1054">
        <v>0</v>
      </c>
      <c r="G1054">
        <v>0</v>
      </c>
      <c r="H1054">
        <v>0</v>
      </c>
      <c r="I1054">
        <v>-1</v>
      </c>
      <c r="J1054">
        <v>0</v>
      </c>
      <c r="K1054">
        <v>0</v>
      </c>
      <c r="L1054">
        <v>2</v>
      </c>
      <c r="M1054">
        <v>0</v>
      </c>
      <c r="N1054">
        <v>0</v>
      </c>
      <c r="O1054">
        <v>0</v>
      </c>
      <c r="P1054">
        <v>1</v>
      </c>
      <c r="Q1054">
        <v>24</v>
      </c>
    </row>
    <row r="1055" spans="2:17" x14ac:dyDescent="0.25">
      <c r="B1055">
        <v>217</v>
      </c>
      <c r="C1055">
        <v>84</v>
      </c>
      <c r="D1055">
        <v>-65</v>
      </c>
      <c r="E1055">
        <v>-65</v>
      </c>
      <c r="F1055">
        <v>0</v>
      </c>
      <c r="G1055">
        <v>0</v>
      </c>
      <c r="H1055">
        <v>0</v>
      </c>
      <c r="I1055">
        <v>-1</v>
      </c>
      <c r="J1055">
        <v>0</v>
      </c>
      <c r="K1055">
        <v>0</v>
      </c>
      <c r="L1055">
        <v>2</v>
      </c>
      <c r="M1055">
        <v>0</v>
      </c>
      <c r="N1055">
        <v>0</v>
      </c>
      <c r="O1055">
        <v>0</v>
      </c>
      <c r="P1055">
        <v>1</v>
      </c>
      <c r="Q1055">
        <v>24</v>
      </c>
    </row>
    <row r="1056" spans="2:17" x14ac:dyDescent="0.25">
      <c r="B1056">
        <v>218</v>
      </c>
      <c r="C1056">
        <v>84</v>
      </c>
      <c r="D1056">
        <v>-65</v>
      </c>
      <c r="E1056">
        <v>-65</v>
      </c>
      <c r="F1056">
        <v>0</v>
      </c>
      <c r="G1056">
        <v>0</v>
      </c>
      <c r="H1056">
        <v>0</v>
      </c>
      <c r="I1056">
        <v>-1</v>
      </c>
      <c r="J1056">
        <v>0</v>
      </c>
      <c r="K1056">
        <v>0</v>
      </c>
      <c r="L1056">
        <v>2</v>
      </c>
      <c r="M1056">
        <v>0</v>
      </c>
      <c r="N1056">
        <v>0</v>
      </c>
      <c r="O1056">
        <v>0</v>
      </c>
      <c r="P1056">
        <v>1</v>
      </c>
      <c r="Q1056">
        <v>24</v>
      </c>
    </row>
    <row r="1057" spans="2:17" x14ac:dyDescent="0.25">
      <c r="B1057">
        <v>219</v>
      </c>
      <c r="C1057">
        <v>84</v>
      </c>
      <c r="D1057">
        <v>-65</v>
      </c>
      <c r="E1057">
        <v>-65</v>
      </c>
      <c r="F1057">
        <v>0</v>
      </c>
      <c r="G1057">
        <v>0</v>
      </c>
      <c r="H1057">
        <v>0</v>
      </c>
      <c r="I1057">
        <v>-1</v>
      </c>
      <c r="J1057">
        <v>0</v>
      </c>
      <c r="K1057">
        <v>0</v>
      </c>
      <c r="L1057">
        <v>2</v>
      </c>
      <c r="M1057">
        <v>0</v>
      </c>
      <c r="N1057">
        <v>0</v>
      </c>
      <c r="O1057">
        <v>0</v>
      </c>
      <c r="P1057">
        <v>1</v>
      </c>
      <c r="Q1057">
        <v>24</v>
      </c>
    </row>
    <row r="1058" spans="2:17" x14ac:dyDescent="0.25">
      <c r="B1058">
        <v>220</v>
      </c>
      <c r="C1058">
        <v>84</v>
      </c>
      <c r="D1058">
        <v>-65</v>
      </c>
      <c r="E1058">
        <v>-65</v>
      </c>
      <c r="F1058">
        <v>0</v>
      </c>
      <c r="G1058">
        <v>0</v>
      </c>
      <c r="H1058">
        <v>0</v>
      </c>
      <c r="I1058">
        <v>-1</v>
      </c>
      <c r="J1058">
        <v>0</v>
      </c>
      <c r="K1058">
        <v>0</v>
      </c>
      <c r="L1058">
        <v>2</v>
      </c>
      <c r="M1058">
        <v>0</v>
      </c>
      <c r="N1058">
        <v>0</v>
      </c>
      <c r="O1058">
        <v>0</v>
      </c>
      <c r="P1058">
        <v>1</v>
      </c>
      <c r="Q1058">
        <v>24</v>
      </c>
    </row>
    <row r="1059" spans="2:17" x14ac:dyDescent="0.25">
      <c r="B1059">
        <v>221</v>
      </c>
      <c r="C1059">
        <v>84</v>
      </c>
      <c r="D1059">
        <v>-65</v>
      </c>
      <c r="E1059">
        <v>-65</v>
      </c>
      <c r="F1059">
        <v>0</v>
      </c>
      <c r="G1059">
        <v>0</v>
      </c>
      <c r="H1059">
        <v>0</v>
      </c>
      <c r="I1059">
        <v>-1</v>
      </c>
      <c r="J1059">
        <v>0</v>
      </c>
      <c r="K1059">
        <v>0</v>
      </c>
      <c r="L1059">
        <v>2</v>
      </c>
      <c r="M1059">
        <v>0</v>
      </c>
      <c r="N1059">
        <v>0</v>
      </c>
      <c r="O1059">
        <v>0</v>
      </c>
      <c r="P1059">
        <v>1</v>
      </c>
      <c r="Q1059">
        <v>24</v>
      </c>
    </row>
    <row r="1060" spans="2:17" x14ac:dyDescent="0.25">
      <c r="B1060">
        <v>222</v>
      </c>
      <c r="C1060">
        <v>84</v>
      </c>
      <c r="D1060">
        <v>-65</v>
      </c>
      <c r="E1060">
        <v>-65</v>
      </c>
      <c r="F1060">
        <v>0</v>
      </c>
      <c r="G1060">
        <v>0</v>
      </c>
      <c r="H1060">
        <v>0</v>
      </c>
      <c r="I1060">
        <v>-1</v>
      </c>
      <c r="J1060">
        <v>0</v>
      </c>
      <c r="K1060">
        <v>0</v>
      </c>
      <c r="L1060">
        <v>2</v>
      </c>
      <c r="M1060">
        <v>0</v>
      </c>
      <c r="N1060">
        <v>0</v>
      </c>
      <c r="O1060">
        <v>0</v>
      </c>
      <c r="P1060">
        <v>1</v>
      </c>
      <c r="Q1060">
        <v>24</v>
      </c>
    </row>
    <row r="1061" spans="2:17" x14ac:dyDescent="0.25">
      <c r="B1061">
        <v>223</v>
      </c>
      <c r="C1061">
        <v>84</v>
      </c>
      <c r="D1061">
        <v>-65</v>
      </c>
      <c r="E1061">
        <v>-65</v>
      </c>
      <c r="F1061">
        <v>0</v>
      </c>
      <c r="G1061">
        <v>0</v>
      </c>
      <c r="H1061">
        <v>0</v>
      </c>
      <c r="I1061">
        <v>-1</v>
      </c>
      <c r="J1061">
        <v>0</v>
      </c>
      <c r="K1061">
        <v>0</v>
      </c>
      <c r="L1061">
        <v>2</v>
      </c>
      <c r="M1061">
        <v>0</v>
      </c>
      <c r="N1061">
        <v>0</v>
      </c>
      <c r="O1061">
        <v>0</v>
      </c>
      <c r="P1061">
        <v>1</v>
      </c>
      <c r="Q1061">
        <v>24</v>
      </c>
    </row>
    <row r="1062" spans="2:17" x14ac:dyDescent="0.25">
      <c r="B1062">
        <v>224</v>
      </c>
      <c r="C1062">
        <v>84</v>
      </c>
      <c r="D1062">
        <v>-65</v>
      </c>
      <c r="E1062">
        <v>-65</v>
      </c>
      <c r="F1062">
        <v>0</v>
      </c>
      <c r="G1062">
        <v>0</v>
      </c>
      <c r="H1062">
        <v>0</v>
      </c>
      <c r="I1062">
        <v>-1</v>
      </c>
      <c r="J1062">
        <v>0</v>
      </c>
      <c r="K1062">
        <v>0</v>
      </c>
      <c r="L1062">
        <v>2</v>
      </c>
      <c r="M1062">
        <v>0</v>
      </c>
      <c r="N1062">
        <v>0</v>
      </c>
      <c r="O1062">
        <v>0</v>
      </c>
      <c r="P1062">
        <v>1</v>
      </c>
      <c r="Q1062">
        <v>24</v>
      </c>
    </row>
    <row r="1063" spans="2:17" x14ac:dyDescent="0.25">
      <c r="B1063">
        <v>225</v>
      </c>
      <c r="C1063">
        <v>84</v>
      </c>
      <c r="D1063">
        <v>-65</v>
      </c>
      <c r="E1063">
        <v>-65</v>
      </c>
      <c r="F1063">
        <v>0</v>
      </c>
      <c r="G1063">
        <v>0</v>
      </c>
      <c r="H1063">
        <v>0</v>
      </c>
      <c r="I1063">
        <v>-1</v>
      </c>
      <c r="J1063">
        <v>0</v>
      </c>
      <c r="K1063">
        <v>0</v>
      </c>
      <c r="L1063">
        <v>2</v>
      </c>
      <c r="M1063">
        <v>0</v>
      </c>
      <c r="N1063">
        <v>0</v>
      </c>
      <c r="O1063">
        <v>0</v>
      </c>
      <c r="P1063">
        <v>1</v>
      </c>
      <c r="Q1063">
        <v>24</v>
      </c>
    </row>
    <row r="1064" spans="2:17" x14ac:dyDescent="0.25">
      <c r="B1064">
        <v>226</v>
      </c>
      <c r="C1064">
        <v>84</v>
      </c>
      <c r="D1064">
        <v>-65</v>
      </c>
      <c r="E1064">
        <v>-65</v>
      </c>
      <c r="F1064">
        <v>0</v>
      </c>
      <c r="G1064">
        <v>0</v>
      </c>
      <c r="H1064">
        <v>0</v>
      </c>
      <c r="I1064">
        <v>-1</v>
      </c>
      <c r="J1064">
        <v>0</v>
      </c>
      <c r="K1064">
        <v>0</v>
      </c>
      <c r="L1064">
        <v>2</v>
      </c>
      <c r="M1064">
        <v>0</v>
      </c>
      <c r="N1064">
        <v>0</v>
      </c>
      <c r="O1064">
        <v>0</v>
      </c>
      <c r="P1064">
        <v>1</v>
      </c>
      <c r="Q1064">
        <v>24</v>
      </c>
    </row>
    <row r="1065" spans="2:17" x14ac:dyDescent="0.25">
      <c r="B1065">
        <v>227</v>
      </c>
      <c r="C1065">
        <v>84</v>
      </c>
      <c r="D1065">
        <v>-65</v>
      </c>
      <c r="E1065">
        <v>-65</v>
      </c>
      <c r="F1065">
        <v>0</v>
      </c>
      <c r="G1065">
        <v>0</v>
      </c>
      <c r="H1065">
        <v>0</v>
      </c>
      <c r="I1065">
        <v>-1</v>
      </c>
      <c r="J1065">
        <v>0</v>
      </c>
      <c r="K1065">
        <v>0</v>
      </c>
      <c r="L1065">
        <v>2</v>
      </c>
      <c r="M1065">
        <v>0</v>
      </c>
      <c r="N1065">
        <v>0</v>
      </c>
      <c r="O1065">
        <v>0</v>
      </c>
      <c r="P1065">
        <v>1</v>
      </c>
      <c r="Q1065">
        <v>24</v>
      </c>
    </row>
    <row r="1066" spans="2:17" x14ac:dyDescent="0.25">
      <c r="B1066">
        <v>228</v>
      </c>
      <c r="C1066">
        <v>84</v>
      </c>
      <c r="D1066">
        <v>-65</v>
      </c>
      <c r="E1066">
        <v>-65</v>
      </c>
      <c r="F1066">
        <v>0</v>
      </c>
      <c r="G1066">
        <v>0</v>
      </c>
      <c r="H1066">
        <v>0</v>
      </c>
      <c r="I1066">
        <v>-1</v>
      </c>
      <c r="J1066">
        <v>0</v>
      </c>
      <c r="K1066">
        <v>0</v>
      </c>
      <c r="L1066">
        <v>2</v>
      </c>
      <c r="M1066">
        <v>0</v>
      </c>
      <c r="N1066">
        <v>0</v>
      </c>
      <c r="O1066">
        <v>0</v>
      </c>
      <c r="P1066">
        <v>1</v>
      </c>
      <c r="Q1066">
        <v>24</v>
      </c>
    </row>
    <row r="1067" spans="2:17" x14ac:dyDescent="0.25">
      <c r="B1067">
        <v>229</v>
      </c>
      <c r="C1067">
        <v>84</v>
      </c>
      <c r="D1067">
        <v>-65</v>
      </c>
      <c r="E1067">
        <v>-65</v>
      </c>
      <c r="F1067">
        <v>0</v>
      </c>
      <c r="G1067">
        <v>0</v>
      </c>
      <c r="H1067">
        <v>0</v>
      </c>
      <c r="I1067">
        <v>-1</v>
      </c>
      <c r="J1067">
        <v>0</v>
      </c>
      <c r="K1067">
        <v>0</v>
      </c>
      <c r="L1067">
        <v>2</v>
      </c>
      <c r="M1067">
        <v>0</v>
      </c>
      <c r="N1067">
        <v>0</v>
      </c>
      <c r="O1067">
        <v>0</v>
      </c>
      <c r="P1067">
        <v>1</v>
      </c>
      <c r="Q1067">
        <v>24</v>
      </c>
    </row>
    <row r="1068" spans="2:17" x14ac:dyDescent="0.25">
      <c r="B1068">
        <v>230</v>
      </c>
      <c r="C1068">
        <v>84</v>
      </c>
      <c r="D1068">
        <v>-65</v>
      </c>
      <c r="E1068">
        <v>-65</v>
      </c>
      <c r="F1068">
        <v>0</v>
      </c>
      <c r="G1068">
        <v>0</v>
      </c>
      <c r="H1068">
        <v>0</v>
      </c>
      <c r="I1068">
        <v>-1</v>
      </c>
      <c r="J1068">
        <v>0</v>
      </c>
      <c r="K1068">
        <v>0</v>
      </c>
      <c r="L1068">
        <v>2</v>
      </c>
      <c r="M1068">
        <v>0</v>
      </c>
      <c r="N1068">
        <v>0</v>
      </c>
      <c r="O1068">
        <v>0</v>
      </c>
      <c r="P1068">
        <v>1</v>
      </c>
      <c r="Q1068">
        <v>24</v>
      </c>
    </row>
    <row r="1069" spans="2:17" x14ac:dyDescent="0.25">
      <c r="B1069">
        <v>231</v>
      </c>
      <c r="C1069">
        <v>84</v>
      </c>
      <c r="D1069">
        <v>-65</v>
      </c>
      <c r="E1069">
        <v>-65</v>
      </c>
      <c r="F1069">
        <v>0</v>
      </c>
      <c r="G1069">
        <v>0</v>
      </c>
      <c r="H1069">
        <v>0</v>
      </c>
      <c r="I1069">
        <v>-1</v>
      </c>
      <c r="J1069">
        <v>0</v>
      </c>
      <c r="K1069">
        <v>0</v>
      </c>
      <c r="L1069">
        <v>2</v>
      </c>
      <c r="M1069">
        <v>0</v>
      </c>
      <c r="N1069">
        <v>0</v>
      </c>
      <c r="O1069">
        <v>0</v>
      </c>
      <c r="P1069">
        <v>1</v>
      </c>
      <c r="Q1069">
        <v>24</v>
      </c>
    </row>
    <row r="1070" spans="2:17" x14ac:dyDescent="0.25">
      <c r="B1070">
        <v>232</v>
      </c>
      <c r="C1070">
        <v>84</v>
      </c>
      <c r="D1070">
        <v>-65</v>
      </c>
      <c r="E1070">
        <v>-65</v>
      </c>
      <c r="F1070">
        <v>0</v>
      </c>
      <c r="G1070">
        <v>0</v>
      </c>
      <c r="H1070">
        <v>0</v>
      </c>
      <c r="I1070">
        <v>-1</v>
      </c>
      <c r="J1070">
        <v>0</v>
      </c>
      <c r="K1070">
        <v>0</v>
      </c>
      <c r="L1070">
        <v>2</v>
      </c>
      <c r="M1070">
        <v>0</v>
      </c>
      <c r="N1070">
        <v>0</v>
      </c>
      <c r="O1070">
        <v>0</v>
      </c>
      <c r="P1070">
        <v>1</v>
      </c>
      <c r="Q1070">
        <v>24</v>
      </c>
    </row>
    <row r="1071" spans="2:17" x14ac:dyDescent="0.25">
      <c r="B1071">
        <v>233</v>
      </c>
      <c r="C1071">
        <v>84</v>
      </c>
      <c r="D1071">
        <v>-65</v>
      </c>
      <c r="E1071">
        <v>-65</v>
      </c>
      <c r="F1071">
        <v>0</v>
      </c>
      <c r="G1071">
        <v>0</v>
      </c>
      <c r="H1071">
        <v>0</v>
      </c>
      <c r="I1071">
        <v>-1</v>
      </c>
      <c r="J1071">
        <v>0</v>
      </c>
      <c r="K1071">
        <v>0</v>
      </c>
      <c r="L1071">
        <v>2</v>
      </c>
      <c r="M1071">
        <v>0</v>
      </c>
      <c r="N1071">
        <v>0</v>
      </c>
      <c r="O1071">
        <v>0</v>
      </c>
      <c r="P1071">
        <v>1</v>
      </c>
      <c r="Q1071">
        <v>24</v>
      </c>
    </row>
    <row r="1072" spans="2:17" x14ac:dyDescent="0.25">
      <c r="B1072">
        <v>234</v>
      </c>
      <c r="C1072">
        <v>84</v>
      </c>
      <c r="D1072">
        <v>-65</v>
      </c>
      <c r="E1072">
        <v>-65</v>
      </c>
      <c r="F1072">
        <v>0</v>
      </c>
      <c r="G1072">
        <v>0</v>
      </c>
      <c r="H1072">
        <v>0</v>
      </c>
      <c r="I1072">
        <v>-1</v>
      </c>
      <c r="J1072">
        <v>0</v>
      </c>
      <c r="K1072">
        <v>0</v>
      </c>
      <c r="L1072">
        <v>2</v>
      </c>
      <c r="M1072">
        <v>0</v>
      </c>
      <c r="N1072">
        <v>0</v>
      </c>
      <c r="O1072">
        <v>0</v>
      </c>
      <c r="P1072">
        <v>1</v>
      </c>
      <c r="Q1072">
        <v>24</v>
      </c>
    </row>
    <row r="1073" spans="2:17" x14ac:dyDescent="0.25">
      <c r="B1073">
        <v>235</v>
      </c>
      <c r="C1073">
        <v>84</v>
      </c>
      <c r="D1073">
        <v>-65</v>
      </c>
      <c r="E1073">
        <v>-65</v>
      </c>
      <c r="F1073">
        <v>0</v>
      </c>
      <c r="G1073">
        <v>0</v>
      </c>
      <c r="H1073">
        <v>0</v>
      </c>
      <c r="I1073">
        <v>-1</v>
      </c>
      <c r="J1073">
        <v>0</v>
      </c>
      <c r="K1073">
        <v>0</v>
      </c>
      <c r="L1073">
        <v>2</v>
      </c>
      <c r="M1073">
        <v>0</v>
      </c>
      <c r="N1073">
        <v>0</v>
      </c>
      <c r="O1073">
        <v>0</v>
      </c>
      <c r="P1073">
        <v>1</v>
      </c>
      <c r="Q1073">
        <v>24</v>
      </c>
    </row>
    <row r="1074" spans="2:17" x14ac:dyDescent="0.25">
      <c r="B1074">
        <v>236</v>
      </c>
      <c r="C1074">
        <v>84</v>
      </c>
      <c r="D1074">
        <v>-65</v>
      </c>
      <c r="E1074">
        <v>-65</v>
      </c>
      <c r="F1074">
        <v>0</v>
      </c>
      <c r="G1074">
        <v>0</v>
      </c>
      <c r="H1074">
        <v>0</v>
      </c>
      <c r="I1074">
        <v>-1</v>
      </c>
      <c r="J1074">
        <v>0</v>
      </c>
      <c r="K1074">
        <v>0</v>
      </c>
      <c r="L1074">
        <v>2</v>
      </c>
      <c r="M1074">
        <v>0</v>
      </c>
      <c r="N1074">
        <v>0</v>
      </c>
      <c r="O1074">
        <v>0</v>
      </c>
      <c r="P1074">
        <v>1</v>
      </c>
      <c r="Q1074">
        <v>24</v>
      </c>
    </row>
    <row r="1075" spans="2:17" x14ac:dyDescent="0.25">
      <c r="B1075">
        <v>237</v>
      </c>
      <c r="C1075">
        <v>84</v>
      </c>
      <c r="D1075">
        <v>-65</v>
      </c>
      <c r="E1075">
        <v>-65</v>
      </c>
      <c r="F1075">
        <v>0</v>
      </c>
      <c r="G1075">
        <v>0</v>
      </c>
      <c r="H1075">
        <v>0</v>
      </c>
      <c r="I1075">
        <v>-1</v>
      </c>
      <c r="J1075">
        <v>0</v>
      </c>
      <c r="K1075">
        <v>0</v>
      </c>
      <c r="L1075">
        <v>2</v>
      </c>
      <c r="M1075">
        <v>0</v>
      </c>
      <c r="N1075">
        <v>0</v>
      </c>
      <c r="O1075">
        <v>0</v>
      </c>
      <c r="P1075">
        <v>1</v>
      </c>
      <c r="Q1075">
        <v>24</v>
      </c>
    </row>
    <row r="1076" spans="2:17" x14ac:dyDescent="0.25">
      <c r="B1076">
        <v>238</v>
      </c>
      <c r="C1076">
        <v>84</v>
      </c>
      <c r="D1076">
        <v>-65</v>
      </c>
      <c r="E1076">
        <v>-65</v>
      </c>
      <c r="F1076">
        <v>0</v>
      </c>
      <c r="G1076">
        <v>0</v>
      </c>
      <c r="H1076">
        <v>0</v>
      </c>
      <c r="I1076">
        <v>-1</v>
      </c>
      <c r="J1076">
        <v>0</v>
      </c>
      <c r="K1076">
        <v>0</v>
      </c>
      <c r="L1076">
        <v>2</v>
      </c>
      <c r="M1076">
        <v>0</v>
      </c>
      <c r="N1076">
        <v>0</v>
      </c>
      <c r="O1076">
        <v>0</v>
      </c>
      <c r="P1076">
        <v>1</v>
      </c>
      <c r="Q1076">
        <v>24</v>
      </c>
    </row>
    <row r="1077" spans="2:17" x14ac:dyDescent="0.25">
      <c r="B1077">
        <v>239</v>
      </c>
      <c r="C1077">
        <v>84</v>
      </c>
      <c r="D1077">
        <v>-65</v>
      </c>
      <c r="E1077">
        <v>-65</v>
      </c>
      <c r="F1077">
        <v>0</v>
      </c>
      <c r="G1077">
        <v>0</v>
      </c>
      <c r="H1077">
        <v>0</v>
      </c>
      <c r="I1077">
        <v>-1</v>
      </c>
      <c r="J1077">
        <v>0</v>
      </c>
      <c r="K1077">
        <v>0</v>
      </c>
      <c r="L1077">
        <v>2</v>
      </c>
      <c r="M1077">
        <v>0</v>
      </c>
      <c r="N1077">
        <v>0</v>
      </c>
      <c r="O1077">
        <v>0</v>
      </c>
      <c r="P1077">
        <v>1</v>
      </c>
      <c r="Q1077">
        <v>24</v>
      </c>
    </row>
    <row r="1078" spans="2:17" x14ac:dyDescent="0.25">
      <c r="B1078">
        <v>240</v>
      </c>
      <c r="C1078">
        <v>84</v>
      </c>
      <c r="D1078">
        <v>-65</v>
      </c>
      <c r="E1078">
        <v>-65</v>
      </c>
      <c r="F1078">
        <v>0</v>
      </c>
      <c r="G1078">
        <v>0</v>
      </c>
      <c r="H1078">
        <v>0</v>
      </c>
      <c r="I1078">
        <v>-1</v>
      </c>
      <c r="J1078">
        <v>0</v>
      </c>
      <c r="K1078">
        <v>0</v>
      </c>
      <c r="L1078">
        <v>2</v>
      </c>
      <c r="M1078">
        <v>0</v>
      </c>
      <c r="N1078">
        <v>0</v>
      </c>
      <c r="O1078">
        <v>0</v>
      </c>
      <c r="P1078">
        <v>1</v>
      </c>
      <c r="Q1078">
        <v>24</v>
      </c>
    </row>
    <row r="1079" spans="2:17" x14ac:dyDescent="0.25">
      <c r="B1079">
        <v>241</v>
      </c>
      <c r="C1079">
        <v>84</v>
      </c>
      <c r="D1079">
        <v>-65</v>
      </c>
      <c r="E1079">
        <v>-65</v>
      </c>
      <c r="F1079">
        <v>0</v>
      </c>
      <c r="G1079">
        <v>0</v>
      </c>
      <c r="H1079">
        <v>0</v>
      </c>
      <c r="I1079">
        <v>-1</v>
      </c>
      <c r="J1079">
        <v>0</v>
      </c>
      <c r="K1079">
        <v>0</v>
      </c>
      <c r="L1079">
        <v>2</v>
      </c>
      <c r="M1079">
        <v>0</v>
      </c>
      <c r="N1079">
        <v>0</v>
      </c>
      <c r="O1079">
        <v>0</v>
      </c>
      <c r="P1079">
        <v>1</v>
      </c>
      <c r="Q1079">
        <v>24</v>
      </c>
    </row>
    <row r="1080" spans="2:17" x14ac:dyDescent="0.25">
      <c r="B1080">
        <v>242</v>
      </c>
      <c r="C1080">
        <v>84</v>
      </c>
      <c r="D1080">
        <v>-65</v>
      </c>
      <c r="E1080">
        <v>-65</v>
      </c>
      <c r="F1080">
        <v>0</v>
      </c>
      <c r="G1080">
        <v>0</v>
      </c>
      <c r="H1080">
        <v>0</v>
      </c>
      <c r="I1080">
        <v>-1</v>
      </c>
      <c r="J1080">
        <v>0</v>
      </c>
      <c r="K1080">
        <v>0</v>
      </c>
      <c r="L1080">
        <v>2</v>
      </c>
      <c r="M1080">
        <v>0</v>
      </c>
      <c r="N1080">
        <v>0</v>
      </c>
      <c r="O1080">
        <v>0</v>
      </c>
      <c r="P1080">
        <v>1</v>
      </c>
      <c r="Q1080">
        <v>24</v>
      </c>
    </row>
    <row r="1081" spans="2:17" x14ac:dyDescent="0.25">
      <c r="B1081">
        <v>243</v>
      </c>
      <c r="C1081">
        <v>84</v>
      </c>
      <c r="D1081">
        <v>-65</v>
      </c>
      <c r="E1081">
        <v>-65</v>
      </c>
      <c r="F1081">
        <v>0</v>
      </c>
      <c r="G1081">
        <v>0</v>
      </c>
      <c r="H1081">
        <v>0</v>
      </c>
      <c r="I1081">
        <v>-1</v>
      </c>
      <c r="J1081">
        <v>0</v>
      </c>
      <c r="K1081">
        <v>0</v>
      </c>
      <c r="L1081">
        <v>2</v>
      </c>
      <c r="M1081">
        <v>0</v>
      </c>
      <c r="N1081">
        <v>0</v>
      </c>
      <c r="O1081">
        <v>0</v>
      </c>
      <c r="P1081">
        <v>1</v>
      </c>
      <c r="Q1081">
        <v>24</v>
      </c>
    </row>
    <row r="1082" spans="2:17" x14ac:dyDescent="0.25">
      <c r="B1082">
        <v>244</v>
      </c>
      <c r="C1082">
        <v>84</v>
      </c>
      <c r="D1082">
        <v>-65</v>
      </c>
      <c r="E1082">
        <v>-65</v>
      </c>
      <c r="F1082">
        <v>0</v>
      </c>
      <c r="G1082">
        <v>0</v>
      </c>
      <c r="H1082">
        <v>0</v>
      </c>
      <c r="I1082">
        <v>-1</v>
      </c>
      <c r="J1082">
        <v>0</v>
      </c>
      <c r="K1082">
        <v>0</v>
      </c>
      <c r="L1082">
        <v>2</v>
      </c>
      <c r="M1082">
        <v>0</v>
      </c>
      <c r="N1082">
        <v>0</v>
      </c>
      <c r="O1082">
        <v>0</v>
      </c>
      <c r="P1082">
        <v>1</v>
      </c>
      <c r="Q1082">
        <v>24</v>
      </c>
    </row>
    <row r="1083" spans="2:17" x14ac:dyDescent="0.25">
      <c r="B1083">
        <v>245</v>
      </c>
      <c r="C1083">
        <v>84</v>
      </c>
      <c r="D1083">
        <v>-65</v>
      </c>
      <c r="E1083">
        <v>-65</v>
      </c>
      <c r="F1083">
        <v>0</v>
      </c>
      <c r="G1083">
        <v>0</v>
      </c>
      <c r="H1083">
        <v>0</v>
      </c>
      <c r="I1083">
        <v>-1</v>
      </c>
      <c r="J1083">
        <v>0</v>
      </c>
      <c r="K1083">
        <v>0</v>
      </c>
      <c r="L1083">
        <v>2</v>
      </c>
      <c r="M1083">
        <v>0</v>
      </c>
      <c r="N1083">
        <v>0</v>
      </c>
      <c r="O1083">
        <v>0</v>
      </c>
      <c r="P1083">
        <v>1</v>
      </c>
      <c r="Q1083">
        <v>24</v>
      </c>
    </row>
    <row r="1084" spans="2:17" x14ac:dyDescent="0.25">
      <c r="B1084">
        <v>246</v>
      </c>
      <c r="C1084">
        <v>84</v>
      </c>
      <c r="D1084">
        <v>-65</v>
      </c>
      <c r="E1084">
        <v>-65</v>
      </c>
      <c r="F1084">
        <v>0</v>
      </c>
      <c r="G1084">
        <v>0</v>
      </c>
      <c r="H1084">
        <v>0</v>
      </c>
      <c r="I1084">
        <v>-1</v>
      </c>
      <c r="J1084">
        <v>0</v>
      </c>
      <c r="K1084">
        <v>0</v>
      </c>
      <c r="L1084">
        <v>2</v>
      </c>
      <c r="M1084">
        <v>0</v>
      </c>
      <c r="N1084">
        <v>0</v>
      </c>
      <c r="O1084">
        <v>0</v>
      </c>
      <c r="P1084">
        <v>1</v>
      </c>
      <c r="Q1084">
        <v>24</v>
      </c>
    </row>
    <row r="1085" spans="2:17" x14ac:dyDescent="0.25">
      <c r="B1085">
        <v>247</v>
      </c>
      <c r="C1085">
        <v>84</v>
      </c>
      <c r="D1085">
        <v>-65</v>
      </c>
      <c r="E1085">
        <v>-65</v>
      </c>
      <c r="F1085">
        <v>0</v>
      </c>
      <c r="G1085">
        <v>0</v>
      </c>
      <c r="H1085">
        <v>0</v>
      </c>
      <c r="I1085">
        <v>-1</v>
      </c>
      <c r="J1085">
        <v>0</v>
      </c>
      <c r="K1085">
        <v>0</v>
      </c>
      <c r="L1085">
        <v>2</v>
      </c>
      <c r="M1085">
        <v>0</v>
      </c>
      <c r="N1085">
        <v>0</v>
      </c>
      <c r="O1085">
        <v>0</v>
      </c>
      <c r="P1085">
        <v>1</v>
      </c>
      <c r="Q1085">
        <v>24</v>
      </c>
    </row>
    <row r="1086" spans="2:17" x14ac:dyDescent="0.25">
      <c r="B1086">
        <v>248</v>
      </c>
      <c r="C1086">
        <v>84</v>
      </c>
      <c r="D1086">
        <v>-65</v>
      </c>
      <c r="E1086">
        <v>-65</v>
      </c>
      <c r="F1086">
        <v>0</v>
      </c>
      <c r="G1086">
        <v>0</v>
      </c>
      <c r="H1086">
        <v>0</v>
      </c>
      <c r="I1086">
        <v>-1</v>
      </c>
      <c r="J1086">
        <v>0</v>
      </c>
      <c r="K1086">
        <v>0</v>
      </c>
      <c r="L1086">
        <v>2</v>
      </c>
      <c r="M1086">
        <v>0</v>
      </c>
      <c r="N1086">
        <v>0</v>
      </c>
      <c r="O1086">
        <v>0</v>
      </c>
      <c r="P1086">
        <v>1</v>
      </c>
      <c r="Q1086">
        <v>24</v>
      </c>
    </row>
    <row r="1087" spans="2:17" x14ac:dyDescent="0.25">
      <c r="B1087">
        <v>249</v>
      </c>
      <c r="C1087">
        <v>84</v>
      </c>
      <c r="D1087">
        <v>-65</v>
      </c>
      <c r="E1087">
        <v>-65</v>
      </c>
      <c r="F1087">
        <v>0</v>
      </c>
      <c r="G1087">
        <v>0</v>
      </c>
      <c r="H1087">
        <v>0</v>
      </c>
      <c r="I1087">
        <v>-1</v>
      </c>
      <c r="J1087">
        <v>0</v>
      </c>
      <c r="K1087">
        <v>0</v>
      </c>
      <c r="L1087">
        <v>2</v>
      </c>
      <c r="M1087">
        <v>0</v>
      </c>
      <c r="N1087">
        <v>0</v>
      </c>
      <c r="O1087">
        <v>0</v>
      </c>
      <c r="P1087">
        <v>1</v>
      </c>
      <c r="Q1087">
        <v>24</v>
      </c>
    </row>
    <row r="1088" spans="2:17" x14ac:dyDescent="0.25">
      <c r="B1088">
        <v>250</v>
      </c>
      <c r="C1088">
        <v>84</v>
      </c>
      <c r="D1088">
        <v>-65</v>
      </c>
      <c r="E1088">
        <v>-65</v>
      </c>
      <c r="F1088">
        <v>0</v>
      </c>
      <c r="G1088">
        <v>0</v>
      </c>
      <c r="H1088">
        <v>0</v>
      </c>
      <c r="I1088">
        <v>-1</v>
      </c>
      <c r="J1088">
        <v>0</v>
      </c>
      <c r="K1088">
        <v>0</v>
      </c>
      <c r="L1088">
        <v>2</v>
      </c>
      <c r="M1088">
        <v>0</v>
      </c>
      <c r="N1088">
        <v>0</v>
      </c>
      <c r="O1088">
        <v>0</v>
      </c>
      <c r="P1088">
        <v>1</v>
      </c>
      <c r="Q1088">
        <v>24</v>
      </c>
    </row>
    <row r="1089" spans="2:17" x14ac:dyDescent="0.25">
      <c r="B1089">
        <v>251</v>
      </c>
      <c r="C1089">
        <v>84</v>
      </c>
      <c r="D1089">
        <v>-65</v>
      </c>
      <c r="E1089">
        <v>-65</v>
      </c>
      <c r="F1089">
        <v>0</v>
      </c>
      <c r="G1089">
        <v>0</v>
      </c>
      <c r="H1089">
        <v>0</v>
      </c>
      <c r="I1089">
        <v>-1</v>
      </c>
      <c r="J1089">
        <v>0</v>
      </c>
      <c r="K1089">
        <v>0</v>
      </c>
      <c r="L1089">
        <v>2</v>
      </c>
      <c r="M1089">
        <v>0</v>
      </c>
      <c r="N1089">
        <v>0</v>
      </c>
      <c r="O1089">
        <v>0</v>
      </c>
      <c r="P1089">
        <v>1</v>
      </c>
      <c r="Q1089">
        <v>24</v>
      </c>
    </row>
    <row r="1090" spans="2:17" x14ac:dyDescent="0.25">
      <c r="B1090">
        <v>252</v>
      </c>
      <c r="C1090">
        <v>84</v>
      </c>
      <c r="D1090">
        <v>-65</v>
      </c>
      <c r="E1090">
        <v>-65</v>
      </c>
      <c r="F1090">
        <v>0</v>
      </c>
      <c r="G1090">
        <v>0</v>
      </c>
      <c r="H1090">
        <v>0</v>
      </c>
      <c r="I1090">
        <v>-1</v>
      </c>
      <c r="J1090">
        <v>0</v>
      </c>
      <c r="K1090">
        <v>0</v>
      </c>
      <c r="L1090">
        <v>2</v>
      </c>
      <c r="M1090">
        <v>0</v>
      </c>
      <c r="N1090">
        <v>0</v>
      </c>
      <c r="O1090">
        <v>0</v>
      </c>
      <c r="P1090">
        <v>1</v>
      </c>
      <c r="Q1090">
        <v>24</v>
      </c>
    </row>
    <row r="1091" spans="2:17" x14ac:dyDescent="0.25">
      <c r="B1091">
        <v>253</v>
      </c>
      <c r="C1091">
        <v>84</v>
      </c>
      <c r="D1091">
        <v>-65</v>
      </c>
      <c r="E1091">
        <v>-65</v>
      </c>
      <c r="F1091">
        <v>0</v>
      </c>
      <c r="G1091">
        <v>0</v>
      </c>
      <c r="H1091">
        <v>0</v>
      </c>
      <c r="I1091">
        <v>-1</v>
      </c>
      <c r="J1091">
        <v>0</v>
      </c>
      <c r="K1091">
        <v>0</v>
      </c>
      <c r="L1091">
        <v>2</v>
      </c>
      <c r="M1091">
        <v>0</v>
      </c>
      <c r="N1091">
        <v>0</v>
      </c>
      <c r="O1091">
        <v>0</v>
      </c>
      <c r="P1091">
        <v>1</v>
      </c>
      <c r="Q1091">
        <v>24</v>
      </c>
    </row>
    <row r="1092" spans="2:17" x14ac:dyDescent="0.25">
      <c r="B1092">
        <v>254</v>
      </c>
      <c r="C1092">
        <v>84</v>
      </c>
      <c r="D1092">
        <v>-65</v>
      </c>
      <c r="E1092">
        <v>-65</v>
      </c>
      <c r="F1092">
        <v>0</v>
      </c>
      <c r="G1092">
        <v>0</v>
      </c>
      <c r="H1092">
        <v>0</v>
      </c>
      <c r="I1092">
        <v>-1</v>
      </c>
      <c r="J1092">
        <v>0</v>
      </c>
      <c r="K1092">
        <v>0</v>
      </c>
      <c r="L1092">
        <v>2</v>
      </c>
      <c r="M1092">
        <v>0</v>
      </c>
      <c r="N1092">
        <v>0</v>
      </c>
      <c r="O1092">
        <v>0</v>
      </c>
      <c r="P1092">
        <v>1</v>
      </c>
      <c r="Q1092">
        <v>24</v>
      </c>
    </row>
    <row r="1093" spans="2:17" x14ac:dyDescent="0.25">
      <c r="B1093">
        <v>255</v>
      </c>
      <c r="C1093">
        <v>84</v>
      </c>
      <c r="D1093">
        <v>-65</v>
      </c>
      <c r="E1093">
        <v>-65</v>
      </c>
      <c r="F1093">
        <v>0</v>
      </c>
      <c r="G1093">
        <v>0</v>
      </c>
      <c r="H1093">
        <v>0</v>
      </c>
      <c r="I1093">
        <v>-1</v>
      </c>
      <c r="J1093">
        <v>0</v>
      </c>
      <c r="K1093">
        <v>0</v>
      </c>
      <c r="L1093">
        <v>2</v>
      </c>
      <c r="M1093">
        <v>0</v>
      </c>
      <c r="N1093">
        <v>0</v>
      </c>
      <c r="O1093">
        <v>0</v>
      </c>
      <c r="P1093">
        <v>1</v>
      </c>
      <c r="Q1093">
        <v>24</v>
      </c>
    </row>
    <row r="1094" spans="2:17" x14ac:dyDescent="0.25">
      <c r="B1094">
        <v>256</v>
      </c>
      <c r="C1094">
        <v>84</v>
      </c>
      <c r="D1094">
        <v>-65</v>
      </c>
      <c r="E1094">
        <v>-65</v>
      </c>
      <c r="F1094">
        <v>0</v>
      </c>
      <c r="G1094">
        <v>0</v>
      </c>
      <c r="H1094">
        <v>0</v>
      </c>
      <c r="I1094">
        <v>-1</v>
      </c>
      <c r="J1094">
        <v>0</v>
      </c>
      <c r="K1094">
        <v>0</v>
      </c>
      <c r="L1094">
        <v>2</v>
      </c>
      <c r="M1094">
        <v>0</v>
      </c>
      <c r="N1094">
        <v>0</v>
      </c>
      <c r="O1094">
        <v>0</v>
      </c>
      <c r="P1094">
        <v>1</v>
      </c>
      <c r="Q1094">
        <v>24</v>
      </c>
    </row>
    <row r="1095" spans="2:17" x14ac:dyDescent="0.25">
      <c r="B1095">
        <v>257</v>
      </c>
      <c r="C1095">
        <v>84</v>
      </c>
      <c r="D1095">
        <v>-65</v>
      </c>
      <c r="E1095">
        <v>-65</v>
      </c>
      <c r="F1095">
        <v>0</v>
      </c>
      <c r="G1095">
        <v>0</v>
      </c>
      <c r="H1095">
        <v>0</v>
      </c>
      <c r="I1095">
        <v>-1</v>
      </c>
      <c r="J1095">
        <v>0</v>
      </c>
      <c r="K1095">
        <v>0</v>
      </c>
      <c r="L1095">
        <v>2</v>
      </c>
      <c r="M1095">
        <v>0</v>
      </c>
      <c r="N1095">
        <v>0</v>
      </c>
      <c r="O1095">
        <v>0</v>
      </c>
      <c r="P1095">
        <v>1</v>
      </c>
      <c r="Q1095">
        <v>24</v>
      </c>
    </row>
    <row r="1096" spans="2:17" x14ac:dyDescent="0.25">
      <c r="B1096">
        <v>258</v>
      </c>
      <c r="C1096">
        <v>84</v>
      </c>
      <c r="D1096">
        <v>-65</v>
      </c>
      <c r="E1096">
        <v>-65</v>
      </c>
      <c r="F1096">
        <v>0</v>
      </c>
      <c r="G1096">
        <v>0</v>
      </c>
      <c r="H1096">
        <v>0</v>
      </c>
      <c r="I1096">
        <v>-1</v>
      </c>
      <c r="J1096">
        <v>0</v>
      </c>
      <c r="K1096">
        <v>0</v>
      </c>
      <c r="L1096">
        <v>2</v>
      </c>
      <c r="M1096">
        <v>0</v>
      </c>
      <c r="N1096">
        <v>0</v>
      </c>
      <c r="O1096">
        <v>0</v>
      </c>
      <c r="P1096">
        <v>1</v>
      </c>
      <c r="Q1096">
        <v>24</v>
      </c>
    </row>
    <row r="1097" spans="2:17" x14ac:dyDescent="0.25">
      <c r="B1097">
        <v>259</v>
      </c>
      <c r="C1097">
        <v>84</v>
      </c>
      <c r="D1097">
        <v>-65</v>
      </c>
      <c r="E1097">
        <v>-65</v>
      </c>
      <c r="F1097">
        <v>0</v>
      </c>
      <c r="G1097">
        <v>0</v>
      </c>
      <c r="H1097">
        <v>0</v>
      </c>
      <c r="I1097">
        <v>-1</v>
      </c>
      <c r="J1097">
        <v>0</v>
      </c>
      <c r="K1097">
        <v>0</v>
      </c>
      <c r="L1097">
        <v>2</v>
      </c>
      <c r="M1097">
        <v>0</v>
      </c>
      <c r="N1097">
        <v>0</v>
      </c>
      <c r="O1097">
        <v>0</v>
      </c>
      <c r="P1097">
        <v>1</v>
      </c>
      <c r="Q1097">
        <v>24</v>
      </c>
    </row>
    <row r="1098" spans="2:17" x14ac:dyDescent="0.25">
      <c r="B1098">
        <v>260</v>
      </c>
      <c r="C1098">
        <v>84</v>
      </c>
      <c r="D1098">
        <v>-65</v>
      </c>
      <c r="E1098">
        <v>-65</v>
      </c>
      <c r="F1098">
        <v>0</v>
      </c>
      <c r="G1098">
        <v>0</v>
      </c>
      <c r="H1098">
        <v>0</v>
      </c>
      <c r="I1098">
        <v>-1</v>
      </c>
      <c r="J1098">
        <v>0</v>
      </c>
      <c r="K1098">
        <v>0</v>
      </c>
      <c r="L1098">
        <v>2</v>
      </c>
      <c r="M1098">
        <v>0</v>
      </c>
      <c r="N1098">
        <v>0</v>
      </c>
      <c r="O1098">
        <v>0</v>
      </c>
      <c r="P1098">
        <v>1</v>
      </c>
      <c r="Q1098">
        <v>24</v>
      </c>
    </row>
    <row r="1099" spans="2:17" x14ac:dyDescent="0.25">
      <c r="B1099">
        <v>261</v>
      </c>
      <c r="C1099">
        <v>84</v>
      </c>
      <c r="D1099">
        <v>-65</v>
      </c>
      <c r="E1099">
        <v>-65</v>
      </c>
      <c r="F1099">
        <v>0</v>
      </c>
      <c r="G1099">
        <v>0</v>
      </c>
      <c r="H1099">
        <v>0</v>
      </c>
      <c r="I1099">
        <v>-1</v>
      </c>
      <c r="J1099">
        <v>0</v>
      </c>
      <c r="K1099">
        <v>0</v>
      </c>
      <c r="L1099">
        <v>2</v>
      </c>
      <c r="M1099">
        <v>0</v>
      </c>
      <c r="N1099">
        <v>0</v>
      </c>
      <c r="O1099">
        <v>0</v>
      </c>
      <c r="P1099">
        <v>1</v>
      </c>
      <c r="Q1099">
        <v>24</v>
      </c>
    </row>
    <row r="1100" spans="2:17" x14ac:dyDescent="0.25">
      <c r="B1100">
        <v>262</v>
      </c>
      <c r="C1100">
        <v>84</v>
      </c>
      <c r="D1100">
        <v>-65</v>
      </c>
      <c r="E1100">
        <v>-65</v>
      </c>
      <c r="F1100">
        <v>0</v>
      </c>
      <c r="G1100">
        <v>0</v>
      </c>
      <c r="H1100">
        <v>0</v>
      </c>
      <c r="I1100">
        <v>-1</v>
      </c>
      <c r="J1100">
        <v>0</v>
      </c>
      <c r="K1100">
        <v>0</v>
      </c>
      <c r="L1100">
        <v>2</v>
      </c>
      <c r="M1100">
        <v>0</v>
      </c>
      <c r="N1100">
        <v>0</v>
      </c>
      <c r="O1100">
        <v>0</v>
      </c>
      <c r="P1100">
        <v>1</v>
      </c>
      <c r="Q1100">
        <v>24</v>
      </c>
    </row>
    <row r="1101" spans="2:17" x14ac:dyDescent="0.25">
      <c r="B1101">
        <v>263</v>
      </c>
      <c r="C1101">
        <v>84</v>
      </c>
      <c r="D1101">
        <v>-65</v>
      </c>
      <c r="E1101">
        <v>-65</v>
      </c>
      <c r="F1101">
        <v>0</v>
      </c>
      <c r="G1101">
        <v>0</v>
      </c>
      <c r="H1101">
        <v>0</v>
      </c>
      <c r="I1101">
        <v>-1</v>
      </c>
      <c r="J1101">
        <v>0</v>
      </c>
      <c r="K1101">
        <v>0</v>
      </c>
      <c r="L1101">
        <v>2</v>
      </c>
      <c r="M1101">
        <v>0</v>
      </c>
      <c r="N1101">
        <v>0</v>
      </c>
      <c r="O1101">
        <v>0</v>
      </c>
      <c r="P1101">
        <v>1</v>
      </c>
      <c r="Q1101">
        <v>24</v>
      </c>
    </row>
    <row r="1102" spans="2:17" x14ac:dyDescent="0.25">
      <c r="B1102">
        <v>264</v>
      </c>
      <c r="C1102">
        <v>84</v>
      </c>
      <c r="D1102">
        <v>-65</v>
      </c>
      <c r="E1102">
        <v>-65</v>
      </c>
      <c r="F1102">
        <v>0</v>
      </c>
      <c r="G1102">
        <v>0</v>
      </c>
      <c r="H1102">
        <v>0</v>
      </c>
      <c r="I1102">
        <v>-1</v>
      </c>
      <c r="J1102">
        <v>0</v>
      </c>
      <c r="K1102">
        <v>0</v>
      </c>
      <c r="L1102">
        <v>2</v>
      </c>
      <c r="M1102">
        <v>0</v>
      </c>
      <c r="N1102">
        <v>0</v>
      </c>
      <c r="O1102">
        <v>0</v>
      </c>
      <c r="P1102">
        <v>1</v>
      </c>
      <c r="Q1102">
        <v>24</v>
      </c>
    </row>
    <row r="1103" spans="2:17" x14ac:dyDescent="0.25">
      <c r="B1103">
        <v>265</v>
      </c>
      <c r="C1103">
        <v>84</v>
      </c>
      <c r="D1103">
        <v>-65</v>
      </c>
      <c r="E1103">
        <v>-65</v>
      </c>
      <c r="F1103">
        <v>0</v>
      </c>
      <c r="G1103">
        <v>0</v>
      </c>
      <c r="H1103">
        <v>0</v>
      </c>
      <c r="I1103">
        <v>-1</v>
      </c>
      <c r="J1103">
        <v>0</v>
      </c>
      <c r="K1103">
        <v>0</v>
      </c>
      <c r="L1103">
        <v>2</v>
      </c>
      <c r="M1103">
        <v>0</v>
      </c>
      <c r="N1103">
        <v>0</v>
      </c>
      <c r="O1103">
        <v>0</v>
      </c>
      <c r="P1103">
        <v>1</v>
      </c>
      <c r="Q1103">
        <v>24</v>
      </c>
    </row>
    <row r="1104" spans="2:17" x14ac:dyDescent="0.25">
      <c r="B1104">
        <v>266</v>
      </c>
      <c r="C1104">
        <v>84</v>
      </c>
      <c r="D1104">
        <v>-65</v>
      </c>
      <c r="E1104">
        <v>-65</v>
      </c>
      <c r="F1104">
        <v>0</v>
      </c>
      <c r="G1104">
        <v>0</v>
      </c>
      <c r="H1104">
        <v>0</v>
      </c>
      <c r="I1104">
        <v>-1</v>
      </c>
      <c r="J1104">
        <v>0</v>
      </c>
      <c r="K1104">
        <v>0</v>
      </c>
      <c r="L1104">
        <v>2</v>
      </c>
      <c r="M1104">
        <v>0</v>
      </c>
      <c r="N1104">
        <v>0</v>
      </c>
      <c r="O1104">
        <v>0</v>
      </c>
      <c r="P1104">
        <v>1</v>
      </c>
      <c r="Q1104">
        <v>24</v>
      </c>
    </row>
    <row r="1105" spans="2:17" x14ac:dyDescent="0.25">
      <c r="B1105">
        <v>267</v>
      </c>
      <c r="C1105">
        <v>84</v>
      </c>
      <c r="D1105">
        <v>-65</v>
      </c>
      <c r="E1105">
        <v>-65</v>
      </c>
      <c r="F1105">
        <v>0</v>
      </c>
      <c r="G1105">
        <v>0</v>
      </c>
      <c r="H1105">
        <v>0</v>
      </c>
      <c r="I1105">
        <v>-1</v>
      </c>
      <c r="J1105">
        <v>0</v>
      </c>
      <c r="K1105">
        <v>0</v>
      </c>
      <c r="L1105">
        <v>2</v>
      </c>
      <c r="M1105">
        <v>0</v>
      </c>
      <c r="N1105">
        <v>0</v>
      </c>
      <c r="O1105">
        <v>0</v>
      </c>
      <c r="P1105">
        <v>1</v>
      </c>
      <c r="Q1105">
        <v>24</v>
      </c>
    </row>
    <row r="1106" spans="2:17" x14ac:dyDescent="0.25">
      <c r="B1106">
        <v>268</v>
      </c>
      <c r="C1106">
        <v>84</v>
      </c>
      <c r="D1106">
        <v>-65</v>
      </c>
      <c r="E1106">
        <v>-65</v>
      </c>
      <c r="F1106">
        <v>0</v>
      </c>
      <c r="G1106">
        <v>0</v>
      </c>
      <c r="H1106">
        <v>0</v>
      </c>
      <c r="I1106">
        <v>-1</v>
      </c>
      <c r="J1106">
        <v>0</v>
      </c>
      <c r="K1106">
        <v>0</v>
      </c>
      <c r="L1106">
        <v>2</v>
      </c>
      <c r="M1106">
        <v>0</v>
      </c>
      <c r="N1106">
        <v>0</v>
      </c>
      <c r="O1106">
        <v>0</v>
      </c>
      <c r="P1106">
        <v>1</v>
      </c>
      <c r="Q1106">
        <v>24</v>
      </c>
    </row>
    <row r="1107" spans="2:17" x14ac:dyDescent="0.25">
      <c r="B1107">
        <v>269</v>
      </c>
      <c r="C1107">
        <v>84</v>
      </c>
      <c r="D1107">
        <v>-65</v>
      </c>
      <c r="E1107">
        <v>-65</v>
      </c>
      <c r="F1107">
        <v>0</v>
      </c>
      <c r="G1107">
        <v>0</v>
      </c>
      <c r="H1107">
        <v>0</v>
      </c>
      <c r="I1107">
        <v>-1</v>
      </c>
      <c r="J1107">
        <v>0</v>
      </c>
      <c r="K1107">
        <v>0</v>
      </c>
      <c r="L1107">
        <v>2</v>
      </c>
      <c r="M1107">
        <v>0</v>
      </c>
      <c r="N1107">
        <v>0</v>
      </c>
      <c r="O1107">
        <v>0</v>
      </c>
      <c r="P1107">
        <v>1</v>
      </c>
      <c r="Q1107">
        <v>24</v>
      </c>
    </row>
    <row r="1108" spans="2:17" x14ac:dyDescent="0.25">
      <c r="B1108">
        <v>270</v>
      </c>
      <c r="C1108">
        <v>84</v>
      </c>
      <c r="D1108">
        <v>-65</v>
      </c>
      <c r="E1108">
        <v>-65</v>
      </c>
      <c r="F1108">
        <v>0</v>
      </c>
      <c r="G1108">
        <v>0</v>
      </c>
      <c r="H1108">
        <v>0</v>
      </c>
      <c r="I1108">
        <v>-1</v>
      </c>
      <c r="J1108">
        <v>0</v>
      </c>
      <c r="K1108">
        <v>0</v>
      </c>
      <c r="L1108">
        <v>2</v>
      </c>
      <c r="M1108">
        <v>0</v>
      </c>
      <c r="N1108">
        <v>0</v>
      </c>
      <c r="O1108">
        <v>0</v>
      </c>
      <c r="P1108">
        <v>1</v>
      </c>
      <c r="Q1108">
        <v>24</v>
      </c>
    </row>
    <row r="1109" spans="2:17" x14ac:dyDescent="0.25">
      <c r="B1109">
        <v>271</v>
      </c>
      <c r="C1109">
        <v>84</v>
      </c>
      <c r="D1109">
        <v>-65</v>
      </c>
      <c r="E1109">
        <v>-65</v>
      </c>
      <c r="F1109">
        <v>0</v>
      </c>
      <c r="G1109">
        <v>0</v>
      </c>
      <c r="H1109">
        <v>0</v>
      </c>
      <c r="I1109">
        <v>-1</v>
      </c>
      <c r="J1109">
        <v>0</v>
      </c>
      <c r="K1109">
        <v>0</v>
      </c>
      <c r="L1109">
        <v>2</v>
      </c>
      <c r="M1109">
        <v>0</v>
      </c>
      <c r="N1109">
        <v>0</v>
      </c>
      <c r="O1109">
        <v>0</v>
      </c>
      <c r="P1109">
        <v>1</v>
      </c>
      <c r="Q1109">
        <v>24</v>
      </c>
    </row>
    <row r="1110" spans="2:17" x14ac:dyDescent="0.25">
      <c r="B1110">
        <v>272</v>
      </c>
      <c r="C1110">
        <v>84</v>
      </c>
      <c r="D1110">
        <v>-65</v>
      </c>
      <c r="E1110">
        <v>-65</v>
      </c>
      <c r="F1110">
        <v>0</v>
      </c>
      <c r="G1110">
        <v>0</v>
      </c>
      <c r="H1110">
        <v>0</v>
      </c>
      <c r="I1110">
        <v>-1</v>
      </c>
      <c r="J1110">
        <v>0</v>
      </c>
      <c r="K1110">
        <v>0</v>
      </c>
      <c r="L1110">
        <v>2</v>
      </c>
      <c r="M1110">
        <v>0</v>
      </c>
      <c r="N1110">
        <v>0</v>
      </c>
      <c r="O1110">
        <v>0</v>
      </c>
      <c r="P1110">
        <v>1</v>
      </c>
      <c r="Q1110">
        <v>24</v>
      </c>
    </row>
    <row r="1111" spans="2:17" x14ac:dyDescent="0.25">
      <c r="B1111">
        <v>273</v>
      </c>
      <c r="C1111">
        <v>84</v>
      </c>
      <c r="D1111">
        <v>-65</v>
      </c>
      <c r="E1111">
        <v>-65</v>
      </c>
      <c r="F1111">
        <v>0</v>
      </c>
      <c r="G1111">
        <v>0</v>
      </c>
      <c r="H1111">
        <v>0</v>
      </c>
      <c r="I1111">
        <v>-1</v>
      </c>
      <c r="J1111">
        <v>0</v>
      </c>
      <c r="K1111">
        <v>0</v>
      </c>
      <c r="L1111">
        <v>2</v>
      </c>
      <c r="M1111">
        <v>0</v>
      </c>
      <c r="N1111">
        <v>0</v>
      </c>
      <c r="O1111">
        <v>0</v>
      </c>
      <c r="P1111">
        <v>1</v>
      </c>
      <c r="Q1111">
        <v>24</v>
      </c>
    </row>
    <row r="1112" spans="2:17" x14ac:dyDescent="0.25">
      <c r="B1112">
        <v>274</v>
      </c>
      <c r="C1112">
        <v>84</v>
      </c>
      <c r="D1112">
        <v>-65</v>
      </c>
      <c r="E1112">
        <v>-65</v>
      </c>
      <c r="F1112">
        <v>0</v>
      </c>
      <c r="G1112">
        <v>0</v>
      </c>
      <c r="H1112">
        <v>0</v>
      </c>
      <c r="I1112">
        <v>-1</v>
      </c>
      <c r="J1112">
        <v>0</v>
      </c>
      <c r="K1112">
        <v>0</v>
      </c>
      <c r="L1112">
        <v>2</v>
      </c>
      <c r="M1112">
        <v>0</v>
      </c>
      <c r="N1112">
        <v>0</v>
      </c>
      <c r="O1112">
        <v>0</v>
      </c>
      <c r="P1112">
        <v>1</v>
      </c>
      <c r="Q1112">
        <v>24</v>
      </c>
    </row>
    <row r="1113" spans="2:17" x14ac:dyDescent="0.25">
      <c r="B1113">
        <v>275</v>
      </c>
      <c r="C1113">
        <v>84</v>
      </c>
      <c r="D1113">
        <v>-65</v>
      </c>
      <c r="E1113">
        <v>-65</v>
      </c>
      <c r="F1113">
        <v>0</v>
      </c>
      <c r="G1113">
        <v>0</v>
      </c>
      <c r="H1113">
        <v>0</v>
      </c>
      <c r="I1113">
        <v>-1</v>
      </c>
      <c r="J1113">
        <v>0</v>
      </c>
      <c r="K1113">
        <v>0</v>
      </c>
      <c r="L1113">
        <v>2</v>
      </c>
      <c r="M1113">
        <v>0</v>
      </c>
      <c r="N1113">
        <v>0</v>
      </c>
      <c r="O1113">
        <v>0</v>
      </c>
      <c r="P1113">
        <v>1</v>
      </c>
      <c r="Q1113">
        <v>24</v>
      </c>
    </row>
    <row r="1114" spans="2:17" x14ac:dyDescent="0.25">
      <c r="B1114">
        <v>276</v>
      </c>
      <c r="C1114">
        <v>84</v>
      </c>
      <c r="D1114">
        <v>-65</v>
      </c>
      <c r="E1114">
        <v>-65</v>
      </c>
      <c r="F1114">
        <v>0</v>
      </c>
      <c r="G1114">
        <v>0</v>
      </c>
      <c r="H1114">
        <v>0</v>
      </c>
      <c r="I1114">
        <v>-1</v>
      </c>
      <c r="J1114">
        <v>0</v>
      </c>
      <c r="K1114">
        <v>0</v>
      </c>
      <c r="L1114">
        <v>2</v>
      </c>
      <c r="M1114">
        <v>0</v>
      </c>
      <c r="N1114">
        <v>0</v>
      </c>
      <c r="O1114">
        <v>0</v>
      </c>
      <c r="P1114">
        <v>1</v>
      </c>
      <c r="Q1114">
        <v>24</v>
      </c>
    </row>
    <row r="1115" spans="2:17" x14ac:dyDescent="0.25">
      <c r="B1115">
        <v>277</v>
      </c>
      <c r="C1115">
        <v>84</v>
      </c>
      <c r="D1115">
        <v>-65</v>
      </c>
      <c r="E1115">
        <v>-65</v>
      </c>
      <c r="F1115">
        <v>0</v>
      </c>
      <c r="G1115">
        <v>0</v>
      </c>
      <c r="H1115">
        <v>0</v>
      </c>
      <c r="I1115">
        <v>-1</v>
      </c>
      <c r="J1115">
        <v>0</v>
      </c>
      <c r="K1115">
        <v>0</v>
      </c>
      <c r="L1115">
        <v>2</v>
      </c>
      <c r="M1115">
        <v>0</v>
      </c>
      <c r="N1115">
        <v>0</v>
      </c>
      <c r="O1115">
        <v>0</v>
      </c>
      <c r="P1115">
        <v>1</v>
      </c>
      <c r="Q1115">
        <v>24</v>
      </c>
    </row>
    <row r="1116" spans="2:17" x14ac:dyDescent="0.25">
      <c r="B1116">
        <v>278</v>
      </c>
      <c r="C1116">
        <v>84</v>
      </c>
      <c r="D1116">
        <v>-65</v>
      </c>
      <c r="E1116">
        <v>-65</v>
      </c>
      <c r="F1116">
        <v>0</v>
      </c>
      <c r="G1116">
        <v>0</v>
      </c>
      <c r="H1116">
        <v>0</v>
      </c>
      <c r="I1116">
        <v>-1</v>
      </c>
      <c r="J1116">
        <v>0</v>
      </c>
      <c r="K1116">
        <v>0</v>
      </c>
      <c r="L1116">
        <v>2</v>
      </c>
      <c r="M1116">
        <v>0</v>
      </c>
      <c r="N1116">
        <v>0</v>
      </c>
      <c r="O1116">
        <v>0</v>
      </c>
      <c r="P1116">
        <v>1</v>
      </c>
      <c r="Q1116">
        <v>24</v>
      </c>
    </row>
    <row r="1117" spans="2:17" x14ac:dyDescent="0.25">
      <c r="B1117">
        <v>279</v>
      </c>
      <c r="C1117">
        <v>84</v>
      </c>
      <c r="D1117">
        <v>-65</v>
      </c>
      <c r="E1117">
        <v>-65</v>
      </c>
      <c r="F1117">
        <v>0</v>
      </c>
      <c r="G1117">
        <v>0</v>
      </c>
      <c r="H1117">
        <v>0</v>
      </c>
      <c r="I1117">
        <v>-1</v>
      </c>
      <c r="J1117">
        <v>0</v>
      </c>
      <c r="K1117">
        <v>0</v>
      </c>
      <c r="L1117">
        <v>2</v>
      </c>
      <c r="M1117">
        <v>0</v>
      </c>
      <c r="N1117">
        <v>0</v>
      </c>
      <c r="O1117">
        <v>0</v>
      </c>
      <c r="P1117">
        <v>1</v>
      </c>
      <c r="Q1117">
        <v>24</v>
      </c>
    </row>
    <row r="1118" spans="2:17" x14ac:dyDescent="0.25">
      <c r="B1118">
        <v>280</v>
      </c>
      <c r="C1118">
        <v>84</v>
      </c>
      <c r="D1118">
        <v>-65</v>
      </c>
      <c r="E1118">
        <v>-65</v>
      </c>
      <c r="F1118">
        <v>0</v>
      </c>
      <c r="G1118">
        <v>0</v>
      </c>
      <c r="H1118">
        <v>0</v>
      </c>
      <c r="I1118">
        <v>-1</v>
      </c>
      <c r="J1118">
        <v>0</v>
      </c>
      <c r="K1118">
        <v>0</v>
      </c>
      <c r="L1118">
        <v>2</v>
      </c>
      <c r="M1118">
        <v>0</v>
      </c>
      <c r="N1118">
        <v>0</v>
      </c>
      <c r="O1118">
        <v>0</v>
      </c>
      <c r="P1118">
        <v>1</v>
      </c>
      <c r="Q1118">
        <v>24</v>
      </c>
    </row>
    <row r="1119" spans="2:17" x14ac:dyDescent="0.25">
      <c r="B1119">
        <v>281</v>
      </c>
      <c r="C1119">
        <v>84</v>
      </c>
      <c r="D1119">
        <v>-65</v>
      </c>
      <c r="E1119">
        <v>-65</v>
      </c>
      <c r="F1119">
        <v>0</v>
      </c>
      <c r="G1119">
        <v>0</v>
      </c>
      <c r="H1119">
        <v>0</v>
      </c>
      <c r="I1119">
        <v>-1</v>
      </c>
      <c r="J1119">
        <v>0</v>
      </c>
      <c r="K1119">
        <v>0</v>
      </c>
      <c r="L1119">
        <v>2</v>
      </c>
      <c r="M1119">
        <v>0</v>
      </c>
      <c r="N1119">
        <v>0</v>
      </c>
      <c r="O1119">
        <v>0</v>
      </c>
      <c r="P1119">
        <v>1</v>
      </c>
      <c r="Q1119">
        <v>24</v>
      </c>
    </row>
    <row r="1120" spans="2:17" x14ac:dyDescent="0.25">
      <c r="B1120">
        <v>282</v>
      </c>
      <c r="C1120">
        <v>84</v>
      </c>
      <c r="D1120">
        <v>-65</v>
      </c>
      <c r="E1120">
        <v>-65</v>
      </c>
      <c r="F1120">
        <v>0</v>
      </c>
      <c r="G1120">
        <v>0</v>
      </c>
      <c r="H1120">
        <v>0</v>
      </c>
      <c r="I1120">
        <v>-1</v>
      </c>
      <c r="J1120">
        <v>0</v>
      </c>
      <c r="K1120">
        <v>0</v>
      </c>
      <c r="L1120">
        <v>2</v>
      </c>
      <c r="M1120">
        <v>0</v>
      </c>
      <c r="N1120">
        <v>0</v>
      </c>
      <c r="O1120">
        <v>0</v>
      </c>
      <c r="P1120">
        <v>1</v>
      </c>
      <c r="Q1120">
        <v>24</v>
      </c>
    </row>
    <row r="1121" spans="2:17" x14ac:dyDescent="0.25">
      <c r="B1121">
        <v>283</v>
      </c>
      <c r="C1121">
        <v>84</v>
      </c>
      <c r="D1121">
        <v>-65</v>
      </c>
      <c r="E1121">
        <v>-65</v>
      </c>
      <c r="F1121">
        <v>0</v>
      </c>
      <c r="G1121">
        <v>0</v>
      </c>
      <c r="H1121">
        <v>0</v>
      </c>
      <c r="I1121">
        <v>-1</v>
      </c>
      <c r="J1121">
        <v>0</v>
      </c>
      <c r="K1121">
        <v>0</v>
      </c>
      <c r="L1121">
        <v>2</v>
      </c>
      <c r="M1121">
        <v>0</v>
      </c>
      <c r="N1121">
        <v>0</v>
      </c>
      <c r="O1121">
        <v>0</v>
      </c>
      <c r="P1121">
        <v>1</v>
      </c>
      <c r="Q1121">
        <v>24</v>
      </c>
    </row>
    <row r="1122" spans="2:17" x14ac:dyDescent="0.25">
      <c r="B1122">
        <v>284</v>
      </c>
      <c r="C1122">
        <v>84</v>
      </c>
      <c r="D1122">
        <v>-65</v>
      </c>
      <c r="E1122">
        <v>-65</v>
      </c>
      <c r="F1122">
        <v>0</v>
      </c>
      <c r="G1122">
        <v>0</v>
      </c>
      <c r="H1122">
        <v>0</v>
      </c>
      <c r="I1122">
        <v>-1</v>
      </c>
      <c r="J1122">
        <v>0</v>
      </c>
      <c r="K1122">
        <v>0</v>
      </c>
      <c r="L1122">
        <v>2</v>
      </c>
      <c r="M1122">
        <v>0</v>
      </c>
      <c r="N1122">
        <v>0</v>
      </c>
      <c r="O1122">
        <v>0</v>
      </c>
      <c r="P1122">
        <v>1</v>
      </c>
      <c r="Q1122">
        <v>24</v>
      </c>
    </row>
    <row r="1123" spans="2:17" x14ac:dyDescent="0.25">
      <c r="B1123">
        <v>285</v>
      </c>
      <c r="C1123">
        <v>84</v>
      </c>
      <c r="D1123">
        <v>-65</v>
      </c>
      <c r="E1123">
        <v>-65</v>
      </c>
      <c r="F1123">
        <v>0</v>
      </c>
      <c r="G1123">
        <v>0</v>
      </c>
      <c r="H1123">
        <v>0</v>
      </c>
      <c r="I1123">
        <v>-1</v>
      </c>
      <c r="J1123">
        <v>0</v>
      </c>
      <c r="K1123">
        <v>0</v>
      </c>
      <c r="L1123">
        <v>2</v>
      </c>
      <c r="M1123">
        <v>0</v>
      </c>
      <c r="N1123">
        <v>0</v>
      </c>
      <c r="O1123">
        <v>0</v>
      </c>
      <c r="P1123">
        <v>1</v>
      </c>
      <c r="Q1123">
        <v>24</v>
      </c>
    </row>
    <row r="1124" spans="2:17" x14ac:dyDescent="0.25">
      <c r="B1124">
        <v>286</v>
      </c>
      <c r="C1124">
        <v>84</v>
      </c>
      <c r="D1124">
        <v>-65</v>
      </c>
      <c r="E1124">
        <v>-65</v>
      </c>
      <c r="F1124">
        <v>0</v>
      </c>
      <c r="G1124">
        <v>0</v>
      </c>
      <c r="H1124">
        <v>0</v>
      </c>
      <c r="I1124">
        <v>-1</v>
      </c>
      <c r="J1124">
        <v>0</v>
      </c>
      <c r="K1124">
        <v>0</v>
      </c>
      <c r="L1124">
        <v>2</v>
      </c>
      <c r="M1124">
        <v>0</v>
      </c>
      <c r="N1124">
        <v>0</v>
      </c>
      <c r="O1124">
        <v>0</v>
      </c>
      <c r="P1124">
        <v>1</v>
      </c>
      <c r="Q1124">
        <v>24</v>
      </c>
    </row>
    <row r="1125" spans="2:17" x14ac:dyDescent="0.25">
      <c r="B1125">
        <v>287</v>
      </c>
      <c r="C1125">
        <v>84</v>
      </c>
      <c r="D1125">
        <v>-65</v>
      </c>
      <c r="E1125">
        <v>-65</v>
      </c>
      <c r="F1125">
        <v>0</v>
      </c>
      <c r="G1125">
        <v>0</v>
      </c>
      <c r="H1125">
        <v>0</v>
      </c>
      <c r="I1125">
        <v>-1</v>
      </c>
      <c r="J1125">
        <v>0</v>
      </c>
      <c r="K1125">
        <v>0</v>
      </c>
      <c r="L1125">
        <v>2</v>
      </c>
      <c r="M1125">
        <v>0</v>
      </c>
      <c r="N1125">
        <v>0</v>
      </c>
      <c r="O1125">
        <v>0</v>
      </c>
      <c r="P1125">
        <v>1</v>
      </c>
      <c r="Q1125">
        <v>24</v>
      </c>
    </row>
    <row r="1126" spans="2:17" x14ac:dyDescent="0.25">
      <c r="B1126">
        <v>288</v>
      </c>
      <c r="C1126">
        <v>84</v>
      </c>
      <c r="D1126">
        <v>-65</v>
      </c>
      <c r="E1126">
        <v>-65</v>
      </c>
      <c r="F1126">
        <v>0</v>
      </c>
      <c r="G1126">
        <v>0</v>
      </c>
      <c r="H1126">
        <v>0</v>
      </c>
      <c r="I1126">
        <v>-1</v>
      </c>
      <c r="J1126">
        <v>0</v>
      </c>
      <c r="K1126">
        <v>0</v>
      </c>
      <c r="L1126">
        <v>2</v>
      </c>
      <c r="M1126">
        <v>0</v>
      </c>
      <c r="N1126">
        <v>0</v>
      </c>
      <c r="O1126">
        <v>0</v>
      </c>
      <c r="P1126">
        <v>1</v>
      </c>
      <c r="Q1126">
        <v>24</v>
      </c>
    </row>
    <row r="1127" spans="2:17" x14ac:dyDescent="0.25">
      <c r="B1127">
        <v>289</v>
      </c>
      <c r="C1127">
        <v>84</v>
      </c>
      <c r="D1127">
        <v>-65</v>
      </c>
      <c r="E1127">
        <v>-65</v>
      </c>
      <c r="F1127">
        <v>0</v>
      </c>
      <c r="G1127">
        <v>0</v>
      </c>
      <c r="H1127">
        <v>0</v>
      </c>
      <c r="I1127">
        <v>-1</v>
      </c>
      <c r="J1127">
        <v>0</v>
      </c>
      <c r="K1127">
        <v>0</v>
      </c>
      <c r="L1127">
        <v>2</v>
      </c>
      <c r="M1127">
        <v>0</v>
      </c>
      <c r="N1127">
        <v>0</v>
      </c>
      <c r="O1127">
        <v>0</v>
      </c>
      <c r="P1127">
        <v>1</v>
      </c>
      <c r="Q1127">
        <v>24</v>
      </c>
    </row>
    <row r="1128" spans="2:17" x14ac:dyDescent="0.25">
      <c r="B1128">
        <v>290</v>
      </c>
      <c r="C1128">
        <v>84</v>
      </c>
      <c r="D1128">
        <v>-65</v>
      </c>
      <c r="E1128">
        <v>-65</v>
      </c>
      <c r="F1128">
        <v>0</v>
      </c>
      <c r="G1128">
        <v>0</v>
      </c>
      <c r="H1128">
        <v>0</v>
      </c>
      <c r="I1128">
        <v>-1</v>
      </c>
      <c r="J1128">
        <v>0</v>
      </c>
      <c r="K1128">
        <v>0</v>
      </c>
      <c r="L1128">
        <v>2</v>
      </c>
      <c r="M1128">
        <v>0</v>
      </c>
      <c r="N1128">
        <v>0</v>
      </c>
      <c r="O1128">
        <v>0</v>
      </c>
      <c r="P1128">
        <v>1</v>
      </c>
      <c r="Q1128">
        <v>24</v>
      </c>
    </row>
    <row r="1129" spans="2:17" x14ac:dyDescent="0.25">
      <c r="B1129">
        <v>291</v>
      </c>
      <c r="C1129">
        <v>84</v>
      </c>
      <c r="D1129">
        <v>-65</v>
      </c>
      <c r="E1129">
        <v>-65</v>
      </c>
      <c r="F1129">
        <v>0</v>
      </c>
      <c r="G1129">
        <v>0</v>
      </c>
      <c r="H1129">
        <v>0</v>
      </c>
      <c r="I1129">
        <v>-1</v>
      </c>
      <c r="J1129">
        <v>0</v>
      </c>
      <c r="K1129">
        <v>0</v>
      </c>
      <c r="L1129">
        <v>2</v>
      </c>
      <c r="M1129">
        <v>0</v>
      </c>
      <c r="N1129">
        <v>0</v>
      </c>
      <c r="O1129">
        <v>0</v>
      </c>
      <c r="P1129">
        <v>1</v>
      </c>
      <c r="Q1129">
        <v>24</v>
      </c>
    </row>
    <row r="1130" spans="2:17" x14ac:dyDescent="0.25">
      <c r="B1130">
        <v>292</v>
      </c>
      <c r="C1130">
        <v>84</v>
      </c>
      <c r="D1130">
        <v>-65</v>
      </c>
      <c r="E1130">
        <v>-65</v>
      </c>
      <c r="F1130">
        <v>0</v>
      </c>
      <c r="G1130">
        <v>0</v>
      </c>
      <c r="H1130">
        <v>0</v>
      </c>
      <c r="I1130">
        <v>-1</v>
      </c>
      <c r="J1130">
        <v>0</v>
      </c>
      <c r="K1130">
        <v>0</v>
      </c>
      <c r="L1130">
        <v>2</v>
      </c>
      <c r="M1130">
        <v>0</v>
      </c>
      <c r="N1130">
        <v>0</v>
      </c>
      <c r="O1130">
        <v>0</v>
      </c>
      <c r="P1130">
        <v>1</v>
      </c>
      <c r="Q1130">
        <v>24</v>
      </c>
    </row>
    <row r="1131" spans="2:17" x14ac:dyDescent="0.25">
      <c r="B1131">
        <v>293</v>
      </c>
      <c r="C1131">
        <v>84</v>
      </c>
      <c r="D1131">
        <v>-65</v>
      </c>
      <c r="E1131">
        <v>-65</v>
      </c>
      <c r="F1131">
        <v>0</v>
      </c>
      <c r="G1131">
        <v>0</v>
      </c>
      <c r="H1131">
        <v>0</v>
      </c>
      <c r="I1131">
        <v>-1</v>
      </c>
      <c r="J1131">
        <v>0</v>
      </c>
      <c r="K1131">
        <v>0</v>
      </c>
      <c r="L1131">
        <v>2</v>
      </c>
      <c r="M1131">
        <v>0</v>
      </c>
      <c r="N1131">
        <v>0</v>
      </c>
      <c r="O1131">
        <v>0</v>
      </c>
      <c r="P1131">
        <v>1</v>
      </c>
      <c r="Q1131">
        <v>24</v>
      </c>
    </row>
    <row r="1132" spans="2:17" x14ac:dyDescent="0.25">
      <c r="B1132">
        <v>294</v>
      </c>
      <c r="C1132">
        <v>84</v>
      </c>
      <c r="D1132">
        <v>-65</v>
      </c>
      <c r="E1132">
        <v>-65</v>
      </c>
      <c r="F1132">
        <v>0</v>
      </c>
      <c r="G1132">
        <v>0</v>
      </c>
      <c r="H1132">
        <v>0</v>
      </c>
      <c r="I1132">
        <v>-1</v>
      </c>
      <c r="J1132">
        <v>0</v>
      </c>
      <c r="K1132">
        <v>0</v>
      </c>
      <c r="L1132">
        <v>2</v>
      </c>
      <c r="M1132">
        <v>0</v>
      </c>
      <c r="N1132">
        <v>0</v>
      </c>
      <c r="O1132">
        <v>0</v>
      </c>
      <c r="P1132">
        <v>1</v>
      </c>
      <c r="Q1132">
        <v>24</v>
      </c>
    </row>
    <row r="1133" spans="2:17" x14ac:dyDescent="0.25">
      <c r="B1133">
        <v>295</v>
      </c>
      <c r="C1133">
        <v>84</v>
      </c>
      <c r="D1133">
        <v>-65</v>
      </c>
      <c r="E1133">
        <v>-65</v>
      </c>
      <c r="F1133">
        <v>0</v>
      </c>
      <c r="G1133">
        <v>0</v>
      </c>
      <c r="H1133">
        <v>0</v>
      </c>
      <c r="I1133">
        <v>-1</v>
      </c>
      <c r="J1133">
        <v>0</v>
      </c>
      <c r="K1133">
        <v>0</v>
      </c>
      <c r="L1133">
        <v>2</v>
      </c>
      <c r="M1133">
        <v>0</v>
      </c>
      <c r="N1133">
        <v>0</v>
      </c>
      <c r="O1133">
        <v>0</v>
      </c>
      <c r="P1133">
        <v>1</v>
      </c>
      <c r="Q1133">
        <v>24</v>
      </c>
    </row>
    <row r="1134" spans="2:17" x14ac:dyDescent="0.25">
      <c r="B1134">
        <v>296</v>
      </c>
      <c r="C1134">
        <v>84</v>
      </c>
      <c r="D1134">
        <v>-65</v>
      </c>
      <c r="E1134">
        <v>-65</v>
      </c>
      <c r="F1134">
        <v>0</v>
      </c>
      <c r="G1134">
        <v>0</v>
      </c>
      <c r="H1134">
        <v>0</v>
      </c>
      <c r="I1134">
        <v>-1</v>
      </c>
      <c r="J1134">
        <v>0</v>
      </c>
      <c r="K1134">
        <v>0</v>
      </c>
      <c r="L1134">
        <v>2</v>
      </c>
      <c r="M1134">
        <v>0</v>
      </c>
      <c r="N1134">
        <v>0</v>
      </c>
      <c r="O1134">
        <v>0</v>
      </c>
      <c r="P1134">
        <v>1</v>
      </c>
      <c r="Q1134">
        <v>24</v>
      </c>
    </row>
    <row r="1135" spans="2:17" x14ac:dyDescent="0.25">
      <c r="B1135">
        <v>297</v>
      </c>
      <c r="C1135">
        <v>84</v>
      </c>
      <c r="D1135">
        <v>-65</v>
      </c>
      <c r="E1135">
        <v>-65</v>
      </c>
      <c r="F1135">
        <v>0</v>
      </c>
      <c r="G1135">
        <v>0</v>
      </c>
      <c r="H1135">
        <v>0</v>
      </c>
      <c r="I1135">
        <v>-1</v>
      </c>
      <c r="J1135">
        <v>0</v>
      </c>
      <c r="K1135">
        <v>0</v>
      </c>
      <c r="L1135">
        <v>2</v>
      </c>
      <c r="M1135">
        <v>0</v>
      </c>
      <c r="N1135">
        <v>0</v>
      </c>
      <c r="O1135">
        <v>0</v>
      </c>
      <c r="P1135">
        <v>1</v>
      </c>
      <c r="Q1135">
        <v>24</v>
      </c>
    </row>
    <row r="1136" spans="2:17" x14ac:dyDescent="0.25">
      <c r="B1136">
        <v>298</v>
      </c>
      <c r="C1136">
        <v>84</v>
      </c>
      <c r="D1136">
        <v>-65</v>
      </c>
      <c r="E1136">
        <v>-65</v>
      </c>
      <c r="F1136">
        <v>0</v>
      </c>
      <c r="G1136">
        <v>0</v>
      </c>
      <c r="H1136">
        <v>0</v>
      </c>
      <c r="I1136">
        <v>-1</v>
      </c>
      <c r="J1136">
        <v>0</v>
      </c>
      <c r="K1136">
        <v>0</v>
      </c>
      <c r="L1136">
        <v>2</v>
      </c>
      <c r="M1136">
        <v>0</v>
      </c>
      <c r="N1136">
        <v>0</v>
      </c>
      <c r="O1136">
        <v>0</v>
      </c>
      <c r="P1136">
        <v>1</v>
      </c>
      <c r="Q1136">
        <v>24</v>
      </c>
    </row>
    <row r="1137" spans="2:17" x14ac:dyDescent="0.25">
      <c r="B1137">
        <v>299</v>
      </c>
      <c r="C1137">
        <v>84</v>
      </c>
      <c r="D1137">
        <v>-65</v>
      </c>
      <c r="E1137">
        <v>-65</v>
      </c>
      <c r="F1137">
        <v>0</v>
      </c>
      <c r="G1137">
        <v>0</v>
      </c>
      <c r="H1137">
        <v>0</v>
      </c>
      <c r="I1137">
        <v>-1</v>
      </c>
      <c r="J1137">
        <v>0</v>
      </c>
      <c r="K1137">
        <v>0</v>
      </c>
      <c r="L1137">
        <v>2</v>
      </c>
      <c r="M1137">
        <v>0</v>
      </c>
      <c r="N1137">
        <v>0</v>
      </c>
      <c r="O1137">
        <v>0</v>
      </c>
      <c r="P1137">
        <v>1</v>
      </c>
      <c r="Q1137">
        <v>24</v>
      </c>
    </row>
    <row r="1138" spans="2:17" x14ac:dyDescent="0.25">
      <c r="B1138">
        <v>300</v>
      </c>
      <c r="C1138">
        <v>84</v>
      </c>
      <c r="D1138">
        <v>-65</v>
      </c>
      <c r="E1138">
        <v>-65</v>
      </c>
      <c r="F1138">
        <v>0</v>
      </c>
      <c r="G1138">
        <v>0</v>
      </c>
      <c r="H1138">
        <v>0</v>
      </c>
      <c r="I1138">
        <v>-1</v>
      </c>
      <c r="J1138">
        <v>0</v>
      </c>
      <c r="K1138">
        <v>0</v>
      </c>
      <c r="L1138">
        <v>2</v>
      </c>
      <c r="M1138">
        <v>0</v>
      </c>
      <c r="N1138">
        <v>0</v>
      </c>
      <c r="O1138">
        <v>0</v>
      </c>
      <c r="P1138">
        <v>1</v>
      </c>
      <c r="Q1138">
        <v>24</v>
      </c>
    </row>
    <row r="1139" spans="2:17" x14ac:dyDescent="0.25">
      <c r="B1139">
        <v>301</v>
      </c>
      <c r="C1139">
        <v>84</v>
      </c>
      <c r="D1139">
        <v>-65</v>
      </c>
      <c r="E1139">
        <v>-65</v>
      </c>
      <c r="F1139">
        <v>0</v>
      </c>
      <c r="G1139">
        <v>0</v>
      </c>
      <c r="H1139">
        <v>0</v>
      </c>
      <c r="I1139">
        <v>-1</v>
      </c>
      <c r="J1139">
        <v>0</v>
      </c>
      <c r="K1139">
        <v>0</v>
      </c>
      <c r="L1139">
        <v>2</v>
      </c>
      <c r="M1139">
        <v>0</v>
      </c>
      <c r="N1139">
        <v>0</v>
      </c>
      <c r="O1139">
        <v>0</v>
      </c>
      <c r="P1139">
        <v>1</v>
      </c>
      <c r="Q1139">
        <v>24</v>
      </c>
    </row>
    <row r="1140" spans="2:17" x14ac:dyDescent="0.25">
      <c r="B1140">
        <v>302</v>
      </c>
      <c r="C1140">
        <v>84</v>
      </c>
      <c r="D1140">
        <v>-65</v>
      </c>
      <c r="E1140">
        <v>-65</v>
      </c>
      <c r="F1140">
        <v>0</v>
      </c>
      <c r="G1140">
        <v>0</v>
      </c>
      <c r="H1140">
        <v>0</v>
      </c>
      <c r="I1140">
        <v>-1</v>
      </c>
      <c r="J1140">
        <v>0</v>
      </c>
      <c r="K1140">
        <v>0</v>
      </c>
      <c r="L1140">
        <v>2</v>
      </c>
      <c r="M1140">
        <v>0</v>
      </c>
      <c r="N1140">
        <v>0</v>
      </c>
      <c r="O1140">
        <v>0</v>
      </c>
      <c r="P1140">
        <v>1</v>
      </c>
      <c r="Q1140">
        <v>24</v>
      </c>
    </row>
    <row r="1141" spans="2:17" x14ac:dyDescent="0.25">
      <c r="B1141">
        <v>303</v>
      </c>
      <c r="C1141">
        <v>84</v>
      </c>
      <c r="D1141">
        <v>-65</v>
      </c>
      <c r="E1141">
        <v>-65</v>
      </c>
      <c r="F1141">
        <v>0</v>
      </c>
      <c r="G1141">
        <v>0</v>
      </c>
      <c r="H1141">
        <v>0</v>
      </c>
      <c r="I1141">
        <v>-1</v>
      </c>
      <c r="J1141">
        <v>0</v>
      </c>
      <c r="K1141">
        <v>0</v>
      </c>
      <c r="L1141">
        <v>2</v>
      </c>
      <c r="M1141">
        <v>0</v>
      </c>
      <c r="N1141">
        <v>0</v>
      </c>
      <c r="O1141">
        <v>0</v>
      </c>
      <c r="P1141">
        <v>1</v>
      </c>
      <c r="Q1141">
        <v>24</v>
      </c>
    </row>
    <row r="1142" spans="2:17" x14ac:dyDescent="0.25">
      <c r="B1142">
        <v>304</v>
      </c>
      <c r="C1142">
        <v>84</v>
      </c>
      <c r="D1142">
        <v>-65</v>
      </c>
      <c r="E1142">
        <v>-65</v>
      </c>
      <c r="F1142">
        <v>0</v>
      </c>
      <c r="G1142">
        <v>0</v>
      </c>
      <c r="H1142">
        <v>0</v>
      </c>
      <c r="I1142">
        <v>-1</v>
      </c>
      <c r="J1142">
        <v>0</v>
      </c>
      <c r="K1142">
        <v>0</v>
      </c>
      <c r="L1142">
        <v>2</v>
      </c>
      <c r="M1142">
        <v>0</v>
      </c>
      <c r="N1142">
        <v>0</v>
      </c>
      <c r="O1142">
        <v>0</v>
      </c>
      <c r="P1142">
        <v>1</v>
      </c>
      <c r="Q1142">
        <v>24</v>
      </c>
    </row>
    <row r="1143" spans="2:17" x14ac:dyDescent="0.25">
      <c r="B1143">
        <v>305</v>
      </c>
      <c r="C1143">
        <v>84</v>
      </c>
      <c r="D1143">
        <v>-65</v>
      </c>
      <c r="E1143">
        <v>-65</v>
      </c>
      <c r="F1143">
        <v>0</v>
      </c>
      <c r="G1143">
        <v>0</v>
      </c>
      <c r="H1143">
        <v>0</v>
      </c>
      <c r="I1143">
        <v>-1</v>
      </c>
      <c r="J1143">
        <v>0</v>
      </c>
      <c r="K1143">
        <v>0</v>
      </c>
      <c r="L1143">
        <v>2</v>
      </c>
      <c r="M1143">
        <v>0</v>
      </c>
      <c r="N1143">
        <v>0</v>
      </c>
      <c r="O1143">
        <v>0</v>
      </c>
      <c r="P1143">
        <v>1</v>
      </c>
      <c r="Q1143">
        <v>24</v>
      </c>
    </row>
    <row r="1144" spans="2:17" x14ac:dyDescent="0.25">
      <c r="B1144">
        <v>306</v>
      </c>
      <c r="C1144">
        <v>84</v>
      </c>
      <c r="D1144">
        <v>-65</v>
      </c>
      <c r="E1144">
        <v>-65</v>
      </c>
      <c r="F1144">
        <v>0</v>
      </c>
      <c r="G1144">
        <v>0</v>
      </c>
      <c r="H1144">
        <v>0</v>
      </c>
      <c r="I1144">
        <v>-1</v>
      </c>
      <c r="J1144">
        <v>0</v>
      </c>
      <c r="K1144">
        <v>0</v>
      </c>
      <c r="L1144">
        <v>2</v>
      </c>
      <c r="M1144">
        <v>0</v>
      </c>
      <c r="N1144">
        <v>0</v>
      </c>
      <c r="O1144">
        <v>0</v>
      </c>
      <c r="P1144">
        <v>1</v>
      </c>
      <c r="Q1144">
        <v>24</v>
      </c>
    </row>
    <row r="1145" spans="2:17" x14ac:dyDescent="0.25">
      <c r="B1145">
        <v>307</v>
      </c>
      <c r="C1145">
        <v>84</v>
      </c>
      <c r="D1145">
        <v>-65</v>
      </c>
      <c r="E1145">
        <v>-65</v>
      </c>
      <c r="F1145">
        <v>0</v>
      </c>
      <c r="G1145">
        <v>0</v>
      </c>
      <c r="H1145">
        <v>0</v>
      </c>
      <c r="I1145">
        <v>-1</v>
      </c>
      <c r="J1145">
        <v>0</v>
      </c>
      <c r="K1145">
        <v>0</v>
      </c>
      <c r="L1145">
        <v>2</v>
      </c>
      <c r="M1145">
        <v>0</v>
      </c>
      <c r="N1145">
        <v>0</v>
      </c>
      <c r="O1145">
        <v>0</v>
      </c>
      <c r="P1145">
        <v>1</v>
      </c>
      <c r="Q1145">
        <v>24</v>
      </c>
    </row>
    <row r="1146" spans="2:17" x14ac:dyDescent="0.25">
      <c r="B1146">
        <v>308</v>
      </c>
      <c r="C1146">
        <v>84</v>
      </c>
      <c r="D1146">
        <v>-65</v>
      </c>
      <c r="E1146">
        <v>-65</v>
      </c>
      <c r="F1146">
        <v>0</v>
      </c>
      <c r="G1146">
        <v>0</v>
      </c>
      <c r="H1146">
        <v>0</v>
      </c>
      <c r="I1146">
        <v>-1</v>
      </c>
      <c r="J1146">
        <v>0</v>
      </c>
      <c r="K1146">
        <v>0</v>
      </c>
      <c r="L1146">
        <v>2</v>
      </c>
      <c r="M1146">
        <v>0</v>
      </c>
      <c r="N1146">
        <v>0</v>
      </c>
      <c r="O1146">
        <v>0</v>
      </c>
      <c r="P1146">
        <v>1</v>
      </c>
      <c r="Q1146">
        <v>24</v>
      </c>
    </row>
    <row r="1147" spans="2:17" x14ac:dyDescent="0.25">
      <c r="B1147">
        <v>309</v>
      </c>
      <c r="C1147">
        <v>84</v>
      </c>
      <c r="D1147">
        <v>-65</v>
      </c>
      <c r="E1147">
        <v>-65</v>
      </c>
      <c r="F1147">
        <v>0</v>
      </c>
      <c r="G1147">
        <v>0</v>
      </c>
      <c r="H1147">
        <v>0</v>
      </c>
      <c r="I1147">
        <v>-1</v>
      </c>
      <c r="J1147">
        <v>0</v>
      </c>
      <c r="K1147">
        <v>0</v>
      </c>
      <c r="L1147">
        <v>2</v>
      </c>
      <c r="M1147">
        <v>0</v>
      </c>
      <c r="N1147">
        <v>0</v>
      </c>
      <c r="O1147">
        <v>0</v>
      </c>
      <c r="P1147">
        <v>1</v>
      </c>
      <c r="Q1147">
        <v>24</v>
      </c>
    </row>
    <row r="1148" spans="2:17" x14ac:dyDescent="0.25">
      <c r="B1148">
        <v>310</v>
      </c>
      <c r="C1148">
        <v>84</v>
      </c>
      <c r="D1148">
        <v>-65</v>
      </c>
      <c r="E1148">
        <v>-65</v>
      </c>
      <c r="F1148">
        <v>0</v>
      </c>
      <c r="G1148">
        <v>0</v>
      </c>
      <c r="H1148">
        <v>0</v>
      </c>
      <c r="I1148">
        <v>-1</v>
      </c>
      <c r="J1148">
        <v>0</v>
      </c>
      <c r="K1148">
        <v>0</v>
      </c>
      <c r="L1148">
        <v>2</v>
      </c>
      <c r="M1148">
        <v>0</v>
      </c>
      <c r="N1148">
        <v>0</v>
      </c>
      <c r="O1148">
        <v>0</v>
      </c>
      <c r="P1148">
        <v>1</v>
      </c>
      <c r="Q1148">
        <v>24</v>
      </c>
    </row>
    <row r="1149" spans="2:17" x14ac:dyDescent="0.25">
      <c r="B1149">
        <v>311</v>
      </c>
      <c r="C1149">
        <v>84</v>
      </c>
      <c r="D1149">
        <v>-65</v>
      </c>
      <c r="E1149">
        <v>-65</v>
      </c>
      <c r="F1149">
        <v>0</v>
      </c>
      <c r="G1149">
        <v>0</v>
      </c>
      <c r="H1149">
        <v>0</v>
      </c>
      <c r="I1149">
        <v>-1</v>
      </c>
      <c r="J1149">
        <v>0</v>
      </c>
      <c r="K1149">
        <v>0</v>
      </c>
      <c r="L1149">
        <v>2</v>
      </c>
      <c r="M1149">
        <v>0</v>
      </c>
      <c r="N1149">
        <v>0</v>
      </c>
      <c r="O1149">
        <v>0</v>
      </c>
      <c r="P1149">
        <v>1</v>
      </c>
      <c r="Q1149">
        <v>24</v>
      </c>
    </row>
    <row r="1150" spans="2:17" x14ac:dyDescent="0.25">
      <c r="B1150">
        <v>312</v>
      </c>
      <c r="C1150">
        <v>84</v>
      </c>
      <c r="D1150">
        <v>-65</v>
      </c>
      <c r="E1150">
        <v>-65</v>
      </c>
      <c r="F1150">
        <v>0</v>
      </c>
      <c r="G1150">
        <v>0</v>
      </c>
      <c r="H1150">
        <v>0</v>
      </c>
      <c r="I1150">
        <v>-1</v>
      </c>
      <c r="J1150">
        <v>0</v>
      </c>
      <c r="K1150">
        <v>0</v>
      </c>
      <c r="L1150">
        <v>2</v>
      </c>
      <c r="M1150">
        <v>0</v>
      </c>
      <c r="N1150">
        <v>0</v>
      </c>
      <c r="O1150">
        <v>0</v>
      </c>
      <c r="P1150">
        <v>1</v>
      </c>
      <c r="Q1150">
        <v>24</v>
      </c>
    </row>
    <row r="1151" spans="2:17" x14ac:dyDescent="0.25">
      <c r="B1151">
        <v>313</v>
      </c>
      <c r="C1151">
        <v>84</v>
      </c>
      <c r="D1151">
        <v>-65</v>
      </c>
      <c r="E1151">
        <v>-65</v>
      </c>
      <c r="F1151">
        <v>0</v>
      </c>
      <c r="G1151">
        <v>0</v>
      </c>
      <c r="H1151">
        <v>0</v>
      </c>
      <c r="I1151">
        <v>-1</v>
      </c>
      <c r="J1151">
        <v>0</v>
      </c>
      <c r="K1151">
        <v>0</v>
      </c>
      <c r="L1151">
        <v>2</v>
      </c>
      <c r="M1151">
        <v>0</v>
      </c>
      <c r="N1151">
        <v>0</v>
      </c>
      <c r="O1151">
        <v>0</v>
      </c>
      <c r="P1151">
        <v>1</v>
      </c>
      <c r="Q1151">
        <v>24</v>
      </c>
    </row>
    <row r="1152" spans="2:17" x14ac:dyDescent="0.25">
      <c r="B1152">
        <v>314</v>
      </c>
      <c r="C1152">
        <v>84</v>
      </c>
      <c r="D1152">
        <v>-65</v>
      </c>
      <c r="E1152">
        <v>-65</v>
      </c>
      <c r="F1152">
        <v>0</v>
      </c>
      <c r="G1152">
        <v>0</v>
      </c>
      <c r="H1152">
        <v>0</v>
      </c>
      <c r="I1152">
        <v>-1</v>
      </c>
      <c r="J1152">
        <v>0</v>
      </c>
      <c r="K1152">
        <v>0</v>
      </c>
      <c r="L1152">
        <v>2</v>
      </c>
      <c r="M1152">
        <v>0</v>
      </c>
      <c r="N1152">
        <v>0</v>
      </c>
      <c r="O1152">
        <v>0</v>
      </c>
      <c r="P1152">
        <v>1</v>
      </c>
      <c r="Q1152">
        <v>24</v>
      </c>
    </row>
    <row r="1153" spans="2:17" x14ac:dyDescent="0.25">
      <c r="B1153">
        <v>315</v>
      </c>
      <c r="C1153">
        <v>84</v>
      </c>
      <c r="D1153">
        <v>-65</v>
      </c>
      <c r="E1153">
        <v>-65</v>
      </c>
      <c r="F1153">
        <v>0</v>
      </c>
      <c r="G1153">
        <v>0</v>
      </c>
      <c r="H1153">
        <v>0</v>
      </c>
      <c r="I1153">
        <v>-1</v>
      </c>
      <c r="J1153">
        <v>0</v>
      </c>
      <c r="K1153">
        <v>0</v>
      </c>
      <c r="L1153">
        <v>2</v>
      </c>
      <c r="M1153">
        <v>0</v>
      </c>
      <c r="N1153">
        <v>0</v>
      </c>
      <c r="O1153">
        <v>0</v>
      </c>
      <c r="P1153">
        <v>1</v>
      </c>
      <c r="Q1153">
        <v>24</v>
      </c>
    </row>
    <row r="1154" spans="2:17" x14ac:dyDescent="0.25">
      <c r="B1154">
        <v>316</v>
      </c>
      <c r="C1154">
        <v>84</v>
      </c>
      <c r="D1154">
        <v>-65</v>
      </c>
      <c r="E1154">
        <v>-65</v>
      </c>
      <c r="F1154">
        <v>0</v>
      </c>
      <c r="G1154">
        <v>0</v>
      </c>
      <c r="H1154">
        <v>0</v>
      </c>
      <c r="I1154">
        <v>-1</v>
      </c>
      <c r="J1154">
        <v>0</v>
      </c>
      <c r="K1154">
        <v>0</v>
      </c>
      <c r="L1154">
        <v>2</v>
      </c>
      <c r="M1154">
        <v>0</v>
      </c>
      <c r="N1154">
        <v>0</v>
      </c>
      <c r="O1154">
        <v>0</v>
      </c>
      <c r="P1154">
        <v>1</v>
      </c>
      <c r="Q1154">
        <v>24</v>
      </c>
    </row>
    <row r="1155" spans="2:17" x14ac:dyDescent="0.25">
      <c r="B1155">
        <v>317</v>
      </c>
      <c r="C1155">
        <v>84</v>
      </c>
      <c r="D1155">
        <v>-65</v>
      </c>
      <c r="E1155">
        <v>-65</v>
      </c>
      <c r="F1155">
        <v>0</v>
      </c>
      <c r="G1155">
        <v>0</v>
      </c>
      <c r="H1155">
        <v>0</v>
      </c>
      <c r="I1155">
        <v>-1</v>
      </c>
      <c r="J1155">
        <v>0</v>
      </c>
      <c r="K1155">
        <v>0</v>
      </c>
      <c r="L1155">
        <v>2</v>
      </c>
      <c r="M1155">
        <v>0</v>
      </c>
      <c r="N1155">
        <v>0</v>
      </c>
      <c r="O1155">
        <v>0</v>
      </c>
      <c r="P1155">
        <v>1</v>
      </c>
      <c r="Q1155">
        <v>24</v>
      </c>
    </row>
    <row r="1156" spans="2:17" x14ac:dyDescent="0.25">
      <c r="B1156">
        <v>318</v>
      </c>
      <c r="C1156">
        <v>84</v>
      </c>
      <c r="D1156">
        <v>-65</v>
      </c>
      <c r="E1156">
        <v>-65</v>
      </c>
      <c r="F1156">
        <v>0</v>
      </c>
      <c r="G1156">
        <v>0</v>
      </c>
      <c r="H1156">
        <v>0</v>
      </c>
      <c r="I1156">
        <v>-1</v>
      </c>
      <c r="J1156">
        <v>0</v>
      </c>
      <c r="K1156">
        <v>0</v>
      </c>
      <c r="L1156">
        <v>2</v>
      </c>
      <c r="M1156">
        <v>0</v>
      </c>
      <c r="N1156">
        <v>0</v>
      </c>
      <c r="O1156">
        <v>0</v>
      </c>
      <c r="P1156">
        <v>1</v>
      </c>
      <c r="Q1156">
        <v>24</v>
      </c>
    </row>
    <row r="1157" spans="2:17" x14ac:dyDescent="0.25">
      <c r="B1157">
        <v>319</v>
      </c>
      <c r="C1157">
        <v>84</v>
      </c>
      <c r="D1157">
        <v>-65</v>
      </c>
      <c r="E1157">
        <v>-65</v>
      </c>
      <c r="F1157">
        <v>0</v>
      </c>
      <c r="G1157">
        <v>0</v>
      </c>
      <c r="H1157">
        <v>0</v>
      </c>
      <c r="I1157">
        <v>-1</v>
      </c>
      <c r="J1157">
        <v>0</v>
      </c>
      <c r="K1157">
        <v>0</v>
      </c>
      <c r="L1157">
        <v>2</v>
      </c>
      <c r="M1157">
        <v>0</v>
      </c>
      <c r="N1157">
        <v>0</v>
      </c>
      <c r="O1157">
        <v>0</v>
      </c>
      <c r="P1157">
        <v>1</v>
      </c>
      <c r="Q1157">
        <v>24</v>
      </c>
    </row>
    <row r="1158" spans="2:17" x14ac:dyDescent="0.25">
      <c r="B1158">
        <v>320</v>
      </c>
      <c r="C1158">
        <v>84</v>
      </c>
      <c r="D1158">
        <v>-65</v>
      </c>
      <c r="E1158">
        <v>-65</v>
      </c>
      <c r="F1158">
        <v>0</v>
      </c>
      <c r="G1158">
        <v>0</v>
      </c>
      <c r="H1158">
        <v>0</v>
      </c>
      <c r="I1158">
        <v>-1</v>
      </c>
      <c r="J1158">
        <v>0</v>
      </c>
      <c r="K1158">
        <v>0</v>
      </c>
      <c r="L1158">
        <v>2</v>
      </c>
      <c r="M1158">
        <v>0</v>
      </c>
      <c r="N1158">
        <v>0</v>
      </c>
      <c r="O1158">
        <v>0</v>
      </c>
      <c r="P1158">
        <v>1</v>
      </c>
      <c r="Q1158">
        <v>24</v>
      </c>
    </row>
    <row r="1159" spans="2:17" x14ac:dyDescent="0.25">
      <c r="B1159">
        <v>321</v>
      </c>
      <c r="C1159">
        <v>84</v>
      </c>
      <c r="D1159">
        <v>-65</v>
      </c>
      <c r="E1159">
        <v>-65</v>
      </c>
      <c r="F1159">
        <v>0</v>
      </c>
      <c r="G1159">
        <v>0</v>
      </c>
      <c r="H1159">
        <v>0</v>
      </c>
      <c r="I1159">
        <v>-1</v>
      </c>
      <c r="J1159">
        <v>0</v>
      </c>
      <c r="K1159">
        <v>0</v>
      </c>
      <c r="L1159">
        <v>2</v>
      </c>
      <c r="M1159">
        <v>0</v>
      </c>
      <c r="N1159">
        <v>0</v>
      </c>
      <c r="O1159">
        <v>0</v>
      </c>
      <c r="P1159">
        <v>1</v>
      </c>
      <c r="Q1159">
        <v>24</v>
      </c>
    </row>
    <row r="1160" spans="2:17" x14ac:dyDescent="0.25">
      <c r="B1160">
        <v>322</v>
      </c>
      <c r="C1160">
        <v>84</v>
      </c>
      <c r="D1160">
        <v>-65</v>
      </c>
      <c r="E1160">
        <v>-65</v>
      </c>
      <c r="F1160">
        <v>0</v>
      </c>
      <c r="G1160">
        <v>0</v>
      </c>
      <c r="H1160">
        <v>0</v>
      </c>
      <c r="I1160">
        <v>-1</v>
      </c>
      <c r="J1160">
        <v>0</v>
      </c>
      <c r="K1160">
        <v>0</v>
      </c>
      <c r="L1160">
        <v>2</v>
      </c>
      <c r="M1160">
        <v>0</v>
      </c>
      <c r="N1160">
        <v>0</v>
      </c>
      <c r="O1160">
        <v>0</v>
      </c>
      <c r="P1160">
        <v>1</v>
      </c>
      <c r="Q1160">
        <v>24</v>
      </c>
    </row>
    <row r="1161" spans="2:17" x14ac:dyDescent="0.25">
      <c r="B1161">
        <v>323</v>
      </c>
      <c r="C1161">
        <v>84</v>
      </c>
      <c r="D1161">
        <v>-65</v>
      </c>
      <c r="E1161">
        <v>-65</v>
      </c>
      <c r="F1161">
        <v>0</v>
      </c>
      <c r="G1161">
        <v>0</v>
      </c>
      <c r="H1161">
        <v>0</v>
      </c>
      <c r="I1161">
        <v>-1</v>
      </c>
      <c r="J1161">
        <v>0</v>
      </c>
      <c r="K1161">
        <v>0</v>
      </c>
      <c r="L1161">
        <v>2</v>
      </c>
      <c r="M1161">
        <v>0</v>
      </c>
      <c r="N1161">
        <v>0</v>
      </c>
      <c r="O1161">
        <v>0</v>
      </c>
      <c r="P1161">
        <v>1</v>
      </c>
      <c r="Q1161">
        <v>24</v>
      </c>
    </row>
    <row r="1162" spans="2:17" x14ac:dyDescent="0.25">
      <c r="B1162">
        <v>324</v>
      </c>
      <c r="C1162">
        <v>84</v>
      </c>
      <c r="D1162">
        <v>-65</v>
      </c>
      <c r="E1162">
        <v>-65</v>
      </c>
      <c r="F1162">
        <v>0</v>
      </c>
      <c r="G1162">
        <v>0</v>
      </c>
      <c r="H1162">
        <v>0</v>
      </c>
      <c r="I1162">
        <v>-1</v>
      </c>
      <c r="J1162">
        <v>0</v>
      </c>
      <c r="K1162">
        <v>0</v>
      </c>
      <c r="L1162">
        <v>2</v>
      </c>
      <c r="M1162">
        <v>0</v>
      </c>
      <c r="N1162">
        <v>0</v>
      </c>
      <c r="O1162">
        <v>0</v>
      </c>
      <c r="P1162">
        <v>1</v>
      </c>
      <c r="Q1162">
        <v>24</v>
      </c>
    </row>
    <row r="1163" spans="2:17" x14ac:dyDescent="0.25">
      <c r="B1163">
        <v>325</v>
      </c>
      <c r="C1163">
        <v>84</v>
      </c>
      <c r="D1163">
        <v>-65</v>
      </c>
      <c r="E1163">
        <v>-65</v>
      </c>
      <c r="F1163">
        <v>0</v>
      </c>
      <c r="G1163">
        <v>0</v>
      </c>
      <c r="H1163">
        <v>0</v>
      </c>
      <c r="I1163">
        <v>-1</v>
      </c>
      <c r="J1163">
        <v>0</v>
      </c>
      <c r="K1163">
        <v>0</v>
      </c>
      <c r="L1163">
        <v>2</v>
      </c>
      <c r="M1163">
        <v>0</v>
      </c>
      <c r="N1163">
        <v>0</v>
      </c>
      <c r="O1163">
        <v>0</v>
      </c>
      <c r="P1163">
        <v>1</v>
      </c>
      <c r="Q1163">
        <v>24</v>
      </c>
    </row>
    <row r="1164" spans="2:17" x14ac:dyDescent="0.25">
      <c r="B1164">
        <v>326</v>
      </c>
      <c r="C1164">
        <v>84</v>
      </c>
      <c r="D1164">
        <v>-65</v>
      </c>
      <c r="E1164">
        <v>-65</v>
      </c>
      <c r="F1164">
        <v>0</v>
      </c>
      <c r="G1164">
        <v>0</v>
      </c>
      <c r="H1164">
        <v>0</v>
      </c>
      <c r="I1164">
        <v>-1</v>
      </c>
      <c r="J1164">
        <v>0</v>
      </c>
      <c r="K1164">
        <v>0</v>
      </c>
      <c r="L1164">
        <v>2</v>
      </c>
      <c r="M1164">
        <v>0</v>
      </c>
      <c r="N1164">
        <v>0</v>
      </c>
      <c r="O1164">
        <v>0</v>
      </c>
      <c r="P1164">
        <v>1</v>
      </c>
      <c r="Q1164">
        <v>24</v>
      </c>
    </row>
    <row r="1165" spans="2:17" x14ac:dyDescent="0.25">
      <c r="B1165">
        <v>327</v>
      </c>
      <c r="C1165">
        <v>84</v>
      </c>
      <c r="D1165">
        <v>-65</v>
      </c>
      <c r="E1165">
        <v>-65</v>
      </c>
      <c r="F1165">
        <v>0</v>
      </c>
      <c r="G1165">
        <v>0</v>
      </c>
      <c r="H1165">
        <v>0</v>
      </c>
      <c r="I1165">
        <v>-1</v>
      </c>
      <c r="J1165">
        <v>0</v>
      </c>
      <c r="K1165">
        <v>0</v>
      </c>
      <c r="L1165">
        <v>2</v>
      </c>
      <c r="M1165">
        <v>0</v>
      </c>
      <c r="N1165">
        <v>0</v>
      </c>
      <c r="O1165">
        <v>0</v>
      </c>
      <c r="P1165">
        <v>1</v>
      </c>
      <c r="Q1165">
        <v>24</v>
      </c>
    </row>
    <row r="1166" spans="2:17" x14ac:dyDescent="0.25">
      <c r="B1166">
        <v>328</v>
      </c>
      <c r="C1166">
        <v>84</v>
      </c>
      <c r="D1166">
        <v>-65</v>
      </c>
      <c r="E1166">
        <v>-65</v>
      </c>
      <c r="F1166">
        <v>0</v>
      </c>
      <c r="G1166">
        <v>0</v>
      </c>
      <c r="H1166">
        <v>0</v>
      </c>
      <c r="I1166">
        <v>-1</v>
      </c>
      <c r="J1166">
        <v>0</v>
      </c>
      <c r="K1166">
        <v>0</v>
      </c>
      <c r="L1166">
        <v>2</v>
      </c>
      <c r="M1166">
        <v>0</v>
      </c>
      <c r="N1166">
        <v>0</v>
      </c>
      <c r="O1166">
        <v>0</v>
      </c>
      <c r="P1166">
        <v>1</v>
      </c>
      <c r="Q1166">
        <v>24</v>
      </c>
    </row>
    <row r="1167" spans="2:17" x14ac:dyDescent="0.25">
      <c r="B1167">
        <v>329</v>
      </c>
      <c r="C1167">
        <v>84</v>
      </c>
      <c r="D1167">
        <v>-65</v>
      </c>
      <c r="E1167">
        <v>-65</v>
      </c>
      <c r="F1167">
        <v>0</v>
      </c>
      <c r="G1167">
        <v>0</v>
      </c>
      <c r="H1167">
        <v>0</v>
      </c>
      <c r="I1167">
        <v>-1</v>
      </c>
      <c r="J1167">
        <v>0</v>
      </c>
      <c r="K1167">
        <v>0</v>
      </c>
      <c r="L1167">
        <v>2</v>
      </c>
      <c r="M1167">
        <v>0</v>
      </c>
      <c r="N1167">
        <v>0</v>
      </c>
      <c r="O1167">
        <v>0</v>
      </c>
      <c r="P1167">
        <v>1</v>
      </c>
      <c r="Q1167">
        <v>24</v>
      </c>
    </row>
    <row r="1168" spans="2:17" x14ac:dyDescent="0.25">
      <c r="B1168">
        <v>330</v>
      </c>
      <c r="C1168">
        <v>84</v>
      </c>
      <c r="D1168">
        <v>-65</v>
      </c>
      <c r="E1168">
        <v>-65</v>
      </c>
      <c r="F1168">
        <v>0</v>
      </c>
      <c r="G1168">
        <v>0</v>
      </c>
      <c r="H1168">
        <v>0</v>
      </c>
      <c r="I1168">
        <v>-1</v>
      </c>
      <c r="J1168">
        <v>0</v>
      </c>
      <c r="K1168">
        <v>0</v>
      </c>
      <c r="L1168">
        <v>2</v>
      </c>
      <c r="M1168">
        <v>0</v>
      </c>
      <c r="N1168">
        <v>0</v>
      </c>
      <c r="O1168">
        <v>0</v>
      </c>
      <c r="P1168">
        <v>1</v>
      </c>
      <c r="Q1168">
        <v>24</v>
      </c>
    </row>
    <row r="1169" spans="2:17" x14ac:dyDescent="0.25">
      <c r="B1169">
        <v>331</v>
      </c>
      <c r="C1169">
        <v>84</v>
      </c>
      <c r="D1169">
        <v>-65</v>
      </c>
      <c r="E1169">
        <v>-65</v>
      </c>
      <c r="F1169">
        <v>0</v>
      </c>
      <c r="G1169">
        <v>0</v>
      </c>
      <c r="H1169">
        <v>0</v>
      </c>
      <c r="I1169">
        <v>-1</v>
      </c>
      <c r="J1169">
        <v>0</v>
      </c>
      <c r="K1169">
        <v>0</v>
      </c>
      <c r="L1169">
        <v>2</v>
      </c>
      <c r="M1169">
        <v>0</v>
      </c>
      <c r="N1169">
        <v>0</v>
      </c>
      <c r="O1169">
        <v>0</v>
      </c>
      <c r="P1169">
        <v>1</v>
      </c>
      <c r="Q1169">
        <v>24</v>
      </c>
    </row>
    <row r="1170" spans="2:17" x14ac:dyDescent="0.25">
      <c r="B1170">
        <v>332</v>
      </c>
      <c r="C1170">
        <v>84</v>
      </c>
      <c r="D1170">
        <v>-65</v>
      </c>
      <c r="E1170">
        <v>-65</v>
      </c>
      <c r="F1170">
        <v>0</v>
      </c>
      <c r="G1170">
        <v>0</v>
      </c>
      <c r="H1170">
        <v>0</v>
      </c>
      <c r="I1170">
        <v>-1</v>
      </c>
      <c r="J1170">
        <v>0</v>
      </c>
      <c r="K1170">
        <v>0</v>
      </c>
      <c r="L1170">
        <v>2</v>
      </c>
      <c r="M1170">
        <v>0</v>
      </c>
      <c r="N1170">
        <v>0</v>
      </c>
      <c r="O1170">
        <v>0</v>
      </c>
      <c r="P1170">
        <v>1</v>
      </c>
      <c r="Q1170">
        <v>24</v>
      </c>
    </row>
    <row r="1171" spans="2:17" x14ac:dyDescent="0.25">
      <c r="B1171">
        <v>333</v>
      </c>
      <c r="C1171">
        <v>84</v>
      </c>
      <c r="D1171">
        <v>-65</v>
      </c>
      <c r="E1171">
        <v>-65</v>
      </c>
      <c r="F1171">
        <v>0</v>
      </c>
      <c r="G1171">
        <v>0</v>
      </c>
      <c r="H1171">
        <v>0</v>
      </c>
      <c r="I1171">
        <v>-1</v>
      </c>
      <c r="J1171">
        <v>0</v>
      </c>
      <c r="K1171">
        <v>0</v>
      </c>
      <c r="L1171">
        <v>2</v>
      </c>
      <c r="M1171">
        <v>0</v>
      </c>
      <c r="N1171">
        <v>0</v>
      </c>
      <c r="O1171">
        <v>0</v>
      </c>
      <c r="P1171">
        <v>1</v>
      </c>
      <c r="Q1171">
        <v>24</v>
      </c>
    </row>
    <row r="1172" spans="2:17" x14ac:dyDescent="0.25">
      <c r="B1172">
        <v>334</v>
      </c>
      <c r="C1172">
        <v>84</v>
      </c>
      <c r="D1172">
        <v>-65</v>
      </c>
      <c r="E1172">
        <v>-65</v>
      </c>
      <c r="F1172">
        <v>0</v>
      </c>
      <c r="G1172">
        <v>0</v>
      </c>
      <c r="H1172">
        <v>0</v>
      </c>
      <c r="I1172">
        <v>-1</v>
      </c>
      <c r="J1172">
        <v>0</v>
      </c>
      <c r="K1172">
        <v>0</v>
      </c>
      <c r="L1172">
        <v>2</v>
      </c>
      <c r="M1172">
        <v>0</v>
      </c>
      <c r="N1172">
        <v>0</v>
      </c>
      <c r="O1172">
        <v>0</v>
      </c>
      <c r="P1172">
        <v>1</v>
      </c>
      <c r="Q1172">
        <v>24</v>
      </c>
    </row>
    <row r="1173" spans="2:17" x14ac:dyDescent="0.25">
      <c r="B1173">
        <v>335</v>
      </c>
      <c r="C1173">
        <v>84</v>
      </c>
      <c r="D1173">
        <v>-65</v>
      </c>
      <c r="E1173">
        <v>-65</v>
      </c>
      <c r="F1173">
        <v>0</v>
      </c>
      <c r="G1173">
        <v>0</v>
      </c>
      <c r="H1173">
        <v>0</v>
      </c>
      <c r="I1173">
        <v>-1</v>
      </c>
      <c r="J1173">
        <v>0</v>
      </c>
      <c r="K1173">
        <v>0</v>
      </c>
      <c r="L1173">
        <v>2</v>
      </c>
      <c r="M1173">
        <v>0</v>
      </c>
      <c r="N1173">
        <v>0</v>
      </c>
      <c r="O1173">
        <v>0</v>
      </c>
      <c r="P1173">
        <v>1</v>
      </c>
      <c r="Q1173">
        <v>24</v>
      </c>
    </row>
    <row r="1174" spans="2:17" x14ac:dyDescent="0.25">
      <c r="B1174">
        <v>336</v>
      </c>
      <c r="C1174">
        <v>84</v>
      </c>
      <c r="D1174">
        <v>-65</v>
      </c>
      <c r="E1174">
        <v>-65</v>
      </c>
      <c r="F1174">
        <v>0</v>
      </c>
      <c r="G1174">
        <v>0</v>
      </c>
      <c r="H1174">
        <v>0</v>
      </c>
      <c r="I1174">
        <v>-1</v>
      </c>
      <c r="J1174">
        <v>0</v>
      </c>
      <c r="K1174">
        <v>0</v>
      </c>
      <c r="L1174">
        <v>2</v>
      </c>
      <c r="M1174">
        <v>0</v>
      </c>
      <c r="N1174">
        <v>0</v>
      </c>
      <c r="O1174">
        <v>0</v>
      </c>
      <c r="P1174">
        <v>1</v>
      </c>
      <c r="Q1174">
        <v>24</v>
      </c>
    </row>
    <row r="1175" spans="2:17" x14ac:dyDescent="0.25">
      <c r="B1175">
        <v>337</v>
      </c>
      <c r="C1175">
        <v>84</v>
      </c>
      <c r="D1175">
        <v>-65</v>
      </c>
      <c r="E1175">
        <v>-65</v>
      </c>
      <c r="F1175">
        <v>0</v>
      </c>
      <c r="G1175">
        <v>0</v>
      </c>
      <c r="H1175">
        <v>0</v>
      </c>
      <c r="I1175">
        <v>-1</v>
      </c>
      <c r="J1175">
        <v>0</v>
      </c>
      <c r="K1175">
        <v>0</v>
      </c>
      <c r="L1175">
        <v>2</v>
      </c>
      <c r="M1175">
        <v>0</v>
      </c>
      <c r="N1175">
        <v>0</v>
      </c>
      <c r="O1175">
        <v>0</v>
      </c>
      <c r="P1175">
        <v>1</v>
      </c>
      <c r="Q1175">
        <v>24</v>
      </c>
    </row>
    <row r="1176" spans="2:17" x14ac:dyDescent="0.25">
      <c r="B1176">
        <v>338</v>
      </c>
      <c r="C1176">
        <v>84</v>
      </c>
      <c r="D1176">
        <v>-65</v>
      </c>
      <c r="E1176">
        <v>-65</v>
      </c>
      <c r="F1176">
        <v>0</v>
      </c>
      <c r="G1176">
        <v>0</v>
      </c>
      <c r="H1176">
        <v>0</v>
      </c>
      <c r="I1176">
        <v>-1</v>
      </c>
      <c r="J1176">
        <v>0</v>
      </c>
      <c r="K1176">
        <v>0</v>
      </c>
      <c r="L1176">
        <v>2</v>
      </c>
      <c r="M1176">
        <v>0</v>
      </c>
      <c r="N1176">
        <v>0</v>
      </c>
      <c r="O1176">
        <v>0</v>
      </c>
      <c r="P1176">
        <v>1</v>
      </c>
      <c r="Q1176">
        <v>24</v>
      </c>
    </row>
    <row r="1177" spans="2:17" x14ac:dyDescent="0.25">
      <c r="B1177">
        <v>339</v>
      </c>
      <c r="C1177">
        <v>84</v>
      </c>
      <c r="D1177">
        <v>-65</v>
      </c>
      <c r="E1177">
        <v>-65</v>
      </c>
      <c r="F1177">
        <v>0</v>
      </c>
      <c r="G1177">
        <v>0</v>
      </c>
      <c r="H1177">
        <v>0</v>
      </c>
      <c r="I1177">
        <v>-1</v>
      </c>
      <c r="J1177">
        <v>0</v>
      </c>
      <c r="K1177">
        <v>0</v>
      </c>
      <c r="L1177">
        <v>2</v>
      </c>
      <c r="M1177">
        <v>0</v>
      </c>
      <c r="N1177">
        <v>0</v>
      </c>
      <c r="O1177">
        <v>0</v>
      </c>
      <c r="P1177">
        <v>1</v>
      </c>
      <c r="Q1177">
        <v>24</v>
      </c>
    </row>
    <row r="1178" spans="2:17" x14ac:dyDescent="0.25">
      <c r="B1178">
        <v>340</v>
      </c>
      <c r="C1178">
        <v>84</v>
      </c>
      <c r="D1178">
        <v>-65</v>
      </c>
      <c r="E1178">
        <v>-65</v>
      </c>
      <c r="F1178">
        <v>0</v>
      </c>
      <c r="G1178">
        <v>0</v>
      </c>
      <c r="H1178">
        <v>0</v>
      </c>
      <c r="I1178">
        <v>-1</v>
      </c>
      <c r="J1178">
        <v>0</v>
      </c>
      <c r="K1178">
        <v>0</v>
      </c>
      <c r="L1178">
        <v>2</v>
      </c>
      <c r="M1178">
        <v>0</v>
      </c>
      <c r="N1178">
        <v>0</v>
      </c>
      <c r="O1178">
        <v>0</v>
      </c>
      <c r="P1178">
        <v>1</v>
      </c>
      <c r="Q1178">
        <v>24</v>
      </c>
    </row>
    <row r="1179" spans="2:17" x14ac:dyDescent="0.25">
      <c r="B1179">
        <v>341</v>
      </c>
      <c r="C1179">
        <v>84</v>
      </c>
      <c r="D1179">
        <v>-65</v>
      </c>
      <c r="E1179">
        <v>-65</v>
      </c>
      <c r="F1179">
        <v>0</v>
      </c>
      <c r="G1179">
        <v>0</v>
      </c>
      <c r="H1179">
        <v>0</v>
      </c>
      <c r="I1179">
        <v>-1</v>
      </c>
      <c r="J1179">
        <v>0</v>
      </c>
      <c r="K1179">
        <v>0</v>
      </c>
      <c r="L1179">
        <v>2</v>
      </c>
      <c r="M1179">
        <v>0</v>
      </c>
      <c r="N1179">
        <v>0</v>
      </c>
      <c r="O1179">
        <v>0</v>
      </c>
      <c r="P1179">
        <v>1</v>
      </c>
      <c r="Q1179">
        <v>24</v>
      </c>
    </row>
    <row r="1180" spans="2:17" x14ac:dyDescent="0.25">
      <c r="B1180">
        <v>342</v>
      </c>
      <c r="C1180">
        <v>84</v>
      </c>
      <c r="D1180">
        <v>-65</v>
      </c>
      <c r="E1180">
        <v>-65</v>
      </c>
      <c r="F1180">
        <v>0</v>
      </c>
      <c r="G1180">
        <v>0</v>
      </c>
      <c r="H1180">
        <v>0</v>
      </c>
      <c r="I1180">
        <v>-1</v>
      </c>
      <c r="J1180">
        <v>0</v>
      </c>
      <c r="K1180">
        <v>0</v>
      </c>
      <c r="L1180">
        <v>2</v>
      </c>
      <c r="M1180">
        <v>0</v>
      </c>
      <c r="N1180">
        <v>0</v>
      </c>
      <c r="O1180">
        <v>0</v>
      </c>
      <c r="P1180">
        <v>1</v>
      </c>
      <c r="Q1180">
        <v>24</v>
      </c>
    </row>
    <row r="1181" spans="2:17" x14ac:dyDescent="0.25">
      <c r="B1181">
        <v>343</v>
      </c>
      <c r="C1181">
        <v>84</v>
      </c>
      <c r="D1181">
        <v>-65</v>
      </c>
      <c r="E1181">
        <v>-65</v>
      </c>
      <c r="F1181">
        <v>0</v>
      </c>
      <c r="G1181">
        <v>0</v>
      </c>
      <c r="H1181">
        <v>0</v>
      </c>
      <c r="I1181">
        <v>-1</v>
      </c>
      <c r="J1181">
        <v>0</v>
      </c>
      <c r="K1181">
        <v>0</v>
      </c>
      <c r="L1181">
        <v>2</v>
      </c>
      <c r="M1181">
        <v>0</v>
      </c>
      <c r="N1181">
        <v>0</v>
      </c>
      <c r="O1181">
        <v>0</v>
      </c>
      <c r="P1181">
        <v>1</v>
      </c>
      <c r="Q1181">
        <v>24</v>
      </c>
    </row>
    <row r="1182" spans="2:17" x14ac:dyDescent="0.25">
      <c r="B1182">
        <v>344</v>
      </c>
      <c r="C1182">
        <v>84</v>
      </c>
      <c r="D1182">
        <v>-65</v>
      </c>
      <c r="E1182">
        <v>-65</v>
      </c>
      <c r="F1182">
        <v>0</v>
      </c>
      <c r="G1182">
        <v>0</v>
      </c>
      <c r="H1182">
        <v>0</v>
      </c>
      <c r="I1182">
        <v>-1</v>
      </c>
      <c r="J1182">
        <v>0</v>
      </c>
      <c r="K1182">
        <v>0</v>
      </c>
      <c r="L1182">
        <v>2</v>
      </c>
      <c r="M1182">
        <v>0</v>
      </c>
      <c r="N1182">
        <v>0</v>
      </c>
      <c r="O1182">
        <v>0</v>
      </c>
      <c r="P1182">
        <v>1</v>
      </c>
      <c r="Q1182">
        <v>24</v>
      </c>
    </row>
    <row r="1183" spans="2:17" x14ac:dyDescent="0.25">
      <c r="B1183">
        <v>345</v>
      </c>
      <c r="C1183">
        <v>84</v>
      </c>
      <c r="D1183">
        <v>-65</v>
      </c>
      <c r="E1183">
        <v>-65</v>
      </c>
      <c r="F1183">
        <v>0</v>
      </c>
      <c r="G1183">
        <v>0</v>
      </c>
      <c r="H1183">
        <v>0</v>
      </c>
      <c r="I1183">
        <v>-1</v>
      </c>
      <c r="J1183">
        <v>0</v>
      </c>
      <c r="K1183">
        <v>0</v>
      </c>
      <c r="L1183">
        <v>2</v>
      </c>
      <c r="M1183">
        <v>0</v>
      </c>
      <c r="N1183">
        <v>0</v>
      </c>
      <c r="O1183">
        <v>0</v>
      </c>
      <c r="P1183">
        <v>1</v>
      </c>
      <c r="Q1183">
        <v>24</v>
      </c>
    </row>
    <row r="1184" spans="2:17" x14ac:dyDescent="0.25">
      <c r="B1184">
        <v>346</v>
      </c>
      <c r="C1184">
        <v>84</v>
      </c>
      <c r="D1184">
        <v>-65</v>
      </c>
      <c r="E1184">
        <v>-65</v>
      </c>
      <c r="F1184">
        <v>0</v>
      </c>
      <c r="G1184">
        <v>0</v>
      </c>
      <c r="H1184">
        <v>0</v>
      </c>
      <c r="I1184">
        <v>-1</v>
      </c>
      <c r="J1184">
        <v>0</v>
      </c>
      <c r="K1184">
        <v>0</v>
      </c>
      <c r="L1184">
        <v>2</v>
      </c>
      <c r="M1184">
        <v>0</v>
      </c>
      <c r="N1184">
        <v>0</v>
      </c>
      <c r="O1184">
        <v>0</v>
      </c>
      <c r="P1184">
        <v>1</v>
      </c>
      <c r="Q1184">
        <v>24</v>
      </c>
    </row>
    <row r="1185" spans="2:17" x14ac:dyDescent="0.25">
      <c r="B1185">
        <v>347</v>
      </c>
      <c r="C1185">
        <v>84</v>
      </c>
      <c r="D1185">
        <v>-65</v>
      </c>
      <c r="E1185">
        <v>-65</v>
      </c>
      <c r="F1185">
        <v>0</v>
      </c>
      <c r="G1185">
        <v>0</v>
      </c>
      <c r="H1185">
        <v>0</v>
      </c>
      <c r="I1185">
        <v>-1</v>
      </c>
      <c r="J1185">
        <v>0</v>
      </c>
      <c r="K1185">
        <v>0</v>
      </c>
      <c r="L1185">
        <v>2</v>
      </c>
      <c r="M1185">
        <v>0</v>
      </c>
      <c r="N1185">
        <v>0</v>
      </c>
      <c r="O1185">
        <v>0</v>
      </c>
      <c r="P1185">
        <v>1</v>
      </c>
      <c r="Q1185">
        <v>24</v>
      </c>
    </row>
    <row r="1186" spans="2:17" x14ac:dyDescent="0.25">
      <c r="B1186">
        <v>348</v>
      </c>
      <c r="C1186">
        <v>84</v>
      </c>
      <c r="D1186">
        <v>-65</v>
      </c>
      <c r="E1186">
        <v>-65</v>
      </c>
      <c r="F1186">
        <v>0</v>
      </c>
      <c r="G1186">
        <v>0</v>
      </c>
      <c r="H1186">
        <v>0</v>
      </c>
      <c r="I1186">
        <v>-1</v>
      </c>
      <c r="J1186">
        <v>0</v>
      </c>
      <c r="K1186">
        <v>0</v>
      </c>
      <c r="L1186">
        <v>2</v>
      </c>
      <c r="M1186">
        <v>0</v>
      </c>
      <c r="N1186">
        <v>0</v>
      </c>
      <c r="O1186">
        <v>0</v>
      </c>
      <c r="P1186">
        <v>1</v>
      </c>
      <c r="Q1186">
        <v>24</v>
      </c>
    </row>
    <row r="1187" spans="2:17" x14ac:dyDescent="0.25">
      <c r="B1187">
        <v>349</v>
      </c>
      <c r="C1187">
        <v>84</v>
      </c>
      <c r="D1187">
        <v>-65</v>
      </c>
      <c r="E1187">
        <v>-65</v>
      </c>
      <c r="F1187">
        <v>0</v>
      </c>
      <c r="G1187">
        <v>0</v>
      </c>
      <c r="H1187">
        <v>0</v>
      </c>
      <c r="I1187">
        <v>-1</v>
      </c>
      <c r="J1187">
        <v>0</v>
      </c>
      <c r="K1187">
        <v>0</v>
      </c>
      <c r="L1187">
        <v>2</v>
      </c>
      <c r="M1187">
        <v>0</v>
      </c>
      <c r="N1187">
        <v>0</v>
      </c>
      <c r="O1187">
        <v>0</v>
      </c>
      <c r="P1187">
        <v>1</v>
      </c>
      <c r="Q1187">
        <v>24</v>
      </c>
    </row>
    <row r="1188" spans="2:17" x14ac:dyDescent="0.25">
      <c r="B1188">
        <v>350</v>
      </c>
      <c r="C1188">
        <v>84</v>
      </c>
      <c r="D1188">
        <v>-65</v>
      </c>
      <c r="E1188">
        <v>-65</v>
      </c>
      <c r="F1188">
        <v>0</v>
      </c>
      <c r="G1188">
        <v>0</v>
      </c>
      <c r="H1188">
        <v>0</v>
      </c>
      <c r="I1188">
        <v>-1</v>
      </c>
      <c r="J1188">
        <v>0</v>
      </c>
      <c r="K1188">
        <v>0</v>
      </c>
      <c r="L1188">
        <v>2</v>
      </c>
      <c r="M1188">
        <v>0</v>
      </c>
      <c r="N1188">
        <v>0</v>
      </c>
      <c r="O1188">
        <v>0</v>
      </c>
      <c r="P1188">
        <v>1</v>
      </c>
      <c r="Q1188">
        <v>24</v>
      </c>
    </row>
    <row r="1189" spans="2:17" x14ac:dyDescent="0.25">
      <c r="B1189">
        <v>351</v>
      </c>
      <c r="C1189">
        <v>84</v>
      </c>
      <c r="D1189">
        <v>-65</v>
      </c>
      <c r="E1189">
        <v>-65</v>
      </c>
      <c r="F1189">
        <v>0</v>
      </c>
      <c r="G1189">
        <v>0</v>
      </c>
      <c r="H1189">
        <v>0</v>
      </c>
      <c r="I1189">
        <v>-1</v>
      </c>
      <c r="J1189">
        <v>0</v>
      </c>
      <c r="K1189">
        <v>0</v>
      </c>
      <c r="L1189">
        <v>2</v>
      </c>
      <c r="M1189">
        <v>0</v>
      </c>
      <c r="N1189">
        <v>0</v>
      </c>
      <c r="O1189">
        <v>0</v>
      </c>
      <c r="P1189">
        <v>1</v>
      </c>
      <c r="Q1189">
        <v>24</v>
      </c>
    </row>
    <row r="1190" spans="2:17" x14ac:dyDescent="0.25">
      <c r="B1190">
        <v>352</v>
      </c>
      <c r="C1190">
        <v>84</v>
      </c>
      <c r="D1190">
        <v>-65</v>
      </c>
      <c r="E1190">
        <v>-65</v>
      </c>
      <c r="F1190">
        <v>0</v>
      </c>
      <c r="G1190">
        <v>0</v>
      </c>
      <c r="H1190">
        <v>0</v>
      </c>
      <c r="I1190">
        <v>-1</v>
      </c>
      <c r="J1190">
        <v>0</v>
      </c>
      <c r="K1190">
        <v>0</v>
      </c>
      <c r="L1190">
        <v>2</v>
      </c>
      <c r="M1190">
        <v>0</v>
      </c>
      <c r="N1190">
        <v>0</v>
      </c>
      <c r="O1190">
        <v>0</v>
      </c>
      <c r="P1190">
        <v>1</v>
      </c>
      <c r="Q1190">
        <v>24</v>
      </c>
    </row>
    <row r="1191" spans="2:17" x14ac:dyDescent="0.25">
      <c r="B1191">
        <v>353</v>
      </c>
      <c r="C1191">
        <v>84</v>
      </c>
      <c r="D1191">
        <v>-65</v>
      </c>
      <c r="E1191">
        <v>-65</v>
      </c>
      <c r="F1191">
        <v>0</v>
      </c>
      <c r="G1191">
        <v>0</v>
      </c>
      <c r="H1191">
        <v>0</v>
      </c>
      <c r="I1191">
        <v>-1</v>
      </c>
      <c r="J1191">
        <v>0</v>
      </c>
      <c r="K1191">
        <v>0</v>
      </c>
      <c r="L1191">
        <v>2</v>
      </c>
      <c r="M1191">
        <v>0</v>
      </c>
      <c r="N1191">
        <v>0</v>
      </c>
      <c r="O1191">
        <v>0</v>
      </c>
      <c r="P1191">
        <v>1</v>
      </c>
      <c r="Q1191">
        <v>24</v>
      </c>
    </row>
    <row r="1192" spans="2:17" x14ac:dyDescent="0.25">
      <c r="B1192">
        <v>354</v>
      </c>
      <c r="C1192">
        <v>84</v>
      </c>
      <c r="D1192">
        <v>-65</v>
      </c>
      <c r="E1192">
        <v>-65</v>
      </c>
      <c r="F1192">
        <v>0</v>
      </c>
      <c r="G1192">
        <v>0</v>
      </c>
      <c r="H1192">
        <v>0</v>
      </c>
      <c r="I1192">
        <v>-1</v>
      </c>
      <c r="J1192">
        <v>0</v>
      </c>
      <c r="K1192">
        <v>0</v>
      </c>
      <c r="L1192">
        <v>2</v>
      </c>
      <c r="M1192">
        <v>0</v>
      </c>
      <c r="N1192">
        <v>0</v>
      </c>
      <c r="O1192">
        <v>0</v>
      </c>
      <c r="P1192">
        <v>1</v>
      </c>
      <c r="Q1192">
        <v>24</v>
      </c>
    </row>
    <row r="1193" spans="2:17" x14ac:dyDescent="0.25">
      <c r="B1193">
        <v>355</v>
      </c>
      <c r="C1193">
        <v>84</v>
      </c>
      <c r="D1193">
        <v>-65</v>
      </c>
      <c r="E1193">
        <v>-65</v>
      </c>
      <c r="F1193">
        <v>0</v>
      </c>
      <c r="G1193">
        <v>0</v>
      </c>
      <c r="H1193">
        <v>0</v>
      </c>
      <c r="I1193">
        <v>-1</v>
      </c>
      <c r="J1193">
        <v>0</v>
      </c>
      <c r="K1193">
        <v>0</v>
      </c>
      <c r="L1193">
        <v>2</v>
      </c>
      <c r="M1193">
        <v>0</v>
      </c>
      <c r="N1193">
        <v>0</v>
      </c>
      <c r="O1193">
        <v>0</v>
      </c>
      <c r="P1193">
        <v>1</v>
      </c>
      <c r="Q1193">
        <v>24</v>
      </c>
    </row>
    <row r="1194" spans="2:17" x14ac:dyDescent="0.25">
      <c r="B1194">
        <v>356</v>
      </c>
      <c r="C1194">
        <v>84</v>
      </c>
      <c r="D1194">
        <v>-65</v>
      </c>
      <c r="E1194">
        <v>-65</v>
      </c>
      <c r="F1194">
        <v>0</v>
      </c>
      <c r="G1194">
        <v>0</v>
      </c>
      <c r="H1194">
        <v>0</v>
      </c>
      <c r="I1194">
        <v>-1</v>
      </c>
      <c r="J1194">
        <v>0</v>
      </c>
      <c r="K1194">
        <v>0</v>
      </c>
      <c r="L1194">
        <v>2</v>
      </c>
      <c r="M1194">
        <v>0</v>
      </c>
      <c r="N1194">
        <v>0</v>
      </c>
      <c r="O1194">
        <v>0</v>
      </c>
      <c r="P1194">
        <v>1</v>
      </c>
      <c r="Q1194">
        <v>24</v>
      </c>
    </row>
    <row r="1195" spans="2:17" x14ac:dyDescent="0.25">
      <c r="B1195">
        <v>357</v>
      </c>
      <c r="C1195">
        <v>84</v>
      </c>
      <c r="D1195">
        <v>-65</v>
      </c>
      <c r="E1195">
        <v>-65</v>
      </c>
      <c r="F1195">
        <v>0</v>
      </c>
      <c r="G1195">
        <v>0</v>
      </c>
      <c r="H1195">
        <v>0</v>
      </c>
      <c r="I1195">
        <v>-1</v>
      </c>
      <c r="J1195">
        <v>0</v>
      </c>
      <c r="K1195">
        <v>0</v>
      </c>
      <c r="L1195">
        <v>2</v>
      </c>
      <c r="M1195">
        <v>0</v>
      </c>
      <c r="N1195">
        <v>0</v>
      </c>
      <c r="O1195">
        <v>0</v>
      </c>
      <c r="P1195">
        <v>1</v>
      </c>
      <c r="Q1195">
        <v>24</v>
      </c>
    </row>
    <row r="1196" spans="2:17" x14ac:dyDescent="0.25">
      <c r="B1196">
        <v>358</v>
      </c>
      <c r="C1196">
        <v>84</v>
      </c>
      <c r="D1196">
        <v>-65</v>
      </c>
      <c r="E1196">
        <v>-65</v>
      </c>
      <c r="F1196">
        <v>0</v>
      </c>
      <c r="G1196">
        <v>0</v>
      </c>
      <c r="H1196">
        <v>0</v>
      </c>
      <c r="I1196">
        <v>-1</v>
      </c>
      <c r="J1196">
        <v>0</v>
      </c>
      <c r="K1196">
        <v>0</v>
      </c>
      <c r="L1196">
        <v>2</v>
      </c>
      <c r="M1196">
        <v>0</v>
      </c>
      <c r="N1196">
        <v>0</v>
      </c>
      <c r="O1196">
        <v>0</v>
      </c>
      <c r="P1196">
        <v>1</v>
      </c>
      <c r="Q1196">
        <v>24</v>
      </c>
    </row>
    <row r="1197" spans="2:17" x14ac:dyDescent="0.25">
      <c r="B1197">
        <v>359</v>
      </c>
      <c r="C1197">
        <v>84</v>
      </c>
      <c r="D1197">
        <v>-65</v>
      </c>
      <c r="E1197">
        <v>-65</v>
      </c>
      <c r="F1197">
        <v>0</v>
      </c>
      <c r="G1197">
        <v>0</v>
      </c>
      <c r="H1197">
        <v>0</v>
      </c>
      <c r="I1197">
        <v>-1</v>
      </c>
      <c r="J1197">
        <v>0</v>
      </c>
      <c r="K1197">
        <v>0</v>
      </c>
      <c r="L1197">
        <v>2</v>
      </c>
      <c r="M1197">
        <v>0</v>
      </c>
      <c r="N1197">
        <v>0</v>
      </c>
      <c r="O1197">
        <v>0</v>
      </c>
      <c r="P1197">
        <v>1</v>
      </c>
      <c r="Q1197">
        <v>24</v>
      </c>
    </row>
    <row r="1198" spans="2:17" x14ac:dyDescent="0.25">
      <c r="B1198">
        <v>360</v>
      </c>
      <c r="C1198">
        <v>84</v>
      </c>
      <c r="D1198">
        <v>-65</v>
      </c>
      <c r="E1198">
        <v>-65</v>
      </c>
      <c r="F1198">
        <v>0</v>
      </c>
      <c r="G1198">
        <v>0</v>
      </c>
      <c r="H1198">
        <v>0</v>
      </c>
      <c r="I1198">
        <v>-1</v>
      </c>
      <c r="J1198">
        <v>0</v>
      </c>
      <c r="K1198">
        <v>0</v>
      </c>
      <c r="L1198">
        <v>2</v>
      </c>
      <c r="M1198">
        <v>0</v>
      </c>
      <c r="N1198">
        <v>0</v>
      </c>
      <c r="O1198">
        <v>0</v>
      </c>
      <c r="P1198">
        <v>1</v>
      </c>
      <c r="Q1198">
        <v>24</v>
      </c>
    </row>
    <row r="1199" spans="2:17" x14ac:dyDescent="0.25">
      <c r="B1199">
        <v>361</v>
      </c>
      <c r="C1199">
        <v>84</v>
      </c>
      <c r="D1199">
        <v>-65</v>
      </c>
      <c r="E1199">
        <v>-65</v>
      </c>
      <c r="F1199">
        <v>0</v>
      </c>
      <c r="G1199">
        <v>0</v>
      </c>
      <c r="H1199">
        <v>0</v>
      </c>
      <c r="I1199">
        <v>-1</v>
      </c>
      <c r="J1199">
        <v>0</v>
      </c>
      <c r="K1199">
        <v>0</v>
      </c>
      <c r="L1199">
        <v>2</v>
      </c>
      <c r="M1199">
        <v>0</v>
      </c>
      <c r="N1199">
        <v>0</v>
      </c>
      <c r="O1199">
        <v>0</v>
      </c>
      <c r="P1199">
        <v>1</v>
      </c>
      <c r="Q1199">
        <v>24</v>
      </c>
    </row>
    <row r="1200" spans="2:17" x14ac:dyDescent="0.25">
      <c r="B1200">
        <v>362</v>
      </c>
      <c r="C1200">
        <v>84</v>
      </c>
      <c r="D1200">
        <v>-65</v>
      </c>
      <c r="E1200">
        <v>-65</v>
      </c>
      <c r="F1200">
        <v>0</v>
      </c>
      <c r="G1200">
        <v>0</v>
      </c>
      <c r="H1200">
        <v>0</v>
      </c>
      <c r="I1200">
        <v>-1</v>
      </c>
      <c r="J1200">
        <v>0</v>
      </c>
      <c r="K1200">
        <v>0</v>
      </c>
      <c r="L1200">
        <v>2</v>
      </c>
      <c r="M1200">
        <v>0</v>
      </c>
      <c r="N1200">
        <v>0</v>
      </c>
      <c r="O1200">
        <v>0</v>
      </c>
      <c r="P1200">
        <v>1</v>
      </c>
      <c r="Q1200">
        <v>24</v>
      </c>
    </row>
    <row r="1201" spans="2:17" x14ac:dyDescent="0.25">
      <c r="B1201">
        <v>363</v>
      </c>
      <c r="C1201">
        <v>84</v>
      </c>
      <c r="D1201">
        <v>-65</v>
      </c>
      <c r="E1201">
        <v>-65</v>
      </c>
      <c r="F1201">
        <v>0</v>
      </c>
      <c r="G1201">
        <v>0</v>
      </c>
      <c r="H1201">
        <v>0</v>
      </c>
      <c r="I1201">
        <v>-1</v>
      </c>
      <c r="J1201">
        <v>0</v>
      </c>
      <c r="K1201">
        <v>0</v>
      </c>
      <c r="L1201">
        <v>2</v>
      </c>
      <c r="M1201">
        <v>0</v>
      </c>
      <c r="N1201">
        <v>0</v>
      </c>
      <c r="O1201">
        <v>0</v>
      </c>
      <c r="P1201">
        <v>1</v>
      </c>
      <c r="Q1201">
        <v>24</v>
      </c>
    </row>
    <row r="1202" spans="2:17" x14ac:dyDescent="0.25">
      <c r="B1202">
        <v>364</v>
      </c>
      <c r="C1202">
        <v>84</v>
      </c>
      <c r="D1202">
        <v>-65</v>
      </c>
      <c r="E1202">
        <v>-65</v>
      </c>
      <c r="F1202">
        <v>0</v>
      </c>
      <c r="G1202">
        <v>0</v>
      </c>
      <c r="H1202">
        <v>0</v>
      </c>
      <c r="I1202">
        <v>-1</v>
      </c>
      <c r="J1202">
        <v>0</v>
      </c>
      <c r="K1202">
        <v>0</v>
      </c>
      <c r="L1202">
        <v>2</v>
      </c>
      <c r="M1202">
        <v>0</v>
      </c>
      <c r="N1202">
        <v>0</v>
      </c>
      <c r="O1202">
        <v>0</v>
      </c>
      <c r="P1202">
        <v>1</v>
      </c>
      <c r="Q1202">
        <v>24</v>
      </c>
    </row>
    <row r="1203" spans="2:17" x14ac:dyDescent="0.25">
      <c r="B1203">
        <v>365</v>
      </c>
      <c r="C1203">
        <v>84</v>
      </c>
      <c r="D1203">
        <v>-65</v>
      </c>
      <c r="E1203">
        <v>-65</v>
      </c>
      <c r="F1203">
        <v>0</v>
      </c>
      <c r="G1203">
        <v>0</v>
      </c>
      <c r="H1203">
        <v>0</v>
      </c>
      <c r="I1203">
        <v>-1</v>
      </c>
      <c r="J1203">
        <v>0</v>
      </c>
      <c r="K1203">
        <v>0</v>
      </c>
      <c r="L1203">
        <v>2</v>
      </c>
      <c r="M1203">
        <v>0</v>
      </c>
      <c r="N1203">
        <v>0</v>
      </c>
      <c r="O1203">
        <v>0</v>
      </c>
      <c r="P1203">
        <v>1</v>
      </c>
      <c r="Q1203">
        <v>24</v>
      </c>
    </row>
    <row r="1204" spans="2:17" x14ac:dyDescent="0.25">
      <c r="B1204">
        <v>366</v>
      </c>
      <c r="C1204">
        <v>84</v>
      </c>
      <c r="D1204">
        <v>-65</v>
      </c>
      <c r="E1204">
        <v>-65</v>
      </c>
      <c r="F1204">
        <v>0</v>
      </c>
      <c r="G1204">
        <v>0</v>
      </c>
      <c r="H1204">
        <v>0</v>
      </c>
      <c r="I1204">
        <v>-1</v>
      </c>
      <c r="J1204">
        <v>0</v>
      </c>
      <c r="K1204">
        <v>0</v>
      </c>
      <c r="L1204">
        <v>2</v>
      </c>
      <c r="M1204">
        <v>0</v>
      </c>
      <c r="N1204">
        <v>0</v>
      </c>
      <c r="O1204">
        <v>0</v>
      </c>
      <c r="P1204">
        <v>1</v>
      </c>
      <c r="Q1204">
        <v>24</v>
      </c>
    </row>
    <row r="1205" spans="2:17" x14ac:dyDescent="0.25">
      <c r="B1205">
        <v>367</v>
      </c>
      <c r="C1205">
        <v>84</v>
      </c>
      <c r="D1205">
        <v>-65</v>
      </c>
      <c r="E1205">
        <v>-65</v>
      </c>
      <c r="F1205">
        <v>0</v>
      </c>
      <c r="G1205">
        <v>0</v>
      </c>
      <c r="H1205">
        <v>0</v>
      </c>
      <c r="I1205">
        <v>-1</v>
      </c>
      <c r="J1205">
        <v>0</v>
      </c>
      <c r="K1205">
        <v>0</v>
      </c>
      <c r="L1205">
        <v>2</v>
      </c>
      <c r="M1205">
        <v>0</v>
      </c>
      <c r="N1205">
        <v>0</v>
      </c>
      <c r="O1205">
        <v>0</v>
      </c>
      <c r="P1205">
        <v>1</v>
      </c>
      <c r="Q1205">
        <v>24</v>
      </c>
    </row>
    <row r="1206" spans="2:17" x14ac:dyDescent="0.25">
      <c r="B1206">
        <v>368</v>
      </c>
      <c r="C1206">
        <v>84</v>
      </c>
      <c r="D1206">
        <v>-65</v>
      </c>
      <c r="E1206">
        <v>-65</v>
      </c>
      <c r="F1206">
        <v>0</v>
      </c>
      <c r="G1206">
        <v>0</v>
      </c>
      <c r="H1206">
        <v>0</v>
      </c>
      <c r="I1206">
        <v>-1</v>
      </c>
      <c r="J1206">
        <v>0</v>
      </c>
      <c r="K1206">
        <v>0</v>
      </c>
      <c r="L1206">
        <v>2</v>
      </c>
      <c r="M1206">
        <v>0</v>
      </c>
      <c r="N1206">
        <v>0</v>
      </c>
      <c r="O1206">
        <v>0</v>
      </c>
      <c r="P1206">
        <v>1</v>
      </c>
      <c r="Q1206">
        <v>24</v>
      </c>
    </row>
    <row r="1207" spans="2:17" x14ac:dyDescent="0.25">
      <c r="B1207">
        <v>369</v>
      </c>
      <c r="C1207">
        <v>84</v>
      </c>
      <c r="D1207">
        <v>-65</v>
      </c>
      <c r="E1207">
        <v>-65</v>
      </c>
      <c r="F1207">
        <v>0</v>
      </c>
      <c r="G1207">
        <v>0</v>
      </c>
      <c r="H1207">
        <v>0</v>
      </c>
      <c r="I1207">
        <v>-1</v>
      </c>
      <c r="J1207">
        <v>0</v>
      </c>
      <c r="K1207">
        <v>0</v>
      </c>
      <c r="L1207">
        <v>2</v>
      </c>
      <c r="M1207">
        <v>0</v>
      </c>
      <c r="N1207">
        <v>0</v>
      </c>
      <c r="O1207">
        <v>0</v>
      </c>
      <c r="P1207">
        <v>1</v>
      </c>
      <c r="Q1207">
        <v>24</v>
      </c>
    </row>
    <row r="1208" spans="2:17" x14ac:dyDescent="0.25">
      <c r="B1208">
        <v>370</v>
      </c>
      <c r="C1208">
        <v>84</v>
      </c>
      <c r="D1208">
        <v>-65</v>
      </c>
      <c r="E1208">
        <v>-65</v>
      </c>
      <c r="F1208">
        <v>0</v>
      </c>
      <c r="G1208">
        <v>0</v>
      </c>
      <c r="H1208">
        <v>0</v>
      </c>
      <c r="I1208">
        <v>-1</v>
      </c>
      <c r="J1208">
        <v>0</v>
      </c>
      <c r="K1208">
        <v>0</v>
      </c>
      <c r="L1208">
        <v>2</v>
      </c>
      <c r="M1208">
        <v>0</v>
      </c>
      <c r="N1208">
        <v>0</v>
      </c>
      <c r="O1208">
        <v>0</v>
      </c>
      <c r="P1208">
        <v>1</v>
      </c>
      <c r="Q1208">
        <v>24</v>
      </c>
    </row>
    <row r="1209" spans="2:17" x14ac:dyDescent="0.25">
      <c r="B1209">
        <v>371</v>
      </c>
      <c r="C1209">
        <v>84</v>
      </c>
      <c r="D1209">
        <v>-65</v>
      </c>
      <c r="E1209">
        <v>-65</v>
      </c>
      <c r="F1209">
        <v>0</v>
      </c>
      <c r="G1209">
        <v>0</v>
      </c>
      <c r="H1209">
        <v>0</v>
      </c>
      <c r="I1209">
        <v>-1</v>
      </c>
      <c r="J1209">
        <v>0</v>
      </c>
      <c r="K1209">
        <v>0</v>
      </c>
      <c r="L1209">
        <v>2</v>
      </c>
      <c r="M1209">
        <v>0</v>
      </c>
      <c r="N1209">
        <v>0</v>
      </c>
      <c r="O1209">
        <v>0</v>
      </c>
      <c r="P1209">
        <v>1</v>
      </c>
      <c r="Q1209">
        <v>24</v>
      </c>
    </row>
    <row r="1210" spans="2:17" x14ac:dyDescent="0.25">
      <c r="B1210">
        <v>372</v>
      </c>
      <c r="C1210">
        <v>84</v>
      </c>
      <c r="D1210">
        <v>-65</v>
      </c>
      <c r="E1210">
        <v>-65</v>
      </c>
      <c r="F1210">
        <v>0</v>
      </c>
      <c r="G1210">
        <v>0</v>
      </c>
      <c r="H1210">
        <v>0</v>
      </c>
      <c r="I1210">
        <v>-1</v>
      </c>
      <c r="J1210">
        <v>0</v>
      </c>
      <c r="K1210">
        <v>0</v>
      </c>
      <c r="L1210">
        <v>2</v>
      </c>
      <c r="M1210">
        <v>0</v>
      </c>
      <c r="N1210">
        <v>0</v>
      </c>
      <c r="O1210">
        <v>0</v>
      </c>
      <c r="P1210">
        <v>1</v>
      </c>
      <c r="Q1210">
        <v>24</v>
      </c>
    </row>
    <row r="1211" spans="2:17" x14ac:dyDescent="0.25">
      <c r="B1211">
        <v>373</v>
      </c>
      <c r="C1211">
        <v>84</v>
      </c>
      <c r="D1211">
        <v>-65</v>
      </c>
      <c r="E1211">
        <v>-65</v>
      </c>
      <c r="F1211">
        <v>0</v>
      </c>
      <c r="G1211">
        <v>0</v>
      </c>
      <c r="H1211">
        <v>0</v>
      </c>
      <c r="I1211">
        <v>-1</v>
      </c>
      <c r="J1211">
        <v>0</v>
      </c>
      <c r="K1211">
        <v>0</v>
      </c>
      <c r="L1211">
        <v>2</v>
      </c>
      <c r="M1211">
        <v>0</v>
      </c>
      <c r="N1211">
        <v>0</v>
      </c>
      <c r="O1211">
        <v>0</v>
      </c>
      <c r="P1211">
        <v>1</v>
      </c>
      <c r="Q1211">
        <v>24</v>
      </c>
    </row>
    <row r="1212" spans="2:17" x14ac:dyDescent="0.25">
      <c r="B1212">
        <v>374</v>
      </c>
      <c r="C1212">
        <v>84</v>
      </c>
      <c r="D1212">
        <v>-65</v>
      </c>
      <c r="E1212">
        <v>-65</v>
      </c>
      <c r="F1212">
        <v>0</v>
      </c>
      <c r="G1212">
        <v>0</v>
      </c>
      <c r="H1212">
        <v>0</v>
      </c>
      <c r="I1212">
        <v>-1</v>
      </c>
      <c r="J1212">
        <v>0</v>
      </c>
      <c r="K1212">
        <v>0</v>
      </c>
      <c r="L1212">
        <v>2</v>
      </c>
      <c r="M1212">
        <v>0</v>
      </c>
      <c r="N1212">
        <v>0</v>
      </c>
      <c r="O1212">
        <v>0</v>
      </c>
      <c r="P1212">
        <v>1</v>
      </c>
      <c r="Q1212">
        <v>24</v>
      </c>
    </row>
    <row r="1213" spans="2:17" x14ac:dyDescent="0.25">
      <c r="B1213">
        <v>375</v>
      </c>
      <c r="C1213">
        <v>84</v>
      </c>
      <c r="D1213">
        <v>-65</v>
      </c>
      <c r="E1213">
        <v>-65</v>
      </c>
      <c r="F1213">
        <v>0</v>
      </c>
      <c r="G1213">
        <v>0</v>
      </c>
      <c r="H1213">
        <v>0</v>
      </c>
      <c r="I1213">
        <v>-1</v>
      </c>
      <c r="J1213">
        <v>0</v>
      </c>
      <c r="K1213">
        <v>0</v>
      </c>
      <c r="L1213">
        <v>2</v>
      </c>
      <c r="M1213">
        <v>0</v>
      </c>
      <c r="N1213">
        <v>0</v>
      </c>
      <c r="O1213">
        <v>0</v>
      </c>
      <c r="P1213">
        <v>1</v>
      </c>
      <c r="Q1213">
        <v>24</v>
      </c>
    </row>
    <row r="1214" spans="2:17" x14ac:dyDescent="0.25">
      <c r="B1214">
        <v>376</v>
      </c>
      <c r="C1214">
        <v>84</v>
      </c>
      <c r="D1214">
        <v>-65</v>
      </c>
      <c r="E1214">
        <v>-65</v>
      </c>
      <c r="F1214">
        <v>0</v>
      </c>
      <c r="G1214">
        <v>0</v>
      </c>
      <c r="H1214">
        <v>0</v>
      </c>
      <c r="I1214">
        <v>-1</v>
      </c>
      <c r="J1214">
        <v>0</v>
      </c>
      <c r="K1214">
        <v>0</v>
      </c>
      <c r="L1214">
        <v>2</v>
      </c>
      <c r="M1214">
        <v>0</v>
      </c>
      <c r="N1214">
        <v>0</v>
      </c>
      <c r="O1214">
        <v>0</v>
      </c>
      <c r="P1214">
        <v>1</v>
      </c>
      <c r="Q1214">
        <v>24</v>
      </c>
    </row>
    <row r="1215" spans="2:17" x14ac:dyDescent="0.25">
      <c r="B1215">
        <v>377</v>
      </c>
      <c r="C1215">
        <v>84</v>
      </c>
      <c r="D1215">
        <v>-65</v>
      </c>
      <c r="E1215">
        <v>-65</v>
      </c>
      <c r="F1215">
        <v>0</v>
      </c>
      <c r="G1215">
        <v>0</v>
      </c>
      <c r="H1215">
        <v>0</v>
      </c>
      <c r="I1215">
        <v>-1</v>
      </c>
      <c r="J1215">
        <v>0</v>
      </c>
      <c r="K1215">
        <v>0</v>
      </c>
      <c r="L1215">
        <v>2</v>
      </c>
      <c r="M1215">
        <v>0</v>
      </c>
      <c r="N1215">
        <v>0</v>
      </c>
      <c r="O1215">
        <v>0</v>
      </c>
      <c r="P1215">
        <v>1</v>
      </c>
      <c r="Q1215">
        <v>24</v>
      </c>
    </row>
    <row r="1216" spans="2:17" x14ac:dyDescent="0.25">
      <c r="B1216">
        <v>378</v>
      </c>
      <c r="C1216">
        <v>84</v>
      </c>
      <c r="D1216">
        <v>-65</v>
      </c>
      <c r="E1216">
        <v>-65</v>
      </c>
      <c r="F1216">
        <v>0</v>
      </c>
      <c r="G1216">
        <v>0</v>
      </c>
      <c r="H1216">
        <v>0</v>
      </c>
      <c r="I1216">
        <v>-1</v>
      </c>
      <c r="J1216">
        <v>0</v>
      </c>
      <c r="K1216">
        <v>0</v>
      </c>
      <c r="L1216">
        <v>2</v>
      </c>
      <c r="M1216">
        <v>0</v>
      </c>
      <c r="N1216">
        <v>0</v>
      </c>
      <c r="O1216">
        <v>0</v>
      </c>
      <c r="P1216">
        <v>1</v>
      </c>
      <c r="Q1216">
        <v>24</v>
      </c>
    </row>
    <row r="1217" spans="2:17" x14ac:dyDescent="0.25">
      <c r="B1217">
        <v>379</v>
      </c>
      <c r="C1217">
        <v>84</v>
      </c>
      <c r="D1217">
        <v>-65</v>
      </c>
      <c r="E1217">
        <v>-65</v>
      </c>
      <c r="F1217">
        <v>0</v>
      </c>
      <c r="G1217">
        <v>0</v>
      </c>
      <c r="H1217">
        <v>0</v>
      </c>
      <c r="I1217">
        <v>-1</v>
      </c>
      <c r="J1217">
        <v>0</v>
      </c>
      <c r="K1217">
        <v>0</v>
      </c>
      <c r="L1217">
        <v>2</v>
      </c>
      <c r="M1217">
        <v>0</v>
      </c>
      <c r="N1217">
        <v>0</v>
      </c>
      <c r="O1217">
        <v>0</v>
      </c>
      <c r="P1217">
        <v>1</v>
      </c>
      <c r="Q1217">
        <v>24</v>
      </c>
    </row>
    <row r="1218" spans="2:17" x14ac:dyDescent="0.25">
      <c r="B1218">
        <v>380</v>
      </c>
      <c r="C1218">
        <v>84</v>
      </c>
      <c r="D1218">
        <v>-65</v>
      </c>
      <c r="E1218">
        <v>-65</v>
      </c>
      <c r="F1218">
        <v>0</v>
      </c>
      <c r="G1218">
        <v>0</v>
      </c>
      <c r="H1218">
        <v>0</v>
      </c>
      <c r="I1218">
        <v>-1</v>
      </c>
      <c r="J1218">
        <v>0</v>
      </c>
      <c r="K1218">
        <v>0</v>
      </c>
      <c r="L1218">
        <v>2</v>
      </c>
      <c r="M1218">
        <v>0</v>
      </c>
      <c r="N1218">
        <v>0</v>
      </c>
      <c r="O1218">
        <v>0</v>
      </c>
      <c r="P1218">
        <v>1</v>
      </c>
      <c r="Q1218">
        <v>24</v>
      </c>
    </row>
    <row r="1219" spans="2:17" x14ac:dyDescent="0.25">
      <c r="B1219">
        <v>381</v>
      </c>
      <c r="C1219">
        <v>84</v>
      </c>
      <c r="D1219">
        <v>-65</v>
      </c>
      <c r="E1219">
        <v>-65</v>
      </c>
      <c r="F1219">
        <v>0</v>
      </c>
      <c r="G1219">
        <v>0</v>
      </c>
      <c r="H1219">
        <v>0</v>
      </c>
      <c r="I1219">
        <v>-1</v>
      </c>
      <c r="J1219">
        <v>0</v>
      </c>
      <c r="K1219">
        <v>0</v>
      </c>
      <c r="L1219">
        <v>2</v>
      </c>
      <c r="M1219">
        <v>0</v>
      </c>
      <c r="N1219">
        <v>0</v>
      </c>
      <c r="O1219">
        <v>0</v>
      </c>
      <c r="P1219">
        <v>1</v>
      </c>
      <c r="Q1219">
        <v>24</v>
      </c>
    </row>
    <row r="1220" spans="2:17" x14ac:dyDescent="0.25">
      <c r="B1220">
        <v>382</v>
      </c>
      <c r="C1220">
        <v>84</v>
      </c>
      <c r="D1220">
        <v>-65</v>
      </c>
      <c r="E1220">
        <v>-65</v>
      </c>
      <c r="F1220">
        <v>0</v>
      </c>
      <c r="G1220">
        <v>0</v>
      </c>
      <c r="H1220">
        <v>0</v>
      </c>
      <c r="I1220">
        <v>-1</v>
      </c>
      <c r="J1220">
        <v>0</v>
      </c>
      <c r="K1220">
        <v>0</v>
      </c>
      <c r="L1220">
        <v>2</v>
      </c>
      <c r="M1220">
        <v>0</v>
      </c>
      <c r="N1220">
        <v>0</v>
      </c>
      <c r="O1220">
        <v>0</v>
      </c>
      <c r="P1220">
        <v>1</v>
      </c>
      <c r="Q1220">
        <v>24</v>
      </c>
    </row>
    <row r="1221" spans="2:17" x14ac:dyDescent="0.25">
      <c r="B1221">
        <v>383</v>
      </c>
      <c r="C1221">
        <v>84</v>
      </c>
      <c r="D1221">
        <v>-65</v>
      </c>
      <c r="E1221">
        <v>-65</v>
      </c>
      <c r="F1221">
        <v>0</v>
      </c>
      <c r="G1221">
        <v>0</v>
      </c>
      <c r="H1221">
        <v>0</v>
      </c>
      <c r="I1221">
        <v>-1</v>
      </c>
      <c r="J1221">
        <v>0</v>
      </c>
      <c r="K1221">
        <v>0</v>
      </c>
      <c r="L1221">
        <v>2</v>
      </c>
      <c r="M1221">
        <v>0</v>
      </c>
      <c r="N1221">
        <v>0</v>
      </c>
      <c r="O1221">
        <v>0</v>
      </c>
      <c r="P1221">
        <v>1</v>
      </c>
      <c r="Q1221">
        <v>24</v>
      </c>
    </row>
    <row r="1222" spans="2:17" x14ac:dyDescent="0.25">
      <c r="B1222">
        <v>384</v>
      </c>
      <c r="C1222">
        <v>84</v>
      </c>
      <c r="D1222">
        <v>-65</v>
      </c>
      <c r="E1222">
        <v>-65</v>
      </c>
      <c r="F1222">
        <v>0</v>
      </c>
      <c r="G1222">
        <v>0</v>
      </c>
      <c r="H1222">
        <v>0</v>
      </c>
      <c r="I1222">
        <v>-1</v>
      </c>
      <c r="J1222">
        <v>0</v>
      </c>
      <c r="K1222">
        <v>0</v>
      </c>
      <c r="L1222">
        <v>2</v>
      </c>
      <c r="M1222">
        <v>0</v>
      </c>
      <c r="N1222">
        <v>0</v>
      </c>
      <c r="O1222">
        <v>0</v>
      </c>
      <c r="P1222">
        <v>1</v>
      </c>
      <c r="Q1222">
        <v>24</v>
      </c>
    </row>
    <row r="1223" spans="2:17" x14ac:dyDescent="0.25">
      <c r="B1223">
        <v>385</v>
      </c>
      <c r="C1223">
        <v>84</v>
      </c>
      <c r="D1223">
        <v>-65</v>
      </c>
      <c r="E1223">
        <v>-65</v>
      </c>
      <c r="F1223">
        <v>0</v>
      </c>
      <c r="G1223">
        <v>0</v>
      </c>
      <c r="H1223">
        <v>0</v>
      </c>
      <c r="I1223">
        <v>-1</v>
      </c>
      <c r="J1223">
        <v>0</v>
      </c>
      <c r="K1223">
        <v>0</v>
      </c>
      <c r="L1223">
        <v>2</v>
      </c>
      <c r="M1223">
        <v>0</v>
      </c>
      <c r="N1223">
        <v>0</v>
      </c>
      <c r="O1223">
        <v>0</v>
      </c>
      <c r="P1223">
        <v>1</v>
      </c>
      <c r="Q1223">
        <v>24</v>
      </c>
    </row>
    <row r="1224" spans="2:17" x14ac:dyDescent="0.25">
      <c r="B1224">
        <v>386</v>
      </c>
      <c r="C1224">
        <v>84</v>
      </c>
      <c r="D1224">
        <v>-65</v>
      </c>
      <c r="E1224">
        <v>-65</v>
      </c>
      <c r="F1224">
        <v>0</v>
      </c>
      <c r="G1224">
        <v>0</v>
      </c>
      <c r="H1224">
        <v>0</v>
      </c>
      <c r="I1224">
        <v>-1</v>
      </c>
      <c r="J1224">
        <v>0</v>
      </c>
      <c r="K1224">
        <v>0</v>
      </c>
      <c r="L1224">
        <v>2</v>
      </c>
      <c r="M1224">
        <v>0</v>
      </c>
      <c r="N1224">
        <v>0</v>
      </c>
      <c r="O1224">
        <v>0</v>
      </c>
      <c r="P1224">
        <v>1</v>
      </c>
      <c r="Q1224">
        <v>24</v>
      </c>
    </row>
    <row r="1225" spans="2:17" x14ac:dyDescent="0.25">
      <c r="B1225">
        <v>387</v>
      </c>
      <c r="C1225">
        <v>84</v>
      </c>
      <c r="D1225">
        <v>-65</v>
      </c>
      <c r="E1225">
        <v>-65</v>
      </c>
      <c r="F1225">
        <v>0</v>
      </c>
      <c r="G1225">
        <v>0</v>
      </c>
      <c r="H1225">
        <v>0</v>
      </c>
      <c r="I1225">
        <v>-1</v>
      </c>
      <c r="J1225">
        <v>0</v>
      </c>
      <c r="K1225">
        <v>0</v>
      </c>
      <c r="L1225">
        <v>2</v>
      </c>
      <c r="M1225">
        <v>0</v>
      </c>
      <c r="N1225">
        <v>0</v>
      </c>
      <c r="O1225">
        <v>0</v>
      </c>
      <c r="P1225">
        <v>1</v>
      </c>
      <c r="Q1225">
        <v>24</v>
      </c>
    </row>
    <row r="1226" spans="2:17" x14ac:dyDescent="0.25">
      <c r="B1226">
        <v>388</v>
      </c>
      <c r="C1226">
        <v>84</v>
      </c>
      <c r="D1226">
        <v>-65</v>
      </c>
      <c r="E1226">
        <v>-65</v>
      </c>
      <c r="F1226">
        <v>0</v>
      </c>
      <c r="G1226">
        <v>0</v>
      </c>
      <c r="H1226">
        <v>0</v>
      </c>
      <c r="I1226">
        <v>-1</v>
      </c>
      <c r="J1226">
        <v>0</v>
      </c>
      <c r="K1226">
        <v>0</v>
      </c>
      <c r="L1226">
        <v>2</v>
      </c>
      <c r="M1226">
        <v>0</v>
      </c>
      <c r="N1226">
        <v>0</v>
      </c>
      <c r="O1226">
        <v>0</v>
      </c>
      <c r="P1226">
        <v>1</v>
      </c>
      <c r="Q1226">
        <v>24</v>
      </c>
    </row>
    <row r="1227" spans="2:17" x14ac:dyDescent="0.25">
      <c r="B1227">
        <v>389</v>
      </c>
      <c r="C1227">
        <v>84</v>
      </c>
      <c r="D1227">
        <v>-65</v>
      </c>
      <c r="E1227">
        <v>-65</v>
      </c>
      <c r="F1227">
        <v>0</v>
      </c>
      <c r="G1227">
        <v>0</v>
      </c>
      <c r="H1227">
        <v>0</v>
      </c>
      <c r="I1227">
        <v>-1</v>
      </c>
      <c r="J1227">
        <v>0</v>
      </c>
      <c r="K1227">
        <v>0</v>
      </c>
      <c r="L1227">
        <v>2</v>
      </c>
      <c r="M1227">
        <v>0</v>
      </c>
      <c r="N1227">
        <v>0</v>
      </c>
      <c r="O1227">
        <v>0</v>
      </c>
      <c r="P1227">
        <v>1</v>
      </c>
      <c r="Q1227">
        <v>24</v>
      </c>
    </row>
    <row r="1228" spans="2:17" x14ac:dyDescent="0.25">
      <c r="B1228">
        <v>390</v>
      </c>
      <c r="C1228">
        <v>84</v>
      </c>
      <c r="D1228">
        <v>-65</v>
      </c>
      <c r="E1228">
        <v>-65</v>
      </c>
      <c r="F1228">
        <v>0</v>
      </c>
      <c r="G1228">
        <v>0</v>
      </c>
      <c r="H1228">
        <v>0</v>
      </c>
      <c r="I1228">
        <v>-1</v>
      </c>
      <c r="J1228">
        <v>0</v>
      </c>
      <c r="K1228">
        <v>0</v>
      </c>
      <c r="L1228">
        <v>2</v>
      </c>
      <c r="M1228">
        <v>0</v>
      </c>
      <c r="N1228">
        <v>0</v>
      </c>
      <c r="O1228">
        <v>0</v>
      </c>
      <c r="P1228">
        <v>1</v>
      </c>
      <c r="Q1228">
        <v>24</v>
      </c>
    </row>
    <row r="1229" spans="2:17" x14ac:dyDescent="0.25">
      <c r="B1229">
        <v>391</v>
      </c>
      <c r="C1229">
        <v>84</v>
      </c>
      <c r="D1229">
        <v>-65</v>
      </c>
      <c r="E1229">
        <v>-65</v>
      </c>
      <c r="F1229">
        <v>0</v>
      </c>
      <c r="G1229">
        <v>0</v>
      </c>
      <c r="H1229">
        <v>0</v>
      </c>
      <c r="I1229">
        <v>-1</v>
      </c>
      <c r="J1229">
        <v>0</v>
      </c>
      <c r="K1229">
        <v>0</v>
      </c>
      <c r="L1229">
        <v>2</v>
      </c>
      <c r="M1229">
        <v>0</v>
      </c>
      <c r="N1229">
        <v>0</v>
      </c>
      <c r="O1229">
        <v>0</v>
      </c>
      <c r="P1229">
        <v>1</v>
      </c>
      <c r="Q1229">
        <v>24</v>
      </c>
    </row>
    <row r="1230" spans="2:17" x14ac:dyDescent="0.25">
      <c r="B1230">
        <v>392</v>
      </c>
      <c r="C1230">
        <v>84</v>
      </c>
      <c r="D1230">
        <v>-65</v>
      </c>
      <c r="E1230">
        <v>-65</v>
      </c>
      <c r="F1230">
        <v>0</v>
      </c>
      <c r="G1230">
        <v>0</v>
      </c>
      <c r="H1230">
        <v>0</v>
      </c>
      <c r="I1230">
        <v>-1</v>
      </c>
      <c r="J1230">
        <v>0</v>
      </c>
      <c r="K1230">
        <v>0</v>
      </c>
      <c r="L1230">
        <v>2</v>
      </c>
      <c r="M1230">
        <v>0</v>
      </c>
      <c r="N1230">
        <v>0</v>
      </c>
      <c r="O1230">
        <v>0</v>
      </c>
      <c r="P1230">
        <v>1</v>
      </c>
      <c r="Q1230">
        <v>24</v>
      </c>
    </row>
    <row r="1231" spans="2:17" x14ac:dyDescent="0.25">
      <c r="B1231">
        <v>393</v>
      </c>
      <c r="C1231">
        <v>84</v>
      </c>
      <c r="D1231">
        <v>-65</v>
      </c>
      <c r="E1231">
        <v>-65</v>
      </c>
      <c r="F1231">
        <v>0</v>
      </c>
      <c r="G1231">
        <v>0</v>
      </c>
      <c r="H1231">
        <v>0</v>
      </c>
      <c r="I1231">
        <v>-1</v>
      </c>
      <c r="J1231">
        <v>0</v>
      </c>
      <c r="K1231">
        <v>0</v>
      </c>
      <c r="L1231">
        <v>2</v>
      </c>
      <c r="M1231">
        <v>0</v>
      </c>
      <c r="N1231">
        <v>0</v>
      </c>
      <c r="O1231">
        <v>0</v>
      </c>
      <c r="P1231">
        <v>1</v>
      </c>
      <c r="Q1231">
        <v>24</v>
      </c>
    </row>
    <row r="1232" spans="2:17" x14ac:dyDescent="0.25">
      <c r="B1232">
        <v>394</v>
      </c>
      <c r="C1232">
        <v>84</v>
      </c>
      <c r="D1232">
        <v>-65</v>
      </c>
      <c r="E1232">
        <v>-65</v>
      </c>
      <c r="F1232">
        <v>0</v>
      </c>
      <c r="G1232">
        <v>0</v>
      </c>
      <c r="H1232">
        <v>0</v>
      </c>
      <c r="I1232">
        <v>-1</v>
      </c>
      <c r="J1232">
        <v>0</v>
      </c>
      <c r="K1232">
        <v>0</v>
      </c>
      <c r="L1232">
        <v>2</v>
      </c>
      <c r="M1232">
        <v>0</v>
      </c>
      <c r="N1232">
        <v>0</v>
      </c>
      <c r="O1232">
        <v>0</v>
      </c>
      <c r="P1232">
        <v>1</v>
      </c>
      <c r="Q1232">
        <v>24</v>
      </c>
    </row>
    <row r="1233" spans="2:17" x14ac:dyDescent="0.25">
      <c r="B1233">
        <v>395</v>
      </c>
      <c r="C1233">
        <v>84</v>
      </c>
      <c r="D1233">
        <v>-65</v>
      </c>
      <c r="E1233">
        <v>-65</v>
      </c>
      <c r="F1233">
        <v>0</v>
      </c>
      <c r="G1233">
        <v>0</v>
      </c>
      <c r="H1233">
        <v>0</v>
      </c>
      <c r="I1233">
        <v>-1</v>
      </c>
      <c r="J1233">
        <v>0</v>
      </c>
      <c r="K1233">
        <v>0</v>
      </c>
      <c r="L1233">
        <v>2</v>
      </c>
      <c r="M1233">
        <v>0</v>
      </c>
      <c r="N1233">
        <v>0</v>
      </c>
      <c r="O1233">
        <v>0</v>
      </c>
      <c r="P1233">
        <v>1</v>
      </c>
      <c r="Q1233">
        <v>24</v>
      </c>
    </row>
    <row r="1234" spans="2:17" x14ac:dyDescent="0.25">
      <c r="B1234">
        <v>396</v>
      </c>
      <c r="C1234">
        <v>84</v>
      </c>
      <c r="D1234">
        <v>-65</v>
      </c>
      <c r="E1234">
        <v>-65</v>
      </c>
      <c r="F1234">
        <v>0</v>
      </c>
      <c r="G1234">
        <v>0</v>
      </c>
      <c r="H1234">
        <v>0</v>
      </c>
      <c r="I1234">
        <v>-1</v>
      </c>
      <c r="J1234">
        <v>0</v>
      </c>
      <c r="K1234">
        <v>0</v>
      </c>
      <c r="L1234">
        <v>2</v>
      </c>
      <c r="M1234">
        <v>0</v>
      </c>
      <c r="N1234">
        <v>0</v>
      </c>
      <c r="O1234">
        <v>0</v>
      </c>
      <c r="P1234">
        <v>1</v>
      </c>
      <c r="Q1234">
        <v>24</v>
      </c>
    </row>
    <row r="1235" spans="2:17" x14ac:dyDescent="0.25">
      <c r="B1235">
        <v>397</v>
      </c>
      <c r="C1235">
        <v>84</v>
      </c>
      <c r="D1235">
        <v>-65</v>
      </c>
      <c r="E1235">
        <v>-65</v>
      </c>
      <c r="F1235">
        <v>0</v>
      </c>
      <c r="G1235">
        <v>0</v>
      </c>
      <c r="H1235">
        <v>0</v>
      </c>
      <c r="I1235">
        <v>-1</v>
      </c>
      <c r="J1235">
        <v>0</v>
      </c>
      <c r="K1235">
        <v>0</v>
      </c>
      <c r="L1235">
        <v>2</v>
      </c>
      <c r="M1235">
        <v>0</v>
      </c>
      <c r="N1235">
        <v>0</v>
      </c>
      <c r="O1235">
        <v>0</v>
      </c>
      <c r="P1235">
        <v>1</v>
      </c>
      <c r="Q1235">
        <v>24</v>
      </c>
    </row>
    <row r="1236" spans="2:17" x14ac:dyDescent="0.25">
      <c r="B1236">
        <v>398</v>
      </c>
      <c r="C1236">
        <v>84</v>
      </c>
      <c r="D1236">
        <v>-65</v>
      </c>
      <c r="E1236">
        <v>-65</v>
      </c>
      <c r="F1236">
        <v>0</v>
      </c>
      <c r="G1236">
        <v>0</v>
      </c>
      <c r="H1236">
        <v>0</v>
      </c>
      <c r="I1236">
        <v>-1</v>
      </c>
      <c r="J1236">
        <v>0</v>
      </c>
      <c r="K1236">
        <v>0</v>
      </c>
      <c r="L1236">
        <v>2</v>
      </c>
      <c r="M1236">
        <v>0</v>
      </c>
      <c r="N1236">
        <v>0</v>
      </c>
      <c r="O1236">
        <v>0</v>
      </c>
      <c r="P1236">
        <v>1</v>
      </c>
      <c r="Q1236">
        <v>24</v>
      </c>
    </row>
    <row r="1237" spans="2:17" x14ac:dyDescent="0.25">
      <c r="B1237">
        <v>399</v>
      </c>
      <c r="C1237">
        <v>84</v>
      </c>
      <c r="D1237">
        <v>-65</v>
      </c>
      <c r="E1237">
        <v>-65</v>
      </c>
      <c r="F1237">
        <v>0</v>
      </c>
      <c r="G1237">
        <v>0</v>
      </c>
      <c r="H1237">
        <v>0</v>
      </c>
      <c r="I1237">
        <v>-1</v>
      </c>
      <c r="J1237">
        <v>0</v>
      </c>
      <c r="K1237">
        <v>0</v>
      </c>
      <c r="L1237">
        <v>2</v>
      </c>
      <c r="M1237">
        <v>0</v>
      </c>
      <c r="N1237">
        <v>0</v>
      </c>
      <c r="O1237">
        <v>0</v>
      </c>
      <c r="P1237">
        <v>1</v>
      </c>
      <c r="Q1237">
        <v>24</v>
      </c>
    </row>
    <row r="1238" spans="2:17" x14ac:dyDescent="0.25">
      <c r="B1238">
        <v>400</v>
      </c>
      <c r="C1238">
        <v>84</v>
      </c>
      <c r="D1238">
        <v>-65</v>
      </c>
      <c r="E1238">
        <v>-65</v>
      </c>
      <c r="F1238">
        <v>0</v>
      </c>
      <c r="G1238">
        <v>0</v>
      </c>
      <c r="H1238">
        <v>0</v>
      </c>
      <c r="I1238">
        <v>-1</v>
      </c>
      <c r="J1238">
        <v>0</v>
      </c>
      <c r="K1238">
        <v>0</v>
      </c>
      <c r="L1238">
        <v>2</v>
      </c>
      <c r="M1238">
        <v>0</v>
      </c>
      <c r="N1238">
        <v>0</v>
      </c>
      <c r="O1238">
        <v>0</v>
      </c>
      <c r="P1238">
        <v>1</v>
      </c>
      <c r="Q1238">
        <v>24</v>
      </c>
    </row>
    <row r="1239" spans="2:17" x14ac:dyDescent="0.25">
      <c r="B1239">
        <v>401</v>
      </c>
      <c r="C1239">
        <v>84</v>
      </c>
      <c r="D1239">
        <v>-65</v>
      </c>
      <c r="E1239">
        <v>-65</v>
      </c>
      <c r="F1239">
        <v>0</v>
      </c>
      <c r="G1239">
        <v>0</v>
      </c>
      <c r="H1239">
        <v>0</v>
      </c>
      <c r="I1239">
        <v>-1</v>
      </c>
      <c r="J1239">
        <v>0</v>
      </c>
      <c r="K1239">
        <v>0</v>
      </c>
      <c r="L1239">
        <v>2</v>
      </c>
      <c r="M1239">
        <v>0</v>
      </c>
      <c r="N1239">
        <v>0</v>
      </c>
      <c r="O1239">
        <v>0</v>
      </c>
      <c r="P1239">
        <v>1</v>
      </c>
      <c r="Q1239">
        <v>24</v>
      </c>
    </row>
    <row r="1240" spans="2:17" x14ac:dyDescent="0.25">
      <c r="B1240">
        <v>402</v>
      </c>
      <c r="C1240">
        <v>84</v>
      </c>
      <c r="D1240">
        <v>-65</v>
      </c>
      <c r="E1240">
        <v>-65</v>
      </c>
      <c r="F1240">
        <v>0</v>
      </c>
      <c r="G1240">
        <v>0</v>
      </c>
      <c r="H1240">
        <v>0</v>
      </c>
      <c r="I1240">
        <v>-1</v>
      </c>
      <c r="J1240">
        <v>0</v>
      </c>
      <c r="K1240">
        <v>0</v>
      </c>
      <c r="L1240">
        <v>2</v>
      </c>
      <c r="M1240">
        <v>0</v>
      </c>
      <c r="N1240">
        <v>0</v>
      </c>
      <c r="O1240">
        <v>0</v>
      </c>
      <c r="P1240">
        <v>1</v>
      </c>
      <c r="Q1240">
        <v>24</v>
      </c>
    </row>
    <row r="1241" spans="2:17" x14ac:dyDescent="0.25">
      <c r="B1241">
        <v>403</v>
      </c>
      <c r="C1241">
        <v>84</v>
      </c>
      <c r="D1241">
        <v>-65</v>
      </c>
      <c r="E1241">
        <v>-65</v>
      </c>
      <c r="F1241">
        <v>0</v>
      </c>
      <c r="G1241">
        <v>0</v>
      </c>
      <c r="H1241">
        <v>0</v>
      </c>
      <c r="I1241">
        <v>-1</v>
      </c>
      <c r="J1241">
        <v>0</v>
      </c>
      <c r="K1241">
        <v>0</v>
      </c>
      <c r="L1241">
        <v>2</v>
      </c>
      <c r="M1241">
        <v>0</v>
      </c>
      <c r="N1241">
        <v>0</v>
      </c>
      <c r="O1241">
        <v>0</v>
      </c>
      <c r="P1241">
        <v>1</v>
      </c>
      <c r="Q1241">
        <v>24</v>
      </c>
    </row>
    <row r="1242" spans="2:17" x14ac:dyDescent="0.25">
      <c r="B1242">
        <v>404</v>
      </c>
      <c r="C1242">
        <v>84</v>
      </c>
      <c r="D1242">
        <v>-65</v>
      </c>
      <c r="E1242">
        <v>-65</v>
      </c>
      <c r="F1242">
        <v>0</v>
      </c>
      <c r="G1242">
        <v>0</v>
      </c>
      <c r="H1242">
        <v>0</v>
      </c>
      <c r="I1242">
        <v>-1</v>
      </c>
      <c r="J1242">
        <v>0</v>
      </c>
      <c r="K1242">
        <v>0</v>
      </c>
      <c r="L1242">
        <v>2</v>
      </c>
      <c r="M1242">
        <v>0</v>
      </c>
      <c r="N1242">
        <v>0</v>
      </c>
      <c r="O1242">
        <v>0</v>
      </c>
      <c r="P1242">
        <v>1</v>
      </c>
      <c r="Q1242">
        <v>24</v>
      </c>
    </row>
    <row r="1243" spans="2:17" x14ac:dyDescent="0.25">
      <c r="B1243">
        <v>405</v>
      </c>
      <c r="C1243">
        <v>84</v>
      </c>
      <c r="D1243">
        <v>-65</v>
      </c>
      <c r="E1243">
        <v>-65</v>
      </c>
      <c r="F1243">
        <v>0</v>
      </c>
      <c r="G1243">
        <v>0</v>
      </c>
      <c r="H1243">
        <v>0</v>
      </c>
      <c r="I1243">
        <v>-1</v>
      </c>
      <c r="J1243">
        <v>0</v>
      </c>
      <c r="K1243">
        <v>0</v>
      </c>
      <c r="L1243">
        <v>2</v>
      </c>
      <c r="M1243">
        <v>0</v>
      </c>
      <c r="N1243">
        <v>0</v>
      </c>
      <c r="O1243">
        <v>0</v>
      </c>
      <c r="P1243">
        <v>1</v>
      </c>
      <c r="Q1243">
        <v>24</v>
      </c>
    </row>
    <row r="1244" spans="2:17" x14ac:dyDescent="0.25">
      <c r="B1244">
        <v>406</v>
      </c>
      <c r="C1244">
        <v>84</v>
      </c>
      <c r="D1244">
        <v>-65</v>
      </c>
      <c r="E1244">
        <v>-65</v>
      </c>
      <c r="F1244">
        <v>0</v>
      </c>
      <c r="G1244">
        <v>0</v>
      </c>
      <c r="H1244">
        <v>0</v>
      </c>
      <c r="I1244">
        <v>-1</v>
      </c>
      <c r="J1244">
        <v>0</v>
      </c>
      <c r="K1244">
        <v>0</v>
      </c>
      <c r="L1244">
        <v>2</v>
      </c>
      <c r="M1244">
        <v>0</v>
      </c>
      <c r="N1244">
        <v>0</v>
      </c>
      <c r="O1244">
        <v>0</v>
      </c>
      <c r="P1244">
        <v>1</v>
      </c>
      <c r="Q1244">
        <v>24</v>
      </c>
    </row>
    <row r="1245" spans="2:17" x14ac:dyDescent="0.25">
      <c r="B1245">
        <v>407</v>
      </c>
      <c r="C1245">
        <v>84</v>
      </c>
      <c r="D1245">
        <v>-65</v>
      </c>
      <c r="E1245">
        <v>-65</v>
      </c>
      <c r="F1245">
        <v>0</v>
      </c>
      <c r="G1245">
        <v>0</v>
      </c>
      <c r="H1245">
        <v>0</v>
      </c>
      <c r="I1245">
        <v>-1</v>
      </c>
      <c r="J1245">
        <v>0</v>
      </c>
      <c r="K1245">
        <v>0</v>
      </c>
      <c r="L1245">
        <v>2</v>
      </c>
      <c r="M1245">
        <v>0</v>
      </c>
      <c r="N1245">
        <v>0</v>
      </c>
      <c r="O1245">
        <v>0</v>
      </c>
      <c r="P1245">
        <v>1</v>
      </c>
      <c r="Q1245">
        <v>24</v>
      </c>
    </row>
    <row r="1246" spans="2:17" x14ac:dyDescent="0.25">
      <c r="B1246">
        <v>1</v>
      </c>
      <c r="C1246">
        <v>84</v>
      </c>
      <c r="D1246">
        <v>65</v>
      </c>
      <c r="E1246">
        <v>65</v>
      </c>
      <c r="F1246">
        <v>0</v>
      </c>
      <c r="G1246">
        <v>0</v>
      </c>
      <c r="H1246">
        <v>0</v>
      </c>
      <c r="I1246">
        <v>-1</v>
      </c>
      <c r="J1246">
        <v>0</v>
      </c>
      <c r="K1246">
        <v>0</v>
      </c>
      <c r="L1246">
        <v>2</v>
      </c>
      <c r="M1246">
        <v>0</v>
      </c>
      <c r="N1246">
        <v>0</v>
      </c>
      <c r="O1246">
        <v>0</v>
      </c>
      <c r="P1246">
        <v>1</v>
      </c>
      <c r="Q1246">
        <v>25</v>
      </c>
    </row>
    <row r="1247" spans="2:17" x14ac:dyDescent="0.25">
      <c r="B1247">
        <v>2</v>
      </c>
      <c r="C1247">
        <v>84</v>
      </c>
      <c r="D1247">
        <v>65</v>
      </c>
      <c r="E1247">
        <v>65</v>
      </c>
      <c r="F1247">
        <v>0</v>
      </c>
      <c r="G1247">
        <v>0</v>
      </c>
      <c r="H1247">
        <v>0</v>
      </c>
      <c r="I1247">
        <v>-1</v>
      </c>
      <c r="J1247">
        <v>0</v>
      </c>
      <c r="K1247">
        <v>0</v>
      </c>
      <c r="L1247">
        <v>2</v>
      </c>
      <c r="M1247">
        <v>0</v>
      </c>
      <c r="N1247">
        <v>0</v>
      </c>
      <c r="O1247">
        <v>0</v>
      </c>
      <c r="P1247">
        <v>1</v>
      </c>
      <c r="Q1247">
        <v>25</v>
      </c>
    </row>
    <row r="1248" spans="2:17" x14ac:dyDescent="0.25">
      <c r="B1248">
        <v>3</v>
      </c>
      <c r="C1248">
        <v>84</v>
      </c>
      <c r="D1248">
        <v>65</v>
      </c>
      <c r="E1248">
        <v>65</v>
      </c>
      <c r="F1248">
        <v>0</v>
      </c>
      <c r="G1248">
        <v>0</v>
      </c>
      <c r="H1248">
        <v>0</v>
      </c>
      <c r="I1248">
        <v>-1</v>
      </c>
      <c r="J1248">
        <v>0</v>
      </c>
      <c r="K1248">
        <v>0</v>
      </c>
      <c r="L1248">
        <v>2</v>
      </c>
      <c r="M1248">
        <v>0</v>
      </c>
      <c r="N1248">
        <v>0</v>
      </c>
      <c r="O1248">
        <v>0</v>
      </c>
      <c r="P1248">
        <v>1</v>
      </c>
      <c r="Q1248">
        <v>25</v>
      </c>
    </row>
    <row r="1249" spans="2:17" x14ac:dyDescent="0.25">
      <c r="B1249">
        <v>4</v>
      </c>
      <c r="C1249">
        <v>84</v>
      </c>
      <c r="D1249">
        <v>65</v>
      </c>
      <c r="E1249">
        <v>65</v>
      </c>
      <c r="F1249">
        <v>0</v>
      </c>
      <c r="G1249">
        <v>0</v>
      </c>
      <c r="H1249">
        <v>0</v>
      </c>
      <c r="I1249">
        <v>-1</v>
      </c>
      <c r="J1249">
        <v>0</v>
      </c>
      <c r="K1249">
        <v>0</v>
      </c>
      <c r="L1249">
        <v>2</v>
      </c>
      <c r="M1249">
        <v>0</v>
      </c>
      <c r="N1249">
        <v>0</v>
      </c>
      <c r="O1249">
        <v>0</v>
      </c>
      <c r="P1249">
        <v>1</v>
      </c>
      <c r="Q1249">
        <v>25</v>
      </c>
    </row>
    <row r="1250" spans="2:17" x14ac:dyDescent="0.25">
      <c r="B1250">
        <v>5</v>
      </c>
      <c r="C1250">
        <v>84</v>
      </c>
      <c r="D1250">
        <v>65</v>
      </c>
      <c r="E1250">
        <v>65</v>
      </c>
      <c r="F1250">
        <v>0</v>
      </c>
      <c r="G1250">
        <v>0</v>
      </c>
      <c r="H1250">
        <v>0</v>
      </c>
      <c r="I1250">
        <v>-1</v>
      </c>
      <c r="J1250">
        <v>0</v>
      </c>
      <c r="K1250">
        <v>0</v>
      </c>
      <c r="L1250">
        <v>2</v>
      </c>
      <c r="M1250">
        <v>0</v>
      </c>
      <c r="N1250">
        <v>0</v>
      </c>
      <c r="O1250">
        <v>0</v>
      </c>
      <c r="P1250">
        <v>1</v>
      </c>
      <c r="Q1250">
        <v>25</v>
      </c>
    </row>
    <row r="1251" spans="2:17" x14ac:dyDescent="0.25">
      <c r="B1251">
        <v>6</v>
      </c>
      <c r="C1251">
        <v>84</v>
      </c>
      <c r="D1251">
        <v>65</v>
      </c>
      <c r="E1251">
        <v>65</v>
      </c>
      <c r="F1251">
        <v>0</v>
      </c>
      <c r="G1251">
        <v>0</v>
      </c>
      <c r="H1251">
        <v>0</v>
      </c>
      <c r="I1251">
        <v>-1</v>
      </c>
      <c r="J1251">
        <v>0</v>
      </c>
      <c r="K1251">
        <v>0</v>
      </c>
      <c r="L1251">
        <v>2</v>
      </c>
      <c r="M1251">
        <v>0</v>
      </c>
      <c r="N1251">
        <v>0</v>
      </c>
      <c r="O1251">
        <v>0</v>
      </c>
      <c r="P1251">
        <v>1</v>
      </c>
      <c r="Q1251">
        <v>25</v>
      </c>
    </row>
    <row r="1252" spans="2:17" x14ac:dyDescent="0.25">
      <c r="B1252">
        <v>7</v>
      </c>
      <c r="C1252">
        <v>84</v>
      </c>
      <c r="D1252">
        <v>65</v>
      </c>
      <c r="E1252">
        <v>65</v>
      </c>
      <c r="F1252">
        <v>0</v>
      </c>
      <c r="G1252">
        <v>0</v>
      </c>
      <c r="H1252">
        <v>0</v>
      </c>
      <c r="I1252">
        <v>-1</v>
      </c>
      <c r="J1252">
        <v>0</v>
      </c>
      <c r="K1252">
        <v>0</v>
      </c>
      <c r="L1252">
        <v>2</v>
      </c>
      <c r="M1252">
        <v>0</v>
      </c>
      <c r="N1252">
        <v>0</v>
      </c>
      <c r="O1252">
        <v>0</v>
      </c>
      <c r="P1252">
        <v>1</v>
      </c>
      <c r="Q1252">
        <v>25</v>
      </c>
    </row>
    <row r="1253" spans="2:17" x14ac:dyDescent="0.25">
      <c r="B1253">
        <v>8</v>
      </c>
      <c r="C1253">
        <v>84</v>
      </c>
      <c r="D1253">
        <v>65</v>
      </c>
      <c r="E1253">
        <v>65</v>
      </c>
      <c r="F1253">
        <v>0</v>
      </c>
      <c r="G1253">
        <v>0</v>
      </c>
      <c r="H1253">
        <v>0</v>
      </c>
      <c r="I1253">
        <v>-1</v>
      </c>
      <c r="J1253">
        <v>0</v>
      </c>
      <c r="K1253">
        <v>0</v>
      </c>
      <c r="L1253">
        <v>2</v>
      </c>
      <c r="M1253">
        <v>0</v>
      </c>
      <c r="N1253">
        <v>0</v>
      </c>
      <c r="O1253">
        <v>0</v>
      </c>
      <c r="P1253">
        <v>1</v>
      </c>
      <c r="Q1253">
        <v>25</v>
      </c>
    </row>
    <row r="1254" spans="2:17" x14ac:dyDescent="0.25">
      <c r="B1254">
        <v>9</v>
      </c>
      <c r="C1254">
        <v>84</v>
      </c>
      <c r="D1254">
        <v>65</v>
      </c>
      <c r="E1254">
        <v>65</v>
      </c>
      <c r="F1254">
        <v>0</v>
      </c>
      <c r="G1254">
        <v>0</v>
      </c>
      <c r="H1254">
        <v>0</v>
      </c>
      <c r="I1254">
        <v>-1</v>
      </c>
      <c r="J1254">
        <v>0</v>
      </c>
      <c r="K1254">
        <v>0</v>
      </c>
      <c r="L1254">
        <v>2</v>
      </c>
      <c r="M1254">
        <v>0</v>
      </c>
      <c r="N1254">
        <v>0</v>
      </c>
      <c r="O1254">
        <v>0</v>
      </c>
      <c r="P1254">
        <v>1</v>
      </c>
      <c r="Q1254">
        <v>25</v>
      </c>
    </row>
    <row r="1255" spans="2:17" x14ac:dyDescent="0.25">
      <c r="B1255">
        <v>10</v>
      </c>
      <c r="C1255">
        <v>84</v>
      </c>
      <c r="D1255">
        <v>65</v>
      </c>
      <c r="E1255">
        <v>65</v>
      </c>
      <c r="F1255">
        <v>0</v>
      </c>
      <c r="G1255">
        <v>0</v>
      </c>
      <c r="H1255">
        <v>0</v>
      </c>
      <c r="I1255">
        <v>-1</v>
      </c>
      <c r="J1255">
        <v>0</v>
      </c>
      <c r="K1255">
        <v>0</v>
      </c>
      <c r="L1255">
        <v>2</v>
      </c>
      <c r="M1255">
        <v>0</v>
      </c>
      <c r="N1255">
        <v>0</v>
      </c>
      <c r="O1255">
        <v>0</v>
      </c>
      <c r="P1255">
        <v>1</v>
      </c>
      <c r="Q1255">
        <v>25</v>
      </c>
    </row>
    <row r="1256" spans="2:17" x14ac:dyDescent="0.25">
      <c r="B1256">
        <v>11</v>
      </c>
      <c r="C1256">
        <v>84</v>
      </c>
      <c r="D1256">
        <v>65</v>
      </c>
      <c r="E1256">
        <v>65</v>
      </c>
      <c r="F1256">
        <v>0</v>
      </c>
      <c r="G1256">
        <v>0</v>
      </c>
      <c r="H1256">
        <v>0</v>
      </c>
      <c r="I1256">
        <v>-1</v>
      </c>
      <c r="J1256">
        <v>0</v>
      </c>
      <c r="K1256">
        <v>0</v>
      </c>
      <c r="L1256">
        <v>2</v>
      </c>
      <c r="M1256">
        <v>0</v>
      </c>
      <c r="N1256">
        <v>0</v>
      </c>
      <c r="O1256">
        <v>0</v>
      </c>
      <c r="P1256">
        <v>1</v>
      </c>
      <c r="Q1256">
        <v>25</v>
      </c>
    </row>
    <row r="1257" spans="2:17" x14ac:dyDescent="0.25">
      <c r="B1257">
        <v>12</v>
      </c>
      <c r="C1257">
        <v>84</v>
      </c>
      <c r="D1257">
        <v>65</v>
      </c>
      <c r="E1257">
        <v>65</v>
      </c>
      <c r="F1257">
        <v>0</v>
      </c>
      <c r="G1257">
        <v>0</v>
      </c>
      <c r="H1257">
        <v>0</v>
      </c>
      <c r="I1257">
        <v>-1</v>
      </c>
      <c r="J1257">
        <v>0</v>
      </c>
      <c r="K1257">
        <v>0</v>
      </c>
      <c r="L1257">
        <v>2</v>
      </c>
      <c r="M1257">
        <v>0</v>
      </c>
      <c r="N1257">
        <v>0</v>
      </c>
      <c r="O1257">
        <v>0</v>
      </c>
      <c r="P1257">
        <v>1</v>
      </c>
      <c r="Q1257">
        <v>25</v>
      </c>
    </row>
    <row r="1258" spans="2:17" x14ac:dyDescent="0.25">
      <c r="B1258">
        <v>13</v>
      </c>
      <c r="C1258">
        <v>84</v>
      </c>
      <c r="D1258">
        <v>65</v>
      </c>
      <c r="E1258">
        <v>65</v>
      </c>
      <c r="F1258">
        <v>0</v>
      </c>
      <c r="G1258">
        <v>0</v>
      </c>
      <c r="H1258">
        <v>0</v>
      </c>
      <c r="I1258">
        <v>-1</v>
      </c>
      <c r="J1258">
        <v>0</v>
      </c>
      <c r="K1258">
        <v>0</v>
      </c>
      <c r="L1258">
        <v>2</v>
      </c>
      <c r="M1258">
        <v>0</v>
      </c>
      <c r="N1258">
        <v>0</v>
      </c>
      <c r="O1258">
        <v>0</v>
      </c>
      <c r="P1258">
        <v>1</v>
      </c>
      <c r="Q1258">
        <v>25</v>
      </c>
    </row>
    <row r="1259" spans="2:17" x14ac:dyDescent="0.25">
      <c r="B1259">
        <v>14</v>
      </c>
      <c r="C1259">
        <v>84</v>
      </c>
      <c r="D1259">
        <v>65</v>
      </c>
      <c r="E1259">
        <v>65</v>
      </c>
      <c r="F1259">
        <v>0</v>
      </c>
      <c r="G1259">
        <v>0</v>
      </c>
      <c r="H1259">
        <v>0</v>
      </c>
      <c r="I1259">
        <v>-1</v>
      </c>
      <c r="J1259">
        <v>0</v>
      </c>
      <c r="K1259">
        <v>0</v>
      </c>
      <c r="L1259">
        <v>2</v>
      </c>
      <c r="M1259">
        <v>0</v>
      </c>
      <c r="N1259">
        <v>0</v>
      </c>
      <c r="O1259">
        <v>0</v>
      </c>
      <c r="P1259">
        <v>1</v>
      </c>
      <c r="Q1259">
        <v>25</v>
      </c>
    </row>
    <row r="1260" spans="2:17" x14ac:dyDescent="0.25">
      <c r="B1260">
        <v>15</v>
      </c>
      <c r="C1260">
        <v>84</v>
      </c>
      <c r="D1260">
        <v>65</v>
      </c>
      <c r="E1260">
        <v>65</v>
      </c>
      <c r="F1260">
        <v>0</v>
      </c>
      <c r="G1260">
        <v>0</v>
      </c>
      <c r="H1260">
        <v>0</v>
      </c>
      <c r="I1260">
        <v>-1</v>
      </c>
      <c r="J1260">
        <v>0</v>
      </c>
      <c r="K1260">
        <v>0</v>
      </c>
      <c r="L1260">
        <v>2</v>
      </c>
      <c r="M1260">
        <v>0</v>
      </c>
      <c r="N1260">
        <v>0</v>
      </c>
      <c r="O1260">
        <v>0</v>
      </c>
      <c r="P1260">
        <v>1</v>
      </c>
      <c r="Q1260">
        <v>25</v>
      </c>
    </row>
    <row r="1261" spans="2:17" x14ac:dyDescent="0.25">
      <c r="B1261">
        <v>16</v>
      </c>
      <c r="C1261">
        <v>84</v>
      </c>
      <c r="D1261">
        <v>65</v>
      </c>
      <c r="E1261">
        <v>65</v>
      </c>
      <c r="F1261">
        <v>0</v>
      </c>
      <c r="G1261">
        <v>0</v>
      </c>
      <c r="H1261">
        <v>0</v>
      </c>
      <c r="I1261">
        <v>-1</v>
      </c>
      <c r="J1261">
        <v>0</v>
      </c>
      <c r="K1261">
        <v>0</v>
      </c>
      <c r="L1261">
        <v>2</v>
      </c>
      <c r="M1261">
        <v>0</v>
      </c>
      <c r="N1261">
        <v>0</v>
      </c>
      <c r="O1261">
        <v>0</v>
      </c>
      <c r="P1261">
        <v>1</v>
      </c>
      <c r="Q1261">
        <v>25</v>
      </c>
    </row>
    <row r="1262" spans="2:17" x14ac:dyDescent="0.25">
      <c r="B1262">
        <v>17</v>
      </c>
      <c r="C1262">
        <v>84</v>
      </c>
      <c r="D1262">
        <v>65</v>
      </c>
      <c r="E1262">
        <v>65</v>
      </c>
      <c r="F1262">
        <v>0</v>
      </c>
      <c r="G1262">
        <v>0</v>
      </c>
      <c r="H1262">
        <v>0</v>
      </c>
      <c r="I1262">
        <v>-1</v>
      </c>
      <c r="J1262">
        <v>0</v>
      </c>
      <c r="K1262">
        <v>0</v>
      </c>
      <c r="L1262">
        <v>2</v>
      </c>
      <c r="M1262">
        <v>0</v>
      </c>
      <c r="N1262">
        <v>0</v>
      </c>
      <c r="O1262">
        <v>0</v>
      </c>
      <c r="P1262">
        <v>1</v>
      </c>
      <c r="Q1262">
        <v>25</v>
      </c>
    </row>
    <row r="1263" spans="2:17" x14ac:dyDescent="0.25">
      <c r="B1263">
        <v>18</v>
      </c>
      <c r="C1263">
        <v>84</v>
      </c>
      <c r="D1263">
        <v>65</v>
      </c>
      <c r="E1263">
        <v>65</v>
      </c>
      <c r="F1263">
        <v>0</v>
      </c>
      <c r="G1263">
        <v>0</v>
      </c>
      <c r="H1263">
        <v>0</v>
      </c>
      <c r="I1263">
        <v>-1</v>
      </c>
      <c r="J1263">
        <v>0</v>
      </c>
      <c r="K1263">
        <v>0</v>
      </c>
      <c r="L1263">
        <v>2</v>
      </c>
      <c r="M1263">
        <v>0</v>
      </c>
      <c r="N1263">
        <v>0</v>
      </c>
      <c r="O1263">
        <v>0</v>
      </c>
      <c r="P1263">
        <v>1</v>
      </c>
      <c r="Q1263">
        <v>25</v>
      </c>
    </row>
    <row r="1264" spans="2:17" x14ac:dyDescent="0.25">
      <c r="B1264">
        <v>19</v>
      </c>
      <c r="C1264">
        <v>84</v>
      </c>
      <c r="D1264">
        <v>65</v>
      </c>
      <c r="E1264">
        <v>65</v>
      </c>
      <c r="F1264">
        <v>0</v>
      </c>
      <c r="G1264">
        <v>0</v>
      </c>
      <c r="H1264">
        <v>0</v>
      </c>
      <c r="I1264">
        <v>-1</v>
      </c>
      <c r="J1264">
        <v>0</v>
      </c>
      <c r="K1264">
        <v>0</v>
      </c>
      <c r="L1264">
        <v>2</v>
      </c>
      <c r="M1264">
        <v>0</v>
      </c>
      <c r="N1264">
        <v>0</v>
      </c>
      <c r="O1264">
        <v>0</v>
      </c>
      <c r="P1264">
        <v>1</v>
      </c>
      <c r="Q1264">
        <v>25</v>
      </c>
    </row>
    <row r="1265" spans="2:17" x14ac:dyDescent="0.25">
      <c r="B1265">
        <v>20</v>
      </c>
      <c r="C1265">
        <v>84</v>
      </c>
      <c r="D1265">
        <v>65</v>
      </c>
      <c r="E1265">
        <v>65</v>
      </c>
      <c r="F1265">
        <v>0</v>
      </c>
      <c r="G1265">
        <v>0</v>
      </c>
      <c r="H1265">
        <v>0</v>
      </c>
      <c r="I1265">
        <v>-1</v>
      </c>
      <c r="J1265">
        <v>0</v>
      </c>
      <c r="K1265">
        <v>0</v>
      </c>
      <c r="L1265">
        <v>2</v>
      </c>
      <c r="M1265">
        <v>0</v>
      </c>
      <c r="N1265">
        <v>0</v>
      </c>
      <c r="O1265">
        <v>0</v>
      </c>
      <c r="P1265">
        <v>1</v>
      </c>
      <c r="Q1265">
        <v>25</v>
      </c>
    </row>
    <row r="1266" spans="2:17" x14ac:dyDescent="0.25">
      <c r="B1266">
        <v>21</v>
      </c>
      <c r="C1266">
        <v>84</v>
      </c>
      <c r="D1266">
        <v>65</v>
      </c>
      <c r="E1266">
        <v>65</v>
      </c>
      <c r="F1266">
        <v>0</v>
      </c>
      <c r="G1266">
        <v>0</v>
      </c>
      <c r="H1266">
        <v>0</v>
      </c>
      <c r="I1266">
        <v>-1</v>
      </c>
      <c r="J1266">
        <v>0</v>
      </c>
      <c r="K1266">
        <v>0</v>
      </c>
      <c r="L1266">
        <v>2</v>
      </c>
      <c r="M1266">
        <v>0</v>
      </c>
      <c r="N1266">
        <v>0</v>
      </c>
      <c r="O1266">
        <v>0</v>
      </c>
      <c r="P1266">
        <v>1</v>
      </c>
      <c r="Q1266">
        <v>25</v>
      </c>
    </row>
    <row r="1267" spans="2:17" x14ac:dyDescent="0.25">
      <c r="B1267">
        <v>22</v>
      </c>
      <c r="C1267">
        <v>84</v>
      </c>
      <c r="D1267">
        <v>65</v>
      </c>
      <c r="E1267">
        <v>65</v>
      </c>
      <c r="F1267">
        <v>0</v>
      </c>
      <c r="G1267">
        <v>0</v>
      </c>
      <c r="H1267">
        <v>0</v>
      </c>
      <c r="I1267">
        <v>-1</v>
      </c>
      <c r="J1267">
        <v>0</v>
      </c>
      <c r="K1267">
        <v>0</v>
      </c>
      <c r="L1267">
        <v>2</v>
      </c>
      <c r="M1267">
        <v>0</v>
      </c>
      <c r="N1267">
        <v>0</v>
      </c>
      <c r="O1267">
        <v>0</v>
      </c>
      <c r="P1267">
        <v>1</v>
      </c>
      <c r="Q1267">
        <v>25</v>
      </c>
    </row>
    <row r="1268" spans="2:17" x14ac:dyDescent="0.25">
      <c r="B1268">
        <v>23</v>
      </c>
      <c r="C1268">
        <v>84</v>
      </c>
      <c r="D1268">
        <v>65</v>
      </c>
      <c r="E1268">
        <v>65</v>
      </c>
      <c r="F1268">
        <v>0</v>
      </c>
      <c r="G1268">
        <v>0</v>
      </c>
      <c r="H1268">
        <v>0</v>
      </c>
      <c r="I1268">
        <v>-1</v>
      </c>
      <c r="J1268">
        <v>0</v>
      </c>
      <c r="K1268">
        <v>0</v>
      </c>
      <c r="L1268">
        <v>2</v>
      </c>
      <c r="M1268">
        <v>0</v>
      </c>
      <c r="N1268">
        <v>0</v>
      </c>
      <c r="O1268">
        <v>0</v>
      </c>
      <c r="P1268">
        <v>1</v>
      </c>
      <c r="Q1268">
        <v>25</v>
      </c>
    </row>
    <row r="1269" spans="2:17" x14ac:dyDescent="0.25">
      <c r="B1269">
        <v>24</v>
      </c>
      <c r="C1269">
        <v>84</v>
      </c>
      <c r="D1269">
        <v>65</v>
      </c>
      <c r="E1269">
        <v>65</v>
      </c>
      <c r="F1269">
        <v>0</v>
      </c>
      <c r="G1269">
        <v>0</v>
      </c>
      <c r="H1269">
        <v>0</v>
      </c>
      <c r="I1269">
        <v>-1</v>
      </c>
      <c r="J1269">
        <v>0</v>
      </c>
      <c r="K1269">
        <v>0</v>
      </c>
      <c r="L1269">
        <v>2</v>
      </c>
      <c r="M1269">
        <v>0</v>
      </c>
      <c r="N1269">
        <v>0</v>
      </c>
      <c r="O1269">
        <v>0</v>
      </c>
      <c r="P1269">
        <v>1</v>
      </c>
      <c r="Q1269">
        <v>25</v>
      </c>
    </row>
    <row r="1270" spans="2:17" x14ac:dyDescent="0.25">
      <c r="B1270">
        <v>25</v>
      </c>
      <c r="C1270">
        <v>84</v>
      </c>
      <c r="D1270">
        <v>65</v>
      </c>
      <c r="E1270">
        <v>65</v>
      </c>
      <c r="F1270">
        <v>0</v>
      </c>
      <c r="G1270">
        <v>0</v>
      </c>
      <c r="H1270">
        <v>0</v>
      </c>
      <c r="I1270">
        <v>-1</v>
      </c>
      <c r="J1270">
        <v>0</v>
      </c>
      <c r="K1270">
        <v>0</v>
      </c>
      <c r="L1270">
        <v>2</v>
      </c>
      <c r="M1270">
        <v>0</v>
      </c>
      <c r="N1270">
        <v>0</v>
      </c>
      <c r="O1270">
        <v>0</v>
      </c>
      <c r="P1270">
        <v>1</v>
      </c>
      <c r="Q1270">
        <v>25</v>
      </c>
    </row>
    <row r="1271" spans="2:17" x14ac:dyDescent="0.25">
      <c r="B1271">
        <v>26</v>
      </c>
      <c r="C1271">
        <v>84</v>
      </c>
      <c r="D1271">
        <v>65</v>
      </c>
      <c r="E1271">
        <v>65</v>
      </c>
      <c r="F1271">
        <v>0</v>
      </c>
      <c r="G1271">
        <v>0</v>
      </c>
      <c r="H1271">
        <v>0</v>
      </c>
      <c r="I1271">
        <v>-1</v>
      </c>
      <c r="J1271">
        <v>0</v>
      </c>
      <c r="K1271">
        <v>0</v>
      </c>
      <c r="L1271">
        <v>2</v>
      </c>
      <c r="M1271">
        <v>0</v>
      </c>
      <c r="N1271">
        <v>0</v>
      </c>
      <c r="O1271">
        <v>0</v>
      </c>
      <c r="P1271">
        <v>1</v>
      </c>
      <c r="Q1271">
        <v>25</v>
      </c>
    </row>
    <row r="1272" spans="2:17" x14ac:dyDescent="0.25">
      <c r="B1272">
        <v>27</v>
      </c>
      <c r="C1272">
        <v>84</v>
      </c>
      <c r="D1272">
        <v>65</v>
      </c>
      <c r="E1272">
        <v>65</v>
      </c>
      <c r="F1272">
        <v>0</v>
      </c>
      <c r="G1272">
        <v>0</v>
      </c>
      <c r="H1272">
        <v>0</v>
      </c>
      <c r="I1272">
        <v>-1</v>
      </c>
      <c r="J1272">
        <v>0</v>
      </c>
      <c r="K1272">
        <v>0</v>
      </c>
      <c r="L1272">
        <v>2</v>
      </c>
      <c r="M1272">
        <v>0</v>
      </c>
      <c r="N1272">
        <v>0</v>
      </c>
      <c r="O1272">
        <v>0</v>
      </c>
      <c r="P1272">
        <v>1</v>
      </c>
      <c r="Q1272">
        <v>25</v>
      </c>
    </row>
    <row r="1273" spans="2:17" x14ac:dyDescent="0.25">
      <c r="B1273">
        <v>28</v>
      </c>
      <c r="C1273">
        <v>84</v>
      </c>
      <c r="D1273">
        <v>65</v>
      </c>
      <c r="E1273">
        <v>65</v>
      </c>
      <c r="F1273">
        <v>0</v>
      </c>
      <c r="G1273">
        <v>0</v>
      </c>
      <c r="H1273">
        <v>0</v>
      </c>
      <c r="I1273">
        <v>-1</v>
      </c>
      <c r="J1273">
        <v>0</v>
      </c>
      <c r="K1273">
        <v>0</v>
      </c>
      <c r="L1273">
        <v>2</v>
      </c>
      <c r="M1273">
        <v>0</v>
      </c>
      <c r="N1273">
        <v>0</v>
      </c>
      <c r="O1273">
        <v>0</v>
      </c>
      <c r="P1273">
        <v>1</v>
      </c>
      <c r="Q1273">
        <v>25</v>
      </c>
    </row>
    <row r="1274" spans="2:17" x14ac:dyDescent="0.25">
      <c r="B1274">
        <v>29</v>
      </c>
      <c r="C1274">
        <v>84</v>
      </c>
      <c r="D1274">
        <v>65</v>
      </c>
      <c r="E1274">
        <v>65</v>
      </c>
      <c r="F1274">
        <v>0</v>
      </c>
      <c r="G1274">
        <v>0</v>
      </c>
      <c r="H1274">
        <v>0</v>
      </c>
      <c r="I1274">
        <v>-1</v>
      </c>
      <c r="J1274">
        <v>0</v>
      </c>
      <c r="K1274">
        <v>0</v>
      </c>
      <c r="L1274">
        <v>2</v>
      </c>
      <c r="M1274">
        <v>0</v>
      </c>
      <c r="N1274">
        <v>0</v>
      </c>
      <c r="O1274">
        <v>0</v>
      </c>
      <c r="P1274">
        <v>1</v>
      </c>
      <c r="Q1274">
        <v>25</v>
      </c>
    </row>
    <row r="1275" spans="2:17" x14ac:dyDescent="0.25">
      <c r="B1275">
        <v>30</v>
      </c>
      <c r="C1275">
        <v>84</v>
      </c>
      <c r="D1275">
        <v>65</v>
      </c>
      <c r="E1275">
        <v>65</v>
      </c>
      <c r="F1275">
        <v>0</v>
      </c>
      <c r="G1275">
        <v>0</v>
      </c>
      <c r="H1275">
        <v>0</v>
      </c>
      <c r="I1275">
        <v>-1</v>
      </c>
      <c r="J1275">
        <v>0</v>
      </c>
      <c r="K1275">
        <v>0</v>
      </c>
      <c r="L1275">
        <v>2</v>
      </c>
      <c r="M1275">
        <v>0</v>
      </c>
      <c r="N1275">
        <v>0</v>
      </c>
      <c r="O1275">
        <v>0</v>
      </c>
      <c r="P1275">
        <v>1</v>
      </c>
      <c r="Q1275">
        <v>25</v>
      </c>
    </row>
    <row r="1276" spans="2:17" x14ac:dyDescent="0.25">
      <c r="B1276">
        <v>31</v>
      </c>
      <c r="C1276">
        <v>84</v>
      </c>
      <c r="D1276">
        <v>65</v>
      </c>
      <c r="E1276">
        <v>65</v>
      </c>
      <c r="F1276">
        <v>0</v>
      </c>
      <c r="G1276">
        <v>0</v>
      </c>
      <c r="H1276">
        <v>0</v>
      </c>
      <c r="I1276">
        <v>-1</v>
      </c>
      <c r="J1276">
        <v>0</v>
      </c>
      <c r="K1276">
        <v>0</v>
      </c>
      <c r="L1276">
        <v>2</v>
      </c>
      <c r="M1276">
        <v>0</v>
      </c>
      <c r="N1276">
        <v>0</v>
      </c>
      <c r="O1276">
        <v>0</v>
      </c>
      <c r="P1276">
        <v>1</v>
      </c>
      <c r="Q1276">
        <v>25</v>
      </c>
    </row>
    <row r="1277" spans="2:17" x14ac:dyDescent="0.25">
      <c r="B1277">
        <v>32</v>
      </c>
      <c r="C1277">
        <v>84</v>
      </c>
      <c r="D1277">
        <v>65</v>
      </c>
      <c r="E1277">
        <v>65</v>
      </c>
      <c r="F1277">
        <v>0</v>
      </c>
      <c r="G1277">
        <v>0</v>
      </c>
      <c r="H1277">
        <v>0</v>
      </c>
      <c r="I1277">
        <v>-1</v>
      </c>
      <c r="J1277">
        <v>0</v>
      </c>
      <c r="K1277">
        <v>0</v>
      </c>
      <c r="L1277">
        <v>2</v>
      </c>
      <c r="M1277">
        <v>0</v>
      </c>
      <c r="N1277">
        <v>0</v>
      </c>
      <c r="O1277">
        <v>0</v>
      </c>
      <c r="P1277">
        <v>1</v>
      </c>
      <c r="Q1277">
        <v>25</v>
      </c>
    </row>
    <row r="1278" spans="2:17" x14ac:dyDescent="0.25">
      <c r="B1278">
        <v>33</v>
      </c>
      <c r="C1278">
        <v>84</v>
      </c>
      <c r="D1278">
        <v>65</v>
      </c>
      <c r="E1278">
        <v>65</v>
      </c>
      <c r="F1278">
        <v>0</v>
      </c>
      <c r="G1278">
        <v>0</v>
      </c>
      <c r="H1278">
        <v>0</v>
      </c>
      <c r="I1278">
        <v>-1</v>
      </c>
      <c r="J1278">
        <v>0</v>
      </c>
      <c r="K1278">
        <v>0</v>
      </c>
      <c r="L1278">
        <v>2</v>
      </c>
      <c r="M1278">
        <v>0</v>
      </c>
      <c r="N1278">
        <v>0</v>
      </c>
      <c r="O1278">
        <v>0</v>
      </c>
      <c r="P1278">
        <v>1</v>
      </c>
      <c r="Q1278">
        <v>25</v>
      </c>
    </row>
    <row r="1279" spans="2:17" x14ac:dyDescent="0.25">
      <c r="B1279">
        <v>34</v>
      </c>
      <c r="C1279">
        <v>84</v>
      </c>
      <c r="D1279">
        <v>65</v>
      </c>
      <c r="E1279">
        <v>65</v>
      </c>
      <c r="F1279">
        <v>0</v>
      </c>
      <c r="G1279">
        <v>0</v>
      </c>
      <c r="H1279">
        <v>0</v>
      </c>
      <c r="I1279">
        <v>-1</v>
      </c>
      <c r="J1279">
        <v>0</v>
      </c>
      <c r="K1279">
        <v>0</v>
      </c>
      <c r="L1279">
        <v>2</v>
      </c>
      <c r="M1279">
        <v>0</v>
      </c>
      <c r="N1279">
        <v>0</v>
      </c>
      <c r="O1279">
        <v>0</v>
      </c>
      <c r="P1279">
        <v>1</v>
      </c>
      <c r="Q1279">
        <v>25</v>
      </c>
    </row>
    <row r="1280" spans="2:17" x14ac:dyDescent="0.25">
      <c r="B1280">
        <v>35</v>
      </c>
      <c r="C1280">
        <v>84</v>
      </c>
      <c r="D1280">
        <v>65</v>
      </c>
      <c r="E1280">
        <v>65</v>
      </c>
      <c r="F1280">
        <v>0</v>
      </c>
      <c r="G1280">
        <v>0</v>
      </c>
      <c r="H1280">
        <v>0</v>
      </c>
      <c r="I1280">
        <v>-1</v>
      </c>
      <c r="J1280">
        <v>0</v>
      </c>
      <c r="K1280">
        <v>0</v>
      </c>
      <c r="L1280">
        <v>2</v>
      </c>
      <c r="M1280">
        <v>0</v>
      </c>
      <c r="N1280">
        <v>0</v>
      </c>
      <c r="O1280">
        <v>0</v>
      </c>
      <c r="P1280">
        <v>1</v>
      </c>
      <c r="Q1280">
        <v>25</v>
      </c>
    </row>
    <row r="1281" spans="2:17" x14ac:dyDescent="0.25">
      <c r="B1281">
        <v>36</v>
      </c>
      <c r="C1281">
        <v>84</v>
      </c>
      <c r="D1281">
        <v>65</v>
      </c>
      <c r="E1281">
        <v>65</v>
      </c>
      <c r="F1281">
        <v>0</v>
      </c>
      <c r="G1281">
        <v>0</v>
      </c>
      <c r="H1281">
        <v>0</v>
      </c>
      <c r="I1281">
        <v>-1</v>
      </c>
      <c r="J1281">
        <v>0</v>
      </c>
      <c r="K1281">
        <v>0</v>
      </c>
      <c r="L1281">
        <v>2</v>
      </c>
      <c r="M1281">
        <v>0</v>
      </c>
      <c r="N1281">
        <v>0</v>
      </c>
      <c r="O1281">
        <v>0</v>
      </c>
      <c r="P1281">
        <v>1</v>
      </c>
      <c r="Q1281">
        <v>25</v>
      </c>
    </row>
    <row r="1282" spans="2:17" x14ac:dyDescent="0.25">
      <c r="B1282">
        <v>37</v>
      </c>
      <c r="C1282">
        <v>84</v>
      </c>
      <c r="D1282">
        <v>65</v>
      </c>
      <c r="E1282">
        <v>65</v>
      </c>
      <c r="F1282">
        <v>0</v>
      </c>
      <c r="G1282">
        <v>0</v>
      </c>
      <c r="H1282">
        <v>0</v>
      </c>
      <c r="I1282">
        <v>-1</v>
      </c>
      <c r="J1282">
        <v>0</v>
      </c>
      <c r="K1282">
        <v>0</v>
      </c>
      <c r="L1282">
        <v>2</v>
      </c>
      <c r="M1282">
        <v>0</v>
      </c>
      <c r="N1282">
        <v>0</v>
      </c>
      <c r="O1282">
        <v>0</v>
      </c>
      <c r="P1282">
        <v>1</v>
      </c>
      <c r="Q1282">
        <v>25</v>
      </c>
    </row>
    <row r="1283" spans="2:17" x14ac:dyDescent="0.25">
      <c r="B1283">
        <v>38</v>
      </c>
      <c r="C1283">
        <v>84</v>
      </c>
      <c r="D1283">
        <v>65</v>
      </c>
      <c r="E1283">
        <v>65</v>
      </c>
      <c r="F1283">
        <v>0</v>
      </c>
      <c r="G1283">
        <v>0</v>
      </c>
      <c r="H1283">
        <v>0</v>
      </c>
      <c r="I1283">
        <v>-1</v>
      </c>
      <c r="J1283">
        <v>0</v>
      </c>
      <c r="K1283">
        <v>0</v>
      </c>
      <c r="L1283">
        <v>2</v>
      </c>
      <c r="M1283">
        <v>0</v>
      </c>
      <c r="N1283">
        <v>0</v>
      </c>
      <c r="O1283">
        <v>0</v>
      </c>
      <c r="P1283">
        <v>1</v>
      </c>
      <c r="Q1283">
        <v>25</v>
      </c>
    </row>
    <row r="1284" spans="2:17" x14ac:dyDescent="0.25">
      <c r="B1284">
        <v>39</v>
      </c>
      <c r="C1284">
        <v>84</v>
      </c>
      <c r="D1284">
        <v>65</v>
      </c>
      <c r="E1284">
        <v>65</v>
      </c>
      <c r="F1284">
        <v>0</v>
      </c>
      <c r="G1284">
        <v>0</v>
      </c>
      <c r="H1284">
        <v>0</v>
      </c>
      <c r="I1284">
        <v>-1</v>
      </c>
      <c r="J1284">
        <v>0</v>
      </c>
      <c r="K1284">
        <v>0</v>
      </c>
      <c r="L1284">
        <v>2</v>
      </c>
      <c r="M1284">
        <v>0</v>
      </c>
      <c r="N1284">
        <v>0</v>
      </c>
      <c r="O1284">
        <v>0</v>
      </c>
      <c r="P1284">
        <v>1</v>
      </c>
      <c r="Q1284">
        <v>25</v>
      </c>
    </row>
    <row r="1285" spans="2:17" x14ac:dyDescent="0.25">
      <c r="B1285">
        <v>40</v>
      </c>
      <c r="C1285">
        <v>84</v>
      </c>
      <c r="D1285">
        <v>65</v>
      </c>
      <c r="E1285">
        <v>65</v>
      </c>
      <c r="F1285">
        <v>0</v>
      </c>
      <c r="G1285">
        <v>0</v>
      </c>
      <c r="H1285">
        <v>0</v>
      </c>
      <c r="I1285">
        <v>-1</v>
      </c>
      <c r="J1285">
        <v>0</v>
      </c>
      <c r="K1285">
        <v>0</v>
      </c>
      <c r="L1285">
        <v>2</v>
      </c>
      <c r="M1285">
        <v>0</v>
      </c>
      <c r="N1285">
        <v>0</v>
      </c>
      <c r="O1285">
        <v>0</v>
      </c>
      <c r="P1285">
        <v>1</v>
      </c>
      <c r="Q1285">
        <v>25</v>
      </c>
    </row>
    <row r="1286" spans="2:17" x14ac:dyDescent="0.25">
      <c r="B1286">
        <v>41</v>
      </c>
      <c r="C1286">
        <v>84</v>
      </c>
      <c r="D1286">
        <v>65</v>
      </c>
      <c r="E1286">
        <v>65</v>
      </c>
      <c r="F1286">
        <v>0</v>
      </c>
      <c r="G1286">
        <v>0</v>
      </c>
      <c r="H1286">
        <v>0</v>
      </c>
      <c r="I1286">
        <v>-1</v>
      </c>
      <c r="J1286">
        <v>0</v>
      </c>
      <c r="K1286">
        <v>0</v>
      </c>
      <c r="L1286">
        <v>2</v>
      </c>
      <c r="M1286">
        <v>0</v>
      </c>
      <c r="N1286">
        <v>0</v>
      </c>
      <c r="O1286">
        <v>0</v>
      </c>
      <c r="P1286">
        <v>1</v>
      </c>
      <c r="Q1286">
        <v>25</v>
      </c>
    </row>
    <row r="1287" spans="2:17" x14ac:dyDescent="0.25">
      <c r="B1287">
        <v>42</v>
      </c>
      <c r="C1287">
        <v>84</v>
      </c>
      <c r="D1287">
        <v>65</v>
      </c>
      <c r="E1287">
        <v>65</v>
      </c>
      <c r="F1287">
        <v>0</v>
      </c>
      <c r="G1287">
        <v>0</v>
      </c>
      <c r="H1287">
        <v>0</v>
      </c>
      <c r="I1287">
        <v>-1</v>
      </c>
      <c r="J1287">
        <v>0</v>
      </c>
      <c r="K1287">
        <v>0</v>
      </c>
      <c r="L1287">
        <v>2</v>
      </c>
      <c r="M1287">
        <v>0</v>
      </c>
      <c r="N1287">
        <v>0</v>
      </c>
      <c r="O1287">
        <v>0</v>
      </c>
      <c r="P1287">
        <v>1</v>
      </c>
      <c r="Q1287">
        <v>25</v>
      </c>
    </row>
    <row r="1288" spans="2:17" x14ac:dyDescent="0.25">
      <c r="B1288">
        <v>43</v>
      </c>
      <c r="C1288">
        <v>84</v>
      </c>
      <c r="D1288">
        <v>65</v>
      </c>
      <c r="E1288">
        <v>65</v>
      </c>
      <c r="F1288">
        <v>0</v>
      </c>
      <c r="G1288">
        <v>0</v>
      </c>
      <c r="H1288">
        <v>0</v>
      </c>
      <c r="I1288">
        <v>-1</v>
      </c>
      <c r="J1288">
        <v>0</v>
      </c>
      <c r="K1288">
        <v>0</v>
      </c>
      <c r="L1288">
        <v>2</v>
      </c>
      <c r="M1288">
        <v>0</v>
      </c>
      <c r="N1288">
        <v>0</v>
      </c>
      <c r="O1288">
        <v>0</v>
      </c>
      <c r="P1288">
        <v>1</v>
      </c>
      <c r="Q1288">
        <v>25</v>
      </c>
    </row>
    <row r="1289" spans="2:17" x14ac:dyDescent="0.25">
      <c r="B1289">
        <v>44</v>
      </c>
      <c r="C1289">
        <v>84</v>
      </c>
      <c r="D1289">
        <v>65</v>
      </c>
      <c r="E1289">
        <v>65</v>
      </c>
      <c r="F1289">
        <v>0</v>
      </c>
      <c r="G1289">
        <v>0</v>
      </c>
      <c r="H1289">
        <v>0</v>
      </c>
      <c r="I1289">
        <v>-1</v>
      </c>
      <c r="J1289">
        <v>0</v>
      </c>
      <c r="K1289">
        <v>0</v>
      </c>
      <c r="L1289">
        <v>2</v>
      </c>
      <c r="M1289">
        <v>0</v>
      </c>
      <c r="N1289">
        <v>0</v>
      </c>
      <c r="O1289">
        <v>0</v>
      </c>
      <c r="P1289">
        <v>1</v>
      </c>
      <c r="Q1289">
        <v>25</v>
      </c>
    </row>
    <row r="1290" spans="2:17" x14ac:dyDescent="0.25">
      <c r="B1290">
        <v>45</v>
      </c>
      <c r="C1290">
        <v>84</v>
      </c>
      <c r="D1290">
        <v>65</v>
      </c>
      <c r="E1290">
        <v>65</v>
      </c>
      <c r="F1290">
        <v>0</v>
      </c>
      <c r="G1290">
        <v>0</v>
      </c>
      <c r="H1290">
        <v>0</v>
      </c>
      <c r="I1290">
        <v>-1</v>
      </c>
      <c r="J1290">
        <v>0</v>
      </c>
      <c r="K1290">
        <v>0</v>
      </c>
      <c r="L1290">
        <v>2</v>
      </c>
      <c r="M1290">
        <v>0</v>
      </c>
      <c r="N1290">
        <v>0</v>
      </c>
      <c r="O1290">
        <v>0</v>
      </c>
      <c r="P1290">
        <v>1</v>
      </c>
      <c r="Q1290">
        <v>25</v>
      </c>
    </row>
    <row r="1291" spans="2:17" x14ac:dyDescent="0.25">
      <c r="B1291">
        <v>46</v>
      </c>
      <c r="C1291">
        <v>84</v>
      </c>
      <c r="D1291">
        <v>65</v>
      </c>
      <c r="E1291">
        <v>65</v>
      </c>
      <c r="F1291">
        <v>0</v>
      </c>
      <c r="G1291">
        <v>0</v>
      </c>
      <c r="H1291">
        <v>0</v>
      </c>
      <c r="I1291">
        <v>-1</v>
      </c>
      <c r="J1291">
        <v>0</v>
      </c>
      <c r="K1291">
        <v>0</v>
      </c>
      <c r="L1291">
        <v>2</v>
      </c>
      <c r="M1291">
        <v>0</v>
      </c>
      <c r="N1291">
        <v>0</v>
      </c>
      <c r="O1291">
        <v>0</v>
      </c>
      <c r="P1291">
        <v>1</v>
      </c>
      <c r="Q1291">
        <v>25</v>
      </c>
    </row>
    <row r="1292" spans="2:17" x14ac:dyDescent="0.25">
      <c r="B1292">
        <v>47</v>
      </c>
      <c r="C1292">
        <v>84</v>
      </c>
      <c r="D1292">
        <v>65</v>
      </c>
      <c r="E1292">
        <v>65</v>
      </c>
      <c r="F1292">
        <v>0</v>
      </c>
      <c r="G1292">
        <v>0</v>
      </c>
      <c r="H1292">
        <v>0</v>
      </c>
      <c r="I1292">
        <v>-1</v>
      </c>
      <c r="J1292">
        <v>0</v>
      </c>
      <c r="K1292">
        <v>0</v>
      </c>
      <c r="L1292">
        <v>2</v>
      </c>
      <c r="M1292">
        <v>0</v>
      </c>
      <c r="N1292">
        <v>0</v>
      </c>
      <c r="O1292">
        <v>0</v>
      </c>
      <c r="P1292">
        <v>1</v>
      </c>
      <c r="Q1292">
        <v>25</v>
      </c>
    </row>
    <row r="1293" spans="2:17" x14ac:dyDescent="0.25">
      <c r="B1293">
        <v>48</v>
      </c>
      <c r="C1293">
        <v>84</v>
      </c>
      <c r="D1293">
        <v>65</v>
      </c>
      <c r="E1293">
        <v>65</v>
      </c>
      <c r="F1293">
        <v>0</v>
      </c>
      <c r="G1293">
        <v>0</v>
      </c>
      <c r="H1293">
        <v>0</v>
      </c>
      <c r="I1293">
        <v>-1</v>
      </c>
      <c r="J1293">
        <v>0</v>
      </c>
      <c r="K1293">
        <v>0</v>
      </c>
      <c r="L1293">
        <v>2</v>
      </c>
      <c r="M1293">
        <v>0</v>
      </c>
      <c r="N1293">
        <v>0</v>
      </c>
      <c r="O1293">
        <v>0</v>
      </c>
      <c r="P1293">
        <v>1</v>
      </c>
      <c r="Q1293">
        <v>25</v>
      </c>
    </row>
    <row r="1294" spans="2:17" x14ac:dyDescent="0.25">
      <c r="B1294">
        <v>49</v>
      </c>
      <c r="C1294">
        <v>84</v>
      </c>
      <c r="D1294">
        <v>65</v>
      </c>
      <c r="E1294">
        <v>65</v>
      </c>
      <c r="F1294">
        <v>0</v>
      </c>
      <c r="G1294">
        <v>0</v>
      </c>
      <c r="H1294">
        <v>0</v>
      </c>
      <c r="I1294">
        <v>-1</v>
      </c>
      <c r="J1294">
        <v>0</v>
      </c>
      <c r="K1294">
        <v>0</v>
      </c>
      <c r="L1294">
        <v>2</v>
      </c>
      <c r="M1294">
        <v>0</v>
      </c>
      <c r="N1294">
        <v>0</v>
      </c>
      <c r="O1294">
        <v>0</v>
      </c>
      <c r="P1294">
        <v>1</v>
      </c>
      <c r="Q1294">
        <v>25</v>
      </c>
    </row>
    <row r="1295" spans="2:17" x14ac:dyDescent="0.25">
      <c r="B1295">
        <v>50</v>
      </c>
      <c r="C1295">
        <v>84</v>
      </c>
      <c r="D1295">
        <v>65</v>
      </c>
      <c r="E1295">
        <v>65</v>
      </c>
      <c r="F1295">
        <v>0</v>
      </c>
      <c r="G1295">
        <v>0</v>
      </c>
      <c r="H1295">
        <v>0</v>
      </c>
      <c r="I1295">
        <v>-1</v>
      </c>
      <c r="J1295">
        <v>0</v>
      </c>
      <c r="K1295">
        <v>0</v>
      </c>
      <c r="L1295">
        <v>2</v>
      </c>
      <c r="M1295">
        <v>0</v>
      </c>
      <c r="N1295">
        <v>0</v>
      </c>
      <c r="O1295">
        <v>0</v>
      </c>
      <c r="P1295">
        <v>1</v>
      </c>
      <c r="Q1295">
        <v>25</v>
      </c>
    </row>
    <row r="1296" spans="2:17" x14ac:dyDescent="0.25">
      <c r="B1296">
        <v>51</v>
      </c>
      <c r="C1296">
        <v>84</v>
      </c>
      <c r="D1296">
        <v>65</v>
      </c>
      <c r="E1296">
        <v>65</v>
      </c>
      <c r="F1296">
        <v>0</v>
      </c>
      <c r="G1296">
        <v>0</v>
      </c>
      <c r="H1296">
        <v>0</v>
      </c>
      <c r="I1296">
        <v>-1</v>
      </c>
      <c r="J1296">
        <v>0</v>
      </c>
      <c r="K1296">
        <v>0</v>
      </c>
      <c r="L1296">
        <v>2</v>
      </c>
      <c r="M1296">
        <v>0</v>
      </c>
      <c r="N1296">
        <v>0</v>
      </c>
      <c r="O1296">
        <v>0</v>
      </c>
      <c r="P1296">
        <v>1</v>
      </c>
      <c r="Q1296">
        <v>25</v>
      </c>
    </row>
    <row r="1297" spans="2:17" x14ac:dyDescent="0.25">
      <c r="B1297">
        <v>52</v>
      </c>
      <c r="C1297">
        <v>84</v>
      </c>
      <c r="D1297">
        <v>65</v>
      </c>
      <c r="E1297">
        <v>65</v>
      </c>
      <c r="F1297">
        <v>0</v>
      </c>
      <c r="G1297">
        <v>0</v>
      </c>
      <c r="H1297">
        <v>0</v>
      </c>
      <c r="I1297">
        <v>-1</v>
      </c>
      <c r="J1297">
        <v>0</v>
      </c>
      <c r="K1297">
        <v>0</v>
      </c>
      <c r="L1297">
        <v>2</v>
      </c>
      <c r="M1297">
        <v>0</v>
      </c>
      <c r="N1297">
        <v>0</v>
      </c>
      <c r="O1297">
        <v>0</v>
      </c>
      <c r="P1297">
        <v>1</v>
      </c>
      <c r="Q1297">
        <v>25</v>
      </c>
    </row>
    <row r="1298" spans="2:17" x14ac:dyDescent="0.25">
      <c r="B1298">
        <v>53</v>
      </c>
      <c r="C1298">
        <v>84</v>
      </c>
      <c r="D1298">
        <v>65</v>
      </c>
      <c r="E1298">
        <v>65</v>
      </c>
      <c r="F1298">
        <v>0</v>
      </c>
      <c r="G1298">
        <v>0</v>
      </c>
      <c r="H1298">
        <v>0</v>
      </c>
      <c r="I1298">
        <v>-1</v>
      </c>
      <c r="J1298">
        <v>0</v>
      </c>
      <c r="K1298">
        <v>0</v>
      </c>
      <c r="L1298">
        <v>2</v>
      </c>
      <c r="M1298">
        <v>0</v>
      </c>
      <c r="N1298">
        <v>0</v>
      </c>
      <c r="O1298">
        <v>0</v>
      </c>
      <c r="P1298">
        <v>1</v>
      </c>
      <c r="Q1298">
        <v>25</v>
      </c>
    </row>
    <row r="1299" spans="2:17" x14ac:dyDescent="0.25">
      <c r="B1299">
        <v>54</v>
      </c>
      <c r="C1299">
        <v>84</v>
      </c>
      <c r="D1299">
        <v>65</v>
      </c>
      <c r="E1299">
        <v>65</v>
      </c>
      <c r="F1299">
        <v>0</v>
      </c>
      <c r="G1299">
        <v>0</v>
      </c>
      <c r="H1299">
        <v>0</v>
      </c>
      <c r="I1299">
        <v>-1</v>
      </c>
      <c r="J1299">
        <v>0</v>
      </c>
      <c r="K1299">
        <v>0</v>
      </c>
      <c r="L1299">
        <v>2</v>
      </c>
      <c r="M1299">
        <v>0</v>
      </c>
      <c r="N1299">
        <v>0</v>
      </c>
      <c r="O1299">
        <v>0</v>
      </c>
      <c r="P1299">
        <v>1</v>
      </c>
      <c r="Q1299">
        <v>25</v>
      </c>
    </row>
    <row r="1300" spans="2:17" x14ac:dyDescent="0.25">
      <c r="B1300">
        <v>55</v>
      </c>
      <c r="C1300">
        <v>84</v>
      </c>
      <c r="D1300">
        <v>65</v>
      </c>
      <c r="E1300">
        <v>65</v>
      </c>
      <c r="F1300">
        <v>0</v>
      </c>
      <c r="G1300">
        <v>0</v>
      </c>
      <c r="H1300">
        <v>0</v>
      </c>
      <c r="I1300">
        <v>-1</v>
      </c>
      <c r="J1300">
        <v>0</v>
      </c>
      <c r="K1300">
        <v>0</v>
      </c>
      <c r="L1300">
        <v>2</v>
      </c>
      <c r="M1300">
        <v>0</v>
      </c>
      <c r="N1300">
        <v>0</v>
      </c>
      <c r="O1300">
        <v>0</v>
      </c>
      <c r="P1300">
        <v>1</v>
      </c>
      <c r="Q1300">
        <v>25</v>
      </c>
    </row>
    <row r="1301" spans="2:17" x14ac:dyDescent="0.25">
      <c r="B1301">
        <v>56</v>
      </c>
      <c r="C1301">
        <v>84</v>
      </c>
      <c r="D1301">
        <v>65</v>
      </c>
      <c r="E1301">
        <v>65</v>
      </c>
      <c r="F1301">
        <v>0</v>
      </c>
      <c r="G1301">
        <v>0</v>
      </c>
      <c r="H1301">
        <v>0</v>
      </c>
      <c r="I1301">
        <v>-1</v>
      </c>
      <c r="J1301">
        <v>0</v>
      </c>
      <c r="K1301">
        <v>0</v>
      </c>
      <c r="L1301">
        <v>2</v>
      </c>
      <c r="M1301">
        <v>0</v>
      </c>
      <c r="N1301">
        <v>0</v>
      </c>
      <c r="O1301">
        <v>0</v>
      </c>
      <c r="P1301">
        <v>1</v>
      </c>
      <c r="Q1301">
        <v>25</v>
      </c>
    </row>
    <row r="1302" spans="2:17" x14ac:dyDescent="0.25">
      <c r="B1302">
        <v>57</v>
      </c>
      <c r="C1302">
        <v>84</v>
      </c>
      <c r="D1302">
        <v>65</v>
      </c>
      <c r="E1302">
        <v>65</v>
      </c>
      <c r="F1302">
        <v>0</v>
      </c>
      <c r="G1302">
        <v>0</v>
      </c>
      <c r="H1302">
        <v>0</v>
      </c>
      <c r="I1302">
        <v>-1</v>
      </c>
      <c r="J1302">
        <v>0</v>
      </c>
      <c r="K1302">
        <v>0</v>
      </c>
      <c r="L1302">
        <v>2</v>
      </c>
      <c r="M1302">
        <v>0</v>
      </c>
      <c r="N1302">
        <v>0</v>
      </c>
      <c r="O1302">
        <v>0</v>
      </c>
      <c r="P1302">
        <v>1</v>
      </c>
      <c r="Q1302">
        <v>25</v>
      </c>
    </row>
    <row r="1303" spans="2:17" x14ac:dyDescent="0.25">
      <c r="B1303">
        <v>58</v>
      </c>
      <c r="C1303">
        <v>84</v>
      </c>
      <c r="D1303">
        <v>65</v>
      </c>
      <c r="E1303">
        <v>65</v>
      </c>
      <c r="F1303">
        <v>0</v>
      </c>
      <c r="G1303">
        <v>0</v>
      </c>
      <c r="H1303">
        <v>0</v>
      </c>
      <c r="I1303">
        <v>-1</v>
      </c>
      <c r="J1303">
        <v>0</v>
      </c>
      <c r="K1303">
        <v>0</v>
      </c>
      <c r="L1303">
        <v>2</v>
      </c>
      <c r="M1303">
        <v>0</v>
      </c>
      <c r="N1303">
        <v>0</v>
      </c>
      <c r="O1303">
        <v>0</v>
      </c>
      <c r="P1303">
        <v>1</v>
      </c>
      <c r="Q1303">
        <v>25</v>
      </c>
    </row>
    <row r="1304" spans="2:17" x14ac:dyDescent="0.25">
      <c r="B1304">
        <v>59</v>
      </c>
      <c r="C1304">
        <v>84</v>
      </c>
      <c r="D1304">
        <v>65</v>
      </c>
      <c r="E1304">
        <v>65</v>
      </c>
      <c r="F1304">
        <v>0</v>
      </c>
      <c r="G1304">
        <v>0</v>
      </c>
      <c r="H1304">
        <v>0</v>
      </c>
      <c r="I1304">
        <v>-1</v>
      </c>
      <c r="J1304">
        <v>0</v>
      </c>
      <c r="K1304">
        <v>0</v>
      </c>
      <c r="L1304">
        <v>2</v>
      </c>
      <c r="M1304">
        <v>0</v>
      </c>
      <c r="N1304">
        <v>0</v>
      </c>
      <c r="O1304">
        <v>0</v>
      </c>
      <c r="P1304">
        <v>1</v>
      </c>
      <c r="Q1304">
        <v>25</v>
      </c>
    </row>
    <row r="1305" spans="2:17" x14ac:dyDescent="0.25">
      <c r="B1305">
        <v>60</v>
      </c>
      <c r="C1305">
        <v>84</v>
      </c>
      <c r="D1305">
        <v>65</v>
      </c>
      <c r="E1305">
        <v>65</v>
      </c>
      <c r="F1305">
        <v>0</v>
      </c>
      <c r="G1305">
        <v>0</v>
      </c>
      <c r="H1305">
        <v>0</v>
      </c>
      <c r="I1305">
        <v>-1</v>
      </c>
      <c r="J1305">
        <v>0</v>
      </c>
      <c r="K1305">
        <v>0</v>
      </c>
      <c r="L1305">
        <v>2</v>
      </c>
      <c r="M1305">
        <v>0</v>
      </c>
      <c r="N1305">
        <v>0</v>
      </c>
      <c r="O1305">
        <v>0</v>
      </c>
      <c r="P1305">
        <v>1</v>
      </c>
      <c r="Q1305">
        <v>25</v>
      </c>
    </row>
    <row r="1306" spans="2:17" x14ac:dyDescent="0.25">
      <c r="B1306">
        <v>61</v>
      </c>
      <c r="C1306">
        <v>84</v>
      </c>
      <c r="D1306">
        <v>65</v>
      </c>
      <c r="E1306">
        <v>65</v>
      </c>
      <c r="F1306">
        <v>0</v>
      </c>
      <c r="G1306">
        <v>0</v>
      </c>
      <c r="H1306">
        <v>0</v>
      </c>
      <c r="I1306">
        <v>-1</v>
      </c>
      <c r="J1306">
        <v>0</v>
      </c>
      <c r="K1306">
        <v>0</v>
      </c>
      <c r="L1306">
        <v>2</v>
      </c>
      <c r="M1306">
        <v>0</v>
      </c>
      <c r="N1306">
        <v>0</v>
      </c>
      <c r="O1306">
        <v>0</v>
      </c>
      <c r="P1306">
        <v>1</v>
      </c>
      <c r="Q1306">
        <v>25</v>
      </c>
    </row>
    <row r="1307" spans="2:17" x14ac:dyDescent="0.25">
      <c r="B1307">
        <v>62</v>
      </c>
      <c r="C1307">
        <v>84</v>
      </c>
      <c r="D1307">
        <v>65</v>
      </c>
      <c r="E1307">
        <v>65</v>
      </c>
      <c r="F1307">
        <v>0</v>
      </c>
      <c r="G1307">
        <v>0</v>
      </c>
      <c r="H1307">
        <v>0</v>
      </c>
      <c r="I1307">
        <v>-1</v>
      </c>
      <c r="J1307">
        <v>0</v>
      </c>
      <c r="K1307">
        <v>0</v>
      </c>
      <c r="L1307">
        <v>2</v>
      </c>
      <c r="M1307">
        <v>0</v>
      </c>
      <c r="N1307">
        <v>0</v>
      </c>
      <c r="O1307">
        <v>0</v>
      </c>
      <c r="P1307">
        <v>1</v>
      </c>
      <c r="Q1307">
        <v>25</v>
      </c>
    </row>
    <row r="1308" spans="2:17" x14ac:dyDescent="0.25">
      <c r="B1308">
        <v>63</v>
      </c>
      <c r="C1308">
        <v>84</v>
      </c>
      <c r="D1308">
        <v>65</v>
      </c>
      <c r="E1308">
        <v>65</v>
      </c>
      <c r="F1308">
        <v>0</v>
      </c>
      <c r="G1308">
        <v>0</v>
      </c>
      <c r="H1308">
        <v>0</v>
      </c>
      <c r="I1308">
        <v>-1</v>
      </c>
      <c r="J1308">
        <v>0</v>
      </c>
      <c r="K1308">
        <v>0</v>
      </c>
      <c r="L1308">
        <v>2</v>
      </c>
      <c r="M1308">
        <v>0</v>
      </c>
      <c r="N1308">
        <v>0</v>
      </c>
      <c r="O1308">
        <v>0</v>
      </c>
      <c r="P1308">
        <v>1</v>
      </c>
      <c r="Q1308">
        <v>25</v>
      </c>
    </row>
    <row r="1309" spans="2:17" x14ac:dyDescent="0.25">
      <c r="B1309">
        <v>64</v>
      </c>
      <c r="C1309">
        <v>84</v>
      </c>
      <c r="D1309">
        <v>65</v>
      </c>
      <c r="E1309">
        <v>65</v>
      </c>
      <c r="F1309">
        <v>0</v>
      </c>
      <c r="G1309">
        <v>0</v>
      </c>
      <c r="H1309">
        <v>0</v>
      </c>
      <c r="I1309">
        <v>-1</v>
      </c>
      <c r="J1309">
        <v>0</v>
      </c>
      <c r="K1309">
        <v>0</v>
      </c>
      <c r="L1309">
        <v>2</v>
      </c>
      <c r="M1309">
        <v>0</v>
      </c>
      <c r="N1309">
        <v>0</v>
      </c>
      <c r="O1309">
        <v>0</v>
      </c>
      <c r="P1309">
        <v>1</v>
      </c>
      <c r="Q1309">
        <v>25</v>
      </c>
    </row>
    <row r="1310" spans="2:17" x14ac:dyDescent="0.25">
      <c r="B1310">
        <v>65</v>
      </c>
      <c r="C1310">
        <v>84</v>
      </c>
      <c r="D1310">
        <v>65</v>
      </c>
      <c r="E1310">
        <v>65</v>
      </c>
      <c r="F1310">
        <v>0</v>
      </c>
      <c r="G1310">
        <v>0</v>
      </c>
      <c r="H1310">
        <v>0</v>
      </c>
      <c r="I1310">
        <v>-1</v>
      </c>
      <c r="J1310">
        <v>0</v>
      </c>
      <c r="K1310">
        <v>0</v>
      </c>
      <c r="L1310">
        <v>2</v>
      </c>
      <c r="M1310">
        <v>0</v>
      </c>
      <c r="N1310">
        <v>0</v>
      </c>
      <c r="O1310">
        <v>0</v>
      </c>
      <c r="P1310">
        <v>1</v>
      </c>
      <c r="Q1310">
        <v>25</v>
      </c>
    </row>
    <row r="1311" spans="2:17" x14ac:dyDescent="0.25">
      <c r="B1311">
        <v>66</v>
      </c>
      <c r="C1311">
        <v>84</v>
      </c>
      <c r="D1311">
        <v>65</v>
      </c>
      <c r="E1311">
        <v>65</v>
      </c>
      <c r="F1311">
        <v>0</v>
      </c>
      <c r="G1311">
        <v>0</v>
      </c>
      <c r="H1311">
        <v>0</v>
      </c>
      <c r="I1311">
        <v>-1</v>
      </c>
      <c r="J1311">
        <v>0</v>
      </c>
      <c r="K1311">
        <v>0</v>
      </c>
      <c r="L1311">
        <v>2</v>
      </c>
      <c r="M1311">
        <v>0</v>
      </c>
      <c r="N1311">
        <v>0</v>
      </c>
      <c r="O1311">
        <v>0</v>
      </c>
      <c r="P1311">
        <v>1</v>
      </c>
      <c r="Q1311">
        <v>25</v>
      </c>
    </row>
    <row r="1312" spans="2:17" x14ac:dyDescent="0.25">
      <c r="B1312">
        <v>67</v>
      </c>
      <c r="C1312">
        <v>84</v>
      </c>
      <c r="D1312">
        <v>65</v>
      </c>
      <c r="E1312">
        <v>65</v>
      </c>
      <c r="F1312">
        <v>0</v>
      </c>
      <c r="G1312">
        <v>0</v>
      </c>
      <c r="H1312">
        <v>0</v>
      </c>
      <c r="I1312">
        <v>-1</v>
      </c>
      <c r="J1312">
        <v>0</v>
      </c>
      <c r="K1312">
        <v>0</v>
      </c>
      <c r="L1312">
        <v>2</v>
      </c>
      <c r="M1312">
        <v>0</v>
      </c>
      <c r="N1312">
        <v>0</v>
      </c>
      <c r="O1312">
        <v>0</v>
      </c>
      <c r="P1312">
        <v>1</v>
      </c>
      <c r="Q1312">
        <v>25</v>
      </c>
    </row>
    <row r="1313" spans="2:17" x14ac:dyDescent="0.25">
      <c r="B1313">
        <v>68</v>
      </c>
      <c r="C1313">
        <v>84</v>
      </c>
      <c r="D1313">
        <v>65</v>
      </c>
      <c r="E1313">
        <v>65</v>
      </c>
      <c r="F1313">
        <v>0</v>
      </c>
      <c r="G1313">
        <v>0</v>
      </c>
      <c r="H1313">
        <v>0</v>
      </c>
      <c r="I1313">
        <v>-1</v>
      </c>
      <c r="J1313">
        <v>0</v>
      </c>
      <c r="K1313">
        <v>0</v>
      </c>
      <c r="L1313">
        <v>2</v>
      </c>
      <c r="M1313">
        <v>0</v>
      </c>
      <c r="N1313">
        <v>0</v>
      </c>
      <c r="O1313">
        <v>0</v>
      </c>
      <c r="P1313">
        <v>1</v>
      </c>
      <c r="Q1313">
        <v>25</v>
      </c>
    </row>
    <row r="1314" spans="2:17" x14ac:dyDescent="0.25">
      <c r="B1314">
        <v>69</v>
      </c>
      <c r="C1314">
        <v>84</v>
      </c>
      <c r="D1314">
        <v>65</v>
      </c>
      <c r="E1314">
        <v>65</v>
      </c>
      <c r="F1314">
        <v>0</v>
      </c>
      <c r="G1314">
        <v>0</v>
      </c>
      <c r="H1314">
        <v>0</v>
      </c>
      <c r="I1314">
        <v>-1</v>
      </c>
      <c r="J1314">
        <v>0</v>
      </c>
      <c r="K1314">
        <v>0</v>
      </c>
      <c r="L1314">
        <v>2</v>
      </c>
      <c r="M1314">
        <v>0</v>
      </c>
      <c r="N1314">
        <v>0</v>
      </c>
      <c r="O1314">
        <v>0</v>
      </c>
      <c r="P1314">
        <v>1</v>
      </c>
      <c r="Q1314">
        <v>25</v>
      </c>
    </row>
    <row r="1315" spans="2:17" x14ac:dyDescent="0.25">
      <c r="B1315">
        <v>70</v>
      </c>
      <c r="C1315">
        <v>84</v>
      </c>
      <c r="D1315">
        <v>65</v>
      </c>
      <c r="E1315">
        <v>65</v>
      </c>
      <c r="F1315">
        <v>0</v>
      </c>
      <c r="G1315">
        <v>0</v>
      </c>
      <c r="H1315">
        <v>0</v>
      </c>
      <c r="I1315">
        <v>-1</v>
      </c>
      <c r="J1315">
        <v>0</v>
      </c>
      <c r="K1315">
        <v>0</v>
      </c>
      <c r="L1315">
        <v>2</v>
      </c>
      <c r="M1315">
        <v>0</v>
      </c>
      <c r="N1315">
        <v>0</v>
      </c>
      <c r="O1315">
        <v>0</v>
      </c>
      <c r="P1315">
        <v>1</v>
      </c>
      <c r="Q1315">
        <v>25</v>
      </c>
    </row>
    <row r="1316" spans="2:17" x14ac:dyDescent="0.25">
      <c r="B1316">
        <v>71</v>
      </c>
      <c r="C1316">
        <v>84</v>
      </c>
      <c r="D1316">
        <v>65</v>
      </c>
      <c r="E1316">
        <v>65</v>
      </c>
      <c r="F1316">
        <v>0</v>
      </c>
      <c r="G1316">
        <v>0</v>
      </c>
      <c r="H1316">
        <v>0</v>
      </c>
      <c r="I1316">
        <v>-1</v>
      </c>
      <c r="J1316">
        <v>0</v>
      </c>
      <c r="K1316">
        <v>0</v>
      </c>
      <c r="L1316">
        <v>2</v>
      </c>
      <c r="M1316">
        <v>0</v>
      </c>
      <c r="N1316">
        <v>0</v>
      </c>
      <c r="O1316">
        <v>0</v>
      </c>
      <c r="P1316">
        <v>1</v>
      </c>
      <c r="Q1316">
        <v>25</v>
      </c>
    </row>
    <row r="1317" spans="2:17" x14ac:dyDescent="0.25">
      <c r="B1317">
        <v>72</v>
      </c>
      <c r="C1317">
        <v>84</v>
      </c>
      <c r="D1317">
        <v>65</v>
      </c>
      <c r="E1317">
        <v>65</v>
      </c>
      <c r="F1317">
        <v>0</v>
      </c>
      <c r="G1317">
        <v>0</v>
      </c>
      <c r="H1317">
        <v>0</v>
      </c>
      <c r="I1317">
        <v>-1</v>
      </c>
      <c r="J1317">
        <v>0</v>
      </c>
      <c r="K1317">
        <v>0</v>
      </c>
      <c r="L1317">
        <v>2</v>
      </c>
      <c r="M1317">
        <v>0</v>
      </c>
      <c r="N1317">
        <v>0</v>
      </c>
      <c r="O1317">
        <v>0</v>
      </c>
      <c r="P1317">
        <v>1</v>
      </c>
      <c r="Q1317">
        <v>25</v>
      </c>
    </row>
    <row r="1318" spans="2:17" x14ac:dyDescent="0.25">
      <c r="B1318">
        <v>73</v>
      </c>
      <c r="C1318">
        <v>84</v>
      </c>
      <c r="D1318">
        <v>65</v>
      </c>
      <c r="E1318">
        <v>65</v>
      </c>
      <c r="F1318">
        <v>0</v>
      </c>
      <c r="G1318">
        <v>0</v>
      </c>
      <c r="H1318">
        <v>0</v>
      </c>
      <c r="I1318">
        <v>-1</v>
      </c>
      <c r="J1318">
        <v>0</v>
      </c>
      <c r="K1318">
        <v>0</v>
      </c>
      <c r="L1318">
        <v>2</v>
      </c>
      <c r="M1318">
        <v>0</v>
      </c>
      <c r="N1318">
        <v>0</v>
      </c>
      <c r="O1318">
        <v>0</v>
      </c>
      <c r="P1318">
        <v>1</v>
      </c>
      <c r="Q1318">
        <v>25</v>
      </c>
    </row>
    <row r="1319" spans="2:17" x14ac:dyDescent="0.25">
      <c r="B1319">
        <v>74</v>
      </c>
      <c r="C1319">
        <v>84</v>
      </c>
      <c r="D1319">
        <v>65</v>
      </c>
      <c r="E1319">
        <v>65</v>
      </c>
      <c r="F1319">
        <v>0</v>
      </c>
      <c r="G1319">
        <v>0</v>
      </c>
      <c r="H1319">
        <v>0</v>
      </c>
      <c r="I1319">
        <v>-1</v>
      </c>
      <c r="J1319">
        <v>0</v>
      </c>
      <c r="K1319">
        <v>0</v>
      </c>
      <c r="L1319">
        <v>2</v>
      </c>
      <c r="M1319">
        <v>0</v>
      </c>
      <c r="N1319">
        <v>0</v>
      </c>
      <c r="O1319">
        <v>0</v>
      </c>
      <c r="P1319">
        <v>1</v>
      </c>
      <c r="Q1319">
        <v>25</v>
      </c>
    </row>
    <row r="1320" spans="2:17" x14ac:dyDescent="0.25">
      <c r="B1320">
        <v>75</v>
      </c>
      <c r="C1320">
        <v>84</v>
      </c>
      <c r="D1320">
        <v>65</v>
      </c>
      <c r="E1320">
        <v>65</v>
      </c>
      <c r="F1320">
        <v>0</v>
      </c>
      <c r="G1320">
        <v>0</v>
      </c>
      <c r="H1320">
        <v>0</v>
      </c>
      <c r="I1320">
        <v>-1</v>
      </c>
      <c r="J1320">
        <v>0</v>
      </c>
      <c r="K1320">
        <v>0</v>
      </c>
      <c r="L1320">
        <v>2</v>
      </c>
      <c r="M1320">
        <v>0</v>
      </c>
      <c r="N1320">
        <v>0</v>
      </c>
      <c r="O1320">
        <v>0</v>
      </c>
      <c r="P1320">
        <v>1</v>
      </c>
      <c r="Q1320">
        <v>25</v>
      </c>
    </row>
    <row r="1321" spans="2:17" x14ac:dyDescent="0.25">
      <c r="B1321">
        <v>76</v>
      </c>
      <c r="C1321">
        <v>84</v>
      </c>
      <c r="D1321">
        <v>65</v>
      </c>
      <c r="E1321">
        <v>65</v>
      </c>
      <c r="F1321">
        <v>0</v>
      </c>
      <c r="G1321">
        <v>0</v>
      </c>
      <c r="H1321">
        <v>0</v>
      </c>
      <c r="I1321">
        <v>-1</v>
      </c>
      <c r="J1321">
        <v>0</v>
      </c>
      <c r="K1321">
        <v>0</v>
      </c>
      <c r="L1321">
        <v>2</v>
      </c>
      <c r="M1321">
        <v>0</v>
      </c>
      <c r="N1321">
        <v>0</v>
      </c>
      <c r="O1321">
        <v>0</v>
      </c>
      <c r="P1321">
        <v>1</v>
      </c>
      <c r="Q1321">
        <v>25</v>
      </c>
    </row>
    <row r="1322" spans="2:17" x14ac:dyDescent="0.25">
      <c r="B1322">
        <v>77</v>
      </c>
      <c r="C1322">
        <v>84</v>
      </c>
      <c r="D1322">
        <v>65</v>
      </c>
      <c r="E1322">
        <v>65</v>
      </c>
      <c r="F1322">
        <v>0</v>
      </c>
      <c r="G1322">
        <v>0</v>
      </c>
      <c r="H1322">
        <v>0</v>
      </c>
      <c r="I1322">
        <v>-1</v>
      </c>
      <c r="J1322">
        <v>0</v>
      </c>
      <c r="K1322">
        <v>0</v>
      </c>
      <c r="L1322">
        <v>2</v>
      </c>
      <c r="M1322">
        <v>0</v>
      </c>
      <c r="N1322">
        <v>0</v>
      </c>
      <c r="O1322">
        <v>0</v>
      </c>
      <c r="P1322">
        <v>1</v>
      </c>
      <c r="Q1322">
        <v>25</v>
      </c>
    </row>
    <row r="1323" spans="2:17" x14ac:dyDescent="0.25">
      <c r="B1323">
        <v>78</v>
      </c>
      <c r="C1323">
        <v>84</v>
      </c>
      <c r="D1323">
        <v>65</v>
      </c>
      <c r="E1323">
        <v>65</v>
      </c>
      <c r="F1323">
        <v>0</v>
      </c>
      <c r="G1323">
        <v>0</v>
      </c>
      <c r="H1323">
        <v>0</v>
      </c>
      <c r="I1323">
        <v>-1</v>
      </c>
      <c r="J1323">
        <v>0</v>
      </c>
      <c r="K1323">
        <v>0</v>
      </c>
      <c r="L1323">
        <v>2</v>
      </c>
      <c r="M1323">
        <v>0</v>
      </c>
      <c r="N1323">
        <v>0</v>
      </c>
      <c r="O1323">
        <v>0</v>
      </c>
      <c r="P1323">
        <v>1</v>
      </c>
      <c r="Q1323">
        <v>25</v>
      </c>
    </row>
    <row r="1324" spans="2:17" x14ac:dyDescent="0.25">
      <c r="B1324">
        <v>79</v>
      </c>
      <c r="C1324">
        <v>84</v>
      </c>
      <c r="D1324">
        <v>65</v>
      </c>
      <c r="E1324">
        <v>65</v>
      </c>
      <c r="F1324">
        <v>0</v>
      </c>
      <c r="G1324">
        <v>0</v>
      </c>
      <c r="H1324">
        <v>0</v>
      </c>
      <c r="I1324">
        <v>-1</v>
      </c>
      <c r="J1324">
        <v>0</v>
      </c>
      <c r="K1324">
        <v>0</v>
      </c>
      <c r="L1324">
        <v>2</v>
      </c>
      <c r="M1324">
        <v>0</v>
      </c>
      <c r="N1324">
        <v>0</v>
      </c>
      <c r="O1324">
        <v>0</v>
      </c>
      <c r="P1324">
        <v>1</v>
      </c>
      <c r="Q1324">
        <v>25</v>
      </c>
    </row>
    <row r="1325" spans="2:17" x14ac:dyDescent="0.25">
      <c r="B1325">
        <v>80</v>
      </c>
      <c r="C1325">
        <v>84</v>
      </c>
      <c r="D1325">
        <v>65</v>
      </c>
      <c r="E1325">
        <v>65</v>
      </c>
      <c r="F1325">
        <v>0</v>
      </c>
      <c r="G1325">
        <v>0</v>
      </c>
      <c r="H1325">
        <v>0</v>
      </c>
      <c r="I1325">
        <v>-1</v>
      </c>
      <c r="J1325">
        <v>0</v>
      </c>
      <c r="K1325">
        <v>0</v>
      </c>
      <c r="L1325">
        <v>2</v>
      </c>
      <c r="M1325">
        <v>0</v>
      </c>
      <c r="N1325">
        <v>0</v>
      </c>
      <c r="O1325">
        <v>0</v>
      </c>
      <c r="P1325">
        <v>1</v>
      </c>
      <c r="Q1325">
        <v>25</v>
      </c>
    </row>
    <row r="1326" spans="2:17" x14ac:dyDescent="0.25">
      <c r="B1326">
        <v>81</v>
      </c>
      <c r="C1326">
        <v>84</v>
      </c>
      <c r="D1326">
        <v>65</v>
      </c>
      <c r="E1326">
        <v>65</v>
      </c>
      <c r="F1326">
        <v>0</v>
      </c>
      <c r="G1326">
        <v>0</v>
      </c>
      <c r="H1326">
        <v>0</v>
      </c>
      <c r="I1326">
        <v>-1</v>
      </c>
      <c r="J1326">
        <v>0</v>
      </c>
      <c r="K1326">
        <v>0</v>
      </c>
      <c r="L1326">
        <v>2</v>
      </c>
      <c r="M1326">
        <v>0</v>
      </c>
      <c r="N1326">
        <v>0</v>
      </c>
      <c r="O1326">
        <v>0</v>
      </c>
      <c r="P1326">
        <v>1</v>
      </c>
      <c r="Q1326">
        <v>25</v>
      </c>
    </row>
    <row r="1327" spans="2:17" x14ac:dyDescent="0.25">
      <c r="B1327">
        <v>82</v>
      </c>
      <c r="C1327">
        <v>84</v>
      </c>
      <c r="D1327">
        <v>65</v>
      </c>
      <c r="E1327">
        <v>65</v>
      </c>
      <c r="F1327">
        <v>0</v>
      </c>
      <c r="G1327">
        <v>0</v>
      </c>
      <c r="H1327">
        <v>0</v>
      </c>
      <c r="I1327">
        <v>-1</v>
      </c>
      <c r="J1327">
        <v>0</v>
      </c>
      <c r="K1327">
        <v>0</v>
      </c>
      <c r="L1327">
        <v>2</v>
      </c>
      <c r="M1327">
        <v>0</v>
      </c>
      <c r="N1327">
        <v>0</v>
      </c>
      <c r="O1327">
        <v>0</v>
      </c>
      <c r="P1327">
        <v>1</v>
      </c>
      <c r="Q1327">
        <v>25</v>
      </c>
    </row>
    <row r="1328" spans="2:17" x14ac:dyDescent="0.25">
      <c r="B1328">
        <v>83</v>
      </c>
      <c r="C1328">
        <v>84</v>
      </c>
      <c r="D1328">
        <v>65</v>
      </c>
      <c r="E1328">
        <v>65</v>
      </c>
      <c r="F1328">
        <v>0</v>
      </c>
      <c r="G1328">
        <v>0</v>
      </c>
      <c r="H1328">
        <v>0</v>
      </c>
      <c r="I1328">
        <v>-1</v>
      </c>
      <c r="J1328">
        <v>0</v>
      </c>
      <c r="K1328">
        <v>0</v>
      </c>
      <c r="L1328">
        <v>2</v>
      </c>
      <c r="M1328">
        <v>0</v>
      </c>
      <c r="N1328">
        <v>0</v>
      </c>
      <c r="O1328">
        <v>0</v>
      </c>
      <c r="P1328">
        <v>1</v>
      </c>
      <c r="Q1328">
        <v>25</v>
      </c>
    </row>
    <row r="1329" spans="2:17" x14ac:dyDescent="0.25">
      <c r="B1329">
        <v>84</v>
      </c>
      <c r="C1329">
        <v>84</v>
      </c>
      <c r="D1329">
        <v>65</v>
      </c>
      <c r="E1329">
        <v>65</v>
      </c>
      <c r="F1329">
        <v>0</v>
      </c>
      <c r="G1329">
        <v>0</v>
      </c>
      <c r="H1329">
        <v>0</v>
      </c>
      <c r="I1329">
        <v>-1</v>
      </c>
      <c r="J1329">
        <v>0</v>
      </c>
      <c r="K1329">
        <v>0</v>
      </c>
      <c r="L1329">
        <v>2</v>
      </c>
      <c r="M1329">
        <v>0</v>
      </c>
      <c r="N1329">
        <v>0</v>
      </c>
      <c r="O1329">
        <v>0</v>
      </c>
      <c r="P1329">
        <v>1</v>
      </c>
      <c r="Q1329">
        <v>25</v>
      </c>
    </row>
    <row r="1330" spans="2:17" x14ac:dyDescent="0.25">
      <c r="B1330">
        <v>85</v>
      </c>
      <c r="C1330">
        <v>84</v>
      </c>
      <c r="D1330">
        <v>65</v>
      </c>
      <c r="E1330">
        <v>65</v>
      </c>
      <c r="F1330">
        <v>0</v>
      </c>
      <c r="G1330">
        <v>0</v>
      </c>
      <c r="H1330">
        <v>0</v>
      </c>
      <c r="I1330">
        <v>-1</v>
      </c>
      <c r="J1330">
        <v>0</v>
      </c>
      <c r="K1330">
        <v>0</v>
      </c>
      <c r="L1330">
        <v>2</v>
      </c>
      <c r="M1330">
        <v>0</v>
      </c>
      <c r="N1330">
        <v>0</v>
      </c>
      <c r="O1330">
        <v>0</v>
      </c>
      <c r="P1330">
        <v>1</v>
      </c>
      <c r="Q1330">
        <v>25</v>
      </c>
    </row>
    <row r="1331" spans="2:17" x14ac:dyDescent="0.25">
      <c r="B1331">
        <v>86</v>
      </c>
      <c r="C1331">
        <v>84</v>
      </c>
      <c r="D1331">
        <v>65</v>
      </c>
      <c r="E1331">
        <v>65</v>
      </c>
      <c r="F1331">
        <v>0</v>
      </c>
      <c r="G1331">
        <v>0</v>
      </c>
      <c r="H1331">
        <v>0</v>
      </c>
      <c r="I1331">
        <v>-1</v>
      </c>
      <c r="J1331">
        <v>0</v>
      </c>
      <c r="K1331">
        <v>0</v>
      </c>
      <c r="L1331">
        <v>2</v>
      </c>
      <c r="M1331">
        <v>0</v>
      </c>
      <c r="N1331">
        <v>0</v>
      </c>
      <c r="O1331">
        <v>0</v>
      </c>
      <c r="P1331">
        <v>1</v>
      </c>
      <c r="Q1331">
        <v>25</v>
      </c>
    </row>
    <row r="1332" spans="2:17" x14ac:dyDescent="0.25">
      <c r="B1332">
        <v>87</v>
      </c>
      <c r="C1332">
        <v>84</v>
      </c>
      <c r="D1332">
        <v>65</v>
      </c>
      <c r="E1332">
        <v>65</v>
      </c>
      <c r="F1332">
        <v>0</v>
      </c>
      <c r="G1332">
        <v>0</v>
      </c>
      <c r="H1332">
        <v>0</v>
      </c>
      <c r="I1332">
        <v>-1</v>
      </c>
      <c r="J1332">
        <v>0</v>
      </c>
      <c r="K1332">
        <v>0</v>
      </c>
      <c r="L1332">
        <v>2</v>
      </c>
      <c r="M1332">
        <v>0</v>
      </c>
      <c r="N1332">
        <v>0</v>
      </c>
      <c r="O1332">
        <v>0</v>
      </c>
      <c r="P1332">
        <v>1</v>
      </c>
      <c r="Q1332">
        <v>25</v>
      </c>
    </row>
    <row r="1333" spans="2:17" x14ac:dyDescent="0.25">
      <c r="B1333">
        <v>88</v>
      </c>
      <c r="C1333">
        <v>84</v>
      </c>
      <c r="D1333">
        <v>65</v>
      </c>
      <c r="E1333">
        <v>65</v>
      </c>
      <c r="F1333">
        <v>0</v>
      </c>
      <c r="G1333">
        <v>0</v>
      </c>
      <c r="H1333">
        <v>0</v>
      </c>
      <c r="I1333">
        <v>-1</v>
      </c>
      <c r="J1333">
        <v>0</v>
      </c>
      <c r="K1333">
        <v>0</v>
      </c>
      <c r="L1333">
        <v>2</v>
      </c>
      <c r="M1333">
        <v>0</v>
      </c>
      <c r="N1333">
        <v>0</v>
      </c>
      <c r="O1333">
        <v>0</v>
      </c>
      <c r="P1333">
        <v>1</v>
      </c>
      <c r="Q1333">
        <v>25</v>
      </c>
    </row>
    <row r="1334" spans="2:17" x14ac:dyDescent="0.25">
      <c r="B1334">
        <v>89</v>
      </c>
      <c r="C1334">
        <v>84</v>
      </c>
      <c r="D1334">
        <v>65</v>
      </c>
      <c r="E1334">
        <v>65</v>
      </c>
      <c r="F1334">
        <v>0</v>
      </c>
      <c r="G1334">
        <v>0</v>
      </c>
      <c r="H1334">
        <v>0</v>
      </c>
      <c r="I1334">
        <v>-1</v>
      </c>
      <c r="J1334">
        <v>0</v>
      </c>
      <c r="K1334">
        <v>0</v>
      </c>
      <c r="L1334">
        <v>2</v>
      </c>
      <c r="M1334">
        <v>0</v>
      </c>
      <c r="N1334">
        <v>0</v>
      </c>
      <c r="O1334">
        <v>0</v>
      </c>
      <c r="P1334">
        <v>1</v>
      </c>
      <c r="Q1334">
        <v>25</v>
      </c>
    </row>
    <row r="1335" spans="2:17" x14ac:dyDescent="0.25">
      <c r="B1335">
        <v>90</v>
      </c>
      <c r="C1335">
        <v>84</v>
      </c>
      <c r="D1335">
        <v>65</v>
      </c>
      <c r="E1335">
        <v>65</v>
      </c>
      <c r="F1335">
        <v>0</v>
      </c>
      <c r="G1335">
        <v>0</v>
      </c>
      <c r="H1335">
        <v>0</v>
      </c>
      <c r="I1335">
        <v>-1</v>
      </c>
      <c r="J1335">
        <v>0</v>
      </c>
      <c r="K1335">
        <v>0</v>
      </c>
      <c r="L1335">
        <v>2</v>
      </c>
      <c r="M1335">
        <v>0</v>
      </c>
      <c r="N1335">
        <v>0</v>
      </c>
      <c r="O1335">
        <v>0</v>
      </c>
      <c r="P1335">
        <v>1</v>
      </c>
      <c r="Q1335">
        <v>25</v>
      </c>
    </row>
    <row r="1336" spans="2:17" x14ac:dyDescent="0.25">
      <c r="B1336">
        <v>91</v>
      </c>
      <c r="C1336">
        <v>84</v>
      </c>
      <c r="D1336">
        <v>65</v>
      </c>
      <c r="E1336">
        <v>65</v>
      </c>
      <c r="F1336">
        <v>0</v>
      </c>
      <c r="G1336">
        <v>0</v>
      </c>
      <c r="H1336">
        <v>0</v>
      </c>
      <c r="I1336">
        <v>-1</v>
      </c>
      <c r="J1336">
        <v>0</v>
      </c>
      <c r="K1336">
        <v>0</v>
      </c>
      <c r="L1336">
        <v>2</v>
      </c>
      <c r="M1336">
        <v>0</v>
      </c>
      <c r="N1336">
        <v>0</v>
      </c>
      <c r="O1336">
        <v>0</v>
      </c>
      <c r="P1336">
        <v>1</v>
      </c>
      <c r="Q1336">
        <v>25</v>
      </c>
    </row>
    <row r="1337" spans="2:17" x14ac:dyDescent="0.25">
      <c r="B1337">
        <v>92</v>
      </c>
      <c r="C1337">
        <v>84</v>
      </c>
      <c r="D1337">
        <v>65</v>
      </c>
      <c r="E1337">
        <v>65</v>
      </c>
      <c r="F1337">
        <v>0</v>
      </c>
      <c r="G1337">
        <v>0</v>
      </c>
      <c r="H1337">
        <v>0</v>
      </c>
      <c r="I1337">
        <v>-1</v>
      </c>
      <c r="J1337">
        <v>0</v>
      </c>
      <c r="K1337">
        <v>0</v>
      </c>
      <c r="L1337">
        <v>2</v>
      </c>
      <c r="M1337">
        <v>0</v>
      </c>
      <c r="N1337">
        <v>0</v>
      </c>
      <c r="O1337">
        <v>0</v>
      </c>
      <c r="P1337">
        <v>1</v>
      </c>
      <c r="Q1337">
        <v>25</v>
      </c>
    </row>
    <row r="1338" spans="2:17" x14ac:dyDescent="0.25">
      <c r="B1338">
        <v>93</v>
      </c>
      <c r="C1338">
        <v>84</v>
      </c>
      <c r="D1338">
        <v>65</v>
      </c>
      <c r="E1338">
        <v>65</v>
      </c>
      <c r="F1338">
        <v>0</v>
      </c>
      <c r="G1338">
        <v>0</v>
      </c>
      <c r="H1338">
        <v>0</v>
      </c>
      <c r="I1338">
        <v>-1</v>
      </c>
      <c r="J1338">
        <v>0</v>
      </c>
      <c r="K1338">
        <v>0</v>
      </c>
      <c r="L1338">
        <v>2</v>
      </c>
      <c r="M1338">
        <v>0</v>
      </c>
      <c r="N1338">
        <v>0</v>
      </c>
      <c r="O1338">
        <v>0</v>
      </c>
      <c r="P1338">
        <v>1</v>
      </c>
      <c r="Q1338">
        <v>25</v>
      </c>
    </row>
    <row r="1339" spans="2:17" x14ac:dyDescent="0.25">
      <c r="B1339">
        <v>94</v>
      </c>
      <c r="C1339">
        <v>84</v>
      </c>
      <c r="D1339">
        <v>65</v>
      </c>
      <c r="E1339">
        <v>65</v>
      </c>
      <c r="F1339">
        <v>0</v>
      </c>
      <c r="G1339">
        <v>0</v>
      </c>
      <c r="H1339">
        <v>0</v>
      </c>
      <c r="I1339">
        <v>-1</v>
      </c>
      <c r="J1339">
        <v>0</v>
      </c>
      <c r="K1339">
        <v>0</v>
      </c>
      <c r="L1339">
        <v>2</v>
      </c>
      <c r="M1339">
        <v>0</v>
      </c>
      <c r="N1339">
        <v>0</v>
      </c>
      <c r="O1339">
        <v>0</v>
      </c>
      <c r="P1339">
        <v>1</v>
      </c>
      <c r="Q1339">
        <v>25</v>
      </c>
    </row>
    <row r="1340" spans="2:17" x14ac:dyDescent="0.25">
      <c r="B1340">
        <v>95</v>
      </c>
      <c r="C1340">
        <v>84</v>
      </c>
      <c r="D1340">
        <v>65</v>
      </c>
      <c r="E1340">
        <v>65</v>
      </c>
      <c r="F1340">
        <v>0</v>
      </c>
      <c r="G1340">
        <v>0</v>
      </c>
      <c r="H1340">
        <v>0</v>
      </c>
      <c r="I1340">
        <v>-1</v>
      </c>
      <c r="J1340">
        <v>0</v>
      </c>
      <c r="K1340">
        <v>0</v>
      </c>
      <c r="L1340">
        <v>2</v>
      </c>
      <c r="M1340">
        <v>0</v>
      </c>
      <c r="N1340">
        <v>0</v>
      </c>
      <c r="O1340">
        <v>0</v>
      </c>
      <c r="P1340">
        <v>1</v>
      </c>
      <c r="Q1340">
        <v>25</v>
      </c>
    </row>
    <row r="1341" spans="2:17" x14ac:dyDescent="0.25">
      <c r="B1341">
        <v>96</v>
      </c>
      <c r="C1341">
        <v>84</v>
      </c>
      <c r="D1341">
        <v>65</v>
      </c>
      <c r="E1341">
        <v>65</v>
      </c>
      <c r="F1341">
        <v>0</v>
      </c>
      <c r="G1341">
        <v>0</v>
      </c>
      <c r="H1341">
        <v>0</v>
      </c>
      <c r="I1341">
        <v>-1</v>
      </c>
      <c r="J1341">
        <v>0</v>
      </c>
      <c r="K1341">
        <v>0</v>
      </c>
      <c r="L1341">
        <v>2</v>
      </c>
      <c r="M1341">
        <v>0</v>
      </c>
      <c r="N1341">
        <v>0</v>
      </c>
      <c r="O1341">
        <v>0</v>
      </c>
      <c r="P1341">
        <v>1</v>
      </c>
      <c r="Q1341">
        <v>25</v>
      </c>
    </row>
    <row r="1342" spans="2:17" x14ac:dyDescent="0.25">
      <c r="B1342">
        <v>97</v>
      </c>
      <c r="C1342">
        <v>84</v>
      </c>
      <c r="D1342">
        <v>65</v>
      </c>
      <c r="E1342">
        <v>65</v>
      </c>
      <c r="F1342">
        <v>0</v>
      </c>
      <c r="G1342">
        <v>0</v>
      </c>
      <c r="H1342">
        <v>0</v>
      </c>
      <c r="I1342">
        <v>-1</v>
      </c>
      <c r="J1342">
        <v>0</v>
      </c>
      <c r="K1342">
        <v>0</v>
      </c>
      <c r="L1342">
        <v>2</v>
      </c>
      <c r="M1342">
        <v>0</v>
      </c>
      <c r="N1342">
        <v>0</v>
      </c>
      <c r="O1342">
        <v>0</v>
      </c>
      <c r="P1342">
        <v>1</v>
      </c>
      <c r="Q1342">
        <v>25</v>
      </c>
    </row>
    <row r="1343" spans="2:17" x14ac:dyDescent="0.25">
      <c r="B1343">
        <v>98</v>
      </c>
      <c r="C1343">
        <v>84</v>
      </c>
      <c r="D1343">
        <v>65</v>
      </c>
      <c r="E1343">
        <v>65</v>
      </c>
      <c r="F1343">
        <v>0</v>
      </c>
      <c r="G1343">
        <v>0</v>
      </c>
      <c r="H1343">
        <v>0</v>
      </c>
      <c r="I1343">
        <v>-1</v>
      </c>
      <c r="J1343">
        <v>0</v>
      </c>
      <c r="K1343">
        <v>0</v>
      </c>
      <c r="L1343">
        <v>2</v>
      </c>
      <c r="M1343">
        <v>0</v>
      </c>
      <c r="N1343">
        <v>0</v>
      </c>
      <c r="O1343">
        <v>0</v>
      </c>
      <c r="P1343">
        <v>1</v>
      </c>
      <c r="Q1343">
        <v>25</v>
      </c>
    </row>
    <row r="1344" spans="2:17" x14ac:dyDescent="0.25">
      <c r="B1344">
        <v>99</v>
      </c>
      <c r="C1344">
        <v>84</v>
      </c>
      <c r="D1344">
        <v>65</v>
      </c>
      <c r="E1344">
        <v>65</v>
      </c>
      <c r="F1344">
        <v>0</v>
      </c>
      <c r="G1344">
        <v>0</v>
      </c>
      <c r="H1344">
        <v>0</v>
      </c>
      <c r="I1344">
        <v>-1</v>
      </c>
      <c r="J1344">
        <v>0</v>
      </c>
      <c r="K1344">
        <v>0</v>
      </c>
      <c r="L1344">
        <v>2</v>
      </c>
      <c r="M1344">
        <v>0</v>
      </c>
      <c r="N1344">
        <v>0</v>
      </c>
      <c r="O1344">
        <v>0</v>
      </c>
      <c r="P1344">
        <v>1</v>
      </c>
      <c r="Q1344">
        <v>25</v>
      </c>
    </row>
    <row r="1345" spans="2:17" x14ac:dyDescent="0.25">
      <c r="B1345">
        <v>100</v>
      </c>
      <c r="C1345">
        <v>84</v>
      </c>
      <c r="D1345">
        <v>65</v>
      </c>
      <c r="E1345">
        <v>65</v>
      </c>
      <c r="F1345">
        <v>0</v>
      </c>
      <c r="G1345">
        <v>0</v>
      </c>
      <c r="H1345">
        <v>0</v>
      </c>
      <c r="I1345">
        <v>-1</v>
      </c>
      <c r="J1345">
        <v>0</v>
      </c>
      <c r="K1345">
        <v>0</v>
      </c>
      <c r="L1345">
        <v>2</v>
      </c>
      <c r="M1345">
        <v>0</v>
      </c>
      <c r="N1345">
        <v>0</v>
      </c>
      <c r="O1345">
        <v>0</v>
      </c>
      <c r="P1345">
        <v>1</v>
      </c>
      <c r="Q1345">
        <v>25</v>
      </c>
    </row>
    <row r="1346" spans="2:17" x14ac:dyDescent="0.25">
      <c r="B1346">
        <v>101</v>
      </c>
      <c r="C1346">
        <v>84</v>
      </c>
      <c r="D1346">
        <v>65</v>
      </c>
      <c r="E1346">
        <v>65</v>
      </c>
      <c r="F1346">
        <v>0</v>
      </c>
      <c r="G1346">
        <v>0</v>
      </c>
      <c r="H1346">
        <v>0</v>
      </c>
      <c r="I1346">
        <v>-1</v>
      </c>
      <c r="J1346">
        <v>0</v>
      </c>
      <c r="K1346">
        <v>0</v>
      </c>
      <c r="L1346">
        <v>2</v>
      </c>
      <c r="M1346">
        <v>0</v>
      </c>
      <c r="N1346">
        <v>0</v>
      </c>
      <c r="O1346">
        <v>0</v>
      </c>
      <c r="P1346">
        <v>1</v>
      </c>
      <c r="Q1346">
        <v>25</v>
      </c>
    </row>
    <row r="1347" spans="2:17" x14ac:dyDescent="0.25">
      <c r="B1347">
        <v>102</v>
      </c>
      <c r="C1347">
        <v>84</v>
      </c>
      <c r="D1347">
        <v>65</v>
      </c>
      <c r="E1347">
        <v>65</v>
      </c>
      <c r="F1347">
        <v>0</v>
      </c>
      <c r="G1347">
        <v>0</v>
      </c>
      <c r="H1347">
        <v>0</v>
      </c>
      <c r="I1347">
        <v>-1</v>
      </c>
      <c r="J1347">
        <v>0</v>
      </c>
      <c r="K1347">
        <v>0</v>
      </c>
      <c r="L1347">
        <v>2</v>
      </c>
      <c r="M1347">
        <v>0</v>
      </c>
      <c r="N1347">
        <v>0</v>
      </c>
      <c r="O1347">
        <v>0</v>
      </c>
      <c r="P1347">
        <v>1</v>
      </c>
      <c r="Q1347">
        <v>25</v>
      </c>
    </row>
    <row r="1348" spans="2:17" x14ac:dyDescent="0.25">
      <c r="B1348">
        <v>103</v>
      </c>
      <c r="C1348">
        <v>84</v>
      </c>
      <c r="D1348">
        <v>65</v>
      </c>
      <c r="E1348">
        <v>65</v>
      </c>
      <c r="F1348">
        <v>0</v>
      </c>
      <c r="G1348">
        <v>0</v>
      </c>
      <c r="H1348">
        <v>0</v>
      </c>
      <c r="I1348">
        <v>-1</v>
      </c>
      <c r="J1348">
        <v>0</v>
      </c>
      <c r="K1348">
        <v>0</v>
      </c>
      <c r="L1348">
        <v>2</v>
      </c>
      <c r="M1348">
        <v>0</v>
      </c>
      <c r="N1348">
        <v>0</v>
      </c>
      <c r="O1348">
        <v>0</v>
      </c>
      <c r="P1348">
        <v>1</v>
      </c>
      <c r="Q1348">
        <v>25</v>
      </c>
    </row>
    <row r="1349" spans="2:17" x14ac:dyDescent="0.25">
      <c r="B1349">
        <v>104</v>
      </c>
      <c r="C1349">
        <v>84</v>
      </c>
      <c r="D1349">
        <v>65</v>
      </c>
      <c r="E1349">
        <v>65</v>
      </c>
      <c r="F1349">
        <v>0</v>
      </c>
      <c r="G1349">
        <v>0</v>
      </c>
      <c r="H1349">
        <v>0</v>
      </c>
      <c r="I1349">
        <v>-1</v>
      </c>
      <c r="J1349">
        <v>0</v>
      </c>
      <c r="K1349">
        <v>0</v>
      </c>
      <c r="L1349">
        <v>2</v>
      </c>
      <c r="M1349">
        <v>0</v>
      </c>
      <c r="N1349">
        <v>0</v>
      </c>
      <c r="O1349">
        <v>0</v>
      </c>
      <c r="P1349">
        <v>1</v>
      </c>
      <c r="Q1349">
        <v>25</v>
      </c>
    </row>
    <row r="1350" spans="2:17" x14ac:dyDescent="0.25">
      <c r="B1350">
        <v>105</v>
      </c>
      <c r="C1350">
        <v>84</v>
      </c>
      <c r="D1350">
        <v>65</v>
      </c>
      <c r="E1350">
        <v>65</v>
      </c>
      <c r="F1350">
        <v>0</v>
      </c>
      <c r="G1350">
        <v>0</v>
      </c>
      <c r="H1350">
        <v>0</v>
      </c>
      <c r="I1350">
        <v>-1</v>
      </c>
      <c r="J1350">
        <v>0</v>
      </c>
      <c r="K1350">
        <v>0</v>
      </c>
      <c r="L1350">
        <v>2</v>
      </c>
      <c r="M1350">
        <v>0</v>
      </c>
      <c r="N1350">
        <v>0</v>
      </c>
      <c r="O1350">
        <v>0</v>
      </c>
      <c r="P1350">
        <v>1</v>
      </c>
      <c r="Q1350">
        <v>25</v>
      </c>
    </row>
    <row r="1351" spans="2:17" x14ac:dyDescent="0.25">
      <c r="B1351">
        <v>106</v>
      </c>
      <c r="C1351">
        <v>84</v>
      </c>
      <c r="D1351">
        <v>65</v>
      </c>
      <c r="E1351">
        <v>65</v>
      </c>
      <c r="F1351">
        <v>0</v>
      </c>
      <c r="G1351">
        <v>0</v>
      </c>
      <c r="H1351">
        <v>0</v>
      </c>
      <c r="I1351">
        <v>-1</v>
      </c>
      <c r="J1351">
        <v>0</v>
      </c>
      <c r="K1351">
        <v>0</v>
      </c>
      <c r="L1351">
        <v>2</v>
      </c>
      <c r="M1351">
        <v>0</v>
      </c>
      <c r="N1351">
        <v>0</v>
      </c>
      <c r="O1351">
        <v>0</v>
      </c>
      <c r="P1351">
        <v>1</v>
      </c>
      <c r="Q1351">
        <v>25</v>
      </c>
    </row>
    <row r="1352" spans="2:17" x14ac:dyDescent="0.25">
      <c r="B1352">
        <v>107</v>
      </c>
      <c r="C1352">
        <v>84</v>
      </c>
      <c r="D1352">
        <v>65</v>
      </c>
      <c r="E1352">
        <v>65</v>
      </c>
      <c r="F1352">
        <v>0</v>
      </c>
      <c r="G1352">
        <v>0</v>
      </c>
      <c r="H1352">
        <v>0</v>
      </c>
      <c r="I1352">
        <v>-1</v>
      </c>
      <c r="J1352">
        <v>0</v>
      </c>
      <c r="K1352">
        <v>0</v>
      </c>
      <c r="L1352">
        <v>2</v>
      </c>
      <c r="M1352">
        <v>0</v>
      </c>
      <c r="N1352">
        <v>0</v>
      </c>
      <c r="O1352">
        <v>0</v>
      </c>
      <c r="P1352">
        <v>1</v>
      </c>
      <c r="Q1352">
        <v>25</v>
      </c>
    </row>
    <row r="1353" spans="2:17" x14ac:dyDescent="0.25">
      <c r="B1353">
        <v>108</v>
      </c>
      <c r="C1353">
        <v>84</v>
      </c>
      <c r="D1353">
        <v>65</v>
      </c>
      <c r="E1353">
        <v>65</v>
      </c>
      <c r="F1353">
        <v>0</v>
      </c>
      <c r="G1353">
        <v>0</v>
      </c>
      <c r="H1353">
        <v>0</v>
      </c>
      <c r="I1353">
        <v>-1</v>
      </c>
      <c r="J1353">
        <v>0</v>
      </c>
      <c r="K1353">
        <v>0</v>
      </c>
      <c r="L1353">
        <v>2</v>
      </c>
      <c r="M1353">
        <v>0</v>
      </c>
      <c r="N1353">
        <v>0</v>
      </c>
      <c r="O1353">
        <v>0</v>
      </c>
      <c r="P1353">
        <v>1</v>
      </c>
      <c r="Q1353">
        <v>25</v>
      </c>
    </row>
    <row r="1354" spans="2:17" x14ac:dyDescent="0.25">
      <c r="B1354">
        <v>109</v>
      </c>
      <c r="C1354">
        <v>84</v>
      </c>
      <c r="D1354">
        <v>65</v>
      </c>
      <c r="E1354">
        <v>65</v>
      </c>
      <c r="F1354">
        <v>0</v>
      </c>
      <c r="G1354">
        <v>0</v>
      </c>
      <c r="H1354">
        <v>0</v>
      </c>
      <c r="I1354">
        <v>-1</v>
      </c>
      <c r="J1354">
        <v>0</v>
      </c>
      <c r="K1354">
        <v>0</v>
      </c>
      <c r="L1354">
        <v>2</v>
      </c>
      <c r="M1354">
        <v>0</v>
      </c>
      <c r="N1354">
        <v>0</v>
      </c>
      <c r="O1354">
        <v>0</v>
      </c>
      <c r="P1354">
        <v>1</v>
      </c>
      <c r="Q1354">
        <v>25</v>
      </c>
    </row>
    <row r="1355" spans="2:17" x14ac:dyDescent="0.25">
      <c r="B1355">
        <v>110</v>
      </c>
      <c r="C1355">
        <v>84</v>
      </c>
      <c r="D1355">
        <v>65</v>
      </c>
      <c r="E1355">
        <v>65</v>
      </c>
      <c r="F1355">
        <v>0</v>
      </c>
      <c r="G1355">
        <v>0</v>
      </c>
      <c r="H1355">
        <v>0</v>
      </c>
      <c r="I1355">
        <v>-1</v>
      </c>
      <c r="J1355">
        <v>0</v>
      </c>
      <c r="K1355">
        <v>0</v>
      </c>
      <c r="L1355">
        <v>2</v>
      </c>
      <c r="M1355">
        <v>0</v>
      </c>
      <c r="N1355">
        <v>0</v>
      </c>
      <c r="O1355">
        <v>0</v>
      </c>
      <c r="P1355">
        <v>1</v>
      </c>
      <c r="Q1355">
        <v>25</v>
      </c>
    </row>
    <row r="1356" spans="2:17" x14ac:dyDescent="0.25">
      <c r="B1356">
        <v>111</v>
      </c>
      <c r="C1356">
        <v>84</v>
      </c>
      <c r="D1356">
        <v>65</v>
      </c>
      <c r="E1356">
        <v>65</v>
      </c>
      <c r="F1356">
        <v>0</v>
      </c>
      <c r="G1356">
        <v>0</v>
      </c>
      <c r="H1356">
        <v>0</v>
      </c>
      <c r="I1356">
        <v>-1</v>
      </c>
      <c r="J1356">
        <v>0</v>
      </c>
      <c r="K1356">
        <v>0</v>
      </c>
      <c r="L1356">
        <v>2</v>
      </c>
      <c r="M1356">
        <v>0</v>
      </c>
      <c r="N1356">
        <v>0</v>
      </c>
      <c r="O1356">
        <v>0</v>
      </c>
      <c r="P1356">
        <v>1</v>
      </c>
      <c r="Q1356">
        <v>25</v>
      </c>
    </row>
    <row r="1357" spans="2:17" x14ac:dyDescent="0.25">
      <c r="B1357">
        <v>112</v>
      </c>
      <c r="C1357">
        <v>84</v>
      </c>
      <c r="D1357">
        <v>65</v>
      </c>
      <c r="E1357">
        <v>65</v>
      </c>
      <c r="F1357">
        <v>0</v>
      </c>
      <c r="G1357">
        <v>0</v>
      </c>
      <c r="H1357">
        <v>0</v>
      </c>
      <c r="I1357">
        <v>-1</v>
      </c>
      <c r="J1357">
        <v>0</v>
      </c>
      <c r="K1357">
        <v>0</v>
      </c>
      <c r="L1357">
        <v>2</v>
      </c>
      <c r="M1357">
        <v>0</v>
      </c>
      <c r="N1357">
        <v>0</v>
      </c>
      <c r="O1357">
        <v>0</v>
      </c>
      <c r="P1357">
        <v>1</v>
      </c>
      <c r="Q1357">
        <v>25</v>
      </c>
    </row>
    <row r="1358" spans="2:17" x14ac:dyDescent="0.25">
      <c r="B1358">
        <v>113</v>
      </c>
      <c r="C1358">
        <v>84</v>
      </c>
      <c r="D1358">
        <v>65</v>
      </c>
      <c r="E1358">
        <v>65</v>
      </c>
      <c r="F1358">
        <v>0</v>
      </c>
      <c r="G1358">
        <v>0</v>
      </c>
      <c r="H1358">
        <v>0</v>
      </c>
      <c r="I1358">
        <v>-1</v>
      </c>
      <c r="J1358">
        <v>0</v>
      </c>
      <c r="K1358">
        <v>0</v>
      </c>
      <c r="L1358">
        <v>2</v>
      </c>
      <c r="M1358">
        <v>0</v>
      </c>
      <c r="N1358">
        <v>0</v>
      </c>
      <c r="O1358">
        <v>0</v>
      </c>
      <c r="P1358">
        <v>1</v>
      </c>
      <c r="Q1358">
        <v>25</v>
      </c>
    </row>
    <row r="1359" spans="2:17" x14ac:dyDescent="0.25">
      <c r="B1359">
        <v>114</v>
      </c>
      <c r="C1359">
        <v>84</v>
      </c>
      <c r="D1359">
        <v>65</v>
      </c>
      <c r="E1359">
        <v>65</v>
      </c>
      <c r="F1359">
        <v>0</v>
      </c>
      <c r="G1359">
        <v>0</v>
      </c>
      <c r="H1359">
        <v>0</v>
      </c>
      <c r="I1359">
        <v>-1</v>
      </c>
      <c r="J1359">
        <v>0</v>
      </c>
      <c r="K1359">
        <v>0</v>
      </c>
      <c r="L1359">
        <v>2</v>
      </c>
      <c r="M1359">
        <v>0</v>
      </c>
      <c r="N1359">
        <v>0</v>
      </c>
      <c r="O1359">
        <v>0</v>
      </c>
      <c r="P1359">
        <v>1</v>
      </c>
      <c r="Q1359">
        <v>25</v>
      </c>
    </row>
    <row r="1360" spans="2:17" x14ac:dyDescent="0.25">
      <c r="B1360">
        <v>115</v>
      </c>
      <c r="C1360">
        <v>84</v>
      </c>
      <c r="D1360">
        <v>65</v>
      </c>
      <c r="E1360">
        <v>65</v>
      </c>
      <c r="F1360">
        <v>0</v>
      </c>
      <c r="G1360">
        <v>0</v>
      </c>
      <c r="H1360">
        <v>0</v>
      </c>
      <c r="I1360">
        <v>-1</v>
      </c>
      <c r="J1360">
        <v>0</v>
      </c>
      <c r="K1360">
        <v>0</v>
      </c>
      <c r="L1360">
        <v>2</v>
      </c>
      <c r="M1360">
        <v>0</v>
      </c>
      <c r="N1360">
        <v>0</v>
      </c>
      <c r="O1360">
        <v>0</v>
      </c>
      <c r="P1360">
        <v>1</v>
      </c>
      <c r="Q1360">
        <v>25</v>
      </c>
    </row>
    <row r="1361" spans="2:17" x14ac:dyDescent="0.25">
      <c r="B1361">
        <v>116</v>
      </c>
      <c r="C1361">
        <v>84</v>
      </c>
      <c r="D1361">
        <v>65</v>
      </c>
      <c r="E1361">
        <v>65</v>
      </c>
      <c r="F1361">
        <v>0</v>
      </c>
      <c r="G1361">
        <v>0</v>
      </c>
      <c r="H1361">
        <v>0</v>
      </c>
      <c r="I1361">
        <v>-1</v>
      </c>
      <c r="J1361">
        <v>0</v>
      </c>
      <c r="K1361">
        <v>0</v>
      </c>
      <c r="L1361">
        <v>2</v>
      </c>
      <c r="M1361">
        <v>0</v>
      </c>
      <c r="N1361">
        <v>0</v>
      </c>
      <c r="O1361">
        <v>0</v>
      </c>
      <c r="P1361">
        <v>1</v>
      </c>
      <c r="Q1361">
        <v>25</v>
      </c>
    </row>
    <row r="1362" spans="2:17" x14ac:dyDescent="0.25">
      <c r="B1362">
        <v>117</v>
      </c>
      <c r="C1362">
        <v>84</v>
      </c>
      <c r="D1362">
        <v>65</v>
      </c>
      <c r="E1362">
        <v>65</v>
      </c>
      <c r="F1362">
        <v>0</v>
      </c>
      <c r="G1362">
        <v>0</v>
      </c>
      <c r="H1362">
        <v>0</v>
      </c>
      <c r="I1362">
        <v>-1</v>
      </c>
      <c r="J1362">
        <v>0</v>
      </c>
      <c r="K1362">
        <v>0</v>
      </c>
      <c r="L1362">
        <v>2</v>
      </c>
      <c r="M1362">
        <v>0</v>
      </c>
      <c r="N1362">
        <v>0</v>
      </c>
      <c r="O1362">
        <v>0</v>
      </c>
      <c r="P1362">
        <v>1</v>
      </c>
      <c r="Q1362">
        <v>25</v>
      </c>
    </row>
    <row r="1363" spans="2:17" x14ac:dyDescent="0.25">
      <c r="B1363">
        <v>118</v>
      </c>
      <c r="C1363">
        <v>84</v>
      </c>
      <c r="D1363">
        <v>65</v>
      </c>
      <c r="E1363">
        <v>65</v>
      </c>
      <c r="F1363">
        <v>0</v>
      </c>
      <c r="G1363">
        <v>0</v>
      </c>
      <c r="H1363">
        <v>0</v>
      </c>
      <c r="I1363">
        <v>-1</v>
      </c>
      <c r="J1363">
        <v>0</v>
      </c>
      <c r="K1363">
        <v>0</v>
      </c>
      <c r="L1363">
        <v>2</v>
      </c>
      <c r="M1363">
        <v>0</v>
      </c>
      <c r="N1363">
        <v>0</v>
      </c>
      <c r="O1363">
        <v>0</v>
      </c>
      <c r="P1363">
        <v>1</v>
      </c>
      <c r="Q1363">
        <v>25</v>
      </c>
    </row>
    <row r="1364" spans="2:17" x14ac:dyDescent="0.25">
      <c r="B1364">
        <v>119</v>
      </c>
      <c r="C1364">
        <v>84</v>
      </c>
      <c r="D1364">
        <v>65</v>
      </c>
      <c r="E1364">
        <v>65</v>
      </c>
      <c r="F1364">
        <v>0</v>
      </c>
      <c r="G1364">
        <v>0</v>
      </c>
      <c r="H1364">
        <v>0</v>
      </c>
      <c r="I1364">
        <v>-1</v>
      </c>
      <c r="J1364">
        <v>0</v>
      </c>
      <c r="K1364">
        <v>0</v>
      </c>
      <c r="L1364">
        <v>2</v>
      </c>
      <c r="M1364">
        <v>0</v>
      </c>
      <c r="N1364">
        <v>0</v>
      </c>
      <c r="O1364">
        <v>0</v>
      </c>
      <c r="P1364">
        <v>1</v>
      </c>
      <c r="Q1364">
        <v>25</v>
      </c>
    </row>
    <row r="1365" spans="2:17" x14ac:dyDescent="0.25">
      <c r="B1365">
        <v>120</v>
      </c>
      <c r="C1365">
        <v>84</v>
      </c>
      <c r="D1365">
        <v>65</v>
      </c>
      <c r="E1365">
        <v>65</v>
      </c>
      <c r="F1365">
        <v>0</v>
      </c>
      <c r="G1365">
        <v>0</v>
      </c>
      <c r="H1365">
        <v>0</v>
      </c>
      <c r="I1365">
        <v>-1</v>
      </c>
      <c r="J1365">
        <v>0</v>
      </c>
      <c r="K1365">
        <v>0</v>
      </c>
      <c r="L1365">
        <v>2</v>
      </c>
      <c r="M1365">
        <v>0</v>
      </c>
      <c r="N1365">
        <v>0</v>
      </c>
      <c r="O1365">
        <v>0</v>
      </c>
      <c r="P1365">
        <v>1</v>
      </c>
      <c r="Q1365">
        <v>25</v>
      </c>
    </row>
    <row r="1366" spans="2:17" x14ac:dyDescent="0.25">
      <c r="B1366">
        <v>121</v>
      </c>
      <c r="C1366">
        <v>84</v>
      </c>
      <c r="D1366">
        <v>65</v>
      </c>
      <c r="E1366">
        <v>65</v>
      </c>
      <c r="F1366">
        <v>0</v>
      </c>
      <c r="G1366">
        <v>0</v>
      </c>
      <c r="H1366">
        <v>0</v>
      </c>
      <c r="I1366">
        <v>-1</v>
      </c>
      <c r="J1366">
        <v>0</v>
      </c>
      <c r="K1366">
        <v>0</v>
      </c>
      <c r="L1366">
        <v>2</v>
      </c>
      <c r="M1366">
        <v>0</v>
      </c>
      <c r="N1366">
        <v>0</v>
      </c>
      <c r="O1366">
        <v>0</v>
      </c>
      <c r="P1366">
        <v>1</v>
      </c>
      <c r="Q1366">
        <v>25</v>
      </c>
    </row>
    <row r="1367" spans="2:17" x14ac:dyDescent="0.25">
      <c r="B1367">
        <v>122</v>
      </c>
      <c r="C1367">
        <v>84</v>
      </c>
      <c r="D1367">
        <v>65</v>
      </c>
      <c r="E1367">
        <v>65</v>
      </c>
      <c r="F1367">
        <v>0</v>
      </c>
      <c r="G1367">
        <v>0</v>
      </c>
      <c r="H1367">
        <v>0</v>
      </c>
      <c r="I1367">
        <v>-1</v>
      </c>
      <c r="J1367">
        <v>0</v>
      </c>
      <c r="K1367">
        <v>0</v>
      </c>
      <c r="L1367">
        <v>2</v>
      </c>
      <c r="M1367">
        <v>0</v>
      </c>
      <c r="N1367">
        <v>0</v>
      </c>
      <c r="O1367">
        <v>0</v>
      </c>
      <c r="P1367">
        <v>1</v>
      </c>
      <c r="Q1367">
        <v>25</v>
      </c>
    </row>
    <row r="1368" spans="2:17" x14ac:dyDescent="0.25">
      <c r="B1368">
        <v>123</v>
      </c>
      <c r="C1368">
        <v>84</v>
      </c>
      <c r="D1368">
        <v>65</v>
      </c>
      <c r="E1368">
        <v>65</v>
      </c>
      <c r="F1368">
        <v>0</v>
      </c>
      <c r="G1368">
        <v>0</v>
      </c>
      <c r="H1368">
        <v>0</v>
      </c>
      <c r="I1368">
        <v>-1</v>
      </c>
      <c r="J1368">
        <v>0</v>
      </c>
      <c r="K1368">
        <v>0</v>
      </c>
      <c r="L1368">
        <v>2</v>
      </c>
      <c r="M1368">
        <v>0</v>
      </c>
      <c r="N1368">
        <v>0</v>
      </c>
      <c r="O1368">
        <v>0</v>
      </c>
      <c r="P1368">
        <v>1</v>
      </c>
      <c r="Q1368">
        <v>25</v>
      </c>
    </row>
    <row r="1369" spans="2:17" x14ac:dyDescent="0.25">
      <c r="B1369">
        <v>124</v>
      </c>
      <c r="C1369">
        <v>84</v>
      </c>
      <c r="D1369">
        <v>65</v>
      </c>
      <c r="E1369">
        <v>65</v>
      </c>
      <c r="F1369">
        <v>0</v>
      </c>
      <c r="G1369">
        <v>0</v>
      </c>
      <c r="H1369">
        <v>0</v>
      </c>
      <c r="I1369">
        <v>-1</v>
      </c>
      <c r="J1369">
        <v>0</v>
      </c>
      <c r="K1369">
        <v>0</v>
      </c>
      <c r="L1369">
        <v>2</v>
      </c>
      <c r="M1369">
        <v>0</v>
      </c>
      <c r="N1369">
        <v>0</v>
      </c>
      <c r="O1369">
        <v>0</v>
      </c>
      <c r="P1369">
        <v>1</v>
      </c>
      <c r="Q1369">
        <v>25</v>
      </c>
    </row>
    <row r="1370" spans="2:17" x14ac:dyDescent="0.25">
      <c r="B1370">
        <v>125</v>
      </c>
      <c r="C1370">
        <v>84</v>
      </c>
      <c r="D1370">
        <v>65</v>
      </c>
      <c r="E1370">
        <v>65</v>
      </c>
      <c r="F1370">
        <v>0</v>
      </c>
      <c r="G1370">
        <v>0</v>
      </c>
      <c r="H1370">
        <v>0</v>
      </c>
      <c r="I1370">
        <v>-1</v>
      </c>
      <c r="J1370">
        <v>0</v>
      </c>
      <c r="K1370">
        <v>0</v>
      </c>
      <c r="L1370">
        <v>2</v>
      </c>
      <c r="M1370">
        <v>0</v>
      </c>
      <c r="N1370">
        <v>0</v>
      </c>
      <c r="O1370">
        <v>0</v>
      </c>
      <c r="P1370">
        <v>1</v>
      </c>
      <c r="Q1370">
        <v>25</v>
      </c>
    </row>
    <row r="1371" spans="2:17" x14ac:dyDescent="0.25">
      <c r="B1371">
        <v>126</v>
      </c>
      <c r="C1371">
        <v>84</v>
      </c>
      <c r="D1371">
        <v>65</v>
      </c>
      <c r="E1371">
        <v>65</v>
      </c>
      <c r="F1371">
        <v>0</v>
      </c>
      <c r="G1371">
        <v>0</v>
      </c>
      <c r="H1371">
        <v>0</v>
      </c>
      <c r="I1371">
        <v>-1</v>
      </c>
      <c r="J1371">
        <v>0</v>
      </c>
      <c r="K1371">
        <v>0</v>
      </c>
      <c r="L1371">
        <v>2</v>
      </c>
      <c r="M1371">
        <v>0</v>
      </c>
      <c r="N1371">
        <v>0</v>
      </c>
      <c r="O1371">
        <v>0</v>
      </c>
      <c r="P1371">
        <v>1</v>
      </c>
      <c r="Q1371">
        <v>25</v>
      </c>
    </row>
    <row r="1372" spans="2:17" x14ac:dyDescent="0.25">
      <c r="B1372">
        <v>127</v>
      </c>
      <c r="C1372">
        <v>84</v>
      </c>
      <c r="D1372">
        <v>65</v>
      </c>
      <c r="E1372">
        <v>65</v>
      </c>
      <c r="F1372">
        <v>0</v>
      </c>
      <c r="G1372">
        <v>0</v>
      </c>
      <c r="H1372">
        <v>0</v>
      </c>
      <c r="I1372">
        <v>-1</v>
      </c>
      <c r="J1372">
        <v>0</v>
      </c>
      <c r="K1372">
        <v>0</v>
      </c>
      <c r="L1372">
        <v>2</v>
      </c>
      <c r="M1372">
        <v>0</v>
      </c>
      <c r="N1372">
        <v>0</v>
      </c>
      <c r="O1372">
        <v>0</v>
      </c>
      <c r="P1372">
        <v>1</v>
      </c>
      <c r="Q1372">
        <v>25</v>
      </c>
    </row>
    <row r="1373" spans="2:17" x14ac:dyDescent="0.25">
      <c r="B1373">
        <v>128</v>
      </c>
      <c r="C1373">
        <v>84</v>
      </c>
      <c r="D1373">
        <v>65</v>
      </c>
      <c r="E1373">
        <v>65</v>
      </c>
      <c r="F1373">
        <v>0</v>
      </c>
      <c r="G1373">
        <v>0</v>
      </c>
      <c r="H1373">
        <v>0</v>
      </c>
      <c r="I1373">
        <v>-1</v>
      </c>
      <c r="J1373">
        <v>0</v>
      </c>
      <c r="K1373">
        <v>0</v>
      </c>
      <c r="L1373">
        <v>2</v>
      </c>
      <c r="M1373">
        <v>0</v>
      </c>
      <c r="N1373">
        <v>0</v>
      </c>
      <c r="O1373">
        <v>0</v>
      </c>
      <c r="P1373">
        <v>1</v>
      </c>
      <c r="Q1373">
        <v>25</v>
      </c>
    </row>
    <row r="1374" spans="2:17" x14ac:dyDescent="0.25">
      <c r="B1374">
        <v>129</v>
      </c>
      <c r="C1374">
        <v>84</v>
      </c>
      <c r="D1374">
        <v>65</v>
      </c>
      <c r="E1374">
        <v>65</v>
      </c>
      <c r="F1374">
        <v>0</v>
      </c>
      <c r="G1374">
        <v>0</v>
      </c>
      <c r="H1374">
        <v>0</v>
      </c>
      <c r="I1374">
        <v>-1</v>
      </c>
      <c r="J1374">
        <v>0</v>
      </c>
      <c r="K1374">
        <v>0</v>
      </c>
      <c r="L1374">
        <v>2</v>
      </c>
      <c r="M1374">
        <v>0</v>
      </c>
      <c r="N1374">
        <v>0</v>
      </c>
      <c r="O1374">
        <v>0</v>
      </c>
      <c r="P1374">
        <v>1</v>
      </c>
      <c r="Q1374">
        <v>25</v>
      </c>
    </row>
    <row r="1375" spans="2:17" x14ac:dyDescent="0.25">
      <c r="B1375">
        <v>130</v>
      </c>
      <c r="C1375">
        <v>84</v>
      </c>
      <c r="D1375">
        <v>65</v>
      </c>
      <c r="E1375">
        <v>65</v>
      </c>
      <c r="F1375">
        <v>0</v>
      </c>
      <c r="G1375">
        <v>0</v>
      </c>
      <c r="H1375">
        <v>0</v>
      </c>
      <c r="I1375">
        <v>-1</v>
      </c>
      <c r="J1375">
        <v>0</v>
      </c>
      <c r="K1375">
        <v>0</v>
      </c>
      <c r="L1375">
        <v>2</v>
      </c>
      <c r="M1375">
        <v>0</v>
      </c>
      <c r="N1375">
        <v>0</v>
      </c>
      <c r="O1375">
        <v>0</v>
      </c>
      <c r="P1375">
        <v>1</v>
      </c>
      <c r="Q1375">
        <v>25</v>
      </c>
    </row>
    <row r="1376" spans="2:17" x14ac:dyDescent="0.25">
      <c r="B1376">
        <v>131</v>
      </c>
      <c r="C1376">
        <v>84</v>
      </c>
      <c r="D1376">
        <v>65</v>
      </c>
      <c r="E1376">
        <v>65</v>
      </c>
      <c r="F1376">
        <v>0</v>
      </c>
      <c r="G1376">
        <v>0</v>
      </c>
      <c r="H1376">
        <v>0</v>
      </c>
      <c r="I1376">
        <v>-1</v>
      </c>
      <c r="J1376">
        <v>0</v>
      </c>
      <c r="K1376">
        <v>0</v>
      </c>
      <c r="L1376">
        <v>2</v>
      </c>
      <c r="M1376">
        <v>0</v>
      </c>
      <c r="N1376">
        <v>0</v>
      </c>
      <c r="O1376">
        <v>0</v>
      </c>
      <c r="P1376">
        <v>1</v>
      </c>
      <c r="Q1376">
        <v>25</v>
      </c>
    </row>
    <row r="1377" spans="2:17" x14ac:dyDescent="0.25">
      <c r="B1377">
        <v>132</v>
      </c>
      <c r="C1377">
        <v>84</v>
      </c>
      <c r="D1377">
        <v>65</v>
      </c>
      <c r="E1377">
        <v>65</v>
      </c>
      <c r="F1377">
        <v>0</v>
      </c>
      <c r="G1377">
        <v>0</v>
      </c>
      <c r="H1377">
        <v>0</v>
      </c>
      <c r="I1377">
        <v>-1</v>
      </c>
      <c r="J1377">
        <v>0</v>
      </c>
      <c r="K1377">
        <v>0</v>
      </c>
      <c r="L1377">
        <v>2</v>
      </c>
      <c r="M1377">
        <v>0</v>
      </c>
      <c r="N1377">
        <v>0</v>
      </c>
      <c r="O1377">
        <v>0</v>
      </c>
      <c r="P1377">
        <v>1</v>
      </c>
      <c r="Q1377">
        <v>25</v>
      </c>
    </row>
    <row r="1378" spans="2:17" x14ac:dyDescent="0.25">
      <c r="B1378">
        <v>133</v>
      </c>
      <c r="C1378">
        <v>84</v>
      </c>
      <c r="D1378">
        <v>65</v>
      </c>
      <c r="E1378">
        <v>65</v>
      </c>
      <c r="F1378">
        <v>0</v>
      </c>
      <c r="G1378">
        <v>0</v>
      </c>
      <c r="H1378">
        <v>0</v>
      </c>
      <c r="I1378">
        <v>-1</v>
      </c>
      <c r="J1378">
        <v>0</v>
      </c>
      <c r="K1378">
        <v>0</v>
      </c>
      <c r="L1378">
        <v>2</v>
      </c>
      <c r="M1378">
        <v>0</v>
      </c>
      <c r="N1378">
        <v>0</v>
      </c>
      <c r="O1378">
        <v>0</v>
      </c>
      <c r="P1378">
        <v>1</v>
      </c>
      <c r="Q1378">
        <v>25</v>
      </c>
    </row>
    <row r="1379" spans="2:17" x14ac:dyDescent="0.25">
      <c r="B1379">
        <v>134</v>
      </c>
      <c r="C1379">
        <v>84</v>
      </c>
      <c r="D1379">
        <v>65</v>
      </c>
      <c r="E1379">
        <v>65</v>
      </c>
      <c r="F1379">
        <v>0</v>
      </c>
      <c r="G1379">
        <v>0</v>
      </c>
      <c r="H1379">
        <v>0</v>
      </c>
      <c r="I1379">
        <v>-1</v>
      </c>
      <c r="J1379">
        <v>0</v>
      </c>
      <c r="K1379">
        <v>0</v>
      </c>
      <c r="L1379">
        <v>2</v>
      </c>
      <c r="M1379">
        <v>0</v>
      </c>
      <c r="N1379">
        <v>0</v>
      </c>
      <c r="O1379">
        <v>0</v>
      </c>
      <c r="P1379">
        <v>1</v>
      </c>
      <c r="Q1379">
        <v>25</v>
      </c>
    </row>
    <row r="1380" spans="2:17" x14ac:dyDescent="0.25">
      <c r="B1380">
        <v>135</v>
      </c>
      <c r="C1380">
        <v>84</v>
      </c>
      <c r="D1380">
        <v>65</v>
      </c>
      <c r="E1380">
        <v>65</v>
      </c>
      <c r="F1380">
        <v>0</v>
      </c>
      <c r="G1380">
        <v>0</v>
      </c>
      <c r="H1380">
        <v>0</v>
      </c>
      <c r="I1380">
        <v>-1</v>
      </c>
      <c r="J1380">
        <v>0</v>
      </c>
      <c r="K1380">
        <v>0</v>
      </c>
      <c r="L1380">
        <v>2</v>
      </c>
      <c r="M1380">
        <v>0</v>
      </c>
      <c r="N1380">
        <v>0</v>
      </c>
      <c r="O1380">
        <v>0</v>
      </c>
      <c r="P1380">
        <v>1</v>
      </c>
      <c r="Q1380">
        <v>25</v>
      </c>
    </row>
    <row r="1381" spans="2:17" x14ac:dyDescent="0.25">
      <c r="B1381">
        <v>136</v>
      </c>
      <c r="C1381">
        <v>84</v>
      </c>
      <c r="D1381">
        <v>65</v>
      </c>
      <c r="E1381">
        <v>65</v>
      </c>
      <c r="F1381">
        <v>0</v>
      </c>
      <c r="G1381">
        <v>0</v>
      </c>
      <c r="H1381">
        <v>0</v>
      </c>
      <c r="I1381">
        <v>-1</v>
      </c>
      <c r="J1381">
        <v>0</v>
      </c>
      <c r="K1381">
        <v>0</v>
      </c>
      <c r="L1381">
        <v>2</v>
      </c>
      <c r="M1381">
        <v>0</v>
      </c>
      <c r="N1381">
        <v>0</v>
      </c>
      <c r="O1381">
        <v>0</v>
      </c>
      <c r="P1381">
        <v>1</v>
      </c>
      <c r="Q1381">
        <v>25</v>
      </c>
    </row>
    <row r="1382" spans="2:17" x14ac:dyDescent="0.25">
      <c r="B1382">
        <v>137</v>
      </c>
      <c r="C1382">
        <v>84</v>
      </c>
      <c r="D1382">
        <v>65</v>
      </c>
      <c r="E1382">
        <v>65</v>
      </c>
      <c r="F1382">
        <v>0</v>
      </c>
      <c r="G1382">
        <v>0</v>
      </c>
      <c r="H1382">
        <v>0</v>
      </c>
      <c r="I1382">
        <v>-1</v>
      </c>
      <c r="J1382">
        <v>0</v>
      </c>
      <c r="K1382">
        <v>0</v>
      </c>
      <c r="L1382">
        <v>2</v>
      </c>
      <c r="M1382">
        <v>0</v>
      </c>
      <c r="N1382">
        <v>0</v>
      </c>
      <c r="O1382">
        <v>0</v>
      </c>
      <c r="P1382">
        <v>1</v>
      </c>
      <c r="Q1382">
        <v>25</v>
      </c>
    </row>
    <row r="1383" spans="2:17" x14ac:dyDescent="0.25">
      <c r="B1383">
        <v>138</v>
      </c>
      <c r="C1383">
        <v>84</v>
      </c>
      <c r="D1383">
        <v>65</v>
      </c>
      <c r="E1383">
        <v>65</v>
      </c>
      <c r="F1383">
        <v>0</v>
      </c>
      <c r="G1383">
        <v>0</v>
      </c>
      <c r="H1383">
        <v>0</v>
      </c>
      <c r="I1383">
        <v>-1</v>
      </c>
      <c r="J1383">
        <v>0</v>
      </c>
      <c r="K1383">
        <v>0</v>
      </c>
      <c r="L1383">
        <v>2</v>
      </c>
      <c r="M1383">
        <v>0</v>
      </c>
      <c r="N1383">
        <v>0</v>
      </c>
      <c r="O1383">
        <v>0</v>
      </c>
      <c r="P1383">
        <v>1</v>
      </c>
      <c r="Q1383">
        <v>25</v>
      </c>
    </row>
    <row r="1384" spans="2:17" x14ac:dyDescent="0.25">
      <c r="B1384">
        <v>139</v>
      </c>
      <c r="C1384">
        <v>84</v>
      </c>
      <c r="D1384">
        <v>65</v>
      </c>
      <c r="E1384">
        <v>65</v>
      </c>
      <c r="F1384">
        <v>0</v>
      </c>
      <c r="G1384">
        <v>0</v>
      </c>
      <c r="H1384">
        <v>0</v>
      </c>
      <c r="I1384">
        <v>-1</v>
      </c>
      <c r="J1384">
        <v>0</v>
      </c>
      <c r="K1384">
        <v>0</v>
      </c>
      <c r="L1384">
        <v>2</v>
      </c>
      <c r="M1384">
        <v>0</v>
      </c>
      <c r="N1384">
        <v>0</v>
      </c>
      <c r="O1384">
        <v>0</v>
      </c>
      <c r="P1384">
        <v>1</v>
      </c>
      <c r="Q1384">
        <v>25</v>
      </c>
    </row>
    <row r="1385" spans="2:17" x14ac:dyDescent="0.25">
      <c r="B1385">
        <v>140</v>
      </c>
      <c r="C1385">
        <v>84</v>
      </c>
      <c r="D1385">
        <v>65</v>
      </c>
      <c r="E1385">
        <v>65</v>
      </c>
      <c r="F1385">
        <v>0</v>
      </c>
      <c r="G1385">
        <v>0</v>
      </c>
      <c r="H1385">
        <v>0</v>
      </c>
      <c r="I1385">
        <v>-1</v>
      </c>
      <c r="J1385">
        <v>0</v>
      </c>
      <c r="K1385">
        <v>0</v>
      </c>
      <c r="L1385">
        <v>2</v>
      </c>
      <c r="M1385">
        <v>0</v>
      </c>
      <c r="N1385">
        <v>0</v>
      </c>
      <c r="O1385">
        <v>0</v>
      </c>
      <c r="P1385">
        <v>1</v>
      </c>
      <c r="Q1385">
        <v>25</v>
      </c>
    </row>
    <row r="1386" spans="2:17" x14ac:dyDescent="0.25">
      <c r="B1386">
        <v>141</v>
      </c>
      <c r="C1386">
        <v>84</v>
      </c>
      <c r="D1386">
        <v>65</v>
      </c>
      <c r="E1386">
        <v>65</v>
      </c>
      <c r="F1386">
        <v>0</v>
      </c>
      <c r="G1386">
        <v>0</v>
      </c>
      <c r="H1386">
        <v>0</v>
      </c>
      <c r="I1386">
        <v>-1</v>
      </c>
      <c r="J1386">
        <v>0</v>
      </c>
      <c r="K1386">
        <v>0</v>
      </c>
      <c r="L1386">
        <v>2</v>
      </c>
      <c r="M1386">
        <v>0</v>
      </c>
      <c r="N1386">
        <v>0</v>
      </c>
      <c r="O1386">
        <v>0</v>
      </c>
      <c r="P1386">
        <v>1</v>
      </c>
      <c r="Q1386">
        <v>25</v>
      </c>
    </row>
    <row r="1387" spans="2:17" x14ac:dyDescent="0.25">
      <c r="B1387">
        <v>142</v>
      </c>
      <c r="C1387">
        <v>84</v>
      </c>
      <c r="D1387">
        <v>65</v>
      </c>
      <c r="E1387">
        <v>65</v>
      </c>
      <c r="F1387">
        <v>0</v>
      </c>
      <c r="G1387">
        <v>0</v>
      </c>
      <c r="H1387">
        <v>0</v>
      </c>
      <c r="I1387">
        <v>-1</v>
      </c>
      <c r="J1387">
        <v>0</v>
      </c>
      <c r="K1387">
        <v>0</v>
      </c>
      <c r="L1387">
        <v>2</v>
      </c>
      <c r="M1387">
        <v>0</v>
      </c>
      <c r="N1387">
        <v>0</v>
      </c>
      <c r="O1387">
        <v>0</v>
      </c>
      <c r="P1387">
        <v>1</v>
      </c>
      <c r="Q1387">
        <v>25</v>
      </c>
    </row>
    <row r="1388" spans="2:17" x14ac:dyDescent="0.25">
      <c r="B1388">
        <v>143</v>
      </c>
      <c r="C1388">
        <v>84</v>
      </c>
      <c r="D1388">
        <v>65</v>
      </c>
      <c r="E1388">
        <v>65</v>
      </c>
      <c r="F1388">
        <v>0</v>
      </c>
      <c r="G1388">
        <v>0</v>
      </c>
      <c r="H1388">
        <v>0</v>
      </c>
      <c r="I1388">
        <v>-1</v>
      </c>
      <c r="J1388">
        <v>0</v>
      </c>
      <c r="K1388">
        <v>0</v>
      </c>
      <c r="L1388">
        <v>2</v>
      </c>
      <c r="M1388">
        <v>0</v>
      </c>
      <c r="N1388">
        <v>0</v>
      </c>
      <c r="O1388">
        <v>0</v>
      </c>
      <c r="P1388">
        <v>1</v>
      </c>
      <c r="Q1388">
        <v>25</v>
      </c>
    </row>
    <row r="1389" spans="2:17" x14ac:dyDescent="0.25">
      <c r="B1389">
        <v>144</v>
      </c>
      <c r="C1389">
        <v>84</v>
      </c>
      <c r="D1389">
        <v>65</v>
      </c>
      <c r="E1389">
        <v>65</v>
      </c>
      <c r="F1389">
        <v>0</v>
      </c>
      <c r="G1389">
        <v>0</v>
      </c>
      <c r="H1389">
        <v>0</v>
      </c>
      <c r="I1389">
        <v>-1</v>
      </c>
      <c r="J1389">
        <v>0</v>
      </c>
      <c r="K1389">
        <v>0</v>
      </c>
      <c r="L1389">
        <v>2</v>
      </c>
      <c r="M1389">
        <v>0</v>
      </c>
      <c r="N1389">
        <v>0</v>
      </c>
      <c r="O1389">
        <v>0</v>
      </c>
      <c r="P1389">
        <v>1</v>
      </c>
      <c r="Q1389">
        <v>25</v>
      </c>
    </row>
    <row r="1390" spans="2:17" x14ac:dyDescent="0.25">
      <c r="B1390">
        <v>145</v>
      </c>
      <c r="C1390">
        <v>84</v>
      </c>
      <c r="D1390">
        <v>65</v>
      </c>
      <c r="E1390">
        <v>65</v>
      </c>
      <c r="F1390">
        <v>0</v>
      </c>
      <c r="G1390">
        <v>0</v>
      </c>
      <c r="H1390">
        <v>0</v>
      </c>
      <c r="I1390">
        <v>-1</v>
      </c>
      <c r="J1390">
        <v>0</v>
      </c>
      <c r="K1390">
        <v>0</v>
      </c>
      <c r="L1390">
        <v>2</v>
      </c>
      <c r="M1390">
        <v>0</v>
      </c>
      <c r="N1390">
        <v>0</v>
      </c>
      <c r="O1390">
        <v>0</v>
      </c>
      <c r="P1390">
        <v>1</v>
      </c>
      <c r="Q1390">
        <v>25</v>
      </c>
    </row>
    <row r="1391" spans="2:17" x14ac:dyDescent="0.25">
      <c r="B1391">
        <v>146</v>
      </c>
      <c r="C1391">
        <v>84</v>
      </c>
      <c r="D1391">
        <v>65</v>
      </c>
      <c r="E1391">
        <v>65</v>
      </c>
      <c r="F1391">
        <v>0</v>
      </c>
      <c r="G1391">
        <v>0</v>
      </c>
      <c r="H1391">
        <v>0</v>
      </c>
      <c r="I1391">
        <v>-1</v>
      </c>
      <c r="J1391">
        <v>0</v>
      </c>
      <c r="K1391">
        <v>0</v>
      </c>
      <c r="L1391">
        <v>2</v>
      </c>
      <c r="M1391">
        <v>0</v>
      </c>
      <c r="N1391">
        <v>0</v>
      </c>
      <c r="O1391">
        <v>0</v>
      </c>
      <c r="P1391">
        <v>1</v>
      </c>
      <c r="Q1391">
        <v>25</v>
      </c>
    </row>
    <row r="1392" spans="2:17" x14ac:dyDescent="0.25">
      <c r="B1392">
        <v>147</v>
      </c>
      <c r="C1392">
        <v>84</v>
      </c>
      <c r="D1392">
        <v>65</v>
      </c>
      <c r="E1392">
        <v>65</v>
      </c>
      <c r="F1392">
        <v>0</v>
      </c>
      <c r="G1392">
        <v>0</v>
      </c>
      <c r="H1392">
        <v>0</v>
      </c>
      <c r="I1392">
        <v>-1</v>
      </c>
      <c r="J1392">
        <v>0</v>
      </c>
      <c r="K1392">
        <v>0</v>
      </c>
      <c r="L1392">
        <v>2</v>
      </c>
      <c r="M1392">
        <v>0</v>
      </c>
      <c r="N1392">
        <v>0</v>
      </c>
      <c r="O1392">
        <v>0</v>
      </c>
      <c r="P1392">
        <v>1</v>
      </c>
      <c r="Q1392">
        <v>25</v>
      </c>
    </row>
    <row r="1393" spans="2:17" x14ac:dyDescent="0.25">
      <c r="B1393">
        <v>148</v>
      </c>
      <c r="C1393">
        <v>84</v>
      </c>
      <c r="D1393">
        <v>65</v>
      </c>
      <c r="E1393">
        <v>65</v>
      </c>
      <c r="F1393">
        <v>0</v>
      </c>
      <c r="G1393">
        <v>0</v>
      </c>
      <c r="H1393">
        <v>0</v>
      </c>
      <c r="I1393">
        <v>-1</v>
      </c>
      <c r="J1393">
        <v>0</v>
      </c>
      <c r="K1393">
        <v>0</v>
      </c>
      <c r="L1393">
        <v>2</v>
      </c>
      <c r="M1393">
        <v>0</v>
      </c>
      <c r="N1393">
        <v>0</v>
      </c>
      <c r="O1393">
        <v>0</v>
      </c>
      <c r="P1393">
        <v>1</v>
      </c>
      <c r="Q1393">
        <v>25</v>
      </c>
    </row>
    <row r="1394" spans="2:17" x14ac:dyDescent="0.25">
      <c r="B1394">
        <v>149</v>
      </c>
      <c r="C1394">
        <v>84</v>
      </c>
      <c r="D1394">
        <v>65</v>
      </c>
      <c r="E1394">
        <v>65</v>
      </c>
      <c r="F1394">
        <v>0</v>
      </c>
      <c r="G1394">
        <v>0</v>
      </c>
      <c r="H1394">
        <v>0</v>
      </c>
      <c r="I1394">
        <v>-1</v>
      </c>
      <c r="J1394">
        <v>0</v>
      </c>
      <c r="K1394">
        <v>0</v>
      </c>
      <c r="L1394">
        <v>2</v>
      </c>
      <c r="M1394">
        <v>0</v>
      </c>
      <c r="N1394">
        <v>0</v>
      </c>
      <c r="O1394">
        <v>0</v>
      </c>
      <c r="P1394">
        <v>1</v>
      </c>
      <c r="Q1394">
        <v>25</v>
      </c>
    </row>
    <row r="1395" spans="2:17" x14ac:dyDescent="0.25">
      <c r="B1395">
        <v>150</v>
      </c>
      <c r="C1395">
        <v>84</v>
      </c>
      <c r="D1395">
        <v>65</v>
      </c>
      <c r="E1395">
        <v>65</v>
      </c>
      <c r="F1395">
        <v>0</v>
      </c>
      <c r="G1395">
        <v>0</v>
      </c>
      <c r="H1395">
        <v>0</v>
      </c>
      <c r="I1395">
        <v>-1</v>
      </c>
      <c r="J1395">
        <v>0</v>
      </c>
      <c r="K1395">
        <v>0</v>
      </c>
      <c r="L1395">
        <v>2</v>
      </c>
      <c r="M1395">
        <v>0</v>
      </c>
      <c r="N1395">
        <v>0</v>
      </c>
      <c r="O1395">
        <v>0</v>
      </c>
      <c r="P1395">
        <v>1</v>
      </c>
      <c r="Q1395">
        <v>25</v>
      </c>
    </row>
    <row r="1396" spans="2:17" x14ac:dyDescent="0.25">
      <c r="B1396">
        <v>151</v>
      </c>
      <c r="C1396">
        <v>84</v>
      </c>
      <c r="D1396">
        <v>65</v>
      </c>
      <c r="E1396">
        <v>65</v>
      </c>
      <c r="F1396">
        <v>0</v>
      </c>
      <c r="G1396">
        <v>0</v>
      </c>
      <c r="H1396">
        <v>0</v>
      </c>
      <c r="I1396">
        <v>-1</v>
      </c>
      <c r="J1396">
        <v>0</v>
      </c>
      <c r="K1396">
        <v>0</v>
      </c>
      <c r="L1396">
        <v>2</v>
      </c>
      <c r="M1396">
        <v>0</v>
      </c>
      <c r="N1396">
        <v>0</v>
      </c>
      <c r="O1396">
        <v>0</v>
      </c>
      <c r="P1396">
        <v>1</v>
      </c>
      <c r="Q1396">
        <v>25</v>
      </c>
    </row>
    <row r="1397" spans="2:17" x14ac:dyDescent="0.25">
      <c r="B1397">
        <v>152</v>
      </c>
      <c r="C1397">
        <v>84</v>
      </c>
      <c r="D1397">
        <v>65</v>
      </c>
      <c r="E1397">
        <v>65</v>
      </c>
      <c r="F1397">
        <v>0</v>
      </c>
      <c r="G1397">
        <v>0</v>
      </c>
      <c r="H1397">
        <v>0</v>
      </c>
      <c r="I1397">
        <v>-1</v>
      </c>
      <c r="J1397">
        <v>0</v>
      </c>
      <c r="K1397">
        <v>0</v>
      </c>
      <c r="L1397">
        <v>2</v>
      </c>
      <c r="M1397">
        <v>0</v>
      </c>
      <c r="N1397">
        <v>0</v>
      </c>
      <c r="O1397">
        <v>0</v>
      </c>
      <c r="P1397">
        <v>1</v>
      </c>
      <c r="Q1397">
        <v>25</v>
      </c>
    </row>
    <row r="1398" spans="2:17" x14ac:dyDescent="0.25">
      <c r="B1398">
        <v>153</v>
      </c>
      <c r="C1398">
        <v>84</v>
      </c>
      <c r="D1398">
        <v>65</v>
      </c>
      <c r="E1398">
        <v>65</v>
      </c>
      <c r="F1398">
        <v>0</v>
      </c>
      <c r="G1398">
        <v>0</v>
      </c>
      <c r="H1398">
        <v>0</v>
      </c>
      <c r="I1398">
        <v>-1</v>
      </c>
      <c r="J1398">
        <v>0</v>
      </c>
      <c r="K1398">
        <v>0</v>
      </c>
      <c r="L1398">
        <v>2</v>
      </c>
      <c r="M1398">
        <v>0</v>
      </c>
      <c r="N1398">
        <v>0</v>
      </c>
      <c r="O1398">
        <v>0</v>
      </c>
      <c r="P1398">
        <v>1</v>
      </c>
      <c r="Q1398">
        <v>25</v>
      </c>
    </row>
    <row r="1399" spans="2:17" x14ac:dyDescent="0.25">
      <c r="B1399">
        <v>154</v>
      </c>
      <c r="C1399">
        <v>84</v>
      </c>
      <c r="D1399">
        <v>65</v>
      </c>
      <c r="E1399">
        <v>65</v>
      </c>
      <c r="F1399">
        <v>0</v>
      </c>
      <c r="G1399">
        <v>0</v>
      </c>
      <c r="H1399">
        <v>0</v>
      </c>
      <c r="I1399">
        <v>-1</v>
      </c>
      <c r="J1399">
        <v>0</v>
      </c>
      <c r="K1399">
        <v>0</v>
      </c>
      <c r="L1399">
        <v>2</v>
      </c>
      <c r="M1399">
        <v>0</v>
      </c>
      <c r="N1399">
        <v>0</v>
      </c>
      <c r="O1399">
        <v>0</v>
      </c>
      <c r="P1399">
        <v>1</v>
      </c>
      <c r="Q1399">
        <v>25</v>
      </c>
    </row>
    <row r="1400" spans="2:17" x14ac:dyDescent="0.25">
      <c r="B1400">
        <v>155</v>
      </c>
      <c r="C1400">
        <v>84</v>
      </c>
      <c r="D1400">
        <v>65</v>
      </c>
      <c r="E1400">
        <v>65</v>
      </c>
      <c r="F1400">
        <v>0</v>
      </c>
      <c r="G1400">
        <v>0</v>
      </c>
      <c r="H1400">
        <v>0</v>
      </c>
      <c r="I1400">
        <v>-1</v>
      </c>
      <c r="J1400">
        <v>0</v>
      </c>
      <c r="K1400">
        <v>0</v>
      </c>
      <c r="L1400">
        <v>2</v>
      </c>
      <c r="M1400">
        <v>0</v>
      </c>
      <c r="N1400">
        <v>0</v>
      </c>
      <c r="O1400">
        <v>0</v>
      </c>
      <c r="P1400">
        <v>1</v>
      </c>
      <c r="Q1400">
        <v>25</v>
      </c>
    </row>
    <row r="1401" spans="2:17" x14ac:dyDescent="0.25">
      <c r="B1401">
        <v>156</v>
      </c>
      <c r="C1401">
        <v>84</v>
      </c>
      <c r="D1401">
        <v>65</v>
      </c>
      <c r="E1401">
        <v>65</v>
      </c>
      <c r="F1401">
        <v>0</v>
      </c>
      <c r="G1401">
        <v>0</v>
      </c>
      <c r="H1401">
        <v>0</v>
      </c>
      <c r="I1401">
        <v>-1</v>
      </c>
      <c r="J1401">
        <v>0</v>
      </c>
      <c r="K1401">
        <v>0</v>
      </c>
      <c r="L1401">
        <v>2</v>
      </c>
      <c r="M1401">
        <v>0</v>
      </c>
      <c r="N1401">
        <v>0</v>
      </c>
      <c r="O1401">
        <v>0</v>
      </c>
      <c r="P1401">
        <v>1</v>
      </c>
      <c r="Q1401">
        <v>25</v>
      </c>
    </row>
    <row r="1402" spans="2:17" x14ac:dyDescent="0.25">
      <c r="B1402">
        <v>157</v>
      </c>
      <c r="C1402">
        <v>84</v>
      </c>
      <c r="D1402">
        <v>65</v>
      </c>
      <c r="E1402">
        <v>65</v>
      </c>
      <c r="F1402">
        <v>0</v>
      </c>
      <c r="G1402">
        <v>0</v>
      </c>
      <c r="H1402">
        <v>0</v>
      </c>
      <c r="I1402">
        <v>-1</v>
      </c>
      <c r="J1402">
        <v>0</v>
      </c>
      <c r="K1402">
        <v>0</v>
      </c>
      <c r="L1402">
        <v>2</v>
      </c>
      <c r="M1402">
        <v>0</v>
      </c>
      <c r="N1402">
        <v>0</v>
      </c>
      <c r="O1402">
        <v>0</v>
      </c>
      <c r="P1402">
        <v>1</v>
      </c>
      <c r="Q1402">
        <v>25</v>
      </c>
    </row>
    <row r="1403" spans="2:17" x14ac:dyDescent="0.25">
      <c r="B1403">
        <v>158</v>
      </c>
      <c r="C1403">
        <v>84</v>
      </c>
      <c r="D1403">
        <v>65</v>
      </c>
      <c r="E1403">
        <v>65</v>
      </c>
      <c r="F1403">
        <v>0</v>
      </c>
      <c r="G1403">
        <v>0</v>
      </c>
      <c r="H1403">
        <v>0</v>
      </c>
      <c r="I1403">
        <v>-1</v>
      </c>
      <c r="J1403">
        <v>0</v>
      </c>
      <c r="K1403">
        <v>0</v>
      </c>
      <c r="L1403">
        <v>2</v>
      </c>
      <c r="M1403">
        <v>0</v>
      </c>
      <c r="N1403">
        <v>0</v>
      </c>
      <c r="O1403">
        <v>0</v>
      </c>
      <c r="P1403">
        <v>1</v>
      </c>
      <c r="Q1403">
        <v>25</v>
      </c>
    </row>
    <row r="1404" spans="2:17" x14ac:dyDescent="0.25">
      <c r="B1404">
        <v>159</v>
      </c>
      <c r="C1404">
        <v>84</v>
      </c>
      <c r="D1404">
        <v>65</v>
      </c>
      <c r="E1404">
        <v>65</v>
      </c>
      <c r="F1404">
        <v>0</v>
      </c>
      <c r="G1404">
        <v>0</v>
      </c>
      <c r="H1404">
        <v>0</v>
      </c>
      <c r="I1404">
        <v>-1</v>
      </c>
      <c r="J1404">
        <v>0</v>
      </c>
      <c r="K1404">
        <v>0</v>
      </c>
      <c r="L1404">
        <v>2</v>
      </c>
      <c r="M1404">
        <v>0</v>
      </c>
      <c r="N1404">
        <v>0</v>
      </c>
      <c r="O1404">
        <v>0</v>
      </c>
      <c r="P1404">
        <v>1</v>
      </c>
      <c r="Q1404">
        <v>25</v>
      </c>
    </row>
    <row r="1405" spans="2:17" x14ac:dyDescent="0.25">
      <c r="B1405">
        <v>160</v>
      </c>
      <c r="C1405">
        <v>84</v>
      </c>
      <c r="D1405">
        <v>65</v>
      </c>
      <c r="E1405">
        <v>65</v>
      </c>
      <c r="F1405">
        <v>0</v>
      </c>
      <c r="G1405">
        <v>0</v>
      </c>
      <c r="H1405">
        <v>0</v>
      </c>
      <c r="I1405">
        <v>-1</v>
      </c>
      <c r="J1405">
        <v>0</v>
      </c>
      <c r="K1405">
        <v>0</v>
      </c>
      <c r="L1405">
        <v>2</v>
      </c>
      <c r="M1405">
        <v>0</v>
      </c>
      <c r="N1405">
        <v>0</v>
      </c>
      <c r="O1405">
        <v>0</v>
      </c>
      <c r="P1405">
        <v>1</v>
      </c>
      <c r="Q1405">
        <v>25</v>
      </c>
    </row>
    <row r="1406" spans="2:17" x14ac:dyDescent="0.25">
      <c r="B1406">
        <v>161</v>
      </c>
      <c r="C1406">
        <v>84</v>
      </c>
      <c r="D1406">
        <v>65</v>
      </c>
      <c r="E1406">
        <v>65</v>
      </c>
      <c r="F1406">
        <v>0</v>
      </c>
      <c r="G1406">
        <v>0</v>
      </c>
      <c r="H1406">
        <v>0</v>
      </c>
      <c r="I1406">
        <v>-1</v>
      </c>
      <c r="J1406">
        <v>0</v>
      </c>
      <c r="K1406">
        <v>0</v>
      </c>
      <c r="L1406">
        <v>2</v>
      </c>
      <c r="M1406">
        <v>0</v>
      </c>
      <c r="N1406">
        <v>0</v>
      </c>
      <c r="O1406">
        <v>0</v>
      </c>
      <c r="P1406">
        <v>1</v>
      </c>
      <c r="Q1406">
        <v>25</v>
      </c>
    </row>
    <row r="1407" spans="2:17" x14ac:dyDescent="0.25">
      <c r="B1407">
        <v>162</v>
      </c>
      <c r="C1407">
        <v>84</v>
      </c>
      <c r="D1407">
        <v>65</v>
      </c>
      <c r="E1407">
        <v>65</v>
      </c>
      <c r="F1407">
        <v>0</v>
      </c>
      <c r="G1407">
        <v>0</v>
      </c>
      <c r="H1407">
        <v>0</v>
      </c>
      <c r="I1407">
        <v>-1</v>
      </c>
      <c r="J1407">
        <v>0</v>
      </c>
      <c r="K1407">
        <v>0</v>
      </c>
      <c r="L1407">
        <v>2</v>
      </c>
      <c r="M1407">
        <v>0</v>
      </c>
      <c r="N1407">
        <v>0</v>
      </c>
      <c r="O1407">
        <v>0</v>
      </c>
      <c r="P1407">
        <v>1</v>
      </c>
      <c r="Q1407">
        <v>25</v>
      </c>
    </row>
    <row r="1408" spans="2:17" x14ac:dyDescent="0.25">
      <c r="B1408">
        <v>163</v>
      </c>
      <c r="C1408">
        <v>84</v>
      </c>
      <c r="D1408">
        <v>65</v>
      </c>
      <c r="E1408">
        <v>65</v>
      </c>
      <c r="F1408">
        <v>0</v>
      </c>
      <c r="G1408">
        <v>0</v>
      </c>
      <c r="H1408">
        <v>0</v>
      </c>
      <c r="I1408">
        <v>-1</v>
      </c>
      <c r="J1408">
        <v>0</v>
      </c>
      <c r="K1408">
        <v>0</v>
      </c>
      <c r="L1408">
        <v>2</v>
      </c>
      <c r="M1408">
        <v>0</v>
      </c>
      <c r="N1408">
        <v>0</v>
      </c>
      <c r="O1408">
        <v>0</v>
      </c>
      <c r="P1408">
        <v>1</v>
      </c>
      <c r="Q1408">
        <v>25</v>
      </c>
    </row>
    <row r="1409" spans="2:17" x14ac:dyDescent="0.25">
      <c r="B1409">
        <v>164</v>
      </c>
      <c r="C1409">
        <v>84</v>
      </c>
      <c r="D1409">
        <v>65</v>
      </c>
      <c r="E1409">
        <v>65</v>
      </c>
      <c r="F1409">
        <v>0</v>
      </c>
      <c r="G1409">
        <v>0</v>
      </c>
      <c r="H1409">
        <v>0</v>
      </c>
      <c r="I1409">
        <v>-1</v>
      </c>
      <c r="J1409">
        <v>0</v>
      </c>
      <c r="K1409">
        <v>0</v>
      </c>
      <c r="L1409">
        <v>2</v>
      </c>
      <c r="M1409">
        <v>0</v>
      </c>
      <c r="N1409">
        <v>0</v>
      </c>
      <c r="O1409">
        <v>0</v>
      </c>
      <c r="P1409">
        <v>1</v>
      </c>
      <c r="Q1409">
        <v>25</v>
      </c>
    </row>
    <row r="1410" spans="2:17" x14ac:dyDescent="0.25">
      <c r="B1410">
        <v>165</v>
      </c>
      <c r="C1410">
        <v>84</v>
      </c>
      <c r="D1410">
        <v>65</v>
      </c>
      <c r="E1410">
        <v>65</v>
      </c>
      <c r="F1410">
        <v>0</v>
      </c>
      <c r="G1410">
        <v>0</v>
      </c>
      <c r="H1410">
        <v>0</v>
      </c>
      <c r="I1410">
        <v>-1</v>
      </c>
      <c r="J1410">
        <v>0</v>
      </c>
      <c r="K1410">
        <v>0</v>
      </c>
      <c r="L1410">
        <v>2</v>
      </c>
      <c r="M1410">
        <v>0</v>
      </c>
      <c r="N1410">
        <v>0</v>
      </c>
      <c r="O1410">
        <v>0</v>
      </c>
      <c r="P1410">
        <v>1</v>
      </c>
      <c r="Q1410">
        <v>25</v>
      </c>
    </row>
    <row r="1411" spans="2:17" x14ac:dyDescent="0.25">
      <c r="B1411">
        <v>166</v>
      </c>
      <c r="C1411">
        <v>84</v>
      </c>
      <c r="D1411">
        <v>65</v>
      </c>
      <c r="E1411">
        <v>65</v>
      </c>
      <c r="F1411">
        <v>0</v>
      </c>
      <c r="G1411">
        <v>0</v>
      </c>
      <c r="H1411">
        <v>0</v>
      </c>
      <c r="I1411">
        <v>-1</v>
      </c>
      <c r="J1411">
        <v>0</v>
      </c>
      <c r="K1411">
        <v>0</v>
      </c>
      <c r="L1411">
        <v>2</v>
      </c>
      <c r="M1411">
        <v>0</v>
      </c>
      <c r="N1411">
        <v>0</v>
      </c>
      <c r="O1411">
        <v>0</v>
      </c>
      <c r="P1411">
        <v>1</v>
      </c>
      <c r="Q1411">
        <v>25</v>
      </c>
    </row>
    <row r="1412" spans="2:17" x14ac:dyDescent="0.25">
      <c r="B1412">
        <v>167</v>
      </c>
      <c r="C1412">
        <v>84</v>
      </c>
      <c r="D1412">
        <v>65</v>
      </c>
      <c r="E1412">
        <v>65</v>
      </c>
      <c r="F1412">
        <v>0</v>
      </c>
      <c r="G1412">
        <v>0</v>
      </c>
      <c r="H1412">
        <v>0</v>
      </c>
      <c r="I1412">
        <v>-1</v>
      </c>
      <c r="J1412">
        <v>0</v>
      </c>
      <c r="K1412">
        <v>0</v>
      </c>
      <c r="L1412">
        <v>2</v>
      </c>
      <c r="M1412">
        <v>0</v>
      </c>
      <c r="N1412">
        <v>0</v>
      </c>
      <c r="O1412">
        <v>0</v>
      </c>
      <c r="P1412">
        <v>1</v>
      </c>
      <c r="Q1412">
        <v>25</v>
      </c>
    </row>
    <row r="1413" spans="2:17" x14ac:dyDescent="0.25">
      <c r="B1413">
        <v>168</v>
      </c>
      <c r="C1413">
        <v>84</v>
      </c>
      <c r="D1413">
        <v>65</v>
      </c>
      <c r="E1413">
        <v>65</v>
      </c>
      <c r="F1413">
        <v>0</v>
      </c>
      <c r="G1413">
        <v>0</v>
      </c>
      <c r="H1413">
        <v>0</v>
      </c>
      <c r="I1413">
        <v>-1</v>
      </c>
      <c r="J1413">
        <v>0</v>
      </c>
      <c r="K1413">
        <v>0</v>
      </c>
      <c r="L1413">
        <v>2</v>
      </c>
      <c r="M1413">
        <v>0</v>
      </c>
      <c r="N1413">
        <v>0</v>
      </c>
      <c r="O1413">
        <v>0</v>
      </c>
      <c r="P1413">
        <v>1</v>
      </c>
      <c r="Q1413">
        <v>25</v>
      </c>
    </row>
    <row r="1414" spans="2:17" x14ac:dyDescent="0.25">
      <c r="B1414">
        <v>169</v>
      </c>
      <c r="C1414">
        <v>84</v>
      </c>
      <c r="D1414">
        <v>65</v>
      </c>
      <c r="E1414">
        <v>65</v>
      </c>
      <c r="F1414">
        <v>0</v>
      </c>
      <c r="G1414">
        <v>0</v>
      </c>
      <c r="H1414">
        <v>0</v>
      </c>
      <c r="I1414">
        <v>-1</v>
      </c>
      <c r="J1414">
        <v>0</v>
      </c>
      <c r="K1414">
        <v>0</v>
      </c>
      <c r="L1414">
        <v>2</v>
      </c>
      <c r="M1414">
        <v>0</v>
      </c>
      <c r="N1414">
        <v>0</v>
      </c>
      <c r="O1414">
        <v>0</v>
      </c>
      <c r="P1414">
        <v>1</v>
      </c>
      <c r="Q1414">
        <v>25</v>
      </c>
    </row>
    <row r="1415" spans="2:17" x14ac:dyDescent="0.25">
      <c r="B1415">
        <v>170</v>
      </c>
      <c r="C1415">
        <v>84</v>
      </c>
      <c r="D1415">
        <v>65</v>
      </c>
      <c r="E1415">
        <v>65</v>
      </c>
      <c r="F1415">
        <v>0</v>
      </c>
      <c r="G1415">
        <v>0</v>
      </c>
      <c r="H1415">
        <v>0</v>
      </c>
      <c r="I1415">
        <v>-1</v>
      </c>
      <c r="J1415">
        <v>0</v>
      </c>
      <c r="K1415">
        <v>0</v>
      </c>
      <c r="L1415">
        <v>2</v>
      </c>
      <c r="M1415">
        <v>0</v>
      </c>
      <c r="N1415">
        <v>0</v>
      </c>
      <c r="O1415">
        <v>0</v>
      </c>
      <c r="P1415">
        <v>1</v>
      </c>
      <c r="Q1415">
        <v>25</v>
      </c>
    </row>
    <row r="1416" spans="2:17" x14ac:dyDescent="0.25">
      <c r="B1416">
        <v>171</v>
      </c>
      <c r="C1416">
        <v>84</v>
      </c>
      <c r="D1416">
        <v>65</v>
      </c>
      <c r="E1416">
        <v>65</v>
      </c>
      <c r="F1416">
        <v>0</v>
      </c>
      <c r="G1416">
        <v>0</v>
      </c>
      <c r="H1416">
        <v>0</v>
      </c>
      <c r="I1416">
        <v>-1</v>
      </c>
      <c r="J1416">
        <v>0</v>
      </c>
      <c r="K1416">
        <v>0</v>
      </c>
      <c r="L1416">
        <v>2</v>
      </c>
      <c r="M1416">
        <v>0</v>
      </c>
      <c r="N1416">
        <v>0</v>
      </c>
      <c r="O1416">
        <v>0</v>
      </c>
      <c r="P1416">
        <v>1</v>
      </c>
      <c r="Q1416">
        <v>25</v>
      </c>
    </row>
    <row r="1417" spans="2:17" x14ac:dyDescent="0.25">
      <c r="B1417">
        <v>172</v>
      </c>
      <c r="C1417">
        <v>84</v>
      </c>
      <c r="D1417">
        <v>65</v>
      </c>
      <c r="E1417">
        <v>65</v>
      </c>
      <c r="F1417">
        <v>0</v>
      </c>
      <c r="G1417">
        <v>0</v>
      </c>
      <c r="H1417">
        <v>0</v>
      </c>
      <c r="I1417">
        <v>-1</v>
      </c>
      <c r="J1417">
        <v>0</v>
      </c>
      <c r="K1417">
        <v>0</v>
      </c>
      <c r="L1417">
        <v>2</v>
      </c>
      <c r="M1417">
        <v>0</v>
      </c>
      <c r="N1417">
        <v>0</v>
      </c>
      <c r="O1417">
        <v>0</v>
      </c>
      <c r="P1417">
        <v>1</v>
      </c>
      <c r="Q1417">
        <v>25</v>
      </c>
    </row>
    <row r="1418" spans="2:17" x14ac:dyDescent="0.25">
      <c r="B1418">
        <v>173</v>
      </c>
      <c r="C1418">
        <v>84</v>
      </c>
      <c r="D1418">
        <v>65</v>
      </c>
      <c r="E1418">
        <v>65</v>
      </c>
      <c r="F1418">
        <v>0</v>
      </c>
      <c r="G1418">
        <v>0</v>
      </c>
      <c r="H1418">
        <v>0</v>
      </c>
      <c r="I1418">
        <v>-1</v>
      </c>
      <c r="J1418">
        <v>0</v>
      </c>
      <c r="K1418">
        <v>0</v>
      </c>
      <c r="L1418">
        <v>2</v>
      </c>
      <c r="M1418">
        <v>0</v>
      </c>
      <c r="N1418">
        <v>0</v>
      </c>
      <c r="O1418">
        <v>0</v>
      </c>
      <c r="P1418">
        <v>1</v>
      </c>
      <c r="Q1418">
        <v>25</v>
      </c>
    </row>
    <row r="1419" spans="2:17" x14ac:dyDescent="0.25">
      <c r="B1419">
        <v>174</v>
      </c>
      <c r="C1419">
        <v>84</v>
      </c>
      <c r="D1419">
        <v>65</v>
      </c>
      <c r="E1419">
        <v>65</v>
      </c>
      <c r="F1419">
        <v>0</v>
      </c>
      <c r="G1419">
        <v>0</v>
      </c>
      <c r="H1419">
        <v>0</v>
      </c>
      <c r="I1419">
        <v>-1</v>
      </c>
      <c r="J1419">
        <v>0</v>
      </c>
      <c r="K1419">
        <v>0</v>
      </c>
      <c r="L1419">
        <v>2</v>
      </c>
      <c r="M1419">
        <v>0</v>
      </c>
      <c r="N1419">
        <v>0</v>
      </c>
      <c r="O1419">
        <v>0</v>
      </c>
      <c r="P1419">
        <v>1</v>
      </c>
      <c r="Q1419">
        <v>25</v>
      </c>
    </row>
    <row r="1420" spans="2:17" x14ac:dyDescent="0.25">
      <c r="B1420">
        <v>175</v>
      </c>
      <c r="C1420">
        <v>84</v>
      </c>
      <c r="D1420">
        <v>65</v>
      </c>
      <c r="E1420">
        <v>65</v>
      </c>
      <c r="F1420">
        <v>0</v>
      </c>
      <c r="G1420">
        <v>0</v>
      </c>
      <c r="H1420">
        <v>0</v>
      </c>
      <c r="I1420">
        <v>-1</v>
      </c>
      <c r="J1420">
        <v>0</v>
      </c>
      <c r="K1420">
        <v>0</v>
      </c>
      <c r="L1420">
        <v>2</v>
      </c>
      <c r="M1420">
        <v>0</v>
      </c>
      <c r="N1420">
        <v>0</v>
      </c>
      <c r="O1420">
        <v>0</v>
      </c>
      <c r="P1420">
        <v>1</v>
      </c>
      <c r="Q1420">
        <v>25</v>
      </c>
    </row>
    <row r="1421" spans="2:17" x14ac:dyDescent="0.25">
      <c r="B1421">
        <v>176</v>
      </c>
      <c r="C1421">
        <v>84</v>
      </c>
      <c r="D1421">
        <v>65</v>
      </c>
      <c r="E1421">
        <v>65</v>
      </c>
      <c r="F1421">
        <v>0</v>
      </c>
      <c r="G1421">
        <v>0</v>
      </c>
      <c r="H1421">
        <v>0</v>
      </c>
      <c r="I1421">
        <v>-1</v>
      </c>
      <c r="J1421">
        <v>0</v>
      </c>
      <c r="K1421">
        <v>0</v>
      </c>
      <c r="L1421">
        <v>2</v>
      </c>
      <c r="M1421">
        <v>0</v>
      </c>
      <c r="N1421">
        <v>0</v>
      </c>
      <c r="O1421">
        <v>0</v>
      </c>
      <c r="P1421">
        <v>1</v>
      </c>
      <c r="Q1421">
        <v>25</v>
      </c>
    </row>
    <row r="1422" spans="2:17" x14ac:dyDescent="0.25">
      <c r="B1422">
        <v>177</v>
      </c>
      <c r="C1422">
        <v>84</v>
      </c>
      <c r="D1422">
        <v>65</v>
      </c>
      <c r="E1422">
        <v>65</v>
      </c>
      <c r="F1422">
        <v>0</v>
      </c>
      <c r="G1422">
        <v>0</v>
      </c>
      <c r="H1422">
        <v>0</v>
      </c>
      <c r="I1422">
        <v>-1</v>
      </c>
      <c r="J1422">
        <v>0</v>
      </c>
      <c r="K1422">
        <v>0</v>
      </c>
      <c r="L1422">
        <v>2</v>
      </c>
      <c r="M1422">
        <v>0</v>
      </c>
      <c r="N1422">
        <v>0</v>
      </c>
      <c r="O1422">
        <v>0</v>
      </c>
      <c r="P1422">
        <v>1</v>
      </c>
      <c r="Q1422">
        <v>25</v>
      </c>
    </row>
    <row r="1423" spans="2:17" x14ac:dyDescent="0.25">
      <c r="B1423">
        <v>178</v>
      </c>
      <c r="C1423">
        <v>84</v>
      </c>
      <c r="D1423">
        <v>65</v>
      </c>
      <c r="E1423">
        <v>65</v>
      </c>
      <c r="F1423">
        <v>0</v>
      </c>
      <c r="G1423">
        <v>0</v>
      </c>
      <c r="H1423">
        <v>0</v>
      </c>
      <c r="I1423">
        <v>-1</v>
      </c>
      <c r="J1423">
        <v>0</v>
      </c>
      <c r="K1423">
        <v>0</v>
      </c>
      <c r="L1423">
        <v>2</v>
      </c>
      <c r="M1423">
        <v>0</v>
      </c>
      <c r="N1423">
        <v>0</v>
      </c>
      <c r="O1423">
        <v>0</v>
      </c>
      <c r="P1423">
        <v>1</v>
      </c>
      <c r="Q1423">
        <v>25</v>
      </c>
    </row>
    <row r="1424" spans="2:17" x14ac:dyDescent="0.25">
      <c r="B1424">
        <v>179</v>
      </c>
      <c r="C1424">
        <v>84</v>
      </c>
      <c r="D1424">
        <v>65</v>
      </c>
      <c r="E1424">
        <v>65</v>
      </c>
      <c r="F1424">
        <v>0</v>
      </c>
      <c r="G1424">
        <v>0</v>
      </c>
      <c r="H1424">
        <v>0</v>
      </c>
      <c r="I1424">
        <v>-1</v>
      </c>
      <c r="J1424">
        <v>0</v>
      </c>
      <c r="K1424">
        <v>0</v>
      </c>
      <c r="L1424">
        <v>2</v>
      </c>
      <c r="M1424">
        <v>0</v>
      </c>
      <c r="N1424">
        <v>0</v>
      </c>
      <c r="O1424">
        <v>0</v>
      </c>
      <c r="P1424">
        <v>1</v>
      </c>
      <c r="Q1424">
        <v>25</v>
      </c>
    </row>
    <row r="1425" spans="2:17" x14ac:dyDescent="0.25">
      <c r="B1425">
        <v>180</v>
      </c>
      <c r="C1425">
        <v>84</v>
      </c>
      <c r="D1425">
        <v>65</v>
      </c>
      <c r="E1425">
        <v>65</v>
      </c>
      <c r="F1425">
        <v>0</v>
      </c>
      <c r="G1425">
        <v>0</v>
      </c>
      <c r="H1425">
        <v>0</v>
      </c>
      <c r="I1425">
        <v>-1</v>
      </c>
      <c r="J1425">
        <v>0</v>
      </c>
      <c r="K1425">
        <v>0</v>
      </c>
      <c r="L1425">
        <v>2</v>
      </c>
      <c r="M1425">
        <v>0</v>
      </c>
      <c r="N1425">
        <v>0</v>
      </c>
      <c r="O1425">
        <v>0</v>
      </c>
      <c r="P1425">
        <v>1</v>
      </c>
      <c r="Q1425">
        <v>25</v>
      </c>
    </row>
    <row r="1426" spans="2:17" x14ac:dyDescent="0.25">
      <c r="B1426">
        <v>181</v>
      </c>
      <c r="C1426">
        <v>84</v>
      </c>
      <c r="D1426">
        <v>65</v>
      </c>
      <c r="E1426">
        <v>65</v>
      </c>
      <c r="F1426">
        <v>0</v>
      </c>
      <c r="G1426">
        <v>0</v>
      </c>
      <c r="H1426">
        <v>0</v>
      </c>
      <c r="I1426">
        <v>-1</v>
      </c>
      <c r="J1426">
        <v>0</v>
      </c>
      <c r="K1426">
        <v>0</v>
      </c>
      <c r="L1426">
        <v>2</v>
      </c>
      <c r="M1426">
        <v>0</v>
      </c>
      <c r="N1426">
        <v>0</v>
      </c>
      <c r="O1426">
        <v>0</v>
      </c>
      <c r="P1426">
        <v>1</v>
      </c>
      <c r="Q1426">
        <v>25</v>
      </c>
    </row>
    <row r="1427" spans="2:17" x14ac:dyDescent="0.25">
      <c r="B1427">
        <v>182</v>
      </c>
      <c r="C1427">
        <v>84</v>
      </c>
      <c r="D1427">
        <v>65</v>
      </c>
      <c r="E1427">
        <v>65</v>
      </c>
      <c r="F1427">
        <v>0</v>
      </c>
      <c r="G1427">
        <v>0</v>
      </c>
      <c r="H1427">
        <v>0</v>
      </c>
      <c r="I1427">
        <v>-1</v>
      </c>
      <c r="J1427">
        <v>0</v>
      </c>
      <c r="K1427">
        <v>0</v>
      </c>
      <c r="L1427">
        <v>2</v>
      </c>
      <c r="M1427">
        <v>0</v>
      </c>
      <c r="N1427">
        <v>0</v>
      </c>
      <c r="O1427">
        <v>0</v>
      </c>
      <c r="P1427">
        <v>1</v>
      </c>
      <c r="Q1427">
        <v>25</v>
      </c>
    </row>
    <row r="1428" spans="2:17" x14ac:dyDescent="0.25">
      <c r="B1428">
        <v>183</v>
      </c>
      <c r="C1428">
        <v>84</v>
      </c>
      <c r="D1428">
        <v>65</v>
      </c>
      <c r="E1428">
        <v>65</v>
      </c>
      <c r="F1428">
        <v>0</v>
      </c>
      <c r="G1428">
        <v>0</v>
      </c>
      <c r="H1428">
        <v>0</v>
      </c>
      <c r="I1428">
        <v>-1</v>
      </c>
      <c r="J1428">
        <v>0</v>
      </c>
      <c r="K1428">
        <v>0</v>
      </c>
      <c r="L1428">
        <v>2</v>
      </c>
      <c r="M1428">
        <v>0</v>
      </c>
      <c r="N1428">
        <v>0</v>
      </c>
      <c r="O1428">
        <v>0</v>
      </c>
      <c r="P1428">
        <v>1</v>
      </c>
      <c r="Q1428">
        <v>25</v>
      </c>
    </row>
    <row r="1429" spans="2:17" x14ac:dyDescent="0.25">
      <c r="B1429">
        <v>184</v>
      </c>
      <c r="C1429">
        <v>84</v>
      </c>
      <c r="D1429">
        <v>65</v>
      </c>
      <c r="E1429">
        <v>65</v>
      </c>
      <c r="F1429">
        <v>0</v>
      </c>
      <c r="G1429">
        <v>0</v>
      </c>
      <c r="H1429">
        <v>0</v>
      </c>
      <c r="I1429">
        <v>-1</v>
      </c>
      <c r="J1429">
        <v>0</v>
      </c>
      <c r="K1429">
        <v>0</v>
      </c>
      <c r="L1429">
        <v>2</v>
      </c>
      <c r="M1429">
        <v>0</v>
      </c>
      <c r="N1429">
        <v>0</v>
      </c>
      <c r="O1429">
        <v>0</v>
      </c>
      <c r="P1429">
        <v>1</v>
      </c>
      <c r="Q1429">
        <v>25</v>
      </c>
    </row>
    <row r="1430" spans="2:17" x14ac:dyDescent="0.25">
      <c r="B1430">
        <v>185</v>
      </c>
      <c r="C1430">
        <v>84</v>
      </c>
      <c r="D1430">
        <v>65</v>
      </c>
      <c r="E1430">
        <v>65</v>
      </c>
      <c r="F1430">
        <v>0</v>
      </c>
      <c r="G1430">
        <v>0</v>
      </c>
      <c r="H1430">
        <v>0</v>
      </c>
      <c r="I1430">
        <v>-1</v>
      </c>
      <c r="J1430">
        <v>0</v>
      </c>
      <c r="K1430">
        <v>0</v>
      </c>
      <c r="L1430">
        <v>2</v>
      </c>
      <c r="M1430">
        <v>0</v>
      </c>
      <c r="N1430">
        <v>0</v>
      </c>
      <c r="O1430">
        <v>0</v>
      </c>
      <c r="P1430">
        <v>1</v>
      </c>
      <c r="Q1430">
        <v>25</v>
      </c>
    </row>
    <row r="1431" spans="2:17" x14ac:dyDescent="0.25">
      <c r="B1431">
        <v>186</v>
      </c>
      <c r="C1431">
        <v>84</v>
      </c>
      <c r="D1431">
        <v>65</v>
      </c>
      <c r="E1431">
        <v>65</v>
      </c>
      <c r="F1431">
        <v>0</v>
      </c>
      <c r="G1431">
        <v>0</v>
      </c>
      <c r="H1431">
        <v>0</v>
      </c>
      <c r="I1431">
        <v>-1</v>
      </c>
      <c r="J1431">
        <v>0</v>
      </c>
      <c r="K1431">
        <v>0</v>
      </c>
      <c r="L1431">
        <v>2</v>
      </c>
      <c r="M1431">
        <v>0</v>
      </c>
      <c r="N1431">
        <v>0</v>
      </c>
      <c r="O1431">
        <v>0</v>
      </c>
      <c r="P1431">
        <v>1</v>
      </c>
      <c r="Q1431">
        <v>25</v>
      </c>
    </row>
    <row r="1432" spans="2:17" x14ac:dyDescent="0.25">
      <c r="B1432">
        <v>187</v>
      </c>
      <c r="C1432">
        <v>84</v>
      </c>
      <c r="D1432">
        <v>65</v>
      </c>
      <c r="E1432">
        <v>65</v>
      </c>
      <c r="F1432">
        <v>0</v>
      </c>
      <c r="G1432">
        <v>0</v>
      </c>
      <c r="H1432">
        <v>0</v>
      </c>
      <c r="I1432">
        <v>-1</v>
      </c>
      <c r="J1432">
        <v>0</v>
      </c>
      <c r="K1432">
        <v>0</v>
      </c>
      <c r="L1432">
        <v>2</v>
      </c>
      <c r="M1432">
        <v>0</v>
      </c>
      <c r="N1432">
        <v>0</v>
      </c>
      <c r="O1432">
        <v>0</v>
      </c>
      <c r="P1432">
        <v>1</v>
      </c>
      <c r="Q1432">
        <v>25</v>
      </c>
    </row>
    <row r="1433" spans="2:17" x14ac:dyDescent="0.25">
      <c r="B1433">
        <v>188</v>
      </c>
      <c r="C1433">
        <v>84</v>
      </c>
      <c r="D1433">
        <v>65</v>
      </c>
      <c r="E1433">
        <v>65</v>
      </c>
      <c r="F1433">
        <v>0</v>
      </c>
      <c r="G1433">
        <v>0</v>
      </c>
      <c r="H1433">
        <v>0</v>
      </c>
      <c r="I1433">
        <v>-1</v>
      </c>
      <c r="J1433">
        <v>0</v>
      </c>
      <c r="K1433">
        <v>0</v>
      </c>
      <c r="L1433">
        <v>2</v>
      </c>
      <c r="M1433">
        <v>0</v>
      </c>
      <c r="N1433">
        <v>0</v>
      </c>
      <c r="O1433">
        <v>0</v>
      </c>
      <c r="P1433">
        <v>1</v>
      </c>
      <c r="Q1433">
        <v>25</v>
      </c>
    </row>
    <row r="1434" spans="2:17" x14ac:dyDescent="0.25">
      <c r="B1434">
        <v>189</v>
      </c>
      <c r="C1434">
        <v>84</v>
      </c>
      <c r="D1434">
        <v>65</v>
      </c>
      <c r="E1434">
        <v>65</v>
      </c>
      <c r="F1434">
        <v>0</v>
      </c>
      <c r="G1434">
        <v>0</v>
      </c>
      <c r="H1434">
        <v>0</v>
      </c>
      <c r="I1434">
        <v>-1</v>
      </c>
      <c r="J1434">
        <v>0</v>
      </c>
      <c r="K1434">
        <v>0</v>
      </c>
      <c r="L1434">
        <v>2</v>
      </c>
      <c r="M1434">
        <v>0</v>
      </c>
      <c r="N1434">
        <v>0</v>
      </c>
      <c r="O1434">
        <v>0</v>
      </c>
      <c r="P1434">
        <v>1</v>
      </c>
      <c r="Q1434">
        <v>25</v>
      </c>
    </row>
    <row r="1435" spans="2:17" x14ac:dyDescent="0.25">
      <c r="B1435">
        <v>190</v>
      </c>
      <c r="C1435">
        <v>84</v>
      </c>
      <c r="D1435">
        <v>65</v>
      </c>
      <c r="E1435">
        <v>65</v>
      </c>
      <c r="F1435">
        <v>0</v>
      </c>
      <c r="G1435">
        <v>0</v>
      </c>
      <c r="H1435">
        <v>0</v>
      </c>
      <c r="I1435">
        <v>-1</v>
      </c>
      <c r="J1435">
        <v>0</v>
      </c>
      <c r="K1435">
        <v>0</v>
      </c>
      <c r="L1435">
        <v>2</v>
      </c>
      <c r="M1435">
        <v>0</v>
      </c>
      <c r="N1435">
        <v>0</v>
      </c>
      <c r="O1435">
        <v>0</v>
      </c>
      <c r="P1435">
        <v>1</v>
      </c>
      <c r="Q1435">
        <v>25</v>
      </c>
    </row>
    <row r="1436" spans="2:17" x14ac:dyDescent="0.25">
      <c r="B1436">
        <v>191</v>
      </c>
      <c r="C1436">
        <v>84</v>
      </c>
      <c r="D1436">
        <v>65</v>
      </c>
      <c r="E1436">
        <v>65</v>
      </c>
      <c r="F1436">
        <v>0</v>
      </c>
      <c r="G1436">
        <v>0</v>
      </c>
      <c r="H1436">
        <v>0</v>
      </c>
      <c r="I1436">
        <v>-1</v>
      </c>
      <c r="J1436">
        <v>0</v>
      </c>
      <c r="K1436">
        <v>0</v>
      </c>
      <c r="L1436">
        <v>2</v>
      </c>
      <c r="M1436">
        <v>0</v>
      </c>
      <c r="N1436">
        <v>0</v>
      </c>
      <c r="O1436">
        <v>0</v>
      </c>
      <c r="P1436">
        <v>1</v>
      </c>
      <c r="Q1436">
        <v>25</v>
      </c>
    </row>
    <row r="1437" spans="2:17" x14ac:dyDescent="0.25">
      <c r="B1437">
        <v>192</v>
      </c>
      <c r="C1437">
        <v>84</v>
      </c>
      <c r="D1437">
        <v>65</v>
      </c>
      <c r="E1437">
        <v>65</v>
      </c>
      <c r="F1437">
        <v>0</v>
      </c>
      <c r="G1437">
        <v>0</v>
      </c>
      <c r="H1437">
        <v>0</v>
      </c>
      <c r="I1437">
        <v>-1</v>
      </c>
      <c r="J1437">
        <v>0</v>
      </c>
      <c r="K1437">
        <v>0</v>
      </c>
      <c r="L1437">
        <v>2</v>
      </c>
      <c r="M1437">
        <v>0</v>
      </c>
      <c r="N1437">
        <v>0</v>
      </c>
      <c r="O1437">
        <v>0</v>
      </c>
      <c r="P1437">
        <v>1</v>
      </c>
      <c r="Q1437">
        <v>25</v>
      </c>
    </row>
    <row r="1438" spans="2:17" x14ac:dyDescent="0.25">
      <c r="B1438">
        <v>193</v>
      </c>
      <c r="C1438">
        <v>84</v>
      </c>
      <c r="D1438">
        <v>65</v>
      </c>
      <c r="E1438">
        <v>65</v>
      </c>
      <c r="F1438">
        <v>0</v>
      </c>
      <c r="G1438">
        <v>0</v>
      </c>
      <c r="H1438">
        <v>0</v>
      </c>
      <c r="I1438">
        <v>-1</v>
      </c>
      <c r="J1438">
        <v>0</v>
      </c>
      <c r="K1438">
        <v>0</v>
      </c>
      <c r="L1438">
        <v>2</v>
      </c>
      <c r="M1438">
        <v>0</v>
      </c>
      <c r="N1438">
        <v>0</v>
      </c>
      <c r="O1438">
        <v>0</v>
      </c>
      <c r="P1438">
        <v>1</v>
      </c>
      <c r="Q1438">
        <v>25</v>
      </c>
    </row>
    <row r="1439" spans="2:17" x14ac:dyDescent="0.25">
      <c r="B1439">
        <v>194</v>
      </c>
      <c r="C1439">
        <v>84</v>
      </c>
      <c r="D1439">
        <v>65</v>
      </c>
      <c r="E1439">
        <v>65</v>
      </c>
      <c r="F1439">
        <v>0</v>
      </c>
      <c r="G1439">
        <v>0</v>
      </c>
      <c r="H1439">
        <v>0</v>
      </c>
      <c r="I1439">
        <v>-1</v>
      </c>
      <c r="J1439">
        <v>0</v>
      </c>
      <c r="K1439">
        <v>0</v>
      </c>
      <c r="L1439">
        <v>2</v>
      </c>
      <c r="M1439">
        <v>0</v>
      </c>
      <c r="N1439">
        <v>0</v>
      </c>
      <c r="O1439">
        <v>0</v>
      </c>
      <c r="P1439">
        <v>1</v>
      </c>
      <c r="Q1439">
        <v>25</v>
      </c>
    </row>
    <row r="1440" spans="2:17" x14ac:dyDescent="0.25">
      <c r="B1440">
        <v>195</v>
      </c>
      <c r="C1440">
        <v>84</v>
      </c>
      <c r="D1440">
        <v>65</v>
      </c>
      <c r="E1440">
        <v>65</v>
      </c>
      <c r="F1440">
        <v>0</v>
      </c>
      <c r="G1440">
        <v>0</v>
      </c>
      <c r="H1440">
        <v>0</v>
      </c>
      <c r="I1440">
        <v>-1</v>
      </c>
      <c r="J1440">
        <v>0</v>
      </c>
      <c r="K1440">
        <v>0</v>
      </c>
      <c r="L1440">
        <v>2</v>
      </c>
      <c r="M1440">
        <v>0</v>
      </c>
      <c r="N1440">
        <v>0</v>
      </c>
      <c r="O1440">
        <v>0</v>
      </c>
      <c r="P1440">
        <v>1</v>
      </c>
      <c r="Q1440">
        <v>25</v>
      </c>
    </row>
    <row r="1441" spans="2:17" x14ac:dyDescent="0.25">
      <c r="B1441">
        <v>196</v>
      </c>
      <c r="C1441">
        <v>84</v>
      </c>
      <c r="D1441">
        <v>65</v>
      </c>
      <c r="E1441">
        <v>65</v>
      </c>
      <c r="F1441">
        <v>0</v>
      </c>
      <c r="G1441">
        <v>0</v>
      </c>
      <c r="H1441">
        <v>0</v>
      </c>
      <c r="I1441">
        <v>-1</v>
      </c>
      <c r="J1441">
        <v>0</v>
      </c>
      <c r="K1441">
        <v>0</v>
      </c>
      <c r="L1441">
        <v>2</v>
      </c>
      <c r="M1441">
        <v>0</v>
      </c>
      <c r="N1441">
        <v>0</v>
      </c>
      <c r="O1441">
        <v>0</v>
      </c>
      <c r="P1441">
        <v>1</v>
      </c>
      <c r="Q1441">
        <v>25</v>
      </c>
    </row>
    <row r="1442" spans="2:17" x14ac:dyDescent="0.25">
      <c r="B1442">
        <v>197</v>
      </c>
      <c r="C1442">
        <v>84</v>
      </c>
      <c r="D1442">
        <v>65</v>
      </c>
      <c r="E1442">
        <v>65</v>
      </c>
      <c r="F1442">
        <v>0</v>
      </c>
      <c r="G1442">
        <v>0</v>
      </c>
      <c r="H1442">
        <v>0</v>
      </c>
      <c r="I1442">
        <v>-1</v>
      </c>
      <c r="J1442">
        <v>0</v>
      </c>
      <c r="K1442">
        <v>0</v>
      </c>
      <c r="L1442">
        <v>2</v>
      </c>
      <c r="M1442">
        <v>0</v>
      </c>
      <c r="N1442">
        <v>0</v>
      </c>
      <c r="O1442">
        <v>0</v>
      </c>
      <c r="P1442">
        <v>1</v>
      </c>
      <c r="Q1442">
        <v>25</v>
      </c>
    </row>
    <row r="1443" spans="2:17" x14ac:dyDescent="0.25">
      <c r="B1443">
        <v>198</v>
      </c>
      <c r="C1443">
        <v>84</v>
      </c>
      <c r="D1443">
        <v>65</v>
      </c>
      <c r="E1443">
        <v>65</v>
      </c>
      <c r="F1443">
        <v>0</v>
      </c>
      <c r="G1443">
        <v>0</v>
      </c>
      <c r="H1443">
        <v>0</v>
      </c>
      <c r="I1443">
        <v>-1</v>
      </c>
      <c r="J1443">
        <v>0</v>
      </c>
      <c r="K1443">
        <v>0</v>
      </c>
      <c r="L1443">
        <v>2</v>
      </c>
      <c r="M1443">
        <v>0</v>
      </c>
      <c r="N1443">
        <v>0</v>
      </c>
      <c r="O1443">
        <v>0</v>
      </c>
      <c r="P1443">
        <v>1</v>
      </c>
      <c r="Q1443">
        <v>25</v>
      </c>
    </row>
    <row r="1444" spans="2:17" x14ac:dyDescent="0.25">
      <c r="B1444">
        <v>199</v>
      </c>
      <c r="C1444">
        <v>84</v>
      </c>
      <c r="D1444">
        <v>65</v>
      </c>
      <c r="E1444">
        <v>65</v>
      </c>
      <c r="F1444">
        <v>0</v>
      </c>
      <c r="G1444">
        <v>0</v>
      </c>
      <c r="H1444">
        <v>0</v>
      </c>
      <c r="I1444">
        <v>-1</v>
      </c>
      <c r="J1444">
        <v>0</v>
      </c>
      <c r="K1444">
        <v>0</v>
      </c>
      <c r="L1444">
        <v>2</v>
      </c>
      <c r="M1444">
        <v>0</v>
      </c>
      <c r="N1444">
        <v>0</v>
      </c>
      <c r="O1444">
        <v>0</v>
      </c>
      <c r="P1444">
        <v>1</v>
      </c>
      <c r="Q1444">
        <v>25</v>
      </c>
    </row>
    <row r="1445" spans="2:17" x14ac:dyDescent="0.25">
      <c r="B1445">
        <v>200</v>
      </c>
      <c r="C1445">
        <v>84</v>
      </c>
      <c r="D1445">
        <v>65</v>
      </c>
      <c r="E1445">
        <v>65</v>
      </c>
      <c r="F1445">
        <v>0</v>
      </c>
      <c r="G1445">
        <v>0</v>
      </c>
      <c r="H1445">
        <v>0</v>
      </c>
      <c r="I1445">
        <v>-1</v>
      </c>
      <c r="J1445">
        <v>0</v>
      </c>
      <c r="K1445">
        <v>0</v>
      </c>
      <c r="L1445">
        <v>2</v>
      </c>
      <c r="M1445">
        <v>0</v>
      </c>
      <c r="N1445">
        <v>0</v>
      </c>
      <c r="O1445">
        <v>0</v>
      </c>
      <c r="P1445">
        <v>1</v>
      </c>
      <c r="Q1445">
        <v>25</v>
      </c>
    </row>
    <row r="1446" spans="2:17" x14ac:dyDescent="0.25">
      <c r="B1446">
        <v>201</v>
      </c>
      <c r="C1446">
        <v>84</v>
      </c>
      <c r="D1446">
        <v>65</v>
      </c>
      <c r="E1446">
        <v>65</v>
      </c>
      <c r="F1446">
        <v>0</v>
      </c>
      <c r="G1446">
        <v>0</v>
      </c>
      <c r="H1446">
        <v>0</v>
      </c>
      <c r="I1446">
        <v>-1</v>
      </c>
      <c r="J1446">
        <v>0</v>
      </c>
      <c r="K1446">
        <v>0</v>
      </c>
      <c r="L1446">
        <v>2</v>
      </c>
      <c r="M1446">
        <v>0</v>
      </c>
      <c r="N1446">
        <v>0</v>
      </c>
      <c r="O1446">
        <v>0</v>
      </c>
      <c r="P1446">
        <v>1</v>
      </c>
      <c r="Q1446">
        <v>25</v>
      </c>
    </row>
    <row r="1447" spans="2:17" x14ac:dyDescent="0.25">
      <c r="B1447">
        <v>202</v>
      </c>
      <c r="C1447">
        <v>84</v>
      </c>
      <c r="D1447">
        <v>65</v>
      </c>
      <c r="E1447">
        <v>65</v>
      </c>
      <c r="F1447">
        <v>0</v>
      </c>
      <c r="G1447">
        <v>0</v>
      </c>
      <c r="H1447">
        <v>0</v>
      </c>
      <c r="I1447">
        <v>-1</v>
      </c>
      <c r="J1447">
        <v>0</v>
      </c>
      <c r="K1447">
        <v>0</v>
      </c>
      <c r="L1447">
        <v>2</v>
      </c>
      <c r="M1447">
        <v>0</v>
      </c>
      <c r="N1447">
        <v>0</v>
      </c>
      <c r="O1447">
        <v>0</v>
      </c>
      <c r="P1447">
        <v>1</v>
      </c>
      <c r="Q1447">
        <v>25</v>
      </c>
    </row>
    <row r="1448" spans="2:17" x14ac:dyDescent="0.25">
      <c r="B1448">
        <v>203</v>
      </c>
      <c r="C1448">
        <v>84</v>
      </c>
      <c r="D1448">
        <v>65</v>
      </c>
      <c r="E1448">
        <v>65</v>
      </c>
      <c r="F1448">
        <v>0</v>
      </c>
      <c r="G1448">
        <v>0</v>
      </c>
      <c r="H1448">
        <v>0</v>
      </c>
      <c r="I1448">
        <v>-1</v>
      </c>
      <c r="J1448">
        <v>0</v>
      </c>
      <c r="K1448">
        <v>0</v>
      </c>
      <c r="L1448">
        <v>2</v>
      </c>
      <c r="M1448">
        <v>0</v>
      </c>
      <c r="N1448">
        <v>0</v>
      </c>
      <c r="O1448">
        <v>0</v>
      </c>
      <c r="P1448">
        <v>1</v>
      </c>
      <c r="Q1448">
        <v>25</v>
      </c>
    </row>
    <row r="1449" spans="2:17" x14ac:dyDescent="0.25">
      <c r="B1449">
        <v>204</v>
      </c>
      <c r="C1449">
        <v>84</v>
      </c>
      <c r="D1449">
        <v>65</v>
      </c>
      <c r="E1449">
        <v>65</v>
      </c>
      <c r="F1449">
        <v>0</v>
      </c>
      <c r="G1449">
        <v>0</v>
      </c>
      <c r="H1449">
        <v>0</v>
      </c>
      <c r="I1449">
        <v>-1</v>
      </c>
      <c r="J1449">
        <v>0</v>
      </c>
      <c r="K1449">
        <v>0</v>
      </c>
      <c r="L1449">
        <v>2</v>
      </c>
      <c r="M1449">
        <v>0</v>
      </c>
      <c r="N1449">
        <v>0</v>
      </c>
      <c r="O1449">
        <v>0</v>
      </c>
      <c r="P1449">
        <v>1</v>
      </c>
      <c r="Q1449">
        <v>25</v>
      </c>
    </row>
    <row r="1450" spans="2:17" x14ac:dyDescent="0.25">
      <c r="B1450">
        <v>205</v>
      </c>
      <c r="C1450">
        <v>84</v>
      </c>
      <c r="D1450">
        <v>65</v>
      </c>
      <c r="E1450">
        <v>65</v>
      </c>
      <c r="F1450">
        <v>0</v>
      </c>
      <c r="G1450">
        <v>0</v>
      </c>
      <c r="H1450">
        <v>0</v>
      </c>
      <c r="I1450">
        <v>-1</v>
      </c>
      <c r="J1450">
        <v>0</v>
      </c>
      <c r="K1450">
        <v>0</v>
      </c>
      <c r="L1450">
        <v>2</v>
      </c>
      <c r="M1450">
        <v>0</v>
      </c>
      <c r="N1450">
        <v>0</v>
      </c>
      <c r="O1450">
        <v>0</v>
      </c>
      <c r="P1450">
        <v>1</v>
      </c>
      <c r="Q1450">
        <v>25</v>
      </c>
    </row>
    <row r="1451" spans="2:17" x14ac:dyDescent="0.25">
      <c r="B1451">
        <v>206</v>
      </c>
      <c r="C1451">
        <v>84</v>
      </c>
      <c r="D1451">
        <v>65</v>
      </c>
      <c r="E1451">
        <v>65</v>
      </c>
      <c r="F1451">
        <v>0</v>
      </c>
      <c r="G1451">
        <v>0</v>
      </c>
      <c r="H1451">
        <v>0</v>
      </c>
      <c r="I1451">
        <v>-1</v>
      </c>
      <c r="J1451">
        <v>0</v>
      </c>
      <c r="K1451">
        <v>0</v>
      </c>
      <c r="L1451">
        <v>2</v>
      </c>
      <c r="M1451">
        <v>0</v>
      </c>
      <c r="N1451">
        <v>0</v>
      </c>
      <c r="O1451">
        <v>0</v>
      </c>
      <c r="P1451">
        <v>1</v>
      </c>
      <c r="Q1451">
        <v>25</v>
      </c>
    </row>
    <row r="1452" spans="2:17" x14ac:dyDescent="0.25">
      <c r="B1452">
        <v>207</v>
      </c>
      <c r="C1452">
        <v>84</v>
      </c>
      <c r="D1452">
        <v>65</v>
      </c>
      <c r="E1452">
        <v>65</v>
      </c>
      <c r="F1452">
        <v>0</v>
      </c>
      <c r="G1452">
        <v>0</v>
      </c>
      <c r="H1452">
        <v>0</v>
      </c>
      <c r="I1452">
        <v>-1</v>
      </c>
      <c r="J1452">
        <v>0</v>
      </c>
      <c r="K1452">
        <v>0</v>
      </c>
      <c r="L1452">
        <v>2</v>
      </c>
      <c r="M1452">
        <v>0</v>
      </c>
      <c r="N1452">
        <v>0</v>
      </c>
      <c r="O1452">
        <v>0</v>
      </c>
      <c r="P1452">
        <v>1</v>
      </c>
      <c r="Q1452">
        <v>25</v>
      </c>
    </row>
    <row r="1453" spans="2:17" x14ac:dyDescent="0.25">
      <c r="B1453">
        <v>208</v>
      </c>
      <c r="C1453">
        <v>84</v>
      </c>
      <c r="D1453">
        <v>65</v>
      </c>
      <c r="E1453">
        <v>65</v>
      </c>
      <c r="F1453">
        <v>0</v>
      </c>
      <c r="G1453">
        <v>0</v>
      </c>
      <c r="H1453">
        <v>0</v>
      </c>
      <c r="I1453">
        <v>-1</v>
      </c>
      <c r="J1453">
        <v>0</v>
      </c>
      <c r="K1453">
        <v>0</v>
      </c>
      <c r="L1453">
        <v>2</v>
      </c>
      <c r="M1453">
        <v>0</v>
      </c>
      <c r="N1453">
        <v>0</v>
      </c>
      <c r="O1453">
        <v>0</v>
      </c>
      <c r="P1453">
        <v>1</v>
      </c>
      <c r="Q1453">
        <v>25</v>
      </c>
    </row>
    <row r="1454" spans="2:17" x14ac:dyDescent="0.25">
      <c r="B1454">
        <v>209</v>
      </c>
      <c r="C1454">
        <v>84</v>
      </c>
      <c r="D1454">
        <v>65</v>
      </c>
      <c r="E1454">
        <v>65</v>
      </c>
      <c r="F1454">
        <v>0</v>
      </c>
      <c r="G1454">
        <v>0</v>
      </c>
      <c r="H1454">
        <v>0</v>
      </c>
      <c r="I1454">
        <v>-1</v>
      </c>
      <c r="J1454">
        <v>0</v>
      </c>
      <c r="K1454">
        <v>0</v>
      </c>
      <c r="L1454">
        <v>2</v>
      </c>
      <c r="M1454">
        <v>0</v>
      </c>
      <c r="N1454">
        <v>0</v>
      </c>
      <c r="O1454">
        <v>0</v>
      </c>
      <c r="P1454">
        <v>1</v>
      </c>
      <c r="Q1454">
        <v>25</v>
      </c>
    </row>
    <row r="1455" spans="2:17" x14ac:dyDescent="0.25">
      <c r="B1455">
        <v>210</v>
      </c>
      <c r="C1455">
        <v>84</v>
      </c>
      <c r="D1455">
        <v>65</v>
      </c>
      <c r="E1455">
        <v>65</v>
      </c>
      <c r="F1455">
        <v>0</v>
      </c>
      <c r="G1455">
        <v>0</v>
      </c>
      <c r="H1455">
        <v>0</v>
      </c>
      <c r="I1455">
        <v>-1</v>
      </c>
      <c r="J1455">
        <v>0</v>
      </c>
      <c r="K1455">
        <v>0</v>
      </c>
      <c r="L1455">
        <v>2</v>
      </c>
      <c r="M1455">
        <v>0</v>
      </c>
      <c r="N1455">
        <v>0</v>
      </c>
      <c r="O1455">
        <v>0</v>
      </c>
      <c r="P1455">
        <v>1</v>
      </c>
      <c r="Q1455">
        <v>25</v>
      </c>
    </row>
    <row r="1456" spans="2:17" x14ac:dyDescent="0.25">
      <c r="B1456">
        <v>211</v>
      </c>
      <c r="C1456">
        <v>84</v>
      </c>
      <c r="D1456">
        <v>65</v>
      </c>
      <c r="E1456">
        <v>65</v>
      </c>
      <c r="F1456">
        <v>0</v>
      </c>
      <c r="G1456">
        <v>0</v>
      </c>
      <c r="H1456">
        <v>0</v>
      </c>
      <c r="I1456">
        <v>-1</v>
      </c>
      <c r="J1456">
        <v>0</v>
      </c>
      <c r="K1456">
        <v>0</v>
      </c>
      <c r="L1456">
        <v>2</v>
      </c>
      <c r="M1456">
        <v>0</v>
      </c>
      <c r="N1456">
        <v>0</v>
      </c>
      <c r="O1456">
        <v>0</v>
      </c>
      <c r="P1456">
        <v>1</v>
      </c>
      <c r="Q1456">
        <v>25</v>
      </c>
    </row>
    <row r="1457" spans="2:17" x14ac:dyDescent="0.25">
      <c r="B1457">
        <v>212</v>
      </c>
      <c r="C1457">
        <v>84</v>
      </c>
      <c r="D1457">
        <v>65</v>
      </c>
      <c r="E1457">
        <v>65</v>
      </c>
      <c r="F1457">
        <v>0</v>
      </c>
      <c r="G1457">
        <v>0</v>
      </c>
      <c r="H1457">
        <v>0</v>
      </c>
      <c r="I1457">
        <v>-1</v>
      </c>
      <c r="J1457">
        <v>0</v>
      </c>
      <c r="K1457">
        <v>0</v>
      </c>
      <c r="L1457">
        <v>2</v>
      </c>
      <c r="M1457">
        <v>0</v>
      </c>
      <c r="N1457">
        <v>0</v>
      </c>
      <c r="O1457">
        <v>0</v>
      </c>
      <c r="P1457">
        <v>1</v>
      </c>
      <c r="Q1457">
        <v>25</v>
      </c>
    </row>
    <row r="1458" spans="2:17" x14ac:dyDescent="0.25">
      <c r="B1458">
        <v>213</v>
      </c>
      <c r="C1458">
        <v>84</v>
      </c>
      <c r="D1458">
        <v>65</v>
      </c>
      <c r="E1458">
        <v>65</v>
      </c>
      <c r="F1458">
        <v>0</v>
      </c>
      <c r="G1458">
        <v>0</v>
      </c>
      <c r="H1458">
        <v>0</v>
      </c>
      <c r="I1458">
        <v>-1</v>
      </c>
      <c r="J1458">
        <v>0</v>
      </c>
      <c r="K1458">
        <v>0</v>
      </c>
      <c r="L1458">
        <v>2</v>
      </c>
      <c r="M1458">
        <v>0</v>
      </c>
      <c r="N1458">
        <v>0</v>
      </c>
      <c r="O1458">
        <v>0</v>
      </c>
      <c r="P1458">
        <v>1</v>
      </c>
      <c r="Q1458">
        <v>25</v>
      </c>
    </row>
    <row r="1459" spans="2:17" x14ac:dyDescent="0.25">
      <c r="B1459">
        <v>214</v>
      </c>
      <c r="C1459">
        <v>84</v>
      </c>
      <c r="D1459">
        <v>65</v>
      </c>
      <c r="E1459">
        <v>65</v>
      </c>
      <c r="F1459">
        <v>0</v>
      </c>
      <c r="G1459">
        <v>0</v>
      </c>
      <c r="H1459">
        <v>0</v>
      </c>
      <c r="I1459">
        <v>-1</v>
      </c>
      <c r="J1459">
        <v>0</v>
      </c>
      <c r="K1459">
        <v>0</v>
      </c>
      <c r="L1459">
        <v>2</v>
      </c>
      <c r="M1459">
        <v>0</v>
      </c>
      <c r="N1459">
        <v>0</v>
      </c>
      <c r="O1459">
        <v>0</v>
      </c>
      <c r="P1459">
        <v>1</v>
      </c>
      <c r="Q1459">
        <v>25</v>
      </c>
    </row>
    <row r="1460" spans="2:17" x14ac:dyDescent="0.25">
      <c r="B1460">
        <v>215</v>
      </c>
      <c r="C1460">
        <v>84</v>
      </c>
      <c r="D1460">
        <v>65</v>
      </c>
      <c r="E1460">
        <v>65</v>
      </c>
      <c r="F1460">
        <v>0</v>
      </c>
      <c r="G1460">
        <v>0</v>
      </c>
      <c r="H1460">
        <v>0</v>
      </c>
      <c r="I1460">
        <v>-1</v>
      </c>
      <c r="J1460">
        <v>0</v>
      </c>
      <c r="K1460">
        <v>0</v>
      </c>
      <c r="L1460">
        <v>2</v>
      </c>
      <c r="M1460">
        <v>0</v>
      </c>
      <c r="N1460">
        <v>0</v>
      </c>
      <c r="O1460">
        <v>0</v>
      </c>
      <c r="P1460">
        <v>1</v>
      </c>
      <c r="Q1460">
        <v>25</v>
      </c>
    </row>
    <row r="1461" spans="2:17" x14ac:dyDescent="0.25">
      <c r="B1461">
        <v>216</v>
      </c>
      <c r="C1461">
        <v>84</v>
      </c>
      <c r="D1461">
        <v>65</v>
      </c>
      <c r="E1461">
        <v>65</v>
      </c>
      <c r="F1461">
        <v>0</v>
      </c>
      <c r="G1461">
        <v>0</v>
      </c>
      <c r="H1461">
        <v>0</v>
      </c>
      <c r="I1461">
        <v>-1</v>
      </c>
      <c r="J1461">
        <v>0</v>
      </c>
      <c r="K1461">
        <v>0</v>
      </c>
      <c r="L1461">
        <v>2</v>
      </c>
      <c r="M1461">
        <v>0</v>
      </c>
      <c r="N1461">
        <v>0</v>
      </c>
      <c r="O1461">
        <v>0</v>
      </c>
      <c r="P1461">
        <v>1</v>
      </c>
      <c r="Q1461">
        <v>25</v>
      </c>
    </row>
    <row r="1462" spans="2:17" x14ac:dyDescent="0.25">
      <c r="B1462">
        <v>217</v>
      </c>
      <c r="C1462">
        <v>84</v>
      </c>
      <c r="D1462">
        <v>65</v>
      </c>
      <c r="E1462">
        <v>65</v>
      </c>
      <c r="F1462">
        <v>0</v>
      </c>
      <c r="G1462">
        <v>0</v>
      </c>
      <c r="H1462">
        <v>0</v>
      </c>
      <c r="I1462">
        <v>-1</v>
      </c>
      <c r="J1462">
        <v>0</v>
      </c>
      <c r="K1462">
        <v>0</v>
      </c>
      <c r="L1462">
        <v>2</v>
      </c>
      <c r="M1462">
        <v>0</v>
      </c>
      <c r="N1462">
        <v>0</v>
      </c>
      <c r="O1462">
        <v>0</v>
      </c>
      <c r="P1462">
        <v>1</v>
      </c>
      <c r="Q1462">
        <v>25</v>
      </c>
    </row>
    <row r="1463" spans="2:17" x14ac:dyDescent="0.25">
      <c r="B1463">
        <v>218</v>
      </c>
      <c r="C1463">
        <v>84</v>
      </c>
      <c r="D1463">
        <v>65</v>
      </c>
      <c r="E1463">
        <v>65</v>
      </c>
      <c r="F1463">
        <v>0</v>
      </c>
      <c r="G1463">
        <v>0</v>
      </c>
      <c r="H1463">
        <v>0</v>
      </c>
      <c r="I1463">
        <v>-1</v>
      </c>
      <c r="J1463">
        <v>0</v>
      </c>
      <c r="K1463">
        <v>0</v>
      </c>
      <c r="L1463">
        <v>2</v>
      </c>
      <c r="M1463">
        <v>0</v>
      </c>
      <c r="N1463">
        <v>0</v>
      </c>
      <c r="O1463">
        <v>0</v>
      </c>
      <c r="P1463">
        <v>1</v>
      </c>
      <c r="Q1463">
        <v>25</v>
      </c>
    </row>
    <row r="1464" spans="2:17" x14ac:dyDescent="0.25">
      <c r="B1464">
        <v>219</v>
      </c>
      <c r="C1464">
        <v>84</v>
      </c>
      <c r="D1464">
        <v>65</v>
      </c>
      <c r="E1464">
        <v>65</v>
      </c>
      <c r="F1464">
        <v>0</v>
      </c>
      <c r="G1464">
        <v>0</v>
      </c>
      <c r="H1464">
        <v>0</v>
      </c>
      <c r="I1464">
        <v>-1</v>
      </c>
      <c r="J1464">
        <v>0</v>
      </c>
      <c r="K1464">
        <v>0</v>
      </c>
      <c r="L1464">
        <v>2</v>
      </c>
      <c r="M1464">
        <v>0</v>
      </c>
      <c r="N1464">
        <v>0</v>
      </c>
      <c r="O1464">
        <v>0</v>
      </c>
      <c r="P1464">
        <v>1</v>
      </c>
      <c r="Q1464">
        <v>25</v>
      </c>
    </row>
    <row r="1465" spans="2:17" x14ac:dyDescent="0.25">
      <c r="B1465">
        <v>220</v>
      </c>
      <c r="C1465">
        <v>84</v>
      </c>
      <c r="D1465">
        <v>65</v>
      </c>
      <c r="E1465">
        <v>65</v>
      </c>
      <c r="F1465">
        <v>0</v>
      </c>
      <c r="G1465">
        <v>0</v>
      </c>
      <c r="H1465">
        <v>0</v>
      </c>
      <c r="I1465">
        <v>-1</v>
      </c>
      <c r="J1465">
        <v>0</v>
      </c>
      <c r="K1465">
        <v>0</v>
      </c>
      <c r="L1465">
        <v>2</v>
      </c>
      <c r="M1465">
        <v>0</v>
      </c>
      <c r="N1465">
        <v>0</v>
      </c>
      <c r="O1465">
        <v>0</v>
      </c>
      <c r="P1465">
        <v>1</v>
      </c>
      <c r="Q1465">
        <v>25</v>
      </c>
    </row>
    <row r="1466" spans="2:17" x14ac:dyDescent="0.25">
      <c r="B1466">
        <v>221</v>
      </c>
      <c r="C1466">
        <v>84</v>
      </c>
      <c r="D1466">
        <v>65</v>
      </c>
      <c r="E1466">
        <v>65</v>
      </c>
      <c r="F1466">
        <v>0</v>
      </c>
      <c r="G1466">
        <v>0</v>
      </c>
      <c r="H1466">
        <v>0</v>
      </c>
      <c r="I1466">
        <v>-1</v>
      </c>
      <c r="J1466">
        <v>0</v>
      </c>
      <c r="K1466">
        <v>0</v>
      </c>
      <c r="L1466">
        <v>2</v>
      </c>
      <c r="M1466">
        <v>0</v>
      </c>
      <c r="N1466">
        <v>0</v>
      </c>
      <c r="O1466">
        <v>0</v>
      </c>
      <c r="P1466">
        <v>1</v>
      </c>
      <c r="Q1466">
        <v>25</v>
      </c>
    </row>
    <row r="1467" spans="2:17" x14ac:dyDescent="0.25">
      <c r="B1467">
        <v>222</v>
      </c>
      <c r="C1467">
        <v>84</v>
      </c>
      <c r="D1467">
        <v>65</v>
      </c>
      <c r="E1467">
        <v>65</v>
      </c>
      <c r="F1467">
        <v>0</v>
      </c>
      <c r="G1467">
        <v>0</v>
      </c>
      <c r="H1467">
        <v>0</v>
      </c>
      <c r="I1467">
        <v>-1</v>
      </c>
      <c r="J1467">
        <v>0</v>
      </c>
      <c r="K1467">
        <v>0</v>
      </c>
      <c r="L1467">
        <v>2</v>
      </c>
      <c r="M1467">
        <v>0</v>
      </c>
      <c r="N1467">
        <v>0</v>
      </c>
      <c r="O1467">
        <v>0</v>
      </c>
      <c r="P1467">
        <v>1</v>
      </c>
      <c r="Q1467">
        <v>25</v>
      </c>
    </row>
    <row r="1468" spans="2:17" x14ac:dyDescent="0.25">
      <c r="B1468">
        <v>223</v>
      </c>
      <c r="C1468">
        <v>84</v>
      </c>
      <c r="D1468">
        <v>65</v>
      </c>
      <c r="E1468">
        <v>65</v>
      </c>
      <c r="F1468">
        <v>0</v>
      </c>
      <c r="G1468">
        <v>0</v>
      </c>
      <c r="H1468">
        <v>0</v>
      </c>
      <c r="I1468">
        <v>-1</v>
      </c>
      <c r="J1468">
        <v>0</v>
      </c>
      <c r="K1468">
        <v>0</v>
      </c>
      <c r="L1468">
        <v>2</v>
      </c>
      <c r="M1468">
        <v>0</v>
      </c>
      <c r="N1468">
        <v>0</v>
      </c>
      <c r="O1468">
        <v>0</v>
      </c>
      <c r="P1468">
        <v>1</v>
      </c>
      <c r="Q1468">
        <v>25</v>
      </c>
    </row>
    <row r="1469" spans="2:17" x14ac:dyDescent="0.25">
      <c r="B1469">
        <v>224</v>
      </c>
      <c r="C1469">
        <v>84</v>
      </c>
      <c r="D1469">
        <v>65</v>
      </c>
      <c r="E1469">
        <v>65</v>
      </c>
      <c r="F1469">
        <v>0</v>
      </c>
      <c r="G1469">
        <v>0</v>
      </c>
      <c r="H1469">
        <v>0</v>
      </c>
      <c r="I1469">
        <v>-1</v>
      </c>
      <c r="J1469">
        <v>0</v>
      </c>
      <c r="K1469">
        <v>0</v>
      </c>
      <c r="L1469">
        <v>2</v>
      </c>
      <c r="M1469">
        <v>0</v>
      </c>
      <c r="N1469">
        <v>0</v>
      </c>
      <c r="O1469">
        <v>0</v>
      </c>
      <c r="P1469">
        <v>1</v>
      </c>
      <c r="Q1469">
        <v>25</v>
      </c>
    </row>
    <row r="1470" spans="2:17" x14ac:dyDescent="0.25">
      <c r="B1470">
        <v>225</v>
      </c>
      <c r="C1470">
        <v>84</v>
      </c>
      <c r="D1470">
        <v>65</v>
      </c>
      <c r="E1470">
        <v>65</v>
      </c>
      <c r="F1470">
        <v>0</v>
      </c>
      <c r="G1470">
        <v>0</v>
      </c>
      <c r="H1470">
        <v>0</v>
      </c>
      <c r="I1470">
        <v>-1</v>
      </c>
      <c r="J1470">
        <v>0</v>
      </c>
      <c r="K1470">
        <v>0</v>
      </c>
      <c r="L1470">
        <v>2</v>
      </c>
      <c r="M1470">
        <v>0</v>
      </c>
      <c r="N1470">
        <v>0</v>
      </c>
      <c r="O1470">
        <v>0</v>
      </c>
      <c r="P1470">
        <v>1</v>
      </c>
      <c r="Q1470">
        <v>25</v>
      </c>
    </row>
    <row r="1471" spans="2:17" x14ac:dyDescent="0.25">
      <c r="B1471">
        <v>226</v>
      </c>
      <c r="C1471">
        <v>84</v>
      </c>
      <c r="D1471">
        <v>65</v>
      </c>
      <c r="E1471">
        <v>65</v>
      </c>
      <c r="F1471">
        <v>0</v>
      </c>
      <c r="G1471">
        <v>0</v>
      </c>
      <c r="H1471">
        <v>0</v>
      </c>
      <c r="I1471">
        <v>-1</v>
      </c>
      <c r="J1471">
        <v>0</v>
      </c>
      <c r="K1471">
        <v>0</v>
      </c>
      <c r="L1471">
        <v>2</v>
      </c>
      <c r="M1471">
        <v>0</v>
      </c>
      <c r="N1471">
        <v>0</v>
      </c>
      <c r="O1471">
        <v>0</v>
      </c>
      <c r="P1471">
        <v>1</v>
      </c>
      <c r="Q1471">
        <v>25</v>
      </c>
    </row>
    <row r="1472" spans="2:17" x14ac:dyDescent="0.25">
      <c r="B1472">
        <v>227</v>
      </c>
      <c r="C1472">
        <v>84</v>
      </c>
      <c r="D1472">
        <v>65</v>
      </c>
      <c r="E1472">
        <v>65</v>
      </c>
      <c r="F1472">
        <v>0</v>
      </c>
      <c r="G1472">
        <v>0</v>
      </c>
      <c r="H1472">
        <v>0</v>
      </c>
      <c r="I1472">
        <v>-1</v>
      </c>
      <c r="J1472">
        <v>0</v>
      </c>
      <c r="K1472">
        <v>0</v>
      </c>
      <c r="L1472">
        <v>2</v>
      </c>
      <c r="M1472">
        <v>0</v>
      </c>
      <c r="N1472">
        <v>0</v>
      </c>
      <c r="O1472">
        <v>0</v>
      </c>
      <c r="P1472">
        <v>1</v>
      </c>
      <c r="Q1472">
        <v>25</v>
      </c>
    </row>
    <row r="1473" spans="2:17" x14ac:dyDescent="0.25">
      <c r="B1473">
        <v>228</v>
      </c>
      <c r="C1473">
        <v>84</v>
      </c>
      <c r="D1473">
        <v>65</v>
      </c>
      <c r="E1473">
        <v>65</v>
      </c>
      <c r="F1473">
        <v>0</v>
      </c>
      <c r="G1473">
        <v>0</v>
      </c>
      <c r="H1473">
        <v>0</v>
      </c>
      <c r="I1473">
        <v>-1</v>
      </c>
      <c r="J1473">
        <v>0</v>
      </c>
      <c r="K1473">
        <v>0</v>
      </c>
      <c r="L1473">
        <v>2</v>
      </c>
      <c r="M1473">
        <v>0</v>
      </c>
      <c r="N1473">
        <v>0</v>
      </c>
      <c r="O1473">
        <v>0</v>
      </c>
      <c r="P1473">
        <v>1</v>
      </c>
      <c r="Q1473">
        <v>25</v>
      </c>
    </row>
    <row r="1474" spans="2:17" x14ac:dyDescent="0.25">
      <c r="B1474">
        <v>229</v>
      </c>
      <c r="C1474">
        <v>84</v>
      </c>
      <c r="D1474">
        <v>65</v>
      </c>
      <c r="E1474">
        <v>65</v>
      </c>
      <c r="F1474">
        <v>0</v>
      </c>
      <c r="G1474">
        <v>0</v>
      </c>
      <c r="H1474">
        <v>0</v>
      </c>
      <c r="I1474">
        <v>-1</v>
      </c>
      <c r="J1474">
        <v>0</v>
      </c>
      <c r="K1474">
        <v>0</v>
      </c>
      <c r="L1474">
        <v>2</v>
      </c>
      <c r="M1474">
        <v>0</v>
      </c>
      <c r="N1474">
        <v>0</v>
      </c>
      <c r="O1474">
        <v>0</v>
      </c>
      <c r="P1474">
        <v>1</v>
      </c>
      <c r="Q1474">
        <v>25</v>
      </c>
    </row>
    <row r="1475" spans="2:17" x14ac:dyDescent="0.25">
      <c r="B1475">
        <v>230</v>
      </c>
      <c r="C1475">
        <v>84</v>
      </c>
      <c r="D1475">
        <v>65</v>
      </c>
      <c r="E1475">
        <v>65</v>
      </c>
      <c r="F1475">
        <v>0</v>
      </c>
      <c r="G1475">
        <v>0</v>
      </c>
      <c r="H1475">
        <v>0</v>
      </c>
      <c r="I1475">
        <v>-1</v>
      </c>
      <c r="J1475">
        <v>0</v>
      </c>
      <c r="K1475">
        <v>0</v>
      </c>
      <c r="L1475">
        <v>2</v>
      </c>
      <c r="M1475">
        <v>0</v>
      </c>
      <c r="N1475">
        <v>0</v>
      </c>
      <c r="O1475">
        <v>0</v>
      </c>
      <c r="P1475">
        <v>1</v>
      </c>
      <c r="Q1475">
        <v>25</v>
      </c>
    </row>
    <row r="1476" spans="2:17" x14ac:dyDescent="0.25">
      <c r="B1476">
        <v>231</v>
      </c>
      <c r="C1476">
        <v>84</v>
      </c>
      <c r="D1476">
        <v>65</v>
      </c>
      <c r="E1476">
        <v>65</v>
      </c>
      <c r="F1476">
        <v>0</v>
      </c>
      <c r="G1476">
        <v>0</v>
      </c>
      <c r="H1476">
        <v>0</v>
      </c>
      <c r="I1476">
        <v>-1</v>
      </c>
      <c r="J1476">
        <v>0</v>
      </c>
      <c r="K1476">
        <v>0</v>
      </c>
      <c r="L1476">
        <v>2</v>
      </c>
      <c r="M1476">
        <v>0</v>
      </c>
      <c r="N1476">
        <v>0</v>
      </c>
      <c r="O1476">
        <v>0</v>
      </c>
      <c r="P1476">
        <v>1</v>
      </c>
      <c r="Q1476">
        <v>25</v>
      </c>
    </row>
    <row r="1477" spans="2:17" x14ac:dyDescent="0.25">
      <c r="B1477">
        <v>232</v>
      </c>
      <c r="C1477">
        <v>84</v>
      </c>
      <c r="D1477">
        <v>65</v>
      </c>
      <c r="E1477">
        <v>65</v>
      </c>
      <c r="F1477">
        <v>0</v>
      </c>
      <c r="G1477">
        <v>0</v>
      </c>
      <c r="H1477">
        <v>0</v>
      </c>
      <c r="I1477">
        <v>-1</v>
      </c>
      <c r="J1477">
        <v>0</v>
      </c>
      <c r="K1477">
        <v>0</v>
      </c>
      <c r="L1477">
        <v>2</v>
      </c>
      <c r="M1477">
        <v>0</v>
      </c>
      <c r="N1477">
        <v>0</v>
      </c>
      <c r="O1477">
        <v>0</v>
      </c>
      <c r="P1477">
        <v>1</v>
      </c>
      <c r="Q1477">
        <v>25</v>
      </c>
    </row>
    <row r="1478" spans="2:17" x14ac:dyDescent="0.25">
      <c r="B1478">
        <v>233</v>
      </c>
      <c r="C1478">
        <v>84</v>
      </c>
      <c r="D1478">
        <v>65</v>
      </c>
      <c r="E1478">
        <v>65</v>
      </c>
      <c r="F1478">
        <v>0</v>
      </c>
      <c r="G1478">
        <v>0</v>
      </c>
      <c r="H1478">
        <v>0</v>
      </c>
      <c r="I1478">
        <v>-1</v>
      </c>
      <c r="J1478">
        <v>0</v>
      </c>
      <c r="K1478">
        <v>0</v>
      </c>
      <c r="L1478">
        <v>2</v>
      </c>
      <c r="M1478">
        <v>0</v>
      </c>
      <c r="N1478">
        <v>0</v>
      </c>
      <c r="O1478">
        <v>0</v>
      </c>
      <c r="P1478">
        <v>1</v>
      </c>
      <c r="Q1478">
        <v>25</v>
      </c>
    </row>
    <row r="1479" spans="2:17" x14ac:dyDescent="0.25">
      <c r="B1479">
        <v>234</v>
      </c>
      <c r="C1479">
        <v>84</v>
      </c>
      <c r="D1479">
        <v>65</v>
      </c>
      <c r="E1479">
        <v>65</v>
      </c>
      <c r="F1479">
        <v>0</v>
      </c>
      <c r="G1479">
        <v>0</v>
      </c>
      <c r="H1479">
        <v>0</v>
      </c>
      <c r="I1479">
        <v>-1</v>
      </c>
      <c r="J1479">
        <v>0</v>
      </c>
      <c r="K1479">
        <v>0</v>
      </c>
      <c r="L1479">
        <v>2</v>
      </c>
      <c r="M1479">
        <v>0</v>
      </c>
      <c r="N1479">
        <v>0</v>
      </c>
      <c r="O1479">
        <v>0</v>
      </c>
      <c r="P1479">
        <v>1</v>
      </c>
      <c r="Q1479">
        <v>25</v>
      </c>
    </row>
    <row r="1480" spans="2:17" x14ac:dyDescent="0.25">
      <c r="B1480">
        <v>235</v>
      </c>
      <c r="C1480">
        <v>84</v>
      </c>
      <c r="D1480">
        <v>65</v>
      </c>
      <c r="E1480">
        <v>65</v>
      </c>
      <c r="F1480">
        <v>0</v>
      </c>
      <c r="G1480">
        <v>0</v>
      </c>
      <c r="H1480">
        <v>0</v>
      </c>
      <c r="I1480">
        <v>-1</v>
      </c>
      <c r="J1480">
        <v>0</v>
      </c>
      <c r="K1480">
        <v>0</v>
      </c>
      <c r="L1480">
        <v>2</v>
      </c>
      <c r="M1480">
        <v>0</v>
      </c>
      <c r="N1480">
        <v>0</v>
      </c>
      <c r="O1480">
        <v>0</v>
      </c>
      <c r="P1480">
        <v>1</v>
      </c>
      <c r="Q1480">
        <v>25</v>
      </c>
    </row>
    <row r="1481" spans="2:17" x14ac:dyDescent="0.25">
      <c r="B1481">
        <v>236</v>
      </c>
      <c r="C1481">
        <v>84</v>
      </c>
      <c r="D1481">
        <v>65</v>
      </c>
      <c r="E1481">
        <v>65</v>
      </c>
      <c r="F1481">
        <v>0</v>
      </c>
      <c r="G1481">
        <v>0</v>
      </c>
      <c r="H1481">
        <v>0</v>
      </c>
      <c r="I1481">
        <v>-1</v>
      </c>
      <c r="J1481">
        <v>0</v>
      </c>
      <c r="K1481">
        <v>0</v>
      </c>
      <c r="L1481">
        <v>2</v>
      </c>
      <c r="M1481">
        <v>0</v>
      </c>
      <c r="N1481">
        <v>0</v>
      </c>
      <c r="O1481">
        <v>0</v>
      </c>
      <c r="P1481">
        <v>1</v>
      </c>
      <c r="Q1481">
        <v>25</v>
      </c>
    </row>
    <row r="1482" spans="2:17" x14ac:dyDescent="0.25">
      <c r="B1482">
        <v>237</v>
      </c>
      <c r="C1482">
        <v>84</v>
      </c>
      <c r="D1482">
        <v>65</v>
      </c>
      <c r="E1482">
        <v>65</v>
      </c>
      <c r="F1482">
        <v>0</v>
      </c>
      <c r="G1482">
        <v>0</v>
      </c>
      <c r="H1482">
        <v>0</v>
      </c>
      <c r="I1482">
        <v>-1</v>
      </c>
      <c r="J1482">
        <v>0</v>
      </c>
      <c r="K1482">
        <v>0</v>
      </c>
      <c r="L1482">
        <v>2</v>
      </c>
      <c r="M1482">
        <v>0</v>
      </c>
      <c r="N1482">
        <v>0</v>
      </c>
      <c r="O1482">
        <v>0</v>
      </c>
      <c r="P1482">
        <v>1</v>
      </c>
      <c r="Q1482">
        <v>25</v>
      </c>
    </row>
    <row r="1483" spans="2:17" x14ac:dyDescent="0.25">
      <c r="B1483">
        <v>238</v>
      </c>
      <c r="C1483">
        <v>84</v>
      </c>
      <c r="D1483">
        <v>65</v>
      </c>
      <c r="E1483">
        <v>65</v>
      </c>
      <c r="F1483">
        <v>0</v>
      </c>
      <c r="G1483">
        <v>0</v>
      </c>
      <c r="H1483">
        <v>0</v>
      </c>
      <c r="I1483">
        <v>-1</v>
      </c>
      <c r="J1483">
        <v>0</v>
      </c>
      <c r="K1483">
        <v>0</v>
      </c>
      <c r="L1483">
        <v>2</v>
      </c>
      <c r="M1483">
        <v>0</v>
      </c>
      <c r="N1483">
        <v>0</v>
      </c>
      <c r="O1483">
        <v>0</v>
      </c>
      <c r="P1483">
        <v>1</v>
      </c>
      <c r="Q1483">
        <v>25</v>
      </c>
    </row>
    <row r="1484" spans="2:17" x14ac:dyDescent="0.25">
      <c r="B1484">
        <v>239</v>
      </c>
      <c r="C1484">
        <v>84</v>
      </c>
      <c r="D1484">
        <v>65</v>
      </c>
      <c r="E1484">
        <v>65</v>
      </c>
      <c r="F1484">
        <v>0</v>
      </c>
      <c r="G1484">
        <v>0</v>
      </c>
      <c r="H1484">
        <v>0</v>
      </c>
      <c r="I1484">
        <v>-1</v>
      </c>
      <c r="J1484">
        <v>0</v>
      </c>
      <c r="K1484">
        <v>0</v>
      </c>
      <c r="L1484">
        <v>2</v>
      </c>
      <c r="M1484">
        <v>0</v>
      </c>
      <c r="N1484">
        <v>0</v>
      </c>
      <c r="O1484">
        <v>0</v>
      </c>
      <c r="P1484">
        <v>1</v>
      </c>
      <c r="Q1484">
        <v>25</v>
      </c>
    </row>
    <row r="1485" spans="2:17" x14ac:dyDescent="0.25">
      <c r="B1485">
        <v>240</v>
      </c>
      <c r="C1485">
        <v>84</v>
      </c>
      <c r="D1485">
        <v>65</v>
      </c>
      <c r="E1485">
        <v>65</v>
      </c>
      <c r="F1485">
        <v>0</v>
      </c>
      <c r="G1485">
        <v>0</v>
      </c>
      <c r="H1485">
        <v>0</v>
      </c>
      <c r="I1485">
        <v>-1</v>
      </c>
      <c r="J1485">
        <v>0</v>
      </c>
      <c r="K1485">
        <v>0</v>
      </c>
      <c r="L1485">
        <v>2</v>
      </c>
      <c r="M1485">
        <v>0</v>
      </c>
      <c r="N1485">
        <v>0</v>
      </c>
      <c r="O1485">
        <v>0</v>
      </c>
      <c r="P1485">
        <v>1</v>
      </c>
      <c r="Q1485">
        <v>25</v>
      </c>
    </row>
    <row r="1486" spans="2:17" x14ac:dyDescent="0.25">
      <c r="B1486">
        <v>241</v>
      </c>
      <c r="C1486">
        <v>84</v>
      </c>
      <c r="D1486">
        <v>65</v>
      </c>
      <c r="E1486">
        <v>65</v>
      </c>
      <c r="F1486">
        <v>0</v>
      </c>
      <c r="G1486">
        <v>0</v>
      </c>
      <c r="H1486">
        <v>0</v>
      </c>
      <c r="I1486">
        <v>-1</v>
      </c>
      <c r="J1486">
        <v>0</v>
      </c>
      <c r="K1486">
        <v>0</v>
      </c>
      <c r="L1486">
        <v>2</v>
      </c>
      <c r="M1486">
        <v>0</v>
      </c>
      <c r="N1486">
        <v>0</v>
      </c>
      <c r="O1486">
        <v>0</v>
      </c>
      <c r="P1486">
        <v>1</v>
      </c>
      <c r="Q1486">
        <v>25</v>
      </c>
    </row>
    <row r="1487" spans="2:17" x14ac:dyDescent="0.25">
      <c r="B1487">
        <v>242</v>
      </c>
      <c r="C1487">
        <v>84</v>
      </c>
      <c r="D1487">
        <v>65</v>
      </c>
      <c r="E1487">
        <v>65</v>
      </c>
      <c r="F1487">
        <v>0</v>
      </c>
      <c r="G1487">
        <v>0</v>
      </c>
      <c r="H1487">
        <v>0</v>
      </c>
      <c r="I1487">
        <v>-1</v>
      </c>
      <c r="J1487">
        <v>0</v>
      </c>
      <c r="K1487">
        <v>0</v>
      </c>
      <c r="L1487">
        <v>2</v>
      </c>
      <c r="M1487">
        <v>0</v>
      </c>
      <c r="N1487">
        <v>0</v>
      </c>
      <c r="O1487">
        <v>0</v>
      </c>
      <c r="P1487">
        <v>1</v>
      </c>
      <c r="Q1487">
        <v>25</v>
      </c>
    </row>
    <row r="1488" spans="2:17" x14ac:dyDescent="0.25">
      <c r="B1488">
        <v>243</v>
      </c>
      <c r="C1488">
        <v>84</v>
      </c>
      <c r="D1488">
        <v>65</v>
      </c>
      <c r="E1488">
        <v>65</v>
      </c>
      <c r="F1488">
        <v>0</v>
      </c>
      <c r="G1488">
        <v>0</v>
      </c>
      <c r="H1488">
        <v>0</v>
      </c>
      <c r="I1488">
        <v>-1</v>
      </c>
      <c r="J1488">
        <v>0</v>
      </c>
      <c r="K1488">
        <v>0</v>
      </c>
      <c r="L1488">
        <v>2</v>
      </c>
      <c r="M1488">
        <v>0</v>
      </c>
      <c r="N1488">
        <v>0</v>
      </c>
      <c r="O1488">
        <v>0</v>
      </c>
      <c r="P1488">
        <v>1</v>
      </c>
      <c r="Q1488">
        <v>25</v>
      </c>
    </row>
    <row r="1489" spans="2:17" x14ac:dyDescent="0.25">
      <c r="B1489">
        <v>244</v>
      </c>
      <c r="C1489">
        <v>84</v>
      </c>
      <c r="D1489">
        <v>65</v>
      </c>
      <c r="E1489">
        <v>65</v>
      </c>
      <c r="F1489">
        <v>0</v>
      </c>
      <c r="G1489">
        <v>0</v>
      </c>
      <c r="H1489">
        <v>0</v>
      </c>
      <c r="I1489">
        <v>-1</v>
      </c>
      <c r="J1489">
        <v>0</v>
      </c>
      <c r="K1489">
        <v>0</v>
      </c>
      <c r="L1489">
        <v>2</v>
      </c>
      <c r="M1489">
        <v>0</v>
      </c>
      <c r="N1489">
        <v>0</v>
      </c>
      <c r="O1489">
        <v>0</v>
      </c>
      <c r="P1489">
        <v>1</v>
      </c>
      <c r="Q1489">
        <v>25</v>
      </c>
    </row>
    <row r="1490" spans="2:17" x14ac:dyDescent="0.25">
      <c r="B1490">
        <v>245</v>
      </c>
      <c r="C1490">
        <v>84</v>
      </c>
      <c r="D1490">
        <v>65</v>
      </c>
      <c r="E1490">
        <v>65</v>
      </c>
      <c r="F1490">
        <v>0</v>
      </c>
      <c r="G1490">
        <v>0</v>
      </c>
      <c r="H1490">
        <v>0</v>
      </c>
      <c r="I1490">
        <v>-1</v>
      </c>
      <c r="J1490">
        <v>0</v>
      </c>
      <c r="K1490">
        <v>0</v>
      </c>
      <c r="L1490">
        <v>2</v>
      </c>
      <c r="M1490">
        <v>0</v>
      </c>
      <c r="N1490">
        <v>0</v>
      </c>
      <c r="O1490">
        <v>0</v>
      </c>
      <c r="P1490">
        <v>1</v>
      </c>
      <c r="Q1490">
        <v>25</v>
      </c>
    </row>
    <row r="1491" spans="2:17" x14ac:dyDescent="0.25">
      <c r="B1491">
        <v>246</v>
      </c>
      <c r="C1491">
        <v>84</v>
      </c>
      <c r="D1491">
        <v>65</v>
      </c>
      <c r="E1491">
        <v>65</v>
      </c>
      <c r="F1491">
        <v>0</v>
      </c>
      <c r="G1491">
        <v>0</v>
      </c>
      <c r="H1491">
        <v>0</v>
      </c>
      <c r="I1491">
        <v>-1</v>
      </c>
      <c r="J1491">
        <v>0</v>
      </c>
      <c r="K1491">
        <v>0</v>
      </c>
      <c r="L1491">
        <v>2</v>
      </c>
      <c r="M1491">
        <v>0</v>
      </c>
      <c r="N1491">
        <v>0</v>
      </c>
      <c r="O1491">
        <v>0</v>
      </c>
      <c r="P1491">
        <v>1</v>
      </c>
      <c r="Q1491">
        <v>25</v>
      </c>
    </row>
    <row r="1492" spans="2:17" x14ac:dyDescent="0.25">
      <c r="B1492">
        <v>247</v>
      </c>
      <c r="C1492">
        <v>84</v>
      </c>
      <c r="D1492">
        <v>65</v>
      </c>
      <c r="E1492">
        <v>65</v>
      </c>
      <c r="F1492">
        <v>0</v>
      </c>
      <c r="G1492">
        <v>0</v>
      </c>
      <c r="H1492">
        <v>0</v>
      </c>
      <c r="I1492">
        <v>-1</v>
      </c>
      <c r="J1492">
        <v>0</v>
      </c>
      <c r="K1492">
        <v>0</v>
      </c>
      <c r="L1492">
        <v>2</v>
      </c>
      <c r="M1492">
        <v>0</v>
      </c>
      <c r="N1492">
        <v>0</v>
      </c>
      <c r="O1492">
        <v>0</v>
      </c>
      <c r="P1492">
        <v>1</v>
      </c>
      <c r="Q1492">
        <v>25</v>
      </c>
    </row>
    <row r="1493" spans="2:17" x14ac:dyDescent="0.25">
      <c r="B1493">
        <v>248</v>
      </c>
      <c r="C1493">
        <v>84</v>
      </c>
      <c r="D1493">
        <v>65</v>
      </c>
      <c r="E1493">
        <v>65</v>
      </c>
      <c r="F1493">
        <v>0</v>
      </c>
      <c r="G1493">
        <v>0</v>
      </c>
      <c r="H1493">
        <v>0</v>
      </c>
      <c r="I1493">
        <v>-1</v>
      </c>
      <c r="J1493">
        <v>0</v>
      </c>
      <c r="K1493">
        <v>0</v>
      </c>
      <c r="L1493">
        <v>2</v>
      </c>
      <c r="M1493">
        <v>0</v>
      </c>
      <c r="N1493">
        <v>0</v>
      </c>
      <c r="O1493">
        <v>0</v>
      </c>
      <c r="P1493">
        <v>1</v>
      </c>
      <c r="Q1493">
        <v>25</v>
      </c>
    </row>
    <row r="1494" spans="2:17" x14ac:dyDescent="0.25">
      <c r="B1494">
        <v>249</v>
      </c>
      <c r="C1494">
        <v>84</v>
      </c>
      <c r="D1494">
        <v>65</v>
      </c>
      <c r="E1494">
        <v>65</v>
      </c>
      <c r="F1494">
        <v>0</v>
      </c>
      <c r="G1494">
        <v>0</v>
      </c>
      <c r="H1494">
        <v>0</v>
      </c>
      <c r="I1494">
        <v>-1</v>
      </c>
      <c r="J1494">
        <v>0</v>
      </c>
      <c r="K1494">
        <v>0</v>
      </c>
      <c r="L1494">
        <v>2</v>
      </c>
      <c r="M1494">
        <v>0</v>
      </c>
      <c r="N1494">
        <v>0</v>
      </c>
      <c r="O1494">
        <v>0</v>
      </c>
      <c r="P1494">
        <v>1</v>
      </c>
      <c r="Q1494">
        <v>25</v>
      </c>
    </row>
    <row r="1495" spans="2:17" x14ac:dyDescent="0.25">
      <c r="B1495">
        <v>250</v>
      </c>
      <c r="C1495">
        <v>84</v>
      </c>
      <c r="D1495">
        <v>65</v>
      </c>
      <c r="E1495">
        <v>65</v>
      </c>
      <c r="F1495">
        <v>0</v>
      </c>
      <c r="G1495">
        <v>0</v>
      </c>
      <c r="H1495">
        <v>0</v>
      </c>
      <c r="I1495">
        <v>-1</v>
      </c>
      <c r="J1495">
        <v>0</v>
      </c>
      <c r="K1495">
        <v>0</v>
      </c>
      <c r="L1495">
        <v>2</v>
      </c>
      <c r="M1495">
        <v>0</v>
      </c>
      <c r="N1495">
        <v>0</v>
      </c>
      <c r="O1495">
        <v>0</v>
      </c>
      <c r="P1495">
        <v>1</v>
      </c>
      <c r="Q1495">
        <v>25</v>
      </c>
    </row>
    <row r="1496" spans="2:17" x14ac:dyDescent="0.25">
      <c r="B1496">
        <v>251</v>
      </c>
      <c r="C1496">
        <v>84</v>
      </c>
      <c r="D1496">
        <v>65</v>
      </c>
      <c r="E1496">
        <v>65</v>
      </c>
      <c r="F1496">
        <v>0</v>
      </c>
      <c r="G1496">
        <v>0</v>
      </c>
      <c r="H1496">
        <v>0</v>
      </c>
      <c r="I1496">
        <v>-1</v>
      </c>
      <c r="J1496">
        <v>0</v>
      </c>
      <c r="K1496">
        <v>0</v>
      </c>
      <c r="L1496">
        <v>2</v>
      </c>
      <c r="M1496">
        <v>0</v>
      </c>
      <c r="N1496">
        <v>0</v>
      </c>
      <c r="O1496">
        <v>0</v>
      </c>
      <c r="P1496">
        <v>1</v>
      </c>
      <c r="Q1496">
        <v>25</v>
      </c>
    </row>
    <row r="1497" spans="2:17" x14ac:dyDescent="0.25">
      <c r="B1497">
        <v>252</v>
      </c>
      <c r="C1497">
        <v>84</v>
      </c>
      <c r="D1497">
        <v>65</v>
      </c>
      <c r="E1497">
        <v>65</v>
      </c>
      <c r="F1497">
        <v>0</v>
      </c>
      <c r="G1497">
        <v>0</v>
      </c>
      <c r="H1497">
        <v>0</v>
      </c>
      <c r="I1497">
        <v>-1</v>
      </c>
      <c r="J1497">
        <v>0</v>
      </c>
      <c r="K1497">
        <v>0</v>
      </c>
      <c r="L1497">
        <v>2</v>
      </c>
      <c r="M1497">
        <v>0</v>
      </c>
      <c r="N1497">
        <v>0</v>
      </c>
      <c r="O1497">
        <v>0</v>
      </c>
      <c r="P1497">
        <v>1</v>
      </c>
      <c r="Q1497">
        <v>25</v>
      </c>
    </row>
    <row r="1498" spans="2:17" x14ac:dyDescent="0.25">
      <c r="B1498">
        <v>253</v>
      </c>
      <c r="C1498">
        <v>84</v>
      </c>
      <c r="D1498">
        <v>65</v>
      </c>
      <c r="E1498">
        <v>65</v>
      </c>
      <c r="F1498">
        <v>0</v>
      </c>
      <c r="G1498">
        <v>0</v>
      </c>
      <c r="H1498">
        <v>0</v>
      </c>
      <c r="I1498">
        <v>-1</v>
      </c>
      <c r="J1498">
        <v>0</v>
      </c>
      <c r="K1498">
        <v>0</v>
      </c>
      <c r="L1498">
        <v>2</v>
      </c>
      <c r="M1498">
        <v>0</v>
      </c>
      <c r="N1498">
        <v>0</v>
      </c>
      <c r="O1498">
        <v>0</v>
      </c>
      <c r="P1498">
        <v>1</v>
      </c>
      <c r="Q1498">
        <v>25</v>
      </c>
    </row>
    <row r="1499" spans="2:17" x14ac:dyDescent="0.25">
      <c r="B1499">
        <v>254</v>
      </c>
      <c r="C1499">
        <v>84</v>
      </c>
      <c r="D1499">
        <v>65</v>
      </c>
      <c r="E1499">
        <v>65</v>
      </c>
      <c r="F1499">
        <v>0</v>
      </c>
      <c r="G1499">
        <v>0</v>
      </c>
      <c r="H1499">
        <v>0</v>
      </c>
      <c r="I1499">
        <v>-1</v>
      </c>
      <c r="J1499">
        <v>0</v>
      </c>
      <c r="K1499">
        <v>0</v>
      </c>
      <c r="L1499">
        <v>2</v>
      </c>
      <c r="M1499">
        <v>0</v>
      </c>
      <c r="N1499">
        <v>0</v>
      </c>
      <c r="O1499">
        <v>0</v>
      </c>
      <c r="P1499">
        <v>1</v>
      </c>
      <c r="Q1499">
        <v>25</v>
      </c>
    </row>
    <row r="1500" spans="2:17" x14ac:dyDescent="0.25">
      <c r="B1500">
        <v>255</v>
      </c>
      <c r="C1500">
        <v>84</v>
      </c>
      <c r="D1500">
        <v>65</v>
      </c>
      <c r="E1500">
        <v>65</v>
      </c>
      <c r="F1500">
        <v>0</v>
      </c>
      <c r="G1500">
        <v>0</v>
      </c>
      <c r="H1500">
        <v>0</v>
      </c>
      <c r="I1500">
        <v>-1</v>
      </c>
      <c r="J1500">
        <v>0</v>
      </c>
      <c r="K1500">
        <v>0</v>
      </c>
      <c r="L1500">
        <v>2</v>
      </c>
      <c r="M1500">
        <v>0</v>
      </c>
      <c r="N1500">
        <v>0</v>
      </c>
      <c r="O1500">
        <v>0</v>
      </c>
      <c r="P1500">
        <v>1</v>
      </c>
      <c r="Q1500">
        <v>25</v>
      </c>
    </row>
    <row r="1501" spans="2:17" x14ac:dyDescent="0.25">
      <c r="B1501">
        <v>256</v>
      </c>
      <c r="C1501">
        <v>84</v>
      </c>
      <c r="D1501">
        <v>65</v>
      </c>
      <c r="E1501">
        <v>65</v>
      </c>
      <c r="F1501">
        <v>0</v>
      </c>
      <c r="G1501">
        <v>0</v>
      </c>
      <c r="H1501">
        <v>0</v>
      </c>
      <c r="I1501">
        <v>-1</v>
      </c>
      <c r="J1501">
        <v>0</v>
      </c>
      <c r="K1501">
        <v>0</v>
      </c>
      <c r="L1501">
        <v>2</v>
      </c>
      <c r="M1501">
        <v>0</v>
      </c>
      <c r="N1501">
        <v>0</v>
      </c>
      <c r="O1501">
        <v>0</v>
      </c>
      <c r="P1501">
        <v>1</v>
      </c>
      <c r="Q1501">
        <v>25</v>
      </c>
    </row>
    <row r="1502" spans="2:17" x14ac:dyDescent="0.25">
      <c r="B1502">
        <v>257</v>
      </c>
      <c r="C1502">
        <v>84</v>
      </c>
      <c r="D1502">
        <v>65</v>
      </c>
      <c r="E1502">
        <v>65</v>
      </c>
      <c r="F1502">
        <v>0</v>
      </c>
      <c r="G1502">
        <v>0</v>
      </c>
      <c r="H1502">
        <v>0</v>
      </c>
      <c r="I1502">
        <v>-1</v>
      </c>
      <c r="J1502">
        <v>0</v>
      </c>
      <c r="K1502">
        <v>0</v>
      </c>
      <c r="L1502">
        <v>2</v>
      </c>
      <c r="M1502">
        <v>0</v>
      </c>
      <c r="N1502">
        <v>0</v>
      </c>
      <c r="O1502">
        <v>0</v>
      </c>
      <c r="P1502">
        <v>1</v>
      </c>
      <c r="Q1502">
        <v>25</v>
      </c>
    </row>
    <row r="1503" spans="2:17" x14ac:dyDescent="0.25">
      <c r="B1503">
        <v>258</v>
      </c>
      <c r="C1503">
        <v>84</v>
      </c>
      <c r="D1503">
        <v>65</v>
      </c>
      <c r="E1503">
        <v>65</v>
      </c>
      <c r="F1503">
        <v>0</v>
      </c>
      <c r="G1503">
        <v>0</v>
      </c>
      <c r="H1503">
        <v>0</v>
      </c>
      <c r="I1503">
        <v>-1</v>
      </c>
      <c r="J1503">
        <v>0</v>
      </c>
      <c r="K1503">
        <v>0</v>
      </c>
      <c r="L1503">
        <v>2</v>
      </c>
      <c r="M1503">
        <v>0</v>
      </c>
      <c r="N1503">
        <v>0</v>
      </c>
      <c r="O1503">
        <v>0</v>
      </c>
      <c r="P1503">
        <v>1</v>
      </c>
      <c r="Q1503">
        <v>25</v>
      </c>
    </row>
    <row r="1504" spans="2:17" x14ac:dyDescent="0.25">
      <c r="B1504">
        <v>259</v>
      </c>
      <c r="C1504">
        <v>84</v>
      </c>
      <c r="D1504">
        <v>65</v>
      </c>
      <c r="E1504">
        <v>65</v>
      </c>
      <c r="F1504">
        <v>0</v>
      </c>
      <c r="G1504">
        <v>0</v>
      </c>
      <c r="H1504">
        <v>0</v>
      </c>
      <c r="I1504">
        <v>-1</v>
      </c>
      <c r="J1504">
        <v>0</v>
      </c>
      <c r="K1504">
        <v>0</v>
      </c>
      <c r="L1504">
        <v>2</v>
      </c>
      <c r="M1504">
        <v>0</v>
      </c>
      <c r="N1504">
        <v>0</v>
      </c>
      <c r="O1504">
        <v>0</v>
      </c>
      <c r="P1504">
        <v>1</v>
      </c>
      <c r="Q1504">
        <v>25</v>
      </c>
    </row>
    <row r="1505" spans="2:17" x14ac:dyDescent="0.25">
      <c r="B1505">
        <v>260</v>
      </c>
      <c r="C1505">
        <v>84</v>
      </c>
      <c r="D1505">
        <v>65</v>
      </c>
      <c r="E1505">
        <v>65</v>
      </c>
      <c r="F1505">
        <v>0</v>
      </c>
      <c r="G1505">
        <v>0</v>
      </c>
      <c r="H1505">
        <v>0</v>
      </c>
      <c r="I1505">
        <v>-1</v>
      </c>
      <c r="J1505">
        <v>0</v>
      </c>
      <c r="K1505">
        <v>0</v>
      </c>
      <c r="L1505">
        <v>2</v>
      </c>
      <c r="M1505">
        <v>0</v>
      </c>
      <c r="N1505">
        <v>0</v>
      </c>
      <c r="O1505">
        <v>0</v>
      </c>
      <c r="P1505">
        <v>1</v>
      </c>
      <c r="Q1505">
        <v>25</v>
      </c>
    </row>
    <row r="1506" spans="2:17" x14ac:dyDescent="0.25">
      <c r="B1506">
        <v>261</v>
      </c>
      <c r="C1506">
        <v>84</v>
      </c>
      <c r="D1506">
        <v>65</v>
      </c>
      <c r="E1506">
        <v>65</v>
      </c>
      <c r="F1506">
        <v>0</v>
      </c>
      <c r="G1506">
        <v>0</v>
      </c>
      <c r="H1506">
        <v>0</v>
      </c>
      <c r="I1506">
        <v>-1</v>
      </c>
      <c r="J1506">
        <v>0</v>
      </c>
      <c r="K1506">
        <v>0</v>
      </c>
      <c r="L1506">
        <v>2</v>
      </c>
      <c r="M1506">
        <v>0</v>
      </c>
      <c r="N1506">
        <v>0</v>
      </c>
      <c r="O1506">
        <v>0</v>
      </c>
      <c r="P1506">
        <v>1</v>
      </c>
      <c r="Q1506">
        <v>25</v>
      </c>
    </row>
    <row r="1507" spans="2:17" x14ac:dyDescent="0.25">
      <c r="B1507">
        <v>262</v>
      </c>
      <c r="C1507">
        <v>84</v>
      </c>
      <c r="D1507">
        <v>65</v>
      </c>
      <c r="E1507">
        <v>65</v>
      </c>
      <c r="F1507">
        <v>0</v>
      </c>
      <c r="G1507">
        <v>0</v>
      </c>
      <c r="H1507">
        <v>0</v>
      </c>
      <c r="I1507">
        <v>-1</v>
      </c>
      <c r="J1507">
        <v>0</v>
      </c>
      <c r="K1507">
        <v>0</v>
      </c>
      <c r="L1507">
        <v>2</v>
      </c>
      <c r="M1507">
        <v>0</v>
      </c>
      <c r="N1507">
        <v>0</v>
      </c>
      <c r="O1507">
        <v>0</v>
      </c>
      <c r="P1507">
        <v>1</v>
      </c>
      <c r="Q1507">
        <v>25</v>
      </c>
    </row>
    <row r="1508" spans="2:17" x14ac:dyDescent="0.25">
      <c r="B1508">
        <v>263</v>
      </c>
      <c r="C1508">
        <v>84</v>
      </c>
      <c r="D1508">
        <v>65</v>
      </c>
      <c r="E1508">
        <v>65</v>
      </c>
      <c r="F1508">
        <v>0</v>
      </c>
      <c r="G1508">
        <v>0</v>
      </c>
      <c r="H1508">
        <v>0</v>
      </c>
      <c r="I1508">
        <v>-1</v>
      </c>
      <c r="J1508">
        <v>0</v>
      </c>
      <c r="K1508">
        <v>0</v>
      </c>
      <c r="L1508">
        <v>2</v>
      </c>
      <c r="M1508">
        <v>0</v>
      </c>
      <c r="N1508">
        <v>0</v>
      </c>
      <c r="O1508">
        <v>0</v>
      </c>
      <c r="P1508">
        <v>1</v>
      </c>
      <c r="Q1508">
        <v>25</v>
      </c>
    </row>
    <row r="1509" spans="2:17" x14ac:dyDescent="0.25">
      <c r="B1509">
        <v>264</v>
      </c>
      <c r="C1509">
        <v>84</v>
      </c>
      <c r="D1509">
        <v>65</v>
      </c>
      <c r="E1509">
        <v>65</v>
      </c>
      <c r="F1509">
        <v>0</v>
      </c>
      <c r="G1509">
        <v>0</v>
      </c>
      <c r="H1509">
        <v>0</v>
      </c>
      <c r="I1509">
        <v>-1</v>
      </c>
      <c r="J1509">
        <v>0</v>
      </c>
      <c r="K1509">
        <v>0</v>
      </c>
      <c r="L1509">
        <v>2</v>
      </c>
      <c r="M1509">
        <v>0</v>
      </c>
      <c r="N1509">
        <v>0</v>
      </c>
      <c r="O1509">
        <v>0</v>
      </c>
      <c r="P1509">
        <v>1</v>
      </c>
      <c r="Q1509">
        <v>25</v>
      </c>
    </row>
    <row r="1510" spans="2:17" x14ac:dyDescent="0.25">
      <c r="B1510">
        <v>265</v>
      </c>
      <c r="C1510">
        <v>84</v>
      </c>
      <c r="D1510">
        <v>65</v>
      </c>
      <c r="E1510">
        <v>65</v>
      </c>
      <c r="F1510">
        <v>0</v>
      </c>
      <c r="G1510">
        <v>0</v>
      </c>
      <c r="H1510">
        <v>0</v>
      </c>
      <c r="I1510">
        <v>-1</v>
      </c>
      <c r="J1510">
        <v>0</v>
      </c>
      <c r="K1510">
        <v>0</v>
      </c>
      <c r="L1510">
        <v>2</v>
      </c>
      <c r="M1510">
        <v>0</v>
      </c>
      <c r="N1510">
        <v>0</v>
      </c>
      <c r="O1510">
        <v>0</v>
      </c>
      <c r="P1510">
        <v>1</v>
      </c>
      <c r="Q1510">
        <v>25</v>
      </c>
    </row>
    <row r="1511" spans="2:17" x14ac:dyDescent="0.25">
      <c r="B1511">
        <v>266</v>
      </c>
      <c r="C1511">
        <v>84</v>
      </c>
      <c r="D1511">
        <v>65</v>
      </c>
      <c r="E1511">
        <v>65</v>
      </c>
      <c r="F1511">
        <v>0</v>
      </c>
      <c r="G1511">
        <v>0</v>
      </c>
      <c r="H1511">
        <v>0</v>
      </c>
      <c r="I1511">
        <v>-1</v>
      </c>
      <c r="J1511">
        <v>0</v>
      </c>
      <c r="K1511">
        <v>0</v>
      </c>
      <c r="L1511">
        <v>2</v>
      </c>
      <c r="M1511">
        <v>0</v>
      </c>
      <c r="N1511">
        <v>0</v>
      </c>
      <c r="O1511">
        <v>0</v>
      </c>
      <c r="P1511">
        <v>1</v>
      </c>
      <c r="Q1511">
        <v>25</v>
      </c>
    </row>
    <row r="1512" spans="2:17" x14ac:dyDescent="0.25">
      <c r="B1512">
        <v>267</v>
      </c>
      <c r="C1512">
        <v>84</v>
      </c>
      <c r="D1512">
        <v>65</v>
      </c>
      <c r="E1512">
        <v>65</v>
      </c>
      <c r="F1512">
        <v>0</v>
      </c>
      <c r="G1512">
        <v>0</v>
      </c>
      <c r="H1512">
        <v>0</v>
      </c>
      <c r="I1512">
        <v>-1</v>
      </c>
      <c r="J1512">
        <v>0</v>
      </c>
      <c r="K1512">
        <v>0</v>
      </c>
      <c r="L1512">
        <v>2</v>
      </c>
      <c r="M1512">
        <v>0</v>
      </c>
      <c r="N1512">
        <v>0</v>
      </c>
      <c r="O1512">
        <v>0</v>
      </c>
      <c r="P1512">
        <v>1</v>
      </c>
      <c r="Q1512">
        <v>25</v>
      </c>
    </row>
    <row r="1513" spans="2:17" x14ac:dyDescent="0.25">
      <c r="B1513">
        <v>268</v>
      </c>
      <c r="C1513">
        <v>84</v>
      </c>
      <c r="D1513">
        <v>65</v>
      </c>
      <c r="E1513">
        <v>65</v>
      </c>
      <c r="F1513">
        <v>0</v>
      </c>
      <c r="G1513">
        <v>0</v>
      </c>
      <c r="H1513">
        <v>0</v>
      </c>
      <c r="I1513">
        <v>-1</v>
      </c>
      <c r="J1513">
        <v>0</v>
      </c>
      <c r="K1513">
        <v>0</v>
      </c>
      <c r="L1513">
        <v>2</v>
      </c>
      <c r="M1513">
        <v>0</v>
      </c>
      <c r="N1513">
        <v>0</v>
      </c>
      <c r="O1513">
        <v>0</v>
      </c>
      <c r="P1513">
        <v>1</v>
      </c>
      <c r="Q1513">
        <v>25</v>
      </c>
    </row>
    <row r="1514" spans="2:17" x14ac:dyDescent="0.25">
      <c r="B1514">
        <v>269</v>
      </c>
      <c r="C1514">
        <v>84</v>
      </c>
      <c r="D1514">
        <v>65</v>
      </c>
      <c r="E1514">
        <v>65</v>
      </c>
      <c r="F1514">
        <v>0</v>
      </c>
      <c r="G1514">
        <v>0</v>
      </c>
      <c r="H1514">
        <v>0</v>
      </c>
      <c r="I1514">
        <v>-1</v>
      </c>
      <c r="J1514">
        <v>0</v>
      </c>
      <c r="K1514">
        <v>0</v>
      </c>
      <c r="L1514">
        <v>2</v>
      </c>
      <c r="M1514">
        <v>0</v>
      </c>
      <c r="N1514">
        <v>0</v>
      </c>
      <c r="O1514">
        <v>0</v>
      </c>
      <c r="P1514">
        <v>1</v>
      </c>
      <c r="Q1514">
        <v>25</v>
      </c>
    </row>
    <row r="1515" spans="2:17" x14ac:dyDescent="0.25">
      <c r="B1515">
        <v>270</v>
      </c>
      <c r="C1515">
        <v>84</v>
      </c>
      <c r="D1515">
        <v>65</v>
      </c>
      <c r="E1515">
        <v>65</v>
      </c>
      <c r="F1515">
        <v>0</v>
      </c>
      <c r="G1515">
        <v>0</v>
      </c>
      <c r="H1515">
        <v>0</v>
      </c>
      <c r="I1515">
        <v>-1</v>
      </c>
      <c r="J1515">
        <v>0</v>
      </c>
      <c r="K1515">
        <v>0</v>
      </c>
      <c r="L1515">
        <v>2</v>
      </c>
      <c r="M1515">
        <v>0</v>
      </c>
      <c r="N1515">
        <v>0</v>
      </c>
      <c r="O1515">
        <v>0</v>
      </c>
      <c r="P1515">
        <v>1</v>
      </c>
      <c r="Q1515">
        <v>25</v>
      </c>
    </row>
    <row r="1516" spans="2:17" x14ac:dyDescent="0.25">
      <c r="B1516">
        <v>271</v>
      </c>
      <c r="C1516">
        <v>84</v>
      </c>
      <c r="D1516">
        <v>65</v>
      </c>
      <c r="E1516">
        <v>65</v>
      </c>
      <c r="F1516">
        <v>0</v>
      </c>
      <c r="G1516">
        <v>0</v>
      </c>
      <c r="H1516">
        <v>0</v>
      </c>
      <c r="I1516">
        <v>-1</v>
      </c>
      <c r="J1516">
        <v>0</v>
      </c>
      <c r="K1516">
        <v>0</v>
      </c>
      <c r="L1516">
        <v>2</v>
      </c>
      <c r="M1516">
        <v>0</v>
      </c>
      <c r="N1516">
        <v>0</v>
      </c>
      <c r="O1516">
        <v>0</v>
      </c>
      <c r="P1516">
        <v>1</v>
      </c>
      <c r="Q1516">
        <v>25</v>
      </c>
    </row>
    <row r="1517" spans="2:17" x14ac:dyDescent="0.25">
      <c r="B1517">
        <v>272</v>
      </c>
      <c r="C1517">
        <v>84</v>
      </c>
      <c r="D1517">
        <v>65</v>
      </c>
      <c r="E1517">
        <v>65</v>
      </c>
      <c r="F1517">
        <v>0</v>
      </c>
      <c r="G1517">
        <v>0</v>
      </c>
      <c r="H1517">
        <v>0</v>
      </c>
      <c r="I1517">
        <v>-1</v>
      </c>
      <c r="J1517">
        <v>0</v>
      </c>
      <c r="K1517">
        <v>0</v>
      </c>
      <c r="L1517">
        <v>2</v>
      </c>
      <c r="M1517">
        <v>0</v>
      </c>
      <c r="N1517">
        <v>0</v>
      </c>
      <c r="O1517">
        <v>0</v>
      </c>
      <c r="P1517">
        <v>1</v>
      </c>
      <c r="Q1517">
        <v>25</v>
      </c>
    </row>
    <row r="1518" spans="2:17" x14ac:dyDescent="0.25">
      <c r="B1518">
        <v>273</v>
      </c>
      <c r="C1518">
        <v>84</v>
      </c>
      <c r="D1518">
        <v>65</v>
      </c>
      <c r="E1518">
        <v>65</v>
      </c>
      <c r="F1518">
        <v>0</v>
      </c>
      <c r="G1518">
        <v>0</v>
      </c>
      <c r="H1518">
        <v>0</v>
      </c>
      <c r="I1518">
        <v>-1</v>
      </c>
      <c r="J1518">
        <v>0</v>
      </c>
      <c r="K1518">
        <v>0</v>
      </c>
      <c r="L1518">
        <v>2</v>
      </c>
      <c r="M1518">
        <v>0</v>
      </c>
      <c r="N1518">
        <v>0</v>
      </c>
      <c r="O1518">
        <v>0</v>
      </c>
      <c r="P1518">
        <v>1</v>
      </c>
      <c r="Q1518">
        <v>25</v>
      </c>
    </row>
    <row r="1519" spans="2:17" x14ac:dyDescent="0.25">
      <c r="B1519">
        <v>274</v>
      </c>
      <c r="C1519">
        <v>84</v>
      </c>
      <c r="D1519">
        <v>65</v>
      </c>
      <c r="E1519">
        <v>65</v>
      </c>
      <c r="F1519">
        <v>0</v>
      </c>
      <c r="G1519">
        <v>0</v>
      </c>
      <c r="H1519">
        <v>0</v>
      </c>
      <c r="I1519">
        <v>-1</v>
      </c>
      <c r="J1519">
        <v>0</v>
      </c>
      <c r="K1519">
        <v>0</v>
      </c>
      <c r="L1519">
        <v>2</v>
      </c>
      <c r="M1519">
        <v>0</v>
      </c>
      <c r="N1519">
        <v>0</v>
      </c>
      <c r="O1519">
        <v>0</v>
      </c>
      <c r="P1519">
        <v>1</v>
      </c>
      <c r="Q1519">
        <v>25</v>
      </c>
    </row>
    <row r="1520" spans="2:17" x14ac:dyDescent="0.25">
      <c r="B1520">
        <v>275</v>
      </c>
      <c r="C1520">
        <v>84</v>
      </c>
      <c r="D1520">
        <v>65</v>
      </c>
      <c r="E1520">
        <v>65</v>
      </c>
      <c r="F1520">
        <v>0</v>
      </c>
      <c r="G1520">
        <v>0</v>
      </c>
      <c r="H1520">
        <v>0</v>
      </c>
      <c r="I1520">
        <v>-1</v>
      </c>
      <c r="J1520">
        <v>0</v>
      </c>
      <c r="K1520">
        <v>0</v>
      </c>
      <c r="L1520">
        <v>2</v>
      </c>
      <c r="M1520">
        <v>0</v>
      </c>
      <c r="N1520">
        <v>0</v>
      </c>
      <c r="O1520">
        <v>0</v>
      </c>
      <c r="P1520">
        <v>1</v>
      </c>
      <c r="Q1520">
        <v>25</v>
      </c>
    </row>
    <row r="1521" spans="2:17" x14ac:dyDescent="0.25">
      <c r="B1521">
        <v>276</v>
      </c>
      <c r="C1521">
        <v>84</v>
      </c>
      <c r="D1521">
        <v>65</v>
      </c>
      <c r="E1521">
        <v>65</v>
      </c>
      <c r="F1521">
        <v>0</v>
      </c>
      <c r="G1521">
        <v>0</v>
      </c>
      <c r="H1521">
        <v>0</v>
      </c>
      <c r="I1521">
        <v>-1</v>
      </c>
      <c r="J1521">
        <v>0</v>
      </c>
      <c r="K1521">
        <v>0</v>
      </c>
      <c r="L1521">
        <v>2</v>
      </c>
      <c r="M1521">
        <v>0</v>
      </c>
      <c r="N1521">
        <v>0</v>
      </c>
      <c r="O1521">
        <v>0</v>
      </c>
      <c r="P1521">
        <v>1</v>
      </c>
      <c r="Q1521">
        <v>25</v>
      </c>
    </row>
    <row r="1522" spans="2:17" x14ac:dyDescent="0.25">
      <c r="B1522">
        <v>277</v>
      </c>
      <c r="C1522">
        <v>84</v>
      </c>
      <c r="D1522">
        <v>65</v>
      </c>
      <c r="E1522">
        <v>65</v>
      </c>
      <c r="F1522">
        <v>0</v>
      </c>
      <c r="G1522">
        <v>0</v>
      </c>
      <c r="H1522">
        <v>0</v>
      </c>
      <c r="I1522">
        <v>-1</v>
      </c>
      <c r="J1522">
        <v>0</v>
      </c>
      <c r="K1522">
        <v>0</v>
      </c>
      <c r="L1522">
        <v>2</v>
      </c>
      <c r="M1522">
        <v>0</v>
      </c>
      <c r="N1522">
        <v>0</v>
      </c>
      <c r="O1522">
        <v>0</v>
      </c>
      <c r="P1522">
        <v>1</v>
      </c>
      <c r="Q1522">
        <v>25</v>
      </c>
    </row>
    <row r="1523" spans="2:17" x14ac:dyDescent="0.25">
      <c r="B1523">
        <v>278</v>
      </c>
      <c r="C1523">
        <v>84</v>
      </c>
      <c r="D1523">
        <v>65</v>
      </c>
      <c r="E1523">
        <v>65</v>
      </c>
      <c r="F1523">
        <v>0</v>
      </c>
      <c r="G1523">
        <v>0</v>
      </c>
      <c r="H1523">
        <v>0</v>
      </c>
      <c r="I1523">
        <v>-1</v>
      </c>
      <c r="J1523">
        <v>0</v>
      </c>
      <c r="K1523">
        <v>0</v>
      </c>
      <c r="L1523">
        <v>2</v>
      </c>
      <c r="M1523">
        <v>0</v>
      </c>
      <c r="N1523">
        <v>0</v>
      </c>
      <c r="O1523">
        <v>0</v>
      </c>
      <c r="P1523">
        <v>1</v>
      </c>
      <c r="Q1523">
        <v>25</v>
      </c>
    </row>
    <row r="1524" spans="2:17" x14ac:dyDescent="0.25">
      <c r="B1524">
        <v>279</v>
      </c>
      <c r="C1524">
        <v>84</v>
      </c>
      <c r="D1524">
        <v>65</v>
      </c>
      <c r="E1524">
        <v>65</v>
      </c>
      <c r="F1524">
        <v>0</v>
      </c>
      <c r="G1524">
        <v>0</v>
      </c>
      <c r="H1524">
        <v>0</v>
      </c>
      <c r="I1524">
        <v>-1</v>
      </c>
      <c r="J1524">
        <v>0</v>
      </c>
      <c r="K1524">
        <v>0</v>
      </c>
      <c r="L1524">
        <v>2</v>
      </c>
      <c r="M1524">
        <v>0</v>
      </c>
      <c r="N1524">
        <v>0</v>
      </c>
      <c r="O1524">
        <v>0</v>
      </c>
      <c r="P1524">
        <v>1</v>
      </c>
      <c r="Q1524">
        <v>25</v>
      </c>
    </row>
    <row r="1525" spans="2:17" x14ac:dyDescent="0.25">
      <c r="B1525">
        <v>280</v>
      </c>
      <c r="C1525">
        <v>84</v>
      </c>
      <c r="D1525">
        <v>65</v>
      </c>
      <c r="E1525">
        <v>65</v>
      </c>
      <c r="F1525">
        <v>0</v>
      </c>
      <c r="G1525">
        <v>0</v>
      </c>
      <c r="H1525">
        <v>0</v>
      </c>
      <c r="I1525">
        <v>-1</v>
      </c>
      <c r="J1525">
        <v>0</v>
      </c>
      <c r="K1525">
        <v>0</v>
      </c>
      <c r="L1525">
        <v>2</v>
      </c>
      <c r="M1525">
        <v>0</v>
      </c>
      <c r="N1525">
        <v>0</v>
      </c>
      <c r="O1525">
        <v>0</v>
      </c>
      <c r="P1525">
        <v>1</v>
      </c>
      <c r="Q1525">
        <v>25</v>
      </c>
    </row>
    <row r="1526" spans="2:17" x14ac:dyDescent="0.25">
      <c r="B1526">
        <v>281</v>
      </c>
      <c r="C1526">
        <v>84</v>
      </c>
      <c r="D1526">
        <v>65</v>
      </c>
      <c r="E1526">
        <v>65</v>
      </c>
      <c r="F1526">
        <v>0</v>
      </c>
      <c r="G1526">
        <v>0</v>
      </c>
      <c r="H1526">
        <v>0</v>
      </c>
      <c r="I1526">
        <v>-1</v>
      </c>
      <c r="J1526">
        <v>0</v>
      </c>
      <c r="K1526">
        <v>0</v>
      </c>
      <c r="L1526">
        <v>2</v>
      </c>
      <c r="M1526">
        <v>0</v>
      </c>
      <c r="N1526">
        <v>0</v>
      </c>
      <c r="O1526">
        <v>0</v>
      </c>
      <c r="P1526">
        <v>1</v>
      </c>
      <c r="Q1526">
        <v>25</v>
      </c>
    </row>
    <row r="1527" spans="2:17" x14ac:dyDescent="0.25">
      <c r="B1527">
        <v>282</v>
      </c>
      <c r="C1527">
        <v>84</v>
      </c>
      <c r="D1527">
        <v>65</v>
      </c>
      <c r="E1527">
        <v>65</v>
      </c>
      <c r="F1527">
        <v>0</v>
      </c>
      <c r="G1527">
        <v>0</v>
      </c>
      <c r="H1527">
        <v>0</v>
      </c>
      <c r="I1527">
        <v>-1</v>
      </c>
      <c r="J1527">
        <v>0</v>
      </c>
      <c r="K1527">
        <v>0</v>
      </c>
      <c r="L1527">
        <v>2</v>
      </c>
      <c r="M1527">
        <v>0</v>
      </c>
      <c r="N1527">
        <v>0</v>
      </c>
      <c r="O1527">
        <v>0</v>
      </c>
      <c r="P1527">
        <v>1</v>
      </c>
      <c r="Q1527">
        <v>25</v>
      </c>
    </row>
    <row r="1528" spans="2:17" x14ac:dyDescent="0.25">
      <c r="B1528">
        <v>283</v>
      </c>
      <c r="C1528">
        <v>84</v>
      </c>
      <c r="D1528">
        <v>65</v>
      </c>
      <c r="E1528">
        <v>65</v>
      </c>
      <c r="F1528">
        <v>0</v>
      </c>
      <c r="G1528">
        <v>0</v>
      </c>
      <c r="H1528">
        <v>0</v>
      </c>
      <c r="I1528">
        <v>-1</v>
      </c>
      <c r="J1528">
        <v>0</v>
      </c>
      <c r="K1528">
        <v>0</v>
      </c>
      <c r="L1528">
        <v>2</v>
      </c>
      <c r="M1528">
        <v>0</v>
      </c>
      <c r="N1528">
        <v>0</v>
      </c>
      <c r="O1528">
        <v>0</v>
      </c>
      <c r="P1528">
        <v>1</v>
      </c>
      <c r="Q1528">
        <v>25</v>
      </c>
    </row>
    <row r="1529" spans="2:17" x14ac:dyDescent="0.25">
      <c r="B1529">
        <v>284</v>
      </c>
      <c r="C1529">
        <v>84</v>
      </c>
      <c r="D1529">
        <v>65</v>
      </c>
      <c r="E1529">
        <v>65</v>
      </c>
      <c r="F1529">
        <v>0</v>
      </c>
      <c r="G1529">
        <v>0</v>
      </c>
      <c r="H1529">
        <v>0</v>
      </c>
      <c r="I1529">
        <v>-1</v>
      </c>
      <c r="J1529">
        <v>0</v>
      </c>
      <c r="K1529">
        <v>0</v>
      </c>
      <c r="L1529">
        <v>2</v>
      </c>
      <c r="M1529">
        <v>0</v>
      </c>
      <c r="N1529">
        <v>0</v>
      </c>
      <c r="O1529">
        <v>0</v>
      </c>
      <c r="P1529">
        <v>1</v>
      </c>
      <c r="Q1529">
        <v>25</v>
      </c>
    </row>
    <row r="1530" spans="2:17" x14ac:dyDescent="0.25">
      <c r="B1530">
        <v>285</v>
      </c>
      <c r="C1530">
        <v>84</v>
      </c>
      <c r="D1530">
        <v>65</v>
      </c>
      <c r="E1530">
        <v>65</v>
      </c>
      <c r="F1530">
        <v>0</v>
      </c>
      <c r="G1530">
        <v>0</v>
      </c>
      <c r="H1530">
        <v>0</v>
      </c>
      <c r="I1530">
        <v>-1</v>
      </c>
      <c r="J1530">
        <v>0</v>
      </c>
      <c r="K1530">
        <v>0</v>
      </c>
      <c r="L1530">
        <v>2</v>
      </c>
      <c r="M1530">
        <v>0</v>
      </c>
      <c r="N1530">
        <v>0</v>
      </c>
      <c r="O1530">
        <v>0</v>
      </c>
      <c r="P1530">
        <v>1</v>
      </c>
      <c r="Q1530">
        <v>25</v>
      </c>
    </row>
    <row r="1531" spans="2:17" x14ac:dyDescent="0.25">
      <c r="B1531">
        <v>286</v>
      </c>
      <c r="C1531">
        <v>84</v>
      </c>
      <c r="D1531">
        <v>65</v>
      </c>
      <c r="E1531">
        <v>65</v>
      </c>
      <c r="F1531">
        <v>0</v>
      </c>
      <c r="G1531">
        <v>0</v>
      </c>
      <c r="H1531">
        <v>0</v>
      </c>
      <c r="I1531">
        <v>-1</v>
      </c>
      <c r="J1531">
        <v>0</v>
      </c>
      <c r="K1531">
        <v>0</v>
      </c>
      <c r="L1531">
        <v>2</v>
      </c>
      <c r="M1531">
        <v>0</v>
      </c>
      <c r="N1531">
        <v>0</v>
      </c>
      <c r="O1531">
        <v>0</v>
      </c>
      <c r="P1531">
        <v>1</v>
      </c>
      <c r="Q1531">
        <v>25</v>
      </c>
    </row>
    <row r="1532" spans="2:17" x14ac:dyDescent="0.25">
      <c r="B1532">
        <v>287</v>
      </c>
      <c r="C1532">
        <v>84</v>
      </c>
      <c r="D1532">
        <v>65</v>
      </c>
      <c r="E1532">
        <v>65</v>
      </c>
      <c r="F1532">
        <v>0</v>
      </c>
      <c r="G1532">
        <v>0</v>
      </c>
      <c r="H1532">
        <v>0</v>
      </c>
      <c r="I1532">
        <v>-1</v>
      </c>
      <c r="J1532">
        <v>0</v>
      </c>
      <c r="K1532">
        <v>0</v>
      </c>
      <c r="L1532">
        <v>2</v>
      </c>
      <c r="M1532">
        <v>0</v>
      </c>
      <c r="N1532">
        <v>0</v>
      </c>
      <c r="O1532">
        <v>0</v>
      </c>
      <c r="P1532">
        <v>1</v>
      </c>
      <c r="Q1532">
        <v>25</v>
      </c>
    </row>
    <row r="1533" spans="2:17" x14ac:dyDescent="0.25">
      <c r="B1533">
        <v>288</v>
      </c>
      <c r="C1533">
        <v>84</v>
      </c>
      <c r="D1533">
        <v>65</v>
      </c>
      <c r="E1533">
        <v>65</v>
      </c>
      <c r="F1533">
        <v>0</v>
      </c>
      <c r="G1533">
        <v>0</v>
      </c>
      <c r="H1533">
        <v>0</v>
      </c>
      <c r="I1533">
        <v>-1</v>
      </c>
      <c r="J1533">
        <v>0</v>
      </c>
      <c r="K1533">
        <v>0</v>
      </c>
      <c r="L1533">
        <v>2</v>
      </c>
      <c r="M1533">
        <v>0</v>
      </c>
      <c r="N1533">
        <v>0</v>
      </c>
      <c r="O1533">
        <v>0</v>
      </c>
      <c r="P1533">
        <v>1</v>
      </c>
      <c r="Q1533">
        <v>25</v>
      </c>
    </row>
    <row r="1534" spans="2:17" x14ac:dyDescent="0.25">
      <c r="B1534">
        <v>289</v>
      </c>
      <c r="C1534">
        <v>84</v>
      </c>
      <c r="D1534">
        <v>65</v>
      </c>
      <c r="E1534">
        <v>65</v>
      </c>
      <c r="F1534">
        <v>0</v>
      </c>
      <c r="G1534">
        <v>0</v>
      </c>
      <c r="H1534">
        <v>0</v>
      </c>
      <c r="I1534">
        <v>-1</v>
      </c>
      <c r="J1534">
        <v>0</v>
      </c>
      <c r="K1534">
        <v>0</v>
      </c>
      <c r="L1534">
        <v>2</v>
      </c>
      <c r="M1534">
        <v>0</v>
      </c>
      <c r="N1534">
        <v>0</v>
      </c>
      <c r="O1534">
        <v>0</v>
      </c>
      <c r="P1534">
        <v>1</v>
      </c>
      <c r="Q1534">
        <v>25</v>
      </c>
    </row>
    <row r="1535" spans="2:17" x14ac:dyDescent="0.25">
      <c r="B1535">
        <v>290</v>
      </c>
      <c r="C1535">
        <v>84</v>
      </c>
      <c r="D1535">
        <v>65</v>
      </c>
      <c r="E1535">
        <v>65</v>
      </c>
      <c r="F1535">
        <v>0</v>
      </c>
      <c r="G1535">
        <v>0</v>
      </c>
      <c r="H1535">
        <v>0</v>
      </c>
      <c r="I1535">
        <v>-1</v>
      </c>
      <c r="J1535">
        <v>0</v>
      </c>
      <c r="K1535">
        <v>0</v>
      </c>
      <c r="L1535">
        <v>2</v>
      </c>
      <c r="M1535">
        <v>0</v>
      </c>
      <c r="N1535">
        <v>0</v>
      </c>
      <c r="O1535">
        <v>0</v>
      </c>
      <c r="P1535">
        <v>1</v>
      </c>
      <c r="Q1535">
        <v>25</v>
      </c>
    </row>
    <row r="1536" spans="2:17" x14ac:dyDescent="0.25">
      <c r="B1536">
        <v>291</v>
      </c>
      <c r="C1536">
        <v>84</v>
      </c>
      <c r="D1536">
        <v>65</v>
      </c>
      <c r="E1536">
        <v>65</v>
      </c>
      <c r="F1536">
        <v>0</v>
      </c>
      <c r="G1536">
        <v>0</v>
      </c>
      <c r="H1536">
        <v>0</v>
      </c>
      <c r="I1536">
        <v>-1</v>
      </c>
      <c r="J1536">
        <v>0</v>
      </c>
      <c r="K1536">
        <v>0</v>
      </c>
      <c r="L1536">
        <v>2</v>
      </c>
      <c r="M1536">
        <v>0</v>
      </c>
      <c r="N1536">
        <v>0</v>
      </c>
      <c r="O1536">
        <v>0</v>
      </c>
      <c r="P1536">
        <v>1</v>
      </c>
      <c r="Q1536">
        <v>25</v>
      </c>
    </row>
    <row r="1537" spans="2:17" x14ac:dyDescent="0.25">
      <c r="B1537">
        <v>292</v>
      </c>
      <c r="C1537">
        <v>84</v>
      </c>
      <c r="D1537">
        <v>65</v>
      </c>
      <c r="E1537">
        <v>65</v>
      </c>
      <c r="F1537">
        <v>0</v>
      </c>
      <c r="G1537">
        <v>0</v>
      </c>
      <c r="H1537">
        <v>0</v>
      </c>
      <c r="I1537">
        <v>-1</v>
      </c>
      <c r="J1537">
        <v>0</v>
      </c>
      <c r="K1537">
        <v>0</v>
      </c>
      <c r="L1537">
        <v>2</v>
      </c>
      <c r="M1537">
        <v>0</v>
      </c>
      <c r="N1537">
        <v>0</v>
      </c>
      <c r="O1537">
        <v>0</v>
      </c>
      <c r="P1537">
        <v>1</v>
      </c>
      <c r="Q1537">
        <v>25</v>
      </c>
    </row>
    <row r="1538" spans="2:17" x14ac:dyDescent="0.25">
      <c r="B1538">
        <v>293</v>
      </c>
      <c r="C1538">
        <v>84</v>
      </c>
      <c r="D1538">
        <v>65</v>
      </c>
      <c r="E1538">
        <v>65</v>
      </c>
      <c r="F1538">
        <v>0</v>
      </c>
      <c r="G1538">
        <v>0</v>
      </c>
      <c r="H1538">
        <v>0</v>
      </c>
      <c r="I1538">
        <v>-1</v>
      </c>
      <c r="J1538">
        <v>0</v>
      </c>
      <c r="K1538">
        <v>0</v>
      </c>
      <c r="L1538">
        <v>2</v>
      </c>
      <c r="M1538">
        <v>0</v>
      </c>
      <c r="N1538">
        <v>0</v>
      </c>
      <c r="O1538">
        <v>0</v>
      </c>
      <c r="P1538">
        <v>1</v>
      </c>
      <c r="Q1538">
        <v>25</v>
      </c>
    </row>
    <row r="1539" spans="2:17" x14ac:dyDescent="0.25">
      <c r="B1539">
        <v>294</v>
      </c>
      <c r="C1539">
        <v>84</v>
      </c>
      <c r="D1539">
        <v>65</v>
      </c>
      <c r="E1539">
        <v>65</v>
      </c>
      <c r="F1539">
        <v>0</v>
      </c>
      <c r="G1539">
        <v>0</v>
      </c>
      <c r="H1539">
        <v>0</v>
      </c>
      <c r="I1539">
        <v>-1</v>
      </c>
      <c r="J1539">
        <v>0</v>
      </c>
      <c r="K1539">
        <v>0</v>
      </c>
      <c r="L1539">
        <v>2</v>
      </c>
      <c r="M1539">
        <v>0</v>
      </c>
      <c r="N1539">
        <v>0</v>
      </c>
      <c r="O1539">
        <v>0</v>
      </c>
      <c r="P1539">
        <v>1</v>
      </c>
      <c r="Q1539">
        <v>25</v>
      </c>
    </row>
    <row r="1540" spans="2:17" x14ac:dyDescent="0.25">
      <c r="B1540">
        <v>295</v>
      </c>
      <c r="C1540">
        <v>84</v>
      </c>
      <c r="D1540">
        <v>65</v>
      </c>
      <c r="E1540">
        <v>65</v>
      </c>
      <c r="F1540">
        <v>0</v>
      </c>
      <c r="G1540">
        <v>0</v>
      </c>
      <c r="H1540">
        <v>0</v>
      </c>
      <c r="I1540">
        <v>-1</v>
      </c>
      <c r="J1540">
        <v>0</v>
      </c>
      <c r="K1540">
        <v>0</v>
      </c>
      <c r="L1540">
        <v>2</v>
      </c>
      <c r="M1540">
        <v>0</v>
      </c>
      <c r="N1540">
        <v>0</v>
      </c>
      <c r="O1540">
        <v>0</v>
      </c>
      <c r="P1540">
        <v>1</v>
      </c>
      <c r="Q1540">
        <v>25</v>
      </c>
    </row>
    <row r="1541" spans="2:17" x14ac:dyDescent="0.25">
      <c r="B1541">
        <v>296</v>
      </c>
      <c r="C1541">
        <v>84</v>
      </c>
      <c r="D1541">
        <v>65</v>
      </c>
      <c r="E1541">
        <v>65</v>
      </c>
      <c r="F1541">
        <v>0</v>
      </c>
      <c r="G1541">
        <v>0</v>
      </c>
      <c r="H1541">
        <v>0</v>
      </c>
      <c r="I1541">
        <v>-1</v>
      </c>
      <c r="J1541">
        <v>0</v>
      </c>
      <c r="K1541">
        <v>0</v>
      </c>
      <c r="L1541">
        <v>2</v>
      </c>
      <c r="M1541">
        <v>0</v>
      </c>
      <c r="N1541">
        <v>0</v>
      </c>
      <c r="O1541">
        <v>0</v>
      </c>
      <c r="P1541">
        <v>1</v>
      </c>
      <c r="Q1541">
        <v>25</v>
      </c>
    </row>
    <row r="1542" spans="2:17" x14ac:dyDescent="0.25">
      <c r="B1542">
        <v>297</v>
      </c>
      <c r="C1542">
        <v>84</v>
      </c>
      <c r="D1542">
        <v>65</v>
      </c>
      <c r="E1542">
        <v>65</v>
      </c>
      <c r="F1542">
        <v>0</v>
      </c>
      <c r="G1542">
        <v>0</v>
      </c>
      <c r="H1542">
        <v>0</v>
      </c>
      <c r="I1542">
        <v>-1</v>
      </c>
      <c r="J1542">
        <v>0</v>
      </c>
      <c r="K1542">
        <v>0</v>
      </c>
      <c r="L1542">
        <v>2</v>
      </c>
      <c r="M1542">
        <v>0</v>
      </c>
      <c r="N1542">
        <v>0</v>
      </c>
      <c r="O1542">
        <v>0</v>
      </c>
      <c r="P1542">
        <v>1</v>
      </c>
      <c r="Q1542">
        <v>25</v>
      </c>
    </row>
    <row r="1543" spans="2:17" x14ac:dyDescent="0.25">
      <c r="B1543">
        <v>298</v>
      </c>
      <c r="C1543">
        <v>84</v>
      </c>
      <c r="D1543">
        <v>65</v>
      </c>
      <c r="E1543">
        <v>65</v>
      </c>
      <c r="F1543">
        <v>0</v>
      </c>
      <c r="G1543">
        <v>0</v>
      </c>
      <c r="H1543">
        <v>0</v>
      </c>
      <c r="I1543">
        <v>-1</v>
      </c>
      <c r="J1543">
        <v>0</v>
      </c>
      <c r="K1543">
        <v>0</v>
      </c>
      <c r="L1543">
        <v>2</v>
      </c>
      <c r="M1543">
        <v>0</v>
      </c>
      <c r="N1543">
        <v>0</v>
      </c>
      <c r="O1543">
        <v>0</v>
      </c>
      <c r="P1543">
        <v>1</v>
      </c>
      <c r="Q1543">
        <v>25</v>
      </c>
    </row>
    <row r="1544" spans="2:17" x14ac:dyDescent="0.25">
      <c r="B1544">
        <v>299</v>
      </c>
      <c r="C1544">
        <v>84</v>
      </c>
      <c r="D1544">
        <v>65</v>
      </c>
      <c r="E1544">
        <v>65</v>
      </c>
      <c r="F1544">
        <v>0</v>
      </c>
      <c r="G1544">
        <v>0</v>
      </c>
      <c r="H1544">
        <v>0</v>
      </c>
      <c r="I1544">
        <v>-1</v>
      </c>
      <c r="J1544">
        <v>0</v>
      </c>
      <c r="K1544">
        <v>0</v>
      </c>
      <c r="L1544">
        <v>2</v>
      </c>
      <c r="M1544">
        <v>0</v>
      </c>
      <c r="N1544">
        <v>0</v>
      </c>
      <c r="O1544">
        <v>0</v>
      </c>
      <c r="P1544">
        <v>1</v>
      </c>
      <c r="Q1544">
        <v>25</v>
      </c>
    </row>
    <row r="1545" spans="2:17" x14ac:dyDescent="0.25">
      <c r="B1545">
        <v>300</v>
      </c>
      <c r="C1545">
        <v>84</v>
      </c>
      <c r="D1545">
        <v>65</v>
      </c>
      <c r="E1545">
        <v>65</v>
      </c>
      <c r="F1545">
        <v>0</v>
      </c>
      <c r="G1545">
        <v>0</v>
      </c>
      <c r="H1545">
        <v>0</v>
      </c>
      <c r="I1545">
        <v>-1</v>
      </c>
      <c r="J1545">
        <v>0</v>
      </c>
      <c r="K1545">
        <v>0</v>
      </c>
      <c r="L1545">
        <v>2</v>
      </c>
      <c r="M1545">
        <v>0</v>
      </c>
      <c r="N1545">
        <v>0</v>
      </c>
      <c r="O1545">
        <v>0</v>
      </c>
      <c r="P1545">
        <v>1</v>
      </c>
      <c r="Q1545">
        <v>25</v>
      </c>
    </row>
    <row r="1546" spans="2:17" x14ac:dyDescent="0.25">
      <c r="B1546">
        <v>301</v>
      </c>
      <c r="C1546">
        <v>84</v>
      </c>
      <c r="D1546">
        <v>65</v>
      </c>
      <c r="E1546">
        <v>65</v>
      </c>
      <c r="F1546">
        <v>0</v>
      </c>
      <c r="G1546">
        <v>0</v>
      </c>
      <c r="H1546">
        <v>0</v>
      </c>
      <c r="I1546">
        <v>-1</v>
      </c>
      <c r="J1546">
        <v>0</v>
      </c>
      <c r="K1546">
        <v>0</v>
      </c>
      <c r="L1546">
        <v>2</v>
      </c>
      <c r="M1546">
        <v>0</v>
      </c>
      <c r="N1546">
        <v>0</v>
      </c>
      <c r="O1546">
        <v>0</v>
      </c>
      <c r="P1546">
        <v>1</v>
      </c>
      <c r="Q1546">
        <v>25</v>
      </c>
    </row>
    <row r="1547" spans="2:17" x14ac:dyDescent="0.25">
      <c r="B1547">
        <v>302</v>
      </c>
      <c r="C1547">
        <v>84</v>
      </c>
      <c r="D1547">
        <v>65</v>
      </c>
      <c r="E1547">
        <v>65</v>
      </c>
      <c r="F1547">
        <v>0</v>
      </c>
      <c r="G1547">
        <v>0</v>
      </c>
      <c r="H1547">
        <v>0</v>
      </c>
      <c r="I1547">
        <v>-1</v>
      </c>
      <c r="J1547">
        <v>0</v>
      </c>
      <c r="K1547">
        <v>0</v>
      </c>
      <c r="L1547">
        <v>2</v>
      </c>
      <c r="M1547">
        <v>0</v>
      </c>
      <c r="N1547">
        <v>0</v>
      </c>
      <c r="O1547">
        <v>0</v>
      </c>
      <c r="P1547">
        <v>1</v>
      </c>
      <c r="Q1547">
        <v>25</v>
      </c>
    </row>
    <row r="1548" spans="2:17" x14ac:dyDescent="0.25">
      <c r="B1548">
        <v>303</v>
      </c>
      <c r="C1548">
        <v>84</v>
      </c>
      <c r="D1548">
        <v>65</v>
      </c>
      <c r="E1548">
        <v>65</v>
      </c>
      <c r="F1548">
        <v>0</v>
      </c>
      <c r="G1548">
        <v>0</v>
      </c>
      <c r="H1548">
        <v>0</v>
      </c>
      <c r="I1548">
        <v>-1</v>
      </c>
      <c r="J1548">
        <v>0</v>
      </c>
      <c r="K1548">
        <v>0</v>
      </c>
      <c r="L1548">
        <v>2</v>
      </c>
      <c r="M1548">
        <v>0</v>
      </c>
      <c r="N1548">
        <v>0</v>
      </c>
      <c r="O1548">
        <v>0</v>
      </c>
      <c r="P1548">
        <v>1</v>
      </c>
      <c r="Q1548">
        <v>25</v>
      </c>
    </row>
    <row r="1549" spans="2:17" x14ac:dyDescent="0.25">
      <c r="B1549">
        <v>304</v>
      </c>
      <c r="C1549">
        <v>84</v>
      </c>
      <c r="D1549">
        <v>65</v>
      </c>
      <c r="E1549">
        <v>65</v>
      </c>
      <c r="F1549">
        <v>0</v>
      </c>
      <c r="G1549">
        <v>0</v>
      </c>
      <c r="H1549">
        <v>0</v>
      </c>
      <c r="I1549">
        <v>-1</v>
      </c>
      <c r="J1549">
        <v>0</v>
      </c>
      <c r="K1549">
        <v>0</v>
      </c>
      <c r="L1549">
        <v>2</v>
      </c>
      <c r="M1549">
        <v>0</v>
      </c>
      <c r="N1549">
        <v>0</v>
      </c>
      <c r="O1549">
        <v>0</v>
      </c>
      <c r="P1549">
        <v>1</v>
      </c>
      <c r="Q1549">
        <v>25</v>
      </c>
    </row>
    <row r="1550" spans="2:17" x14ac:dyDescent="0.25">
      <c r="B1550">
        <v>305</v>
      </c>
      <c r="C1550">
        <v>84</v>
      </c>
      <c r="D1550">
        <v>65</v>
      </c>
      <c r="E1550">
        <v>65</v>
      </c>
      <c r="F1550">
        <v>0</v>
      </c>
      <c r="G1550">
        <v>0</v>
      </c>
      <c r="H1550">
        <v>0</v>
      </c>
      <c r="I1550">
        <v>-1</v>
      </c>
      <c r="J1550">
        <v>0</v>
      </c>
      <c r="K1550">
        <v>0</v>
      </c>
      <c r="L1550">
        <v>2</v>
      </c>
      <c r="M1550">
        <v>0</v>
      </c>
      <c r="N1550">
        <v>0</v>
      </c>
      <c r="O1550">
        <v>0</v>
      </c>
      <c r="P1550">
        <v>1</v>
      </c>
      <c r="Q1550">
        <v>25</v>
      </c>
    </row>
    <row r="1551" spans="2:17" x14ac:dyDescent="0.25">
      <c r="B1551">
        <v>306</v>
      </c>
      <c r="C1551">
        <v>84</v>
      </c>
      <c r="D1551">
        <v>65</v>
      </c>
      <c r="E1551">
        <v>65</v>
      </c>
      <c r="F1551">
        <v>0</v>
      </c>
      <c r="G1551">
        <v>0</v>
      </c>
      <c r="H1551">
        <v>0</v>
      </c>
      <c r="I1551">
        <v>-1</v>
      </c>
      <c r="J1551">
        <v>0</v>
      </c>
      <c r="K1551">
        <v>0</v>
      </c>
      <c r="L1551">
        <v>2</v>
      </c>
      <c r="M1551">
        <v>0</v>
      </c>
      <c r="N1551">
        <v>0</v>
      </c>
      <c r="O1551">
        <v>0</v>
      </c>
      <c r="P1551">
        <v>1</v>
      </c>
      <c r="Q1551">
        <v>25</v>
      </c>
    </row>
    <row r="1552" spans="2:17" x14ac:dyDescent="0.25">
      <c r="B1552">
        <v>307</v>
      </c>
      <c r="C1552">
        <v>84</v>
      </c>
      <c r="D1552">
        <v>65</v>
      </c>
      <c r="E1552">
        <v>65</v>
      </c>
      <c r="F1552">
        <v>0</v>
      </c>
      <c r="G1552">
        <v>0</v>
      </c>
      <c r="H1552">
        <v>0</v>
      </c>
      <c r="I1552">
        <v>-1</v>
      </c>
      <c r="J1552">
        <v>0</v>
      </c>
      <c r="K1552">
        <v>0</v>
      </c>
      <c r="L1552">
        <v>2</v>
      </c>
      <c r="M1552">
        <v>0</v>
      </c>
      <c r="N1552">
        <v>0</v>
      </c>
      <c r="O1552">
        <v>0</v>
      </c>
      <c r="P1552">
        <v>1</v>
      </c>
      <c r="Q1552">
        <v>25</v>
      </c>
    </row>
    <row r="1553" spans="2:17" x14ac:dyDescent="0.25">
      <c r="B1553">
        <v>308</v>
      </c>
      <c r="C1553">
        <v>84</v>
      </c>
      <c r="D1553">
        <v>65</v>
      </c>
      <c r="E1553">
        <v>65</v>
      </c>
      <c r="F1553">
        <v>0</v>
      </c>
      <c r="G1553">
        <v>0</v>
      </c>
      <c r="H1553">
        <v>0</v>
      </c>
      <c r="I1553">
        <v>-1</v>
      </c>
      <c r="J1553">
        <v>0</v>
      </c>
      <c r="K1553">
        <v>0</v>
      </c>
      <c r="L1553">
        <v>2</v>
      </c>
      <c r="M1553">
        <v>0</v>
      </c>
      <c r="N1553">
        <v>0</v>
      </c>
      <c r="O1553">
        <v>0</v>
      </c>
      <c r="P1553">
        <v>1</v>
      </c>
      <c r="Q1553">
        <v>25</v>
      </c>
    </row>
    <row r="1554" spans="2:17" x14ac:dyDescent="0.25">
      <c r="B1554">
        <v>309</v>
      </c>
      <c r="C1554">
        <v>84</v>
      </c>
      <c r="D1554">
        <v>65</v>
      </c>
      <c r="E1554">
        <v>65</v>
      </c>
      <c r="F1554">
        <v>0</v>
      </c>
      <c r="G1554">
        <v>0</v>
      </c>
      <c r="H1554">
        <v>0</v>
      </c>
      <c r="I1554">
        <v>-1</v>
      </c>
      <c r="J1554">
        <v>0</v>
      </c>
      <c r="K1554">
        <v>0</v>
      </c>
      <c r="L1554">
        <v>2</v>
      </c>
      <c r="M1554">
        <v>0</v>
      </c>
      <c r="N1554">
        <v>0</v>
      </c>
      <c r="O1554">
        <v>0</v>
      </c>
      <c r="P1554">
        <v>1</v>
      </c>
      <c r="Q1554">
        <v>25</v>
      </c>
    </row>
    <row r="1555" spans="2:17" x14ac:dyDescent="0.25">
      <c r="B1555">
        <v>310</v>
      </c>
      <c r="C1555">
        <v>84</v>
      </c>
      <c r="D1555">
        <v>65</v>
      </c>
      <c r="E1555">
        <v>65</v>
      </c>
      <c r="F1555">
        <v>0</v>
      </c>
      <c r="G1555">
        <v>0</v>
      </c>
      <c r="H1555">
        <v>0</v>
      </c>
      <c r="I1555">
        <v>-1</v>
      </c>
      <c r="J1555">
        <v>0</v>
      </c>
      <c r="K1555">
        <v>0</v>
      </c>
      <c r="L1555">
        <v>2</v>
      </c>
      <c r="M1555">
        <v>0</v>
      </c>
      <c r="N1555">
        <v>0</v>
      </c>
      <c r="O1555">
        <v>0</v>
      </c>
      <c r="P1555">
        <v>1</v>
      </c>
      <c r="Q1555">
        <v>25</v>
      </c>
    </row>
    <row r="1556" spans="2:17" x14ac:dyDescent="0.25">
      <c r="B1556">
        <v>311</v>
      </c>
      <c r="C1556">
        <v>84</v>
      </c>
      <c r="D1556">
        <v>65</v>
      </c>
      <c r="E1556">
        <v>65</v>
      </c>
      <c r="F1556">
        <v>0</v>
      </c>
      <c r="G1556">
        <v>0</v>
      </c>
      <c r="H1556">
        <v>0</v>
      </c>
      <c r="I1556">
        <v>-1</v>
      </c>
      <c r="J1556">
        <v>0</v>
      </c>
      <c r="K1556">
        <v>0</v>
      </c>
      <c r="L1556">
        <v>2</v>
      </c>
      <c r="M1556">
        <v>0</v>
      </c>
      <c r="N1556">
        <v>0</v>
      </c>
      <c r="O1556">
        <v>0</v>
      </c>
      <c r="P1556">
        <v>1</v>
      </c>
      <c r="Q1556">
        <v>25</v>
      </c>
    </row>
    <row r="1557" spans="2:17" x14ac:dyDescent="0.25">
      <c r="B1557">
        <v>312</v>
      </c>
      <c r="C1557">
        <v>84</v>
      </c>
      <c r="D1557">
        <v>65</v>
      </c>
      <c r="E1557">
        <v>65</v>
      </c>
      <c r="F1557">
        <v>0</v>
      </c>
      <c r="G1557">
        <v>0</v>
      </c>
      <c r="H1557">
        <v>0</v>
      </c>
      <c r="I1557">
        <v>-1</v>
      </c>
      <c r="J1557">
        <v>0</v>
      </c>
      <c r="K1557">
        <v>0</v>
      </c>
      <c r="L1557">
        <v>2</v>
      </c>
      <c r="M1557">
        <v>0</v>
      </c>
      <c r="N1557">
        <v>0</v>
      </c>
      <c r="O1557">
        <v>0</v>
      </c>
      <c r="P1557">
        <v>1</v>
      </c>
      <c r="Q1557">
        <v>25</v>
      </c>
    </row>
    <row r="1558" spans="2:17" x14ac:dyDescent="0.25">
      <c r="B1558">
        <v>313</v>
      </c>
      <c r="C1558">
        <v>84</v>
      </c>
      <c r="D1558">
        <v>65</v>
      </c>
      <c r="E1558">
        <v>65</v>
      </c>
      <c r="F1558">
        <v>0</v>
      </c>
      <c r="G1558">
        <v>0</v>
      </c>
      <c r="H1558">
        <v>0</v>
      </c>
      <c r="I1558">
        <v>-1</v>
      </c>
      <c r="J1558">
        <v>0</v>
      </c>
      <c r="K1558">
        <v>0</v>
      </c>
      <c r="L1558">
        <v>2</v>
      </c>
      <c r="M1558">
        <v>0</v>
      </c>
      <c r="N1558">
        <v>0</v>
      </c>
      <c r="O1558">
        <v>0</v>
      </c>
      <c r="P1558">
        <v>1</v>
      </c>
      <c r="Q1558">
        <v>25</v>
      </c>
    </row>
    <row r="1559" spans="2:17" x14ac:dyDescent="0.25">
      <c r="B1559">
        <v>314</v>
      </c>
      <c r="C1559">
        <v>84</v>
      </c>
      <c r="D1559">
        <v>65</v>
      </c>
      <c r="E1559">
        <v>65</v>
      </c>
      <c r="F1559">
        <v>0</v>
      </c>
      <c r="G1559">
        <v>0</v>
      </c>
      <c r="H1559">
        <v>0</v>
      </c>
      <c r="I1559">
        <v>-1</v>
      </c>
      <c r="J1559">
        <v>0</v>
      </c>
      <c r="K1559">
        <v>0</v>
      </c>
      <c r="L1559">
        <v>2</v>
      </c>
      <c r="M1559">
        <v>0</v>
      </c>
      <c r="N1559">
        <v>0</v>
      </c>
      <c r="O1559">
        <v>0</v>
      </c>
      <c r="P1559">
        <v>1</v>
      </c>
      <c r="Q1559">
        <v>25</v>
      </c>
    </row>
    <row r="1560" spans="2:17" x14ac:dyDescent="0.25">
      <c r="B1560">
        <v>315</v>
      </c>
      <c r="C1560">
        <v>84</v>
      </c>
      <c r="D1560">
        <v>65</v>
      </c>
      <c r="E1560">
        <v>65</v>
      </c>
      <c r="F1560">
        <v>0</v>
      </c>
      <c r="G1560">
        <v>0</v>
      </c>
      <c r="H1560">
        <v>0</v>
      </c>
      <c r="I1560">
        <v>-1</v>
      </c>
      <c r="J1560">
        <v>0</v>
      </c>
      <c r="K1560">
        <v>0</v>
      </c>
      <c r="L1560">
        <v>2</v>
      </c>
      <c r="M1560">
        <v>0</v>
      </c>
      <c r="N1560">
        <v>0</v>
      </c>
      <c r="O1560">
        <v>0</v>
      </c>
      <c r="P1560">
        <v>1</v>
      </c>
      <c r="Q1560">
        <v>25</v>
      </c>
    </row>
    <row r="1561" spans="2:17" x14ac:dyDescent="0.25">
      <c r="B1561">
        <v>316</v>
      </c>
      <c r="C1561">
        <v>84</v>
      </c>
      <c r="D1561">
        <v>65</v>
      </c>
      <c r="E1561">
        <v>65</v>
      </c>
      <c r="F1561">
        <v>0</v>
      </c>
      <c r="G1561">
        <v>0</v>
      </c>
      <c r="H1561">
        <v>0</v>
      </c>
      <c r="I1561">
        <v>-1</v>
      </c>
      <c r="J1561">
        <v>0</v>
      </c>
      <c r="K1561">
        <v>0</v>
      </c>
      <c r="L1561">
        <v>2</v>
      </c>
      <c r="M1561">
        <v>0</v>
      </c>
      <c r="N1561">
        <v>0</v>
      </c>
      <c r="O1561">
        <v>0</v>
      </c>
      <c r="P1561">
        <v>1</v>
      </c>
      <c r="Q1561">
        <v>25</v>
      </c>
    </row>
    <row r="1562" spans="2:17" x14ac:dyDescent="0.25">
      <c r="B1562">
        <v>317</v>
      </c>
      <c r="C1562">
        <v>84</v>
      </c>
      <c r="D1562">
        <v>65</v>
      </c>
      <c r="E1562">
        <v>65</v>
      </c>
      <c r="F1562">
        <v>0</v>
      </c>
      <c r="G1562">
        <v>0</v>
      </c>
      <c r="H1562">
        <v>0</v>
      </c>
      <c r="I1562">
        <v>-1</v>
      </c>
      <c r="J1562">
        <v>0</v>
      </c>
      <c r="K1562">
        <v>0</v>
      </c>
      <c r="L1562">
        <v>2</v>
      </c>
      <c r="M1562">
        <v>0</v>
      </c>
      <c r="N1562">
        <v>0</v>
      </c>
      <c r="O1562">
        <v>0</v>
      </c>
      <c r="P1562">
        <v>1</v>
      </c>
      <c r="Q1562">
        <v>25</v>
      </c>
    </row>
    <row r="1563" spans="2:17" x14ac:dyDescent="0.25">
      <c r="B1563">
        <v>318</v>
      </c>
      <c r="C1563">
        <v>84</v>
      </c>
      <c r="D1563">
        <v>65</v>
      </c>
      <c r="E1563">
        <v>65</v>
      </c>
      <c r="F1563">
        <v>0</v>
      </c>
      <c r="G1563">
        <v>0</v>
      </c>
      <c r="H1563">
        <v>0</v>
      </c>
      <c r="I1563">
        <v>-1</v>
      </c>
      <c r="J1563">
        <v>0</v>
      </c>
      <c r="K1563">
        <v>0</v>
      </c>
      <c r="L1563">
        <v>2</v>
      </c>
      <c r="M1563">
        <v>0</v>
      </c>
      <c r="N1563">
        <v>0</v>
      </c>
      <c r="O1563">
        <v>0</v>
      </c>
      <c r="P1563">
        <v>1</v>
      </c>
      <c r="Q1563">
        <v>25</v>
      </c>
    </row>
    <row r="1564" spans="2:17" x14ac:dyDescent="0.25">
      <c r="B1564">
        <v>319</v>
      </c>
      <c r="C1564">
        <v>84</v>
      </c>
      <c r="D1564">
        <v>65</v>
      </c>
      <c r="E1564">
        <v>65</v>
      </c>
      <c r="F1564">
        <v>0</v>
      </c>
      <c r="G1564">
        <v>0</v>
      </c>
      <c r="H1564">
        <v>0</v>
      </c>
      <c r="I1564">
        <v>-1</v>
      </c>
      <c r="J1564">
        <v>0</v>
      </c>
      <c r="K1564">
        <v>0</v>
      </c>
      <c r="L1564">
        <v>2</v>
      </c>
      <c r="M1564">
        <v>0</v>
      </c>
      <c r="N1564">
        <v>0</v>
      </c>
      <c r="O1564">
        <v>0</v>
      </c>
      <c r="P1564">
        <v>1</v>
      </c>
      <c r="Q1564">
        <v>25</v>
      </c>
    </row>
    <row r="1565" spans="2:17" x14ac:dyDescent="0.25">
      <c r="B1565">
        <v>320</v>
      </c>
      <c r="C1565">
        <v>84</v>
      </c>
      <c r="D1565">
        <v>65</v>
      </c>
      <c r="E1565">
        <v>65</v>
      </c>
      <c r="F1565">
        <v>0</v>
      </c>
      <c r="G1565">
        <v>0</v>
      </c>
      <c r="H1565">
        <v>0</v>
      </c>
      <c r="I1565">
        <v>-1</v>
      </c>
      <c r="J1565">
        <v>0</v>
      </c>
      <c r="K1565">
        <v>0</v>
      </c>
      <c r="L1565">
        <v>2</v>
      </c>
      <c r="M1565">
        <v>0</v>
      </c>
      <c r="N1565">
        <v>0</v>
      </c>
      <c r="O1565">
        <v>0</v>
      </c>
      <c r="P1565">
        <v>1</v>
      </c>
      <c r="Q1565">
        <v>25</v>
      </c>
    </row>
    <row r="1566" spans="2:17" x14ac:dyDescent="0.25">
      <c r="B1566">
        <v>321</v>
      </c>
      <c r="C1566">
        <v>84</v>
      </c>
      <c r="D1566">
        <v>65</v>
      </c>
      <c r="E1566">
        <v>65</v>
      </c>
      <c r="F1566">
        <v>0</v>
      </c>
      <c r="G1566">
        <v>0</v>
      </c>
      <c r="H1566">
        <v>0</v>
      </c>
      <c r="I1566">
        <v>-1</v>
      </c>
      <c r="J1566">
        <v>0</v>
      </c>
      <c r="K1566">
        <v>0</v>
      </c>
      <c r="L1566">
        <v>2</v>
      </c>
      <c r="M1566">
        <v>0</v>
      </c>
      <c r="N1566">
        <v>0</v>
      </c>
      <c r="O1566">
        <v>0</v>
      </c>
      <c r="P1566">
        <v>1</v>
      </c>
      <c r="Q1566">
        <v>25</v>
      </c>
    </row>
    <row r="1567" spans="2:17" x14ac:dyDescent="0.25">
      <c r="B1567">
        <v>322</v>
      </c>
      <c r="C1567">
        <v>84</v>
      </c>
      <c r="D1567">
        <v>65</v>
      </c>
      <c r="E1567">
        <v>65</v>
      </c>
      <c r="F1567">
        <v>0</v>
      </c>
      <c r="G1567">
        <v>0</v>
      </c>
      <c r="H1567">
        <v>0</v>
      </c>
      <c r="I1567">
        <v>-1</v>
      </c>
      <c r="J1567">
        <v>0</v>
      </c>
      <c r="K1567">
        <v>0</v>
      </c>
      <c r="L1567">
        <v>2</v>
      </c>
      <c r="M1567">
        <v>0</v>
      </c>
      <c r="N1567">
        <v>0</v>
      </c>
      <c r="O1567">
        <v>0</v>
      </c>
      <c r="P1567">
        <v>1</v>
      </c>
      <c r="Q1567">
        <v>25</v>
      </c>
    </row>
    <row r="1568" spans="2:17" x14ac:dyDescent="0.25">
      <c r="B1568">
        <v>323</v>
      </c>
      <c r="C1568">
        <v>84</v>
      </c>
      <c r="D1568">
        <v>65</v>
      </c>
      <c r="E1568">
        <v>65</v>
      </c>
      <c r="F1568">
        <v>0</v>
      </c>
      <c r="G1568">
        <v>0</v>
      </c>
      <c r="H1568">
        <v>0</v>
      </c>
      <c r="I1568">
        <v>-1</v>
      </c>
      <c r="J1568">
        <v>0</v>
      </c>
      <c r="K1568">
        <v>0</v>
      </c>
      <c r="L1568">
        <v>2</v>
      </c>
      <c r="M1568">
        <v>0</v>
      </c>
      <c r="N1568">
        <v>0</v>
      </c>
      <c r="O1568">
        <v>0</v>
      </c>
      <c r="P1568">
        <v>1</v>
      </c>
      <c r="Q1568">
        <v>25</v>
      </c>
    </row>
    <row r="1569" spans="2:17" x14ac:dyDescent="0.25">
      <c r="B1569">
        <v>324</v>
      </c>
      <c r="C1569">
        <v>84</v>
      </c>
      <c r="D1569">
        <v>65</v>
      </c>
      <c r="E1569">
        <v>65</v>
      </c>
      <c r="F1569">
        <v>0</v>
      </c>
      <c r="G1569">
        <v>0</v>
      </c>
      <c r="H1569">
        <v>0</v>
      </c>
      <c r="I1569">
        <v>-1</v>
      </c>
      <c r="J1569">
        <v>0</v>
      </c>
      <c r="K1569">
        <v>0</v>
      </c>
      <c r="L1569">
        <v>2</v>
      </c>
      <c r="M1569">
        <v>0</v>
      </c>
      <c r="N1569">
        <v>0</v>
      </c>
      <c r="O1569">
        <v>0</v>
      </c>
      <c r="P1569">
        <v>1</v>
      </c>
      <c r="Q1569">
        <v>25</v>
      </c>
    </row>
    <row r="1570" spans="2:17" x14ac:dyDescent="0.25">
      <c r="B1570">
        <v>325</v>
      </c>
      <c r="C1570">
        <v>84</v>
      </c>
      <c r="D1570">
        <v>65</v>
      </c>
      <c r="E1570">
        <v>65</v>
      </c>
      <c r="F1570">
        <v>0</v>
      </c>
      <c r="G1570">
        <v>0</v>
      </c>
      <c r="H1570">
        <v>0</v>
      </c>
      <c r="I1570">
        <v>-1</v>
      </c>
      <c r="J1570">
        <v>0</v>
      </c>
      <c r="K1570">
        <v>0</v>
      </c>
      <c r="L1570">
        <v>2</v>
      </c>
      <c r="M1570">
        <v>0</v>
      </c>
      <c r="N1570">
        <v>0</v>
      </c>
      <c r="O1570">
        <v>0</v>
      </c>
      <c r="P1570">
        <v>1</v>
      </c>
      <c r="Q1570">
        <v>25</v>
      </c>
    </row>
    <row r="1571" spans="2:17" x14ac:dyDescent="0.25">
      <c r="B1571">
        <v>326</v>
      </c>
      <c r="C1571">
        <v>84</v>
      </c>
      <c r="D1571">
        <v>65</v>
      </c>
      <c r="E1571">
        <v>65</v>
      </c>
      <c r="F1571">
        <v>0</v>
      </c>
      <c r="G1571">
        <v>0</v>
      </c>
      <c r="H1571">
        <v>0</v>
      </c>
      <c r="I1571">
        <v>-1</v>
      </c>
      <c r="J1571">
        <v>0</v>
      </c>
      <c r="K1571">
        <v>0</v>
      </c>
      <c r="L1571">
        <v>2</v>
      </c>
      <c r="M1571">
        <v>0</v>
      </c>
      <c r="N1571">
        <v>0</v>
      </c>
      <c r="O1571">
        <v>0</v>
      </c>
      <c r="P1571">
        <v>1</v>
      </c>
      <c r="Q1571">
        <v>25</v>
      </c>
    </row>
    <row r="1572" spans="2:17" x14ac:dyDescent="0.25">
      <c r="B1572">
        <v>327</v>
      </c>
      <c r="C1572">
        <v>84</v>
      </c>
      <c r="D1572">
        <v>65</v>
      </c>
      <c r="E1572">
        <v>65</v>
      </c>
      <c r="F1572">
        <v>0</v>
      </c>
      <c r="G1572">
        <v>0</v>
      </c>
      <c r="H1572">
        <v>0</v>
      </c>
      <c r="I1572">
        <v>-1</v>
      </c>
      <c r="J1572">
        <v>0</v>
      </c>
      <c r="K1572">
        <v>0</v>
      </c>
      <c r="L1572">
        <v>2</v>
      </c>
      <c r="M1572">
        <v>0</v>
      </c>
      <c r="N1572">
        <v>0</v>
      </c>
      <c r="O1572">
        <v>0</v>
      </c>
      <c r="P1572">
        <v>1</v>
      </c>
      <c r="Q1572">
        <v>25</v>
      </c>
    </row>
    <row r="1573" spans="2:17" x14ac:dyDescent="0.25">
      <c r="B1573">
        <v>328</v>
      </c>
      <c r="C1573">
        <v>84</v>
      </c>
      <c r="D1573">
        <v>65</v>
      </c>
      <c r="E1573">
        <v>65</v>
      </c>
      <c r="F1573">
        <v>0</v>
      </c>
      <c r="G1573">
        <v>0</v>
      </c>
      <c r="H1573">
        <v>0</v>
      </c>
      <c r="I1573">
        <v>-1</v>
      </c>
      <c r="J1573">
        <v>0</v>
      </c>
      <c r="K1573">
        <v>0</v>
      </c>
      <c r="L1573">
        <v>2</v>
      </c>
      <c r="M1573">
        <v>0</v>
      </c>
      <c r="N1573">
        <v>0</v>
      </c>
      <c r="O1573">
        <v>0</v>
      </c>
      <c r="P1573">
        <v>1</v>
      </c>
      <c r="Q1573">
        <v>25</v>
      </c>
    </row>
    <row r="1574" spans="2:17" x14ac:dyDescent="0.25">
      <c r="B1574">
        <v>329</v>
      </c>
      <c r="C1574">
        <v>84</v>
      </c>
      <c r="D1574">
        <v>65</v>
      </c>
      <c r="E1574">
        <v>65</v>
      </c>
      <c r="F1574">
        <v>0</v>
      </c>
      <c r="G1574">
        <v>0</v>
      </c>
      <c r="H1574">
        <v>0</v>
      </c>
      <c r="I1574">
        <v>-1</v>
      </c>
      <c r="J1574">
        <v>0</v>
      </c>
      <c r="K1574">
        <v>0</v>
      </c>
      <c r="L1574">
        <v>2</v>
      </c>
      <c r="M1574">
        <v>0</v>
      </c>
      <c r="N1574">
        <v>0</v>
      </c>
      <c r="O1574">
        <v>0</v>
      </c>
      <c r="P1574">
        <v>1</v>
      </c>
      <c r="Q1574">
        <v>25</v>
      </c>
    </row>
    <row r="1575" spans="2:17" x14ac:dyDescent="0.25">
      <c r="B1575">
        <v>330</v>
      </c>
      <c r="C1575">
        <v>84</v>
      </c>
      <c r="D1575">
        <v>65</v>
      </c>
      <c r="E1575">
        <v>65</v>
      </c>
      <c r="F1575">
        <v>0</v>
      </c>
      <c r="G1575">
        <v>0</v>
      </c>
      <c r="H1575">
        <v>0</v>
      </c>
      <c r="I1575">
        <v>-1</v>
      </c>
      <c r="J1575">
        <v>0</v>
      </c>
      <c r="K1575">
        <v>0</v>
      </c>
      <c r="L1575">
        <v>2</v>
      </c>
      <c r="M1575">
        <v>0</v>
      </c>
      <c r="N1575">
        <v>0</v>
      </c>
      <c r="O1575">
        <v>0</v>
      </c>
      <c r="P1575">
        <v>1</v>
      </c>
      <c r="Q1575">
        <v>25</v>
      </c>
    </row>
    <row r="1576" spans="2:17" x14ac:dyDescent="0.25">
      <c r="B1576">
        <v>331</v>
      </c>
      <c r="C1576">
        <v>84</v>
      </c>
      <c r="D1576">
        <v>65</v>
      </c>
      <c r="E1576">
        <v>65</v>
      </c>
      <c r="F1576">
        <v>0</v>
      </c>
      <c r="G1576">
        <v>0</v>
      </c>
      <c r="H1576">
        <v>0</v>
      </c>
      <c r="I1576">
        <v>-1</v>
      </c>
      <c r="J1576">
        <v>0</v>
      </c>
      <c r="K1576">
        <v>0</v>
      </c>
      <c r="L1576">
        <v>2</v>
      </c>
      <c r="M1576">
        <v>0</v>
      </c>
      <c r="N1576">
        <v>0</v>
      </c>
      <c r="O1576">
        <v>0</v>
      </c>
      <c r="P1576">
        <v>1</v>
      </c>
      <c r="Q1576">
        <v>25</v>
      </c>
    </row>
    <row r="1577" spans="2:17" x14ac:dyDescent="0.25">
      <c r="B1577">
        <v>332</v>
      </c>
      <c r="C1577">
        <v>84</v>
      </c>
      <c r="D1577">
        <v>65</v>
      </c>
      <c r="E1577">
        <v>65</v>
      </c>
      <c r="F1577">
        <v>0</v>
      </c>
      <c r="G1577">
        <v>0</v>
      </c>
      <c r="H1577">
        <v>0</v>
      </c>
      <c r="I1577">
        <v>-1</v>
      </c>
      <c r="J1577">
        <v>0</v>
      </c>
      <c r="K1577">
        <v>0</v>
      </c>
      <c r="L1577">
        <v>2</v>
      </c>
      <c r="M1577">
        <v>0</v>
      </c>
      <c r="N1577">
        <v>0</v>
      </c>
      <c r="O1577">
        <v>0</v>
      </c>
      <c r="P1577">
        <v>1</v>
      </c>
      <c r="Q1577">
        <v>25</v>
      </c>
    </row>
    <row r="1578" spans="2:17" x14ac:dyDescent="0.25">
      <c r="B1578">
        <v>333</v>
      </c>
      <c r="C1578">
        <v>84</v>
      </c>
      <c r="D1578">
        <v>65</v>
      </c>
      <c r="E1578">
        <v>65</v>
      </c>
      <c r="F1578">
        <v>0</v>
      </c>
      <c r="G1578">
        <v>0</v>
      </c>
      <c r="H1578">
        <v>0</v>
      </c>
      <c r="I1578">
        <v>-1</v>
      </c>
      <c r="J1578">
        <v>0</v>
      </c>
      <c r="K1578">
        <v>0</v>
      </c>
      <c r="L1578">
        <v>2</v>
      </c>
      <c r="M1578">
        <v>0</v>
      </c>
      <c r="N1578">
        <v>0</v>
      </c>
      <c r="O1578">
        <v>0</v>
      </c>
      <c r="P1578">
        <v>1</v>
      </c>
      <c r="Q1578">
        <v>25</v>
      </c>
    </row>
    <row r="1579" spans="2:17" x14ac:dyDescent="0.25">
      <c r="B1579">
        <v>334</v>
      </c>
      <c r="C1579">
        <v>84</v>
      </c>
      <c r="D1579">
        <v>65</v>
      </c>
      <c r="E1579">
        <v>65</v>
      </c>
      <c r="F1579">
        <v>0</v>
      </c>
      <c r="G1579">
        <v>0</v>
      </c>
      <c r="H1579">
        <v>0</v>
      </c>
      <c r="I1579">
        <v>-1</v>
      </c>
      <c r="J1579">
        <v>0</v>
      </c>
      <c r="K1579">
        <v>0</v>
      </c>
      <c r="L1579">
        <v>2</v>
      </c>
      <c r="M1579">
        <v>0</v>
      </c>
      <c r="N1579">
        <v>0</v>
      </c>
      <c r="O1579">
        <v>0</v>
      </c>
      <c r="P1579">
        <v>1</v>
      </c>
      <c r="Q1579">
        <v>25</v>
      </c>
    </row>
    <row r="1580" spans="2:17" x14ac:dyDescent="0.25">
      <c r="B1580">
        <v>335</v>
      </c>
      <c r="C1580">
        <v>84</v>
      </c>
      <c r="D1580">
        <v>65</v>
      </c>
      <c r="E1580">
        <v>65</v>
      </c>
      <c r="F1580">
        <v>0</v>
      </c>
      <c r="G1580">
        <v>0</v>
      </c>
      <c r="H1580">
        <v>0</v>
      </c>
      <c r="I1580">
        <v>-1</v>
      </c>
      <c r="J1580">
        <v>0</v>
      </c>
      <c r="K1580">
        <v>0</v>
      </c>
      <c r="L1580">
        <v>2</v>
      </c>
      <c r="M1580">
        <v>0</v>
      </c>
      <c r="N1580">
        <v>0</v>
      </c>
      <c r="O1580">
        <v>0</v>
      </c>
      <c r="P1580">
        <v>1</v>
      </c>
      <c r="Q1580">
        <v>25</v>
      </c>
    </row>
    <row r="1581" spans="2:17" x14ac:dyDescent="0.25">
      <c r="B1581">
        <v>336</v>
      </c>
      <c r="C1581">
        <v>84</v>
      </c>
      <c r="D1581">
        <v>65</v>
      </c>
      <c r="E1581">
        <v>65</v>
      </c>
      <c r="F1581">
        <v>0</v>
      </c>
      <c r="G1581">
        <v>0</v>
      </c>
      <c r="H1581">
        <v>0</v>
      </c>
      <c r="I1581">
        <v>-1</v>
      </c>
      <c r="J1581">
        <v>0</v>
      </c>
      <c r="K1581">
        <v>0</v>
      </c>
      <c r="L1581">
        <v>2</v>
      </c>
      <c r="M1581">
        <v>0</v>
      </c>
      <c r="N1581">
        <v>0</v>
      </c>
      <c r="O1581">
        <v>0</v>
      </c>
      <c r="P1581">
        <v>1</v>
      </c>
      <c r="Q1581">
        <v>25</v>
      </c>
    </row>
    <row r="1582" spans="2:17" x14ac:dyDescent="0.25">
      <c r="B1582">
        <v>337</v>
      </c>
      <c r="C1582">
        <v>84</v>
      </c>
      <c r="D1582">
        <v>65</v>
      </c>
      <c r="E1582">
        <v>65</v>
      </c>
      <c r="F1582">
        <v>0</v>
      </c>
      <c r="G1582">
        <v>0</v>
      </c>
      <c r="H1582">
        <v>0</v>
      </c>
      <c r="I1582">
        <v>-1</v>
      </c>
      <c r="J1582">
        <v>0</v>
      </c>
      <c r="K1582">
        <v>0</v>
      </c>
      <c r="L1582">
        <v>2</v>
      </c>
      <c r="M1582">
        <v>0</v>
      </c>
      <c r="N1582">
        <v>0</v>
      </c>
      <c r="O1582">
        <v>0</v>
      </c>
      <c r="P1582">
        <v>1</v>
      </c>
      <c r="Q1582">
        <v>25</v>
      </c>
    </row>
    <row r="1583" spans="2:17" x14ac:dyDescent="0.25">
      <c r="B1583">
        <v>338</v>
      </c>
      <c r="C1583">
        <v>84</v>
      </c>
      <c r="D1583">
        <v>65</v>
      </c>
      <c r="E1583">
        <v>65</v>
      </c>
      <c r="F1583">
        <v>0</v>
      </c>
      <c r="G1583">
        <v>0</v>
      </c>
      <c r="H1583">
        <v>0</v>
      </c>
      <c r="I1583">
        <v>-1</v>
      </c>
      <c r="J1583">
        <v>0</v>
      </c>
      <c r="K1583">
        <v>0</v>
      </c>
      <c r="L1583">
        <v>2</v>
      </c>
      <c r="M1583">
        <v>0</v>
      </c>
      <c r="N1583">
        <v>0</v>
      </c>
      <c r="O1583">
        <v>0</v>
      </c>
      <c r="P1583">
        <v>1</v>
      </c>
      <c r="Q1583">
        <v>25</v>
      </c>
    </row>
    <row r="1584" spans="2:17" x14ac:dyDescent="0.25">
      <c r="B1584">
        <v>339</v>
      </c>
      <c r="C1584">
        <v>84</v>
      </c>
      <c r="D1584">
        <v>65</v>
      </c>
      <c r="E1584">
        <v>65</v>
      </c>
      <c r="F1584">
        <v>0</v>
      </c>
      <c r="G1584">
        <v>0</v>
      </c>
      <c r="H1584">
        <v>0</v>
      </c>
      <c r="I1584">
        <v>-1</v>
      </c>
      <c r="J1584">
        <v>0</v>
      </c>
      <c r="K1584">
        <v>0</v>
      </c>
      <c r="L1584">
        <v>2</v>
      </c>
      <c r="M1584">
        <v>0</v>
      </c>
      <c r="N1584">
        <v>0</v>
      </c>
      <c r="O1584">
        <v>0</v>
      </c>
      <c r="P1584">
        <v>1</v>
      </c>
      <c r="Q1584">
        <v>25</v>
      </c>
    </row>
    <row r="1585" spans="2:17" x14ac:dyDescent="0.25">
      <c r="B1585">
        <v>340</v>
      </c>
      <c r="C1585">
        <v>84</v>
      </c>
      <c r="D1585">
        <v>65</v>
      </c>
      <c r="E1585">
        <v>65</v>
      </c>
      <c r="F1585">
        <v>0</v>
      </c>
      <c r="G1585">
        <v>0</v>
      </c>
      <c r="H1585">
        <v>0</v>
      </c>
      <c r="I1585">
        <v>-1</v>
      </c>
      <c r="J1585">
        <v>0</v>
      </c>
      <c r="K1585">
        <v>0</v>
      </c>
      <c r="L1585">
        <v>2</v>
      </c>
      <c r="M1585">
        <v>0</v>
      </c>
      <c r="N1585">
        <v>0</v>
      </c>
      <c r="O1585">
        <v>0</v>
      </c>
      <c r="P1585">
        <v>1</v>
      </c>
      <c r="Q1585">
        <v>25</v>
      </c>
    </row>
    <row r="1586" spans="2:17" x14ac:dyDescent="0.25">
      <c r="B1586">
        <v>341</v>
      </c>
      <c r="C1586">
        <v>84</v>
      </c>
      <c r="D1586">
        <v>65</v>
      </c>
      <c r="E1586">
        <v>65</v>
      </c>
      <c r="F1586">
        <v>0</v>
      </c>
      <c r="G1586">
        <v>0</v>
      </c>
      <c r="H1586">
        <v>0</v>
      </c>
      <c r="I1586">
        <v>-1</v>
      </c>
      <c r="J1586">
        <v>0</v>
      </c>
      <c r="K1586">
        <v>0</v>
      </c>
      <c r="L1586">
        <v>2</v>
      </c>
      <c r="M1586">
        <v>0</v>
      </c>
      <c r="N1586">
        <v>0</v>
      </c>
      <c r="O1586">
        <v>0</v>
      </c>
      <c r="P1586">
        <v>1</v>
      </c>
      <c r="Q1586">
        <v>25</v>
      </c>
    </row>
    <row r="1587" spans="2:17" x14ac:dyDescent="0.25">
      <c r="B1587">
        <v>342</v>
      </c>
      <c r="C1587">
        <v>84</v>
      </c>
      <c r="D1587">
        <v>65</v>
      </c>
      <c r="E1587">
        <v>65</v>
      </c>
      <c r="F1587">
        <v>0</v>
      </c>
      <c r="G1587">
        <v>0</v>
      </c>
      <c r="H1587">
        <v>0</v>
      </c>
      <c r="I1587">
        <v>-1</v>
      </c>
      <c r="J1587">
        <v>0</v>
      </c>
      <c r="K1587">
        <v>0</v>
      </c>
      <c r="L1587">
        <v>2</v>
      </c>
      <c r="M1587">
        <v>0</v>
      </c>
      <c r="N1587">
        <v>0</v>
      </c>
      <c r="O1587">
        <v>0</v>
      </c>
      <c r="P1587">
        <v>1</v>
      </c>
      <c r="Q1587">
        <v>25</v>
      </c>
    </row>
    <row r="1588" spans="2:17" x14ac:dyDescent="0.25">
      <c r="B1588">
        <v>343</v>
      </c>
      <c r="C1588">
        <v>84</v>
      </c>
      <c r="D1588">
        <v>65</v>
      </c>
      <c r="E1588">
        <v>65</v>
      </c>
      <c r="F1588">
        <v>0</v>
      </c>
      <c r="G1588">
        <v>0</v>
      </c>
      <c r="H1588">
        <v>0</v>
      </c>
      <c r="I1588">
        <v>-1</v>
      </c>
      <c r="J1588">
        <v>0</v>
      </c>
      <c r="K1588">
        <v>0</v>
      </c>
      <c r="L1588">
        <v>2</v>
      </c>
      <c r="M1588">
        <v>0</v>
      </c>
      <c r="N1588">
        <v>0</v>
      </c>
      <c r="O1588">
        <v>0</v>
      </c>
      <c r="P1588">
        <v>1</v>
      </c>
      <c r="Q1588">
        <v>25</v>
      </c>
    </row>
    <row r="1589" spans="2:17" x14ac:dyDescent="0.25">
      <c r="B1589">
        <v>344</v>
      </c>
      <c r="C1589">
        <v>84</v>
      </c>
      <c r="D1589">
        <v>65</v>
      </c>
      <c r="E1589">
        <v>65</v>
      </c>
      <c r="F1589">
        <v>0</v>
      </c>
      <c r="G1589">
        <v>0</v>
      </c>
      <c r="H1589">
        <v>0</v>
      </c>
      <c r="I1589">
        <v>-1</v>
      </c>
      <c r="J1589">
        <v>0</v>
      </c>
      <c r="K1589">
        <v>0</v>
      </c>
      <c r="L1589">
        <v>2</v>
      </c>
      <c r="M1589">
        <v>0</v>
      </c>
      <c r="N1589">
        <v>0</v>
      </c>
      <c r="O1589">
        <v>0</v>
      </c>
      <c r="P1589">
        <v>1</v>
      </c>
      <c r="Q1589">
        <v>25</v>
      </c>
    </row>
    <row r="1590" spans="2:17" x14ac:dyDescent="0.25">
      <c r="B1590">
        <v>345</v>
      </c>
      <c r="C1590">
        <v>84</v>
      </c>
      <c r="D1590">
        <v>65</v>
      </c>
      <c r="E1590">
        <v>65</v>
      </c>
      <c r="F1590">
        <v>0</v>
      </c>
      <c r="G1590">
        <v>0</v>
      </c>
      <c r="H1590">
        <v>0</v>
      </c>
      <c r="I1590">
        <v>-1</v>
      </c>
      <c r="J1590">
        <v>0</v>
      </c>
      <c r="K1590">
        <v>0</v>
      </c>
      <c r="L1590">
        <v>2</v>
      </c>
      <c r="M1590">
        <v>0</v>
      </c>
      <c r="N1590">
        <v>0</v>
      </c>
      <c r="O1590">
        <v>0</v>
      </c>
      <c r="P1590">
        <v>1</v>
      </c>
      <c r="Q1590">
        <v>25</v>
      </c>
    </row>
    <row r="1591" spans="2:17" x14ac:dyDescent="0.25">
      <c r="B1591">
        <v>346</v>
      </c>
      <c r="C1591">
        <v>84</v>
      </c>
      <c r="D1591">
        <v>65</v>
      </c>
      <c r="E1591">
        <v>65</v>
      </c>
      <c r="F1591">
        <v>0</v>
      </c>
      <c r="G1591">
        <v>0</v>
      </c>
      <c r="H1591">
        <v>0</v>
      </c>
      <c r="I1591">
        <v>-1</v>
      </c>
      <c r="J1591">
        <v>0</v>
      </c>
      <c r="K1591">
        <v>0</v>
      </c>
      <c r="L1591">
        <v>2</v>
      </c>
      <c r="M1591">
        <v>0</v>
      </c>
      <c r="N1591">
        <v>0</v>
      </c>
      <c r="O1591">
        <v>0</v>
      </c>
      <c r="P1591">
        <v>1</v>
      </c>
      <c r="Q1591">
        <v>25</v>
      </c>
    </row>
    <row r="1592" spans="2:17" x14ac:dyDescent="0.25">
      <c r="B1592">
        <v>347</v>
      </c>
      <c r="C1592">
        <v>84</v>
      </c>
      <c r="D1592">
        <v>65</v>
      </c>
      <c r="E1592">
        <v>65</v>
      </c>
      <c r="F1592">
        <v>0</v>
      </c>
      <c r="G1592">
        <v>0</v>
      </c>
      <c r="H1592">
        <v>0</v>
      </c>
      <c r="I1592">
        <v>-1</v>
      </c>
      <c r="J1592">
        <v>0</v>
      </c>
      <c r="K1592">
        <v>0</v>
      </c>
      <c r="L1592">
        <v>2</v>
      </c>
      <c r="M1592">
        <v>0</v>
      </c>
      <c r="N1592">
        <v>0</v>
      </c>
      <c r="O1592">
        <v>0</v>
      </c>
      <c r="P1592">
        <v>1</v>
      </c>
      <c r="Q1592">
        <v>25</v>
      </c>
    </row>
    <row r="1593" spans="2:17" x14ac:dyDescent="0.25">
      <c r="B1593">
        <v>348</v>
      </c>
      <c r="C1593">
        <v>84</v>
      </c>
      <c r="D1593">
        <v>65</v>
      </c>
      <c r="E1593">
        <v>65</v>
      </c>
      <c r="F1593">
        <v>0</v>
      </c>
      <c r="G1593">
        <v>0</v>
      </c>
      <c r="H1593">
        <v>0</v>
      </c>
      <c r="I1593">
        <v>-1</v>
      </c>
      <c r="J1593">
        <v>0</v>
      </c>
      <c r="K1593">
        <v>0</v>
      </c>
      <c r="L1593">
        <v>2</v>
      </c>
      <c r="M1593">
        <v>0</v>
      </c>
      <c r="N1593">
        <v>0</v>
      </c>
      <c r="O1593">
        <v>0</v>
      </c>
      <c r="P1593">
        <v>1</v>
      </c>
      <c r="Q1593">
        <v>25</v>
      </c>
    </row>
    <row r="1594" spans="2:17" x14ac:dyDescent="0.25">
      <c r="B1594">
        <v>349</v>
      </c>
      <c r="C1594">
        <v>84</v>
      </c>
      <c r="D1594">
        <v>65</v>
      </c>
      <c r="E1594">
        <v>65</v>
      </c>
      <c r="F1594">
        <v>0</v>
      </c>
      <c r="G1594">
        <v>0</v>
      </c>
      <c r="H1594">
        <v>0</v>
      </c>
      <c r="I1594">
        <v>-1</v>
      </c>
      <c r="J1594">
        <v>0</v>
      </c>
      <c r="K1594">
        <v>0</v>
      </c>
      <c r="L1594">
        <v>2</v>
      </c>
      <c r="M1594">
        <v>0</v>
      </c>
      <c r="N1594">
        <v>0</v>
      </c>
      <c r="O1594">
        <v>0</v>
      </c>
      <c r="P1594">
        <v>1</v>
      </c>
      <c r="Q1594">
        <v>25</v>
      </c>
    </row>
    <row r="1595" spans="2:17" x14ac:dyDescent="0.25">
      <c r="B1595">
        <v>350</v>
      </c>
      <c r="C1595">
        <v>84</v>
      </c>
      <c r="D1595">
        <v>65</v>
      </c>
      <c r="E1595">
        <v>65</v>
      </c>
      <c r="F1595">
        <v>0</v>
      </c>
      <c r="G1595">
        <v>0</v>
      </c>
      <c r="H1595">
        <v>0</v>
      </c>
      <c r="I1595">
        <v>-1</v>
      </c>
      <c r="J1595">
        <v>0</v>
      </c>
      <c r="K1595">
        <v>0</v>
      </c>
      <c r="L1595">
        <v>2</v>
      </c>
      <c r="M1595">
        <v>0</v>
      </c>
      <c r="N1595">
        <v>0</v>
      </c>
      <c r="O1595">
        <v>0</v>
      </c>
      <c r="P1595">
        <v>1</v>
      </c>
      <c r="Q1595">
        <v>25</v>
      </c>
    </row>
    <row r="1596" spans="2:17" x14ac:dyDescent="0.25">
      <c r="B1596">
        <v>351</v>
      </c>
      <c r="C1596">
        <v>84</v>
      </c>
      <c r="D1596">
        <v>65</v>
      </c>
      <c r="E1596">
        <v>65</v>
      </c>
      <c r="F1596">
        <v>0</v>
      </c>
      <c r="G1596">
        <v>0</v>
      </c>
      <c r="H1596">
        <v>0</v>
      </c>
      <c r="I1596">
        <v>-1</v>
      </c>
      <c r="J1596">
        <v>0</v>
      </c>
      <c r="K1596">
        <v>0</v>
      </c>
      <c r="L1596">
        <v>2</v>
      </c>
      <c r="M1596">
        <v>0</v>
      </c>
      <c r="N1596">
        <v>0</v>
      </c>
      <c r="O1596">
        <v>0</v>
      </c>
      <c r="P1596">
        <v>1</v>
      </c>
      <c r="Q1596">
        <v>25</v>
      </c>
    </row>
    <row r="1597" spans="2:17" x14ac:dyDescent="0.25">
      <c r="B1597">
        <v>352</v>
      </c>
      <c r="C1597">
        <v>84</v>
      </c>
      <c r="D1597">
        <v>65</v>
      </c>
      <c r="E1597">
        <v>65</v>
      </c>
      <c r="F1597">
        <v>0</v>
      </c>
      <c r="G1597">
        <v>0</v>
      </c>
      <c r="H1597">
        <v>0</v>
      </c>
      <c r="I1597">
        <v>-1</v>
      </c>
      <c r="J1597">
        <v>0</v>
      </c>
      <c r="K1597">
        <v>0</v>
      </c>
      <c r="L1597">
        <v>2</v>
      </c>
      <c r="M1597">
        <v>0</v>
      </c>
      <c r="N1597">
        <v>0</v>
      </c>
      <c r="O1597">
        <v>0</v>
      </c>
      <c r="P1597">
        <v>1</v>
      </c>
      <c r="Q1597">
        <v>25</v>
      </c>
    </row>
    <row r="1598" spans="2:17" x14ac:dyDescent="0.25">
      <c r="B1598">
        <v>353</v>
      </c>
      <c r="C1598">
        <v>84</v>
      </c>
      <c r="D1598">
        <v>65</v>
      </c>
      <c r="E1598">
        <v>65</v>
      </c>
      <c r="F1598">
        <v>0</v>
      </c>
      <c r="G1598">
        <v>0</v>
      </c>
      <c r="H1598">
        <v>0</v>
      </c>
      <c r="I1598">
        <v>-1</v>
      </c>
      <c r="J1598">
        <v>0</v>
      </c>
      <c r="K1598">
        <v>0</v>
      </c>
      <c r="L1598">
        <v>2</v>
      </c>
      <c r="M1598">
        <v>0</v>
      </c>
      <c r="N1598">
        <v>0</v>
      </c>
      <c r="O1598">
        <v>0</v>
      </c>
      <c r="P1598">
        <v>1</v>
      </c>
      <c r="Q1598">
        <v>25</v>
      </c>
    </row>
    <row r="1599" spans="2:17" x14ac:dyDescent="0.25">
      <c r="B1599">
        <v>354</v>
      </c>
      <c r="C1599">
        <v>84</v>
      </c>
      <c r="D1599">
        <v>65</v>
      </c>
      <c r="E1599">
        <v>65</v>
      </c>
      <c r="F1599">
        <v>0</v>
      </c>
      <c r="G1599">
        <v>0</v>
      </c>
      <c r="H1599">
        <v>0</v>
      </c>
      <c r="I1599">
        <v>-1</v>
      </c>
      <c r="J1599">
        <v>0</v>
      </c>
      <c r="K1599">
        <v>0</v>
      </c>
      <c r="L1599">
        <v>2</v>
      </c>
      <c r="M1599">
        <v>0</v>
      </c>
      <c r="N1599">
        <v>0</v>
      </c>
      <c r="O1599">
        <v>0</v>
      </c>
      <c r="P1599">
        <v>1</v>
      </c>
      <c r="Q1599">
        <v>25</v>
      </c>
    </row>
    <row r="1600" spans="2:17" x14ac:dyDescent="0.25">
      <c r="B1600">
        <v>355</v>
      </c>
      <c r="C1600">
        <v>84</v>
      </c>
      <c r="D1600">
        <v>65</v>
      </c>
      <c r="E1600">
        <v>65</v>
      </c>
      <c r="F1600">
        <v>0</v>
      </c>
      <c r="G1600">
        <v>0</v>
      </c>
      <c r="H1600">
        <v>0</v>
      </c>
      <c r="I1600">
        <v>-1</v>
      </c>
      <c r="J1600">
        <v>0</v>
      </c>
      <c r="K1600">
        <v>0</v>
      </c>
      <c r="L1600">
        <v>2</v>
      </c>
      <c r="M1600">
        <v>0</v>
      </c>
      <c r="N1600">
        <v>0</v>
      </c>
      <c r="O1600">
        <v>0</v>
      </c>
      <c r="P1600">
        <v>1</v>
      </c>
      <c r="Q1600">
        <v>25</v>
      </c>
    </row>
    <row r="1601" spans="2:17" x14ac:dyDescent="0.25">
      <c r="B1601">
        <v>356</v>
      </c>
      <c r="C1601">
        <v>84</v>
      </c>
      <c r="D1601">
        <v>65</v>
      </c>
      <c r="E1601">
        <v>65</v>
      </c>
      <c r="F1601">
        <v>0</v>
      </c>
      <c r="G1601">
        <v>0</v>
      </c>
      <c r="H1601">
        <v>0</v>
      </c>
      <c r="I1601">
        <v>-1</v>
      </c>
      <c r="J1601">
        <v>0</v>
      </c>
      <c r="K1601">
        <v>0</v>
      </c>
      <c r="L1601">
        <v>2</v>
      </c>
      <c r="M1601">
        <v>0</v>
      </c>
      <c r="N1601">
        <v>0</v>
      </c>
      <c r="O1601">
        <v>0</v>
      </c>
      <c r="P1601">
        <v>1</v>
      </c>
      <c r="Q1601">
        <v>25</v>
      </c>
    </row>
    <row r="1602" spans="2:17" x14ac:dyDescent="0.25">
      <c r="B1602">
        <v>357</v>
      </c>
      <c r="C1602">
        <v>84</v>
      </c>
      <c r="D1602">
        <v>65</v>
      </c>
      <c r="E1602">
        <v>65</v>
      </c>
      <c r="F1602">
        <v>0</v>
      </c>
      <c r="G1602">
        <v>0</v>
      </c>
      <c r="H1602">
        <v>0</v>
      </c>
      <c r="I1602">
        <v>-1</v>
      </c>
      <c r="J1602">
        <v>0</v>
      </c>
      <c r="K1602">
        <v>0</v>
      </c>
      <c r="L1602">
        <v>2</v>
      </c>
      <c r="M1602">
        <v>0</v>
      </c>
      <c r="N1602">
        <v>0</v>
      </c>
      <c r="O1602">
        <v>0</v>
      </c>
      <c r="P1602">
        <v>1</v>
      </c>
      <c r="Q1602">
        <v>25</v>
      </c>
    </row>
    <row r="1603" spans="2:17" x14ac:dyDescent="0.25">
      <c r="B1603">
        <v>358</v>
      </c>
      <c r="C1603">
        <v>84</v>
      </c>
      <c r="D1603">
        <v>65</v>
      </c>
      <c r="E1603">
        <v>65</v>
      </c>
      <c r="F1603">
        <v>0</v>
      </c>
      <c r="G1603">
        <v>0</v>
      </c>
      <c r="H1603">
        <v>0</v>
      </c>
      <c r="I1603">
        <v>-1</v>
      </c>
      <c r="J1603">
        <v>0</v>
      </c>
      <c r="K1603">
        <v>0</v>
      </c>
      <c r="L1603">
        <v>2</v>
      </c>
      <c r="M1603">
        <v>0</v>
      </c>
      <c r="N1603">
        <v>0</v>
      </c>
      <c r="O1603">
        <v>0</v>
      </c>
      <c r="P1603">
        <v>1</v>
      </c>
      <c r="Q1603">
        <v>25</v>
      </c>
    </row>
    <row r="1604" spans="2:17" x14ac:dyDescent="0.25">
      <c r="B1604">
        <v>359</v>
      </c>
      <c r="C1604">
        <v>84</v>
      </c>
      <c r="D1604">
        <v>65</v>
      </c>
      <c r="E1604">
        <v>65</v>
      </c>
      <c r="F1604">
        <v>0</v>
      </c>
      <c r="G1604">
        <v>0</v>
      </c>
      <c r="H1604">
        <v>0</v>
      </c>
      <c r="I1604">
        <v>-1</v>
      </c>
      <c r="J1604">
        <v>0</v>
      </c>
      <c r="K1604">
        <v>0</v>
      </c>
      <c r="L1604">
        <v>2</v>
      </c>
      <c r="M1604">
        <v>0</v>
      </c>
      <c r="N1604">
        <v>0</v>
      </c>
      <c r="O1604">
        <v>0</v>
      </c>
      <c r="P1604">
        <v>1</v>
      </c>
      <c r="Q1604">
        <v>25</v>
      </c>
    </row>
    <row r="1605" spans="2:17" x14ac:dyDescent="0.25">
      <c r="B1605">
        <v>360</v>
      </c>
      <c r="C1605">
        <v>84</v>
      </c>
      <c r="D1605">
        <v>65</v>
      </c>
      <c r="E1605">
        <v>65</v>
      </c>
      <c r="F1605">
        <v>0</v>
      </c>
      <c r="G1605">
        <v>0</v>
      </c>
      <c r="H1605">
        <v>0</v>
      </c>
      <c r="I1605">
        <v>-1</v>
      </c>
      <c r="J1605">
        <v>0</v>
      </c>
      <c r="K1605">
        <v>0</v>
      </c>
      <c r="L1605">
        <v>2</v>
      </c>
      <c r="M1605">
        <v>0</v>
      </c>
      <c r="N1605">
        <v>0</v>
      </c>
      <c r="O1605">
        <v>0</v>
      </c>
      <c r="P1605">
        <v>1</v>
      </c>
      <c r="Q1605">
        <v>25</v>
      </c>
    </row>
    <row r="1606" spans="2:17" x14ac:dyDescent="0.25">
      <c r="B1606">
        <v>361</v>
      </c>
      <c r="C1606">
        <v>84</v>
      </c>
      <c r="D1606">
        <v>65</v>
      </c>
      <c r="E1606">
        <v>65</v>
      </c>
      <c r="F1606">
        <v>0</v>
      </c>
      <c r="G1606">
        <v>0</v>
      </c>
      <c r="H1606">
        <v>0</v>
      </c>
      <c r="I1606">
        <v>-1</v>
      </c>
      <c r="J1606">
        <v>0</v>
      </c>
      <c r="K1606">
        <v>0</v>
      </c>
      <c r="L1606">
        <v>2</v>
      </c>
      <c r="M1606">
        <v>0</v>
      </c>
      <c r="N1606">
        <v>0</v>
      </c>
      <c r="O1606">
        <v>0</v>
      </c>
      <c r="P1606">
        <v>1</v>
      </c>
      <c r="Q1606">
        <v>25</v>
      </c>
    </row>
    <row r="1607" spans="2:17" x14ac:dyDescent="0.25">
      <c r="B1607">
        <v>362</v>
      </c>
      <c r="C1607">
        <v>84</v>
      </c>
      <c r="D1607">
        <v>65</v>
      </c>
      <c r="E1607">
        <v>65</v>
      </c>
      <c r="F1607">
        <v>0</v>
      </c>
      <c r="G1607">
        <v>0</v>
      </c>
      <c r="H1607">
        <v>0</v>
      </c>
      <c r="I1607">
        <v>-1</v>
      </c>
      <c r="J1607">
        <v>0</v>
      </c>
      <c r="K1607">
        <v>0</v>
      </c>
      <c r="L1607">
        <v>2</v>
      </c>
      <c r="M1607">
        <v>0</v>
      </c>
      <c r="N1607">
        <v>0</v>
      </c>
      <c r="O1607">
        <v>0</v>
      </c>
      <c r="P1607">
        <v>1</v>
      </c>
      <c r="Q1607">
        <v>25</v>
      </c>
    </row>
    <row r="1608" spans="2:17" x14ac:dyDescent="0.25">
      <c r="B1608">
        <v>363</v>
      </c>
      <c r="C1608">
        <v>84</v>
      </c>
      <c r="D1608">
        <v>65</v>
      </c>
      <c r="E1608">
        <v>65</v>
      </c>
      <c r="F1608">
        <v>0</v>
      </c>
      <c r="G1608">
        <v>0</v>
      </c>
      <c r="H1608">
        <v>0</v>
      </c>
      <c r="I1608">
        <v>-1</v>
      </c>
      <c r="J1608">
        <v>0</v>
      </c>
      <c r="K1608">
        <v>0</v>
      </c>
      <c r="L1608">
        <v>2</v>
      </c>
      <c r="M1608">
        <v>0</v>
      </c>
      <c r="N1608">
        <v>0</v>
      </c>
      <c r="O1608">
        <v>0</v>
      </c>
      <c r="P1608">
        <v>1</v>
      </c>
      <c r="Q1608">
        <v>25</v>
      </c>
    </row>
    <row r="1609" spans="2:17" x14ac:dyDescent="0.25">
      <c r="B1609">
        <v>364</v>
      </c>
      <c r="C1609">
        <v>84</v>
      </c>
      <c r="D1609">
        <v>65</v>
      </c>
      <c r="E1609">
        <v>65</v>
      </c>
      <c r="F1609">
        <v>0</v>
      </c>
      <c r="G1609">
        <v>0</v>
      </c>
      <c r="H1609">
        <v>0</v>
      </c>
      <c r="I1609">
        <v>-1</v>
      </c>
      <c r="J1609">
        <v>0</v>
      </c>
      <c r="K1609">
        <v>0</v>
      </c>
      <c r="L1609">
        <v>2</v>
      </c>
      <c r="M1609">
        <v>0</v>
      </c>
      <c r="N1609">
        <v>0</v>
      </c>
      <c r="O1609">
        <v>0</v>
      </c>
      <c r="P1609">
        <v>1</v>
      </c>
      <c r="Q1609">
        <v>25</v>
      </c>
    </row>
    <row r="1610" spans="2:17" x14ac:dyDescent="0.25">
      <c r="B1610">
        <v>365</v>
      </c>
      <c r="C1610">
        <v>84</v>
      </c>
      <c r="D1610">
        <v>65</v>
      </c>
      <c r="E1610">
        <v>65</v>
      </c>
      <c r="F1610">
        <v>0</v>
      </c>
      <c r="G1610">
        <v>0</v>
      </c>
      <c r="H1610">
        <v>0</v>
      </c>
      <c r="I1610">
        <v>-1</v>
      </c>
      <c r="J1610">
        <v>0</v>
      </c>
      <c r="K1610">
        <v>0</v>
      </c>
      <c r="L1610">
        <v>2</v>
      </c>
      <c r="M1610">
        <v>0</v>
      </c>
      <c r="N1610">
        <v>0</v>
      </c>
      <c r="O1610">
        <v>0</v>
      </c>
      <c r="P1610">
        <v>1</v>
      </c>
      <c r="Q1610">
        <v>25</v>
      </c>
    </row>
    <row r="1611" spans="2:17" x14ac:dyDescent="0.25">
      <c r="B1611">
        <v>366</v>
      </c>
      <c r="C1611">
        <v>84</v>
      </c>
      <c r="D1611">
        <v>65</v>
      </c>
      <c r="E1611">
        <v>65</v>
      </c>
      <c r="F1611">
        <v>0</v>
      </c>
      <c r="G1611">
        <v>0</v>
      </c>
      <c r="H1611">
        <v>0</v>
      </c>
      <c r="I1611">
        <v>-1</v>
      </c>
      <c r="J1611">
        <v>0</v>
      </c>
      <c r="K1611">
        <v>0</v>
      </c>
      <c r="L1611">
        <v>2</v>
      </c>
      <c r="M1611">
        <v>0</v>
      </c>
      <c r="N1611">
        <v>0</v>
      </c>
      <c r="O1611">
        <v>0</v>
      </c>
      <c r="P1611">
        <v>1</v>
      </c>
      <c r="Q1611">
        <v>25</v>
      </c>
    </row>
    <row r="1612" spans="2:17" x14ac:dyDescent="0.25">
      <c r="B1612">
        <v>367</v>
      </c>
      <c r="C1612">
        <v>84</v>
      </c>
      <c r="D1612">
        <v>65</v>
      </c>
      <c r="E1612">
        <v>65</v>
      </c>
      <c r="F1612">
        <v>0</v>
      </c>
      <c r="G1612">
        <v>0</v>
      </c>
      <c r="H1612">
        <v>0</v>
      </c>
      <c r="I1612">
        <v>-1</v>
      </c>
      <c r="J1612">
        <v>0</v>
      </c>
      <c r="K1612">
        <v>0</v>
      </c>
      <c r="L1612">
        <v>2</v>
      </c>
      <c r="M1612">
        <v>0</v>
      </c>
      <c r="N1612">
        <v>0</v>
      </c>
      <c r="O1612">
        <v>0</v>
      </c>
      <c r="P1612">
        <v>1</v>
      </c>
      <c r="Q1612">
        <v>25</v>
      </c>
    </row>
    <row r="1613" spans="2:17" x14ac:dyDescent="0.25">
      <c r="B1613">
        <v>368</v>
      </c>
      <c r="C1613">
        <v>84</v>
      </c>
      <c r="D1613">
        <v>65</v>
      </c>
      <c r="E1613">
        <v>65</v>
      </c>
      <c r="F1613">
        <v>0</v>
      </c>
      <c r="G1613">
        <v>0</v>
      </c>
      <c r="H1613">
        <v>0</v>
      </c>
      <c r="I1613">
        <v>-1</v>
      </c>
      <c r="J1613">
        <v>0</v>
      </c>
      <c r="K1613">
        <v>0</v>
      </c>
      <c r="L1613">
        <v>2</v>
      </c>
      <c r="M1613">
        <v>0</v>
      </c>
      <c r="N1613">
        <v>0</v>
      </c>
      <c r="O1613">
        <v>0</v>
      </c>
      <c r="P1613">
        <v>1</v>
      </c>
      <c r="Q1613">
        <v>25</v>
      </c>
    </row>
    <row r="1614" spans="2:17" x14ac:dyDescent="0.25">
      <c r="B1614">
        <v>369</v>
      </c>
      <c r="C1614">
        <v>84</v>
      </c>
      <c r="D1614">
        <v>65</v>
      </c>
      <c r="E1614">
        <v>65</v>
      </c>
      <c r="F1614">
        <v>0</v>
      </c>
      <c r="G1614">
        <v>0</v>
      </c>
      <c r="H1614">
        <v>0</v>
      </c>
      <c r="I1614">
        <v>-1</v>
      </c>
      <c r="J1614">
        <v>0</v>
      </c>
      <c r="K1614">
        <v>0</v>
      </c>
      <c r="L1614">
        <v>2</v>
      </c>
      <c r="M1614">
        <v>0</v>
      </c>
      <c r="N1614">
        <v>0</v>
      </c>
      <c r="O1614">
        <v>0</v>
      </c>
      <c r="P1614">
        <v>1</v>
      </c>
      <c r="Q1614">
        <v>25</v>
      </c>
    </row>
    <row r="1615" spans="2:17" x14ac:dyDescent="0.25">
      <c r="B1615">
        <v>370</v>
      </c>
      <c r="C1615">
        <v>84</v>
      </c>
      <c r="D1615">
        <v>65</v>
      </c>
      <c r="E1615">
        <v>65</v>
      </c>
      <c r="F1615">
        <v>0</v>
      </c>
      <c r="G1615">
        <v>0</v>
      </c>
      <c r="H1615">
        <v>0</v>
      </c>
      <c r="I1615">
        <v>-1</v>
      </c>
      <c r="J1615">
        <v>0</v>
      </c>
      <c r="K1615">
        <v>0</v>
      </c>
      <c r="L1615">
        <v>2</v>
      </c>
      <c r="M1615">
        <v>0</v>
      </c>
      <c r="N1615">
        <v>0</v>
      </c>
      <c r="O1615">
        <v>0</v>
      </c>
      <c r="P1615">
        <v>1</v>
      </c>
      <c r="Q1615">
        <v>25</v>
      </c>
    </row>
    <row r="1616" spans="2:17" x14ac:dyDescent="0.25">
      <c r="B1616">
        <v>371</v>
      </c>
      <c r="C1616">
        <v>84</v>
      </c>
      <c r="D1616">
        <v>65</v>
      </c>
      <c r="E1616">
        <v>65</v>
      </c>
      <c r="F1616">
        <v>0</v>
      </c>
      <c r="G1616">
        <v>0</v>
      </c>
      <c r="H1616">
        <v>0</v>
      </c>
      <c r="I1616">
        <v>-1</v>
      </c>
      <c r="J1616">
        <v>0</v>
      </c>
      <c r="K1616">
        <v>0</v>
      </c>
      <c r="L1616">
        <v>2</v>
      </c>
      <c r="M1616">
        <v>0</v>
      </c>
      <c r="N1616">
        <v>0</v>
      </c>
      <c r="O1616">
        <v>0</v>
      </c>
      <c r="P1616">
        <v>1</v>
      </c>
      <c r="Q1616">
        <v>25</v>
      </c>
    </row>
    <row r="1617" spans="2:17" x14ac:dyDescent="0.25">
      <c r="B1617">
        <v>372</v>
      </c>
      <c r="C1617">
        <v>84</v>
      </c>
      <c r="D1617">
        <v>65</v>
      </c>
      <c r="E1617">
        <v>65</v>
      </c>
      <c r="F1617">
        <v>0</v>
      </c>
      <c r="G1617">
        <v>0</v>
      </c>
      <c r="H1617">
        <v>0</v>
      </c>
      <c r="I1617">
        <v>-1</v>
      </c>
      <c r="J1617">
        <v>0</v>
      </c>
      <c r="K1617">
        <v>0</v>
      </c>
      <c r="L1617">
        <v>2</v>
      </c>
      <c r="M1617">
        <v>0</v>
      </c>
      <c r="N1617">
        <v>0</v>
      </c>
      <c r="O1617">
        <v>0</v>
      </c>
      <c r="P1617">
        <v>1</v>
      </c>
      <c r="Q1617">
        <v>25</v>
      </c>
    </row>
    <row r="1618" spans="2:17" x14ac:dyDescent="0.25">
      <c r="B1618">
        <v>373</v>
      </c>
      <c r="C1618">
        <v>84</v>
      </c>
      <c r="D1618">
        <v>65</v>
      </c>
      <c r="E1618">
        <v>65</v>
      </c>
      <c r="F1618">
        <v>0</v>
      </c>
      <c r="G1618">
        <v>0</v>
      </c>
      <c r="H1618">
        <v>0</v>
      </c>
      <c r="I1618">
        <v>-1</v>
      </c>
      <c r="J1618">
        <v>0</v>
      </c>
      <c r="K1618">
        <v>0</v>
      </c>
      <c r="L1618">
        <v>2</v>
      </c>
      <c r="M1618">
        <v>0</v>
      </c>
      <c r="N1618">
        <v>0</v>
      </c>
      <c r="O1618">
        <v>0</v>
      </c>
      <c r="P1618">
        <v>1</v>
      </c>
      <c r="Q1618">
        <v>25</v>
      </c>
    </row>
    <row r="1619" spans="2:17" x14ac:dyDescent="0.25">
      <c r="B1619">
        <v>374</v>
      </c>
      <c r="C1619">
        <v>84</v>
      </c>
      <c r="D1619">
        <v>65</v>
      </c>
      <c r="E1619">
        <v>65</v>
      </c>
      <c r="F1619">
        <v>0</v>
      </c>
      <c r="G1619">
        <v>0</v>
      </c>
      <c r="H1619">
        <v>0</v>
      </c>
      <c r="I1619">
        <v>-1</v>
      </c>
      <c r="J1619">
        <v>0</v>
      </c>
      <c r="K1619">
        <v>0</v>
      </c>
      <c r="L1619">
        <v>2</v>
      </c>
      <c r="M1619">
        <v>0</v>
      </c>
      <c r="N1619">
        <v>0</v>
      </c>
      <c r="O1619">
        <v>0</v>
      </c>
      <c r="P1619">
        <v>1</v>
      </c>
      <c r="Q1619">
        <v>25</v>
      </c>
    </row>
    <row r="1620" spans="2:17" x14ac:dyDescent="0.25">
      <c r="B1620">
        <v>375</v>
      </c>
      <c r="C1620">
        <v>84</v>
      </c>
      <c r="D1620">
        <v>65</v>
      </c>
      <c r="E1620">
        <v>65</v>
      </c>
      <c r="F1620">
        <v>0</v>
      </c>
      <c r="G1620">
        <v>0</v>
      </c>
      <c r="H1620">
        <v>0</v>
      </c>
      <c r="I1620">
        <v>-1</v>
      </c>
      <c r="J1620">
        <v>0</v>
      </c>
      <c r="K1620">
        <v>0</v>
      </c>
      <c r="L1620">
        <v>2</v>
      </c>
      <c r="M1620">
        <v>0</v>
      </c>
      <c r="N1620">
        <v>0</v>
      </c>
      <c r="O1620">
        <v>0</v>
      </c>
      <c r="P1620">
        <v>1</v>
      </c>
      <c r="Q1620">
        <v>25</v>
      </c>
    </row>
    <row r="1621" spans="2:17" x14ac:dyDescent="0.25">
      <c r="B1621">
        <v>376</v>
      </c>
      <c r="C1621">
        <v>84</v>
      </c>
      <c r="D1621">
        <v>65</v>
      </c>
      <c r="E1621">
        <v>65</v>
      </c>
      <c r="F1621">
        <v>0</v>
      </c>
      <c r="G1621">
        <v>0</v>
      </c>
      <c r="H1621">
        <v>0</v>
      </c>
      <c r="I1621">
        <v>-1</v>
      </c>
      <c r="J1621">
        <v>0</v>
      </c>
      <c r="K1621">
        <v>0</v>
      </c>
      <c r="L1621">
        <v>2</v>
      </c>
      <c r="M1621">
        <v>0</v>
      </c>
      <c r="N1621">
        <v>0</v>
      </c>
      <c r="O1621">
        <v>0</v>
      </c>
      <c r="P1621">
        <v>1</v>
      </c>
      <c r="Q1621">
        <v>25</v>
      </c>
    </row>
    <row r="1622" spans="2:17" x14ac:dyDescent="0.25">
      <c r="B1622">
        <v>377</v>
      </c>
      <c r="C1622">
        <v>84</v>
      </c>
      <c r="D1622">
        <v>65</v>
      </c>
      <c r="E1622">
        <v>65</v>
      </c>
      <c r="F1622">
        <v>0</v>
      </c>
      <c r="G1622">
        <v>0</v>
      </c>
      <c r="H1622">
        <v>0</v>
      </c>
      <c r="I1622">
        <v>-1</v>
      </c>
      <c r="J1622">
        <v>0</v>
      </c>
      <c r="K1622">
        <v>0</v>
      </c>
      <c r="L1622">
        <v>2</v>
      </c>
      <c r="M1622">
        <v>0</v>
      </c>
      <c r="N1622">
        <v>0</v>
      </c>
      <c r="O1622">
        <v>0</v>
      </c>
      <c r="P1622">
        <v>1</v>
      </c>
      <c r="Q1622">
        <v>25</v>
      </c>
    </row>
    <row r="1623" spans="2:17" x14ac:dyDescent="0.25">
      <c r="B1623">
        <v>378</v>
      </c>
      <c r="C1623">
        <v>84</v>
      </c>
      <c r="D1623">
        <v>65</v>
      </c>
      <c r="E1623">
        <v>65</v>
      </c>
      <c r="F1623">
        <v>0</v>
      </c>
      <c r="G1623">
        <v>0</v>
      </c>
      <c r="H1623">
        <v>0</v>
      </c>
      <c r="I1623">
        <v>-1</v>
      </c>
      <c r="J1623">
        <v>0</v>
      </c>
      <c r="K1623">
        <v>0</v>
      </c>
      <c r="L1623">
        <v>2</v>
      </c>
      <c r="M1623">
        <v>0</v>
      </c>
      <c r="N1623">
        <v>0</v>
      </c>
      <c r="O1623">
        <v>0</v>
      </c>
      <c r="P1623">
        <v>1</v>
      </c>
      <c r="Q1623">
        <v>25</v>
      </c>
    </row>
    <row r="1624" spans="2:17" x14ac:dyDescent="0.25">
      <c r="B1624">
        <v>379</v>
      </c>
      <c r="C1624">
        <v>84</v>
      </c>
      <c r="D1624">
        <v>65</v>
      </c>
      <c r="E1624">
        <v>65</v>
      </c>
      <c r="F1624">
        <v>0</v>
      </c>
      <c r="G1624">
        <v>0</v>
      </c>
      <c r="H1624">
        <v>0</v>
      </c>
      <c r="I1624">
        <v>-1</v>
      </c>
      <c r="J1624">
        <v>0</v>
      </c>
      <c r="K1624">
        <v>0</v>
      </c>
      <c r="L1624">
        <v>2</v>
      </c>
      <c r="M1624">
        <v>0</v>
      </c>
      <c r="N1624">
        <v>0</v>
      </c>
      <c r="O1624">
        <v>0</v>
      </c>
      <c r="P1624">
        <v>1</v>
      </c>
      <c r="Q1624">
        <v>25</v>
      </c>
    </row>
    <row r="1625" spans="2:17" x14ac:dyDescent="0.25">
      <c r="B1625">
        <v>380</v>
      </c>
      <c r="C1625">
        <v>84</v>
      </c>
      <c r="D1625">
        <v>65</v>
      </c>
      <c r="E1625">
        <v>65</v>
      </c>
      <c r="F1625">
        <v>0</v>
      </c>
      <c r="G1625">
        <v>0</v>
      </c>
      <c r="H1625">
        <v>0</v>
      </c>
      <c r="I1625">
        <v>-1</v>
      </c>
      <c r="J1625">
        <v>0</v>
      </c>
      <c r="K1625">
        <v>0</v>
      </c>
      <c r="L1625">
        <v>2</v>
      </c>
      <c r="M1625">
        <v>0</v>
      </c>
      <c r="N1625">
        <v>0</v>
      </c>
      <c r="O1625">
        <v>0</v>
      </c>
      <c r="P1625">
        <v>1</v>
      </c>
      <c r="Q1625">
        <v>25</v>
      </c>
    </row>
    <row r="1626" spans="2:17" x14ac:dyDescent="0.25">
      <c r="B1626">
        <v>381</v>
      </c>
      <c r="C1626">
        <v>84</v>
      </c>
      <c r="D1626">
        <v>65</v>
      </c>
      <c r="E1626">
        <v>65</v>
      </c>
      <c r="F1626">
        <v>0</v>
      </c>
      <c r="G1626">
        <v>0</v>
      </c>
      <c r="H1626">
        <v>0</v>
      </c>
      <c r="I1626">
        <v>-1</v>
      </c>
      <c r="J1626">
        <v>0</v>
      </c>
      <c r="K1626">
        <v>0</v>
      </c>
      <c r="L1626">
        <v>2</v>
      </c>
      <c r="M1626">
        <v>0</v>
      </c>
      <c r="N1626">
        <v>0</v>
      </c>
      <c r="O1626">
        <v>0</v>
      </c>
      <c r="P1626">
        <v>1</v>
      </c>
      <c r="Q1626">
        <v>25</v>
      </c>
    </row>
    <row r="1627" spans="2:17" x14ac:dyDescent="0.25">
      <c r="B1627">
        <v>382</v>
      </c>
      <c r="C1627">
        <v>84</v>
      </c>
      <c r="D1627">
        <v>65</v>
      </c>
      <c r="E1627">
        <v>65</v>
      </c>
      <c r="F1627">
        <v>0</v>
      </c>
      <c r="G1627">
        <v>0</v>
      </c>
      <c r="H1627">
        <v>0</v>
      </c>
      <c r="I1627">
        <v>-1</v>
      </c>
      <c r="J1627">
        <v>0</v>
      </c>
      <c r="K1627">
        <v>0</v>
      </c>
      <c r="L1627">
        <v>2</v>
      </c>
      <c r="M1627">
        <v>0</v>
      </c>
      <c r="N1627">
        <v>0</v>
      </c>
      <c r="O1627">
        <v>0</v>
      </c>
      <c r="P1627">
        <v>1</v>
      </c>
      <c r="Q1627">
        <v>25</v>
      </c>
    </row>
    <row r="1628" spans="2:17" x14ac:dyDescent="0.25">
      <c r="B1628">
        <v>383</v>
      </c>
      <c r="C1628">
        <v>84</v>
      </c>
      <c r="D1628">
        <v>65</v>
      </c>
      <c r="E1628">
        <v>65</v>
      </c>
      <c r="F1628">
        <v>0</v>
      </c>
      <c r="G1628">
        <v>0</v>
      </c>
      <c r="H1628">
        <v>0</v>
      </c>
      <c r="I1628">
        <v>-1</v>
      </c>
      <c r="J1628">
        <v>0</v>
      </c>
      <c r="K1628">
        <v>0</v>
      </c>
      <c r="L1628">
        <v>2</v>
      </c>
      <c r="M1628">
        <v>0</v>
      </c>
      <c r="N1628">
        <v>0</v>
      </c>
      <c r="O1628">
        <v>0</v>
      </c>
      <c r="P1628">
        <v>1</v>
      </c>
      <c r="Q1628">
        <v>25</v>
      </c>
    </row>
    <row r="1629" spans="2:17" x14ac:dyDescent="0.25">
      <c r="B1629">
        <v>384</v>
      </c>
      <c r="C1629">
        <v>84</v>
      </c>
      <c r="D1629">
        <v>65</v>
      </c>
      <c r="E1629">
        <v>65</v>
      </c>
      <c r="F1629">
        <v>0</v>
      </c>
      <c r="G1629">
        <v>0</v>
      </c>
      <c r="H1629">
        <v>0</v>
      </c>
      <c r="I1629">
        <v>-1</v>
      </c>
      <c r="J1629">
        <v>0</v>
      </c>
      <c r="K1629">
        <v>0</v>
      </c>
      <c r="L1629">
        <v>2</v>
      </c>
      <c r="M1629">
        <v>0</v>
      </c>
      <c r="N1629">
        <v>0</v>
      </c>
      <c r="O1629">
        <v>0</v>
      </c>
      <c r="P1629">
        <v>1</v>
      </c>
      <c r="Q1629">
        <v>25</v>
      </c>
    </row>
    <row r="1630" spans="2:17" x14ac:dyDescent="0.25">
      <c r="B1630">
        <v>385</v>
      </c>
      <c r="C1630">
        <v>84</v>
      </c>
      <c r="D1630">
        <v>65</v>
      </c>
      <c r="E1630">
        <v>65</v>
      </c>
      <c r="F1630">
        <v>0</v>
      </c>
      <c r="G1630">
        <v>0</v>
      </c>
      <c r="H1630">
        <v>0</v>
      </c>
      <c r="I1630">
        <v>-1</v>
      </c>
      <c r="J1630">
        <v>0</v>
      </c>
      <c r="K1630">
        <v>0</v>
      </c>
      <c r="L1630">
        <v>2</v>
      </c>
      <c r="M1630">
        <v>0</v>
      </c>
      <c r="N1630">
        <v>0</v>
      </c>
      <c r="O1630">
        <v>0</v>
      </c>
      <c r="P1630">
        <v>1</v>
      </c>
      <c r="Q1630">
        <v>25</v>
      </c>
    </row>
    <row r="1631" spans="2:17" x14ac:dyDescent="0.25">
      <c r="B1631">
        <v>386</v>
      </c>
      <c r="C1631">
        <v>84</v>
      </c>
      <c r="D1631">
        <v>65</v>
      </c>
      <c r="E1631">
        <v>65</v>
      </c>
      <c r="F1631">
        <v>0</v>
      </c>
      <c r="G1631">
        <v>0</v>
      </c>
      <c r="H1631">
        <v>0</v>
      </c>
      <c r="I1631">
        <v>-1</v>
      </c>
      <c r="J1631">
        <v>0</v>
      </c>
      <c r="K1631">
        <v>0</v>
      </c>
      <c r="L1631">
        <v>2</v>
      </c>
      <c r="M1631">
        <v>0</v>
      </c>
      <c r="N1631">
        <v>0</v>
      </c>
      <c r="O1631">
        <v>0</v>
      </c>
      <c r="P1631">
        <v>1</v>
      </c>
      <c r="Q1631">
        <v>25</v>
      </c>
    </row>
    <row r="1632" spans="2:17" x14ac:dyDescent="0.25">
      <c r="B1632">
        <v>387</v>
      </c>
      <c r="C1632">
        <v>84</v>
      </c>
      <c r="D1632">
        <v>65</v>
      </c>
      <c r="E1632">
        <v>65</v>
      </c>
      <c r="F1632">
        <v>0</v>
      </c>
      <c r="G1632">
        <v>0</v>
      </c>
      <c r="H1632">
        <v>0</v>
      </c>
      <c r="I1632">
        <v>-1</v>
      </c>
      <c r="J1632">
        <v>0</v>
      </c>
      <c r="K1632">
        <v>0</v>
      </c>
      <c r="L1632">
        <v>2</v>
      </c>
      <c r="M1632">
        <v>0</v>
      </c>
      <c r="N1632">
        <v>0</v>
      </c>
      <c r="O1632">
        <v>0</v>
      </c>
      <c r="P1632">
        <v>1</v>
      </c>
      <c r="Q1632">
        <v>25</v>
      </c>
    </row>
    <row r="1633" spans="2:17" x14ac:dyDescent="0.25">
      <c r="B1633">
        <v>388</v>
      </c>
      <c r="C1633">
        <v>84</v>
      </c>
      <c r="D1633">
        <v>65</v>
      </c>
      <c r="E1633">
        <v>65</v>
      </c>
      <c r="F1633">
        <v>0</v>
      </c>
      <c r="G1633">
        <v>0</v>
      </c>
      <c r="H1633">
        <v>0</v>
      </c>
      <c r="I1633">
        <v>-1</v>
      </c>
      <c r="J1633">
        <v>0</v>
      </c>
      <c r="K1633">
        <v>0</v>
      </c>
      <c r="L1633">
        <v>2</v>
      </c>
      <c r="M1633">
        <v>0</v>
      </c>
      <c r="N1633">
        <v>0</v>
      </c>
      <c r="O1633">
        <v>0</v>
      </c>
      <c r="P1633">
        <v>1</v>
      </c>
      <c r="Q1633">
        <v>25</v>
      </c>
    </row>
    <row r="1634" spans="2:17" x14ac:dyDescent="0.25">
      <c r="B1634">
        <v>389</v>
      </c>
      <c r="C1634">
        <v>84</v>
      </c>
      <c r="D1634">
        <v>65</v>
      </c>
      <c r="E1634">
        <v>65</v>
      </c>
      <c r="F1634">
        <v>0</v>
      </c>
      <c r="G1634">
        <v>0</v>
      </c>
      <c r="H1634">
        <v>0</v>
      </c>
      <c r="I1634">
        <v>-1</v>
      </c>
      <c r="J1634">
        <v>0</v>
      </c>
      <c r="K1634">
        <v>0</v>
      </c>
      <c r="L1634">
        <v>2</v>
      </c>
      <c r="M1634">
        <v>0</v>
      </c>
      <c r="N1634">
        <v>0</v>
      </c>
      <c r="O1634">
        <v>0</v>
      </c>
      <c r="P1634">
        <v>1</v>
      </c>
      <c r="Q1634">
        <v>25</v>
      </c>
    </row>
    <row r="1635" spans="2:17" x14ac:dyDescent="0.25">
      <c r="B1635">
        <v>390</v>
      </c>
      <c r="C1635">
        <v>84</v>
      </c>
      <c r="D1635">
        <v>65</v>
      </c>
      <c r="E1635">
        <v>65</v>
      </c>
      <c r="F1635">
        <v>0</v>
      </c>
      <c r="G1635">
        <v>0</v>
      </c>
      <c r="H1635">
        <v>0</v>
      </c>
      <c r="I1635">
        <v>-1</v>
      </c>
      <c r="J1635">
        <v>0</v>
      </c>
      <c r="K1635">
        <v>0</v>
      </c>
      <c r="L1635">
        <v>2</v>
      </c>
      <c r="M1635">
        <v>0</v>
      </c>
      <c r="N1635">
        <v>0</v>
      </c>
      <c r="O1635">
        <v>0</v>
      </c>
      <c r="P1635">
        <v>1</v>
      </c>
      <c r="Q1635">
        <v>25</v>
      </c>
    </row>
    <row r="1636" spans="2:17" x14ac:dyDescent="0.25">
      <c r="B1636">
        <v>391</v>
      </c>
      <c r="C1636">
        <v>84</v>
      </c>
      <c r="D1636">
        <v>65</v>
      </c>
      <c r="E1636">
        <v>65</v>
      </c>
      <c r="F1636">
        <v>0</v>
      </c>
      <c r="G1636">
        <v>0</v>
      </c>
      <c r="H1636">
        <v>0</v>
      </c>
      <c r="I1636">
        <v>-1</v>
      </c>
      <c r="J1636">
        <v>0</v>
      </c>
      <c r="K1636">
        <v>0</v>
      </c>
      <c r="L1636">
        <v>2</v>
      </c>
      <c r="M1636">
        <v>0</v>
      </c>
      <c r="N1636">
        <v>0</v>
      </c>
      <c r="O1636">
        <v>0</v>
      </c>
      <c r="P1636">
        <v>1</v>
      </c>
      <c r="Q1636">
        <v>25</v>
      </c>
    </row>
    <row r="1637" spans="2:17" x14ac:dyDescent="0.25">
      <c r="B1637">
        <v>392</v>
      </c>
      <c r="C1637">
        <v>84</v>
      </c>
      <c r="D1637">
        <v>65</v>
      </c>
      <c r="E1637">
        <v>65</v>
      </c>
      <c r="F1637">
        <v>0</v>
      </c>
      <c r="G1637">
        <v>0</v>
      </c>
      <c r="H1637">
        <v>0</v>
      </c>
      <c r="I1637">
        <v>-1</v>
      </c>
      <c r="J1637">
        <v>0</v>
      </c>
      <c r="K1637">
        <v>0</v>
      </c>
      <c r="L1637">
        <v>2</v>
      </c>
      <c r="M1637">
        <v>0</v>
      </c>
      <c r="N1637">
        <v>0</v>
      </c>
      <c r="O1637">
        <v>0</v>
      </c>
      <c r="P1637">
        <v>1</v>
      </c>
      <c r="Q1637">
        <v>25</v>
      </c>
    </row>
    <row r="1638" spans="2:17" x14ac:dyDescent="0.25">
      <c r="B1638">
        <v>393</v>
      </c>
      <c r="C1638">
        <v>84</v>
      </c>
      <c r="D1638">
        <v>65</v>
      </c>
      <c r="E1638">
        <v>65</v>
      </c>
      <c r="F1638">
        <v>0</v>
      </c>
      <c r="G1638">
        <v>0</v>
      </c>
      <c r="H1638">
        <v>0</v>
      </c>
      <c r="I1638">
        <v>-1</v>
      </c>
      <c r="J1638">
        <v>0</v>
      </c>
      <c r="K1638">
        <v>0</v>
      </c>
      <c r="L1638">
        <v>2</v>
      </c>
      <c r="M1638">
        <v>0</v>
      </c>
      <c r="N1638">
        <v>0</v>
      </c>
      <c r="O1638">
        <v>0</v>
      </c>
      <c r="P1638">
        <v>1</v>
      </c>
      <c r="Q1638">
        <v>25</v>
      </c>
    </row>
    <row r="1639" spans="2:17" x14ac:dyDescent="0.25">
      <c r="B1639">
        <v>394</v>
      </c>
      <c r="C1639">
        <v>84</v>
      </c>
      <c r="D1639">
        <v>65</v>
      </c>
      <c r="E1639">
        <v>65</v>
      </c>
      <c r="F1639">
        <v>0</v>
      </c>
      <c r="G1639">
        <v>0</v>
      </c>
      <c r="H1639">
        <v>0</v>
      </c>
      <c r="I1639">
        <v>-1</v>
      </c>
      <c r="J1639">
        <v>0</v>
      </c>
      <c r="K1639">
        <v>0</v>
      </c>
      <c r="L1639">
        <v>2</v>
      </c>
      <c r="M1639">
        <v>0</v>
      </c>
      <c r="N1639">
        <v>0</v>
      </c>
      <c r="O1639">
        <v>0</v>
      </c>
      <c r="P1639">
        <v>1</v>
      </c>
      <c r="Q1639">
        <v>25</v>
      </c>
    </row>
    <row r="1640" spans="2:17" x14ac:dyDescent="0.25">
      <c r="B1640">
        <v>395</v>
      </c>
      <c r="C1640">
        <v>84</v>
      </c>
      <c r="D1640">
        <v>65</v>
      </c>
      <c r="E1640">
        <v>65</v>
      </c>
      <c r="F1640">
        <v>0</v>
      </c>
      <c r="G1640">
        <v>0</v>
      </c>
      <c r="H1640">
        <v>0</v>
      </c>
      <c r="I1640">
        <v>-1</v>
      </c>
      <c r="J1640">
        <v>0</v>
      </c>
      <c r="K1640">
        <v>0</v>
      </c>
      <c r="L1640">
        <v>2</v>
      </c>
      <c r="M1640">
        <v>0</v>
      </c>
      <c r="N1640">
        <v>0</v>
      </c>
      <c r="O1640">
        <v>0</v>
      </c>
      <c r="P1640">
        <v>1</v>
      </c>
      <c r="Q1640">
        <v>25</v>
      </c>
    </row>
    <row r="1641" spans="2:17" x14ac:dyDescent="0.25">
      <c r="B1641">
        <v>396</v>
      </c>
      <c r="C1641">
        <v>84</v>
      </c>
      <c r="D1641">
        <v>65</v>
      </c>
      <c r="E1641">
        <v>65</v>
      </c>
      <c r="F1641">
        <v>0</v>
      </c>
      <c r="G1641">
        <v>0</v>
      </c>
      <c r="H1641">
        <v>0</v>
      </c>
      <c r="I1641">
        <v>-1</v>
      </c>
      <c r="J1641">
        <v>0</v>
      </c>
      <c r="K1641">
        <v>0</v>
      </c>
      <c r="L1641">
        <v>2</v>
      </c>
      <c r="M1641">
        <v>0</v>
      </c>
      <c r="N1641">
        <v>0</v>
      </c>
      <c r="O1641">
        <v>0</v>
      </c>
      <c r="P1641">
        <v>1</v>
      </c>
      <c r="Q1641">
        <v>25</v>
      </c>
    </row>
    <row r="1642" spans="2:17" x14ac:dyDescent="0.25">
      <c r="B1642">
        <v>397</v>
      </c>
      <c r="C1642">
        <v>84</v>
      </c>
      <c r="D1642">
        <v>65</v>
      </c>
      <c r="E1642">
        <v>65</v>
      </c>
      <c r="F1642">
        <v>0</v>
      </c>
      <c r="G1642">
        <v>0</v>
      </c>
      <c r="H1642">
        <v>0</v>
      </c>
      <c r="I1642">
        <v>-1</v>
      </c>
      <c r="J1642">
        <v>0</v>
      </c>
      <c r="K1642">
        <v>0</v>
      </c>
      <c r="L1642">
        <v>2</v>
      </c>
      <c r="M1642">
        <v>0</v>
      </c>
      <c r="N1642">
        <v>0</v>
      </c>
      <c r="O1642">
        <v>0</v>
      </c>
      <c r="P1642">
        <v>1</v>
      </c>
      <c r="Q1642">
        <v>25</v>
      </c>
    </row>
    <row r="1643" spans="2:17" x14ac:dyDescent="0.25">
      <c r="B1643">
        <v>398</v>
      </c>
      <c r="C1643">
        <v>84</v>
      </c>
      <c r="D1643">
        <v>65</v>
      </c>
      <c r="E1643">
        <v>65</v>
      </c>
      <c r="F1643">
        <v>0</v>
      </c>
      <c r="G1643">
        <v>0</v>
      </c>
      <c r="H1643">
        <v>0</v>
      </c>
      <c r="I1643">
        <v>-1</v>
      </c>
      <c r="J1643">
        <v>0</v>
      </c>
      <c r="K1643">
        <v>0</v>
      </c>
      <c r="L1643">
        <v>2</v>
      </c>
      <c r="M1643">
        <v>0</v>
      </c>
      <c r="N1643">
        <v>0</v>
      </c>
      <c r="O1643">
        <v>0</v>
      </c>
      <c r="P1643">
        <v>1</v>
      </c>
      <c r="Q1643">
        <v>25</v>
      </c>
    </row>
    <row r="1644" spans="2:17" x14ac:dyDescent="0.25">
      <c r="B1644">
        <v>399</v>
      </c>
      <c r="C1644">
        <v>84</v>
      </c>
      <c r="D1644">
        <v>65</v>
      </c>
      <c r="E1644">
        <v>65</v>
      </c>
      <c r="F1644">
        <v>0</v>
      </c>
      <c r="G1644">
        <v>0</v>
      </c>
      <c r="H1644">
        <v>0</v>
      </c>
      <c r="I1644">
        <v>-1</v>
      </c>
      <c r="J1644">
        <v>0</v>
      </c>
      <c r="K1644">
        <v>0</v>
      </c>
      <c r="L1644">
        <v>2</v>
      </c>
      <c r="M1644">
        <v>0</v>
      </c>
      <c r="N1644">
        <v>0</v>
      </c>
      <c r="O1644">
        <v>0</v>
      </c>
      <c r="P1644">
        <v>1</v>
      </c>
      <c r="Q1644">
        <v>25</v>
      </c>
    </row>
    <row r="1645" spans="2:17" x14ac:dyDescent="0.25">
      <c r="B1645">
        <v>400</v>
      </c>
      <c r="C1645">
        <v>84</v>
      </c>
      <c r="D1645">
        <v>65</v>
      </c>
      <c r="E1645">
        <v>65</v>
      </c>
      <c r="F1645">
        <v>0</v>
      </c>
      <c r="G1645">
        <v>0</v>
      </c>
      <c r="H1645">
        <v>0</v>
      </c>
      <c r="I1645">
        <v>-1</v>
      </c>
      <c r="J1645">
        <v>0</v>
      </c>
      <c r="K1645">
        <v>0</v>
      </c>
      <c r="L1645">
        <v>2</v>
      </c>
      <c r="M1645">
        <v>0</v>
      </c>
      <c r="N1645">
        <v>0</v>
      </c>
      <c r="O1645">
        <v>0</v>
      </c>
      <c r="P1645">
        <v>1</v>
      </c>
      <c r="Q1645">
        <v>25</v>
      </c>
    </row>
    <row r="1646" spans="2:17" x14ac:dyDescent="0.25">
      <c r="B1646">
        <v>401</v>
      </c>
      <c r="C1646">
        <v>84</v>
      </c>
      <c r="D1646">
        <v>65</v>
      </c>
      <c r="E1646">
        <v>65</v>
      </c>
      <c r="F1646">
        <v>0</v>
      </c>
      <c r="G1646">
        <v>0</v>
      </c>
      <c r="H1646">
        <v>0</v>
      </c>
      <c r="I1646">
        <v>-1</v>
      </c>
      <c r="J1646">
        <v>0</v>
      </c>
      <c r="K1646">
        <v>0</v>
      </c>
      <c r="L1646">
        <v>2</v>
      </c>
      <c r="M1646">
        <v>0</v>
      </c>
      <c r="N1646">
        <v>0</v>
      </c>
      <c r="O1646">
        <v>0</v>
      </c>
      <c r="P1646">
        <v>1</v>
      </c>
      <c r="Q1646">
        <v>25</v>
      </c>
    </row>
    <row r="1647" spans="2:17" x14ac:dyDescent="0.25">
      <c r="B1647">
        <v>402</v>
      </c>
      <c r="C1647">
        <v>84</v>
      </c>
      <c r="D1647">
        <v>65</v>
      </c>
      <c r="E1647">
        <v>65</v>
      </c>
      <c r="F1647">
        <v>0</v>
      </c>
      <c r="G1647">
        <v>0</v>
      </c>
      <c r="H1647">
        <v>0</v>
      </c>
      <c r="I1647">
        <v>-1</v>
      </c>
      <c r="J1647">
        <v>0</v>
      </c>
      <c r="K1647">
        <v>0</v>
      </c>
      <c r="L1647">
        <v>2</v>
      </c>
      <c r="M1647">
        <v>0</v>
      </c>
      <c r="N1647">
        <v>0</v>
      </c>
      <c r="O1647">
        <v>0</v>
      </c>
      <c r="P1647">
        <v>1</v>
      </c>
      <c r="Q1647">
        <v>25</v>
      </c>
    </row>
    <row r="1648" spans="2:17" x14ac:dyDescent="0.25">
      <c r="B1648">
        <v>403</v>
      </c>
      <c r="C1648">
        <v>84</v>
      </c>
      <c r="D1648">
        <v>65</v>
      </c>
      <c r="E1648">
        <v>65</v>
      </c>
      <c r="F1648">
        <v>0</v>
      </c>
      <c r="G1648">
        <v>0</v>
      </c>
      <c r="H1648">
        <v>0</v>
      </c>
      <c r="I1648">
        <v>-1</v>
      </c>
      <c r="J1648">
        <v>0</v>
      </c>
      <c r="K1648">
        <v>0</v>
      </c>
      <c r="L1648">
        <v>2</v>
      </c>
      <c r="M1648">
        <v>0</v>
      </c>
      <c r="N1648">
        <v>0</v>
      </c>
      <c r="O1648">
        <v>0</v>
      </c>
      <c r="P1648">
        <v>1</v>
      </c>
      <c r="Q1648">
        <v>25</v>
      </c>
    </row>
    <row r="1649" spans="2:17" x14ac:dyDescent="0.25">
      <c r="B1649">
        <v>404</v>
      </c>
      <c r="C1649">
        <v>84</v>
      </c>
      <c r="D1649">
        <v>65</v>
      </c>
      <c r="E1649">
        <v>65</v>
      </c>
      <c r="F1649">
        <v>0</v>
      </c>
      <c r="G1649">
        <v>0</v>
      </c>
      <c r="H1649">
        <v>0</v>
      </c>
      <c r="I1649">
        <v>-1</v>
      </c>
      <c r="J1649">
        <v>0</v>
      </c>
      <c r="K1649">
        <v>0</v>
      </c>
      <c r="L1649">
        <v>2</v>
      </c>
      <c r="M1649">
        <v>0</v>
      </c>
      <c r="N1649">
        <v>0</v>
      </c>
      <c r="O1649">
        <v>0</v>
      </c>
      <c r="P1649">
        <v>1</v>
      </c>
      <c r="Q1649">
        <v>25</v>
      </c>
    </row>
    <row r="1650" spans="2:17" x14ac:dyDescent="0.25">
      <c r="B1650">
        <v>405</v>
      </c>
      <c r="C1650">
        <v>84</v>
      </c>
      <c r="D1650">
        <v>65</v>
      </c>
      <c r="E1650">
        <v>65</v>
      </c>
      <c r="F1650">
        <v>0</v>
      </c>
      <c r="G1650">
        <v>0</v>
      </c>
      <c r="H1650">
        <v>0</v>
      </c>
      <c r="I1650">
        <v>-1</v>
      </c>
      <c r="J1650">
        <v>0</v>
      </c>
      <c r="K1650">
        <v>0</v>
      </c>
      <c r="L1650">
        <v>2</v>
      </c>
      <c r="M1650">
        <v>0</v>
      </c>
      <c r="N1650">
        <v>0</v>
      </c>
      <c r="O1650">
        <v>0</v>
      </c>
      <c r="P1650">
        <v>1</v>
      </c>
      <c r="Q1650">
        <v>25</v>
      </c>
    </row>
    <row r="1651" spans="2:17" x14ac:dyDescent="0.25">
      <c r="B1651">
        <v>406</v>
      </c>
      <c r="C1651">
        <v>84</v>
      </c>
      <c r="D1651">
        <v>65</v>
      </c>
      <c r="E1651">
        <v>65</v>
      </c>
      <c r="F1651">
        <v>0</v>
      </c>
      <c r="G1651">
        <v>0</v>
      </c>
      <c r="H1651">
        <v>0</v>
      </c>
      <c r="I1651">
        <v>-1</v>
      </c>
      <c r="J1651">
        <v>0</v>
      </c>
      <c r="K1651">
        <v>0</v>
      </c>
      <c r="L1651">
        <v>2</v>
      </c>
      <c r="M1651">
        <v>0</v>
      </c>
      <c r="N1651">
        <v>0</v>
      </c>
      <c r="O1651">
        <v>0</v>
      </c>
      <c r="P1651">
        <v>1</v>
      </c>
      <c r="Q1651">
        <v>25</v>
      </c>
    </row>
    <row r="1652" spans="2:17" x14ac:dyDescent="0.25">
      <c r="B1652">
        <v>407</v>
      </c>
      <c r="C1652">
        <v>84</v>
      </c>
      <c r="D1652">
        <v>65</v>
      </c>
      <c r="E1652">
        <v>65</v>
      </c>
      <c r="F1652">
        <v>0</v>
      </c>
      <c r="G1652">
        <v>0</v>
      </c>
      <c r="H1652">
        <v>0</v>
      </c>
      <c r="I1652">
        <v>-1</v>
      </c>
      <c r="J1652">
        <v>0</v>
      </c>
      <c r="K1652">
        <v>0</v>
      </c>
      <c r="L1652">
        <v>2</v>
      </c>
      <c r="M1652">
        <v>0</v>
      </c>
      <c r="N1652">
        <v>0</v>
      </c>
      <c r="O1652">
        <v>0</v>
      </c>
      <c r="P1652">
        <v>1</v>
      </c>
      <c r="Q1652">
        <v>25</v>
      </c>
    </row>
    <row r="1653" spans="2:17" x14ac:dyDescent="0.25">
      <c r="B1653">
        <v>251</v>
      </c>
      <c r="C1653">
        <v>90</v>
      </c>
      <c r="D1653">
        <v>2.7</v>
      </c>
      <c r="E1653">
        <v>2.7</v>
      </c>
      <c r="F1653">
        <v>7.5</v>
      </c>
      <c r="G1653">
        <v>0</v>
      </c>
      <c r="H1653">
        <v>0</v>
      </c>
      <c r="I1653">
        <v>-1</v>
      </c>
      <c r="J1653">
        <v>0</v>
      </c>
      <c r="K1653">
        <v>0</v>
      </c>
      <c r="L1653">
        <v>2</v>
      </c>
      <c r="M1653">
        <v>0</v>
      </c>
      <c r="N1653">
        <v>0</v>
      </c>
      <c r="O1653">
        <v>0</v>
      </c>
      <c r="P1653">
        <v>1</v>
      </c>
      <c r="Q1653">
        <v>29</v>
      </c>
    </row>
    <row r="1654" spans="2:17" x14ac:dyDescent="0.25">
      <c r="B1654">
        <v>251</v>
      </c>
      <c r="C1654">
        <v>90</v>
      </c>
      <c r="D1654">
        <v>2.7</v>
      </c>
      <c r="E1654">
        <v>2.7</v>
      </c>
      <c r="F1654">
        <v>0.85</v>
      </c>
      <c r="G1654">
        <v>3</v>
      </c>
      <c r="H1654">
        <v>0</v>
      </c>
      <c r="I1654">
        <v>-1</v>
      </c>
      <c r="J1654">
        <v>0</v>
      </c>
      <c r="K1654">
        <v>0</v>
      </c>
      <c r="L1654">
        <v>2</v>
      </c>
      <c r="M1654">
        <v>0</v>
      </c>
      <c r="N1654">
        <v>0</v>
      </c>
      <c r="O1654">
        <v>0</v>
      </c>
      <c r="P1654">
        <v>1</v>
      </c>
      <c r="Q1654">
        <v>29</v>
      </c>
    </row>
    <row r="1655" spans="2:17" x14ac:dyDescent="0.25">
      <c r="B1655">
        <v>250</v>
      </c>
      <c r="C1655">
        <v>90</v>
      </c>
      <c r="D1655">
        <v>2.7</v>
      </c>
      <c r="E1655">
        <v>2.7</v>
      </c>
      <c r="F1655">
        <v>7.5</v>
      </c>
      <c r="G1655">
        <v>0</v>
      </c>
      <c r="H1655">
        <v>0</v>
      </c>
      <c r="I1655">
        <v>-1</v>
      </c>
      <c r="J1655">
        <v>0</v>
      </c>
      <c r="K1655">
        <v>0</v>
      </c>
      <c r="L1655">
        <v>2</v>
      </c>
      <c r="M1655">
        <v>0</v>
      </c>
      <c r="N1655">
        <v>0</v>
      </c>
      <c r="O1655">
        <v>0</v>
      </c>
      <c r="P1655">
        <v>1</v>
      </c>
      <c r="Q1655">
        <v>29</v>
      </c>
    </row>
    <row r="1656" spans="2:17" x14ac:dyDescent="0.25">
      <c r="B1656">
        <v>250</v>
      </c>
      <c r="C1656">
        <v>90</v>
      </c>
      <c r="D1656">
        <v>2.7</v>
      </c>
      <c r="E1656">
        <v>2.7</v>
      </c>
      <c r="F1656">
        <v>0.85</v>
      </c>
      <c r="G1656">
        <v>3</v>
      </c>
      <c r="H1656">
        <v>0</v>
      </c>
      <c r="I1656">
        <v>-1</v>
      </c>
      <c r="J1656">
        <v>0</v>
      </c>
      <c r="K1656">
        <v>0</v>
      </c>
      <c r="L1656">
        <v>2</v>
      </c>
      <c r="M1656">
        <v>0</v>
      </c>
      <c r="N1656">
        <v>0</v>
      </c>
      <c r="O1656">
        <v>0</v>
      </c>
      <c r="P1656">
        <v>1</v>
      </c>
      <c r="Q1656">
        <v>29</v>
      </c>
    </row>
    <row r="1657" spans="2:17" x14ac:dyDescent="0.25">
      <c r="B1657">
        <v>241</v>
      </c>
      <c r="C1657">
        <v>90</v>
      </c>
      <c r="D1657">
        <v>8.1</v>
      </c>
      <c r="E1657">
        <v>8.1</v>
      </c>
      <c r="F1657">
        <v>7.5</v>
      </c>
      <c r="G1657">
        <v>0</v>
      </c>
      <c r="H1657">
        <v>0</v>
      </c>
      <c r="I1657">
        <v>-1</v>
      </c>
      <c r="J1657">
        <v>0</v>
      </c>
      <c r="K1657">
        <v>0</v>
      </c>
      <c r="L1657">
        <v>2</v>
      </c>
      <c r="M1657">
        <v>0</v>
      </c>
      <c r="N1657">
        <v>0</v>
      </c>
      <c r="O1657">
        <v>0</v>
      </c>
      <c r="P1657">
        <v>1</v>
      </c>
      <c r="Q1657">
        <v>29</v>
      </c>
    </row>
    <row r="1658" spans="2:17" x14ac:dyDescent="0.25">
      <c r="B1658">
        <v>241</v>
      </c>
      <c r="C1658">
        <v>90</v>
      </c>
      <c r="D1658">
        <v>8.1</v>
      </c>
      <c r="E1658">
        <v>8.1</v>
      </c>
      <c r="F1658">
        <v>0.85</v>
      </c>
      <c r="G1658">
        <v>3</v>
      </c>
      <c r="H1658">
        <v>0</v>
      </c>
      <c r="I1658">
        <v>-1</v>
      </c>
      <c r="J1658">
        <v>0</v>
      </c>
      <c r="K1658">
        <v>0</v>
      </c>
      <c r="L1658">
        <v>2</v>
      </c>
      <c r="M1658">
        <v>0</v>
      </c>
      <c r="N1658">
        <v>0</v>
      </c>
      <c r="O1658">
        <v>0</v>
      </c>
      <c r="P1658">
        <v>1</v>
      </c>
      <c r="Q1658">
        <v>29</v>
      </c>
    </row>
    <row r="1659" spans="2:17" x14ac:dyDescent="0.25">
      <c r="B1659">
        <v>240</v>
      </c>
      <c r="C1659">
        <v>90</v>
      </c>
      <c r="D1659">
        <v>9</v>
      </c>
      <c r="E1659">
        <v>9</v>
      </c>
      <c r="F1659">
        <v>7.5</v>
      </c>
      <c r="G1659">
        <v>0</v>
      </c>
      <c r="H1659">
        <v>0</v>
      </c>
      <c r="I1659">
        <v>-1</v>
      </c>
      <c r="J1659">
        <v>0</v>
      </c>
      <c r="K1659">
        <v>0</v>
      </c>
      <c r="L1659">
        <v>2</v>
      </c>
      <c r="M1659">
        <v>0</v>
      </c>
      <c r="N1659">
        <v>0</v>
      </c>
      <c r="O1659">
        <v>0</v>
      </c>
      <c r="P1659">
        <v>1</v>
      </c>
      <c r="Q1659">
        <v>29</v>
      </c>
    </row>
    <row r="1660" spans="2:17" x14ac:dyDescent="0.25">
      <c r="B1660">
        <v>240</v>
      </c>
      <c r="C1660">
        <v>90</v>
      </c>
      <c r="D1660">
        <v>9</v>
      </c>
      <c r="E1660">
        <v>9</v>
      </c>
      <c r="F1660">
        <v>0.85</v>
      </c>
      <c r="G1660">
        <v>3</v>
      </c>
      <c r="H1660">
        <v>0</v>
      </c>
      <c r="I1660">
        <v>-1</v>
      </c>
      <c r="J1660">
        <v>0</v>
      </c>
      <c r="K1660">
        <v>0</v>
      </c>
      <c r="L1660">
        <v>2</v>
      </c>
      <c r="M1660">
        <v>0</v>
      </c>
      <c r="N1660">
        <v>0</v>
      </c>
      <c r="O1660">
        <v>0</v>
      </c>
      <c r="P1660">
        <v>1</v>
      </c>
      <c r="Q1660">
        <v>29</v>
      </c>
    </row>
    <row r="1661" spans="2:17" x14ac:dyDescent="0.25">
      <c r="B1661">
        <v>239</v>
      </c>
      <c r="C1661">
        <v>90</v>
      </c>
      <c r="D1661">
        <v>9</v>
      </c>
      <c r="E1661">
        <v>9</v>
      </c>
      <c r="F1661">
        <v>7.5</v>
      </c>
      <c r="G1661">
        <v>0</v>
      </c>
      <c r="H1661">
        <v>0</v>
      </c>
      <c r="I1661">
        <v>-1</v>
      </c>
      <c r="J1661">
        <v>0</v>
      </c>
      <c r="K1661">
        <v>0</v>
      </c>
      <c r="L1661">
        <v>2</v>
      </c>
      <c r="M1661">
        <v>0</v>
      </c>
      <c r="N1661">
        <v>0</v>
      </c>
      <c r="O1661">
        <v>0</v>
      </c>
      <c r="P1661">
        <v>1</v>
      </c>
      <c r="Q1661">
        <v>29</v>
      </c>
    </row>
    <row r="1662" spans="2:17" x14ac:dyDescent="0.25">
      <c r="B1662">
        <v>239</v>
      </c>
      <c r="C1662">
        <v>90</v>
      </c>
      <c r="D1662">
        <v>9</v>
      </c>
      <c r="E1662">
        <v>9</v>
      </c>
      <c r="F1662">
        <v>0.85</v>
      </c>
      <c r="G1662">
        <v>3</v>
      </c>
      <c r="H1662">
        <v>0</v>
      </c>
      <c r="I1662">
        <v>-1</v>
      </c>
      <c r="J1662">
        <v>0</v>
      </c>
      <c r="K1662">
        <v>0</v>
      </c>
      <c r="L1662">
        <v>2</v>
      </c>
      <c r="M1662">
        <v>0</v>
      </c>
      <c r="N1662">
        <v>0</v>
      </c>
      <c r="O1662">
        <v>0</v>
      </c>
      <c r="P1662">
        <v>1</v>
      </c>
      <c r="Q1662">
        <v>29</v>
      </c>
    </row>
    <row r="1663" spans="2:17" x14ac:dyDescent="0.25">
      <c r="B1663">
        <v>238</v>
      </c>
      <c r="C1663">
        <v>90</v>
      </c>
      <c r="D1663">
        <v>10.8</v>
      </c>
      <c r="E1663">
        <v>10.8</v>
      </c>
      <c r="F1663">
        <v>7.5</v>
      </c>
      <c r="G1663">
        <v>0</v>
      </c>
      <c r="H1663">
        <v>0</v>
      </c>
      <c r="I1663">
        <v>-1</v>
      </c>
      <c r="J1663">
        <v>0</v>
      </c>
      <c r="K1663">
        <v>0</v>
      </c>
      <c r="L1663">
        <v>2</v>
      </c>
      <c r="M1663">
        <v>0</v>
      </c>
      <c r="N1663">
        <v>0</v>
      </c>
      <c r="O1663">
        <v>0</v>
      </c>
      <c r="P1663">
        <v>1</v>
      </c>
      <c r="Q1663">
        <v>29</v>
      </c>
    </row>
    <row r="1664" spans="2:17" x14ac:dyDescent="0.25">
      <c r="B1664">
        <v>238</v>
      </c>
      <c r="C1664">
        <v>90</v>
      </c>
      <c r="D1664">
        <v>10.8</v>
      </c>
      <c r="E1664">
        <v>10.8</v>
      </c>
      <c r="F1664">
        <v>0.85</v>
      </c>
      <c r="G1664">
        <v>3</v>
      </c>
      <c r="H1664">
        <v>0</v>
      </c>
      <c r="I1664">
        <v>-1</v>
      </c>
      <c r="J1664">
        <v>0</v>
      </c>
      <c r="K1664">
        <v>0</v>
      </c>
      <c r="L1664">
        <v>2</v>
      </c>
      <c r="M1664">
        <v>0</v>
      </c>
      <c r="N1664">
        <v>0</v>
      </c>
      <c r="O1664">
        <v>0</v>
      </c>
      <c r="P1664">
        <v>1</v>
      </c>
      <c r="Q1664">
        <v>29</v>
      </c>
    </row>
    <row r="1665" spans="2:17" x14ac:dyDescent="0.25">
      <c r="B1665">
        <v>237</v>
      </c>
      <c r="C1665">
        <v>90</v>
      </c>
      <c r="D1665">
        <v>10.8</v>
      </c>
      <c r="E1665">
        <v>10.8</v>
      </c>
      <c r="F1665">
        <v>7.5</v>
      </c>
      <c r="G1665">
        <v>0</v>
      </c>
      <c r="H1665">
        <v>0</v>
      </c>
      <c r="I1665">
        <v>-1</v>
      </c>
      <c r="J1665">
        <v>0</v>
      </c>
      <c r="K1665">
        <v>0</v>
      </c>
      <c r="L1665">
        <v>2</v>
      </c>
      <c r="M1665">
        <v>0</v>
      </c>
      <c r="N1665">
        <v>0</v>
      </c>
      <c r="O1665">
        <v>0</v>
      </c>
      <c r="P1665">
        <v>1</v>
      </c>
      <c r="Q1665">
        <v>29</v>
      </c>
    </row>
    <row r="1666" spans="2:17" x14ac:dyDescent="0.25">
      <c r="B1666">
        <v>237</v>
      </c>
      <c r="C1666">
        <v>90</v>
      </c>
      <c r="D1666">
        <v>10.8</v>
      </c>
      <c r="E1666">
        <v>10.8</v>
      </c>
      <c r="F1666">
        <v>0.85</v>
      </c>
      <c r="G1666">
        <v>3</v>
      </c>
      <c r="H1666">
        <v>0</v>
      </c>
      <c r="I1666">
        <v>-1</v>
      </c>
      <c r="J1666">
        <v>0</v>
      </c>
      <c r="K1666">
        <v>0</v>
      </c>
      <c r="L1666">
        <v>2</v>
      </c>
      <c r="M1666">
        <v>0</v>
      </c>
      <c r="N1666">
        <v>0</v>
      </c>
      <c r="O1666">
        <v>0</v>
      </c>
      <c r="P1666">
        <v>1</v>
      </c>
      <c r="Q1666">
        <v>29</v>
      </c>
    </row>
    <row r="1667" spans="2:17" x14ac:dyDescent="0.25">
      <c r="B1667">
        <v>236</v>
      </c>
      <c r="C1667">
        <v>90</v>
      </c>
      <c r="D1667">
        <v>10.8</v>
      </c>
      <c r="E1667">
        <v>10.8</v>
      </c>
      <c r="F1667">
        <v>7.5</v>
      </c>
      <c r="G1667">
        <v>0</v>
      </c>
      <c r="H1667">
        <v>0</v>
      </c>
      <c r="I1667">
        <v>-1</v>
      </c>
      <c r="J1667">
        <v>0</v>
      </c>
      <c r="K1667">
        <v>0</v>
      </c>
      <c r="L1667">
        <v>2</v>
      </c>
      <c r="M1667">
        <v>0</v>
      </c>
      <c r="N1667">
        <v>0</v>
      </c>
      <c r="O1667">
        <v>0</v>
      </c>
      <c r="P1667">
        <v>1</v>
      </c>
      <c r="Q1667">
        <v>29</v>
      </c>
    </row>
    <row r="1668" spans="2:17" x14ac:dyDescent="0.25">
      <c r="B1668">
        <v>236</v>
      </c>
      <c r="C1668">
        <v>90</v>
      </c>
      <c r="D1668">
        <v>10.8</v>
      </c>
      <c r="E1668">
        <v>10.8</v>
      </c>
      <c r="F1668">
        <v>0.85</v>
      </c>
      <c r="G1668">
        <v>3</v>
      </c>
      <c r="H1668">
        <v>0</v>
      </c>
      <c r="I1668">
        <v>-1</v>
      </c>
      <c r="J1668">
        <v>0</v>
      </c>
      <c r="K1668">
        <v>0</v>
      </c>
      <c r="L1668">
        <v>2</v>
      </c>
      <c r="M1668">
        <v>0</v>
      </c>
      <c r="N1668">
        <v>0</v>
      </c>
      <c r="O1668">
        <v>0</v>
      </c>
      <c r="P1668">
        <v>1</v>
      </c>
      <c r="Q1668">
        <v>29</v>
      </c>
    </row>
    <row r="1669" spans="2:17" x14ac:dyDescent="0.25">
      <c r="B1669">
        <v>235</v>
      </c>
      <c r="C1669">
        <v>90</v>
      </c>
      <c r="D1669">
        <v>8.1</v>
      </c>
      <c r="E1669">
        <v>8.1</v>
      </c>
      <c r="F1669">
        <v>7.5</v>
      </c>
      <c r="G1669">
        <v>0</v>
      </c>
      <c r="H1669">
        <v>0</v>
      </c>
      <c r="I1669">
        <v>-1</v>
      </c>
      <c r="J1669">
        <v>0</v>
      </c>
      <c r="K1669">
        <v>0</v>
      </c>
      <c r="L1669">
        <v>2</v>
      </c>
      <c r="M1669">
        <v>0</v>
      </c>
      <c r="N1669">
        <v>0</v>
      </c>
      <c r="O1669">
        <v>0</v>
      </c>
      <c r="P1669">
        <v>1</v>
      </c>
      <c r="Q1669">
        <v>29</v>
      </c>
    </row>
    <row r="1670" spans="2:17" x14ac:dyDescent="0.25">
      <c r="B1670">
        <v>235</v>
      </c>
      <c r="C1670">
        <v>90</v>
      </c>
      <c r="D1670">
        <v>8.1</v>
      </c>
      <c r="E1670">
        <v>8.1</v>
      </c>
      <c r="F1670">
        <v>0.85</v>
      </c>
      <c r="G1670">
        <v>3</v>
      </c>
      <c r="H1670">
        <v>0</v>
      </c>
      <c r="I1670">
        <v>-1</v>
      </c>
      <c r="J1670">
        <v>0</v>
      </c>
      <c r="K1670">
        <v>0</v>
      </c>
      <c r="L1670">
        <v>2</v>
      </c>
      <c r="M1670">
        <v>0</v>
      </c>
      <c r="N1670">
        <v>0</v>
      </c>
      <c r="O1670">
        <v>0</v>
      </c>
      <c r="P1670">
        <v>1</v>
      </c>
      <c r="Q1670">
        <v>29</v>
      </c>
    </row>
    <row r="1671" spans="2:17" x14ac:dyDescent="0.25">
      <c r="B1671">
        <v>258</v>
      </c>
      <c r="C1671">
        <v>90</v>
      </c>
      <c r="D1671">
        <v>2.7</v>
      </c>
      <c r="E1671">
        <v>2.7</v>
      </c>
      <c r="F1671">
        <v>0</v>
      </c>
      <c r="G1671">
        <v>3.75</v>
      </c>
      <c r="H1671">
        <v>0</v>
      </c>
      <c r="I1671">
        <v>-1</v>
      </c>
      <c r="J1671">
        <v>0</v>
      </c>
      <c r="K1671">
        <v>0</v>
      </c>
      <c r="L1671">
        <v>2</v>
      </c>
      <c r="M1671">
        <v>0</v>
      </c>
      <c r="N1671">
        <v>0</v>
      </c>
      <c r="O1671">
        <v>0</v>
      </c>
      <c r="P1671">
        <v>1</v>
      </c>
      <c r="Q1671">
        <v>29</v>
      </c>
    </row>
    <row r="1672" spans="2:17" x14ac:dyDescent="0.25">
      <c r="B1672">
        <v>257</v>
      </c>
      <c r="C1672">
        <v>90</v>
      </c>
      <c r="D1672">
        <v>2.7</v>
      </c>
      <c r="E1672">
        <v>2.7</v>
      </c>
      <c r="F1672">
        <v>0</v>
      </c>
      <c r="G1672">
        <v>3.75</v>
      </c>
      <c r="H1672">
        <v>0</v>
      </c>
      <c r="I1672">
        <v>-1</v>
      </c>
      <c r="J1672">
        <v>0</v>
      </c>
      <c r="K1672">
        <v>0</v>
      </c>
      <c r="L1672">
        <v>2</v>
      </c>
      <c r="M1672">
        <v>0</v>
      </c>
      <c r="N1672">
        <v>0</v>
      </c>
      <c r="O1672">
        <v>0</v>
      </c>
      <c r="P1672">
        <v>1</v>
      </c>
      <c r="Q1672">
        <v>29</v>
      </c>
    </row>
    <row r="1673" spans="2:17" x14ac:dyDescent="0.25">
      <c r="B1673">
        <v>234</v>
      </c>
      <c r="C1673">
        <v>90</v>
      </c>
      <c r="D1673">
        <v>8.1</v>
      </c>
      <c r="E1673">
        <v>8.1</v>
      </c>
      <c r="F1673">
        <v>0</v>
      </c>
      <c r="G1673">
        <v>3.75</v>
      </c>
      <c r="H1673">
        <v>0</v>
      </c>
      <c r="I1673">
        <v>-1</v>
      </c>
      <c r="J1673">
        <v>0</v>
      </c>
      <c r="K1673">
        <v>0</v>
      </c>
      <c r="L1673">
        <v>2</v>
      </c>
      <c r="M1673">
        <v>0</v>
      </c>
      <c r="N1673">
        <v>0</v>
      </c>
      <c r="O1673">
        <v>0</v>
      </c>
      <c r="P1673">
        <v>1</v>
      </c>
      <c r="Q1673">
        <v>29</v>
      </c>
    </row>
    <row r="1674" spans="2:17" x14ac:dyDescent="0.25">
      <c r="B1674">
        <v>233</v>
      </c>
      <c r="C1674">
        <v>90</v>
      </c>
      <c r="D1674">
        <v>9</v>
      </c>
      <c r="E1674">
        <v>9</v>
      </c>
      <c r="F1674">
        <v>0</v>
      </c>
      <c r="G1674">
        <v>3.75</v>
      </c>
      <c r="H1674">
        <v>0</v>
      </c>
      <c r="I1674">
        <v>-1</v>
      </c>
      <c r="J1674">
        <v>0</v>
      </c>
      <c r="K1674">
        <v>0</v>
      </c>
      <c r="L1674">
        <v>2</v>
      </c>
      <c r="M1674">
        <v>0</v>
      </c>
      <c r="N1674">
        <v>0</v>
      </c>
      <c r="O1674">
        <v>0</v>
      </c>
      <c r="P1674">
        <v>1</v>
      </c>
      <c r="Q1674">
        <v>29</v>
      </c>
    </row>
    <row r="1675" spans="2:17" x14ac:dyDescent="0.25">
      <c r="B1675">
        <v>232</v>
      </c>
      <c r="C1675">
        <v>90</v>
      </c>
      <c r="D1675">
        <v>9</v>
      </c>
      <c r="E1675">
        <v>9</v>
      </c>
      <c r="F1675">
        <v>0</v>
      </c>
      <c r="G1675">
        <v>3.75</v>
      </c>
      <c r="H1675">
        <v>0</v>
      </c>
      <c r="I1675">
        <v>-1</v>
      </c>
      <c r="J1675">
        <v>0</v>
      </c>
      <c r="K1675">
        <v>0</v>
      </c>
      <c r="L1675">
        <v>2</v>
      </c>
      <c r="M1675">
        <v>0</v>
      </c>
      <c r="N1675">
        <v>0</v>
      </c>
      <c r="O1675">
        <v>0</v>
      </c>
      <c r="P1675">
        <v>1</v>
      </c>
      <c r="Q1675">
        <v>29</v>
      </c>
    </row>
    <row r="1676" spans="2:17" x14ac:dyDescent="0.25">
      <c r="B1676">
        <v>231</v>
      </c>
      <c r="C1676">
        <v>90</v>
      </c>
      <c r="D1676">
        <v>10.8</v>
      </c>
      <c r="E1676">
        <v>10.8</v>
      </c>
      <c r="F1676">
        <v>0</v>
      </c>
      <c r="G1676">
        <v>3.75</v>
      </c>
      <c r="H1676">
        <v>0</v>
      </c>
      <c r="I1676">
        <v>-1</v>
      </c>
      <c r="J1676">
        <v>0</v>
      </c>
      <c r="K1676">
        <v>0</v>
      </c>
      <c r="L1676">
        <v>2</v>
      </c>
      <c r="M1676">
        <v>0</v>
      </c>
      <c r="N1676">
        <v>0</v>
      </c>
      <c r="O1676">
        <v>0</v>
      </c>
      <c r="P1676">
        <v>1</v>
      </c>
      <c r="Q1676">
        <v>29</v>
      </c>
    </row>
    <row r="1677" spans="2:17" x14ac:dyDescent="0.25">
      <c r="B1677">
        <v>230</v>
      </c>
      <c r="C1677">
        <v>90</v>
      </c>
      <c r="D1677">
        <v>10.8</v>
      </c>
      <c r="E1677">
        <v>10.8</v>
      </c>
      <c r="F1677">
        <v>0</v>
      </c>
      <c r="G1677">
        <v>3.75</v>
      </c>
      <c r="H1677">
        <v>0</v>
      </c>
      <c r="I1677">
        <v>-1</v>
      </c>
      <c r="J1677">
        <v>0</v>
      </c>
      <c r="K1677">
        <v>0</v>
      </c>
      <c r="L1677">
        <v>2</v>
      </c>
      <c r="M1677">
        <v>0</v>
      </c>
      <c r="N1677">
        <v>0</v>
      </c>
      <c r="O1677">
        <v>0</v>
      </c>
      <c r="P1677">
        <v>1</v>
      </c>
      <c r="Q1677">
        <v>29</v>
      </c>
    </row>
    <row r="1678" spans="2:17" x14ac:dyDescent="0.25">
      <c r="B1678">
        <v>229</v>
      </c>
      <c r="C1678">
        <v>90</v>
      </c>
      <c r="D1678">
        <v>10.8</v>
      </c>
      <c r="E1678">
        <v>10.8</v>
      </c>
      <c r="F1678">
        <v>0</v>
      </c>
      <c r="G1678">
        <v>3.75</v>
      </c>
      <c r="H1678">
        <v>0</v>
      </c>
      <c r="I1678">
        <v>-1</v>
      </c>
      <c r="J1678">
        <v>0</v>
      </c>
      <c r="K1678">
        <v>0</v>
      </c>
      <c r="L1678">
        <v>2</v>
      </c>
      <c r="M1678">
        <v>0</v>
      </c>
      <c r="N1678">
        <v>0</v>
      </c>
      <c r="O1678">
        <v>0</v>
      </c>
      <c r="P1678">
        <v>1</v>
      </c>
      <c r="Q1678">
        <v>29</v>
      </c>
    </row>
    <row r="1679" spans="2:17" x14ac:dyDescent="0.25">
      <c r="B1679">
        <v>228</v>
      </c>
      <c r="C1679">
        <v>90</v>
      </c>
      <c r="D1679">
        <v>8.1</v>
      </c>
      <c r="E1679">
        <v>8.1</v>
      </c>
      <c r="F1679">
        <v>0</v>
      </c>
      <c r="G1679">
        <v>3.75</v>
      </c>
      <c r="H1679">
        <v>0</v>
      </c>
      <c r="I1679">
        <v>-1</v>
      </c>
      <c r="J1679">
        <v>0</v>
      </c>
      <c r="K1679">
        <v>0</v>
      </c>
      <c r="L1679">
        <v>2</v>
      </c>
      <c r="M1679">
        <v>0</v>
      </c>
      <c r="N1679">
        <v>0</v>
      </c>
      <c r="O1679">
        <v>0</v>
      </c>
      <c r="P1679">
        <v>1</v>
      </c>
      <c r="Q1679">
        <v>29</v>
      </c>
    </row>
    <row r="1680" spans="2:17" x14ac:dyDescent="0.25">
      <c r="B1680">
        <v>251</v>
      </c>
      <c r="C1680">
        <v>88</v>
      </c>
      <c r="D1680">
        <v>2.7</v>
      </c>
      <c r="E1680">
        <v>2.7</v>
      </c>
      <c r="F1680">
        <v>7.5</v>
      </c>
      <c r="G1680">
        <v>0</v>
      </c>
      <c r="H1680">
        <v>0</v>
      </c>
      <c r="I1680">
        <v>-1</v>
      </c>
      <c r="J1680">
        <v>0</v>
      </c>
      <c r="K1680">
        <v>0</v>
      </c>
      <c r="L1680">
        <v>2</v>
      </c>
      <c r="M1680">
        <v>0</v>
      </c>
      <c r="N1680">
        <v>0</v>
      </c>
      <c r="O1680">
        <v>0</v>
      </c>
      <c r="P1680">
        <v>1</v>
      </c>
      <c r="Q1680">
        <v>30</v>
      </c>
    </row>
    <row r="1681" spans="2:17" x14ac:dyDescent="0.25">
      <c r="B1681">
        <v>251</v>
      </c>
      <c r="C1681">
        <v>88</v>
      </c>
      <c r="D1681">
        <v>2.7</v>
      </c>
      <c r="E1681">
        <v>2.7</v>
      </c>
      <c r="F1681">
        <v>0.85</v>
      </c>
      <c r="G1681">
        <v>3</v>
      </c>
      <c r="H1681">
        <v>0</v>
      </c>
      <c r="I1681">
        <v>-1</v>
      </c>
      <c r="J1681">
        <v>0</v>
      </c>
      <c r="K1681">
        <v>0</v>
      </c>
      <c r="L1681">
        <v>2</v>
      </c>
      <c r="M1681">
        <v>0</v>
      </c>
      <c r="N1681">
        <v>0</v>
      </c>
      <c r="O1681">
        <v>0</v>
      </c>
      <c r="P1681">
        <v>1</v>
      </c>
      <c r="Q1681">
        <v>30</v>
      </c>
    </row>
    <row r="1682" spans="2:17" x14ac:dyDescent="0.25">
      <c r="B1682">
        <v>250</v>
      </c>
      <c r="C1682">
        <v>88</v>
      </c>
      <c r="D1682">
        <v>2.7</v>
      </c>
      <c r="E1682">
        <v>2.7</v>
      </c>
      <c r="F1682">
        <v>7.5</v>
      </c>
      <c r="G1682">
        <v>0</v>
      </c>
      <c r="H1682">
        <v>0</v>
      </c>
      <c r="I1682">
        <v>-1</v>
      </c>
      <c r="J1682">
        <v>0</v>
      </c>
      <c r="K1682">
        <v>0</v>
      </c>
      <c r="L1682">
        <v>2</v>
      </c>
      <c r="M1682">
        <v>0</v>
      </c>
      <c r="N1682">
        <v>0</v>
      </c>
      <c r="O1682">
        <v>0</v>
      </c>
      <c r="P1682">
        <v>1</v>
      </c>
      <c r="Q1682">
        <v>30</v>
      </c>
    </row>
    <row r="1683" spans="2:17" x14ac:dyDescent="0.25">
      <c r="B1683">
        <v>250</v>
      </c>
      <c r="C1683">
        <v>88</v>
      </c>
      <c r="D1683">
        <v>2.7</v>
      </c>
      <c r="E1683">
        <v>2.7</v>
      </c>
      <c r="F1683">
        <v>0.85</v>
      </c>
      <c r="G1683">
        <v>3</v>
      </c>
      <c r="H1683">
        <v>0</v>
      </c>
      <c r="I1683">
        <v>-1</v>
      </c>
      <c r="J1683">
        <v>0</v>
      </c>
      <c r="K1683">
        <v>0</v>
      </c>
      <c r="L1683">
        <v>2</v>
      </c>
      <c r="M1683">
        <v>0</v>
      </c>
      <c r="N1683">
        <v>0</v>
      </c>
      <c r="O1683">
        <v>0</v>
      </c>
      <c r="P1683">
        <v>1</v>
      </c>
      <c r="Q1683">
        <v>30</v>
      </c>
    </row>
    <row r="1684" spans="2:17" x14ac:dyDescent="0.25">
      <c r="B1684">
        <v>241</v>
      </c>
      <c r="C1684">
        <v>88</v>
      </c>
      <c r="D1684">
        <v>8.1</v>
      </c>
      <c r="E1684">
        <v>8.1</v>
      </c>
      <c r="F1684">
        <v>7.5</v>
      </c>
      <c r="G1684">
        <v>0</v>
      </c>
      <c r="H1684">
        <v>0</v>
      </c>
      <c r="I1684">
        <v>-1</v>
      </c>
      <c r="J1684">
        <v>0</v>
      </c>
      <c r="K1684">
        <v>0</v>
      </c>
      <c r="L1684">
        <v>2</v>
      </c>
      <c r="M1684">
        <v>0</v>
      </c>
      <c r="N1684">
        <v>0</v>
      </c>
      <c r="O1684">
        <v>0</v>
      </c>
      <c r="P1684">
        <v>1</v>
      </c>
      <c r="Q1684">
        <v>30</v>
      </c>
    </row>
    <row r="1685" spans="2:17" x14ac:dyDescent="0.25">
      <c r="B1685">
        <v>241</v>
      </c>
      <c r="C1685">
        <v>88</v>
      </c>
      <c r="D1685">
        <v>8.1</v>
      </c>
      <c r="E1685">
        <v>8.1</v>
      </c>
      <c r="F1685">
        <v>0.85</v>
      </c>
      <c r="G1685">
        <v>3</v>
      </c>
      <c r="H1685">
        <v>0</v>
      </c>
      <c r="I1685">
        <v>-1</v>
      </c>
      <c r="J1685">
        <v>0</v>
      </c>
      <c r="K1685">
        <v>0</v>
      </c>
      <c r="L1685">
        <v>2</v>
      </c>
      <c r="M1685">
        <v>0</v>
      </c>
      <c r="N1685">
        <v>0</v>
      </c>
      <c r="O1685">
        <v>0</v>
      </c>
      <c r="P1685">
        <v>1</v>
      </c>
      <c r="Q1685">
        <v>30</v>
      </c>
    </row>
    <row r="1686" spans="2:17" x14ac:dyDescent="0.25">
      <c r="B1686">
        <v>240</v>
      </c>
      <c r="C1686">
        <v>88</v>
      </c>
      <c r="D1686">
        <v>9</v>
      </c>
      <c r="E1686">
        <v>9</v>
      </c>
      <c r="F1686">
        <v>7.5</v>
      </c>
      <c r="G1686">
        <v>0</v>
      </c>
      <c r="H1686">
        <v>0</v>
      </c>
      <c r="I1686">
        <v>-1</v>
      </c>
      <c r="J1686">
        <v>0</v>
      </c>
      <c r="K1686">
        <v>0</v>
      </c>
      <c r="L1686">
        <v>2</v>
      </c>
      <c r="M1686">
        <v>0</v>
      </c>
      <c r="N1686">
        <v>0</v>
      </c>
      <c r="O1686">
        <v>0</v>
      </c>
      <c r="P1686">
        <v>1</v>
      </c>
      <c r="Q1686">
        <v>30</v>
      </c>
    </row>
    <row r="1687" spans="2:17" x14ac:dyDescent="0.25">
      <c r="B1687">
        <v>240</v>
      </c>
      <c r="C1687">
        <v>88</v>
      </c>
      <c r="D1687">
        <v>9</v>
      </c>
      <c r="E1687">
        <v>9</v>
      </c>
      <c r="F1687">
        <v>0.85</v>
      </c>
      <c r="G1687">
        <v>3</v>
      </c>
      <c r="H1687">
        <v>0</v>
      </c>
      <c r="I1687">
        <v>-1</v>
      </c>
      <c r="J1687">
        <v>0</v>
      </c>
      <c r="K1687">
        <v>0</v>
      </c>
      <c r="L1687">
        <v>2</v>
      </c>
      <c r="M1687">
        <v>0</v>
      </c>
      <c r="N1687">
        <v>0</v>
      </c>
      <c r="O1687">
        <v>0</v>
      </c>
      <c r="P1687">
        <v>1</v>
      </c>
      <c r="Q1687">
        <v>30</v>
      </c>
    </row>
    <row r="1688" spans="2:17" x14ac:dyDescent="0.25">
      <c r="B1688">
        <v>239</v>
      </c>
      <c r="C1688">
        <v>88</v>
      </c>
      <c r="D1688">
        <v>9</v>
      </c>
      <c r="E1688">
        <v>9</v>
      </c>
      <c r="F1688">
        <v>7.5</v>
      </c>
      <c r="G1688">
        <v>0</v>
      </c>
      <c r="H1688">
        <v>0</v>
      </c>
      <c r="I1688">
        <v>-1</v>
      </c>
      <c r="J1688">
        <v>0</v>
      </c>
      <c r="K1688">
        <v>0</v>
      </c>
      <c r="L1688">
        <v>2</v>
      </c>
      <c r="M1688">
        <v>0</v>
      </c>
      <c r="N1688">
        <v>0</v>
      </c>
      <c r="O1688">
        <v>0</v>
      </c>
      <c r="P1688">
        <v>1</v>
      </c>
      <c r="Q1688">
        <v>30</v>
      </c>
    </row>
    <row r="1689" spans="2:17" x14ac:dyDescent="0.25">
      <c r="B1689">
        <v>239</v>
      </c>
      <c r="C1689">
        <v>88</v>
      </c>
      <c r="D1689">
        <v>9</v>
      </c>
      <c r="E1689">
        <v>9</v>
      </c>
      <c r="F1689">
        <v>0.85</v>
      </c>
      <c r="G1689">
        <v>3</v>
      </c>
      <c r="H1689">
        <v>0</v>
      </c>
      <c r="I1689">
        <v>-1</v>
      </c>
      <c r="J1689">
        <v>0</v>
      </c>
      <c r="K1689">
        <v>0</v>
      </c>
      <c r="L1689">
        <v>2</v>
      </c>
      <c r="M1689">
        <v>0</v>
      </c>
      <c r="N1689">
        <v>0</v>
      </c>
      <c r="O1689">
        <v>0</v>
      </c>
      <c r="P1689">
        <v>1</v>
      </c>
      <c r="Q1689">
        <v>30</v>
      </c>
    </row>
    <row r="1690" spans="2:17" x14ac:dyDescent="0.25">
      <c r="B1690">
        <v>238</v>
      </c>
      <c r="C1690">
        <v>88</v>
      </c>
      <c r="D1690">
        <v>10.8</v>
      </c>
      <c r="E1690">
        <v>10.8</v>
      </c>
      <c r="F1690">
        <v>7.5</v>
      </c>
      <c r="G1690">
        <v>0</v>
      </c>
      <c r="H1690">
        <v>0</v>
      </c>
      <c r="I1690">
        <v>-1</v>
      </c>
      <c r="J1690">
        <v>0</v>
      </c>
      <c r="K1690">
        <v>0</v>
      </c>
      <c r="L1690">
        <v>2</v>
      </c>
      <c r="M1690">
        <v>0</v>
      </c>
      <c r="N1690">
        <v>0</v>
      </c>
      <c r="O1690">
        <v>0</v>
      </c>
      <c r="P1690">
        <v>1</v>
      </c>
      <c r="Q1690">
        <v>30</v>
      </c>
    </row>
    <row r="1691" spans="2:17" x14ac:dyDescent="0.25">
      <c r="B1691">
        <v>238</v>
      </c>
      <c r="C1691">
        <v>88</v>
      </c>
      <c r="D1691">
        <v>10.8</v>
      </c>
      <c r="E1691">
        <v>10.8</v>
      </c>
      <c r="F1691">
        <v>0.85</v>
      </c>
      <c r="G1691">
        <v>3</v>
      </c>
      <c r="H1691">
        <v>0</v>
      </c>
      <c r="I1691">
        <v>-1</v>
      </c>
      <c r="J1691">
        <v>0</v>
      </c>
      <c r="K1691">
        <v>0</v>
      </c>
      <c r="L1691">
        <v>2</v>
      </c>
      <c r="M1691">
        <v>0</v>
      </c>
      <c r="N1691">
        <v>0</v>
      </c>
      <c r="O1691">
        <v>0</v>
      </c>
      <c r="P1691">
        <v>1</v>
      </c>
      <c r="Q1691">
        <v>30</v>
      </c>
    </row>
    <row r="1692" spans="2:17" x14ac:dyDescent="0.25">
      <c r="B1692">
        <v>237</v>
      </c>
      <c r="C1692">
        <v>88</v>
      </c>
      <c r="D1692">
        <v>10.8</v>
      </c>
      <c r="E1692">
        <v>10.8</v>
      </c>
      <c r="F1692">
        <v>7.5</v>
      </c>
      <c r="G1692">
        <v>0</v>
      </c>
      <c r="H1692">
        <v>0</v>
      </c>
      <c r="I1692">
        <v>-1</v>
      </c>
      <c r="J1692">
        <v>0</v>
      </c>
      <c r="K1692">
        <v>0</v>
      </c>
      <c r="L1692">
        <v>2</v>
      </c>
      <c r="M1692">
        <v>0</v>
      </c>
      <c r="N1692">
        <v>0</v>
      </c>
      <c r="O1692">
        <v>0</v>
      </c>
      <c r="P1692">
        <v>1</v>
      </c>
      <c r="Q1692">
        <v>30</v>
      </c>
    </row>
    <row r="1693" spans="2:17" x14ac:dyDescent="0.25">
      <c r="B1693">
        <v>237</v>
      </c>
      <c r="C1693">
        <v>88</v>
      </c>
      <c r="D1693">
        <v>10.8</v>
      </c>
      <c r="E1693">
        <v>10.8</v>
      </c>
      <c r="F1693">
        <v>0.85</v>
      </c>
      <c r="G1693">
        <v>3</v>
      </c>
      <c r="H1693">
        <v>0</v>
      </c>
      <c r="I1693">
        <v>-1</v>
      </c>
      <c r="J1693">
        <v>0</v>
      </c>
      <c r="K1693">
        <v>0</v>
      </c>
      <c r="L1693">
        <v>2</v>
      </c>
      <c r="M1693">
        <v>0</v>
      </c>
      <c r="N1693">
        <v>0</v>
      </c>
      <c r="O1693">
        <v>0</v>
      </c>
      <c r="P1693">
        <v>1</v>
      </c>
      <c r="Q1693">
        <v>30</v>
      </c>
    </row>
    <row r="1694" spans="2:17" x14ac:dyDescent="0.25">
      <c r="B1694">
        <v>236</v>
      </c>
      <c r="C1694">
        <v>88</v>
      </c>
      <c r="D1694">
        <v>10.8</v>
      </c>
      <c r="E1694">
        <v>10.8</v>
      </c>
      <c r="F1694">
        <v>7.5</v>
      </c>
      <c r="G1694">
        <v>0</v>
      </c>
      <c r="H1694">
        <v>0</v>
      </c>
      <c r="I1694">
        <v>-1</v>
      </c>
      <c r="J1694">
        <v>0</v>
      </c>
      <c r="K1694">
        <v>0</v>
      </c>
      <c r="L1694">
        <v>2</v>
      </c>
      <c r="M1694">
        <v>0</v>
      </c>
      <c r="N1694">
        <v>0</v>
      </c>
      <c r="O1694">
        <v>0</v>
      </c>
      <c r="P1694">
        <v>1</v>
      </c>
      <c r="Q1694">
        <v>30</v>
      </c>
    </row>
    <row r="1695" spans="2:17" x14ac:dyDescent="0.25">
      <c r="B1695">
        <v>236</v>
      </c>
      <c r="C1695">
        <v>88</v>
      </c>
      <c r="D1695">
        <v>10.8</v>
      </c>
      <c r="E1695">
        <v>10.8</v>
      </c>
      <c r="F1695">
        <v>0.85</v>
      </c>
      <c r="G1695">
        <v>3</v>
      </c>
      <c r="H1695">
        <v>0</v>
      </c>
      <c r="I1695">
        <v>-1</v>
      </c>
      <c r="J1695">
        <v>0</v>
      </c>
      <c r="K1695">
        <v>0</v>
      </c>
      <c r="L1695">
        <v>2</v>
      </c>
      <c r="M1695">
        <v>0</v>
      </c>
      <c r="N1695">
        <v>0</v>
      </c>
      <c r="O1695">
        <v>0</v>
      </c>
      <c r="P1695">
        <v>1</v>
      </c>
      <c r="Q1695">
        <v>30</v>
      </c>
    </row>
    <row r="1696" spans="2:17" x14ac:dyDescent="0.25">
      <c r="B1696">
        <v>235</v>
      </c>
      <c r="C1696">
        <v>88</v>
      </c>
      <c r="D1696">
        <v>8.1</v>
      </c>
      <c r="E1696">
        <v>8.1</v>
      </c>
      <c r="F1696">
        <v>7.5</v>
      </c>
      <c r="G1696">
        <v>0</v>
      </c>
      <c r="H1696">
        <v>0</v>
      </c>
      <c r="I1696">
        <v>-1</v>
      </c>
      <c r="J1696">
        <v>0</v>
      </c>
      <c r="K1696">
        <v>0</v>
      </c>
      <c r="L1696">
        <v>2</v>
      </c>
      <c r="M1696">
        <v>0</v>
      </c>
      <c r="N1696">
        <v>0</v>
      </c>
      <c r="O1696">
        <v>0</v>
      </c>
      <c r="P1696">
        <v>1</v>
      </c>
      <c r="Q1696">
        <v>30</v>
      </c>
    </row>
    <row r="1697" spans="2:17" x14ac:dyDescent="0.25">
      <c r="B1697">
        <v>235</v>
      </c>
      <c r="C1697">
        <v>88</v>
      </c>
      <c r="D1697">
        <v>8.1</v>
      </c>
      <c r="E1697">
        <v>8.1</v>
      </c>
      <c r="F1697">
        <v>0.85</v>
      </c>
      <c r="G1697">
        <v>3</v>
      </c>
      <c r="H1697">
        <v>0</v>
      </c>
      <c r="I1697">
        <v>-1</v>
      </c>
      <c r="J1697">
        <v>0</v>
      </c>
      <c r="K1697">
        <v>0</v>
      </c>
      <c r="L1697">
        <v>2</v>
      </c>
      <c r="M1697">
        <v>0</v>
      </c>
      <c r="N1697">
        <v>0</v>
      </c>
      <c r="O1697">
        <v>0</v>
      </c>
      <c r="P1697">
        <v>1</v>
      </c>
      <c r="Q1697">
        <v>30</v>
      </c>
    </row>
    <row r="1698" spans="2:17" x14ac:dyDescent="0.25">
      <c r="B1698">
        <v>258</v>
      </c>
      <c r="C1698">
        <v>88</v>
      </c>
      <c r="D1698">
        <v>2.7</v>
      </c>
      <c r="E1698">
        <v>2.7</v>
      </c>
      <c r="F1698">
        <v>0</v>
      </c>
      <c r="G1698">
        <v>3.75</v>
      </c>
      <c r="H1698">
        <v>0</v>
      </c>
      <c r="I1698">
        <v>-1</v>
      </c>
      <c r="J1698">
        <v>0</v>
      </c>
      <c r="K1698">
        <v>0</v>
      </c>
      <c r="L1698">
        <v>2</v>
      </c>
      <c r="M1698">
        <v>0</v>
      </c>
      <c r="N1698">
        <v>0</v>
      </c>
      <c r="O1698">
        <v>0</v>
      </c>
      <c r="P1698">
        <v>1</v>
      </c>
      <c r="Q1698">
        <v>30</v>
      </c>
    </row>
    <row r="1699" spans="2:17" x14ac:dyDescent="0.25">
      <c r="B1699">
        <v>257</v>
      </c>
      <c r="C1699">
        <v>88</v>
      </c>
      <c r="D1699">
        <v>2.7</v>
      </c>
      <c r="E1699">
        <v>2.7</v>
      </c>
      <c r="F1699">
        <v>0</v>
      </c>
      <c r="G1699">
        <v>3.75</v>
      </c>
      <c r="H1699">
        <v>0</v>
      </c>
      <c r="I1699">
        <v>-1</v>
      </c>
      <c r="J1699">
        <v>0</v>
      </c>
      <c r="K1699">
        <v>0</v>
      </c>
      <c r="L1699">
        <v>2</v>
      </c>
      <c r="M1699">
        <v>0</v>
      </c>
      <c r="N1699">
        <v>0</v>
      </c>
      <c r="O1699">
        <v>0</v>
      </c>
      <c r="P1699">
        <v>1</v>
      </c>
      <c r="Q1699">
        <v>30</v>
      </c>
    </row>
    <row r="1700" spans="2:17" x14ac:dyDescent="0.25">
      <c r="B1700">
        <v>234</v>
      </c>
      <c r="C1700">
        <v>88</v>
      </c>
      <c r="D1700">
        <v>8.1</v>
      </c>
      <c r="E1700">
        <v>8.1</v>
      </c>
      <c r="F1700">
        <v>0</v>
      </c>
      <c r="G1700">
        <v>3.75</v>
      </c>
      <c r="H1700">
        <v>0</v>
      </c>
      <c r="I1700">
        <v>-1</v>
      </c>
      <c r="J1700">
        <v>0</v>
      </c>
      <c r="K1700">
        <v>0</v>
      </c>
      <c r="L1700">
        <v>2</v>
      </c>
      <c r="M1700">
        <v>0</v>
      </c>
      <c r="N1700">
        <v>0</v>
      </c>
      <c r="O1700">
        <v>0</v>
      </c>
      <c r="P1700">
        <v>1</v>
      </c>
      <c r="Q1700">
        <v>30</v>
      </c>
    </row>
    <row r="1701" spans="2:17" x14ac:dyDescent="0.25">
      <c r="B1701">
        <v>233</v>
      </c>
      <c r="C1701">
        <v>88</v>
      </c>
      <c r="D1701">
        <v>9</v>
      </c>
      <c r="E1701">
        <v>9</v>
      </c>
      <c r="F1701">
        <v>0</v>
      </c>
      <c r="G1701">
        <v>3.75</v>
      </c>
      <c r="H1701">
        <v>0</v>
      </c>
      <c r="I1701">
        <v>-1</v>
      </c>
      <c r="J1701">
        <v>0</v>
      </c>
      <c r="K1701">
        <v>0</v>
      </c>
      <c r="L1701">
        <v>2</v>
      </c>
      <c r="M1701">
        <v>0</v>
      </c>
      <c r="N1701">
        <v>0</v>
      </c>
      <c r="O1701">
        <v>0</v>
      </c>
      <c r="P1701">
        <v>1</v>
      </c>
      <c r="Q1701">
        <v>30</v>
      </c>
    </row>
    <row r="1702" spans="2:17" x14ac:dyDescent="0.25">
      <c r="B1702">
        <v>232</v>
      </c>
      <c r="C1702">
        <v>88</v>
      </c>
      <c r="D1702">
        <v>9</v>
      </c>
      <c r="E1702">
        <v>9</v>
      </c>
      <c r="F1702">
        <v>0</v>
      </c>
      <c r="G1702">
        <v>3.75</v>
      </c>
      <c r="H1702">
        <v>0</v>
      </c>
      <c r="I1702">
        <v>-1</v>
      </c>
      <c r="J1702">
        <v>0</v>
      </c>
      <c r="K1702">
        <v>0</v>
      </c>
      <c r="L1702">
        <v>2</v>
      </c>
      <c r="M1702">
        <v>0</v>
      </c>
      <c r="N1702">
        <v>0</v>
      </c>
      <c r="O1702">
        <v>0</v>
      </c>
      <c r="P1702">
        <v>1</v>
      </c>
      <c r="Q1702">
        <v>30</v>
      </c>
    </row>
    <row r="1703" spans="2:17" x14ac:dyDescent="0.25">
      <c r="B1703">
        <v>231</v>
      </c>
      <c r="C1703">
        <v>88</v>
      </c>
      <c r="D1703">
        <v>10.8</v>
      </c>
      <c r="E1703">
        <v>10.8</v>
      </c>
      <c r="F1703">
        <v>0</v>
      </c>
      <c r="G1703">
        <v>3.75</v>
      </c>
      <c r="H1703">
        <v>0</v>
      </c>
      <c r="I1703">
        <v>-1</v>
      </c>
      <c r="J1703">
        <v>0</v>
      </c>
      <c r="K1703">
        <v>0</v>
      </c>
      <c r="L1703">
        <v>2</v>
      </c>
      <c r="M1703">
        <v>0</v>
      </c>
      <c r="N1703">
        <v>0</v>
      </c>
      <c r="O1703">
        <v>0</v>
      </c>
      <c r="P1703">
        <v>1</v>
      </c>
      <c r="Q1703">
        <v>30</v>
      </c>
    </row>
    <row r="1704" spans="2:17" x14ac:dyDescent="0.25">
      <c r="B1704">
        <v>230</v>
      </c>
      <c r="C1704">
        <v>88</v>
      </c>
      <c r="D1704">
        <v>10.8</v>
      </c>
      <c r="E1704">
        <v>10.8</v>
      </c>
      <c r="F1704">
        <v>0</v>
      </c>
      <c r="G1704">
        <v>3.75</v>
      </c>
      <c r="H1704">
        <v>0</v>
      </c>
      <c r="I1704">
        <v>-1</v>
      </c>
      <c r="J1704">
        <v>0</v>
      </c>
      <c r="K1704">
        <v>0</v>
      </c>
      <c r="L1704">
        <v>2</v>
      </c>
      <c r="M1704">
        <v>0</v>
      </c>
      <c r="N1704">
        <v>0</v>
      </c>
      <c r="O1704">
        <v>0</v>
      </c>
      <c r="P1704">
        <v>1</v>
      </c>
      <c r="Q1704">
        <v>30</v>
      </c>
    </row>
    <row r="1705" spans="2:17" x14ac:dyDescent="0.25">
      <c r="B1705">
        <v>229</v>
      </c>
      <c r="C1705">
        <v>88</v>
      </c>
      <c r="D1705">
        <v>10.8</v>
      </c>
      <c r="E1705">
        <v>10.8</v>
      </c>
      <c r="F1705">
        <v>0</v>
      </c>
      <c r="G1705">
        <v>3.75</v>
      </c>
      <c r="H1705">
        <v>0</v>
      </c>
      <c r="I1705">
        <v>-1</v>
      </c>
      <c r="J1705">
        <v>0</v>
      </c>
      <c r="K1705">
        <v>0</v>
      </c>
      <c r="L1705">
        <v>2</v>
      </c>
      <c r="M1705">
        <v>0</v>
      </c>
      <c r="N1705">
        <v>0</v>
      </c>
      <c r="O1705">
        <v>0</v>
      </c>
      <c r="P1705">
        <v>1</v>
      </c>
      <c r="Q1705">
        <v>30</v>
      </c>
    </row>
    <row r="1706" spans="2:17" x14ac:dyDescent="0.25">
      <c r="B1706">
        <v>228</v>
      </c>
      <c r="C1706">
        <v>88</v>
      </c>
      <c r="D1706">
        <v>8.1</v>
      </c>
      <c r="E1706">
        <v>8.1</v>
      </c>
      <c r="F1706">
        <v>0</v>
      </c>
      <c r="G1706">
        <v>3.75</v>
      </c>
      <c r="H1706">
        <v>0</v>
      </c>
      <c r="I1706">
        <v>-1</v>
      </c>
      <c r="J1706">
        <v>0</v>
      </c>
      <c r="K1706">
        <v>0</v>
      </c>
      <c r="L1706">
        <v>2</v>
      </c>
      <c r="M1706">
        <v>0</v>
      </c>
      <c r="N1706">
        <v>0</v>
      </c>
      <c r="O1706">
        <v>0</v>
      </c>
      <c r="P1706">
        <v>1</v>
      </c>
      <c r="Q1706">
        <v>30</v>
      </c>
    </row>
    <row r="1707" spans="2:17" x14ac:dyDescent="0.25">
      <c r="B1707">
        <v>222</v>
      </c>
      <c r="C1707">
        <v>90</v>
      </c>
      <c r="D1707">
        <v>27</v>
      </c>
      <c r="E1707">
        <v>27</v>
      </c>
      <c r="F1707">
        <v>12</v>
      </c>
      <c r="G1707">
        <v>13</v>
      </c>
      <c r="H1707">
        <v>0</v>
      </c>
      <c r="I1707">
        <v>-1</v>
      </c>
      <c r="J1707">
        <v>0</v>
      </c>
      <c r="K1707">
        <v>0</v>
      </c>
      <c r="L1707">
        <v>2</v>
      </c>
      <c r="M1707">
        <v>0</v>
      </c>
      <c r="N1707">
        <v>0</v>
      </c>
      <c r="O1707">
        <v>0</v>
      </c>
      <c r="P1707">
        <v>1</v>
      </c>
      <c r="Q1707">
        <v>33</v>
      </c>
    </row>
    <row r="1708" spans="2:17" x14ac:dyDescent="0.25">
      <c r="B1708">
        <v>223</v>
      </c>
      <c r="C1708">
        <v>90</v>
      </c>
      <c r="D1708">
        <v>27</v>
      </c>
      <c r="E1708">
        <v>27</v>
      </c>
      <c r="F1708">
        <v>12</v>
      </c>
      <c r="G1708">
        <v>13</v>
      </c>
      <c r="H1708">
        <v>0</v>
      </c>
      <c r="I1708">
        <v>-1</v>
      </c>
      <c r="J1708">
        <v>0</v>
      </c>
      <c r="K1708">
        <v>0</v>
      </c>
      <c r="L1708">
        <v>2</v>
      </c>
      <c r="M1708">
        <v>0</v>
      </c>
      <c r="N1708">
        <v>0</v>
      </c>
      <c r="O1708">
        <v>0</v>
      </c>
      <c r="P1708">
        <v>1</v>
      </c>
      <c r="Q1708">
        <v>33</v>
      </c>
    </row>
    <row r="1709" spans="2:17" x14ac:dyDescent="0.25">
      <c r="B1709">
        <v>224</v>
      </c>
      <c r="C1709">
        <v>90</v>
      </c>
      <c r="D1709">
        <v>27</v>
      </c>
      <c r="E1709">
        <v>27</v>
      </c>
      <c r="F1709">
        <v>12</v>
      </c>
      <c r="G1709">
        <v>13</v>
      </c>
      <c r="H1709">
        <v>0</v>
      </c>
      <c r="I1709">
        <v>-1</v>
      </c>
      <c r="J1709">
        <v>0</v>
      </c>
      <c r="K1709">
        <v>0</v>
      </c>
      <c r="L1709">
        <v>2</v>
      </c>
      <c r="M1709">
        <v>0</v>
      </c>
      <c r="N1709">
        <v>0</v>
      </c>
      <c r="O1709">
        <v>0</v>
      </c>
      <c r="P1709">
        <v>1</v>
      </c>
      <c r="Q1709">
        <v>33</v>
      </c>
    </row>
    <row r="1710" spans="2:17" x14ac:dyDescent="0.25">
      <c r="B1710">
        <v>225</v>
      </c>
      <c r="C1710">
        <v>90</v>
      </c>
      <c r="D1710">
        <v>27</v>
      </c>
      <c r="E1710">
        <v>27</v>
      </c>
      <c r="F1710">
        <v>12</v>
      </c>
      <c r="G1710">
        <v>13</v>
      </c>
      <c r="H1710">
        <v>0</v>
      </c>
      <c r="I1710">
        <v>-1</v>
      </c>
      <c r="J1710">
        <v>0</v>
      </c>
      <c r="K1710">
        <v>0</v>
      </c>
      <c r="L1710">
        <v>2</v>
      </c>
      <c r="M1710">
        <v>0</v>
      </c>
      <c r="N1710">
        <v>0</v>
      </c>
      <c r="O1710">
        <v>0</v>
      </c>
      <c r="P1710">
        <v>1</v>
      </c>
      <c r="Q1710">
        <v>33</v>
      </c>
    </row>
    <row r="1711" spans="2:17" x14ac:dyDescent="0.25">
      <c r="B1711">
        <v>226</v>
      </c>
      <c r="C1711">
        <v>90</v>
      </c>
      <c r="D1711">
        <v>27</v>
      </c>
      <c r="E1711">
        <v>27</v>
      </c>
      <c r="F1711">
        <v>12</v>
      </c>
      <c r="G1711">
        <v>13</v>
      </c>
      <c r="H1711">
        <v>0</v>
      </c>
      <c r="I1711">
        <v>-1</v>
      </c>
      <c r="J1711">
        <v>0</v>
      </c>
      <c r="K1711">
        <v>0</v>
      </c>
      <c r="L1711">
        <v>2</v>
      </c>
      <c r="M1711">
        <v>0</v>
      </c>
      <c r="N1711">
        <v>0</v>
      </c>
      <c r="O1711">
        <v>0</v>
      </c>
      <c r="P1711">
        <v>1</v>
      </c>
      <c r="Q1711">
        <v>33</v>
      </c>
    </row>
    <row r="1712" spans="2:17" x14ac:dyDescent="0.25">
      <c r="B1712">
        <v>221</v>
      </c>
      <c r="C1712">
        <v>90</v>
      </c>
      <c r="D1712">
        <v>20.25</v>
      </c>
      <c r="E1712">
        <v>20.25</v>
      </c>
      <c r="F1712">
        <v>12</v>
      </c>
      <c r="G1712">
        <v>13</v>
      </c>
      <c r="H1712">
        <v>0</v>
      </c>
      <c r="I1712">
        <v>-1</v>
      </c>
      <c r="J1712">
        <v>0</v>
      </c>
      <c r="K1712">
        <v>0</v>
      </c>
      <c r="L1712">
        <v>2</v>
      </c>
      <c r="M1712">
        <v>0</v>
      </c>
      <c r="N1712">
        <v>0</v>
      </c>
      <c r="O1712">
        <v>0</v>
      </c>
      <c r="P1712">
        <v>1</v>
      </c>
      <c r="Q1712">
        <v>33</v>
      </c>
    </row>
    <row r="1713" spans="2:17" x14ac:dyDescent="0.25">
      <c r="B1713">
        <v>227</v>
      </c>
      <c r="C1713">
        <v>90</v>
      </c>
      <c r="D1713">
        <v>20.25</v>
      </c>
      <c r="E1713">
        <v>20.25</v>
      </c>
      <c r="F1713">
        <v>12</v>
      </c>
      <c r="G1713">
        <v>13</v>
      </c>
      <c r="H1713">
        <v>0</v>
      </c>
      <c r="I1713">
        <v>-1</v>
      </c>
      <c r="J1713">
        <v>0</v>
      </c>
      <c r="K1713">
        <v>0</v>
      </c>
      <c r="L1713">
        <v>2</v>
      </c>
      <c r="M1713">
        <v>0</v>
      </c>
      <c r="N1713">
        <v>0</v>
      </c>
      <c r="O1713">
        <v>0</v>
      </c>
      <c r="P1713">
        <v>1</v>
      </c>
      <c r="Q1713">
        <v>33</v>
      </c>
    </row>
    <row r="1714" spans="2:17" x14ac:dyDescent="0.25">
      <c r="B1714">
        <v>252</v>
      </c>
      <c r="C1714">
        <v>90</v>
      </c>
      <c r="D1714">
        <v>6.75</v>
      </c>
      <c r="E1714">
        <v>6.75</v>
      </c>
      <c r="F1714">
        <v>12</v>
      </c>
      <c r="G1714">
        <v>13</v>
      </c>
      <c r="H1714">
        <v>0</v>
      </c>
      <c r="I1714">
        <v>-1</v>
      </c>
      <c r="J1714">
        <v>0</v>
      </c>
      <c r="K1714">
        <v>0</v>
      </c>
      <c r="L1714">
        <v>2</v>
      </c>
      <c r="M1714">
        <v>0</v>
      </c>
      <c r="N1714">
        <v>0</v>
      </c>
      <c r="O1714">
        <v>0</v>
      </c>
      <c r="P1714">
        <v>1</v>
      </c>
      <c r="Q1714">
        <v>33</v>
      </c>
    </row>
    <row r="1715" spans="2:17" x14ac:dyDescent="0.25">
      <c r="B1715">
        <v>253</v>
      </c>
      <c r="C1715">
        <v>90</v>
      </c>
      <c r="D1715">
        <v>6.75</v>
      </c>
      <c r="E1715">
        <v>6.75</v>
      </c>
      <c r="F1715">
        <v>12</v>
      </c>
      <c r="G1715">
        <v>13</v>
      </c>
      <c r="H1715">
        <v>0</v>
      </c>
      <c r="I1715">
        <v>-1</v>
      </c>
      <c r="J1715">
        <v>0</v>
      </c>
      <c r="K1715">
        <v>0</v>
      </c>
      <c r="L1715">
        <v>2</v>
      </c>
      <c r="M1715">
        <v>0</v>
      </c>
      <c r="N1715">
        <v>0</v>
      </c>
      <c r="O1715">
        <v>0</v>
      </c>
      <c r="P1715">
        <v>1</v>
      </c>
      <c r="Q1715">
        <v>33</v>
      </c>
    </row>
    <row r="1716" spans="2:17" x14ac:dyDescent="0.25">
      <c r="B1716">
        <v>222</v>
      </c>
      <c r="C1716">
        <v>90</v>
      </c>
      <c r="D1716">
        <v>27</v>
      </c>
      <c r="E1716">
        <v>27</v>
      </c>
      <c r="F1716">
        <v>14</v>
      </c>
      <c r="G1716">
        <v>15</v>
      </c>
      <c r="H1716">
        <v>0</v>
      </c>
      <c r="I1716">
        <v>-1</v>
      </c>
      <c r="J1716">
        <v>0</v>
      </c>
      <c r="K1716">
        <v>0</v>
      </c>
      <c r="L1716">
        <v>2</v>
      </c>
      <c r="M1716">
        <v>0</v>
      </c>
      <c r="N1716">
        <v>0</v>
      </c>
      <c r="O1716">
        <v>0</v>
      </c>
      <c r="P1716">
        <v>1</v>
      </c>
      <c r="Q1716">
        <v>33</v>
      </c>
    </row>
    <row r="1717" spans="2:17" x14ac:dyDescent="0.25">
      <c r="B1717">
        <v>223</v>
      </c>
      <c r="C1717">
        <v>90</v>
      </c>
      <c r="D1717">
        <v>27</v>
      </c>
      <c r="E1717">
        <v>27</v>
      </c>
      <c r="F1717">
        <v>14</v>
      </c>
      <c r="G1717">
        <v>15</v>
      </c>
      <c r="H1717">
        <v>0</v>
      </c>
      <c r="I1717">
        <v>-1</v>
      </c>
      <c r="J1717">
        <v>0</v>
      </c>
      <c r="K1717">
        <v>0</v>
      </c>
      <c r="L1717">
        <v>2</v>
      </c>
      <c r="M1717">
        <v>0</v>
      </c>
      <c r="N1717">
        <v>0</v>
      </c>
      <c r="O1717">
        <v>0</v>
      </c>
      <c r="P1717">
        <v>1</v>
      </c>
      <c r="Q1717">
        <v>33</v>
      </c>
    </row>
    <row r="1718" spans="2:17" x14ac:dyDescent="0.25">
      <c r="B1718">
        <v>224</v>
      </c>
      <c r="C1718">
        <v>90</v>
      </c>
      <c r="D1718">
        <v>27</v>
      </c>
      <c r="E1718">
        <v>27</v>
      </c>
      <c r="F1718">
        <v>14</v>
      </c>
      <c r="G1718">
        <v>15</v>
      </c>
      <c r="H1718">
        <v>0</v>
      </c>
      <c r="I1718">
        <v>-1</v>
      </c>
      <c r="J1718">
        <v>0</v>
      </c>
      <c r="K1718">
        <v>0</v>
      </c>
      <c r="L1718">
        <v>2</v>
      </c>
      <c r="M1718">
        <v>0</v>
      </c>
      <c r="N1718">
        <v>0</v>
      </c>
      <c r="O1718">
        <v>0</v>
      </c>
      <c r="P1718">
        <v>1</v>
      </c>
      <c r="Q1718">
        <v>33</v>
      </c>
    </row>
    <row r="1719" spans="2:17" x14ac:dyDescent="0.25">
      <c r="B1719">
        <v>225</v>
      </c>
      <c r="C1719">
        <v>90</v>
      </c>
      <c r="D1719">
        <v>27</v>
      </c>
      <c r="E1719">
        <v>27</v>
      </c>
      <c r="F1719">
        <v>14</v>
      </c>
      <c r="G1719">
        <v>15</v>
      </c>
      <c r="H1719">
        <v>0</v>
      </c>
      <c r="I1719">
        <v>-1</v>
      </c>
      <c r="J1719">
        <v>0</v>
      </c>
      <c r="K1719">
        <v>0</v>
      </c>
      <c r="L1719">
        <v>2</v>
      </c>
      <c r="M1719">
        <v>0</v>
      </c>
      <c r="N1719">
        <v>0</v>
      </c>
      <c r="O1719">
        <v>0</v>
      </c>
      <c r="P1719">
        <v>1</v>
      </c>
      <c r="Q1719">
        <v>33</v>
      </c>
    </row>
    <row r="1720" spans="2:17" x14ac:dyDescent="0.25">
      <c r="B1720">
        <v>226</v>
      </c>
      <c r="C1720">
        <v>90</v>
      </c>
      <c r="D1720">
        <v>27</v>
      </c>
      <c r="E1720">
        <v>27</v>
      </c>
      <c r="F1720">
        <v>14</v>
      </c>
      <c r="G1720">
        <v>15</v>
      </c>
      <c r="H1720">
        <v>0</v>
      </c>
      <c r="I1720">
        <v>-1</v>
      </c>
      <c r="J1720">
        <v>0</v>
      </c>
      <c r="K1720">
        <v>0</v>
      </c>
      <c r="L1720">
        <v>2</v>
      </c>
      <c r="M1720">
        <v>0</v>
      </c>
      <c r="N1720">
        <v>0</v>
      </c>
      <c r="O1720">
        <v>0</v>
      </c>
      <c r="P1720">
        <v>1</v>
      </c>
      <c r="Q1720">
        <v>33</v>
      </c>
    </row>
    <row r="1721" spans="2:17" x14ac:dyDescent="0.25">
      <c r="B1721">
        <v>221</v>
      </c>
      <c r="C1721">
        <v>90</v>
      </c>
      <c r="D1721">
        <v>20.25</v>
      </c>
      <c r="E1721">
        <v>20.25</v>
      </c>
      <c r="F1721">
        <v>14</v>
      </c>
      <c r="G1721">
        <v>15</v>
      </c>
      <c r="H1721">
        <v>0</v>
      </c>
      <c r="I1721">
        <v>-1</v>
      </c>
      <c r="J1721">
        <v>0</v>
      </c>
      <c r="K1721">
        <v>0</v>
      </c>
      <c r="L1721">
        <v>2</v>
      </c>
      <c r="M1721">
        <v>0</v>
      </c>
      <c r="N1721">
        <v>0</v>
      </c>
      <c r="O1721">
        <v>0</v>
      </c>
      <c r="P1721">
        <v>1</v>
      </c>
      <c r="Q1721">
        <v>33</v>
      </c>
    </row>
    <row r="1722" spans="2:17" x14ac:dyDescent="0.25">
      <c r="B1722">
        <v>227</v>
      </c>
      <c r="C1722">
        <v>90</v>
      </c>
      <c r="D1722">
        <v>20.25</v>
      </c>
      <c r="E1722">
        <v>20.25</v>
      </c>
      <c r="F1722">
        <v>14</v>
      </c>
      <c r="G1722">
        <v>15</v>
      </c>
      <c r="H1722">
        <v>0</v>
      </c>
      <c r="I1722">
        <v>-1</v>
      </c>
      <c r="J1722">
        <v>0</v>
      </c>
      <c r="K1722">
        <v>0</v>
      </c>
      <c r="L1722">
        <v>2</v>
      </c>
      <c r="M1722">
        <v>0</v>
      </c>
      <c r="N1722">
        <v>0</v>
      </c>
      <c r="O1722">
        <v>0</v>
      </c>
      <c r="P1722">
        <v>1</v>
      </c>
      <c r="Q1722">
        <v>33</v>
      </c>
    </row>
    <row r="1723" spans="2:17" x14ac:dyDescent="0.25">
      <c r="B1723">
        <v>252</v>
      </c>
      <c r="C1723">
        <v>90</v>
      </c>
      <c r="D1723">
        <v>6.75</v>
      </c>
      <c r="E1723">
        <v>6.75</v>
      </c>
      <c r="F1723">
        <v>14</v>
      </c>
      <c r="G1723">
        <v>15</v>
      </c>
      <c r="H1723">
        <v>0</v>
      </c>
      <c r="I1723">
        <v>-1</v>
      </c>
      <c r="J1723">
        <v>0</v>
      </c>
      <c r="K1723">
        <v>0</v>
      </c>
      <c r="L1723">
        <v>2</v>
      </c>
      <c r="M1723">
        <v>0</v>
      </c>
      <c r="N1723">
        <v>0</v>
      </c>
      <c r="O1723">
        <v>0</v>
      </c>
      <c r="P1723">
        <v>1</v>
      </c>
      <c r="Q1723">
        <v>33</v>
      </c>
    </row>
    <row r="1724" spans="2:17" x14ac:dyDescent="0.25">
      <c r="B1724">
        <v>253</v>
      </c>
      <c r="C1724">
        <v>90</v>
      </c>
      <c r="D1724">
        <v>6.75</v>
      </c>
      <c r="E1724">
        <v>6.75</v>
      </c>
      <c r="F1724">
        <v>14</v>
      </c>
      <c r="G1724">
        <v>15</v>
      </c>
      <c r="H1724">
        <v>0</v>
      </c>
      <c r="I1724">
        <v>-1</v>
      </c>
      <c r="J1724">
        <v>0</v>
      </c>
      <c r="K1724">
        <v>0</v>
      </c>
      <c r="L1724">
        <v>2</v>
      </c>
      <c r="M1724">
        <v>0</v>
      </c>
      <c r="N1724">
        <v>0</v>
      </c>
      <c r="O1724">
        <v>0</v>
      </c>
      <c r="P1724">
        <v>1</v>
      </c>
      <c r="Q1724">
        <v>33</v>
      </c>
    </row>
    <row r="1725" spans="2:17" x14ac:dyDescent="0.25">
      <c r="B1725">
        <v>229</v>
      </c>
      <c r="C1725">
        <v>90</v>
      </c>
      <c r="D1725">
        <v>27</v>
      </c>
      <c r="E1725">
        <v>27</v>
      </c>
      <c r="F1725">
        <v>13</v>
      </c>
      <c r="G1725">
        <v>15</v>
      </c>
      <c r="H1725">
        <v>0</v>
      </c>
      <c r="I1725">
        <v>-1</v>
      </c>
      <c r="J1725">
        <v>0</v>
      </c>
      <c r="K1725">
        <v>0</v>
      </c>
      <c r="L1725">
        <v>2</v>
      </c>
      <c r="M1725">
        <v>0</v>
      </c>
      <c r="N1725">
        <v>0</v>
      </c>
      <c r="O1725">
        <v>0</v>
      </c>
      <c r="P1725">
        <v>1</v>
      </c>
      <c r="Q1725">
        <v>33</v>
      </c>
    </row>
    <row r="1726" spans="2:17" x14ac:dyDescent="0.25">
      <c r="B1726">
        <v>230</v>
      </c>
      <c r="C1726">
        <v>90</v>
      </c>
      <c r="D1726">
        <v>27</v>
      </c>
      <c r="E1726">
        <v>27</v>
      </c>
      <c r="F1726">
        <v>13</v>
      </c>
      <c r="G1726">
        <v>15</v>
      </c>
      <c r="H1726">
        <v>0</v>
      </c>
      <c r="I1726">
        <v>-1</v>
      </c>
      <c r="J1726">
        <v>0</v>
      </c>
      <c r="K1726">
        <v>0</v>
      </c>
      <c r="L1726">
        <v>2</v>
      </c>
      <c r="M1726">
        <v>0</v>
      </c>
      <c r="N1726">
        <v>0</v>
      </c>
      <c r="O1726">
        <v>0</v>
      </c>
      <c r="P1726">
        <v>1</v>
      </c>
      <c r="Q1726">
        <v>33</v>
      </c>
    </row>
    <row r="1727" spans="2:17" x14ac:dyDescent="0.25">
      <c r="B1727">
        <v>231</v>
      </c>
      <c r="C1727">
        <v>90</v>
      </c>
      <c r="D1727">
        <v>27</v>
      </c>
      <c r="E1727">
        <v>27</v>
      </c>
      <c r="F1727">
        <v>13</v>
      </c>
      <c r="G1727">
        <v>15</v>
      </c>
      <c r="H1727">
        <v>0</v>
      </c>
      <c r="I1727">
        <v>-1</v>
      </c>
      <c r="J1727">
        <v>0</v>
      </c>
      <c r="K1727">
        <v>0</v>
      </c>
      <c r="L1727">
        <v>2</v>
      </c>
      <c r="M1727">
        <v>0</v>
      </c>
      <c r="N1727">
        <v>0</v>
      </c>
      <c r="O1727">
        <v>0</v>
      </c>
      <c r="P1727">
        <v>1</v>
      </c>
      <c r="Q1727">
        <v>33</v>
      </c>
    </row>
    <row r="1728" spans="2:17" x14ac:dyDescent="0.25">
      <c r="B1728">
        <v>232</v>
      </c>
      <c r="C1728">
        <v>90</v>
      </c>
      <c r="D1728">
        <v>27</v>
      </c>
      <c r="E1728">
        <v>27</v>
      </c>
      <c r="F1728">
        <v>13</v>
      </c>
      <c r="G1728">
        <v>15</v>
      </c>
      <c r="H1728">
        <v>0</v>
      </c>
      <c r="I1728">
        <v>-1</v>
      </c>
      <c r="J1728">
        <v>0</v>
      </c>
      <c r="K1728">
        <v>0</v>
      </c>
      <c r="L1728">
        <v>2</v>
      </c>
      <c r="M1728">
        <v>0</v>
      </c>
      <c r="N1728">
        <v>0</v>
      </c>
      <c r="O1728">
        <v>0</v>
      </c>
      <c r="P1728">
        <v>1</v>
      </c>
      <c r="Q1728">
        <v>33</v>
      </c>
    </row>
    <row r="1729" spans="2:17" x14ac:dyDescent="0.25">
      <c r="B1729">
        <v>233</v>
      </c>
      <c r="C1729">
        <v>90</v>
      </c>
      <c r="D1729">
        <v>27</v>
      </c>
      <c r="E1729">
        <v>27</v>
      </c>
      <c r="F1729">
        <v>13</v>
      </c>
      <c r="G1729">
        <v>15</v>
      </c>
      <c r="H1729">
        <v>0</v>
      </c>
      <c r="I1729">
        <v>-1</v>
      </c>
      <c r="J1729">
        <v>0</v>
      </c>
      <c r="K1729">
        <v>0</v>
      </c>
      <c r="L1729">
        <v>2</v>
      </c>
      <c r="M1729">
        <v>0</v>
      </c>
      <c r="N1729">
        <v>0</v>
      </c>
      <c r="O1729">
        <v>0</v>
      </c>
      <c r="P1729">
        <v>1</v>
      </c>
      <c r="Q1729">
        <v>33</v>
      </c>
    </row>
    <row r="1730" spans="2:17" x14ac:dyDescent="0.25">
      <c r="B1730">
        <v>228</v>
      </c>
      <c r="C1730">
        <v>90</v>
      </c>
      <c r="D1730">
        <v>20.25</v>
      </c>
      <c r="E1730">
        <v>20.25</v>
      </c>
      <c r="F1730">
        <v>13</v>
      </c>
      <c r="G1730">
        <v>15</v>
      </c>
      <c r="H1730">
        <v>0</v>
      </c>
      <c r="I1730">
        <v>-1</v>
      </c>
      <c r="J1730">
        <v>0</v>
      </c>
      <c r="K1730">
        <v>0</v>
      </c>
      <c r="L1730">
        <v>2</v>
      </c>
      <c r="M1730">
        <v>0</v>
      </c>
      <c r="N1730">
        <v>0</v>
      </c>
      <c r="O1730">
        <v>0</v>
      </c>
      <c r="P1730">
        <v>1</v>
      </c>
      <c r="Q1730">
        <v>33</v>
      </c>
    </row>
    <row r="1731" spans="2:17" x14ac:dyDescent="0.25">
      <c r="B1731">
        <v>234</v>
      </c>
      <c r="C1731">
        <v>90</v>
      </c>
      <c r="D1731">
        <v>20.25</v>
      </c>
      <c r="E1731">
        <v>20.25</v>
      </c>
      <c r="F1731">
        <v>13</v>
      </c>
      <c r="G1731">
        <v>15</v>
      </c>
      <c r="H1731">
        <v>0</v>
      </c>
      <c r="I1731">
        <v>-1</v>
      </c>
      <c r="J1731">
        <v>0</v>
      </c>
      <c r="K1731">
        <v>0</v>
      </c>
      <c r="L1731">
        <v>2</v>
      </c>
      <c r="M1731">
        <v>0</v>
      </c>
      <c r="N1731">
        <v>0</v>
      </c>
      <c r="O1731">
        <v>0</v>
      </c>
      <c r="P1731">
        <v>1</v>
      </c>
      <c r="Q1731">
        <v>33</v>
      </c>
    </row>
    <row r="1732" spans="2:17" x14ac:dyDescent="0.25">
      <c r="B1732">
        <v>257</v>
      </c>
      <c r="C1732">
        <v>90</v>
      </c>
      <c r="D1732">
        <v>6.75</v>
      </c>
      <c r="E1732">
        <v>6.75</v>
      </c>
      <c r="F1732">
        <v>13</v>
      </c>
      <c r="G1732">
        <v>15</v>
      </c>
      <c r="H1732">
        <v>0</v>
      </c>
      <c r="I1732">
        <v>-1</v>
      </c>
      <c r="J1732">
        <v>0</v>
      </c>
      <c r="K1732">
        <v>0</v>
      </c>
      <c r="L1732">
        <v>2</v>
      </c>
      <c r="M1732">
        <v>0</v>
      </c>
      <c r="N1732">
        <v>0</v>
      </c>
      <c r="O1732">
        <v>0</v>
      </c>
      <c r="P1732">
        <v>1</v>
      </c>
      <c r="Q1732">
        <v>33</v>
      </c>
    </row>
    <row r="1733" spans="2:17" x14ac:dyDescent="0.25">
      <c r="B1733">
        <v>258</v>
      </c>
      <c r="C1733">
        <v>90</v>
      </c>
      <c r="D1733">
        <v>6.75</v>
      </c>
      <c r="E1733">
        <v>6.75</v>
      </c>
      <c r="F1733">
        <v>13</v>
      </c>
      <c r="G1733">
        <v>15</v>
      </c>
      <c r="H1733">
        <v>0</v>
      </c>
      <c r="I1733">
        <v>-1</v>
      </c>
      <c r="J1733">
        <v>0</v>
      </c>
      <c r="K1733">
        <v>0</v>
      </c>
      <c r="L1733">
        <v>2</v>
      </c>
      <c r="M1733">
        <v>0</v>
      </c>
      <c r="N1733">
        <v>0</v>
      </c>
      <c r="O1733">
        <v>0</v>
      </c>
      <c r="P1733">
        <v>1</v>
      </c>
      <c r="Q1733">
        <v>33</v>
      </c>
    </row>
    <row r="1734" spans="2:17" x14ac:dyDescent="0.25">
      <c r="B1734">
        <v>222</v>
      </c>
      <c r="C1734">
        <v>88</v>
      </c>
      <c r="D1734">
        <v>27</v>
      </c>
      <c r="E1734">
        <v>27</v>
      </c>
      <c r="F1734">
        <v>12</v>
      </c>
      <c r="G1734">
        <v>13</v>
      </c>
      <c r="H1734">
        <v>0</v>
      </c>
      <c r="I1734">
        <v>-1</v>
      </c>
      <c r="J1734">
        <v>0</v>
      </c>
      <c r="K1734">
        <v>0</v>
      </c>
      <c r="L1734">
        <v>2</v>
      </c>
      <c r="M1734">
        <v>0</v>
      </c>
      <c r="N1734">
        <v>0</v>
      </c>
      <c r="O1734">
        <v>0</v>
      </c>
      <c r="P1734">
        <v>1</v>
      </c>
      <c r="Q1734">
        <v>34</v>
      </c>
    </row>
    <row r="1735" spans="2:17" x14ac:dyDescent="0.25">
      <c r="B1735">
        <v>223</v>
      </c>
      <c r="C1735">
        <v>88</v>
      </c>
      <c r="D1735">
        <v>27</v>
      </c>
      <c r="E1735">
        <v>27</v>
      </c>
      <c r="F1735">
        <v>12</v>
      </c>
      <c r="G1735">
        <v>13</v>
      </c>
      <c r="H1735">
        <v>0</v>
      </c>
      <c r="I1735">
        <v>-1</v>
      </c>
      <c r="J1735">
        <v>0</v>
      </c>
      <c r="K1735">
        <v>0</v>
      </c>
      <c r="L1735">
        <v>2</v>
      </c>
      <c r="M1735">
        <v>0</v>
      </c>
      <c r="N1735">
        <v>0</v>
      </c>
      <c r="O1735">
        <v>0</v>
      </c>
      <c r="P1735">
        <v>1</v>
      </c>
      <c r="Q1735">
        <v>34</v>
      </c>
    </row>
    <row r="1736" spans="2:17" x14ac:dyDescent="0.25">
      <c r="B1736">
        <v>224</v>
      </c>
      <c r="C1736">
        <v>88</v>
      </c>
      <c r="D1736">
        <v>27</v>
      </c>
      <c r="E1736">
        <v>27</v>
      </c>
      <c r="F1736">
        <v>12</v>
      </c>
      <c r="G1736">
        <v>13</v>
      </c>
      <c r="H1736">
        <v>0</v>
      </c>
      <c r="I1736">
        <v>-1</v>
      </c>
      <c r="J1736">
        <v>0</v>
      </c>
      <c r="K1736">
        <v>0</v>
      </c>
      <c r="L1736">
        <v>2</v>
      </c>
      <c r="M1736">
        <v>0</v>
      </c>
      <c r="N1736">
        <v>0</v>
      </c>
      <c r="O1736">
        <v>0</v>
      </c>
      <c r="P1736">
        <v>1</v>
      </c>
      <c r="Q1736">
        <v>34</v>
      </c>
    </row>
    <row r="1737" spans="2:17" x14ac:dyDescent="0.25">
      <c r="B1737">
        <v>225</v>
      </c>
      <c r="C1737">
        <v>88</v>
      </c>
      <c r="D1737">
        <v>27</v>
      </c>
      <c r="E1737">
        <v>27</v>
      </c>
      <c r="F1737">
        <v>12</v>
      </c>
      <c r="G1737">
        <v>13</v>
      </c>
      <c r="H1737">
        <v>0</v>
      </c>
      <c r="I1737">
        <v>-1</v>
      </c>
      <c r="J1737">
        <v>0</v>
      </c>
      <c r="K1737">
        <v>0</v>
      </c>
      <c r="L1737">
        <v>2</v>
      </c>
      <c r="M1737">
        <v>0</v>
      </c>
      <c r="N1737">
        <v>0</v>
      </c>
      <c r="O1737">
        <v>0</v>
      </c>
      <c r="P1737">
        <v>1</v>
      </c>
      <c r="Q1737">
        <v>34</v>
      </c>
    </row>
    <row r="1738" spans="2:17" x14ac:dyDescent="0.25">
      <c r="B1738">
        <v>226</v>
      </c>
      <c r="C1738">
        <v>88</v>
      </c>
      <c r="D1738">
        <v>27</v>
      </c>
      <c r="E1738">
        <v>27</v>
      </c>
      <c r="F1738">
        <v>12</v>
      </c>
      <c r="G1738">
        <v>13</v>
      </c>
      <c r="H1738">
        <v>0</v>
      </c>
      <c r="I1738">
        <v>-1</v>
      </c>
      <c r="J1738">
        <v>0</v>
      </c>
      <c r="K1738">
        <v>0</v>
      </c>
      <c r="L1738">
        <v>2</v>
      </c>
      <c r="M1738">
        <v>0</v>
      </c>
      <c r="N1738">
        <v>0</v>
      </c>
      <c r="O1738">
        <v>0</v>
      </c>
      <c r="P1738">
        <v>1</v>
      </c>
      <c r="Q1738">
        <v>34</v>
      </c>
    </row>
    <row r="1739" spans="2:17" x14ac:dyDescent="0.25">
      <c r="B1739">
        <v>221</v>
      </c>
      <c r="C1739">
        <v>88</v>
      </c>
      <c r="D1739">
        <v>20.25</v>
      </c>
      <c r="E1739">
        <v>20.25</v>
      </c>
      <c r="F1739">
        <v>12</v>
      </c>
      <c r="G1739">
        <v>13</v>
      </c>
      <c r="H1739">
        <v>0</v>
      </c>
      <c r="I1739">
        <v>-1</v>
      </c>
      <c r="J1739">
        <v>0</v>
      </c>
      <c r="K1739">
        <v>0</v>
      </c>
      <c r="L1739">
        <v>2</v>
      </c>
      <c r="M1739">
        <v>0</v>
      </c>
      <c r="N1739">
        <v>0</v>
      </c>
      <c r="O1739">
        <v>0</v>
      </c>
      <c r="P1739">
        <v>1</v>
      </c>
      <c r="Q1739">
        <v>34</v>
      </c>
    </row>
    <row r="1740" spans="2:17" x14ac:dyDescent="0.25">
      <c r="B1740">
        <v>227</v>
      </c>
      <c r="C1740">
        <v>88</v>
      </c>
      <c r="D1740">
        <v>20.25</v>
      </c>
      <c r="E1740">
        <v>20.25</v>
      </c>
      <c r="F1740">
        <v>12</v>
      </c>
      <c r="G1740">
        <v>13</v>
      </c>
      <c r="H1740">
        <v>0</v>
      </c>
      <c r="I1740">
        <v>-1</v>
      </c>
      <c r="J1740">
        <v>0</v>
      </c>
      <c r="K1740">
        <v>0</v>
      </c>
      <c r="L1740">
        <v>2</v>
      </c>
      <c r="M1740">
        <v>0</v>
      </c>
      <c r="N1740">
        <v>0</v>
      </c>
      <c r="O1740">
        <v>0</v>
      </c>
      <c r="P1740">
        <v>1</v>
      </c>
      <c r="Q1740">
        <v>34</v>
      </c>
    </row>
    <row r="1741" spans="2:17" x14ac:dyDescent="0.25">
      <c r="B1741">
        <v>252</v>
      </c>
      <c r="C1741">
        <v>88</v>
      </c>
      <c r="D1741">
        <v>6.75</v>
      </c>
      <c r="E1741">
        <v>6.75</v>
      </c>
      <c r="F1741">
        <v>12</v>
      </c>
      <c r="G1741">
        <v>13</v>
      </c>
      <c r="H1741">
        <v>0</v>
      </c>
      <c r="I1741">
        <v>-1</v>
      </c>
      <c r="J1741">
        <v>0</v>
      </c>
      <c r="K1741">
        <v>0</v>
      </c>
      <c r="L1741">
        <v>2</v>
      </c>
      <c r="M1741">
        <v>0</v>
      </c>
      <c r="N1741">
        <v>0</v>
      </c>
      <c r="O1741">
        <v>0</v>
      </c>
      <c r="P1741">
        <v>1</v>
      </c>
      <c r="Q1741">
        <v>34</v>
      </c>
    </row>
    <row r="1742" spans="2:17" x14ac:dyDescent="0.25">
      <c r="B1742">
        <v>253</v>
      </c>
      <c r="C1742">
        <v>88</v>
      </c>
      <c r="D1742">
        <v>6.75</v>
      </c>
      <c r="E1742">
        <v>6.75</v>
      </c>
      <c r="F1742">
        <v>12</v>
      </c>
      <c r="G1742">
        <v>13</v>
      </c>
      <c r="H1742">
        <v>0</v>
      </c>
      <c r="I1742">
        <v>-1</v>
      </c>
      <c r="J1742">
        <v>0</v>
      </c>
      <c r="K1742">
        <v>0</v>
      </c>
      <c r="L1742">
        <v>2</v>
      </c>
      <c r="M1742">
        <v>0</v>
      </c>
      <c r="N1742">
        <v>0</v>
      </c>
      <c r="O1742">
        <v>0</v>
      </c>
      <c r="P1742">
        <v>1</v>
      </c>
      <c r="Q1742">
        <v>34</v>
      </c>
    </row>
    <row r="1743" spans="2:17" x14ac:dyDescent="0.25">
      <c r="B1743">
        <v>222</v>
      </c>
      <c r="C1743">
        <v>88</v>
      </c>
      <c r="D1743">
        <v>27</v>
      </c>
      <c r="E1743">
        <v>27</v>
      </c>
      <c r="F1743">
        <v>14</v>
      </c>
      <c r="G1743">
        <v>15</v>
      </c>
      <c r="H1743">
        <v>0</v>
      </c>
      <c r="I1743">
        <v>-1</v>
      </c>
      <c r="J1743">
        <v>0</v>
      </c>
      <c r="K1743">
        <v>0</v>
      </c>
      <c r="L1743">
        <v>2</v>
      </c>
      <c r="M1743">
        <v>0</v>
      </c>
      <c r="N1743">
        <v>0</v>
      </c>
      <c r="O1743">
        <v>0</v>
      </c>
      <c r="P1743">
        <v>1</v>
      </c>
      <c r="Q1743">
        <v>34</v>
      </c>
    </row>
    <row r="1744" spans="2:17" x14ac:dyDescent="0.25">
      <c r="B1744">
        <v>223</v>
      </c>
      <c r="C1744">
        <v>88</v>
      </c>
      <c r="D1744">
        <v>27</v>
      </c>
      <c r="E1744">
        <v>27</v>
      </c>
      <c r="F1744">
        <v>14</v>
      </c>
      <c r="G1744">
        <v>15</v>
      </c>
      <c r="H1744">
        <v>0</v>
      </c>
      <c r="I1744">
        <v>-1</v>
      </c>
      <c r="J1744">
        <v>0</v>
      </c>
      <c r="K1744">
        <v>0</v>
      </c>
      <c r="L1744">
        <v>2</v>
      </c>
      <c r="M1744">
        <v>0</v>
      </c>
      <c r="N1744">
        <v>0</v>
      </c>
      <c r="O1744">
        <v>0</v>
      </c>
      <c r="P1744">
        <v>1</v>
      </c>
      <c r="Q1744">
        <v>34</v>
      </c>
    </row>
    <row r="1745" spans="2:17" x14ac:dyDescent="0.25">
      <c r="B1745">
        <v>224</v>
      </c>
      <c r="C1745">
        <v>88</v>
      </c>
      <c r="D1745">
        <v>27</v>
      </c>
      <c r="E1745">
        <v>27</v>
      </c>
      <c r="F1745">
        <v>14</v>
      </c>
      <c r="G1745">
        <v>15</v>
      </c>
      <c r="H1745">
        <v>0</v>
      </c>
      <c r="I1745">
        <v>-1</v>
      </c>
      <c r="J1745">
        <v>0</v>
      </c>
      <c r="K1745">
        <v>0</v>
      </c>
      <c r="L1745">
        <v>2</v>
      </c>
      <c r="M1745">
        <v>0</v>
      </c>
      <c r="N1745">
        <v>0</v>
      </c>
      <c r="O1745">
        <v>0</v>
      </c>
      <c r="P1745">
        <v>1</v>
      </c>
      <c r="Q1745">
        <v>34</v>
      </c>
    </row>
    <row r="1746" spans="2:17" x14ac:dyDescent="0.25">
      <c r="B1746">
        <v>225</v>
      </c>
      <c r="C1746">
        <v>88</v>
      </c>
      <c r="D1746">
        <v>27</v>
      </c>
      <c r="E1746">
        <v>27</v>
      </c>
      <c r="F1746">
        <v>14</v>
      </c>
      <c r="G1746">
        <v>15</v>
      </c>
      <c r="H1746">
        <v>0</v>
      </c>
      <c r="I1746">
        <v>-1</v>
      </c>
      <c r="J1746">
        <v>0</v>
      </c>
      <c r="K1746">
        <v>0</v>
      </c>
      <c r="L1746">
        <v>2</v>
      </c>
      <c r="M1746">
        <v>0</v>
      </c>
      <c r="N1746">
        <v>0</v>
      </c>
      <c r="O1746">
        <v>0</v>
      </c>
      <c r="P1746">
        <v>1</v>
      </c>
      <c r="Q1746">
        <v>34</v>
      </c>
    </row>
    <row r="1747" spans="2:17" x14ac:dyDescent="0.25">
      <c r="B1747">
        <v>226</v>
      </c>
      <c r="C1747">
        <v>88</v>
      </c>
      <c r="D1747">
        <v>27</v>
      </c>
      <c r="E1747">
        <v>27</v>
      </c>
      <c r="F1747">
        <v>14</v>
      </c>
      <c r="G1747">
        <v>15</v>
      </c>
      <c r="H1747">
        <v>0</v>
      </c>
      <c r="I1747">
        <v>-1</v>
      </c>
      <c r="J1747">
        <v>0</v>
      </c>
      <c r="K1747">
        <v>0</v>
      </c>
      <c r="L1747">
        <v>2</v>
      </c>
      <c r="M1747">
        <v>0</v>
      </c>
      <c r="N1747">
        <v>0</v>
      </c>
      <c r="O1747">
        <v>0</v>
      </c>
      <c r="P1747">
        <v>1</v>
      </c>
      <c r="Q1747">
        <v>34</v>
      </c>
    </row>
    <row r="1748" spans="2:17" x14ac:dyDescent="0.25">
      <c r="B1748">
        <v>221</v>
      </c>
      <c r="C1748">
        <v>88</v>
      </c>
      <c r="D1748">
        <v>20.25</v>
      </c>
      <c r="E1748">
        <v>20.25</v>
      </c>
      <c r="F1748">
        <v>14</v>
      </c>
      <c r="G1748">
        <v>15</v>
      </c>
      <c r="H1748">
        <v>0</v>
      </c>
      <c r="I1748">
        <v>-1</v>
      </c>
      <c r="J1748">
        <v>0</v>
      </c>
      <c r="K1748">
        <v>0</v>
      </c>
      <c r="L1748">
        <v>2</v>
      </c>
      <c r="M1748">
        <v>0</v>
      </c>
      <c r="N1748">
        <v>0</v>
      </c>
      <c r="O1748">
        <v>0</v>
      </c>
      <c r="P1748">
        <v>1</v>
      </c>
      <c r="Q1748">
        <v>34</v>
      </c>
    </row>
    <row r="1749" spans="2:17" x14ac:dyDescent="0.25">
      <c r="B1749">
        <v>227</v>
      </c>
      <c r="C1749">
        <v>88</v>
      </c>
      <c r="D1749">
        <v>20.25</v>
      </c>
      <c r="E1749">
        <v>20.25</v>
      </c>
      <c r="F1749">
        <v>14</v>
      </c>
      <c r="G1749">
        <v>15</v>
      </c>
      <c r="H1749">
        <v>0</v>
      </c>
      <c r="I1749">
        <v>-1</v>
      </c>
      <c r="J1749">
        <v>0</v>
      </c>
      <c r="K1749">
        <v>0</v>
      </c>
      <c r="L1749">
        <v>2</v>
      </c>
      <c r="M1749">
        <v>0</v>
      </c>
      <c r="N1749">
        <v>0</v>
      </c>
      <c r="O1749">
        <v>0</v>
      </c>
      <c r="P1749">
        <v>1</v>
      </c>
      <c r="Q1749">
        <v>34</v>
      </c>
    </row>
    <row r="1750" spans="2:17" x14ac:dyDescent="0.25">
      <c r="B1750">
        <v>252</v>
      </c>
      <c r="C1750">
        <v>88</v>
      </c>
      <c r="D1750">
        <v>6.75</v>
      </c>
      <c r="E1750">
        <v>6.75</v>
      </c>
      <c r="F1750">
        <v>14</v>
      </c>
      <c r="G1750">
        <v>15</v>
      </c>
      <c r="H1750">
        <v>0</v>
      </c>
      <c r="I1750">
        <v>-1</v>
      </c>
      <c r="J1750">
        <v>0</v>
      </c>
      <c r="K1750">
        <v>0</v>
      </c>
      <c r="L1750">
        <v>2</v>
      </c>
      <c r="M1750">
        <v>0</v>
      </c>
      <c r="N1750">
        <v>0</v>
      </c>
      <c r="O1750">
        <v>0</v>
      </c>
      <c r="P1750">
        <v>1</v>
      </c>
      <c r="Q1750">
        <v>34</v>
      </c>
    </row>
    <row r="1751" spans="2:17" x14ac:dyDescent="0.25">
      <c r="B1751">
        <v>253</v>
      </c>
      <c r="C1751">
        <v>88</v>
      </c>
      <c r="D1751">
        <v>6.75</v>
      </c>
      <c r="E1751">
        <v>6.75</v>
      </c>
      <c r="F1751">
        <v>14</v>
      </c>
      <c r="G1751">
        <v>15</v>
      </c>
      <c r="H1751">
        <v>0</v>
      </c>
      <c r="I1751">
        <v>-1</v>
      </c>
      <c r="J1751">
        <v>0</v>
      </c>
      <c r="K1751">
        <v>0</v>
      </c>
      <c r="L1751">
        <v>2</v>
      </c>
      <c r="M1751">
        <v>0</v>
      </c>
      <c r="N1751">
        <v>0</v>
      </c>
      <c r="O1751">
        <v>0</v>
      </c>
      <c r="P1751">
        <v>1</v>
      </c>
      <c r="Q1751">
        <v>34</v>
      </c>
    </row>
    <row r="1752" spans="2:17" x14ac:dyDescent="0.25">
      <c r="B1752">
        <v>229</v>
      </c>
      <c r="C1752">
        <v>88</v>
      </c>
      <c r="D1752">
        <v>27</v>
      </c>
      <c r="E1752">
        <v>27</v>
      </c>
      <c r="F1752">
        <v>13</v>
      </c>
      <c r="G1752">
        <v>15</v>
      </c>
      <c r="H1752">
        <v>0</v>
      </c>
      <c r="I1752">
        <v>-1</v>
      </c>
      <c r="J1752">
        <v>0</v>
      </c>
      <c r="K1752">
        <v>0</v>
      </c>
      <c r="L1752">
        <v>2</v>
      </c>
      <c r="M1752">
        <v>0</v>
      </c>
      <c r="N1752">
        <v>0</v>
      </c>
      <c r="O1752">
        <v>0</v>
      </c>
      <c r="P1752">
        <v>1</v>
      </c>
      <c r="Q1752">
        <v>34</v>
      </c>
    </row>
    <row r="1753" spans="2:17" x14ac:dyDescent="0.25">
      <c r="B1753">
        <v>230</v>
      </c>
      <c r="C1753">
        <v>88</v>
      </c>
      <c r="D1753">
        <v>27</v>
      </c>
      <c r="E1753">
        <v>27</v>
      </c>
      <c r="F1753">
        <v>13</v>
      </c>
      <c r="G1753">
        <v>15</v>
      </c>
      <c r="H1753">
        <v>0</v>
      </c>
      <c r="I1753">
        <v>-1</v>
      </c>
      <c r="J1753">
        <v>0</v>
      </c>
      <c r="K1753">
        <v>0</v>
      </c>
      <c r="L1753">
        <v>2</v>
      </c>
      <c r="M1753">
        <v>0</v>
      </c>
      <c r="N1753">
        <v>0</v>
      </c>
      <c r="O1753">
        <v>0</v>
      </c>
      <c r="P1753">
        <v>1</v>
      </c>
      <c r="Q1753">
        <v>34</v>
      </c>
    </row>
    <row r="1754" spans="2:17" x14ac:dyDescent="0.25">
      <c r="B1754">
        <v>231</v>
      </c>
      <c r="C1754">
        <v>88</v>
      </c>
      <c r="D1754">
        <v>27</v>
      </c>
      <c r="E1754">
        <v>27</v>
      </c>
      <c r="F1754">
        <v>13</v>
      </c>
      <c r="G1754">
        <v>15</v>
      </c>
      <c r="H1754">
        <v>0</v>
      </c>
      <c r="I1754">
        <v>-1</v>
      </c>
      <c r="J1754">
        <v>0</v>
      </c>
      <c r="K1754">
        <v>0</v>
      </c>
      <c r="L1754">
        <v>2</v>
      </c>
      <c r="M1754">
        <v>0</v>
      </c>
      <c r="N1754">
        <v>0</v>
      </c>
      <c r="O1754">
        <v>0</v>
      </c>
      <c r="P1754">
        <v>1</v>
      </c>
      <c r="Q1754">
        <v>34</v>
      </c>
    </row>
    <row r="1755" spans="2:17" x14ac:dyDescent="0.25">
      <c r="B1755">
        <v>232</v>
      </c>
      <c r="C1755">
        <v>88</v>
      </c>
      <c r="D1755">
        <v>27</v>
      </c>
      <c r="E1755">
        <v>27</v>
      </c>
      <c r="F1755">
        <v>13</v>
      </c>
      <c r="G1755">
        <v>15</v>
      </c>
      <c r="H1755">
        <v>0</v>
      </c>
      <c r="I1755">
        <v>-1</v>
      </c>
      <c r="J1755">
        <v>0</v>
      </c>
      <c r="K1755">
        <v>0</v>
      </c>
      <c r="L1755">
        <v>2</v>
      </c>
      <c r="M1755">
        <v>0</v>
      </c>
      <c r="N1755">
        <v>0</v>
      </c>
      <c r="O1755">
        <v>0</v>
      </c>
      <c r="P1755">
        <v>1</v>
      </c>
      <c r="Q1755">
        <v>34</v>
      </c>
    </row>
    <row r="1756" spans="2:17" x14ac:dyDescent="0.25">
      <c r="B1756">
        <v>233</v>
      </c>
      <c r="C1756">
        <v>88</v>
      </c>
      <c r="D1756">
        <v>27</v>
      </c>
      <c r="E1756">
        <v>27</v>
      </c>
      <c r="F1756">
        <v>13</v>
      </c>
      <c r="G1756">
        <v>15</v>
      </c>
      <c r="H1756">
        <v>0</v>
      </c>
      <c r="I1756">
        <v>-1</v>
      </c>
      <c r="J1756">
        <v>0</v>
      </c>
      <c r="K1756">
        <v>0</v>
      </c>
      <c r="L1756">
        <v>2</v>
      </c>
      <c r="M1756">
        <v>0</v>
      </c>
      <c r="N1756">
        <v>0</v>
      </c>
      <c r="O1756">
        <v>0</v>
      </c>
      <c r="P1756">
        <v>1</v>
      </c>
      <c r="Q1756">
        <v>34</v>
      </c>
    </row>
    <row r="1757" spans="2:17" x14ac:dyDescent="0.25">
      <c r="B1757">
        <v>228</v>
      </c>
      <c r="C1757">
        <v>88</v>
      </c>
      <c r="D1757">
        <v>20.25</v>
      </c>
      <c r="E1757">
        <v>20.25</v>
      </c>
      <c r="F1757">
        <v>13</v>
      </c>
      <c r="G1757">
        <v>15</v>
      </c>
      <c r="H1757">
        <v>0</v>
      </c>
      <c r="I1757">
        <v>-1</v>
      </c>
      <c r="J1757">
        <v>0</v>
      </c>
      <c r="K1757">
        <v>0</v>
      </c>
      <c r="L1757">
        <v>2</v>
      </c>
      <c r="M1757">
        <v>0</v>
      </c>
      <c r="N1757">
        <v>0</v>
      </c>
      <c r="O1757">
        <v>0</v>
      </c>
      <c r="P1757">
        <v>1</v>
      </c>
      <c r="Q1757">
        <v>34</v>
      </c>
    </row>
    <row r="1758" spans="2:17" x14ac:dyDescent="0.25">
      <c r="B1758">
        <v>234</v>
      </c>
      <c r="C1758">
        <v>88</v>
      </c>
      <c r="D1758">
        <v>20.25</v>
      </c>
      <c r="E1758">
        <v>20.25</v>
      </c>
      <c r="F1758">
        <v>13</v>
      </c>
      <c r="G1758">
        <v>15</v>
      </c>
      <c r="H1758">
        <v>0</v>
      </c>
      <c r="I1758">
        <v>-1</v>
      </c>
      <c r="J1758">
        <v>0</v>
      </c>
      <c r="K1758">
        <v>0</v>
      </c>
      <c r="L1758">
        <v>2</v>
      </c>
      <c r="M1758">
        <v>0</v>
      </c>
      <c r="N1758">
        <v>0</v>
      </c>
      <c r="O1758">
        <v>0</v>
      </c>
      <c r="P1758">
        <v>1</v>
      </c>
      <c r="Q1758">
        <v>34</v>
      </c>
    </row>
    <row r="1759" spans="2:17" x14ac:dyDescent="0.25">
      <c r="B1759">
        <v>257</v>
      </c>
      <c r="C1759">
        <v>88</v>
      </c>
      <c r="D1759">
        <v>6.75</v>
      </c>
      <c r="E1759">
        <v>6.75</v>
      </c>
      <c r="F1759">
        <v>13</v>
      </c>
      <c r="G1759">
        <v>15</v>
      </c>
      <c r="H1759">
        <v>0</v>
      </c>
      <c r="I1759">
        <v>-1</v>
      </c>
      <c r="J1759">
        <v>0</v>
      </c>
      <c r="K1759">
        <v>0</v>
      </c>
      <c r="L1759">
        <v>2</v>
      </c>
      <c r="M1759">
        <v>0</v>
      </c>
      <c r="N1759">
        <v>0</v>
      </c>
      <c r="O1759">
        <v>0</v>
      </c>
      <c r="P1759">
        <v>1</v>
      </c>
      <c r="Q1759">
        <v>34</v>
      </c>
    </row>
    <row r="1760" spans="2:17" x14ac:dyDescent="0.25">
      <c r="B1760">
        <v>258</v>
      </c>
      <c r="C1760">
        <v>88</v>
      </c>
      <c r="D1760">
        <v>6.75</v>
      </c>
      <c r="E1760">
        <v>6.75</v>
      </c>
      <c r="F1760">
        <v>13</v>
      </c>
      <c r="G1760">
        <v>15</v>
      </c>
      <c r="H1760">
        <v>0</v>
      </c>
      <c r="I1760">
        <v>-1</v>
      </c>
      <c r="J1760">
        <v>0</v>
      </c>
      <c r="K1760">
        <v>0</v>
      </c>
      <c r="L1760">
        <v>2</v>
      </c>
      <c r="M1760">
        <v>0</v>
      </c>
      <c r="N1760">
        <v>0</v>
      </c>
      <c r="O1760">
        <v>0</v>
      </c>
      <c r="P1760">
        <v>1</v>
      </c>
      <c r="Q1760">
        <v>34</v>
      </c>
    </row>
    <row r="1761" spans="2:17" x14ac:dyDescent="0.25">
      <c r="B1761">
        <v>242</v>
      </c>
      <c r="C1761">
        <v>90</v>
      </c>
      <c r="D1761">
        <v>54</v>
      </c>
      <c r="E1761">
        <v>54</v>
      </c>
      <c r="F1761">
        <v>0</v>
      </c>
      <c r="G1761">
        <v>0</v>
      </c>
      <c r="H1761">
        <v>0</v>
      </c>
      <c r="I1761">
        <v>-1</v>
      </c>
      <c r="J1761">
        <v>0</v>
      </c>
      <c r="K1761">
        <v>0</v>
      </c>
      <c r="L1761">
        <v>2</v>
      </c>
      <c r="M1761">
        <v>0</v>
      </c>
      <c r="N1761">
        <v>0</v>
      </c>
      <c r="O1761">
        <v>0</v>
      </c>
      <c r="P1761">
        <v>1</v>
      </c>
      <c r="Q1761">
        <v>35</v>
      </c>
    </row>
    <row r="1762" spans="2:17" x14ac:dyDescent="0.25">
      <c r="B1762">
        <v>243</v>
      </c>
      <c r="C1762">
        <v>90</v>
      </c>
      <c r="D1762">
        <v>54</v>
      </c>
      <c r="E1762">
        <v>54</v>
      </c>
      <c r="F1762">
        <v>0</v>
      </c>
      <c r="G1762">
        <v>0</v>
      </c>
      <c r="H1762">
        <v>0</v>
      </c>
      <c r="I1762">
        <v>-1</v>
      </c>
      <c r="J1762">
        <v>0</v>
      </c>
      <c r="K1762">
        <v>0</v>
      </c>
      <c r="L1762">
        <v>2</v>
      </c>
      <c r="M1762">
        <v>0</v>
      </c>
      <c r="N1762">
        <v>0</v>
      </c>
      <c r="O1762">
        <v>0</v>
      </c>
      <c r="P1762">
        <v>1</v>
      </c>
      <c r="Q1762">
        <v>35</v>
      </c>
    </row>
    <row r="1763" spans="2:17" x14ac:dyDescent="0.25">
      <c r="B1763">
        <v>244</v>
      </c>
      <c r="C1763">
        <v>90</v>
      </c>
      <c r="D1763">
        <v>54</v>
      </c>
      <c r="E1763">
        <v>54</v>
      </c>
      <c r="F1763">
        <v>0</v>
      </c>
      <c r="G1763">
        <v>0</v>
      </c>
      <c r="H1763">
        <v>0</v>
      </c>
      <c r="I1763">
        <v>-1</v>
      </c>
      <c r="J1763">
        <v>0</v>
      </c>
      <c r="K1763">
        <v>0</v>
      </c>
      <c r="L1763">
        <v>2</v>
      </c>
      <c r="M1763">
        <v>0</v>
      </c>
      <c r="N1763">
        <v>0</v>
      </c>
      <c r="O1763">
        <v>0</v>
      </c>
      <c r="P1763">
        <v>1</v>
      </c>
      <c r="Q1763">
        <v>35</v>
      </c>
    </row>
    <row r="1764" spans="2:17" x14ac:dyDescent="0.25">
      <c r="B1764">
        <v>245</v>
      </c>
      <c r="C1764">
        <v>90</v>
      </c>
      <c r="D1764">
        <v>54</v>
      </c>
      <c r="E1764">
        <v>54</v>
      </c>
      <c r="F1764">
        <v>0</v>
      </c>
      <c r="G1764">
        <v>0</v>
      </c>
      <c r="H1764">
        <v>0</v>
      </c>
      <c r="I1764">
        <v>-1</v>
      </c>
      <c r="J1764">
        <v>0</v>
      </c>
      <c r="K1764">
        <v>0</v>
      </c>
      <c r="L1764">
        <v>2</v>
      </c>
      <c r="M1764">
        <v>0</v>
      </c>
      <c r="N1764">
        <v>0</v>
      </c>
      <c r="O1764">
        <v>0</v>
      </c>
      <c r="P1764">
        <v>1</v>
      </c>
      <c r="Q1764">
        <v>35</v>
      </c>
    </row>
    <row r="1765" spans="2:17" x14ac:dyDescent="0.25">
      <c r="B1765">
        <v>248</v>
      </c>
      <c r="C1765">
        <v>90</v>
      </c>
      <c r="D1765">
        <v>54</v>
      </c>
      <c r="E1765">
        <v>54</v>
      </c>
      <c r="F1765">
        <v>0</v>
      </c>
      <c r="G1765">
        <v>0</v>
      </c>
      <c r="H1765">
        <v>0</v>
      </c>
      <c r="I1765">
        <v>-1</v>
      </c>
      <c r="J1765">
        <v>0</v>
      </c>
      <c r="K1765">
        <v>0</v>
      </c>
      <c r="L1765">
        <v>2</v>
      </c>
      <c r="M1765">
        <v>0</v>
      </c>
      <c r="N1765">
        <v>0</v>
      </c>
      <c r="O1765">
        <v>0</v>
      </c>
      <c r="P1765">
        <v>1</v>
      </c>
      <c r="Q1765">
        <v>35</v>
      </c>
    </row>
    <row r="1766" spans="2:17" x14ac:dyDescent="0.25">
      <c r="B1766">
        <v>228</v>
      </c>
      <c r="C1766">
        <v>90</v>
      </c>
      <c r="D1766">
        <v>54</v>
      </c>
      <c r="E1766">
        <v>54</v>
      </c>
      <c r="F1766">
        <v>0</v>
      </c>
      <c r="G1766">
        <v>3</v>
      </c>
      <c r="H1766">
        <v>0</v>
      </c>
      <c r="I1766">
        <v>-1</v>
      </c>
      <c r="J1766">
        <v>0</v>
      </c>
      <c r="K1766">
        <v>0</v>
      </c>
      <c r="L1766">
        <v>2</v>
      </c>
      <c r="M1766">
        <v>0</v>
      </c>
      <c r="N1766">
        <v>0</v>
      </c>
      <c r="O1766">
        <v>0</v>
      </c>
      <c r="P1766">
        <v>1</v>
      </c>
      <c r="Q1766">
        <v>35</v>
      </c>
    </row>
    <row r="1767" spans="2:17" x14ac:dyDescent="0.25">
      <c r="B1767">
        <v>229</v>
      </c>
      <c r="C1767">
        <v>90</v>
      </c>
      <c r="D1767">
        <v>54</v>
      </c>
      <c r="E1767">
        <v>54</v>
      </c>
      <c r="F1767">
        <v>0</v>
      </c>
      <c r="G1767">
        <v>3</v>
      </c>
      <c r="H1767">
        <v>0</v>
      </c>
      <c r="I1767">
        <v>-1</v>
      </c>
      <c r="J1767">
        <v>0</v>
      </c>
      <c r="K1767">
        <v>0</v>
      </c>
      <c r="L1767">
        <v>2</v>
      </c>
      <c r="M1767">
        <v>0</v>
      </c>
      <c r="N1767">
        <v>0</v>
      </c>
      <c r="O1767">
        <v>0</v>
      </c>
      <c r="P1767">
        <v>1</v>
      </c>
      <c r="Q1767">
        <v>35</v>
      </c>
    </row>
    <row r="1768" spans="2:17" x14ac:dyDescent="0.25">
      <c r="B1768">
        <v>230</v>
      </c>
      <c r="C1768">
        <v>90</v>
      </c>
      <c r="D1768">
        <v>54</v>
      </c>
      <c r="E1768">
        <v>54</v>
      </c>
      <c r="F1768">
        <v>0</v>
      </c>
      <c r="G1768">
        <v>3</v>
      </c>
      <c r="H1768">
        <v>0</v>
      </c>
      <c r="I1768">
        <v>-1</v>
      </c>
      <c r="J1768">
        <v>0</v>
      </c>
      <c r="K1768">
        <v>0</v>
      </c>
      <c r="L1768">
        <v>2</v>
      </c>
      <c r="M1768">
        <v>0</v>
      </c>
      <c r="N1768">
        <v>0</v>
      </c>
      <c r="O1768">
        <v>0</v>
      </c>
      <c r="P1768">
        <v>1</v>
      </c>
      <c r="Q1768">
        <v>35</v>
      </c>
    </row>
    <row r="1769" spans="2:17" x14ac:dyDescent="0.25">
      <c r="B1769">
        <v>231</v>
      </c>
      <c r="C1769">
        <v>90</v>
      </c>
      <c r="D1769">
        <v>54</v>
      </c>
      <c r="E1769">
        <v>54</v>
      </c>
      <c r="F1769">
        <v>0</v>
      </c>
      <c r="G1769">
        <v>3</v>
      </c>
      <c r="H1769">
        <v>0</v>
      </c>
      <c r="I1769">
        <v>-1</v>
      </c>
      <c r="J1769">
        <v>0</v>
      </c>
      <c r="K1769">
        <v>0</v>
      </c>
      <c r="L1769">
        <v>2</v>
      </c>
      <c r="M1769">
        <v>0</v>
      </c>
      <c r="N1769">
        <v>0</v>
      </c>
      <c r="O1769">
        <v>0</v>
      </c>
      <c r="P1769">
        <v>1</v>
      </c>
      <c r="Q1769">
        <v>35</v>
      </c>
    </row>
    <row r="1770" spans="2:17" x14ac:dyDescent="0.25">
      <c r="B1770">
        <v>234</v>
      </c>
      <c r="C1770">
        <v>90</v>
      </c>
      <c r="D1770">
        <v>54</v>
      </c>
      <c r="E1770">
        <v>54</v>
      </c>
      <c r="F1770">
        <v>0</v>
      </c>
      <c r="G1770">
        <v>3</v>
      </c>
      <c r="H1770">
        <v>0</v>
      </c>
      <c r="I1770">
        <v>-1</v>
      </c>
      <c r="J1770">
        <v>0</v>
      </c>
      <c r="K1770">
        <v>0</v>
      </c>
      <c r="L1770">
        <v>2</v>
      </c>
      <c r="M1770">
        <v>0</v>
      </c>
      <c r="N1770">
        <v>0</v>
      </c>
      <c r="O1770">
        <v>0</v>
      </c>
      <c r="P1770">
        <v>1</v>
      </c>
      <c r="Q1770">
        <v>35</v>
      </c>
    </row>
    <row r="1771" spans="2:17" x14ac:dyDescent="0.25">
      <c r="B1771">
        <v>235</v>
      </c>
      <c r="C1771">
        <v>90</v>
      </c>
      <c r="D1771">
        <v>54</v>
      </c>
      <c r="E1771">
        <v>54</v>
      </c>
      <c r="F1771">
        <v>0</v>
      </c>
      <c r="G1771">
        <v>3</v>
      </c>
      <c r="H1771">
        <v>0</v>
      </c>
      <c r="I1771">
        <v>-1</v>
      </c>
      <c r="J1771">
        <v>0</v>
      </c>
      <c r="K1771">
        <v>0</v>
      </c>
      <c r="L1771">
        <v>2</v>
      </c>
      <c r="M1771">
        <v>0</v>
      </c>
      <c r="N1771">
        <v>0</v>
      </c>
      <c r="O1771">
        <v>0</v>
      </c>
      <c r="P1771">
        <v>1</v>
      </c>
      <c r="Q1771">
        <v>35</v>
      </c>
    </row>
    <row r="1772" spans="2:17" x14ac:dyDescent="0.25">
      <c r="B1772">
        <v>236</v>
      </c>
      <c r="C1772">
        <v>90</v>
      </c>
      <c r="D1772">
        <v>54</v>
      </c>
      <c r="E1772">
        <v>54</v>
      </c>
      <c r="F1772">
        <v>0</v>
      </c>
      <c r="G1772">
        <v>3</v>
      </c>
      <c r="H1772">
        <v>0</v>
      </c>
      <c r="I1772">
        <v>-1</v>
      </c>
      <c r="J1772">
        <v>0</v>
      </c>
      <c r="K1772">
        <v>0</v>
      </c>
      <c r="L1772">
        <v>2</v>
      </c>
      <c r="M1772">
        <v>0</v>
      </c>
      <c r="N1772">
        <v>0</v>
      </c>
      <c r="O1772">
        <v>0</v>
      </c>
      <c r="P1772">
        <v>1</v>
      </c>
      <c r="Q1772">
        <v>35</v>
      </c>
    </row>
    <row r="1773" spans="2:17" x14ac:dyDescent="0.25">
      <c r="B1773">
        <v>237</v>
      </c>
      <c r="C1773">
        <v>90</v>
      </c>
      <c r="D1773">
        <v>54</v>
      </c>
      <c r="E1773">
        <v>54</v>
      </c>
      <c r="F1773">
        <v>0</v>
      </c>
      <c r="G1773">
        <v>3</v>
      </c>
      <c r="H1773">
        <v>0</v>
      </c>
      <c r="I1773">
        <v>-1</v>
      </c>
      <c r="J1773">
        <v>0</v>
      </c>
      <c r="K1773">
        <v>0</v>
      </c>
      <c r="L1773">
        <v>2</v>
      </c>
      <c r="M1773">
        <v>0</v>
      </c>
      <c r="N1773">
        <v>0</v>
      </c>
      <c r="O1773">
        <v>0</v>
      </c>
      <c r="P1773">
        <v>1</v>
      </c>
      <c r="Q1773">
        <v>35</v>
      </c>
    </row>
    <row r="1774" spans="2:17" x14ac:dyDescent="0.25">
      <c r="B1774">
        <v>238</v>
      </c>
      <c r="C1774">
        <v>90</v>
      </c>
      <c r="D1774">
        <v>54</v>
      </c>
      <c r="E1774">
        <v>54</v>
      </c>
      <c r="F1774">
        <v>0</v>
      </c>
      <c r="G1774">
        <v>3</v>
      </c>
      <c r="H1774">
        <v>0</v>
      </c>
      <c r="I1774">
        <v>-1</v>
      </c>
      <c r="J1774">
        <v>0</v>
      </c>
      <c r="K1774">
        <v>0</v>
      </c>
      <c r="L1774">
        <v>2</v>
      </c>
      <c r="M1774">
        <v>0</v>
      </c>
      <c r="N1774">
        <v>0</v>
      </c>
      <c r="O1774">
        <v>0</v>
      </c>
      <c r="P1774">
        <v>1</v>
      </c>
      <c r="Q1774">
        <v>35</v>
      </c>
    </row>
    <row r="1775" spans="2:17" x14ac:dyDescent="0.25">
      <c r="B1775">
        <v>241</v>
      </c>
      <c r="C1775">
        <v>90</v>
      </c>
      <c r="D1775">
        <v>54</v>
      </c>
      <c r="E1775">
        <v>54</v>
      </c>
      <c r="F1775">
        <v>0</v>
      </c>
      <c r="G1775">
        <v>3</v>
      </c>
      <c r="H1775">
        <v>0</v>
      </c>
      <c r="I1775">
        <v>-1</v>
      </c>
      <c r="J1775">
        <v>0</v>
      </c>
      <c r="K1775">
        <v>0</v>
      </c>
      <c r="L1775">
        <v>2</v>
      </c>
      <c r="M1775">
        <v>0</v>
      </c>
      <c r="N1775">
        <v>0</v>
      </c>
      <c r="O1775">
        <v>0</v>
      </c>
      <c r="P1775">
        <v>1</v>
      </c>
      <c r="Q1775">
        <v>35</v>
      </c>
    </row>
    <row r="1776" spans="2:17" x14ac:dyDescent="0.25">
      <c r="B1776">
        <v>228</v>
      </c>
      <c r="C1776">
        <v>90</v>
      </c>
      <c r="D1776">
        <v>54</v>
      </c>
      <c r="E1776">
        <v>54</v>
      </c>
      <c r="F1776">
        <v>12</v>
      </c>
      <c r="G1776">
        <v>15</v>
      </c>
      <c r="H1776">
        <v>0</v>
      </c>
      <c r="I1776">
        <v>-1</v>
      </c>
      <c r="J1776">
        <v>0</v>
      </c>
      <c r="K1776">
        <v>0</v>
      </c>
      <c r="L1776">
        <v>2</v>
      </c>
      <c r="M1776">
        <v>0</v>
      </c>
      <c r="N1776">
        <v>0</v>
      </c>
      <c r="O1776">
        <v>0</v>
      </c>
      <c r="P1776">
        <v>1</v>
      </c>
      <c r="Q1776">
        <v>35</v>
      </c>
    </row>
    <row r="1777" spans="2:17" x14ac:dyDescent="0.25">
      <c r="B1777">
        <v>229</v>
      </c>
      <c r="C1777">
        <v>90</v>
      </c>
      <c r="D1777">
        <v>54</v>
      </c>
      <c r="E1777">
        <v>54</v>
      </c>
      <c r="F1777">
        <v>12</v>
      </c>
      <c r="G1777">
        <v>15</v>
      </c>
      <c r="H1777">
        <v>0</v>
      </c>
      <c r="I1777">
        <v>-1</v>
      </c>
      <c r="J1777">
        <v>0</v>
      </c>
      <c r="K1777">
        <v>0</v>
      </c>
      <c r="L1777">
        <v>2</v>
      </c>
      <c r="M1777">
        <v>0</v>
      </c>
      <c r="N1777">
        <v>0</v>
      </c>
      <c r="O1777">
        <v>0</v>
      </c>
      <c r="P1777">
        <v>1</v>
      </c>
      <c r="Q1777">
        <v>35</v>
      </c>
    </row>
    <row r="1778" spans="2:17" x14ac:dyDescent="0.25">
      <c r="B1778">
        <v>230</v>
      </c>
      <c r="C1778">
        <v>90</v>
      </c>
      <c r="D1778">
        <v>54</v>
      </c>
      <c r="E1778">
        <v>54</v>
      </c>
      <c r="F1778">
        <v>12</v>
      </c>
      <c r="G1778">
        <v>15</v>
      </c>
      <c r="H1778">
        <v>0</v>
      </c>
      <c r="I1778">
        <v>-1</v>
      </c>
      <c r="J1778">
        <v>0</v>
      </c>
      <c r="K1778">
        <v>0</v>
      </c>
      <c r="L1778">
        <v>2</v>
      </c>
      <c r="M1778">
        <v>0</v>
      </c>
      <c r="N1778">
        <v>0</v>
      </c>
      <c r="O1778">
        <v>0</v>
      </c>
      <c r="P1778">
        <v>1</v>
      </c>
      <c r="Q1778">
        <v>35</v>
      </c>
    </row>
    <row r="1779" spans="2:17" x14ac:dyDescent="0.25">
      <c r="B1779">
        <v>231</v>
      </c>
      <c r="C1779">
        <v>90</v>
      </c>
      <c r="D1779">
        <v>54</v>
      </c>
      <c r="E1779">
        <v>54</v>
      </c>
      <c r="F1779">
        <v>12</v>
      </c>
      <c r="G1779">
        <v>15</v>
      </c>
      <c r="H1779">
        <v>0</v>
      </c>
      <c r="I1779">
        <v>-1</v>
      </c>
      <c r="J1779">
        <v>0</v>
      </c>
      <c r="K1779">
        <v>0</v>
      </c>
      <c r="L1779">
        <v>2</v>
      </c>
      <c r="M1779">
        <v>0</v>
      </c>
      <c r="N1779">
        <v>0</v>
      </c>
      <c r="O1779">
        <v>0</v>
      </c>
      <c r="P1779">
        <v>1</v>
      </c>
      <c r="Q1779">
        <v>35</v>
      </c>
    </row>
    <row r="1780" spans="2:17" x14ac:dyDescent="0.25">
      <c r="B1780">
        <v>234</v>
      </c>
      <c r="C1780">
        <v>90</v>
      </c>
      <c r="D1780">
        <v>54</v>
      </c>
      <c r="E1780">
        <v>54</v>
      </c>
      <c r="F1780">
        <v>12</v>
      </c>
      <c r="G1780">
        <v>15</v>
      </c>
      <c r="H1780">
        <v>0</v>
      </c>
      <c r="I1780">
        <v>-1</v>
      </c>
      <c r="J1780">
        <v>0</v>
      </c>
      <c r="K1780">
        <v>0</v>
      </c>
      <c r="L1780">
        <v>2</v>
      </c>
      <c r="M1780">
        <v>0</v>
      </c>
      <c r="N1780">
        <v>0</v>
      </c>
      <c r="O1780">
        <v>0</v>
      </c>
      <c r="P1780">
        <v>1</v>
      </c>
      <c r="Q1780">
        <v>35</v>
      </c>
    </row>
    <row r="1781" spans="2:17" x14ac:dyDescent="0.25">
      <c r="B1781">
        <v>235</v>
      </c>
      <c r="C1781">
        <v>90</v>
      </c>
      <c r="D1781">
        <v>54</v>
      </c>
      <c r="E1781">
        <v>54</v>
      </c>
      <c r="F1781">
        <v>12</v>
      </c>
      <c r="G1781">
        <v>15</v>
      </c>
      <c r="H1781">
        <v>0</v>
      </c>
      <c r="I1781">
        <v>-1</v>
      </c>
      <c r="J1781">
        <v>0</v>
      </c>
      <c r="K1781">
        <v>0</v>
      </c>
      <c r="L1781">
        <v>2</v>
      </c>
      <c r="M1781">
        <v>0</v>
      </c>
      <c r="N1781">
        <v>0</v>
      </c>
      <c r="O1781">
        <v>0</v>
      </c>
      <c r="P1781">
        <v>1</v>
      </c>
      <c r="Q1781">
        <v>35</v>
      </c>
    </row>
    <row r="1782" spans="2:17" x14ac:dyDescent="0.25">
      <c r="B1782">
        <v>236</v>
      </c>
      <c r="C1782">
        <v>90</v>
      </c>
      <c r="D1782">
        <v>54</v>
      </c>
      <c r="E1782">
        <v>54</v>
      </c>
      <c r="F1782">
        <v>12</v>
      </c>
      <c r="G1782">
        <v>15</v>
      </c>
      <c r="H1782">
        <v>0</v>
      </c>
      <c r="I1782">
        <v>-1</v>
      </c>
      <c r="J1782">
        <v>0</v>
      </c>
      <c r="K1782">
        <v>0</v>
      </c>
      <c r="L1782">
        <v>2</v>
      </c>
      <c r="M1782">
        <v>0</v>
      </c>
      <c r="N1782">
        <v>0</v>
      </c>
      <c r="O1782">
        <v>0</v>
      </c>
      <c r="P1782">
        <v>1</v>
      </c>
      <c r="Q1782">
        <v>35</v>
      </c>
    </row>
    <row r="1783" spans="2:17" x14ac:dyDescent="0.25">
      <c r="B1783">
        <v>237</v>
      </c>
      <c r="C1783">
        <v>90</v>
      </c>
      <c r="D1783">
        <v>54</v>
      </c>
      <c r="E1783">
        <v>54</v>
      </c>
      <c r="F1783">
        <v>12</v>
      </c>
      <c r="G1783">
        <v>15</v>
      </c>
      <c r="H1783">
        <v>0</v>
      </c>
      <c r="I1783">
        <v>-1</v>
      </c>
      <c r="J1783">
        <v>0</v>
      </c>
      <c r="K1783">
        <v>0</v>
      </c>
      <c r="L1783">
        <v>2</v>
      </c>
      <c r="M1783">
        <v>0</v>
      </c>
      <c r="N1783">
        <v>0</v>
      </c>
      <c r="O1783">
        <v>0</v>
      </c>
      <c r="P1783">
        <v>1</v>
      </c>
      <c r="Q1783">
        <v>35</v>
      </c>
    </row>
    <row r="1784" spans="2:17" x14ac:dyDescent="0.25">
      <c r="B1784">
        <v>238</v>
      </c>
      <c r="C1784">
        <v>90</v>
      </c>
      <c r="D1784">
        <v>54</v>
      </c>
      <c r="E1784">
        <v>54</v>
      </c>
      <c r="F1784">
        <v>12</v>
      </c>
      <c r="G1784">
        <v>15</v>
      </c>
      <c r="H1784">
        <v>0</v>
      </c>
      <c r="I1784">
        <v>-1</v>
      </c>
      <c r="J1784">
        <v>0</v>
      </c>
      <c r="K1784">
        <v>0</v>
      </c>
      <c r="L1784">
        <v>2</v>
      </c>
      <c r="M1784">
        <v>0</v>
      </c>
      <c r="N1784">
        <v>0</v>
      </c>
      <c r="O1784">
        <v>0</v>
      </c>
      <c r="P1784">
        <v>1</v>
      </c>
      <c r="Q1784">
        <v>35</v>
      </c>
    </row>
    <row r="1785" spans="2:17" x14ac:dyDescent="0.25">
      <c r="B1785">
        <v>241</v>
      </c>
      <c r="C1785">
        <v>90</v>
      </c>
      <c r="D1785">
        <v>54</v>
      </c>
      <c r="E1785">
        <v>54</v>
      </c>
      <c r="F1785">
        <v>12</v>
      </c>
      <c r="G1785">
        <v>15</v>
      </c>
      <c r="H1785">
        <v>0</v>
      </c>
      <c r="I1785">
        <v>-1</v>
      </c>
      <c r="J1785">
        <v>0</v>
      </c>
      <c r="K1785">
        <v>0</v>
      </c>
      <c r="L1785">
        <v>2</v>
      </c>
      <c r="M1785">
        <v>0</v>
      </c>
      <c r="N1785">
        <v>0</v>
      </c>
      <c r="O1785">
        <v>0</v>
      </c>
      <c r="P1785">
        <v>1</v>
      </c>
      <c r="Q1785">
        <v>35</v>
      </c>
    </row>
    <row r="1786" spans="2:17" x14ac:dyDescent="0.25">
      <c r="B1786">
        <v>221</v>
      </c>
      <c r="C1786">
        <v>90</v>
      </c>
      <c r="D1786">
        <v>54</v>
      </c>
      <c r="E1786">
        <v>54</v>
      </c>
      <c r="F1786">
        <v>12</v>
      </c>
      <c r="G1786">
        <v>15</v>
      </c>
      <c r="H1786">
        <v>0</v>
      </c>
      <c r="I1786">
        <v>-1</v>
      </c>
      <c r="J1786">
        <v>0</v>
      </c>
      <c r="K1786">
        <v>0</v>
      </c>
      <c r="L1786">
        <v>2</v>
      </c>
      <c r="M1786">
        <v>0</v>
      </c>
      <c r="N1786">
        <v>0</v>
      </c>
      <c r="O1786">
        <v>0</v>
      </c>
      <c r="P1786">
        <v>1</v>
      </c>
      <c r="Q1786">
        <v>35</v>
      </c>
    </row>
    <row r="1787" spans="2:17" x14ac:dyDescent="0.25">
      <c r="B1787">
        <v>222</v>
      </c>
      <c r="C1787">
        <v>90</v>
      </c>
      <c r="D1787">
        <v>54</v>
      </c>
      <c r="E1787">
        <v>54</v>
      </c>
      <c r="F1787">
        <v>12</v>
      </c>
      <c r="G1787">
        <v>15</v>
      </c>
      <c r="H1787">
        <v>0</v>
      </c>
      <c r="I1787">
        <v>-1</v>
      </c>
      <c r="J1787">
        <v>0</v>
      </c>
      <c r="K1787">
        <v>0</v>
      </c>
      <c r="L1787">
        <v>2</v>
      </c>
      <c r="M1787">
        <v>0</v>
      </c>
      <c r="N1787">
        <v>0</v>
      </c>
      <c r="O1787">
        <v>0</v>
      </c>
      <c r="P1787">
        <v>1</v>
      </c>
      <c r="Q1787">
        <v>35</v>
      </c>
    </row>
    <row r="1788" spans="2:17" x14ac:dyDescent="0.25">
      <c r="B1788">
        <v>223</v>
      </c>
      <c r="C1788">
        <v>90</v>
      </c>
      <c r="D1788">
        <v>54</v>
      </c>
      <c r="E1788">
        <v>54</v>
      </c>
      <c r="F1788">
        <v>12</v>
      </c>
      <c r="G1788">
        <v>15</v>
      </c>
      <c r="H1788">
        <v>0</v>
      </c>
      <c r="I1788">
        <v>-1</v>
      </c>
      <c r="J1788">
        <v>0</v>
      </c>
      <c r="K1788">
        <v>0</v>
      </c>
      <c r="L1788">
        <v>2</v>
      </c>
      <c r="M1788">
        <v>0</v>
      </c>
      <c r="N1788">
        <v>0</v>
      </c>
      <c r="O1788">
        <v>0</v>
      </c>
      <c r="P1788">
        <v>1</v>
      </c>
      <c r="Q1788">
        <v>35</v>
      </c>
    </row>
    <row r="1789" spans="2:17" x14ac:dyDescent="0.25">
      <c r="B1789">
        <v>224</v>
      </c>
      <c r="C1789">
        <v>90</v>
      </c>
      <c r="D1789">
        <v>54</v>
      </c>
      <c r="E1789">
        <v>54</v>
      </c>
      <c r="F1789">
        <v>12</v>
      </c>
      <c r="G1789">
        <v>15</v>
      </c>
      <c r="H1789">
        <v>0</v>
      </c>
      <c r="I1789">
        <v>-1</v>
      </c>
      <c r="J1789">
        <v>0</v>
      </c>
      <c r="K1789">
        <v>0</v>
      </c>
      <c r="L1789">
        <v>2</v>
      </c>
      <c r="M1789">
        <v>0</v>
      </c>
      <c r="N1789">
        <v>0</v>
      </c>
      <c r="O1789">
        <v>0</v>
      </c>
      <c r="P1789">
        <v>1</v>
      </c>
      <c r="Q1789">
        <v>35</v>
      </c>
    </row>
    <row r="1790" spans="2:17" x14ac:dyDescent="0.25">
      <c r="B1790">
        <v>227</v>
      </c>
      <c r="C1790">
        <v>90</v>
      </c>
      <c r="D1790">
        <v>54</v>
      </c>
      <c r="E1790">
        <v>54</v>
      </c>
      <c r="F1790">
        <v>12</v>
      </c>
      <c r="G1790">
        <v>15</v>
      </c>
      <c r="H1790">
        <v>0</v>
      </c>
      <c r="I1790">
        <v>-1</v>
      </c>
      <c r="J1790">
        <v>0</v>
      </c>
      <c r="K1790">
        <v>0</v>
      </c>
      <c r="L1790">
        <v>2</v>
      </c>
      <c r="M1790">
        <v>0</v>
      </c>
      <c r="N1790">
        <v>0</v>
      </c>
      <c r="O1790">
        <v>0</v>
      </c>
      <c r="P1790">
        <v>1</v>
      </c>
      <c r="Q1790">
        <v>35</v>
      </c>
    </row>
    <row r="1791" spans="2:17" x14ac:dyDescent="0.25">
      <c r="B1791">
        <v>247</v>
      </c>
      <c r="C1791">
        <v>90</v>
      </c>
      <c r="D1791">
        <v>45</v>
      </c>
      <c r="E1791">
        <v>45</v>
      </c>
      <c r="F1791">
        <v>0</v>
      </c>
      <c r="G1791">
        <v>0</v>
      </c>
      <c r="H1791">
        <v>0</v>
      </c>
      <c r="I1791">
        <v>-1</v>
      </c>
      <c r="J1791">
        <v>0</v>
      </c>
      <c r="K1791">
        <v>0</v>
      </c>
      <c r="L1791">
        <v>2</v>
      </c>
      <c r="M1791">
        <v>0</v>
      </c>
      <c r="N1791">
        <v>0</v>
      </c>
      <c r="O1791">
        <v>0</v>
      </c>
      <c r="P1791">
        <v>1</v>
      </c>
      <c r="Q1791">
        <v>35</v>
      </c>
    </row>
    <row r="1792" spans="2:17" x14ac:dyDescent="0.25">
      <c r="B1792">
        <v>246</v>
      </c>
      <c r="C1792">
        <v>90</v>
      </c>
      <c r="D1792">
        <v>45</v>
      </c>
      <c r="E1792">
        <v>45</v>
      </c>
      <c r="F1792">
        <v>0</v>
      </c>
      <c r="G1792">
        <v>0</v>
      </c>
      <c r="H1792">
        <v>0</v>
      </c>
      <c r="I1792">
        <v>-1</v>
      </c>
      <c r="J1792">
        <v>0</v>
      </c>
      <c r="K1792">
        <v>0</v>
      </c>
      <c r="L1792">
        <v>2</v>
      </c>
      <c r="M1792">
        <v>0</v>
      </c>
      <c r="N1792">
        <v>0</v>
      </c>
      <c r="O1792">
        <v>0</v>
      </c>
      <c r="P1792">
        <v>1</v>
      </c>
      <c r="Q1792">
        <v>35</v>
      </c>
    </row>
    <row r="1793" spans="2:17" x14ac:dyDescent="0.25">
      <c r="B1793">
        <v>233</v>
      </c>
      <c r="C1793">
        <v>90</v>
      </c>
      <c r="D1793">
        <v>45</v>
      </c>
      <c r="E1793">
        <v>45</v>
      </c>
      <c r="F1793">
        <v>0</v>
      </c>
      <c r="G1793">
        <v>3</v>
      </c>
      <c r="H1793">
        <v>0</v>
      </c>
      <c r="I1793">
        <v>-1</v>
      </c>
      <c r="J1793">
        <v>0</v>
      </c>
      <c r="K1793">
        <v>0</v>
      </c>
      <c r="L1793">
        <v>2</v>
      </c>
      <c r="M1793">
        <v>0</v>
      </c>
      <c r="N1793">
        <v>0</v>
      </c>
      <c r="O1793">
        <v>0</v>
      </c>
      <c r="P1793">
        <v>1</v>
      </c>
      <c r="Q1793">
        <v>35</v>
      </c>
    </row>
    <row r="1794" spans="2:17" x14ac:dyDescent="0.25">
      <c r="B1794">
        <v>240</v>
      </c>
      <c r="C1794">
        <v>90</v>
      </c>
      <c r="D1794">
        <v>45</v>
      </c>
      <c r="E1794">
        <v>45</v>
      </c>
      <c r="F1794">
        <v>0</v>
      </c>
      <c r="G1794">
        <v>3</v>
      </c>
      <c r="H1794">
        <v>0</v>
      </c>
      <c r="I1794">
        <v>-1</v>
      </c>
      <c r="J1794">
        <v>0</v>
      </c>
      <c r="K1794">
        <v>0</v>
      </c>
      <c r="L1794">
        <v>2</v>
      </c>
      <c r="M1794">
        <v>0</v>
      </c>
      <c r="N1794">
        <v>0</v>
      </c>
      <c r="O1794">
        <v>0</v>
      </c>
      <c r="P1794">
        <v>1</v>
      </c>
      <c r="Q1794">
        <v>35</v>
      </c>
    </row>
    <row r="1795" spans="2:17" x14ac:dyDescent="0.25">
      <c r="B1795">
        <v>232</v>
      </c>
      <c r="C1795">
        <v>90</v>
      </c>
      <c r="D1795">
        <v>45</v>
      </c>
      <c r="E1795">
        <v>45</v>
      </c>
      <c r="F1795">
        <v>0</v>
      </c>
      <c r="G1795">
        <v>3</v>
      </c>
      <c r="H1795">
        <v>0</v>
      </c>
      <c r="I1795">
        <v>-1</v>
      </c>
      <c r="J1795">
        <v>0</v>
      </c>
      <c r="K1795">
        <v>0</v>
      </c>
      <c r="L1795">
        <v>2</v>
      </c>
      <c r="M1795">
        <v>0</v>
      </c>
      <c r="N1795">
        <v>0</v>
      </c>
      <c r="O1795">
        <v>0</v>
      </c>
      <c r="P1795">
        <v>1</v>
      </c>
      <c r="Q1795">
        <v>35</v>
      </c>
    </row>
    <row r="1796" spans="2:17" x14ac:dyDescent="0.25">
      <c r="B1796">
        <v>239</v>
      </c>
      <c r="C1796">
        <v>90</v>
      </c>
      <c r="D1796">
        <v>45</v>
      </c>
      <c r="E1796">
        <v>45</v>
      </c>
      <c r="F1796">
        <v>0</v>
      </c>
      <c r="G1796">
        <v>3</v>
      </c>
      <c r="H1796">
        <v>0</v>
      </c>
      <c r="I1796">
        <v>-1</v>
      </c>
      <c r="J1796">
        <v>0</v>
      </c>
      <c r="K1796">
        <v>0</v>
      </c>
      <c r="L1796">
        <v>2</v>
      </c>
      <c r="M1796">
        <v>0</v>
      </c>
      <c r="N1796">
        <v>0</v>
      </c>
      <c r="O1796">
        <v>0</v>
      </c>
      <c r="P1796">
        <v>1</v>
      </c>
      <c r="Q1796">
        <v>35</v>
      </c>
    </row>
    <row r="1797" spans="2:17" x14ac:dyDescent="0.25">
      <c r="B1797">
        <v>233</v>
      </c>
      <c r="C1797">
        <v>90</v>
      </c>
      <c r="D1797">
        <v>45</v>
      </c>
      <c r="E1797">
        <v>45</v>
      </c>
      <c r="F1797">
        <v>12</v>
      </c>
      <c r="G1797">
        <v>0</v>
      </c>
      <c r="H1797">
        <v>0</v>
      </c>
      <c r="I1797">
        <v>-1</v>
      </c>
      <c r="J1797">
        <v>0</v>
      </c>
      <c r="K1797">
        <v>0</v>
      </c>
      <c r="L1797">
        <v>2</v>
      </c>
      <c r="M1797">
        <v>0</v>
      </c>
      <c r="N1797">
        <v>0</v>
      </c>
      <c r="O1797">
        <v>0</v>
      </c>
      <c r="P1797">
        <v>1</v>
      </c>
      <c r="Q1797">
        <v>35</v>
      </c>
    </row>
    <row r="1798" spans="2:17" x14ac:dyDescent="0.25">
      <c r="B1798">
        <v>240</v>
      </c>
      <c r="C1798">
        <v>90</v>
      </c>
      <c r="D1798">
        <v>45</v>
      </c>
      <c r="E1798">
        <v>45</v>
      </c>
      <c r="F1798">
        <v>12</v>
      </c>
      <c r="G1798">
        <v>0</v>
      </c>
      <c r="H1798">
        <v>0</v>
      </c>
      <c r="I1798">
        <v>-1</v>
      </c>
      <c r="J1798">
        <v>0</v>
      </c>
      <c r="K1798">
        <v>0</v>
      </c>
      <c r="L1798">
        <v>2</v>
      </c>
      <c r="M1798">
        <v>0</v>
      </c>
      <c r="N1798">
        <v>0</v>
      </c>
      <c r="O1798">
        <v>0</v>
      </c>
      <c r="P1798">
        <v>1</v>
      </c>
      <c r="Q1798">
        <v>35</v>
      </c>
    </row>
    <row r="1799" spans="2:17" x14ac:dyDescent="0.25">
      <c r="B1799">
        <v>226</v>
      </c>
      <c r="C1799">
        <v>90</v>
      </c>
      <c r="D1799">
        <v>45</v>
      </c>
      <c r="E1799">
        <v>45</v>
      </c>
      <c r="F1799">
        <v>12</v>
      </c>
      <c r="G1799">
        <v>0</v>
      </c>
      <c r="H1799">
        <v>0</v>
      </c>
      <c r="I1799">
        <v>-1</v>
      </c>
      <c r="J1799">
        <v>0</v>
      </c>
      <c r="K1799">
        <v>0</v>
      </c>
      <c r="L1799">
        <v>2</v>
      </c>
      <c r="M1799">
        <v>0</v>
      </c>
      <c r="N1799">
        <v>0</v>
      </c>
      <c r="O1799">
        <v>0</v>
      </c>
      <c r="P1799">
        <v>1</v>
      </c>
      <c r="Q1799">
        <v>35</v>
      </c>
    </row>
    <row r="1800" spans="2:17" x14ac:dyDescent="0.25">
      <c r="B1800">
        <v>232</v>
      </c>
      <c r="C1800">
        <v>90</v>
      </c>
      <c r="D1800">
        <v>45</v>
      </c>
      <c r="E1800">
        <v>45</v>
      </c>
      <c r="F1800">
        <v>12</v>
      </c>
      <c r="G1800">
        <v>0</v>
      </c>
      <c r="H1800">
        <v>0</v>
      </c>
      <c r="I1800">
        <v>-1</v>
      </c>
      <c r="J1800">
        <v>0</v>
      </c>
      <c r="K1800">
        <v>0</v>
      </c>
      <c r="L1800">
        <v>2</v>
      </c>
      <c r="M1800">
        <v>0</v>
      </c>
      <c r="N1800">
        <v>0</v>
      </c>
      <c r="O1800">
        <v>0</v>
      </c>
      <c r="P1800">
        <v>1</v>
      </c>
      <c r="Q1800">
        <v>35</v>
      </c>
    </row>
    <row r="1801" spans="2:17" x14ac:dyDescent="0.25">
      <c r="B1801">
        <v>239</v>
      </c>
      <c r="C1801">
        <v>90</v>
      </c>
      <c r="D1801">
        <v>45</v>
      </c>
      <c r="E1801">
        <v>45</v>
      </c>
      <c r="F1801">
        <v>12</v>
      </c>
      <c r="G1801">
        <v>0</v>
      </c>
      <c r="H1801">
        <v>0</v>
      </c>
      <c r="I1801">
        <v>-1</v>
      </c>
      <c r="J1801">
        <v>0</v>
      </c>
      <c r="K1801">
        <v>0</v>
      </c>
      <c r="L1801">
        <v>2</v>
      </c>
      <c r="M1801">
        <v>0</v>
      </c>
      <c r="N1801">
        <v>0</v>
      </c>
      <c r="O1801">
        <v>0</v>
      </c>
      <c r="P1801">
        <v>1</v>
      </c>
      <c r="Q1801">
        <v>35</v>
      </c>
    </row>
    <row r="1802" spans="2:17" x14ac:dyDescent="0.25">
      <c r="B1802">
        <v>225</v>
      </c>
      <c r="C1802">
        <v>90</v>
      </c>
      <c r="D1802">
        <v>45</v>
      </c>
      <c r="E1802">
        <v>45</v>
      </c>
      <c r="F1802">
        <v>12</v>
      </c>
      <c r="G1802">
        <v>0</v>
      </c>
      <c r="H1802">
        <v>0</v>
      </c>
      <c r="I1802">
        <v>-1</v>
      </c>
      <c r="J1802">
        <v>0</v>
      </c>
      <c r="K1802">
        <v>0</v>
      </c>
      <c r="L1802">
        <v>2</v>
      </c>
      <c r="M1802">
        <v>0</v>
      </c>
      <c r="N1802">
        <v>0</v>
      </c>
      <c r="O1802">
        <v>0</v>
      </c>
      <c r="P1802">
        <v>1</v>
      </c>
      <c r="Q1802">
        <v>35</v>
      </c>
    </row>
    <row r="1803" spans="2:17" x14ac:dyDescent="0.25">
      <c r="B1803">
        <v>242</v>
      </c>
      <c r="C1803">
        <v>88</v>
      </c>
      <c r="D1803">
        <v>54</v>
      </c>
      <c r="E1803">
        <v>54</v>
      </c>
      <c r="F1803">
        <v>0</v>
      </c>
      <c r="G1803">
        <v>0</v>
      </c>
      <c r="H1803">
        <v>0</v>
      </c>
      <c r="I1803">
        <v>-1</v>
      </c>
      <c r="J1803">
        <v>0</v>
      </c>
      <c r="K1803">
        <v>0</v>
      </c>
      <c r="L1803">
        <v>2</v>
      </c>
      <c r="M1803">
        <v>0</v>
      </c>
      <c r="N1803">
        <v>0</v>
      </c>
      <c r="O1803">
        <v>0</v>
      </c>
      <c r="P1803">
        <v>1</v>
      </c>
      <c r="Q1803">
        <v>36</v>
      </c>
    </row>
    <row r="1804" spans="2:17" x14ac:dyDescent="0.25">
      <c r="B1804">
        <v>243</v>
      </c>
      <c r="C1804">
        <v>88</v>
      </c>
      <c r="D1804">
        <v>54</v>
      </c>
      <c r="E1804">
        <v>54</v>
      </c>
      <c r="F1804">
        <v>0</v>
      </c>
      <c r="G1804">
        <v>0</v>
      </c>
      <c r="H1804">
        <v>0</v>
      </c>
      <c r="I1804">
        <v>-1</v>
      </c>
      <c r="J1804">
        <v>0</v>
      </c>
      <c r="K1804">
        <v>0</v>
      </c>
      <c r="L1804">
        <v>2</v>
      </c>
      <c r="M1804">
        <v>0</v>
      </c>
      <c r="N1804">
        <v>0</v>
      </c>
      <c r="O1804">
        <v>0</v>
      </c>
      <c r="P1804">
        <v>1</v>
      </c>
      <c r="Q1804">
        <v>36</v>
      </c>
    </row>
    <row r="1805" spans="2:17" x14ac:dyDescent="0.25">
      <c r="B1805">
        <v>244</v>
      </c>
      <c r="C1805">
        <v>88</v>
      </c>
      <c r="D1805">
        <v>54</v>
      </c>
      <c r="E1805">
        <v>54</v>
      </c>
      <c r="F1805">
        <v>0</v>
      </c>
      <c r="G1805">
        <v>0</v>
      </c>
      <c r="H1805">
        <v>0</v>
      </c>
      <c r="I1805">
        <v>-1</v>
      </c>
      <c r="J1805">
        <v>0</v>
      </c>
      <c r="K1805">
        <v>0</v>
      </c>
      <c r="L1805">
        <v>2</v>
      </c>
      <c r="M1805">
        <v>0</v>
      </c>
      <c r="N1805">
        <v>0</v>
      </c>
      <c r="O1805">
        <v>0</v>
      </c>
      <c r="P1805">
        <v>1</v>
      </c>
      <c r="Q1805">
        <v>36</v>
      </c>
    </row>
    <row r="1806" spans="2:17" x14ac:dyDescent="0.25">
      <c r="B1806">
        <v>245</v>
      </c>
      <c r="C1806">
        <v>88</v>
      </c>
      <c r="D1806">
        <v>54</v>
      </c>
      <c r="E1806">
        <v>54</v>
      </c>
      <c r="F1806">
        <v>0</v>
      </c>
      <c r="G1806">
        <v>0</v>
      </c>
      <c r="H1806">
        <v>0</v>
      </c>
      <c r="I1806">
        <v>-1</v>
      </c>
      <c r="J1806">
        <v>0</v>
      </c>
      <c r="K1806">
        <v>0</v>
      </c>
      <c r="L1806">
        <v>2</v>
      </c>
      <c r="M1806">
        <v>0</v>
      </c>
      <c r="N1806">
        <v>0</v>
      </c>
      <c r="O1806">
        <v>0</v>
      </c>
      <c r="P1806">
        <v>1</v>
      </c>
      <c r="Q1806">
        <v>36</v>
      </c>
    </row>
    <row r="1807" spans="2:17" x14ac:dyDescent="0.25">
      <c r="B1807">
        <v>248</v>
      </c>
      <c r="C1807">
        <v>88</v>
      </c>
      <c r="D1807">
        <v>54</v>
      </c>
      <c r="E1807">
        <v>54</v>
      </c>
      <c r="F1807">
        <v>0</v>
      </c>
      <c r="G1807">
        <v>0</v>
      </c>
      <c r="H1807">
        <v>0</v>
      </c>
      <c r="I1807">
        <v>-1</v>
      </c>
      <c r="J1807">
        <v>0</v>
      </c>
      <c r="K1807">
        <v>0</v>
      </c>
      <c r="L1807">
        <v>2</v>
      </c>
      <c r="M1807">
        <v>0</v>
      </c>
      <c r="N1807">
        <v>0</v>
      </c>
      <c r="O1807">
        <v>0</v>
      </c>
      <c r="P1807">
        <v>1</v>
      </c>
      <c r="Q1807">
        <v>36</v>
      </c>
    </row>
    <row r="1808" spans="2:17" x14ac:dyDescent="0.25">
      <c r="B1808">
        <v>228</v>
      </c>
      <c r="C1808">
        <v>88</v>
      </c>
      <c r="D1808">
        <v>54</v>
      </c>
      <c r="E1808">
        <v>54</v>
      </c>
      <c r="F1808">
        <v>0</v>
      </c>
      <c r="G1808">
        <v>3</v>
      </c>
      <c r="H1808">
        <v>0</v>
      </c>
      <c r="I1808">
        <v>-1</v>
      </c>
      <c r="J1808">
        <v>0</v>
      </c>
      <c r="K1808">
        <v>0</v>
      </c>
      <c r="L1808">
        <v>2</v>
      </c>
      <c r="M1808">
        <v>0</v>
      </c>
      <c r="N1808">
        <v>0</v>
      </c>
      <c r="O1808">
        <v>0</v>
      </c>
      <c r="P1808">
        <v>1</v>
      </c>
      <c r="Q1808">
        <v>36</v>
      </c>
    </row>
    <row r="1809" spans="2:17" x14ac:dyDescent="0.25">
      <c r="B1809">
        <v>229</v>
      </c>
      <c r="C1809">
        <v>88</v>
      </c>
      <c r="D1809">
        <v>54</v>
      </c>
      <c r="E1809">
        <v>54</v>
      </c>
      <c r="F1809">
        <v>0</v>
      </c>
      <c r="G1809">
        <v>3</v>
      </c>
      <c r="H1809">
        <v>0</v>
      </c>
      <c r="I1809">
        <v>-1</v>
      </c>
      <c r="J1809">
        <v>0</v>
      </c>
      <c r="K1809">
        <v>0</v>
      </c>
      <c r="L1809">
        <v>2</v>
      </c>
      <c r="M1809">
        <v>0</v>
      </c>
      <c r="N1809">
        <v>0</v>
      </c>
      <c r="O1809">
        <v>0</v>
      </c>
      <c r="P1809">
        <v>1</v>
      </c>
      <c r="Q1809">
        <v>36</v>
      </c>
    </row>
    <row r="1810" spans="2:17" x14ac:dyDescent="0.25">
      <c r="B1810">
        <v>230</v>
      </c>
      <c r="C1810">
        <v>88</v>
      </c>
      <c r="D1810">
        <v>54</v>
      </c>
      <c r="E1810">
        <v>54</v>
      </c>
      <c r="F1810">
        <v>0</v>
      </c>
      <c r="G1810">
        <v>3</v>
      </c>
      <c r="H1810">
        <v>0</v>
      </c>
      <c r="I1810">
        <v>-1</v>
      </c>
      <c r="J1810">
        <v>0</v>
      </c>
      <c r="K1810">
        <v>0</v>
      </c>
      <c r="L1810">
        <v>2</v>
      </c>
      <c r="M1810">
        <v>0</v>
      </c>
      <c r="N1810">
        <v>0</v>
      </c>
      <c r="O1810">
        <v>0</v>
      </c>
      <c r="P1810">
        <v>1</v>
      </c>
      <c r="Q1810">
        <v>36</v>
      </c>
    </row>
    <row r="1811" spans="2:17" x14ac:dyDescent="0.25">
      <c r="B1811">
        <v>231</v>
      </c>
      <c r="C1811">
        <v>88</v>
      </c>
      <c r="D1811">
        <v>54</v>
      </c>
      <c r="E1811">
        <v>54</v>
      </c>
      <c r="F1811">
        <v>0</v>
      </c>
      <c r="G1811">
        <v>3</v>
      </c>
      <c r="H1811">
        <v>0</v>
      </c>
      <c r="I1811">
        <v>-1</v>
      </c>
      <c r="J1811">
        <v>0</v>
      </c>
      <c r="K1811">
        <v>0</v>
      </c>
      <c r="L1811">
        <v>2</v>
      </c>
      <c r="M1811">
        <v>0</v>
      </c>
      <c r="N1811">
        <v>0</v>
      </c>
      <c r="O1811">
        <v>0</v>
      </c>
      <c r="P1811">
        <v>1</v>
      </c>
      <c r="Q1811">
        <v>36</v>
      </c>
    </row>
    <row r="1812" spans="2:17" x14ac:dyDescent="0.25">
      <c r="B1812">
        <v>234</v>
      </c>
      <c r="C1812">
        <v>88</v>
      </c>
      <c r="D1812">
        <v>54</v>
      </c>
      <c r="E1812">
        <v>54</v>
      </c>
      <c r="F1812">
        <v>0</v>
      </c>
      <c r="G1812">
        <v>3</v>
      </c>
      <c r="H1812">
        <v>0</v>
      </c>
      <c r="I1812">
        <v>-1</v>
      </c>
      <c r="J1812">
        <v>0</v>
      </c>
      <c r="K1812">
        <v>0</v>
      </c>
      <c r="L1812">
        <v>2</v>
      </c>
      <c r="M1812">
        <v>0</v>
      </c>
      <c r="N1812">
        <v>0</v>
      </c>
      <c r="O1812">
        <v>0</v>
      </c>
      <c r="P1812">
        <v>1</v>
      </c>
      <c r="Q1812">
        <v>36</v>
      </c>
    </row>
    <row r="1813" spans="2:17" x14ac:dyDescent="0.25">
      <c r="B1813">
        <v>235</v>
      </c>
      <c r="C1813">
        <v>88</v>
      </c>
      <c r="D1813">
        <v>54</v>
      </c>
      <c r="E1813">
        <v>54</v>
      </c>
      <c r="F1813">
        <v>0</v>
      </c>
      <c r="G1813">
        <v>3</v>
      </c>
      <c r="H1813">
        <v>0</v>
      </c>
      <c r="I1813">
        <v>-1</v>
      </c>
      <c r="J1813">
        <v>0</v>
      </c>
      <c r="K1813">
        <v>0</v>
      </c>
      <c r="L1813">
        <v>2</v>
      </c>
      <c r="M1813">
        <v>0</v>
      </c>
      <c r="N1813">
        <v>0</v>
      </c>
      <c r="O1813">
        <v>0</v>
      </c>
      <c r="P1813">
        <v>1</v>
      </c>
      <c r="Q1813">
        <v>36</v>
      </c>
    </row>
    <row r="1814" spans="2:17" x14ac:dyDescent="0.25">
      <c r="B1814">
        <v>236</v>
      </c>
      <c r="C1814">
        <v>88</v>
      </c>
      <c r="D1814">
        <v>54</v>
      </c>
      <c r="E1814">
        <v>54</v>
      </c>
      <c r="F1814">
        <v>0</v>
      </c>
      <c r="G1814">
        <v>3</v>
      </c>
      <c r="H1814">
        <v>0</v>
      </c>
      <c r="I1814">
        <v>-1</v>
      </c>
      <c r="J1814">
        <v>0</v>
      </c>
      <c r="K1814">
        <v>0</v>
      </c>
      <c r="L1814">
        <v>2</v>
      </c>
      <c r="M1814">
        <v>0</v>
      </c>
      <c r="N1814">
        <v>0</v>
      </c>
      <c r="O1814">
        <v>0</v>
      </c>
      <c r="P1814">
        <v>1</v>
      </c>
      <c r="Q1814">
        <v>36</v>
      </c>
    </row>
    <row r="1815" spans="2:17" x14ac:dyDescent="0.25">
      <c r="B1815">
        <v>237</v>
      </c>
      <c r="C1815">
        <v>88</v>
      </c>
      <c r="D1815">
        <v>54</v>
      </c>
      <c r="E1815">
        <v>54</v>
      </c>
      <c r="F1815">
        <v>0</v>
      </c>
      <c r="G1815">
        <v>3</v>
      </c>
      <c r="H1815">
        <v>0</v>
      </c>
      <c r="I1815">
        <v>-1</v>
      </c>
      <c r="J1815">
        <v>0</v>
      </c>
      <c r="K1815">
        <v>0</v>
      </c>
      <c r="L1815">
        <v>2</v>
      </c>
      <c r="M1815">
        <v>0</v>
      </c>
      <c r="N1815">
        <v>0</v>
      </c>
      <c r="O1815">
        <v>0</v>
      </c>
      <c r="P1815">
        <v>1</v>
      </c>
      <c r="Q1815">
        <v>36</v>
      </c>
    </row>
    <row r="1816" spans="2:17" x14ac:dyDescent="0.25">
      <c r="B1816">
        <v>238</v>
      </c>
      <c r="C1816">
        <v>88</v>
      </c>
      <c r="D1816">
        <v>54</v>
      </c>
      <c r="E1816">
        <v>54</v>
      </c>
      <c r="F1816">
        <v>0</v>
      </c>
      <c r="G1816">
        <v>3</v>
      </c>
      <c r="H1816">
        <v>0</v>
      </c>
      <c r="I1816">
        <v>-1</v>
      </c>
      <c r="J1816">
        <v>0</v>
      </c>
      <c r="K1816">
        <v>0</v>
      </c>
      <c r="L1816">
        <v>2</v>
      </c>
      <c r="M1816">
        <v>0</v>
      </c>
      <c r="N1816">
        <v>0</v>
      </c>
      <c r="O1816">
        <v>0</v>
      </c>
      <c r="P1816">
        <v>1</v>
      </c>
      <c r="Q1816">
        <v>36</v>
      </c>
    </row>
    <row r="1817" spans="2:17" x14ac:dyDescent="0.25">
      <c r="B1817">
        <v>241</v>
      </c>
      <c r="C1817">
        <v>88</v>
      </c>
      <c r="D1817">
        <v>54</v>
      </c>
      <c r="E1817">
        <v>54</v>
      </c>
      <c r="F1817">
        <v>0</v>
      </c>
      <c r="G1817">
        <v>3</v>
      </c>
      <c r="H1817">
        <v>0</v>
      </c>
      <c r="I1817">
        <v>-1</v>
      </c>
      <c r="J1817">
        <v>0</v>
      </c>
      <c r="K1817">
        <v>0</v>
      </c>
      <c r="L1817">
        <v>2</v>
      </c>
      <c r="M1817">
        <v>0</v>
      </c>
      <c r="N1817">
        <v>0</v>
      </c>
      <c r="O1817">
        <v>0</v>
      </c>
      <c r="P1817">
        <v>1</v>
      </c>
      <c r="Q1817">
        <v>36</v>
      </c>
    </row>
    <row r="1818" spans="2:17" x14ac:dyDescent="0.25">
      <c r="B1818">
        <v>228</v>
      </c>
      <c r="C1818">
        <v>88</v>
      </c>
      <c r="D1818">
        <v>54</v>
      </c>
      <c r="E1818">
        <v>54</v>
      </c>
      <c r="F1818">
        <v>12</v>
      </c>
      <c r="G1818">
        <v>15</v>
      </c>
      <c r="H1818">
        <v>0</v>
      </c>
      <c r="I1818">
        <v>-1</v>
      </c>
      <c r="J1818">
        <v>0</v>
      </c>
      <c r="K1818">
        <v>0</v>
      </c>
      <c r="L1818">
        <v>2</v>
      </c>
      <c r="M1818">
        <v>0</v>
      </c>
      <c r="N1818">
        <v>0</v>
      </c>
      <c r="O1818">
        <v>0</v>
      </c>
      <c r="P1818">
        <v>1</v>
      </c>
      <c r="Q1818">
        <v>36</v>
      </c>
    </row>
    <row r="1819" spans="2:17" x14ac:dyDescent="0.25">
      <c r="B1819">
        <v>229</v>
      </c>
      <c r="C1819">
        <v>88</v>
      </c>
      <c r="D1819">
        <v>54</v>
      </c>
      <c r="E1819">
        <v>54</v>
      </c>
      <c r="F1819">
        <v>12</v>
      </c>
      <c r="G1819">
        <v>15</v>
      </c>
      <c r="H1819">
        <v>0</v>
      </c>
      <c r="I1819">
        <v>-1</v>
      </c>
      <c r="J1819">
        <v>0</v>
      </c>
      <c r="K1819">
        <v>0</v>
      </c>
      <c r="L1819">
        <v>2</v>
      </c>
      <c r="M1819">
        <v>0</v>
      </c>
      <c r="N1819">
        <v>0</v>
      </c>
      <c r="O1819">
        <v>0</v>
      </c>
      <c r="P1819">
        <v>1</v>
      </c>
      <c r="Q1819">
        <v>36</v>
      </c>
    </row>
    <row r="1820" spans="2:17" x14ac:dyDescent="0.25">
      <c r="B1820">
        <v>230</v>
      </c>
      <c r="C1820">
        <v>88</v>
      </c>
      <c r="D1820">
        <v>54</v>
      </c>
      <c r="E1820">
        <v>54</v>
      </c>
      <c r="F1820">
        <v>12</v>
      </c>
      <c r="G1820">
        <v>15</v>
      </c>
      <c r="H1820">
        <v>0</v>
      </c>
      <c r="I1820">
        <v>-1</v>
      </c>
      <c r="J1820">
        <v>0</v>
      </c>
      <c r="K1820">
        <v>0</v>
      </c>
      <c r="L1820">
        <v>2</v>
      </c>
      <c r="M1820">
        <v>0</v>
      </c>
      <c r="N1820">
        <v>0</v>
      </c>
      <c r="O1820">
        <v>0</v>
      </c>
      <c r="P1820">
        <v>1</v>
      </c>
      <c r="Q1820">
        <v>36</v>
      </c>
    </row>
    <row r="1821" spans="2:17" x14ac:dyDescent="0.25">
      <c r="B1821">
        <v>231</v>
      </c>
      <c r="C1821">
        <v>88</v>
      </c>
      <c r="D1821">
        <v>54</v>
      </c>
      <c r="E1821">
        <v>54</v>
      </c>
      <c r="F1821">
        <v>12</v>
      </c>
      <c r="G1821">
        <v>15</v>
      </c>
      <c r="H1821">
        <v>0</v>
      </c>
      <c r="I1821">
        <v>-1</v>
      </c>
      <c r="J1821">
        <v>0</v>
      </c>
      <c r="K1821">
        <v>0</v>
      </c>
      <c r="L1821">
        <v>2</v>
      </c>
      <c r="M1821">
        <v>0</v>
      </c>
      <c r="N1821">
        <v>0</v>
      </c>
      <c r="O1821">
        <v>0</v>
      </c>
      <c r="P1821">
        <v>1</v>
      </c>
      <c r="Q1821">
        <v>36</v>
      </c>
    </row>
    <row r="1822" spans="2:17" x14ac:dyDescent="0.25">
      <c r="B1822">
        <v>234</v>
      </c>
      <c r="C1822">
        <v>88</v>
      </c>
      <c r="D1822">
        <v>54</v>
      </c>
      <c r="E1822">
        <v>54</v>
      </c>
      <c r="F1822">
        <v>12</v>
      </c>
      <c r="G1822">
        <v>15</v>
      </c>
      <c r="H1822">
        <v>0</v>
      </c>
      <c r="I1822">
        <v>-1</v>
      </c>
      <c r="J1822">
        <v>0</v>
      </c>
      <c r="K1822">
        <v>0</v>
      </c>
      <c r="L1822">
        <v>2</v>
      </c>
      <c r="M1822">
        <v>0</v>
      </c>
      <c r="N1822">
        <v>0</v>
      </c>
      <c r="O1822">
        <v>0</v>
      </c>
      <c r="P1822">
        <v>1</v>
      </c>
      <c r="Q1822">
        <v>36</v>
      </c>
    </row>
    <row r="1823" spans="2:17" x14ac:dyDescent="0.25">
      <c r="B1823">
        <v>235</v>
      </c>
      <c r="C1823">
        <v>88</v>
      </c>
      <c r="D1823">
        <v>54</v>
      </c>
      <c r="E1823">
        <v>54</v>
      </c>
      <c r="F1823">
        <v>12</v>
      </c>
      <c r="G1823">
        <v>15</v>
      </c>
      <c r="H1823">
        <v>0</v>
      </c>
      <c r="I1823">
        <v>-1</v>
      </c>
      <c r="J1823">
        <v>0</v>
      </c>
      <c r="K1823">
        <v>0</v>
      </c>
      <c r="L1823">
        <v>2</v>
      </c>
      <c r="M1823">
        <v>0</v>
      </c>
      <c r="N1823">
        <v>0</v>
      </c>
      <c r="O1823">
        <v>0</v>
      </c>
      <c r="P1823">
        <v>1</v>
      </c>
      <c r="Q1823">
        <v>36</v>
      </c>
    </row>
    <row r="1824" spans="2:17" x14ac:dyDescent="0.25">
      <c r="B1824">
        <v>236</v>
      </c>
      <c r="C1824">
        <v>88</v>
      </c>
      <c r="D1824">
        <v>54</v>
      </c>
      <c r="E1824">
        <v>54</v>
      </c>
      <c r="F1824">
        <v>12</v>
      </c>
      <c r="G1824">
        <v>15</v>
      </c>
      <c r="H1824">
        <v>0</v>
      </c>
      <c r="I1824">
        <v>-1</v>
      </c>
      <c r="J1824">
        <v>0</v>
      </c>
      <c r="K1824">
        <v>0</v>
      </c>
      <c r="L1824">
        <v>2</v>
      </c>
      <c r="M1824">
        <v>0</v>
      </c>
      <c r="N1824">
        <v>0</v>
      </c>
      <c r="O1824">
        <v>0</v>
      </c>
      <c r="P1824">
        <v>1</v>
      </c>
      <c r="Q1824">
        <v>36</v>
      </c>
    </row>
    <row r="1825" spans="2:17" x14ac:dyDescent="0.25">
      <c r="B1825">
        <v>237</v>
      </c>
      <c r="C1825">
        <v>88</v>
      </c>
      <c r="D1825">
        <v>54</v>
      </c>
      <c r="E1825">
        <v>54</v>
      </c>
      <c r="F1825">
        <v>12</v>
      </c>
      <c r="G1825">
        <v>15</v>
      </c>
      <c r="H1825">
        <v>0</v>
      </c>
      <c r="I1825">
        <v>-1</v>
      </c>
      <c r="J1825">
        <v>0</v>
      </c>
      <c r="K1825">
        <v>0</v>
      </c>
      <c r="L1825">
        <v>2</v>
      </c>
      <c r="M1825">
        <v>0</v>
      </c>
      <c r="N1825">
        <v>0</v>
      </c>
      <c r="O1825">
        <v>0</v>
      </c>
      <c r="P1825">
        <v>1</v>
      </c>
      <c r="Q1825">
        <v>36</v>
      </c>
    </row>
    <row r="1826" spans="2:17" x14ac:dyDescent="0.25">
      <c r="B1826">
        <v>238</v>
      </c>
      <c r="C1826">
        <v>88</v>
      </c>
      <c r="D1826">
        <v>54</v>
      </c>
      <c r="E1826">
        <v>54</v>
      </c>
      <c r="F1826">
        <v>12</v>
      </c>
      <c r="G1826">
        <v>15</v>
      </c>
      <c r="H1826">
        <v>0</v>
      </c>
      <c r="I1826">
        <v>-1</v>
      </c>
      <c r="J1826">
        <v>0</v>
      </c>
      <c r="K1826">
        <v>0</v>
      </c>
      <c r="L1826">
        <v>2</v>
      </c>
      <c r="M1826">
        <v>0</v>
      </c>
      <c r="N1826">
        <v>0</v>
      </c>
      <c r="O1826">
        <v>0</v>
      </c>
      <c r="P1826">
        <v>1</v>
      </c>
      <c r="Q1826">
        <v>36</v>
      </c>
    </row>
    <row r="1827" spans="2:17" x14ac:dyDescent="0.25">
      <c r="B1827">
        <v>241</v>
      </c>
      <c r="C1827">
        <v>88</v>
      </c>
      <c r="D1827">
        <v>54</v>
      </c>
      <c r="E1827">
        <v>54</v>
      </c>
      <c r="F1827">
        <v>12</v>
      </c>
      <c r="G1827">
        <v>15</v>
      </c>
      <c r="H1827">
        <v>0</v>
      </c>
      <c r="I1827">
        <v>-1</v>
      </c>
      <c r="J1827">
        <v>0</v>
      </c>
      <c r="K1827">
        <v>0</v>
      </c>
      <c r="L1827">
        <v>2</v>
      </c>
      <c r="M1827">
        <v>0</v>
      </c>
      <c r="N1827">
        <v>0</v>
      </c>
      <c r="O1827">
        <v>0</v>
      </c>
      <c r="P1827">
        <v>1</v>
      </c>
      <c r="Q1827">
        <v>36</v>
      </c>
    </row>
    <row r="1828" spans="2:17" x14ac:dyDescent="0.25">
      <c r="B1828">
        <v>221</v>
      </c>
      <c r="C1828">
        <v>88</v>
      </c>
      <c r="D1828">
        <v>54</v>
      </c>
      <c r="E1828">
        <v>54</v>
      </c>
      <c r="F1828">
        <v>12</v>
      </c>
      <c r="G1828">
        <v>15</v>
      </c>
      <c r="H1828">
        <v>0</v>
      </c>
      <c r="I1828">
        <v>-1</v>
      </c>
      <c r="J1828">
        <v>0</v>
      </c>
      <c r="K1828">
        <v>0</v>
      </c>
      <c r="L1828">
        <v>2</v>
      </c>
      <c r="M1828">
        <v>0</v>
      </c>
      <c r="N1828">
        <v>0</v>
      </c>
      <c r="O1828">
        <v>0</v>
      </c>
      <c r="P1828">
        <v>1</v>
      </c>
      <c r="Q1828">
        <v>36</v>
      </c>
    </row>
    <row r="1829" spans="2:17" x14ac:dyDescent="0.25">
      <c r="B1829">
        <v>222</v>
      </c>
      <c r="C1829">
        <v>88</v>
      </c>
      <c r="D1829">
        <v>54</v>
      </c>
      <c r="E1829">
        <v>54</v>
      </c>
      <c r="F1829">
        <v>12</v>
      </c>
      <c r="G1829">
        <v>15</v>
      </c>
      <c r="H1829">
        <v>0</v>
      </c>
      <c r="I1829">
        <v>-1</v>
      </c>
      <c r="J1829">
        <v>0</v>
      </c>
      <c r="K1829">
        <v>0</v>
      </c>
      <c r="L1829">
        <v>2</v>
      </c>
      <c r="M1829">
        <v>0</v>
      </c>
      <c r="N1829">
        <v>0</v>
      </c>
      <c r="O1829">
        <v>0</v>
      </c>
      <c r="P1829">
        <v>1</v>
      </c>
      <c r="Q1829">
        <v>36</v>
      </c>
    </row>
    <row r="1830" spans="2:17" x14ac:dyDescent="0.25">
      <c r="B1830">
        <v>223</v>
      </c>
      <c r="C1830">
        <v>88</v>
      </c>
      <c r="D1830">
        <v>54</v>
      </c>
      <c r="E1830">
        <v>54</v>
      </c>
      <c r="F1830">
        <v>12</v>
      </c>
      <c r="G1830">
        <v>15</v>
      </c>
      <c r="H1830">
        <v>0</v>
      </c>
      <c r="I1830">
        <v>-1</v>
      </c>
      <c r="J1830">
        <v>0</v>
      </c>
      <c r="K1830">
        <v>0</v>
      </c>
      <c r="L1830">
        <v>2</v>
      </c>
      <c r="M1830">
        <v>0</v>
      </c>
      <c r="N1830">
        <v>0</v>
      </c>
      <c r="O1830">
        <v>0</v>
      </c>
      <c r="P1830">
        <v>1</v>
      </c>
      <c r="Q1830">
        <v>36</v>
      </c>
    </row>
    <row r="1831" spans="2:17" x14ac:dyDescent="0.25">
      <c r="B1831">
        <v>224</v>
      </c>
      <c r="C1831">
        <v>88</v>
      </c>
      <c r="D1831">
        <v>54</v>
      </c>
      <c r="E1831">
        <v>54</v>
      </c>
      <c r="F1831">
        <v>12</v>
      </c>
      <c r="G1831">
        <v>15</v>
      </c>
      <c r="H1831">
        <v>0</v>
      </c>
      <c r="I1831">
        <v>-1</v>
      </c>
      <c r="J1831">
        <v>0</v>
      </c>
      <c r="K1831">
        <v>0</v>
      </c>
      <c r="L1831">
        <v>2</v>
      </c>
      <c r="M1831">
        <v>0</v>
      </c>
      <c r="N1831">
        <v>0</v>
      </c>
      <c r="O1831">
        <v>0</v>
      </c>
      <c r="P1831">
        <v>1</v>
      </c>
      <c r="Q1831">
        <v>36</v>
      </c>
    </row>
    <row r="1832" spans="2:17" x14ac:dyDescent="0.25">
      <c r="B1832">
        <v>227</v>
      </c>
      <c r="C1832">
        <v>88</v>
      </c>
      <c r="D1832">
        <v>54</v>
      </c>
      <c r="E1832">
        <v>54</v>
      </c>
      <c r="F1832">
        <v>12</v>
      </c>
      <c r="G1832">
        <v>15</v>
      </c>
      <c r="H1832">
        <v>0</v>
      </c>
      <c r="I1832">
        <v>-1</v>
      </c>
      <c r="J1832">
        <v>0</v>
      </c>
      <c r="K1832">
        <v>0</v>
      </c>
      <c r="L1832">
        <v>2</v>
      </c>
      <c r="M1832">
        <v>0</v>
      </c>
      <c r="N1832">
        <v>0</v>
      </c>
      <c r="O1832">
        <v>0</v>
      </c>
      <c r="P1832">
        <v>1</v>
      </c>
      <c r="Q1832">
        <v>36</v>
      </c>
    </row>
    <row r="1833" spans="2:17" x14ac:dyDescent="0.25">
      <c r="B1833">
        <v>247</v>
      </c>
      <c r="C1833">
        <v>88</v>
      </c>
      <c r="D1833">
        <v>45</v>
      </c>
      <c r="E1833">
        <v>45</v>
      </c>
      <c r="F1833">
        <v>0</v>
      </c>
      <c r="G1833">
        <v>0</v>
      </c>
      <c r="H1833">
        <v>0</v>
      </c>
      <c r="I1833">
        <v>-1</v>
      </c>
      <c r="J1833">
        <v>0</v>
      </c>
      <c r="K1833">
        <v>0</v>
      </c>
      <c r="L1833">
        <v>2</v>
      </c>
      <c r="M1833">
        <v>0</v>
      </c>
      <c r="N1833">
        <v>0</v>
      </c>
      <c r="O1833">
        <v>0</v>
      </c>
      <c r="P1833">
        <v>1</v>
      </c>
      <c r="Q1833">
        <v>36</v>
      </c>
    </row>
    <row r="1834" spans="2:17" x14ac:dyDescent="0.25">
      <c r="B1834">
        <v>246</v>
      </c>
      <c r="C1834">
        <v>88</v>
      </c>
      <c r="D1834">
        <v>45</v>
      </c>
      <c r="E1834">
        <v>45</v>
      </c>
      <c r="F1834">
        <v>0</v>
      </c>
      <c r="G1834">
        <v>0</v>
      </c>
      <c r="H1834">
        <v>0</v>
      </c>
      <c r="I1834">
        <v>-1</v>
      </c>
      <c r="J1834">
        <v>0</v>
      </c>
      <c r="K1834">
        <v>0</v>
      </c>
      <c r="L1834">
        <v>2</v>
      </c>
      <c r="M1834">
        <v>0</v>
      </c>
      <c r="N1834">
        <v>0</v>
      </c>
      <c r="O1834">
        <v>0</v>
      </c>
      <c r="P1834">
        <v>1</v>
      </c>
      <c r="Q1834">
        <v>36</v>
      </c>
    </row>
    <row r="1835" spans="2:17" x14ac:dyDescent="0.25">
      <c r="B1835">
        <v>233</v>
      </c>
      <c r="C1835">
        <v>88</v>
      </c>
      <c r="D1835">
        <v>45</v>
      </c>
      <c r="E1835">
        <v>45</v>
      </c>
      <c r="F1835">
        <v>0</v>
      </c>
      <c r="G1835">
        <v>3</v>
      </c>
      <c r="H1835">
        <v>0</v>
      </c>
      <c r="I1835">
        <v>-1</v>
      </c>
      <c r="J1835">
        <v>0</v>
      </c>
      <c r="K1835">
        <v>0</v>
      </c>
      <c r="L1835">
        <v>2</v>
      </c>
      <c r="M1835">
        <v>0</v>
      </c>
      <c r="N1835">
        <v>0</v>
      </c>
      <c r="O1835">
        <v>0</v>
      </c>
      <c r="P1835">
        <v>1</v>
      </c>
      <c r="Q1835">
        <v>36</v>
      </c>
    </row>
    <row r="1836" spans="2:17" x14ac:dyDescent="0.25">
      <c r="B1836">
        <v>240</v>
      </c>
      <c r="C1836">
        <v>88</v>
      </c>
      <c r="D1836">
        <v>45</v>
      </c>
      <c r="E1836">
        <v>45</v>
      </c>
      <c r="F1836">
        <v>0</v>
      </c>
      <c r="G1836">
        <v>3</v>
      </c>
      <c r="H1836">
        <v>0</v>
      </c>
      <c r="I1836">
        <v>-1</v>
      </c>
      <c r="J1836">
        <v>0</v>
      </c>
      <c r="K1836">
        <v>0</v>
      </c>
      <c r="L1836">
        <v>2</v>
      </c>
      <c r="M1836">
        <v>0</v>
      </c>
      <c r="N1836">
        <v>0</v>
      </c>
      <c r="O1836">
        <v>0</v>
      </c>
      <c r="P1836">
        <v>1</v>
      </c>
      <c r="Q1836">
        <v>36</v>
      </c>
    </row>
    <row r="1837" spans="2:17" x14ac:dyDescent="0.25">
      <c r="B1837">
        <v>232</v>
      </c>
      <c r="C1837">
        <v>88</v>
      </c>
      <c r="D1837">
        <v>45</v>
      </c>
      <c r="E1837">
        <v>45</v>
      </c>
      <c r="F1837">
        <v>0</v>
      </c>
      <c r="G1837">
        <v>3</v>
      </c>
      <c r="H1837">
        <v>0</v>
      </c>
      <c r="I1837">
        <v>-1</v>
      </c>
      <c r="J1837">
        <v>0</v>
      </c>
      <c r="K1837">
        <v>0</v>
      </c>
      <c r="L1837">
        <v>2</v>
      </c>
      <c r="M1837">
        <v>0</v>
      </c>
      <c r="N1837">
        <v>0</v>
      </c>
      <c r="O1837">
        <v>0</v>
      </c>
      <c r="P1837">
        <v>1</v>
      </c>
      <c r="Q1837">
        <v>36</v>
      </c>
    </row>
    <row r="1838" spans="2:17" x14ac:dyDescent="0.25">
      <c r="B1838">
        <v>239</v>
      </c>
      <c r="C1838">
        <v>88</v>
      </c>
      <c r="D1838">
        <v>45</v>
      </c>
      <c r="E1838">
        <v>45</v>
      </c>
      <c r="F1838">
        <v>0</v>
      </c>
      <c r="G1838">
        <v>3</v>
      </c>
      <c r="H1838">
        <v>0</v>
      </c>
      <c r="I1838">
        <v>-1</v>
      </c>
      <c r="J1838">
        <v>0</v>
      </c>
      <c r="K1838">
        <v>0</v>
      </c>
      <c r="L1838">
        <v>2</v>
      </c>
      <c r="M1838">
        <v>0</v>
      </c>
      <c r="N1838">
        <v>0</v>
      </c>
      <c r="O1838">
        <v>0</v>
      </c>
      <c r="P1838">
        <v>1</v>
      </c>
      <c r="Q1838">
        <v>36</v>
      </c>
    </row>
    <row r="1839" spans="2:17" x14ac:dyDescent="0.25">
      <c r="B1839">
        <v>233</v>
      </c>
      <c r="C1839">
        <v>88</v>
      </c>
      <c r="D1839">
        <v>45</v>
      </c>
      <c r="E1839">
        <v>45</v>
      </c>
      <c r="F1839">
        <v>12</v>
      </c>
      <c r="G1839">
        <v>0</v>
      </c>
      <c r="H1839">
        <v>0</v>
      </c>
      <c r="I1839">
        <v>-1</v>
      </c>
      <c r="J1839">
        <v>0</v>
      </c>
      <c r="K1839">
        <v>0</v>
      </c>
      <c r="L1839">
        <v>2</v>
      </c>
      <c r="M1839">
        <v>0</v>
      </c>
      <c r="N1839">
        <v>0</v>
      </c>
      <c r="O1839">
        <v>0</v>
      </c>
      <c r="P1839">
        <v>1</v>
      </c>
      <c r="Q1839">
        <v>36</v>
      </c>
    </row>
    <row r="1840" spans="2:17" x14ac:dyDescent="0.25">
      <c r="B1840">
        <v>240</v>
      </c>
      <c r="C1840">
        <v>88</v>
      </c>
      <c r="D1840">
        <v>45</v>
      </c>
      <c r="E1840">
        <v>45</v>
      </c>
      <c r="F1840">
        <v>12</v>
      </c>
      <c r="G1840">
        <v>0</v>
      </c>
      <c r="H1840">
        <v>0</v>
      </c>
      <c r="I1840">
        <v>-1</v>
      </c>
      <c r="J1840">
        <v>0</v>
      </c>
      <c r="K1840">
        <v>0</v>
      </c>
      <c r="L1840">
        <v>2</v>
      </c>
      <c r="M1840">
        <v>0</v>
      </c>
      <c r="N1840">
        <v>0</v>
      </c>
      <c r="O1840">
        <v>0</v>
      </c>
      <c r="P1840">
        <v>1</v>
      </c>
      <c r="Q1840">
        <v>36</v>
      </c>
    </row>
    <row r="1841" spans="2:17" x14ac:dyDescent="0.25">
      <c r="B1841">
        <v>226</v>
      </c>
      <c r="C1841">
        <v>88</v>
      </c>
      <c r="D1841">
        <v>45</v>
      </c>
      <c r="E1841">
        <v>45</v>
      </c>
      <c r="F1841">
        <v>12</v>
      </c>
      <c r="G1841">
        <v>0</v>
      </c>
      <c r="H1841">
        <v>0</v>
      </c>
      <c r="I1841">
        <v>-1</v>
      </c>
      <c r="J1841">
        <v>0</v>
      </c>
      <c r="K1841">
        <v>0</v>
      </c>
      <c r="L1841">
        <v>2</v>
      </c>
      <c r="M1841">
        <v>0</v>
      </c>
      <c r="N1841">
        <v>0</v>
      </c>
      <c r="O1841">
        <v>0</v>
      </c>
      <c r="P1841">
        <v>1</v>
      </c>
      <c r="Q1841">
        <v>36</v>
      </c>
    </row>
    <row r="1842" spans="2:17" x14ac:dyDescent="0.25">
      <c r="B1842">
        <v>232</v>
      </c>
      <c r="C1842">
        <v>88</v>
      </c>
      <c r="D1842">
        <v>45</v>
      </c>
      <c r="E1842">
        <v>45</v>
      </c>
      <c r="F1842">
        <v>12</v>
      </c>
      <c r="G1842">
        <v>0</v>
      </c>
      <c r="H1842">
        <v>0</v>
      </c>
      <c r="I1842">
        <v>-1</v>
      </c>
      <c r="J1842">
        <v>0</v>
      </c>
      <c r="K1842">
        <v>0</v>
      </c>
      <c r="L1842">
        <v>2</v>
      </c>
      <c r="M1842">
        <v>0</v>
      </c>
      <c r="N1842">
        <v>0</v>
      </c>
      <c r="O1842">
        <v>0</v>
      </c>
      <c r="P1842">
        <v>1</v>
      </c>
      <c r="Q1842">
        <v>36</v>
      </c>
    </row>
    <row r="1843" spans="2:17" x14ac:dyDescent="0.25">
      <c r="B1843">
        <v>239</v>
      </c>
      <c r="C1843">
        <v>88</v>
      </c>
      <c r="D1843">
        <v>45</v>
      </c>
      <c r="E1843">
        <v>45</v>
      </c>
      <c r="F1843">
        <v>12</v>
      </c>
      <c r="G1843">
        <v>0</v>
      </c>
      <c r="H1843">
        <v>0</v>
      </c>
      <c r="I1843">
        <v>-1</v>
      </c>
      <c r="J1843">
        <v>0</v>
      </c>
      <c r="K1843">
        <v>0</v>
      </c>
      <c r="L1843">
        <v>2</v>
      </c>
      <c r="M1843">
        <v>0</v>
      </c>
      <c r="N1843">
        <v>0</v>
      </c>
      <c r="O1843">
        <v>0</v>
      </c>
      <c r="P1843">
        <v>1</v>
      </c>
      <c r="Q1843">
        <v>36</v>
      </c>
    </row>
    <row r="1844" spans="2:17" x14ac:dyDescent="0.25">
      <c r="B1844">
        <v>225</v>
      </c>
      <c r="C1844">
        <v>88</v>
      </c>
      <c r="D1844">
        <v>45</v>
      </c>
      <c r="E1844">
        <v>45</v>
      </c>
      <c r="F1844">
        <v>12</v>
      </c>
      <c r="G1844">
        <v>0</v>
      </c>
      <c r="H1844">
        <v>0</v>
      </c>
      <c r="I1844">
        <v>-1</v>
      </c>
      <c r="J1844">
        <v>0</v>
      </c>
      <c r="K1844">
        <v>0</v>
      </c>
      <c r="L1844">
        <v>2</v>
      </c>
      <c r="M1844">
        <v>0</v>
      </c>
      <c r="N1844">
        <v>0</v>
      </c>
      <c r="O1844">
        <v>0</v>
      </c>
      <c r="P1844">
        <v>1</v>
      </c>
      <c r="Q1844">
        <v>36</v>
      </c>
    </row>
    <row r="1845" spans="2:17" x14ac:dyDescent="0.25">
      <c r="B1845">
        <v>380</v>
      </c>
      <c r="C1845">
        <v>89</v>
      </c>
      <c r="D1845">
        <v>-4.5</v>
      </c>
      <c r="E1845">
        <v>-4.5</v>
      </c>
      <c r="F1845">
        <v>0</v>
      </c>
      <c r="G1845">
        <v>0</v>
      </c>
      <c r="H1845">
        <v>0</v>
      </c>
      <c r="I1845">
        <v>-1</v>
      </c>
      <c r="J1845">
        <v>0</v>
      </c>
      <c r="K1845">
        <v>0</v>
      </c>
      <c r="L1845">
        <v>2</v>
      </c>
      <c r="M1845">
        <v>0</v>
      </c>
      <c r="N1845">
        <v>0</v>
      </c>
      <c r="O1845">
        <v>0</v>
      </c>
      <c r="P1845">
        <v>1</v>
      </c>
      <c r="Q1845">
        <v>52</v>
      </c>
    </row>
    <row r="1846" spans="2:17" x14ac:dyDescent="0.25">
      <c r="B1846">
        <v>381</v>
      </c>
      <c r="C1846">
        <v>89</v>
      </c>
      <c r="D1846">
        <v>-4.5</v>
      </c>
      <c r="E1846">
        <v>-4.5</v>
      </c>
      <c r="F1846">
        <v>0</v>
      </c>
      <c r="G1846">
        <v>0</v>
      </c>
      <c r="H1846">
        <v>0</v>
      </c>
      <c r="I1846">
        <v>-1</v>
      </c>
      <c r="J1846">
        <v>0</v>
      </c>
      <c r="K1846">
        <v>0</v>
      </c>
      <c r="L1846">
        <v>2</v>
      </c>
      <c r="M1846">
        <v>0</v>
      </c>
      <c r="N1846">
        <v>0</v>
      </c>
      <c r="O1846">
        <v>0</v>
      </c>
      <c r="P1846">
        <v>1</v>
      </c>
      <c r="Q1846">
        <v>52</v>
      </c>
    </row>
    <row r="1847" spans="2:17" x14ac:dyDescent="0.25">
      <c r="B1847">
        <v>275</v>
      </c>
      <c r="C1847">
        <v>89</v>
      </c>
      <c r="D1847">
        <v>-2.2999999999999998</v>
      </c>
      <c r="E1847">
        <v>-2.2999999999999998</v>
      </c>
      <c r="F1847">
        <v>0</v>
      </c>
      <c r="G1847">
        <v>0</v>
      </c>
      <c r="H1847">
        <v>0</v>
      </c>
      <c r="I1847">
        <v>-1</v>
      </c>
      <c r="J1847">
        <v>0</v>
      </c>
      <c r="K1847">
        <v>0</v>
      </c>
      <c r="L1847">
        <v>2</v>
      </c>
      <c r="M1847">
        <v>0</v>
      </c>
      <c r="N1847">
        <v>0</v>
      </c>
      <c r="O1847">
        <v>0</v>
      </c>
      <c r="P1847">
        <v>1</v>
      </c>
      <c r="Q1847">
        <v>52</v>
      </c>
    </row>
    <row r="1848" spans="2:17" x14ac:dyDescent="0.25">
      <c r="B1848">
        <v>276</v>
      </c>
      <c r="C1848">
        <v>89</v>
      </c>
      <c r="D1848">
        <v>-2.2999999999999998</v>
      </c>
      <c r="E1848">
        <v>-2.2999999999999998</v>
      </c>
      <c r="F1848">
        <v>0</v>
      </c>
      <c r="G1848">
        <v>0</v>
      </c>
      <c r="H1848">
        <v>0</v>
      </c>
      <c r="I1848">
        <v>-1</v>
      </c>
      <c r="J1848">
        <v>0</v>
      </c>
      <c r="K1848">
        <v>0</v>
      </c>
      <c r="L1848">
        <v>2</v>
      </c>
      <c r="M1848">
        <v>0</v>
      </c>
      <c r="N1848">
        <v>0</v>
      </c>
      <c r="O1848">
        <v>0</v>
      </c>
      <c r="P1848">
        <v>1</v>
      </c>
      <c r="Q1848">
        <v>52</v>
      </c>
    </row>
    <row r="1849" spans="2:17" x14ac:dyDescent="0.25">
      <c r="B1849">
        <v>277</v>
      </c>
      <c r="C1849">
        <v>89</v>
      </c>
      <c r="D1849">
        <v>-2.2999999999999998</v>
      </c>
      <c r="E1849">
        <v>-2.2999999999999998</v>
      </c>
      <c r="F1849">
        <v>0</v>
      </c>
      <c r="G1849">
        <v>0</v>
      </c>
      <c r="H1849">
        <v>0</v>
      </c>
      <c r="I1849">
        <v>-1</v>
      </c>
      <c r="J1849">
        <v>0</v>
      </c>
      <c r="K1849">
        <v>0</v>
      </c>
      <c r="L1849">
        <v>2</v>
      </c>
      <c r="M1849">
        <v>0</v>
      </c>
      <c r="N1849">
        <v>0</v>
      </c>
      <c r="O1849">
        <v>0</v>
      </c>
      <c r="P1849">
        <v>1</v>
      </c>
      <c r="Q1849">
        <v>52</v>
      </c>
    </row>
    <row r="1850" spans="2:17" x14ac:dyDescent="0.25">
      <c r="B1850">
        <v>278</v>
      </c>
      <c r="C1850">
        <v>89</v>
      </c>
      <c r="D1850">
        <v>-1.8</v>
      </c>
      <c r="E1850">
        <v>-1.8</v>
      </c>
      <c r="F1850">
        <v>0</v>
      </c>
      <c r="G1850">
        <v>0</v>
      </c>
      <c r="H1850">
        <v>0</v>
      </c>
      <c r="I1850">
        <v>-1</v>
      </c>
      <c r="J1850">
        <v>0</v>
      </c>
      <c r="K1850">
        <v>0</v>
      </c>
      <c r="L1850">
        <v>2</v>
      </c>
      <c r="M1850">
        <v>0</v>
      </c>
      <c r="N1850">
        <v>0</v>
      </c>
      <c r="O1850">
        <v>0</v>
      </c>
      <c r="P1850">
        <v>1</v>
      </c>
      <c r="Q1850">
        <v>52</v>
      </c>
    </row>
    <row r="1851" spans="2:17" x14ac:dyDescent="0.25">
      <c r="B1851">
        <v>279</v>
      </c>
      <c r="C1851">
        <v>89</v>
      </c>
      <c r="D1851">
        <v>-1.8</v>
      </c>
      <c r="E1851">
        <v>-1.8</v>
      </c>
      <c r="F1851">
        <v>0</v>
      </c>
      <c r="G1851">
        <v>0</v>
      </c>
      <c r="H1851">
        <v>0</v>
      </c>
      <c r="I1851">
        <v>-1</v>
      </c>
      <c r="J1851">
        <v>0</v>
      </c>
      <c r="K1851">
        <v>0</v>
      </c>
      <c r="L1851">
        <v>2</v>
      </c>
      <c r="M1851">
        <v>0</v>
      </c>
      <c r="N1851">
        <v>0</v>
      </c>
      <c r="O1851">
        <v>0</v>
      </c>
      <c r="P1851">
        <v>1</v>
      </c>
      <c r="Q1851">
        <v>52</v>
      </c>
    </row>
    <row r="1852" spans="2:17" x14ac:dyDescent="0.25">
      <c r="B1852">
        <v>280</v>
      </c>
      <c r="C1852">
        <v>89</v>
      </c>
      <c r="D1852">
        <v>-1.8</v>
      </c>
      <c r="E1852">
        <v>-1.8</v>
      </c>
      <c r="F1852">
        <v>0</v>
      </c>
      <c r="G1852">
        <v>0</v>
      </c>
      <c r="H1852">
        <v>0</v>
      </c>
      <c r="I1852">
        <v>-1</v>
      </c>
      <c r="J1852">
        <v>0</v>
      </c>
      <c r="K1852">
        <v>0</v>
      </c>
      <c r="L1852">
        <v>2</v>
      </c>
      <c r="M1852">
        <v>0</v>
      </c>
      <c r="N1852">
        <v>0</v>
      </c>
      <c r="O1852">
        <v>0</v>
      </c>
      <c r="P1852">
        <v>1</v>
      </c>
      <c r="Q1852">
        <v>52</v>
      </c>
    </row>
    <row r="1853" spans="2:17" x14ac:dyDescent="0.25">
      <c r="B1853">
        <v>382</v>
      </c>
      <c r="C1853">
        <v>89</v>
      </c>
      <c r="D1853">
        <v>-4.5</v>
      </c>
      <c r="E1853">
        <v>-4.5</v>
      </c>
      <c r="F1853">
        <v>0</v>
      </c>
      <c r="G1853">
        <v>0</v>
      </c>
      <c r="H1853">
        <v>0</v>
      </c>
      <c r="I1853">
        <v>-1</v>
      </c>
      <c r="J1853">
        <v>0</v>
      </c>
      <c r="K1853">
        <v>0</v>
      </c>
      <c r="L1853">
        <v>2</v>
      </c>
      <c r="M1853">
        <v>0</v>
      </c>
      <c r="N1853">
        <v>0</v>
      </c>
      <c r="O1853">
        <v>0</v>
      </c>
      <c r="P1853">
        <v>1</v>
      </c>
      <c r="Q1853">
        <v>52</v>
      </c>
    </row>
  </sheetData>
  <phoneticPr fontId="3" type="noConversion"/>
  <pageMargins left="0.7" right="0.7" top="0.75" bottom="0.75" header="0.3" footer="0.3"/>
  <pageSetup scale="89" fitToWidth="0" fitToHeight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118</vt:i4>
      </vt:variant>
    </vt:vector>
  </HeadingPairs>
  <TitlesOfParts>
    <vt:vector size="134" baseType="lpstr">
      <vt:lpstr>Pgm Notes</vt:lpstr>
      <vt:lpstr>Input</vt:lpstr>
      <vt:lpstr>Calculation</vt:lpstr>
      <vt:lpstr>File</vt:lpstr>
      <vt:lpstr>Units</vt:lpstr>
      <vt:lpstr>Combination</vt:lpstr>
      <vt:lpstr>Section</vt:lpstr>
      <vt:lpstr>Material</vt:lpstr>
      <vt:lpstr>Node</vt:lpstr>
      <vt:lpstr>Boundary</vt:lpstr>
      <vt:lpstr>Shape</vt:lpstr>
      <vt:lpstr>Member</vt:lpstr>
      <vt:lpstr>Basic</vt:lpstr>
      <vt:lpstr>Nodal</vt:lpstr>
      <vt:lpstr>Point</vt:lpstr>
      <vt:lpstr>Distributed</vt:lpstr>
      <vt:lpstr>AreaCount</vt:lpstr>
      <vt:lpstr>AreaFileMarker</vt:lpstr>
      <vt:lpstr>AxisMessage1</vt:lpstr>
      <vt:lpstr>AxisMessage2</vt:lpstr>
      <vt:lpstr>AxisOption</vt:lpstr>
      <vt:lpstr>BasicCount</vt:lpstr>
      <vt:lpstr>BasicFileMarker</vt:lpstr>
      <vt:lpstr>BasicTable</vt:lpstr>
      <vt:lpstr>BasisMessage</vt:lpstr>
      <vt:lpstr>BasisOption</vt:lpstr>
      <vt:lpstr>BLCacceleration</vt:lpstr>
      <vt:lpstr>BLCaccFPU</vt:lpstr>
      <vt:lpstr>BLCshift</vt:lpstr>
      <vt:lpstr>BoundaryCount</vt:lpstr>
      <vt:lpstr>BoundaryFileMarker</vt:lpstr>
      <vt:lpstr>BoundaryTable</vt:lpstr>
      <vt:lpstr>Calc00</vt:lpstr>
      <vt:lpstr>Calc01</vt:lpstr>
      <vt:lpstr>Calc02</vt:lpstr>
      <vt:lpstr>Calc03</vt:lpstr>
      <vt:lpstr>Calc04</vt:lpstr>
      <vt:lpstr>Calc05</vt:lpstr>
      <vt:lpstr>Calc06</vt:lpstr>
      <vt:lpstr>Calc07</vt:lpstr>
      <vt:lpstr>Calc08</vt:lpstr>
      <vt:lpstr>Calc10</vt:lpstr>
      <vt:lpstr>Calc11</vt:lpstr>
      <vt:lpstr>CalcStatus</vt:lpstr>
      <vt:lpstr>cgTable1</vt:lpstr>
      <vt:lpstr>cgTable2</vt:lpstr>
      <vt:lpstr>clcTable</vt:lpstr>
      <vt:lpstr>CombinationCount</vt:lpstr>
      <vt:lpstr>CombinationFileMarker</vt:lpstr>
      <vt:lpstr>CombinationTable</vt:lpstr>
      <vt:lpstr>corAPU</vt:lpstr>
      <vt:lpstr>corASU</vt:lpstr>
      <vt:lpstr>corFPU</vt:lpstr>
      <vt:lpstr>corFSU</vt:lpstr>
      <vt:lpstr>DeadComb</vt:lpstr>
      <vt:lpstr>DeadLoadMessage</vt:lpstr>
      <vt:lpstr>DeadLoadOption</vt:lpstr>
      <vt:lpstr>DisributedTable</vt:lpstr>
      <vt:lpstr>DistributedCount</vt:lpstr>
      <vt:lpstr>DistributedFileMarker</vt:lpstr>
      <vt:lpstr>DistributedTable</vt:lpstr>
      <vt:lpstr>EnvelopeMessage</vt:lpstr>
      <vt:lpstr>EnvelopeOption</vt:lpstr>
      <vt:lpstr>FileCount</vt:lpstr>
      <vt:lpstr>FilePath</vt:lpstr>
      <vt:lpstr>FileStatus</vt:lpstr>
      <vt:lpstr>FileTable</vt:lpstr>
      <vt:lpstr>gravity</vt:lpstr>
      <vt:lpstr>InertiaComb</vt:lpstr>
      <vt:lpstr>InertiaCombTable</vt:lpstr>
      <vt:lpstr>Input00</vt:lpstr>
      <vt:lpstr>Input01</vt:lpstr>
      <vt:lpstr>Input02</vt:lpstr>
      <vt:lpstr>Input03</vt:lpstr>
      <vt:lpstr>Input04</vt:lpstr>
      <vt:lpstr>Input05</vt:lpstr>
      <vt:lpstr>Input06</vt:lpstr>
      <vt:lpstr>Input07</vt:lpstr>
      <vt:lpstr>Input08</vt:lpstr>
      <vt:lpstr>Input09</vt:lpstr>
      <vt:lpstr>InputMatrix</vt:lpstr>
      <vt:lpstr>InvertedMatrix</vt:lpstr>
      <vt:lpstr>LoadFactorIndex</vt:lpstr>
      <vt:lpstr>MassCombTable</vt:lpstr>
      <vt:lpstr>MaterialCount</vt:lpstr>
      <vt:lpstr>MaterialFileMarker</vt:lpstr>
      <vt:lpstr>MaterialTable</vt:lpstr>
      <vt:lpstr>MemberCount</vt:lpstr>
      <vt:lpstr>MemberFileMarker</vt:lpstr>
      <vt:lpstr>MemberTable</vt:lpstr>
      <vt:lpstr>MergeTolerance</vt:lpstr>
      <vt:lpstr>NodalCount</vt:lpstr>
      <vt:lpstr>NodalFileMarker</vt:lpstr>
      <vt:lpstr>NodalTable</vt:lpstr>
      <vt:lpstr>NodeCount</vt:lpstr>
      <vt:lpstr>NodeFileMarker</vt:lpstr>
      <vt:lpstr>NodeList</vt:lpstr>
      <vt:lpstr>NodeTable</vt:lpstr>
      <vt:lpstr>OutputCLC</vt:lpstr>
      <vt:lpstr>OutputRow</vt:lpstr>
      <vt:lpstr>PointCount</vt:lpstr>
      <vt:lpstr>PointFileMarker</vt:lpstr>
      <vt:lpstr>PointTable</vt:lpstr>
      <vt:lpstr>PositionMessage</vt:lpstr>
      <vt:lpstr>PositionOption</vt:lpstr>
      <vt:lpstr>PositionShift</vt:lpstr>
      <vt:lpstr>Input!Print_Area</vt:lpstr>
      <vt:lpstr>Input!Print_Titles</vt:lpstr>
      <vt:lpstr>RisaLength</vt:lpstr>
      <vt:lpstr>RotationMessage</vt:lpstr>
      <vt:lpstr>RotationOption</vt:lpstr>
      <vt:lpstr>SameLC</vt:lpstr>
      <vt:lpstr>Seafastening</vt:lpstr>
      <vt:lpstr>SectionCount</vt:lpstr>
      <vt:lpstr>SectionFileMarker</vt:lpstr>
      <vt:lpstr>SectionTable</vt:lpstr>
      <vt:lpstr>ShapeCount</vt:lpstr>
      <vt:lpstr>ShapeFileMarker</vt:lpstr>
      <vt:lpstr>ShapeTable</vt:lpstr>
      <vt:lpstr>shiftAPU</vt:lpstr>
      <vt:lpstr>shiftASU</vt:lpstr>
      <vt:lpstr>shiftFPU</vt:lpstr>
      <vt:lpstr>shiftFSU</vt:lpstr>
      <vt:lpstr>ShiftRef</vt:lpstr>
      <vt:lpstr>TranslationMessage</vt:lpstr>
      <vt:lpstr>TranslationOption</vt:lpstr>
      <vt:lpstr>TravelMessage</vt:lpstr>
      <vt:lpstr>TravelOption</vt:lpstr>
      <vt:lpstr>uomInternal</vt:lpstr>
      <vt:lpstr>uomRISA</vt:lpstr>
      <vt:lpstr>UserLength</vt:lpstr>
      <vt:lpstr>UserMetricOption</vt:lpstr>
      <vt:lpstr>version</vt:lpstr>
      <vt:lpstr>WeightCLCtable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Bounds</dc:creator>
  <cp:lastModifiedBy>Will Bounds</cp:lastModifiedBy>
  <cp:lastPrinted>2020-03-18T12:18:47Z</cp:lastPrinted>
  <dcterms:created xsi:type="dcterms:W3CDTF">2013-08-04T17:55:40Z</dcterms:created>
  <dcterms:modified xsi:type="dcterms:W3CDTF">2023-11-09T18:48:10Z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9d746c0-3369-42be-bf83-6862f3f56ae7_Enabled">
    <vt:lpwstr>true</vt:lpwstr>
  </property>
  <property fmtid="{D5CDD505-2E9C-101B-9397-08002B2CF9AE}" pid="3" name="MSIP_Label_e9d746c0-3369-42be-bf83-6862f3f56ae7_SetDate">
    <vt:lpwstr>2023-08-28T12:21:31Z</vt:lpwstr>
  </property>
  <property fmtid="{D5CDD505-2E9C-101B-9397-08002B2CF9AE}" pid="4" name="MSIP_Label_e9d746c0-3369-42be-bf83-6862f3f56ae7_Method">
    <vt:lpwstr>Standard</vt:lpwstr>
  </property>
  <property fmtid="{D5CDD505-2E9C-101B-9397-08002B2CF9AE}" pid="5" name="MSIP_Label_e9d746c0-3369-42be-bf83-6862f3f56ae7_Name">
    <vt:lpwstr>Fluor General</vt:lpwstr>
  </property>
  <property fmtid="{D5CDD505-2E9C-101B-9397-08002B2CF9AE}" pid="6" name="MSIP_Label_e9d746c0-3369-42be-bf83-6862f3f56ae7_SiteId">
    <vt:lpwstr>75864cfe-f26d-419c-b69d-c638695b5533</vt:lpwstr>
  </property>
  <property fmtid="{D5CDD505-2E9C-101B-9397-08002B2CF9AE}" pid="7" name="MSIP_Label_e9d746c0-3369-42be-bf83-6862f3f56ae7_ActionId">
    <vt:lpwstr>618aaf6a-3de5-4816-85c9-b8273fba50c2</vt:lpwstr>
  </property>
  <property fmtid="{D5CDD505-2E9C-101B-9397-08002B2CF9AE}" pid="8" name="MSIP_Label_e9d746c0-3369-42be-bf83-6862f3f56ae7_ContentBits">
    <vt:lpwstr>0</vt:lpwstr>
  </property>
</Properties>
</file>